
<file path=[Content_Types].xml><?xml version="1.0" encoding="utf-8"?>
<Types xmlns="http://schemas.openxmlformats.org/package/2006/content-types">
  <Override PartName="/xl/diagrams/layout1.xml" ContentType="application/vnd.openxmlformats-officedocument.drawingml.diagramLayout+xml"/>
  <Override PartName="/xl/diagrams/quickStyle1.xml" ContentType="application/vnd.openxmlformats-officedocument.drawingml.diagramStyle+xml"/>
  <Override PartName="/xl/diagrams/data4.xml" ContentType="application/vnd.openxmlformats-officedocument.drawingml.diagramData+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iagrams/data2.xml" ContentType="application/vnd.openxmlformats-officedocument.drawingml.diagramData+xml"/>
  <Override PartName="/xl/diagrams/colors4.xml" ContentType="application/vnd.openxmlformats-officedocument.drawingml.diagramColors+xml"/>
  <Override PartName="/xl/drawings/drawing6.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iagrams/data1.xml" ContentType="application/vnd.openxmlformats-officedocument.drawingml.diagramData+xml"/>
  <Override PartName="/xl/diagrams/colors1.xml" ContentType="application/vnd.openxmlformats-officedocument.drawingml.diagramColors+xml"/>
  <Override PartName="/xl/diagrams/colors2.xml" ContentType="application/vnd.openxmlformats-officedocument.drawingml.diagramColor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iagrams/layout4.xml" ContentType="application/vnd.openxmlformats-officedocument.drawingml.diagramLayout+xml"/>
  <Override PartName="/xl/diagrams/layout5.xml" ContentType="application/vnd.openxmlformats-officedocument.drawingml.diagramLayout+xml"/>
  <Override PartName="/xl/diagrams/quickStyle5.xml" ContentType="application/vnd.openxmlformats-officedocument.drawingml.diagramStyle+xml"/>
  <Override PartName="/xl/drawings/drawing10.xml" ContentType="application/vnd.openxmlformats-officedocument.drawing+xml"/>
  <Override PartName="/xl/diagrams/layout2.xml" ContentType="application/vnd.openxmlformats-officedocument.drawingml.diagramLayout+xml"/>
  <Override PartName="/xl/diagrams/layout3.xml" ContentType="application/vnd.openxmlformats-officedocument.drawingml.diagramLayout+xml"/>
  <Override PartName="/xl/diagrams/quickStyle3.xml" ContentType="application/vnd.openxmlformats-officedocument.drawingml.diagramStyle+xml"/>
  <Override PartName="/xl/diagrams/quickStyle4.xml" ContentType="application/vnd.openxmlformats-officedocument.drawingml.diagramStyle+xml"/>
  <Override PartName="/docProps/core.xml" ContentType="application/vnd.openxmlformats-package.core-properties+xml"/>
  <Default Extension="bin" ContentType="application/vnd.openxmlformats-officedocument.spreadsheetml.printerSettings"/>
  <Override PartName="/xl/diagrams/quickStyle2.xml" ContentType="application/vnd.openxmlformats-officedocument.drawingml.diagramStyle+xml"/>
  <Override PartName="/xl/drawings/drawing9.xml" ContentType="application/vnd.openxmlformats-officedocument.drawing+xml"/>
  <Override PartName="/xl/diagrams/data5.xml" ContentType="application/vnd.openxmlformats-officedocument.drawingml.diagramData+xml"/>
  <Override PartName="/xl/worksheets/sheet14.xml" ContentType="application/vnd.openxmlformats-officedocument.spreadsheetml.worksheet+xml"/>
  <Override PartName="/xl/diagrams/data3.xml" ContentType="application/vnd.openxmlformats-officedocument.drawingml.diagramData+xml"/>
  <Override PartName="/xl/diagrams/colors3.xml" ContentType="application/vnd.openxmlformats-officedocument.drawingml.diagramColors+xml"/>
  <Override PartName="/xl/drawings/drawing7.xml" ContentType="application/vnd.openxmlformats-officedocument.drawing+xml"/>
  <Override PartName="/xl/diagrams/colors5.xml" ContentType="application/vnd.openxmlformats-officedocument.drawingml.diagramColor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480" yWindow="60" windowWidth="18195" windowHeight="11595"/>
  </bookViews>
  <sheets>
    <sheet name="219" sheetId="17" r:id="rId1"/>
    <sheet name="220" sheetId="16" r:id="rId2"/>
    <sheet name="221" sheetId="4" r:id="rId3"/>
    <sheet name="222" sheetId="21" r:id="rId4"/>
    <sheet name="223" sheetId="5" r:id="rId5"/>
    <sheet name="224" sheetId="22" r:id="rId6"/>
    <sheet name="225" sheetId="15" r:id="rId7"/>
    <sheet name="226" sheetId="6" r:id="rId8"/>
    <sheet name="227" sheetId="7" r:id="rId9"/>
    <sheet name="228" sheetId="8" r:id="rId10"/>
    <sheet name="229" sheetId="9" r:id="rId11"/>
    <sheet name="230" sheetId="18" r:id="rId12"/>
    <sheet name="231" sheetId="10" r:id="rId13"/>
    <sheet name="ブランク" sheetId="20" r:id="rId14"/>
  </sheets>
  <definedNames>
    <definedName name="_xlnm.Print_Area" localSheetId="0">'219'!$A$1:$AY$155</definedName>
    <definedName name="_xlnm.Print_Area" localSheetId="1">'220'!$A$1:$AY$283</definedName>
    <definedName name="_xlnm.Print_Area" localSheetId="2">'221'!$A$1:$AY$1155</definedName>
    <definedName name="_xlnm.Print_Area" localSheetId="3">'222'!$A$1:$AY$1417</definedName>
    <definedName name="_xlnm.Print_Area" localSheetId="4">'223'!$A$1:$AY$784</definedName>
    <definedName name="_xlnm.Print_Area" localSheetId="5">'224'!$A$1:$AY$454</definedName>
    <definedName name="_xlnm.Print_Area" localSheetId="6">'225'!$A$1:$AY$496</definedName>
    <definedName name="_xlnm.Print_Area" localSheetId="7">'226'!$A$1:$AY$161</definedName>
    <definedName name="_xlnm.Print_Area" localSheetId="8">'227'!$A$1:$AY$1065</definedName>
    <definedName name="_xlnm.Print_Area" localSheetId="9">'228'!$A$1:$AY$179</definedName>
    <definedName name="_xlnm.Print_Area" localSheetId="10">'229'!$A$1:$AZ$361</definedName>
    <definedName name="_xlnm.Print_Area" localSheetId="11">'230'!$A$1:$AY$154</definedName>
    <definedName name="_xlnm.Print_Area" localSheetId="12">'231'!$A$1:$AY$227</definedName>
  </definedNames>
  <calcPr calcId="125725"/>
</workbook>
</file>

<file path=xl/calcChain.xml><?xml version="1.0" encoding="utf-8"?>
<calcChain xmlns="http://schemas.openxmlformats.org/spreadsheetml/2006/main">
  <c r="M34" i="22"/>
  <c r="S38" i="21"/>
  <c r="M38"/>
  <c r="AV480" i="15" l="1"/>
  <c r="Z480"/>
  <c r="AV469"/>
  <c r="Z469"/>
  <c r="AV458"/>
  <c r="Z458"/>
  <c r="AV447"/>
  <c r="Z447"/>
  <c r="S422"/>
  <c r="M422"/>
  <c r="AV383"/>
  <c r="Z383"/>
  <c r="AV372"/>
  <c r="Z372"/>
  <c r="AV361"/>
  <c r="Z361"/>
  <c r="AV350"/>
  <c r="Z350"/>
  <c r="S324"/>
  <c r="M324"/>
  <c r="AV249"/>
  <c r="Z249"/>
  <c r="AV238"/>
  <c r="Z238"/>
  <c r="AV227"/>
  <c r="Z227"/>
  <c r="AV216"/>
  <c r="Z216"/>
  <c r="S190"/>
  <c r="M190"/>
  <c r="AV151"/>
  <c r="Z151"/>
  <c r="AV140"/>
  <c r="Z140"/>
  <c r="AV129"/>
  <c r="Z129"/>
  <c r="AV118"/>
  <c r="Z118"/>
  <c r="S93"/>
  <c r="M93"/>
  <c r="S34"/>
  <c r="M34"/>
  <c r="S702" i="21"/>
  <c r="S930" i="7" l="1"/>
  <c r="S595"/>
  <c r="S33"/>
  <c r="Q18" i="22"/>
  <c r="X18"/>
  <c r="AE18"/>
  <c r="AF21"/>
  <c r="AK21"/>
  <c r="AP21"/>
  <c r="S34"/>
  <c r="S94"/>
  <c r="Z113"/>
  <c r="AV113"/>
  <c r="Z124"/>
  <c r="AV124"/>
  <c r="Z135"/>
  <c r="AV135"/>
  <c r="Z146"/>
  <c r="AV146"/>
  <c r="M189"/>
  <c r="S189"/>
  <c r="Z208"/>
  <c r="AV208"/>
  <c r="Z219"/>
  <c r="AV219"/>
  <c r="Z230"/>
  <c r="AV230"/>
  <c r="Z241"/>
  <c r="AV241"/>
  <c r="S285"/>
  <c r="Z304"/>
  <c r="AV304"/>
  <c r="Z315"/>
  <c r="AV315"/>
  <c r="Z326"/>
  <c r="AV326"/>
  <c r="Z337"/>
  <c r="AV337"/>
  <c r="Z400"/>
  <c r="AV400"/>
  <c r="Z411"/>
  <c r="AV411"/>
  <c r="Z422"/>
  <c r="AV422"/>
  <c r="Z433"/>
  <c r="AV433"/>
  <c r="S33" i="4" l="1"/>
  <c r="AV121" i="6"/>
  <c r="Z121"/>
  <c r="AV110"/>
  <c r="Z110"/>
  <c r="AV99"/>
  <c r="Z99"/>
  <c r="AV88"/>
  <c r="Z88"/>
  <c r="S34"/>
  <c r="M34"/>
  <c r="AP21"/>
  <c r="AE18"/>
  <c r="AV773" i="5"/>
  <c r="Z773"/>
  <c r="AV762"/>
  <c r="Z762"/>
  <c r="AV751"/>
  <c r="Z751"/>
  <c r="AV740"/>
  <c r="Z740"/>
  <c r="S722"/>
  <c r="M722"/>
  <c r="AE713"/>
  <c r="X713"/>
  <c r="Q713"/>
  <c r="AE711"/>
  <c r="X711"/>
  <c r="Q711"/>
  <c r="AV664"/>
  <c r="Z664"/>
  <c r="AV653"/>
  <c r="Z653"/>
  <c r="AV642"/>
  <c r="Z642"/>
  <c r="AV631"/>
  <c r="Z631"/>
  <c r="S613"/>
  <c r="M613"/>
  <c r="AE604"/>
  <c r="X604"/>
  <c r="Q604"/>
  <c r="AE602"/>
  <c r="X602"/>
  <c r="Q602"/>
  <c r="AV543"/>
  <c r="Z543"/>
  <c r="AV532"/>
  <c r="Z532"/>
  <c r="AV521"/>
  <c r="Z521"/>
  <c r="AV510"/>
  <c r="Z510"/>
  <c r="S492"/>
  <c r="M492"/>
  <c r="AE483"/>
  <c r="X483"/>
  <c r="Q483"/>
  <c r="AE481"/>
  <c r="X481"/>
  <c r="Q481"/>
  <c r="AV446"/>
  <c r="Z446"/>
  <c r="AV435"/>
  <c r="Z435"/>
  <c r="AV424"/>
  <c r="Z424"/>
  <c r="AV413"/>
  <c r="Z413"/>
  <c r="S395"/>
  <c r="M395"/>
  <c r="AE386"/>
  <c r="X386"/>
  <c r="Q386"/>
  <c r="AE384"/>
  <c r="X384"/>
  <c r="Q384"/>
  <c r="AV356"/>
  <c r="Z356"/>
  <c r="AV345"/>
  <c r="Z345"/>
  <c r="AV334"/>
  <c r="Z334"/>
  <c r="AV323"/>
  <c r="Z323"/>
  <c r="S305"/>
  <c r="M305"/>
  <c r="AE296"/>
  <c r="X296"/>
  <c r="Q296"/>
  <c r="AE294"/>
  <c r="X294"/>
  <c r="Q294"/>
  <c r="AV266"/>
  <c r="Z266"/>
  <c r="AV255"/>
  <c r="Z255"/>
  <c r="AV244"/>
  <c r="Z244"/>
  <c r="AV233"/>
  <c r="Z233"/>
  <c r="S215"/>
  <c r="M215"/>
  <c r="AE206"/>
  <c r="X206"/>
  <c r="Q206"/>
  <c r="X204"/>
  <c r="Q204"/>
  <c r="AV156"/>
  <c r="Z156"/>
  <c r="AV145"/>
  <c r="Z145"/>
  <c r="AV134"/>
  <c r="Z134"/>
  <c r="AV123"/>
  <c r="Z123"/>
  <c r="S105"/>
  <c r="M105"/>
  <c r="AE96"/>
  <c r="X96"/>
  <c r="Q96"/>
  <c r="AE94"/>
  <c r="X94"/>
  <c r="Q94"/>
  <c r="S45"/>
  <c r="M45"/>
  <c r="AE18"/>
  <c r="X18"/>
  <c r="Q18"/>
  <c r="Z453" i="21"/>
  <c r="AE18" l="1"/>
  <c r="Z118"/>
  <c r="AV118"/>
  <c r="Z129"/>
  <c r="AV129"/>
  <c r="Z140"/>
  <c r="AV140"/>
  <c r="Z151"/>
  <c r="AV151"/>
  <c r="Z164"/>
  <c r="AV164"/>
  <c r="Z175"/>
  <c r="AV175"/>
  <c r="Z186"/>
  <c r="AV186"/>
  <c r="Z197"/>
  <c r="AV197"/>
  <c r="M332"/>
  <c r="Z351"/>
  <c r="AV351"/>
  <c r="AV362"/>
  <c r="Z373"/>
  <c r="AV373"/>
  <c r="Z384"/>
  <c r="AV384"/>
  <c r="AE425"/>
  <c r="M434"/>
  <c r="AV453"/>
  <c r="Z464"/>
  <c r="AV464"/>
  <c r="Z475"/>
  <c r="AV475"/>
  <c r="Z486"/>
  <c r="AV486"/>
  <c r="AE554"/>
  <c r="AL554"/>
  <c r="Q557"/>
  <c r="X557"/>
  <c r="AE557"/>
  <c r="AL557"/>
  <c r="AE558"/>
  <c r="AE559" s="1"/>
  <c r="M568"/>
  <c r="Z579"/>
  <c r="Z587" s="1"/>
  <c r="AV587"/>
  <c r="Z590"/>
  <c r="Z598" s="1"/>
  <c r="AV598"/>
  <c r="Z601"/>
  <c r="Z609" s="1"/>
  <c r="AV609"/>
  <c r="Z612"/>
  <c r="Z620" s="1"/>
  <c r="AV620"/>
  <c r="AL643"/>
  <c r="AL644"/>
  <c r="AL645"/>
  <c r="AL646"/>
  <c r="AL656"/>
  <c r="AL669"/>
  <c r="M702"/>
  <c r="Z720"/>
  <c r="AV720"/>
  <c r="Z731"/>
  <c r="AV731"/>
  <c r="Z742"/>
  <c r="AV742"/>
  <c r="Z753"/>
  <c r="AV753"/>
  <c r="M809"/>
  <c r="AV828"/>
  <c r="Z839"/>
  <c r="AV839"/>
  <c r="Z850"/>
  <c r="AV850"/>
  <c r="Z861"/>
  <c r="AV861"/>
  <c r="Z936"/>
  <c r="AV936"/>
  <c r="Z947"/>
  <c r="AV947"/>
  <c r="Z958"/>
  <c r="AV958"/>
  <c r="Z969"/>
  <c r="AV969"/>
  <c r="Z1044"/>
  <c r="AV1044"/>
  <c r="Z1055"/>
  <c r="AV1055"/>
  <c r="Z1066"/>
  <c r="AV1066"/>
  <c r="Z1077"/>
  <c r="AV1077"/>
  <c r="Z1152"/>
  <c r="AV1152"/>
  <c r="Z1163"/>
  <c r="AV1163"/>
  <c r="Z1174"/>
  <c r="AV1174"/>
  <c r="Z1185"/>
  <c r="AV1185"/>
  <c r="AE1228"/>
  <c r="AL1228"/>
  <c r="AE1231"/>
  <c r="AL1231"/>
  <c r="AE1232"/>
  <c r="AE1233"/>
  <c r="M1242"/>
  <c r="Z1253"/>
  <c r="Z1261" s="1"/>
  <c r="AV1261"/>
  <c r="Z1272"/>
  <c r="AV1272"/>
  <c r="Z1283"/>
  <c r="AV1283"/>
  <c r="Z1294"/>
  <c r="AV1294"/>
  <c r="AL1300"/>
  <c r="AL1301"/>
  <c r="AL1302"/>
  <c r="M1333"/>
  <c r="Z1352"/>
  <c r="AV1352"/>
  <c r="Z1363"/>
  <c r="AV1363"/>
  <c r="Z1374"/>
  <c r="AV1374"/>
  <c r="Z1385"/>
  <c r="AV1385"/>
  <c r="M34" i="18"/>
  <c r="Z88"/>
  <c r="AV88"/>
  <c r="Z99"/>
  <c r="AV99"/>
  <c r="Z110"/>
  <c r="AV110"/>
  <c r="Z121"/>
  <c r="AV121"/>
  <c r="Z89" i="17"/>
  <c r="Z88" s="1"/>
  <c r="AV89"/>
  <c r="Z100"/>
  <c r="AV100"/>
  <c r="Z111"/>
  <c r="AV111"/>
  <c r="Z122"/>
  <c r="AV122"/>
  <c r="M38" i="16" l="1"/>
  <c r="M101"/>
  <c r="M124"/>
  <c r="Z143"/>
  <c r="AV143"/>
  <c r="Z154"/>
  <c r="AV154"/>
  <c r="Z165"/>
  <c r="AV165"/>
  <c r="Z176"/>
  <c r="AV176"/>
  <c r="Z234"/>
  <c r="AV234"/>
  <c r="Z245"/>
  <c r="AV245"/>
  <c r="Z256"/>
  <c r="AV256"/>
  <c r="Z267"/>
  <c r="AV267"/>
  <c r="Z161" i="10" l="1"/>
  <c r="AV161"/>
  <c r="Z172"/>
  <c r="AV172"/>
  <c r="Z183"/>
  <c r="AV183"/>
  <c r="Z194"/>
  <c r="AV194"/>
  <c r="M34" i="8"/>
  <c r="S34"/>
  <c r="Z88"/>
  <c r="AV88"/>
  <c r="Z99"/>
  <c r="AV99"/>
  <c r="Z110"/>
  <c r="AV110"/>
  <c r="Z121"/>
  <c r="AV121"/>
  <c r="M33" i="7"/>
  <c r="M94"/>
  <c r="S94"/>
  <c r="Z187"/>
  <c r="AV187"/>
  <c r="Z198"/>
  <c r="AV198"/>
  <c r="Z209"/>
  <c r="AV209"/>
  <c r="Z220"/>
  <c r="AV220"/>
  <c r="M270"/>
  <c r="S270"/>
  <c r="Z363"/>
  <c r="AV363"/>
  <c r="Z374"/>
  <c r="AV374"/>
  <c r="Z385"/>
  <c r="AV385"/>
  <c r="Z396"/>
  <c r="AV396"/>
  <c r="M434"/>
  <c r="S434"/>
  <c r="Z527"/>
  <c r="AV527"/>
  <c r="Z538"/>
  <c r="AV538"/>
  <c r="Z549"/>
  <c r="AV549"/>
  <c r="Z560"/>
  <c r="AV560"/>
  <c r="Z695"/>
  <c r="AV695"/>
  <c r="Z706"/>
  <c r="AV706"/>
  <c r="Z717"/>
  <c r="AV717"/>
  <c r="Z728"/>
  <c r="AV728"/>
  <c r="M772"/>
  <c r="S772"/>
  <c r="Z865"/>
  <c r="AV865"/>
  <c r="Z876"/>
  <c r="AV876"/>
  <c r="Z887"/>
  <c r="AV887"/>
  <c r="Z898"/>
  <c r="AV898"/>
  <c r="M930"/>
  <c r="Z1023"/>
  <c r="AV1023"/>
  <c r="Z1034"/>
  <c r="AV1034"/>
  <c r="Z1045"/>
  <c r="AV1045"/>
  <c r="Z1056"/>
  <c r="AV1056"/>
  <c r="AV1100" i="4"/>
  <c r="Z1100"/>
  <c r="AV1089"/>
  <c r="Z1089"/>
  <c r="AV1078"/>
  <c r="Z1078"/>
  <c r="AV1067"/>
  <c r="Z1067"/>
  <c r="AV926"/>
  <c r="Z926"/>
  <c r="AV915"/>
  <c r="Z915"/>
  <c r="AV904"/>
  <c r="Z904"/>
  <c r="AV893"/>
  <c r="Z893"/>
  <c r="M804"/>
  <c r="AV750"/>
  <c r="Z750"/>
  <c r="AV739"/>
  <c r="Z739"/>
  <c r="AV728"/>
  <c r="Z728"/>
  <c r="AV717"/>
  <c r="Z717"/>
  <c r="AV572"/>
  <c r="Z572"/>
  <c r="AV561"/>
  <c r="Z561"/>
  <c r="AV550"/>
  <c r="Z550"/>
  <c r="AV539"/>
  <c r="Z539"/>
  <c r="AV386"/>
  <c r="Z386"/>
  <c r="AV375"/>
  <c r="Z375"/>
  <c r="AV364"/>
  <c r="Z364"/>
  <c r="AV353"/>
  <c r="Z353"/>
  <c r="S270"/>
  <c r="M270"/>
  <c r="AV215"/>
  <c r="Z215"/>
  <c r="AV204"/>
  <c r="Z204"/>
  <c r="AV193"/>
  <c r="Z193"/>
  <c r="AV182"/>
  <c r="Z182"/>
  <c r="M93"/>
  <c r="M33"/>
</calcChain>
</file>

<file path=xl/sharedStrings.xml><?xml version="1.0" encoding="utf-8"?>
<sst xmlns="http://schemas.openxmlformats.org/spreadsheetml/2006/main" count="9269" uniqueCount="1775">
  <si>
    <t>事業番号</t>
    <rPh sb="0" eb="2">
      <t>ジギョウ</t>
    </rPh>
    <rPh sb="2" eb="4">
      <t>バンゴウ</t>
    </rPh>
    <phoneticPr fontId="6"/>
  </si>
  <si>
    <t>　　　　　　　　　　　　　平成２４年行政事業レビューシート　　　　(外務省)</t>
    <rPh sb="13" eb="15">
      <t>ヘイセイ</t>
    </rPh>
    <rPh sb="17" eb="18">
      <t>ネン</t>
    </rPh>
    <rPh sb="18" eb="20">
      <t>ギョウセイ</t>
    </rPh>
    <rPh sb="20" eb="22">
      <t>ジギョウ</t>
    </rPh>
    <rPh sb="34" eb="37">
      <t>ガイムショウ</t>
    </rPh>
    <rPh sb="36" eb="37">
      <t>ショウ</t>
    </rPh>
    <phoneticPr fontId="6"/>
  </si>
  <si>
    <t>事業名</t>
    <rPh sb="0" eb="2">
      <t>ジギョウ</t>
    </rPh>
    <rPh sb="2" eb="3">
      <t>メイ</t>
    </rPh>
    <phoneticPr fontId="6"/>
  </si>
  <si>
    <t>東アジアにおける地域協力の強化</t>
    <rPh sb="0" eb="1">
      <t>ヒガシ</t>
    </rPh>
    <rPh sb="8" eb="10">
      <t>チイキ</t>
    </rPh>
    <rPh sb="10" eb="12">
      <t>キョウリョク</t>
    </rPh>
    <rPh sb="13" eb="15">
      <t>キョウカ</t>
    </rPh>
    <phoneticPr fontId="6"/>
  </si>
  <si>
    <t>担当部局庁</t>
    <phoneticPr fontId="6"/>
  </si>
  <si>
    <t>アジア大洋州局・南部アジア部</t>
    <rPh sb="3" eb="7">
      <t>タイヨウシュウキョク</t>
    </rPh>
    <rPh sb="8" eb="10">
      <t>ナンブ</t>
    </rPh>
    <rPh sb="13" eb="14">
      <t>ブ</t>
    </rPh>
    <phoneticPr fontId="6"/>
  </si>
  <si>
    <t>作成責任者</t>
    <rPh sb="0" eb="2">
      <t>サクセイ</t>
    </rPh>
    <rPh sb="2" eb="5">
      <t>セキニンシャ</t>
    </rPh>
    <phoneticPr fontId="6"/>
  </si>
  <si>
    <t>事業開始・
終了(予定）年度</t>
    <rPh sb="6" eb="8">
      <t>シュウリョウ</t>
    </rPh>
    <rPh sb="9" eb="11">
      <t>ヨテイ</t>
    </rPh>
    <phoneticPr fontId="6"/>
  </si>
  <si>
    <t>担当課室</t>
    <rPh sb="0" eb="2">
      <t>タントウ</t>
    </rPh>
    <rPh sb="2" eb="3">
      <t>カ</t>
    </rPh>
    <rPh sb="3" eb="4">
      <t>シツ</t>
    </rPh>
    <phoneticPr fontId="6"/>
  </si>
  <si>
    <t>地域政策課</t>
    <rPh sb="0" eb="2">
      <t>チイキ</t>
    </rPh>
    <rPh sb="2" eb="5">
      <t>セイサクカ</t>
    </rPh>
    <phoneticPr fontId="6"/>
  </si>
  <si>
    <t>課長　伊従誠</t>
    <rPh sb="0" eb="2">
      <t>カチョウ</t>
    </rPh>
    <rPh sb="3" eb="5">
      <t>イヨリ</t>
    </rPh>
    <rPh sb="5" eb="6">
      <t>マコト</t>
    </rPh>
    <phoneticPr fontId="6"/>
  </si>
  <si>
    <t>会計区分</t>
    <rPh sb="0" eb="2">
      <t>カイケイ</t>
    </rPh>
    <rPh sb="2" eb="4">
      <t>クブン</t>
    </rPh>
    <phoneticPr fontId="6"/>
  </si>
  <si>
    <t>一般会計</t>
    <rPh sb="0" eb="2">
      <t>イッパン</t>
    </rPh>
    <rPh sb="2" eb="4">
      <t>カイケイ</t>
    </rPh>
    <phoneticPr fontId="6"/>
  </si>
  <si>
    <t>施策名</t>
    <rPh sb="0" eb="2">
      <t>シサク</t>
    </rPh>
    <rPh sb="2" eb="3">
      <t>メイ</t>
    </rPh>
    <phoneticPr fontId="6"/>
  </si>
  <si>
    <t>Ⅰ－１アジア大洋州地域外交</t>
    <rPh sb="6" eb="9">
      <t>タイヨウシュウ</t>
    </rPh>
    <rPh sb="9" eb="11">
      <t>チイキ</t>
    </rPh>
    <rPh sb="11" eb="13">
      <t>ガイコウ</t>
    </rPh>
    <phoneticPr fontId="6"/>
  </si>
  <si>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</si>
  <si>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t>外務省設置法第4条、外務省組織襟第39条</t>
    <rPh sb="0" eb="3">
      <t>ガイムショウ</t>
    </rPh>
    <rPh sb="3" eb="6">
      <t>セッチホウ</t>
    </rPh>
    <rPh sb="6" eb="7">
      <t>ダイ</t>
    </rPh>
    <rPh sb="8" eb="9">
      <t>ジョウ</t>
    </rPh>
    <rPh sb="10" eb="13">
      <t>ガイムショウ</t>
    </rPh>
    <rPh sb="13" eb="15">
      <t>ソシキ</t>
    </rPh>
    <rPh sb="15" eb="16">
      <t>エリ</t>
    </rPh>
    <rPh sb="16" eb="17">
      <t>ダイ</t>
    </rPh>
    <rPh sb="19" eb="20">
      <t>ジョウ</t>
    </rPh>
    <phoneticPr fontId="6"/>
  </si>
  <si>
    <t>関係する計画、通知等</t>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</si>
  <si>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</si>
  <si>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t>日本の平和，安定及び繁栄を実現するため，開放的かつ透明性の高い地域協力を推進し，地域の予見可能性を高め，我が国が有する資金・技術・知恵・経験を活用して地域の課題解決に取り組み，地域の平和，安定及び繁栄の確保に努める。</t>
    <rPh sb="0" eb="2">
      <t>ニホン</t>
    </rPh>
    <rPh sb="3" eb="5">
      <t>ヘイワ</t>
    </rPh>
    <rPh sb="6" eb="8">
      <t>アンテイ</t>
    </rPh>
    <rPh sb="8" eb="9">
      <t>オヨ</t>
    </rPh>
    <rPh sb="10" eb="12">
      <t>ハンエイ</t>
    </rPh>
    <rPh sb="13" eb="15">
      <t>ジツゲン</t>
    </rPh>
    <rPh sb="20" eb="22">
      <t>カイホウ</t>
    </rPh>
    <rPh sb="22" eb="23">
      <t>テキ</t>
    </rPh>
    <rPh sb="25" eb="28">
      <t>トウメイセイ</t>
    </rPh>
    <rPh sb="29" eb="30">
      <t>タカ</t>
    </rPh>
    <rPh sb="31" eb="33">
      <t>チイキ</t>
    </rPh>
    <rPh sb="33" eb="35">
      <t>キョウリョク</t>
    </rPh>
    <rPh sb="36" eb="38">
      <t>スイシン</t>
    </rPh>
    <rPh sb="40" eb="42">
      <t>チイキ</t>
    </rPh>
    <rPh sb="43" eb="45">
      <t>ヨケン</t>
    </rPh>
    <rPh sb="45" eb="48">
      <t>カノウセイ</t>
    </rPh>
    <rPh sb="49" eb="50">
      <t>タカ</t>
    </rPh>
    <rPh sb="52" eb="53">
      <t>ワ</t>
    </rPh>
    <rPh sb="54" eb="55">
      <t>クニ</t>
    </rPh>
    <rPh sb="56" eb="57">
      <t>ユウ</t>
    </rPh>
    <rPh sb="59" eb="61">
      <t>シキン</t>
    </rPh>
    <rPh sb="62" eb="64">
      <t>ギジュツ</t>
    </rPh>
    <rPh sb="65" eb="67">
      <t>チエ</t>
    </rPh>
    <rPh sb="68" eb="70">
      <t>ケイケン</t>
    </rPh>
    <rPh sb="71" eb="73">
      <t>カツヨウ</t>
    </rPh>
    <rPh sb="75" eb="77">
      <t>チイキ</t>
    </rPh>
    <rPh sb="78" eb="80">
      <t>カダイ</t>
    </rPh>
    <rPh sb="80" eb="82">
      <t>カイケツ</t>
    </rPh>
    <rPh sb="83" eb="84">
      <t>ト</t>
    </rPh>
    <rPh sb="85" eb="86">
      <t>ク</t>
    </rPh>
    <rPh sb="88" eb="90">
      <t>チイキ</t>
    </rPh>
    <rPh sb="91" eb="93">
      <t>ヘイワ</t>
    </rPh>
    <rPh sb="94" eb="96">
      <t>アンテイ</t>
    </rPh>
    <rPh sb="96" eb="97">
      <t>オヨ</t>
    </rPh>
    <rPh sb="98" eb="100">
      <t>ハンエイ</t>
    </rPh>
    <rPh sb="101" eb="103">
      <t>カクホ</t>
    </rPh>
    <rPh sb="104" eb="105">
      <t>ツト</t>
    </rPh>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</si>
  <si>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</si>
  <si>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日米同盟を基軸としながら，ＡＳＥＡＮ，東アジア首脳会議（ＥＡＳ），ＡＳＥＡＮ+３，日中韓などの地域協力の枠組みを活用し，開かれた形で多層的な協力関係を強化していく。なお，具体的施策は以下のとおり。①日・ＡＳＥAN協力②ＡＳＥAN+３協力③東アジア首脳会議（ＥＡＳ）④日中韓協力⑤地域の安定と繁栄を目指したその他の協力</t>
    <rPh sb="0" eb="2">
      <t>ニチベイ</t>
    </rPh>
    <rPh sb="2" eb="4">
      <t>ドウメイ</t>
    </rPh>
    <rPh sb="5" eb="7">
      <t>キジク</t>
    </rPh>
    <rPh sb="19" eb="20">
      <t>ヒガシ</t>
    </rPh>
    <rPh sb="23" eb="25">
      <t>シュノウ</t>
    </rPh>
    <rPh sb="25" eb="27">
      <t>カイギ</t>
    </rPh>
    <rPh sb="41" eb="43">
      <t>ニッチュウ</t>
    </rPh>
    <rPh sb="43" eb="44">
      <t>カン</t>
    </rPh>
    <rPh sb="47" eb="49">
      <t>チイキ</t>
    </rPh>
    <rPh sb="49" eb="51">
      <t>キョウリョク</t>
    </rPh>
    <rPh sb="52" eb="54">
      <t>ワクグ</t>
    </rPh>
    <rPh sb="56" eb="58">
      <t>カツヨウ</t>
    </rPh>
    <rPh sb="60" eb="61">
      <t>ヒラ</t>
    </rPh>
    <rPh sb="64" eb="65">
      <t>カタチ</t>
    </rPh>
    <rPh sb="68" eb="69">
      <t>テキ</t>
    </rPh>
    <rPh sb="70" eb="72">
      <t>キョウリョク</t>
    </rPh>
    <rPh sb="72" eb="74">
      <t>カンケイ</t>
    </rPh>
    <rPh sb="75" eb="77">
      <t>キョウカ</t>
    </rPh>
    <phoneticPr fontId="6"/>
  </si>
  <si>
    <t>実施方法</t>
    <rPh sb="0" eb="2">
      <t>ジッシ</t>
    </rPh>
    <rPh sb="2" eb="4">
      <t>ホウホウ</t>
    </rPh>
    <phoneticPr fontId="6"/>
  </si>
  <si>
    <r>
      <t>□直接実施　　　　　□委託・請負</t>
    </r>
    <r>
      <rPr>
        <sz val="11"/>
        <color theme="1"/>
        <rFont val="ＭＳ Ｐゴシック"/>
        <family val="2"/>
        <charset val="128"/>
        <scheme val="minor"/>
      </rPr>
      <t>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</si>
  <si>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</si>
  <si>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r>
      <rPr>
        <sz val="11"/>
        <rFont val="ＭＳ Ｐゴシック"/>
        <family val="3"/>
        <charset val="128"/>
      </rPr>
      <t>21年度</t>
    </r>
    <rPh sb="2" eb="4">
      <t>ネンド</t>
    </rPh>
    <phoneticPr fontId="6"/>
  </si>
  <si>
    <r>
      <rPr>
        <sz val="11"/>
        <rFont val="ＭＳ Ｐゴシック"/>
        <family val="3"/>
        <charset val="128"/>
      </rPr>
      <t>22年度</t>
    </r>
    <rPh sb="2" eb="4">
      <t>ネンド</t>
    </rPh>
    <phoneticPr fontId="6"/>
  </si>
  <si>
    <r>
      <rPr>
        <sz val="11"/>
        <rFont val="ＭＳ Ｐゴシック"/>
        <family val="3"/>
        <charset val="128"/>
      </rPr>
      <t>23年度</t>
    </r>
    <rPh sb="2" eb="4">
      <t>ネンド</t>
    </rPh>
    <phoneticPr fontId="6"/>
  </si>
  <si>
    <r>
      <rPr>
        <sz val="11"/>
        <rFont val="ＭＳ Ｐゴシック"/>
        <family val="3"/>
        <charset val="128"/>
      </rPr>
      <t>24年度</t>
    </r>
    <rPh sb="2" eb="4">
      <t>ネンド</t>
    </rPh>
    <phoneticPr fontId="6"/>
  </si>
  <si>
    <r>
      <rPr>
        <sz val="11"/>
        <rFont val="ＭＳ Ｐゴシック"/>
        <family val="3"/>
        <charset val="128"/>
      </rPr>
      <t>25年度要求</t>
    </r>
    <rPh sb="2" eb="4">
      <t>ネンド</t>
    </rPh>
    <rPh sb="4" eb="6">
      <t>ヨウキュウ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</si>
  <si>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</si>
  <si>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</si>
  <si>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</si>
  <si>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t>
    <phoneticPr fontId="6"/>
  </si>
  <si>
    <t>繰越し等</t>
    <rPh sb="0" eb="1">
      <t>ク</t>
    </rPh>
    <rPh sb="1" eb="2">
      <t>コ</t>
    </rPh>
    <rPh sb="3" eb="4">
      <t>トウ</t>
    </rPh>
    <phoneticPr fontId="6"/>
  </si>
  <si>
    <t>計</t>
    <rPh sb="0" eb="1">
      <t>ケイ</t>
    </rPh>
    <phoneticPr fontId="6"/>
  </si>
  <si>
    <t>執行額</t>
    <rPh sb="0" eb="2">
      <t>シッコウ</t>
    </rPh>
    <rPh sb="2" eb="3">
      <t>ガク</t>
    </rPh>
    <phoneticPr fontId="6"/>
  </si>
  <si>
    <t>執行率（％）</t>
    <rPh sb="0" eb="3">
      <t>シッコウリツ</t>
    </rPh>
    <phoneticPr fontId="6"/>
  </si>
  <si>
    <t>成果目標及び成果実績
（アウトカム）</t>
    <rPh sb="0" eb="2">
      <t>セイカ</t>
    </rPh>
    <rPh sb="2" eb="4">
      <t>モクヒョウ</t>
    </rPh>
    <rPh sb="4" eb="5">
      <t>オヨ</t>
    </rPh>
    <rPh sb="6" eb="8">
      <t>セイカ</t>
    </rPh>
    <rPh sb="8" eb="10">
      <t>ジッセキ</t>
    </rPh>
    <phoneticPr fontId="6"/>
  </si>
  <si>
    <t>成果指標</t>
    <rPh sb="0" eb="2">
      <t>セイカ</t>
    </rPh>
    <rPh sb="2" eb="4">
      <t>シヒョウ</t>
    </rPh>
    <phoneticPr fontId="6"/>
  </si>
  <si>
    <t>単位</t>
    <rPh sb="0" eb="2">
      <t>タンイ</t>
    </rPh>
    <phoneticPr fontId="6"/>
  </si>
  <si>
    <t>目標値
（　　年度）</t>
    <rPh sb="0" eb="3">
      <t>モクヒョウチ</t>
    </rPh>
    <rPh sb="7" eb="9">
      <t>ネンド</t>
    </rPh>
    <phoneticPr fontId="6"/>
  </si>
  <si>
    <t>成果実績の定量化は困難であるが、日・ASEAN間の貿易拡大(総額)を指標とする。</t>
    <rPh sb="0" eb="2">
      <t>セイカ</t>
    </rPh>
    <rPh sb="2" eb="4">
      <t>ジッセキ</t>
    </rPh>
    <rPh sb="5" eb="8">
      <t>テイリョウカ</t>
    </rPh>
    <rPh sb="9" eb="11">
      <t>コンナン</t>
    </rPh>
    <rPh sb="16" eb="17">
      <t>ニチ</t>
    </rPh>
    <rPh sb="23" eb="24">
      <t>アイダ</t>
    </rPh>
    <rPh sb="25" eb="27">
      <t>ボウエキ</t>
    </rPh>
    <rPh sb="27" eb="29">
      <t>カクダイ</t>
    </rPh>
    <rPh sb="30" eb="32">
      <t>ソウガク</t>
    </rPh>
    <rPh sb="34" eb="36">
      <t>シヒョウ</t>
    </rPh>
    <phoneticPr fontId="6"/>
  </si>
  <si>
    <t>成果実績</t>
    <rPh sb="0" eb="2">
      <t>セイカ</t>
    </rPh>
    <rPh sb="2" eb="4">
      <t>ジッセキ</t>
    </rPh>
    <phoneticPr fontId="6"/>
  </si>
  <si>
    <t>億ﾄﾞﾙ</t>
    <rPh sb="0" eb="1">
      <t>オク</t>
    </rPh>
    <phoneticPr fontId="6"/>
  </si>
  <si>
    <t>達成度</t>
    <rPh sb="0" eb="2">
      <t>タッセイ</t>
    </rPh>
    <rPh sb="2" eb="3">
      <t>ド</t>
    </rPh>
    <phoneticPr fontId="6"/>
  </si>
  <si>
    <t>％</t>
    <phoneticPr fontId="6"/>
  </si>
  <si>
    <t>活動指標及び活動実績
（アウトプット）</t>
    <rPh sb="0" eb="2">
      <t>カツドウ</t>
    </rPh>
    <rPh sb="2" eb="4">
      <t>シヒョウ</t>
    </rPh>
    <rPh sb="4" eb="5">
      <t>オヨ</t>
    </rPh>
    <rPh sb="6" eb="8">
      <t>カツドウ</t>
    </rPh>
    <rPh sb="8" eb="10">
      <t>ジッセキ</t>
    </rPh>
    <phoneticPr fontId="6"/>
  </si>
  <si>
    <t>活動指標</t>
    <rPh sb="0" eb="2">
      <t>カツドウ</t>
    </rPh>
    <rPh sb="2" eb="4">
      <t>シヒョウ</t>
    </rPh>
    <phoneticPr fontId="6"/>
  </si>
  <si>
    <t>24年度活動見込</t>
    <rPh sb="2" eb="4">
      <t>ネンド</t>
    </rPh>
    <rPh sb="4" eb="6">
      <t>カツドウ</t>
    </rPh>
    <rPh sb="6" eb="8">
      <t>ミコ</t>
    </rPh>
    <phoneticPr fontId="6"/>
  </si>
  <si>
    <t>「日･ASEAN首脳会議」参加(年1回）、「日中韓サミット」参加(年1回、H23年度は本邦開催）、</t>
    <rPh sb="1" eb="2">
      <t>ニチ</t>
    </rPh>
    <rPh sb="8" eb="10">
      <t>シュノウ</t>
    </rPh>
    <rPh sb="10" eb="12">
      <t>カイギ</t>
    </rPh>
    <rPh sb="13" eb="15">
      <t>サンカ</t>
    </rPh>
    <rPh sb="16" eb="17">
      <t>ネン</t>
    </rPh>
    <rPh sb="18" eb="19">
      <t>カイ</t>
    </rPh>
    <rPh sb="22" eb="25">
      <t>ニッチュウカン</t>
    </rPh>
    <rPh sb="30" eb="32">
      <t>サンカ</t>
    </rPh>
    <rPh sb="33" eb="34">
      <t>ネン</t>
    </rPh>
    <rPh sb="35" eb="36">
      <t>カイ</t>
    </rPh>
    <rPh sb="40" eb="42">
      <t>ネンド</t>
    </rPh>
    <rPh sb="43" eb="45">
      <t>ホンポウ</t>
    </rPh>
    <rPh sb="45" eb="47">
      <t>カイサイ</t>
    </rPh>
    <phoneticPr fontId="6"/>
  </si>
  <si>
    <t>活動実績
（当初見込み）</t>
    <rPh sb="0" eb="2">
      <t>カツドウ</t>
    </rPh>
    <rPh sb="2" eb="4">
      <t>ジッセキ</t>
    </rPh>
    <rPh sb="7" eb="9">
      <t>トウショ</t>
    </rPh>
    <rPh sb="9" eb="11">
      <t>ミコ</t>
    </rPh>
    <phoneticPr fontId="6"/>
  </si>
  <si>
    <t>回</t>
    <rPh sb="0" eb="1">
      <t>カイ</t>
    </rPh>
    <phoneticPr fontId="6"/>
  </si>
  <si>
    <t>(                   )</t>
    <phoneticPr fontId="6"/>
  </si>
  <si>
    <t>(                )</t>
    <phoneticPr fontId="6"/>
  </si>
  <si>
    <t>単位当たり
コスト</t>
    <rPh sb="0" eb="2">
      <t>タンイ</t>
    </rPh>
    <rPh sb="2" eb="3">
      <t>ア</t>
    </rPh>
    <phoneticPr fontId="6"/>
  </si>
  <si>
    <t>３１，６００，０００（円／1回）　　　　　　</t>
    <rPh sb="11" eb="12">
      <t>エン</t>
    </rPh>
    <rPh sb="14" eb="15">
      <t>カイ</t>
    </rPh>
    <phoneticPr fontId="6"/>
  </si>
  <si>
    <t>算出根拠</t>
    <rPh sb="0" eb="2">
      <t>サンシュツ</t>
    </rPh>
    <rPh sb="2" eb="4">
      <t>コンキョ</t>
    </rPh>
    <phoneticPr fontId="6"/>
  </si>
  <si>
    <t>日中韓首脳会議本邦開催経費、31，600,000円÷1回</t>
    <rPh sb="0" eb="3">
      <t>ニッチュウカン</t>
    </rPh>
    <rPh sb="3" eb="5">
      <t>シュノウ</t>
    </rPh>
    <rPh sb="5" eb="7">
      <t>カイギ</t>
    </rPh>
    <rPh sb="7" eb="9">
      <t>ホンポウ</t>
    </rPh>
    <rPh sb="9" eb="11">
      <t>カイサイ</t>
    </rPh>
    <rPh sb="11" eb="13">
      <t>ケイヒ</t>
    </rPh>
    <rPh sb="24" eb="25">
      <t>エン</t>
    </rPh>
    <rPh sb="27" eb="28">
      <t>カイ</t>
    </rPh>
    <phoneticPr fontId="6"/>
  </si>
  <si>
    <t>平成24・25年度予算内訳
　　（単位：百万円）</t>
    <rPh sb="0" eb="2">
      <t>ヘイセイ</t>
    </rPh>
    <rPh sb="7" eb="9">
      <t>ネンド</t>
    </rPh>
    <rPh sb="9" eb="11">
      <t>ヨサン</t>
    </rPh>
    <rPh sb="11" eb="13">
      <t>ウチワケ</t>
    </rPh>
    <rPh sb="17" eb="19">
      <t>タンイ</t>
    </rPh>
    <rPh sb="20" eb="21">
      <t>ヒャク</t>
    </rPh>
    <rPh sb="21" eb="23">
      <t>マンエン</t>
    </rPh>
    <phoneticPr fontId="6"/>
  </si>
  <si>
    <t>費　目</t>
    <rPh sb="0" eb="1">
      <t>ヒ</t>
    </rPh>
    <rPh sb="2" eb="3">
      <t>メ</t>
    </rPh>
    <phoneticPr fontId="6"/>
  </si>
  <si>
    <t>24年度当初予算</t>
    <rPh sb="2" eb="4">
      <t>ネンド</t>
    </rPh>
    <rPh sb="4" eb="6">
      <t>トウショ</t>
    </rPh>
    <rPh sb="6" eb="8">
      <t>ヨサン</t>
    </rPh>
    <phoneticPr fontId="6"/>
  </si>
  <si>
    <t>主な増減理由</t>
    <rPh sb="0" eb="1">
      <t>オモ</t>
    </rPh>
    <rPh sb="2" eb="4">
      <t>ゾウゲン</t>
    </rPh>
    <rPh sb="4" eb="6">
      <t>リユウ</t>
    </rPh>
    <phoneticPr fontId="6"/>
  </si>
  <si>
    <t>アジア大洋州諸国外交政策費</t>
    <rPh sb="3" eb="6">
      <t>タイヨウシュウ</t>
    </rPh>
    <rPh sb="6" eb="8">
      <t>ショコク</t>
    </rPh>
    <rPh sb="8" eb="10">
      <t>ガイコウ</t>
    </rPh>
    <rPh sb="10" eb="13">
      <t>セイサクヒ</t>
    </rPh>
    <phoneticPr fontId="6"/>
  </si>
  <si>
    <t>ＡＳＥＡＮＮ＋３関係経費</t>
    <rPh sb="8" eb="10">
      <t>カンケイ</t>
    </rPh>
    <rPh sb="10" eb="12">
      <t>ケイヒ</t>
    </rPh>
    <phoneticPr fontId="6"/>
  </si>
  <si>
    <t>日･ＡＳＥＡＮ関係経費</t>
    <rPh sb="0" eb="1">
      <t>ニチ</t>
    </rPh>
    <rPh sb="7" eb="9">
      <t>カンケイ</t>
    </rPh>
    <rPh sb="9" eb="11">
      <t>ケイヒ</t>
    </rPh>
    <phoneticPr fontId="6"/>
  </si>
  <si>
    <t>日中韓関係経費</t>
    <rPh sb="0" eb="3">
      <t>ニッチュウカン</t>
    </rPh>
    <rPh sb="3" eb="5">
      <t>カンケイ</t>
    </rPh>
    <rPh sb="5" eb="7">
      <t>ケイヒ</t>
    </rPh>
    <phoneticPr fontId="6"/>
  </si>
  <si>
    <t>アジア・太平洋ラウンドテーブル関係経費</t>
    <rPh sb="4" eb="7">
      <t>タイヘイヨウ</t>
    </rPh>
    <rPh sb="15" eb="17">
      <t>カンケイ</t>
    </rPh>
    <rPh sb="17" eb="19">
      <t>ケイヒ</t>
    </rPh>
    <phoneticPr fontId="6"/>
  </si>
  <si>
    <t>日中韓サミット関係経費</t>
    <rPh sb="0" eb="3">
      <t>ニッチュウカン</t>
    </rPh>
    <rPh sb="7" eb="9">
      <t>カンケイ</t>
    </rPh>
    <rPh sb="9" eb="11">
      <t>ケイヒ</t>
    </rPh>
    <phoneticPr fontId="6"/>
  </si>
  <si>
    <t>ー</t>
    <phoneticPr fontId="6"/>
  </si>
  <si>
    <t>事業仕分け第1弾・第2弾の結果等</t>
    <rPh sb="0" eb="2">
      <t>ジギョウ</t>
    </rPh>
    <rPh sb="2" eb="4">
      <t>シワ</t>
    </rPh>
    <rPh sb="5" eb="6">
      <t>ダイ</t>
    </rPh>
    <rPh sb="7" eb="8">
      <t>ダン</t>
    </rPh>
    <rPh sb="9" eb="10">
      <t>ダイ</t>
    </rPh>
    <rPh sb="11" eb="12">
      <t>ダン</t>
    </rPh>
    <rPh sb="13" eb="15">
      <t>ケッカ</t>
    </rPh>
    <rPh sb="15" eb="16">
      <t>トウ</t>
    </rPh>
    <phoneticPr fontId="6"/>
  </si>
  <si>
    <t>仕分けの結果/取りまとめコメント</t>
    <rPh sb="0" eb="2">
      <t>シワ</t>
    </rPh>
    <rPh sb="4" eb="6">
      <t>ケッカ</t>
    </rPh>
    <rPh sb="7" eb="8">
      <t>ト</t>
    </rPh>
    <phoneticPr fontId="6"/>
  </si>
  <si>
    <t>〈事業番号/事業名〉
〈結果〉
〈とりまとめコメント〉
※事業仕分け第1弾・第2弾の対象事業の場合記入</t>
    <rPh sb="1" eb="3">
      <t>ジギョウ</t>
    </rPh>
    <rPh sb="3" eb="5">
      <t>バンゴウ</t>
    </rPh>
    <rPh sb="6" eb="8">
      <t>ジギョウ</t>
    </rPh>
    <rPh sb="8" eb="9">
      <t>メイ</t>
    </rPh>
    <rPh sb="14" eb="16">
      <t>ケッカ</t>
    </rPh>
    <rPh sb="39" eb="41">
      <t>ジギョウ</t>
    </rPh>
    <rPh sb="41" eb="43">
      <t>シワ</t>
    </rPh>
    <rPh sb="44" eb="45">
      <t>ダイ</t>
    </rPh>
    <rPh sb="46" eb="47">
      <t>ダン</t>
    </rPh>
    <rPh sb="48" eb="49">
      <t>ダイ</t>
    </rPh>
    <rPh sb="50" eb="51">
      <t>ダン</t>
    </rPh>
    <rPh sb="52" eb="54">
      <t>タイショウ</t>
    </rPh>
    <rPh sb="54" eb="56">
      <t>ジギョウ</t>
    </rPh>
    <rPh sb="57" eb="59">
      <t>バアイ</t>
    </rPh>
    <rPh sb="59" eb="61">
      <t>キニュウ</t>
    </rPh>
    <phoneticPr fontId="6"/>
  </si>
  <si>
    <t>対応状況（平成22年度予算への反映、制度見直し等）</t>
    <rPh sb="11" eb="13">
      <t>ヨサン</t>
    </rPh>
    <phoneticPr fontId="6"/>
  </si>
  <si>
    <t>事業担当部局による自己点検（見直しの余地）</t>
    <rPh sb="0" eb="2">
      <t>ジギョウ</t>
    </rPh>
    <rPh sb="2" eb="4">
      <t>タントウ</t>
    </rPh>
    <rPh sb="4" eb="6">
      <t>ブキョク</t>
    </rPh>
    <rPh sb="9" eb="11">
      <t>ジコ</t>
    </rPh>
    <rPh sb="11" eb="13">
      <t>テンケン</t>
    </rPh>
    <rPh sb="14" eb="16">
      <t>ミナオ</t>
    </rPh>
    <rPh sb="18" eb="20">
      <t>ヨチ</t>
    </rPh>
    <phoneticPr fontId="6"/>
  </si>
  <si>
    <t>事業所管部局による点検</t>
    <rPh sb="0" eb="2">
      <t>ジギョウ</t>
    </rPh>
    <rPh sb="2" eb="4">
      <t>ショカン</t>
    </rPh>
    <rPh sb="4" eb="6">
      <t>ブキョク</t>
    </rPh>
    <rPh sb="9" eb="11">
      <t>テンケン</t>
    </rPh>
    <phoneticPr fontId="6"/>
  </si>
  <si>
    <t>評 価</t>
    <rPh sb="0" eb="1">
      <t>ヒョウ</t>
    </rPh>
    <rPh sb="2" eb="3">
      <t>アタイ</t>
    </rPh>
    <phoneticPr fontId="6"/>
  </si>
  <si>
    <t>項　　　目</t>
    <rPh sb="0" eb="1">
      <t>コウ</t>
    </rPh>
    <rPh sb="4" eb="5">
      <t>メ</t>
    </rPh>
    <phoneticPr fontId="6"/>
  </si>
  <si>
    <t>評価に関する説明</t>
    <rPh sb="0" eb="2">
      <t>ヒョウカ</t>
    </rPh>
    <rPh sb="3" eb="4">
      <t>カン</t>
    </rPh>
    <rPh sb="6" eb="8">
      <t>セツメイ</t>
    </rPh>
    <phoneticPr fontId="6"/>
  </si>
  <si>
    <t>目的・予算の状況</t>
    <rPh sb="0" eb="2">
      <t>モクテキ</t>
    </rPh>
    <rPh sb="3" eb="5">
      <t>ヨサン</t>
    </rPh>
    <rPh sb="6" eb="8">
      <t>ジョウキョウ</t>
    </rPh>
    <phoneticPr fontId="6"/>
  </si>
  <si>
    <t>○</t>
    <phoneticPr fontId="6"/>
  </si>
  <si>
    <t>広く国民のニーズがあり、優先度が高い事業であるか。</t>
    <rPh sb="0" eb="1">
      <t>ヒロ</t>
    </rPh>
    <rPh sb="2" eb="4">
      <t>コクミン</t>
    </rPh>
    <rPh sb="12" eb="15">
      <t>ユウセンド</t>
    </rPh>
    <rPh sb="16" eb="17">
      <t>タカ</t>
    </rPh>
    <rPh sb="18" eb="20">
      <t>ジギョウ</t>
    </rPh>
    <phoneticPr fontId="6"/>
  </si>
  <si>
    <t>国が実施すべき事業である。</t>
    <rPh sb="0" eb="1">
      <t>クニ</t>
    </rPh>
    <rPh sb="2" eb="4">
      <t>ジッシ</t>
    </rPh>
    <rPh sb="7" eb="9">
      <t>ジギョウ</t>
    </rPh>
    <phoneticPr fontId="6"/>
  </si>
  <si>
    <r>
      <t>国が実施すべき事業であるか。地方自治体、民間等に委ねるべき事業</t>
    </r>
    <r>
      <rPr>
        <sz val="11"/>
        <rFont val="ＭＳ Ｐゴシック"/>
        <family val="3"/>
        <charset val="128"/>
      </rPr>
      <t>となっていないか。</t>
    </r>
    <rPh sb="14" eb="16">
      <t>チホウ</t>
    </rPh>
    <rPh sb="16" eb="19">
      <t>ジチタイ</t>
    </rPh>
    <rPh sb="20" eb="22">
      <t>ミンカン</t>
    </rPh>
    <rPh sb="22" eb="23">
      <t>トウ</t>
    </rPh>
    <rPh sb="24" eb="25">
      <t>ユダ</t>
    </rPh>
    <rPh sb="29" eb="31">
      <t>ジギョウ</t>
    </rPh>
    <phoneticPr fontId="6"/>
  </si>
  <si>
    <t>不用率が大きい場合は、その理由を把握しているか。</t>
    <phoneticPr fontId="6"/>
  </si>
  <si>
    <t>資金の流れ、費目・使途</t>
    <rPh sb="0" eb="2">
      <t>シキン</t>
    </rPh>
    <rPh sb="3" eb="4">
      <t>ナガ</t>
    </rPh>
    <rPh sb="6" eb="8">
      <t>ヒモク</t>
    </rPh>
    <rPh sb="9" eb="11">
      <t>シト</t>
    </rPh>
    <phoneticPr fontId="6"/>
  </si>
  <si>
    <t>支出先の選定は妥当か。競争性が確保されているか。</t>
    <rPh sb="0" eb="2">
      <t>シシュツ</t>
    </rPh>
    <rPh sb="2" eb="3">
      <t>サキ</t>
    </rPh>
    <rPh sb="4" eb="6">
      <t>センテイ</t>
    </rPh>
    <rPh sb="7" eb="9">
      <t>ダトウ</t>
    </rPh>
    <phoneticPr fontId="6"/>
  </si>
  <si>
    <t>支出は適切に行われている。</t>
    <rPh sb="0" eb="2">
      <t>シシュツ</t>
    </rPh>
    <rPh sb="3" eb="5">
      <t>テキセツ</t>
    </rPh>
    <rPh sb="6" eb="7">
      <t>オコナ</t>
    </rPh>
    <phoneticPr fontId="6"/>
  </si>
  <si>
    <t>単位あたりコストの削減に努めているか。その水準は妥当か。</t>
    <phoneticPr fontId="6"/>
  </si>
  <si>
    <t>受益者との負担関係は妥当であるか。</t>
    <rPh sb="7" eb="9">
      <t>カンケイ</t>
    </rPh>
    <phoneticPr fontId="6"/>
  </si>
  <si>
    <t>資金の流れの中間段階での支出は合理的なものとなっているか。</t>
    <rPh sb="0" eb="2">
      <t>シキン</t>
    </rPh>
    <rPh sb="3" eb="4">
      <t>ナガ</t>
    </rPh>
    <rPh sb="6" eb="8">
      <t>チュウカン</t>
    </rPh>
    <rPh sb="8" eb="10">
      <t>ダンカイ</t>
    </rPh>
    <rPh sb="12" eb="14">
      <t>シシュツ</t>
    </rPh>
    <rPh sb="15" eb="18">
      <t>ゴウリテキ</t>
    </rPh>
    <phoneticPr fontId="6"/>
  </si>
  <si>
    <t>費目・使途が事業目的に即し真に必要なものに限定されているか。</t>
    <rPh sb="0" eb="2">
      <t>ヒモク</t>
    </rPh>
    <rPh sb="3" eb="5">
      <t>シト</t>
    </rPh>
    <rPh sb="6" eb="8">
      <t>ジギョウ</t>
    </rPh>
    <rPh sb="8" eb="10">
      <t>モクテキ</t>
    </rPh>
    <rPh sb="11" eb="12">
      <t>ソク</t>
    </rPh>
    <rPh sb="13" eb="14">
      <t>シン</t>
    </rPh>
    <rPh sb="15" eb="17">
      <t>ヒツヨウ</t>
    </rPh>
    <rPh sb="21" eb="23">
      <t>ゲンテイ</t>
    </rPh>
    <phoneticPr fontId="6"/>
  </si>
  <si>
    <t>活動実績、成果実績</t>
    <rPh sb="0" eb="2">
      <t>カツドウ</t>
    </rPh>
    <rPh sb="2" eb="4">
      <t>ジッセキ</t>
    </rPh>
    <rPh sb="5" eb="7">
      <t>セイカ</t>
    </rPh>
    <rPh sb="7" eb="9">
      <t>ジッセキ</t>
    </rPh>
    <phoneticPr fontId="6"/>
  </si>
  <si>
    <t>他の手段と比較して実効性の高い手段となっているか。</t>
    <rPh sb="0" eb="1">
      <t>タ</t>
    </rPh>
    <rPh sb="2" eb="4">
      <t>シュダン</t>
    </rPh>
    <rPh sb="5" eb="7">
      <t>ヒカク</t>
    </rPh>
    <rPh sb="13" eb="14">
      <t>タカ</t>
    </rPh>
    <phoneticPr fontId="6"/>
  </si>
  <si>
    <t>首脳外交の果たす役割は大きい。</t>
    <rPh sb="0" eb="2">
      <t>シュノウ</t>
    </rPh>
    <rPh sb="2" eb="4">
      <t>ガイコウ</t>
    </rPh>
    <rPh sb="5" eb="6">
      <t>ハ</t>
    </rPh>
    <rPh sb="8" eb="10">
      <t>ヤクワリ</t>
    </rPh>
    <rPh sb="11" eb="12">
      <t>オオ</t>
    </rPh>
    <phoneticPr fontId="6"/>
  </si>
  <si>
    <t>適切な成果目標を立て、その達成度は着実に向上しているか。</t>
    <rPh sb="13" eb="15">
      <t>タッセイ</t>
    </rPh>
    <rPh sb="15" eb="16">
      <t>ド</t>
    </rPh>
    <rPh sb="17" eb="19">
      <t>チャクジツ</t>
    </rPh>
    <rPh sb="20" eb="22">
      <t>コウジョウ</t>
    </rPh>
    <phoneticPr fontId="6"/>
  </si>
  <si>
    <t>活動実績は見込みに見合ったものであるか。</t>
    <phoneticPr fontId="6"/>
  </si>
  <si>
    <t>類似の事業があるか。その場合、他部局・他府省等と適切な役割分担となっているか。</t>
    <rPh sb="0" eb="2">
      <t>ルイジ</t>
    </rPh>
    <rPh sb="3" eb="5">
      <t>ジギョウ</t>
    </rPh>
    <rPh sb="12" eb="14">
      <t>バアイ</t>
    </rPh>
    <rPh sb="15" eb="16">
      <t>タ</t>
    </rPh>
    <rPh sb="16" eb="18">
      <t>ブキョク</t>
    </rPh>
    <rPh sb="22" eb="23">
      <t>トウ</t>
    </rPh>
    <phoneticPr fontId="6"/>
  </si>
  <si>
    <t>　※類似事業名とその所管部局・府省名</t>
    <rPh sb="12" eb="14">
      <t>ブキョク</t>
    </rPh>
    <rPh sb="17" eb="18">
      <t>メイ</t>
    </rPh>
    <phoneticPr fontId="6"/>
  </si>
  <si>
    <t>整備された施設や成果物は十分に活用されているか。</t>
    <rPh sb="0" eb="2">
      <t>セイビ</t>
    </rPh>
    <rPh sb="5" eb="7">
      <t>シセツ</t>
    </rPh>
    <phoneticPr fontId="6"/>
  </si>
  <si>
    <t>点検結果</t>
    <rPh sb="0" eb="2">
      <t>テンケン</t>
    </rPh>
    <rPh sb="2" eb="4">
      <t>ケッカ</t>
    </rPh>
    <phoneticPr fontId="6"/>
  </si>
  <si>
    <t>見積もり合わせ、入札制度を利用し、経費の支出を必要最小限に節約している。</t>
    <rPh sb="0" eb="2">
      <t>ミツ</t>
    </rPh>
    <rPh sb="4" eb="5">
      <t>ア</t>
    </rPh>
    <rPh sb="8" eb="10">
      <t>ニュウサツ</t>
    </rPh>
    <rPh sb="10" eb="12">
      <t>セイド</t>
    </rPh>
    <rPh sb="13" eb="15">
      <t>リヨウ</t>
    </rPh>
    <rPh sb="17" eb="19">
      <t>ケイヒ</t>
    </rPh>
    <rPh sb="20" eb="22">
      <t>シシュツ</t>
    </rPh>
    <rPh sb="23" eb="25">
      <t>ヒツヨウ</t>
    </rPh>
    <rPh sb="25" eb="28">
      <t>サイショウゲン</t>
    </rPh>
    <rPh sb="29" eb="31">
      <t>セツヤク</t>
    </rPh>
    <phoneticPr fontId="6"/>
  </si>
  <si>
    <t>自己点検</t>
    <rPh sb="0" eb="2">
      <t>ジコ</t>
    </rPh>
    <rPh sb="2" eb="4">
      <t>テンケン</t>
    </rPh>
    <phoneticPr fontId="6"/>
  </si>
  <si>
    <t xml:space="preserve">〈把握水準・状況〉
</t>
    <rPh sb="1" eb="3">
      <t>ハアク</t>
    </rPh>
    <rPh sb="3" eb="5">
      <t>スイジュン</t>
    </rPh>
    <rPh sb="6" eb="8">
      <t>ジョウキョウ</t>
    </rPh>
    <phoneticPr fontId="6"/>
  </si>
  <si>
    <t>〈見直しの余地〉</t>
    <rPh sb="1" eb="3">
      <t>ミナオ</t>
    </rPh>
    <rPh sb="5" eb="7">
      <t>ヨチ</t>
    </rPh>
    <phoneticPr fontId="6"/>
  </si>
  <si>
    <t>予算監視・効率化チームの所見</t>
    <rPh sb="0" eb="2">
      <t>ヨサン</t>
    </rPh>
    <rPh sb="2" eb="4">
      <t>カンシ</t>
    </rPh>
    <rPh sb="5" eb="8">
      <t>コウリツカ</t>
    </rPh>
    <rPh sb="12" eb="14">
      <t>ショケン</t>
    </rPh>
    <phoneticPr fontId="6"/>
  </si>
  <si>
    <t>上記の予算監視・効率化チームの所見を踏まえた改善点（概算要求における反映状況等）</t>
    <rPh sb="0" eb="2">
      <t>ジョウキ</t>
    </rPh>
    <rPh sb="3" eb="5">
      <t>ヨサン</t>
    </rPh>
    <rPh sb="5" eb="7">
      <t>カンシ</t>
    </rPh>
    <rPh sb="8" eb="11">
      <t>コウリツカ</t>
    </rPh>
    <rPh sb="15" eb="17">
      <t>ショケン</t>
    </rPh>
    <rPh sb="18" eb="19">
      <t>フ</t>
    </rPh>
    <rPh sb="22" eb="25">
      <t>カイゼンテン</t>
    </rPh>
    <rPh sb="26" eb="28">
      <t>ガイサン</t>
    </rPh>
    <rPh sb="28" eb="30">
      <t>ヨウキュウ</t>
    </rPh>
    <rPh sb="34" eb="36">
      <t>ハンエイ</t>
    </rPh>
    <rPh sb="36" eb="38">
      <t>ジョウキョウ</t>
    </rPh>
    <rPh sb="38" eb="39">
      <t>トウ</t>
    </rPh>
    <phoneticPr fontId="6"/>
  </si>
  <si>
    <t>補記　（過去に事業仕分け・提言型政策仕分け・公開プロセス等の対象となっている場合はその結果も記載）</t>
    <rPh sb="0" eb="2">
      <t>ホキ</t>
    </rPh>
    <rPh sb="4" eb="6">
      <t>カコ</t>
    </rPh>
    <rPh sb="7" eb="9">
      <t>ジギョウ</t>
    </rPh>
    <rPh sb="9" eb="11">
      <t>シワ</t>
    </rPh>
    <rPh sb="13" eb="15">
      <t>テイゲン</t>
    </rPh>
    <rPh sb="15" eb="16">
      <t>ガタ</t>
    </rPh>
    <rPh sb="16" eb="18">
      <t>セイサク</t>
    </rPh>
    <rPh sb="18" eb="20">
      <t>シワ</t>
    </rPh>
    <rPh sb="22" eb="24">
      <t>コウカイ</t>
    </rPh>
    <rPh sb="28" eb="29">
      <t>トウ</t>
    </rPh>
    <rPh sb="30" eb="32">
      <t>タイショウ</t>
    </rPh>
    <rPh sb="38" eb="40">
      <t>バアイ</t>
    </rPh>
    <rPh sb="43" eb="45">
      <t>ケッカ</t>
    </rPh>
    <rPh sb="46" eb="48">
      <t>キサイ</t>
    </rPh>
    <phoneticPr fontId="6"/>
  </si>
  <si>
    <t>関連する過去のレビューシートの事業番号</t>
    <rPh sb="0" eb="2">
      <t>カンレン</t>
    </rPh>
    <rPh sb="4" eb="6">
      <t>カコ</t>
    </rPh>
    <rPh sb="15" eb="17">
      <t>ジギョウ</t>
    </rPh>
    <rPh sb="17" eb="19">
      <t>バンゴウ</t>
    </rPh>
    <phoneticPr fontId="6"/>
  </si>
  <si>
    <t>平成２２年行政事業レビュー</t>
    <rPh sb="0" eb="2">
      <t>ヘイセイ</t>
    </rPh>
    <rPh sb="4" eb="5">
      <t>ネン</t>
    </rPh>
    <rPh sb="5" eb="7">
      <t>ギョウセイ</t>
    </rPh>
    <rPh sb="7" eb="9">
      <t>ジギョウ</t>
    </rPh>
    <phoneticPr fontId="6"/>
  </si>
  <si>
    <t>0312,0319,0328,0346,0354,0372,</t>
    <phoneticPr fontId="6"/>
  </si>
  <si>
    <t>平成２３年行政事業レビュー</t>
    <rPh sb="0" eb="2">
      <t>ヘイセイ</t>
    </rPh>
    <rPh sb="4" eb="5">
      <t>ネン</t>
    </rPh>
    <rPh sb="5" eb="7">
      <t>ギョウセイ</t>
    </rPh>
    <rPh sb="7" eb="9">
      <t>ジギョウ</t>
    </rPh>
    <phoneticPr fontId="6"/>
  </si>
  <si>
    <t>23-29</t>
    <phoneticPr fontId="6"/>
  </si>
  <si>
    <t>(別紙）</t>
    <rPh sb="1" eb="3">
      <t>ベッシ</t>
    </rPh>
    <phoneticPr fontId="6"/>
  </si>
  <si>
    <t>個別事業名</t>
    <rPh sb="0" eb="2">
      <t>コベツ</t>
    </rPh>
    <rPh sb="2" eb="4">
      <t>ジギョウ</t>
    </rPh>
    <rPh sb="4" eb="5">
      <t>メイ</t>
    </rPh>
    <phoneticPr fontId="6"/>
  </si>
  <si>
    <t>アジア太平洋諸国外交政策費</t>
    <rPh sb="3" eb="6">
      <t>タイヘイヨウ</t>
    </rPh>
    <rPh sb="6" eb="8">
      <t>ショコク</t>
    </rPh>
    <rPh sb="8" eb="10">
      <t>ガイコウ</t>
    </rPh>
    <rPh sb="10" eb="13">
      <t>セイサクヒ</t>
    </rPh>
    <phoneticPr fontId="6"/>
  </si>
  <si>
    <t>アジア大洋州局･南部アジア部</t>
    <rPh sb="3" eb="7">
      <t>タイヨウシュウキョク</t>
    </rPh>
    <rPh sb="8" eb="10">
      <t>ナンブ</t>
    </rPh>
    <rPh sb="13" eb="14">
      <t>ブ</t>
    </rPh>
    <phoneticPr fontId="6"/>
  </si>
  <si>
    <t>外務省設置法第4条、外務省組織令第39条</t>
    <rPh sb="0" eb="3">
      <t>ガイムショウ</t>
    </rPh>
    <rPh sb="3" eb="6">
      <t>セッチホウ</t>
    </rPh>
    <rPh sb="6" eb="7">
      <t>ダイ</t>
    </rPh>
    <rPh sb="8" eb="9">
      <t>ジョウ</t>
    </rPh>
    <rPh sb="10" eb="13">
      <t>ガイムショウ</t>
    </rPh>
    <rPh sb="13" eb="15">
      <t>ソシキ</t>
    </rPh>
    <rPh sb="15" eb="17">
      <t>レイダイ</t>
    </rPh>
    <rPh sb="19" eb="20">
      <t>ジョウ</t>
    </rPh>
    <phoneticPr fontId="6"/>
  </si>
  <si>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6"/>
  </si>
  <si>
    <t>その他(旅費）</t>
    <rPh sb="2" eb="3">
      <t>タ</t>
    </rPh>
    <rPh sb="4" eb="6">
      <t>リョヒ</t>
    </rPh>
    <phoneticPr fontId="6"/>
  </si>
  <si>
    <t>人件費</t>
    <rPh sb="0" eb="3">
      <t>ジンケンヒ</t>
    </rPh>
    <phoneticPr fontId="6"/>
  </si>
  <si>
    <t>個別事業名：</t>
    <rPh sb="0" eb="2">
      <t>コベツ</t>
    </rPh>
    <rPh sb="2" eb="4">
      <t>ジギョウ</t>
    </rPh>
    <rPh sb="4" eb="5">
      <t>メイ</t>
    </rPh>
    <phoneticPr fontId="6"/>
  </si>
  <si>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6"/>
  </si>
  <si>
    <t>※平成23年度実績を記入</t>
    <rPh sb="1" eb="3">
      <t>ヘイセイ</t>
    </rPh>
    <rPh sb="5" eb="7">
      <t>ネンド</t>
    </rPh>
    <rPh sb="7" eb="9">
      <t>ジッセキ</t>
    </rPh>
    <rPh sb="10" eb="12">
      <t>キニュウ</t>
    </rPh>
    <phoneticPr fontId="6"/>
  </si>
  <si>
    <t>外務省</t>
    <rPh sb="0" eb="2">
      <t>ガイム</t>
    </rPh>
    <phoneticPr fontId="6"/>
  </si>
  <si>
    <t>31.8百万円</t>
    <rPh sb="4" eb="5">
      <t>ヒャク</t>
    </rPh>
    <rPh sb="5" eb="7">
      <t>マンエン</t>
    </rPh>
    <phoneticPr fontId="6"/>
  </si>
  <si>
    <t>【競争性のない随意契約】</t>
    <rPh sb="1" eb="4">
      <t>キョウソウセイ</t>
    </rPh>
    <rPh sb="7" eb="9">
      <t>ズイイ</t>
    </rPh>
    <rPh sb="9" eb="11">
      <t>ケイヤク</t>
    </rPh>
    <phoneticPr fontId="6"/>
  </si>
  <si>
    <t>【随意契約：見積もり合わせ】</t>
    <rPh sb="1" eb="3">
      <t>ズイイ</t>
    </rPh>
    <rPh sb="3" eb="5">
      <t>ケイヤク</t>
    </rPh>
    <rPh sb="6" eb="8">
      <t>ミツ</t>
    </rPh>
    <rPh sb="10" eb="11">
      <t>ア</t>
    </rPh>
    <phoneticPr fontId="6"/>
  </si>
  <si>
    <t>Ａ．期間業務職員　１３名</t>
    <rPh sb="2" eb="4">
      <t>キカン</t>
    </rPh>
    <rPh sb="4" eb="6">
      <t>ギョウム</t>
    </rPh>
    <rPh sb="6" eb="8">
      <t>ショクイン</t>
    </rPh>
    <rPh sb="11" eb="12">
      <t>メイ</t>
    </rPh>
    <phoneticPr fontId="6"/>
  </si>
  <si>
    <t>B．国際会議等出席</t>
    <rPh sb="2" eb="4">
      <t>コクサイ</t>
    </rPh>
    <rPh sb="4" eb="6">
      <t>カイギ</t>
    </rPh>
    <rPh sb="6" eb="7">
      <t>トウ</t>
    </rPh>
    <rPh sb="7" eb="9">
      <t>シュッセキ</t>
    </rPh>
    <phoneticPr fontId="6"/>
  </si>
  <si>
    <t>Ｃ. 大臣主催昼食会</t>
    <rPh sb="3" eb="5">
      <t>ダイジン</t>
    </rPh>
    <rPh sb="5" eb="7">
      <t>シュサイ</t>
    </rPh>
    <rPh sb="7" eb="9">
      <t>チュウショク</t>
    </rPh>
    <rPh sb="9" eb="10">
      <t>カイ</t>
    </rPh>
    <phoneticPr fontId="6"/>
  </si>
  <si>
    <t>28百万円</t>
    <rPh sb="2" eb="4">
      <t>ヒャクマン</t>
    </rPh>
    <rPh sb="4" eb="5">
      <t>エン</t>
    </rPh>
    <phoneticPr fontId="6"/>
  </si>
  <si>
    <t>3百万円</t>
    <rPh sb="1" eb="2">
      <t>ヒャク</t>
    </rPh>
    <rPh sb="2" eb="4">
      <t>マンエン</t>
    </rPh>
    <phoneticPr fontId="6"/>
  </si>
  <si>
    <t>0.8百万円</t>
    <rPh sb="3" eb="5">
      <t>ヒャクマン</t>
    </rPh>
    <rPh sb="5" eb="6">
      <t>エン</t>
    </rPh>
    <phoneticPr fontId="6"/>
  </si>
  <si>
    <t>１３件</t>
    <rPh sb="2" eb="3">
      <t>ケン</t>
    </rPh>
    <phoneticPr fontId="6"/>
  </si>
  <si>
    <t>９件</t>
    <rPh sb="1" eb="2">
      <t>ケン</t>
    </rPh>
    <phoneticPr fontId="6"/>
  </si>
  <si>
    <t>1件</t>
    <rPh sb="1" eb="2">
      <t>ケン</t>
    </rPh>
    <phoneticPr fontId="6"/>
  </si>
  <si>
    <t>人件費：期間業務職員給与</t>
    <rPh sb="0" eb="3">
      <t>ジンケンヒ</t>
    </rPh>
    <rPh sb="4" eb="6">
      <t>キカン</t>
    </rPh>
    <rPh sb="6" eb="8">
      <t>ギョウム</t>
    </rPh>
    <rPh sb="8" eb="10">
      <t>ショクイン</t>
    </rPh>
    <rPh sb="10" eb="12">
      <t>キュウヨ</t>
    </rPh>
    <phoneticPr fontId="6"/>
  </si>
  <si>
    <t>旅費：航空賃，日当・宿泊料</t>
    <rPh sb="0" eb="2">
      <t>リョヒ</t>
    </rPh>
    <rPh sb="3" eb="5">
      <t>コウクウ</t>
    </rPh>
    <rPh sb="5" eb="6">
      <t>チン</t>
    </rPh>
    <rPh sb="7" eb="9">
      <t>ニットウ</t>
    </rPh>
    <rPh sb="10" eb="12">
      <t>シュクハク</t>
    </rPh>
    <rPh sb="12" eb="13">
      <t>リョウ</t>
    </rPh>
    <phoneticPr fontId="6"/>
  </si>
  <si>
    <t>会議費：飯倉公館におけるケータリング業務</t>
    <rPh sb="0" eb="2">
      <t>カイギ</t>
    </rPh>
    <rPh sb="2" eb="3">
      <t>ヒ</t>
    </rPh>
    <rPh sb="4" eb="6">
      <t>イイクラ</t>
    </rPh>
    <rPh sb="6" eb="8">
      <t>コウカン</t>
    </rPh>
    <rPh sb="18" eb="20">
      <t>ギョウム</t>
    </rPh>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</si>
  <si>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</si>
  <si>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A.</t>
    <phoneticPr fontId="6"/>
  </si>
  <si>
    <t>E.</t>
    <phoneticPr fontId="6"/>
  </si>
  <si>
    <t>使　途</t>
    <rPh sb="0" eb="1">
      <t>ツカ</t>
    </rPh>
    <rPh sb="2" eb="3">
      <t>ト</t>
    </rPh>
    <phoneticPr fontId="6"/>
  </si>
  <si>
    <t>金　額
(百万円）</t>
    <rPh sb="0" eb="1">
      <t>キン</t>
    </rPh>
    <rPh sb="2" eb="3">
      <t>ガク</t>
    </rPh>
    <rPh sb="5" eb="7">
      <t>ヒャクマン</t>
    </rPh>
    <rPh sb="7" eb="8">
      <t>エン</t>
    </rPh>
    <phoneticPr fontId="6"/>
  </si>
  <si>
    <t>期間業務職員給与　１３名</t>
    <rPh sb="0" eb="2">
      <t>キカン</t>
    </rPh>
    <rPh sb="2" eb="4">
      <t>ギョウム</t>
    </rPh>
    <rPh sb="4" eb="6">
      <t>ショクイン</t>
    </rPh>
    <rPh sb="6" eb="8">
      <t>キュウヨ</t>
    </rPh>
    <rPh sb="11" eb="12">
      <t>メイ</t>
    </rPh>
    <phoneticPr fontId="6"/>
  </si>
  <si>
    <t>B.</t>
    <phoneticPr fontId="6"/>
  </si>
  <si>
    <t>F.</t>
    <phoneticPr fontId="6"/>
  </si>
  <si>
    <t>旅費</t>
    <rPh sb="0" eb="2">
      <t>リョヒ</t>
    </rPh>
    <phoneticPr fontId="6"/>
  </si>
  <si>
    <t>航空賃，日当・宿泊料</t>
    <rPh sb="0" eb="2">
      <t>コウクウ</t>
    </rPh>
    <rPh sb="2" eb="3">
      <t>チン</t>
    </rPh>
    <rPh sb="4" eb="6">
      <t>ニットウ</t>
    </rPh>
    <rPh sb="7" eb="10">
      <t>シュクハクリョウ</t>
    </rPh>
    <phoneticPr fontId="6"/>
  </si>
  <si>
    <t>C.</t>
    <phoneticPr fontId="6"/>
  </si>
  <si>
    <t>G.</t>
    <phoneticPr fontId="6"/>
  </si>
  <si>
    <t>会議費</t>
    <rPh sb="0" eb="3">
      <t>カイギヒ</t>
    </rPh>
    <phoneticPr fontId="6"/>
  </si>
  <si>
    <t>大臣主催昼食会</t>
    <rPh sb="0" eb="2">
      <t>ダイジン</t>
    </rPh>
    <rPh sb="2" eb="4">
      <t>シュサイ</t>
    </rPh>
    <rPh sb="4" eb="6">
      <t>チュウショク</t>
    </rPh>
    <rPh sb="6" eb="7">
      <t>カイ</t>
    </rPh>
    <phoneticPr fontId="6"/>
  </si>
  <si>
    <t>D.</t>
    <phoneticPr fontId="6"/>
  </si>
  <si>
    <t>H.</t>
    <phoneticPr fontId="6"/>
  </si>
  <si>
    <t>支出先上位１０者リスト</t>
    <phoneticPr fontId="6"/>
  </si>
  <si>
    <t>支　出　先</t>
    <phoneticPr fontId="6"/>
  </si>
  <si>
    <t>業　務　概　要</t>
    <phoneticPr fontId="6"/>
  </si>
  <si>
    <t>支　出　額
（百万円）</t>
    <phoneticPr fontId="6"/>
  </si>
  <si>
    <t>入札者数</t>
  </si>
  <si>
    <t>落札率</t>
  </si>
  <si>
    <t>　</t>
    <phoneticPr fontId="6"/>
  </si>
  <si>
    <t>期間業務職員個人 13名</t>
    <rPh sb="0" eb="2">
      <t>キカン</t>
    </rPh>
    <rPh sb="2" eb="4">
      <t>ギョウム</t>
    </rPh>
    <rPh sb="4" eb="6">
      <t>ショクイン</t>
    </rPh>
    <rPh sb="6" eb="8">
      <t>コジン</t>
    </rPh>
    <rPh sb="11" eb="12">
      <t>メイ</t>
    </rPh>
    <phoneticPr fontId="6"/>
  </si>
  <si>
    <t>アジア大洋州局における事務補助業務</t>
    <rPh sb="3" eb="5">
      <t>タイヨウ</t>
    </rPh>
    <rPh sb="5" eb="6">
      <t>シュウ</t>
    </rPh>
    <rPh sb="6" eb="7">
      <t>キョク</t>
    </rPh>
    <rPh sb="11" eb="13">
      <t>ジム</t>
    </rPh>
    <rPh sb="13" eb="15">
      <t>ホジョ</t>
    </rPh>
    <rPh sb="15" eb="17">
      <t>ギョウム</t>
    </rPh>
    <phoneticPr fontId="6"/>
  </si>
  <si>
    <t>一次支出先が独立行政法人、公益法人の場合は下記にも記入すること。（２３年４月１日現在）</t>
    <rPh sb="0" eb="2">
      <t>イチジ</t>
    </rPh>
    <rPh sb="2" eb="5">
      <t>シシュツサキ</t>
    </rPh>
    <rPh sb="6" eb="8">
      <t>ドクリツ</t>
    </rPh>
    <rPh sb="8" eb="10">
      <t>ギョウセイ</t>
    </rPh>
    <rPh sb="10" eb="12">
      <t>ホウジン</t>
    </rPh>
    <rPh sb="13" eb="15">
      <t>コウエキ</t>
    </rPh>
    <rPh sb="15" eb="17">
      <t>ホウジン</t>
    </rPh>
    <rPh sb="18" eb="20">
      <t>バアイ</t>
    </rPh>
    <rPh sb="21" eb="23">
      <t>カキ</t>
    </rPh>
    <rPh sb="25" eb="27">
      <t>キニュウ</t>
    </rPh>
    <rPh sb="35" eb="36">
      <t>ネン</t>
    </rPh>
    <rPh sb="37" eb="38">
      <t>ガツ</t>
    </rPh>
    <rPh sb="39" eb="40">
      <t>ニチ</t>
    </rPh>
    <rPh sb="40" eb="42">
      <t>ゲンザイ</t>
    </rPh>
    <phoneticPr fontId="6"/>
  </si>
  <si>
    <t>法人名</t>
    <rPh sb="0" eb="2">
      <t>ホウジン</t>
    </rPh>
    <rPh sb="2" eb="3">
      <t>メイ</t>
    </rPh>
    <phoneticPr fontId="6"/>
  </si>
  <si>
    <r>
      <t xml:space="preserve">役員総数
</t>
    </r>
    <r>
      <rPr>
        <sz val="10"/>
        <rFont val="ＭＳ Ｐゴシック"/>
        <family val="3"/>
        <charset val="128"/>
      </rPr>
      <t>（官庁OB/役員数）</t>
    </r>
    <rPh sb="0" eb="2">
      <t>ヤクイン</t>
    </rPh>
    <rPh sb="2" eb="4">
      <t>ソウスウ</t>
    </rPh>
    <rPh sb="6" eb="8">
      <t>カンチョウ</t>
    </rPh>
    <rPh sb="11" eb="14">
      <t>ヤクインスウ</t>
    </rPh>
    <phoneticPr fontId="6"/>
  </si>
  <si>
    <t>/</t>
    <phoneticPr fontId="6"/>
  </si>
  <si>
    <t>常勤役員数</t>
    <rPh sb="0" eb="2">
      <t>ジョウキン</t>
    </rPh>
    <rPh sb="2" eb="5">
      <t>ヤクインスウ</t>
    </rPh>
    <phoneticPr fontId="6"/>
  </si>
  <si>
    <t>非常勤役員数</t>
    <rPh sb="0" eb="3">
      <t>ヒジョウキン</t>
    </rPh>
    <rPh sb="3" eb="6">
      <t>ヤクインスウ</t>
    </rPh>
    <phoneticPr fontId="6"/>
  </si>
  <si>
    <t>監事等</t>
    <rPh sb="0" eb="2">
      <t>カンジ</t>
    </rPh>
    <rPh sb="2" eb="3">
      <t>トウ</t>
    </rPh>
    <phoneticPr fontId="6"/>
  </si>
  <si>
    <t>職員総数</t>
    <rPh sb="0" eb="2">
      <t>ショクイン</t>
    </rPh>
    <rPh sb="2" eb="4">
      <t>ソウスウ</t>
    </rPh>
    <phoneticPr fontId="6"/>
  </si>
  <si>
    <t>内、官庁ＯＢ</t>
    <rPh sb="0" eb="1">
      <t>ナイ</t>
    </rPh>
    <rPh sb="2" eb="4">
      <t>カンチョウ</t>
    </rPh>
    <phoneticPr fontId="6"/>
  </si>
  <si>
    <t>役員報酬総額</t>
    <rPh sb="0" eb="2">
      <t>ヤクイン</t>
    </rPh>
    <rPh sb="2" eb="4">
      <t>ホウシュウ</t>
    </rPh>
    <rPh sb="4" eb="6">
      <t>ソウガク</t>
    </rPh>
    <phoneticPr fontId="6"/>
  </si>
  <si>
    <t>官庁ＯＢ役員
報酬総額</t>
    <rPh sb="0" eb="2">
      <t>カンチョウ</t>
    </rPh>
    <rPh sb="4" eb="6">
      <t>ヤクイン</t>
    </rPh>
    <rPh sb="7" eb="9">
      <t>ホウシュウ</t>
    </rPh>
    <rPh sb="9" eb="11">
      <t>ソウガク</t>
    </rPh>
    <phoneticPr fontId="6"/>
  </si>
  <si>
    <t>外務省職員　9名</t>
    <rPh sb="0" eb="2">
      <t>ガイム</t>
    </rPh>
    <rPh sb="2" eb="3">
      <t>ショウ</t>
    </rPh>
    <rPh sb="3" eb="5">
      <t>ショクイン</t>
    </rPh>
    <rPh sb="7" eb="8">
      <t>メイ</t>
    </rPh>
    <phoneticPr fontId="6"/>
  </si>
  <si>
    <t>国際会議等出席</t>
    <rPh sb="0" eb="2">
      <t>コクサイ</t>
    </rPh>
    <rPh sb="2" eb="4">
      <t>カイギ</t>
    </rPh>
    <rPh sb="4" eb="5">
      <t>トウ</t>
    </rPh>
    <rPh sb="5" eb="7">
      <t>シュッセキ</t>
    </rPh>
    <phoneticPr fontId="6"/>
  </si>
  <si>
    <t>Ｃ.</t>
    <phoneticPr fontId="6"/>
  </si>
  <si>
    <t>㈱パークロイヤルホテル</t>
    <phoneticPr fontId="6"/>
  </si>
  <si>
    <t>飯倉公館におけるケータリング（大臣主催昼食会）</t>
    <rPh sb="0" eb="2">
      <t>イイクラ</t>
    </rPh>
    <rPh sb="2" eb="4">
      <t>コウカン</t>
    </rPh>
    <rPh sb="15" eb="17">
      <t>ダイジン</t>
    </rPh>
    <rPh sb="17" eb="19">
      <t>シュサイ</t>
    </rPh>
    <rPh sb="19" eb="21">
      <t>チュウショク</t>
    </rPh>
    <rPh sb="21" eb="22">
      <t>カイ</t>
    </rPh>
    <phoneticPr fontId="6"/>
  </si>
  <si>
    <t>ＡＳＥＡＮ＋３関係経費</t>
    <rPh sb="7" eb="9">
      <t>カンケイ</t>
    </rPh>
    <rPh sb="9" eb="11">
      <t>ケイヒ</t>
    </rPh>
    <phoneticPr fontId="6"/>
  </si>
  <si>
    <t>平成14年度開始</t>
    <rPh sb="0" eb="2">
      <t>ヘイセイ</t>
    </rPh>
    <rPh sb="4" eb="6">
      <t>ネンド</t>
    </rPh>
    <rPh sb="6" eb="8">
      <t>カイシ</t>
    </rPh>
    <phoneticPr fontId="6"/>
  </si>
  <si>
    <t>9.5百万円</t>
    <rPh sb="3" eb="4">
      <t>ヒャク</t>
    </rPh>
    <rPh sb="4" eb="6">
      <t>マンエン</t>
    </rPh>
    <phoneticPr fontId="6"/>
  </si>
  <si>
    <t>●ＥＡＦ，ＮＥＡＴ（東アジアシンクタンクネットワーク）</t>
    <rPh sb="10" eb="11">
      <t>ヒガシ</t>
    </rPh>
    <phoneticPr fontId="6"/>
  </si>
  <si>
    <t>公募型企画競争</t>
    <rPh sb="0" eb="2">
      <t>コウボ</t>
    </rPh>
    <rPh sb="2" eb="3">
      <t>ガタ</t>
    </rPh>
    <rPh sb="3" eb="5">
      <t>キカク</t>
    </rPh>
    <rPh sb="5" eb="7">
      <t>キョウソウ</t>
    </rPh>
    <phoneticPr fontId="6"/>
  </si>
  <si>
    <t>競争性の無い随意契約</t>
    <rPh sb="0" eb="3">
      <t>キョウソウセイ</t>
    </rPh>
    <rPh sb="4" eb="5">
      <t>ナ</t>
    </rPh>
    <rPh sb="6" eb="8">
      <t>ズイイ</t>
    </rPh>
    <rPh sb="8" eb="10">
      <t>ケイヤク</t>
    </rPh>
    <phoneticPr fontId="6"/>
  </si>
  <si>
    <t>Ａ. 防災作業部会開催</t>
    <rPh sb="3" eb="5">
      <t>ボウサイ</t>
    </rPh>
    <rPh sb="5" eb="7">
      <t>サギョウ</t>
    </rPh>
    <rPh sb="7" eb="9">
      <t>ブカイ</t>
    </rPh>
    <rPh sb="9" eb="11">
      <t>カイサイ</t>
    </rPh>
    <phoneticPr fontId="6"/>
  </si>
  <si>
    <t>Ｂ. 総会・調整国会合への派遣　7名</t>
    <rPh sb="3" eb="5">
      <t>ソウカイ</t>
    </rPh>
    <rPh sb="6" eb="8">
      <t>チョウセイ</t>
    </rPh>
    <rPh sb="8" eb="9">
      <t>コク</t>
    </rPh>
    <rPh sb="9" eb="11">
      <t>カイゴウ</t>
    </rPh>
    <rPh sb="13" eb="15">
      <t>ハケン</t>
    </rPh>
    <rPh sb="17" eb="18">
      <t>メイ</t>
    </rPh>
    <phoneticPr fontId="6"/>
  </si>
  <si>
    <t>5 百万円</t>
    <rPh sb="2" eb="4">
      <t>ヒャクマン</t>
    </rPh>
    <rPh sb="4" eb="5">
      <t>エン</t>
    </rPh>
    <phoneticPr fontId="6"/>
  </si>
  <si>
    <t>2 百万円</t>
    <rPh sb="2" eb="3">
      <t>ヒャク</t>
    </rPh>
    <rPh sb="3" eb="5">
      <t>マンエン</t>
    </rPh>
    <phoneticPr fontId="6"/>
  </si>
  <si>
    <t>調査研究及び会議開催等</t>
    <rPh sb="0" eb="2">
      <t>チョウサ</t>
    </rPh>
    <rPh sb="2" eb="4">
      <t>ケンキュウ</t>
    </rPh>
    <rPh sb="4" eb="5">
      <t>オヨ</t>
    </rPh>
    <rPh sb="6" eb="8">
      <t>カイギ</t>
    </rPh>
    <rPh sb="8" eb="10">
      <t>カイサイ</t>
    </rPh>
    <rPh sb="10" eb="11">
      <t>トウ</t>
    </rPh>
    <phoneticPr fontId="6"/>
  </si>
  <si>
    <t>航空賃・諸雑費等</t>
    <rPh sb="0" eb="2">
      <t>コウクウ</t>
    </rPh>
    <rPh sb="2" eb="3">
      <t>チン</t>
    </rPh>
    <rPh sb="4" eb="7">
      <t>ショザッピ</t>
    </rPh>
    <rPh sb="7" eb="8">
      <t>トウ</t>
    </rPh>
    <phoneticPr fontId="6"/>
  </si>
  <si>
    <t>●ＥＡＦ（東アジアフォーラム）</t>
    <rPh sb="5" eb="6">
      <t>ヒガシ</t>
    </rPh>
    <phoneticPr fontId="6"/>
  </si>
  <si>
    <t>Ｃ. 局次長級会合等への出席 7名</t>
    <rPh sb="3" eb="6">
      <t>キョクジチョウ</t>
    </rPh>
    <rPh sb="6" eb="7">
      <t>キュウ</t>
    </rPh>
    <rPh sb="7" eb="9">
      <t>カイゴウ</t>
    </rPh>
    <rPh sb="9" eb="10">
      <t>トウ</t>
    </rPh>
    <rPh sb="12" eb="14">
      <t>シュッセキ</t>
    </rPh>
    <rPh sb="16" eb="17">
      <t>メイ</t>
    </rPh>
    <phoneticPr fontId="6"/>
  </si>
  <si>
    <t>●ＡＳＥAN関連外相会議防災委員会（ＡＣＤＭ）出席</t>
    <rPh sb="6" eb="8">
      <t>カンレン</t>
    </rPh>
    <rPh sb="8" eb="10">
      <t>ガイショウ</t>
    </rPh>
    <rPh sb="10" eb="12">
      <t>カイギ</t>
    </rPh>
    <rPh sb="12" eb="14">
      <t>ボウサイ</t>
    </rPh>
    <rPh sb="14" eb="17">
      <t>イインカイ</t>
    </rPh>
    <rPh sb="23" eb="25">
      <t>シュッセキ</t>
    </rPh>
    <phoneticPr fontId="6"/>
  </si>
  <si>
    <t>Ｄ. 委員会出席 ２名</t>
    <rPh sb="3" eb="6">
      <t>イインカイ</t>
    </rPh>
    <rPh sb="6" eb="8">
      <t>シュッセキ</t>
    </rPh>
    <rPh sb="10" eb="11">
      <t>メイ</t>
    </rPh>
    <phoneticPr fontId="6"/>
  </si>
  <si>
    <t>0.5百万円</t>
    <rPh sb="3" eb="4">
      <t>ヒャク</t>
    </rPh>
    <rPh sb="4" eb="6">
      <t>マンエン</t>
    </rPh>
    <phoneticPr fontId="6"/>
  </si>
  <si>
    <t>委託費</t>
    <rPh sb="0" eb="2">
      <t>イタク</t>
    </rPh>
    <rPh sb="2" eb="3">
      <t>ヒ</t>
    </rPh>
    <phoneticPr fontId="6"/>
  </si>
  <si>
    <t>調査研究及び会議開催</t>
    <rPh sb="0" eb="2">
      <t>チョウサ</t>
    </rPh>
    <rPh sb="2" eb="4">
      <t>ケンキュウ</t>
    </rPh>
    <rPh sb="4" eb="5">
      <t>オヨ</t>
    </rPh>
    <rPh sb="6" eb="8">
      <t>カイギ</t>
    </rPh>
    <rPh sb="8" eb="10">
      <t>カイサイ</t>
    </rPh>
    <phoneticPr fontId="6"/>
  </si>
  <si>
    <t>派遣費</t>
    <rPh sb="0" eb="2">
      <t>ハケン</t>
    </rPh>
    <rPh sb="2" eb="3">
      <t>ヒ</t>
    </rPh>
    <phoneticPr fontId="6"/>
  </si>
  <si>
    <t>航空賃，日当・宿泊料</t>
    <rPh sb="0" eb="2">
      <t>コウクウ</t>
    </rPh>
    <rPh sb="2" eb="3">
      <t>チン</t>
    </rPh>
    <rPh sb="4" eb="6">
      <t>ニットウ</t>
    </rPh>
    <rPh sb="7" eb="9">
      <t>シュクハク</t>
    </rPh>
    <rPh sb="9" eb="10">
      <t>リョウ</t>
    </rPh>
    <phoneticPr fontId="6"/>
  </si>
  <si>
    <t>㈶日本国際フォーラム</t>
    <rPh sb="1" eb="3">
      <t>ニホン</t>
    </rPh>
    <rPh sb="3" eb="5">
      <t>コクサイ</t>
    </rPh>
    <phoneticPr fontId="6"/>
  </si>
  <si>
    <t>防災作業部会開催及び報告書作成</t>
    <rPh sb="0" eb="2">
      <t>ボウサイ</t>
    </rPh>
    <rPh sb="2" eb="4">
      <t>サギョウ</t>
    </rPh>
    <rPh sb="4" eb="6">
      <t>ブカイ</t>
    </rPh>
    <rPh sb="6" eb="8">
      <t>カイサイ</t>
    </rPh>
    <rPh sb="8" eb="9">
      <t>オヨ</t>
    </rPh>
    <rPh sb="10" eb="13">
      <t>ホウコクショ</t>
    </rPh>
    <rPh sb="13" eb="15">
      <t>サクセイ</t>
    </rPh>
    <phoneticPr fontId="6"/>
  </si>
  <si>
    <t>有識者 ７名</t>
    <rPh sb="0" eb="3">
      <t>ユウシキシャ</t>
    </rPh>
    <rPh sb="5" eb="6">
      <t>メイ</t>
    </rPh>
    <phoneticPr fontId="6"/>
  </si>
  <si>
    <t>ＮＥＡＴ年次総会への派遣</t>
    <rPh sb="4" eb="6">
      <t>ネンジ</t>
    </rPh>
    <rPh sb="6" eb="8">
      <t>ソウカイ</t>
    </rPh>
    <rPh sb="10" eb="12">
      <t>ハケン</t>
    </rPh>
    <phoneticPr fontId="6"/>
  </si>
  <si>
    <t>外務省職員 ４名</t>
    <rPh sb="0" eb="3">
      <t>ガイムショウ</t>
    </rPh>
    <rPh sb="3" eb="5">
      <t>ショクイン</t>
    </rPh>
    <rPh sb="7" eb="8">
      <t>メイ</t>
    </rPh>
    <phoneticPr fontId="6"/>
  </si>
  <si>
    <t>ＥＡＦ局次長級会合等への出席</t>
    <rPh sb="3" eb="6">
      <t>キョクジチョウ</t>
    </rPh>
    <rPh sb="6" eb="7">
      <t>キュウ</t>
    </rPh>
    <rPh sb="7" eb="9">
      <t>カイゴウ</t>
    </rPh>
    <rPh sb="9" eb="10">
      <t>トウ</t>
    </rPh>
    <rPh sb="12" eb="14">
      <t>シュッセキ</t>
    </rPh>
    <phoneticPr fontId="6"/>
  </si>
  <si>
    <t>有識者 ３名</t>
    <rPh sb="0" eb="3">
      <t>ユウシキシャ</t>
    </rPh>
    <rPh sb="5" eb="6">
      <t>メイ</t>
    </rPh>
    <phoneticPr fontId="6"/>
  </si>
  <si>
    <t>ＥＡＦ総会への派遣</t>
    <rPh sb="3" eb="5">
      <t>ソウカイ</t>
    </rPh>
    <rPh sb="7" eb="9">
      <t>ハケン</t>
    </rPh>
    <phoneticPr fontId="6"/>
  </si>
  <si>
    <t>Ｄ.</t>
    <phoneticPr fontId="6"/>
  </si>
  <si>
    <t>外務省職員　２名</t>
    <rPh sb="0" eb="3">
      <t>ガイムショウ</t>
    </rPh>
    <rPh sb="3" eb="5">
      <t>ショクイン</t>
    </rPh>
    <rPh sb="7" eb="8">
      <t>メイ</t>
    </rPh>
    <phoneticPr fontId="6"/>
  </si>
  <si>
    <t>ＡＳＥAN関連外相会議防災委員会（ＡＣＤＭ）出席</t>
    <phoneticPr fontId="6"/>
  </si>
  <si>
    <t>平成21年度開始</t>
    <rPh sb="0" eb="2">
      <t>ヘイセイ</t>
    </rPh>
    <rPh sb="4" eb="6">
      <t>ネンド</t>
    </rPh>
    <rPh sb="6" eb="8">
      <t>カイシ</t>
    </rPh>
    <phoneticPr fontId="6"/>
  </si>
  <si>
    <t>6百万円</t>
    <rPh sb="1" eb="2">
      <t>ヒャク</t>
    </rPh>
    <rPh sb="2" eb="4">
      <t>マンエン</t>
    </rPh>
    <phoneticPr fontId="6"/>
  </si>
  <si>
    <t>Ａ．国際会議等出席 12名</t>
    <rPh sb="2" eb="4">
      <t>コクサイ</t>
    </rPh>
    <rPh sb="4" eb="6">
      <t>カイギ</t>
    </rPh>
    <rPh sb="6" eb="7">
      <t>トウ</t>
    </rPh>
    <rPh sb="7" eb="9">
      <t>シュッセキ</t>
    </rPh>
    <rPh sb="12" eb="13">
      <t>メイ</t>
    </rPh>
    <phoneticPr fontId="6"/>
  </si>
  <si>
    <t>Ｂ．日ＡＳＥANフォーラム開催</t>
    <rPh sb="2" eb="3">
      <t>ニチ</t>
    </rPh>
    <rPh sb="13" eb="15">
      <t>カイサイ</t>
    </rPh>
    <phoneticPr fontId="6"/>
  </si>
  <si>
    <t>Ｃ. 在京ＡＳＥＡＮ大使等との意見交換</t>
    <rPh sb="3" eb="5">
      <t>ザイキョウ</t>
    </rPh>
    <rPh sb="10" eb="12">
      <t>タイシ</t>
    </rPh>
    <rPh sb="12" eb="13">
      <t>トウ</t>
    </rPh>
    <rPh sb="15" eb="17">
      <t>イケン</t>
    </rPh>
    <rPh sb="17" eb="19">
      <t>コウカン</t>
    </rPh>
    <phoneticPr fontId="6"/>
  </si>
  <si>
    <t>4百万円</t>
    <rPh sb="1" eb="3">
      <t>ヒャクマン</t>
    </rPh>
    <rPh sb="3" eb="4">
      <t>エン</t>
    </rPh>
    <phoneticPr fontId="6"/>
  </si>
  <si>
    <t>1百万円</t>
    <rPh sb="1" eb="2">
      <t>ヒャク</t>
    </rPh>
    <rPh sb="2" eb="4">
      <t>マンエン</t>
    </rPh>
    <phoneticPr fontId="6"/>
  </si>
  <si>
    <t>1百万円</t>
    <rPh sb="1" eb="3">
      <t>ヒャクマン</t>
    </rPh>
    <rPh sb="3" eb="4">
      <t>エン</t>
    </rPh>
    <phoneticPr fontId="6"/>
  </si>
  <si>
    <t>12件</t>
    <rPh sb="2" eb="3">
      <t>ケン</t>
    </rPh>
    <phoneticPr fontId="6"/>
  </si>
  <si>
    <t>3件</t>
    <rPh sb="1" eb="2">
      <t>ケン</t>
    </rPh>
    <phoneticPr fontId="6"/>
  </si>
  <si>
    <t>7件</t>
    <rPh sb="1" eb="2">
      <t>ケン</t>
    </rPh>
    <phoneticPr fontId="6"/>
  </si>
  <si>
    <t>会議運営業務委嘱，レセプション開催費用</t>
    <rPh sb="0" eb="2">
      <t>カイギ</t>
    </rPh>
    <rPh sb="2" eb="4">
      <t>ウンエイ</t>
    </rPh>
    <rPh sb="4" eb="6">
      <t>ギョウム</t>
    </rPh>
    <rPh sb="6" eb="8">
      <t>イショク</t>
    </rPh>
    <rPh sb="15" eb="17">
      <t>カイサイ</t>
    </rPh>
    <rPh sb="17" eb="19">
      <t>ヒヨウ</t>
    </rPh>
    <phoneticPr fontId="6"/>
  </si>
  <si>
    <t>会議・会食経費等</t>
    <rPh sb="0" eb="2">
      <t>カイギ</t>
    </rPh>
    <rPh sb="3" eb="5">
      <t>カイショク</t>
    </rPh>
    <rPh sb="5" eb="7">
      <t>ケイヒ</t>
    </rPh>
    <rPh sb="7" eb="8">
      <t>トウ</t>
    </rPh>
    <phoneticPr fontId="6"/>
  </si>
  <si>
    <t>借上・雑役務</t>
    <rPh sb="0" eb="1">
      <t>カ</t>
    </rPh>
    <rPh sb="1" eb="2">
      <t>ア</t>
    </rPh>
    <rPh sb="3" eb="4">
      <t>ザツ</t>
    </rPh>
    <rPh sb="4" eb="6">
      <t>エキム</t>
    </rPh>
    <phoneticPr fontId="6"/>
  </si>
  <si>
    <t>会場借上費用，会議運営業務補助費用</t>
    <rPh sb="0" eb="2">
      <t>カイジョウ</t>
    </rPh>
    <rPh sb="2" eb="3">
      <t>カ</t>
    </rPh>
    <rPh sb="3" eb="4">
      <t>ア</t>
    </rPh>
    <rPh sb="4" eb="6">
      <t>ヒヨウ</t>
    </rPh>
    <rPh sb="7" eb="9">
      <t>カイギ</t>
    </rPh>
    <rPh sb="9" eb="11">
      <t>ウンエイ</t>
    </rPh>
    <rPh sb="11" eb="13">
      <t>ギョウム</t>
    </rPh>
    <rPh sb="13" eb="15">
      <t>ホジョ</t>
    </rPh>
    <rPh sb="15" eb="17">
      <t>ヒヨウ</t>
    </rPh>
    <phoneticPr fontId="6"/>
  </si>
  <si>
    <t>外務審議官主催レセプション</t>
    <rPh sb="0" eb="5">
      <t>ガイシン</t>
    </rPh>
    <rPh sb="5" eb="7">
      <t>シュサイ</t>
    </rPh>
    <phoneticPr fontId="6"/>
  </si>
  <si>
    <t>在京ＡＳＥＡＮ大使他外交団との意見交換</t>
    <rPh sb="0" eb="2">
      <t>ザイキョウ</t>
    </rPh>
    <rPh sb="7" eb="9">
      <t>タイシ</t>
    </rPh>
    <rPh sb="9" eb="10">
      <t>ホカ</t>
    </rPh>
    <rPh sb="10" eb="13">
      <t>ガイコウダン</t>
    </rPh>
    <rPh sb="15" eb="17">
      <t>イケン</t>
    </rPh>
    <rPh sb="17" eb="19">
      <t>コウカン</t>
    </rPh>
    <phoneticPr fontId="6"/>
  </si>
  <si>
    <t>外務省職員 １２名</t>
    <rPh sb="0" eb="3">
      <t>ガイムショウ</t>
    </rPh>
    <rPh sb="3" eb="5">
      <t>ショクイン</t>
    </rPh>
    <rPh sb="8" eb="9">
      <t>メイ</t>
    </rPh>
    <phoneticPr fontId="6"/>
  </si>
  <si>
    <t>Ｂ.</t>
    <phoneticPr fontId="6"/>
  </si>
  <si>
    <t>㈱コンベンションリンケージ</t>
    <phoneticPr fontId="6"/>
  </si>
  <si>
    <t>日ＡＳＥＡＮフォーラム開催運営業務委嘱</t>
    <rPh sb="0" eb="1">
      <t>ニチ</t>
    </rPh>
    <rPh sb="11" eb="13">
      <t>カイサイ</t>
    </rPh>
    <rPh sb="13" eb="15">
      <t>ウンエイ</t>
    </rPh>
    <rPh sb="15" eb="17">
      <t>ギョウム</t>
    </rPh>
    <rPh sb="17" eb="19">
      <t>イショク</t>
    </rPh>
    <phoneticPr fontId="6"/>
  </si>
  <si>
    <t>㈱ペニンシュラ東京</t>
    <rPh sb="7" eb="9">
      <t>トウキョウ</t>
    </rPh>
    <phoneticPr fontId="6"/>
  </si>
  <si>
    <t>日ＡＳＥＡＮフォーラム レセプション開催</t>
    <rPh sb="0" eb="1">
      <t>ニチ</t>
    </rPh>
    <rPh sb="18" eb="20">
      <t>カイサイ</t>
    </rPh>
    <phoneticPr fontId="6"/>
  </si>
  <si>
    <t>在京ＡＳＥＡＮ各国大使との意見交換　３件</t>
    <rPh sb="0" eb="2">
      <t>ザイキョウ</t>
    </rPh>
    <rPh sb="7" eb="9">
      <t>カッコク</t>
    </rPh>
    <rPh sb="9" eb="11">
      <t>タイシ</t>
    </rPh>
    <rPh sb="13" eb="15">
      <t>イケン</t>
    </rPh>
    <rPh sb="15" eb="17">
      <t>コウカン</t>
    </rPh>
    <rPh sb="19" eb="20">
      <t>ケン</t>
    </rPh>
    <phoneticPr fontId="6"/>
  </si>
  <si>
    <t>雲海</t>
    <rPh sb="0" eb="2">
      <t>ウンカイ</t>
    </rPh>
    <phoneticPr fontId="6"/>
  </si>
  <si>
    <t>在京ＡＳＥＡＮ各国大使との意見交換　1件</t>
    <rPh sb="0" eb="2">
      <t>ザイキョウ</t>
    </rPh>
    <rPh sb="7" eb="9">
      <t>カッコク</t>
    </rPh>
    <rPh sb="9" eb="11">
      <t>タイシ</t>
    </rPh>
    <rPh sb="13" eb="15">
      <t>イケン</t>
    </rPh>
    <rPh sb="15" eb="17">
      <t>コウカン</t>
    </rPh>
    <rPh sb="19" eb="20">
      <t>ケン</t>
    </rPh>
    <phoneticPr fontId="6"/>
  </si>
  <si>
    <t>平成20年度開始</t>
    <rPh sb="0" eb="2">
      <t>ヘイセイ</t>
    </rPh>
    <rPh sb="4" eb="6">
      <t>ネンド</t>
    </rPh>
    <rPh sb="6" eb="8">
      <t>カイシ</t>
    </rPh>
    <phoneticPr fontId="6"/>
  </si>
  <si>
    <t>5百万円</t>
    <rPh sb="1" eb="2">
      <t>ヒャク</t>
    </rPh>
    <rPh sb="2" eb="4">
      <t>マンエン</t>
    </rPh>
    <phoneticPr fontId="6"/>
  </si>
  <si>
    <t>Ａ．日中韓関連国際会議出席 12名</t>
    <rPh sb="2" eb="4">
      <t>ニッチュウ</t>
    </rPh>
    <rPh sb="4" eb="5">
      <t>カン</t>
    </rPh>
    <rPh sb="5" eb="7">
      <t>カンレン</t>
    </rPh>
    <rPh sb="7" eb="9">
      <t>コクサイ</t>
    </rPh>
    <rPh sb="9" eb="11">
      <t>カイギ</t>
    </rPh>
    <rPh sb="11" eb="13">
      <t>シュッセキ</t>
    </rPh>
    <rPh sb="16" eb="17">
      <t>メイ</t>
    </rPh>
    <phoneticPr fontId="6"/>
  </si>
  <si>
    <t>Ｂ．日中韓FTA共同研究会合出席 19名</t>
    <rPh sb="2" eb="4">
      <t>ニッチュウ</t>
    </rPh>
    <rPh sb="4" eb="5">
      <t>カン</t>
    </rPh>
    <rPh sb="8" eb="10">
      <t>キョウドウ</t>
    </rPh>
    <rPh sb="10" eb="12">
      <t>ケンキュウ</t>
    </rPh>
    <rPh sb="12" eb="14">
      <t>カイゴウ</t>
    </rPh>
    <rPh sb="14" eb="16">
      <t>シュッセキ</t>
    </rPh>
    <rPh sb="19" eb="20">
      <t>メイ</t>
    </rPh>
    <phoneticPr fontId="6"/>
  </si>
  <si>
    <t>Ｃ. 日中韓ＦＴＡ産官学共同研究会合</t>
    <rPh sb="3" eb="5">
      <t>ニッチュウ</t>
    </rPh>
    <rPh sb="5" eb="6">
      <t>カン</t>
    </rPh>
    <rPh sb="9" eb="12">
      <t>サンカンガク</t>
    </rPh>
    <rPh sb="12" eb="14">
      <t>キョウドウ</t>
    </rPh>
    <rPh sb="14" eb="16">
      <t>ケンキュウ</t>
    </rPh>
    <rPh sb="16" eb="18">
      <t>カイゴウ</t>
    </rPh>
    <phoneticPr fontId="6"/>
  </si>
  <si>
    <t>2百万円</t>
    <rPh sb="1" eb="3">
      <t>ヒャクマン</t>
    </rPh>
    <rPh sb="3" eb="4">
      <t>エン</t>
    </rPh>
    <phoneticPr fontId="6"/>
  </si>
  <si>
    <t>2百万円</t>
    <rPh sb="1" eb="2">
      <t>ヒャク</t>
    </rPh>
    <rPh sb="2" eb="4">
      <t>マンエン</t>
    </rPh>
    <phoneticPr fontId="6"/>
  </si>
  <si>
    <t>19件</t>
    <rPh sb="2" eb="3">
      <t>ケン</t>
    </rPh>
    <phoneticPr fontId="6"/>
  </si>
  <si>
    <t>4件</t>
    <rPh sb="1" eb="2">
      <t>ケン</t>
    </rPh>
    <phoneticPr fontId="6"/>
  </si>
  <si>
    <t>会議費：</t>
    <rPh sb="0" eb="2">
      <t>カイギ</t>
    </rPh>
    <rPh sb="2" eb="3">
      <t>ヒ</t>
    </rPh>
    <phoneticPr fontId="6"/>
  </si>
  <si>
    <t>ワーキングランチ等</t>
    <rPh sb="8" eb="9">
      <t>トウ</t>
    </rPh>
    <phoneticPr fontId="6"/>
  </si>
  <si>
    <t>日中韓関連国際会議への出席（国内・国外）</t>
    <rPh sb="0" eb="2">
      <t>ニッチュウ</t>
    </rPh>
    <rPh sb="2" eb="3">
      <t>カン</t>
    </rPh>
    <rPh sb="3" eb="5">
      <t>カンレン</t>
    </rPh>
    <rPh sb="5" eb="7">
      <t>コクサイ</t>
    </rPh>
    <rPh sb="7" eb="9">
      <t>カイギ</t>
    </rPh>
    <rPh sb="11" eb="13">
      <t>シュッセキ</t>
    </rPh>
    <rPh sb="14" eb="16">
      <t>コクナイ</t>
    </rPh>
    <rPh sb="17" eb="19">
      <t>コクガイ</t>
    </rPh>
    <phoneticPr fontId="6"/>
  </si>
  <si>
    <t>外務省職員 １７名</t>
    <rPh sb="0" eb="3">
      <t>ガイムショウ</t>
    </rPh>
    <rPh sb="3" eb="5">
      <t>ショクイン</t>
    </rPh>
    <rPh sb="8" eb="9">
      <t>メイ</t>
    </rPh>
    <phoneticPr fontId="6"/>
  </si>
  <si>
    <t>日中韓FTA産官学共同研究会合への出席（国内・国外）</t>
    <rPh sb="0" eb="2">
      <t>ニッチュウ</t>
    </rPh>
    <rPh sb="2" eb="3">
      <t>カン</t>
    </rPh>
    <rPh sb="6" eb="9">
      <t>サンカンガク</t>
    </rPh>
    <rPh sb="9" eb="11">
      <t>キョウドウ</t>
    </rPh>
    <rPh sb="11" eb="13">
      <t>ケンキュウ</t>
    </rPh>
    <rPh sb="13" eb="15">
      <t>カイゴウ</t>
    </rPh>
    <rPh sb="17" eb="19">
      <t>シュッセキ</t>
    </rPh>
    <rPh sb="20" eb="22">
      <t>コクナイ</t>
    </rPh>
    <rPh sb="23" eb="25">
      <t>コクガイ</t>
    </rPh>
    <phoneticPr fontId="6"/>
  </si>
  <si>
    <t>有識者 ２名</t>
    <rPh sb="0" eb="3">
      <t>ユウシキシャ</t>
    </rPh>
    <rPh sb="5" eb="6">
      <t>メイ</t>
    </rPh>
    <phoneticPr fontId="6"/>
  </si>
  <si>
    <t>日中韓FTA産官学共同研究会合への派遣（国外）</t>
    <rPh sb="0" eb="2">
      <t>ニッチュウ</t>
    </rPh>
    <rPh sb="2" eb="3">
      <t>カン</t>
    </rPh>
    <rPh sb="6" eb="9">
      <t>サンカンガク</t>
    </rPh>
    <rPh sb="9" eb="11">
      <t>キョウドウ</t>
    </rPh>
    <rPh sb="11" eb="13">
      <t>ケンキュウ</t>
    </rPh>
    <rPh sb="13" eb="15">
      <t>カイゴウ</t>
    </rPh>
    <rPh sb="17" eb="19">
      <t>ハケン</t>
    </rPh>
    <rPh sb="20" eb="22">
      <t>コクガイ</t>
    </rPh>
    <phoneticPr fontId="6"/>
  </si>
  <si>
    <t>ＦＴＡ産官学研究会合運営</t>
    <rPh sb="3" eb="6">
      <t>サンカンガク</t>
    </rPh>
    <rPh sb="6" eb="8">
      <t>ケンキュウ</t>
    </rPh>
    <rPh sb="8" eb="10">
      <t>カイゴウ</t>
    </rPh>
    <rPh sb="10" eb="12">
      <t>ウンエイ</t>
    </rPh>
    <phoneticPr fontId="6"/>
  </si>
  <si>
    <t>㈱西日本産業貿易コンベンション協会</t>
    <rPh sb="1" eb="2">
      <t>ニシ</t>
    </rPh>
    <rPh sb="2" eb="4">
      <t>ニホン</t>
    </rPh>
    <rPh sb="4" eb="6">
      <t>サンギョウ</t>
    </rPh>
    <rPh sb="6" eb="8">
      <t>ボウエキ</t>
    </rPh>
    <rPh sb="15" eb="17">
      <t>キョウカイ</t>
    </rPh>
    <phoneticPr fontId="6"/>
  </si>
  <si>
    <t>リーガロイヤル小倉</t>
    <rPh sb="7" eb="9">
      <t>コクラ</t>
    </rPh>
    <phoneticPr fontId="6"/>
  </si>
  <si>
    <t>ＦＴＡ産官学研究会合（昼・夕食会）</t>
    <rPh sb="3" eb="6">
      <t>サンカンガク</t>
    </rPh>
    <rPh sb="6" eb="8">
      <t>ケンキュウ</t>
    </rPh>
    <rPh sb="8" eb="10">
      <t>カイゴウ</t>
    </rPh>
    <rPh sb="11" eb="12">
      <t>ヒル</t>
    </rPh>
    <rPh sb="13" eb="15">
      <t>ユウショク</t>
    </rPh>
    <rPh sb="15" eb="16">
      <t>カイ</t>
    </rPh>
    <phoneticPr fontId="6"/>
  </si>
  <si>
    <t>平成22年度開始</t>
    <rPh sb="0" eb="2">
      <t>ヘイセイ</t>
    </rPh>
    <rPh sb="4" eb="6">
      <t>ネンド</t>
    </rPh>
    <rPh sb="6" eb="8">
      <t>カイシ</t>
    </rPh>
    <phoneticPr fontId="6"/>
  </si>
  <si>
    <t>外務省（本省）</t>
    <rPh sb="0" eb="3">
      <t>ガイムショウ</t>
    </rPh>
    <rPh sb="4" eb="5">
      <t>ホン</t>
    </rPh>
    <rPh sb="5" eb="6">
      <t>ショウ</t>
    </rPh>
    <phoneticPr fontId="6"/>
  </si>
  <si>
    <t>0.３百万円　</t>
    <rPh sb="3" eb="4">
      <t>ヒャク</t>
    </rPh>
    <rPh sb="4" eb="6">
      <t>マンエン</t>
    </rPh>
    <phoneticPr fontId="6"/>
  </si>
  <si>
    <t>在マレーシア日本国大使館（在外公館）</t>
    <rPh sb="0" eb="1">
      <t>ザイ</t>
    </rPh>
    <rPh sb="6" eb="8">
      <t>ニホン</t>
    </rPh>
    <rPh sb="8" eb="9">
      <t>コク</t>
    </rPh>
    <rPh sb="9" eb="12">
      <t>タイシカン</t>
    </rPh>
    <rPh sb="13" eb="15">
      <t>ザイガイ</t>
    </rPh>
    <rPh sb="15" eb="17">
      <t>コウカン</t>
    </rPh>
    <phoneticPr fontId="6"/>
  </si>
  <si>
    <t>マレーシア戦略国際問題研究所</t>
    <rPh sb="5" eb="7">
      <t>センリャク</t>
    </rPh>
    <rPh sb="7" eb="9">
      <t>コクサイ</t>
    </rPh>
    <rPh sb="9" eb="11">
      <t>モンダイ</t>
    </rPh>
    <rPh sb="11" eb="14">
      <t>ケンキュウジョ</t>
    </rPh>
    <phoneticPr fontId="6"/>
  </si>
  <si>
    <t>会議費</t>
    <rPh sb="0" eb="2">
      <t>カイギ</t>
    </rPh>
    <rPh sb="2" eb="3">
      <t>ヒ</t>
    </rPh>
    <phoneticPr fontId="6"/>
  </si>
  <si>
    <t>シンポジウム開催（レセプション形式）</t>
    <rPh sb="6" eb="8">
      <t>カイサイ</t>
    </rPh>
    <rPh sb="15" eb="17">
      <t>ケイシキ</t>
    </rPh>
    <phoneticPr fontId="6"/>
  </si>
  <si>
    <t>マレーシアにおけるシンポジウム開催（共催）経費</t>
    <rPh sb="15" eb="17">
      <t>カイサイ</t>
    </rPh>
    <rPh sb="18" eb="20">
      <t>キョウサイ</t>
    </rPh>
    <rPh sb="21" eb="23">
      <t>ケイヒ</t>
    </rPh>
    <phoneticPr fontId="6"/>
  </si>
  <si>
    <t>平成23年度開始、平成23年度終了</t>
    <rPh sb="0" eb="2">
      <t>ヘイセイ</t>
    </rPh>
    <rPh sb="4" eb="6">
      <t>ネンド</t>
    </rPh>
    <rPh sb="6" eb="8">
      <t>カイシ</t>
    </rPh>
    <rPh sb="9" eb="11">
      <t>ヘイセイ</t>
    </rPh>
    <rPh sb="13" eb="15">
      <t>ネンド</t>
    </rPh>
    <rPh sb="15" eb="17">
      <t>シュウリョウ</t>
    </rPh>
    <phoneticPr fontId="6"/>
  </si>
  <si>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6"/>
  </si>
  <si>
    <t>31.6百万円</t>
    <rPh sb="4" eb="5">
      <t>ヒャク</t>
    </rPh>
    <rPh sb="5" eb="7">
      <t>マンエン</t>
    </rPh>
    <phoneticPr fontId="6"/>
  </si>
  <si>
    <t>【一般競争入札】</t>
    <rPh sb="1" eb="3">
      <t>イッパン</t>
    </rPh>
    <rPh sb="3" eb="5">
      <t>キョウソウ</t>
    </rPh>
    <rPh sb="5" eb="7">
      <t>ニュウサツ</t>
    </rPh>
    <phoneticPr fontId="6"/>
  </si>
  <si>
    <t>Ａ. ㈱コンベンションリンケージ</t>
    <phoneticPr fontId="6"/>
  </si>
  <si>
    <t>22百万円</t>
    <rPh sb="2" eb="3">
      <t>ヒャク</t>
    </rPh>
    <rPh sb="3" eb="5">
      <t>マンエン</t>
    </rPh>
    <phoneticPr fontId="6"/>
  </si>
  <si>
    <t>会場設営・会議運営業務委嘱</t>
    <rPh sb="0" eb="2">
      <t>カイジョウ</t>
    </rPh>
    <rPh sb="2" eb="4">
      <t>セツエイ</t>
    </rPh>
    <rPh sb="5" eb="7">
      <t>カイギ</t>
    </rPh>
    <rPh sb="7" eb="9">
      <t>ウンエイ</t>
    </rPh>
    <rPh sb="9" eb="11">
      <t>ギョウム</t>
    </rPh>
    <rPh sb="11" eb="13">
      <t>イショク</t>
    </rPh>
    <phoneticPr fontId="6"/>
  </si>
  <si>
    <t>Ｂ.㈱ロイヤルパークホテル/㈱実星</t>
    <rPh sb="15" eb="16">
      <t>ジツ</t>
    </rPh>
    <rPh sb="16" eb="17">
      <t>ホシ</t>
    </rPh>
    <phoneticPr fontId="6"/>
  </si>
  <si>
    <t>迎賓館における賓客接遇及び総理晩餐会</t>
    <rPh sb="0" eb="3">
      <t>ゲイヒンカン</t>
    </rPh>
    <rPh sb="7" eb="9">
      <t>ヒンキャク</t>
    </rPh>
    <rPh sb="9" eb="11">
      <t>セツグウ</t>
    </rPh>
    <rPh sb="11" eb="12">
      <t>オヨ</t>
    </rPh>
    <rPh sb="13" eb="15">
      <t>ソウリ</t>
    </rPh>
    <rPh sb="15" eb="18">
      <t>バンサンカイ</t>
    </rPh>
    <phoneticPr fontId="6"/>
  </si>
  <si>
    <t>Ｃ.㈱リンガバンク</t>
    <phoneticPr fontId="6"/>
  </si>
  <si>
    <t>0.4百万円</t>
    <rPh sb="3" eb="4">
      <t>ヒャク</t>
    </rPh>
    <rPh sb="4" eb="6">
      <t>マンエン</t>
    </rPh>
    <phoneticPr fontId="6"/>
  </si>
  <si>
    <t>日中・日韓 同時通訳者手配</t>
    <rPh sb="0" eb="2">
      <t>ニッチュウ</t>
    </rPh>
    <rPh sb="3" eb="4">
      <t>ニチ</t>
    </rPh>
    <rPh sb="4" eb="5">
      <t>カン</t>
    </rPh>
    <rPh sb="6" eb="8">
      <t>ドウジ</t>
    </rPh>
    <rPh sb="8" eb="10">
      <t>ツウヤク</t>
    </rPh>
    <rPh sb="10" eb="11">
      <t>シャ</t>
    </rPh>
    <rPh sb="11" eb="13">
      <t>テハイ</t>
    </rPh>
    <phoneticPr fontId="6"/>
  </si>
  <si>
    <t>Ｄ.ホテルニューオータニ/帝国ホテル</t>
    <rPh sb="13" eb="15">
      <t>テイコク</t>
    </rPh>
    <phoneticPr fontId="6"/>
  </si>
  <si>
    <t>0.３百万円</t>
    <rPh sb="3" eb="4">
      <t>ヒャク</t>
    </rPh>
    <rPh sb="4" eb="6">
      <t>マンエン</t>
    </rPh>
    <phoneticPr fontId="6"/>
  </si>
  <si>
    <t>日中・日韓宿舎における接伴大使及び接伴員控え室</t>
    <rPh sb="0" eb="2">
      <t>ニッチュウ</t>
    </rPh>
    <rPh sb="3" eb="5">
      <t>ニッカン</t>
    </rPh>
    <rPh sb="5" eb="7">
      <t>シュクシャ</t>
    </rPh>
    <rPh sb="11" eb="12">
      <t>セツ</t>
    </rPh>
    <rPh sb="12" eb="13">
      <t>ハン</t>
    </rPh>
    <rPh sb="13" eb="15">
      <t>タイシ</t>
    </rPh>
    <rPh sb="15" eb="16">
      <t>オヨ</t>
    </rPh>
    <rPh sb="17" eb="18">
      <t>セツ</t>
    </rPh>
    <rPh sb="18" eb="19">
      <t>ハン</t>
    </rPh>
    <rPh sb="19" eb="20">
      <t>イン</t>
    </rPh>
    <rPh sb="20" eb="21">
      <t>ヒカ</t>
    </rPh>
    <rPh sb="22" eb="23">
      <t>シツ</t>
    </rPh>
    <phoneticPr fontId="6"/>
  </si>
  <si>
    <t>Ｅ.㈱バス窓ドットコム</t>
    <rPh sb="5" eb="6">
      <t>マド</t>
    </rPh>
    <phoneticPr fontId="6"/>
  </si>
  <si>
    <t>0.１百万円</t>
    <rPh sb="3" eb="4">
      <t>ヒャク</t>
    </rPh>
    <rPh sb="4" eb="6">
      <t>マンエン</t>
    </rPh>
    <phoneticPr fontId="6"/>
  </si>
  <si>
    <t>バス借り上げ（中・韓先遣隊視察受け入れ）</t>
    <rPh sb="2" eb="3">
      <t>カ</t>
    </rPh>
    <rPh sb="4" eb="5">
      <t>ア</t>
    </rPh>
    <rPh sb="7" eb="8">
      <t>チュウ</t>
    </rPh>
    <rPh sb="9" eb="10">
      <t>カン</t>
    </rPh>
    <rPh sb="10" eb="12">
      <t>センケン</t>
    </rPh>
    <rPh sb="12" eb="13">
      <t>タイ</t>
    </rPh>
    <rPh sb="13" eb="15">
      <t>シサツ</t>
    </rPh>
    <rPh sb="15" eb="16">
      <t>ウ</t>
    </rPh>
    <rPh sb="17" eb="18">
      <t>イ</t>
    </rPh>
    <phoneticPr fontId="6"/>
  </si>
  <si>
    <t>F.㈱メルセデス・ベンツ・ジャパン</t>
    <phoneticPr fontId="6"/>
  </si>
  <si>
    <t>外務省保有防弾車（２台）陸送費用</t>
    <rPh sb="0" eb="3">
      <t>ガイムショウ</t>
    </rPh>
    <rPh sb="3" eb="5">
      <t>ホユウ</t>
    </rPh>
    <rPh sb="5" eb="7">
      <t>ボウダン</t>
    </rPh>
    <rPh sb="7" eb="8">
      <t>シャ</t>
    </rPh>
    <rPh sb="10" eb="11">
      <t>ダイ</t>
    </rPh>
    <rPh sb="12" eb="13">
      <t>リク</t>
    </rPh>
    <rPh sb="13" eb="14">
      <t>ソウ</t>
    </rPh>
    <rPh sb="14" eb="16">
      <t>ヒヨウ</t>
    </rPh>
    <phoneticPr fontId="6"/>
  </si>
  <si>
    <t>G.(有)スクリーン仙台</t>
    <rPh sb="2" eb="5">
      <t>ユウ</t>
    </rPh>
    <rPh sb="10" eb="12">
      <t>センダイ</t>
    </rPh>
    <phoneticPr fontId="6"/>
  </si>
  <si>
    <t>静穏保持指定地域を周知する看板作成</t>
    <rPh sb="0" eb="2">
      <t>セイオン</t>
    </rPh>
    <rPh sb="2" eb="4">
      <t>ホジ</t>
    </rPh>
    <rPh sb="4" eb="6">
      <t>シテイ</t>
    </rPh>
    <rPh sb="6" eb="8">
      <t>チイキ</t>
    </rPh>
    <rPh sb="9" eb="11">
      <t>シュウチ</t>
    </rPh>
    <rPh sb="13" eb="15">
      <t>カンバン</t>
    </rPh>
    <rPh sb="15" eb="17">
      <t>サクセイ</t>
    </rPh>
    <phoneticPr fontId="6"/>
  </si>
  <si>
    <t>Ｈ.出張（仙台・福島）のべ７７名</t>
    <rPh sb="2" eb="4">
      <t>シュッチョウ</t>
    </rPh>
    <rPh sb="5" eb="7">
      <t>センダイ</t>
    </rPh>
    <rPh sb="8" eb="10">
      <t>フクシマ</t>
    </rPh>
    <rPh sb="15" eb="16">
      <t>メイ</t>
    </rPh>
    <phoneticPr fontId="6"/>
  </si>
  <si>
    <t>２百万円</t>
    <rPh sb="1" eb="2">
      <t>ヒャク</t>
    </rPh>
    <rPh sb="2" eb="4">
      <t>マンエン</t>
    </rPh>
    <phoneticPr fontId="6"/>
  </si>
  <si>
    <t>旅費：鉄道運賃，日当・宿泊料</t>
    <rPh sb="0" eb="2">
      <t>リョヒ</t>
    </rPh>
    <rPh sb="3" eb="5">
      <t>テツドウ</t>
    </rPh>
    <rPh sb="5" eb="7">
      <t>ウンチン</t>
    </rPh>
    <rPh sb="8" eb="10">
      <t>ニットウ</t>
    </rPh>
    <rPh sb="11" eb="14">
      <t>シュクハクリョウ</t>
    </rPh>
    <phoneticPr fontId="6"/>
  </si>
  <si>
    <t>業務委嘱費</t>
    <rPh sb="0" eb="2">
      <t>ギョウム</t>
    </rPh>
    <rPh sb="2" eb="4">
      <t>イショク</t>
    </rPh>
    <rPh sb="4" eb="5">
      <t>ヒ</t>
    </rPh>
    <phoneticPr fontId="6"/>
  </si>
  <si>
    <t>借上費</t>
    <rPh sb="0" eb="1">
      <t>カ</t>
    </rPh>
    <rPh sb="1" eb="2">
      <t>ア</t>
    </rPh>
    <rPh sb="2" eb="3">
      <t>ヒ</t>
    </rPh>
    <phoneticPr fontId="6"/>
  </si>
  <si>
    <t>バス借上（中・韓先遣隊視察受け入れ）</t>
    <rPh sb="2" eb="3">
      <t>カ</t>
    </rPh>
    <rPh sb="3" eb="4">
      <t>ア</t>
    </rPh>
    <rPh sb="5" eb="6">
      <t>チュウ</t>
    </rPh>
    <rPh sb="7" eb="8">
      <t>カン</t>
    </rPh>
    <rPh sb="8" eb="10">
      <t>センケン</t>
    </rPh>
    <rPh sb="10" eb="11">
      <t>タイ</t>
    </rPh>
    <rPh sb="11" eb="13">
      <t>シサツ</t>
    </rPh>
    <rPh sb="13" eb="14">
      <t>ウ</t>
    </rPh>
    <rPh sb="15" eb="16">
      <t>イ</t>
    </rPh>
    <phoneticPr fontId="6"/>
  </si>
  <si>
    <t>総理主催晩餐会</t>
    <rPh sb="0" eb="2">
      <t>ソウリ</t>
    </rPh>
    <rPh sb="2" eb="4">
      <t>シュサイ</t>
    </rPh>
    <rPh sb="4" eb="7">
      <t>バンサンカイ</t>
    </rPh>
    <phoneticPr fontId="6"/>
  </si>
  <si>
    <t>輸送費</t>
    <rPh sb="0" eb="2">
      <t>ユソウ</t>
    </rPh>
    <rPh sb="2" eb="3">
      <t>ヒ</t>
    </rPh>
    <phoneticPr fontId="6"/>
  </si>
  <si>
    <t>外務省保有防弾車（２台）陸送費用</t>
    <rPh sb="0" eb="3">
      <t>ガイムショウ</t>
    </rPh>
    <rPh sb="3" eb="5">
      <t>ホユウ</t>
    </rPh>
    <rPh sb="5" eb="7">
      <t>ボウダン</t>
    </rPh>
    <rPh sb="7" eb="8">
      <t>シャ</t>
    </rPh>
    <rPh sb="10" eb="11">
      <t>ダイ</t>
    </rPh>
    <rPh sb="12" eb="14">
      <t>リクソウ</t>
    </rPh>
    <rPh sb="14" eb="16">
      <t>ヒヨウ</t>
    </rPh>
    <phoneticPr fontId="6"/>
  </si>
  <si>
    <t>雑役務費</t>
    <rPh sb="0" eb="1">
      <t>ザツ</t>
    </rPh>
    <rPh sb="1" eb="3">
      <t>エキム</t>
    </rPh>
    <rPh sb="3" eb="4">
      <t>ヒ</t>
    </rPh>
    <phoneticPr fontId="6"/>
  </si>
  <si>
    <t>迎賓館内における賓客接遇</t>
    <rPh sb="0" eb="3">
      <t>ゲイヒンカン</t>
    </rPh>
    <rPh sb="3" eb="4">
      <t>ナイ</t>
    </rPh>
    <rPh sb="8" eb="10">
      <t>ヒンキャク</t>
    </rPh>
    <rPh sb="10" eb="12">
      <t>セツグウ</t>
    </rPh>
    <phoneticPr fontId="6"/>
  </si>
  <si>
    <t>日中・日韓 同時通訳者手配</t>
    <rPh sb="0" eb="2">
      <t>ニッチュウ</t>
    </rPh>
    <rPh sb="3" eb="5">
      <t>ニッカン</t>
    </rPh>
    <rPh sb="6" eb="8">
      <t>ドウジ</t>
    </rPh>
    <rPh sb="8" eb="10">
      <t>ツウヤク</t>
    </rPh>
    <rPh sb="10" eb="11">
      <t>シャ</t>
    </rPh>
    <rPh sb="11" eb="13">
      <t>テハイ</t>
    </rPh>
    <phoneticPr fontId="6"/>
  </si>
  <si>
    <t>その他</t>
    <rPh sb="2" eb="3">
      <t>タ</t>
    </rPh>
    <phoneticPr fontId="6"/>
  </si>
  <si>
    <t xml:space="preserve">日中・日韓宿舎における接伴大使及び接伴員控え室 </t>
    <rPh sb="0" eb="2">
      <t>ニッチュウ</t>
    </rPh>
    <rPh sb="3" eb="5">
      <t>ニッカン</t>
    </rPh>
    <rPh sb="5" eb="7">
      <t>シュクシャ</t>
    </rPh>
    <rPh sb="11" eb="12">
      <t>セツ</t>
    </rPh>
    <rPh sb="12" eb="13">
      <t>ハン</t>
    </rPh>
    <rPh sb="13" eb="15">
      <t>タイシ</t>
    </rPh>
    <rPh sb="15" eb="16">
      <t>オヨ</t>
    </rPh>
    <rPh sb="17" eb="18">
      <t>セツ</t>
    </rPh>
    <rPh sb="18" eb="19">
      <t>ハン</t>
    </rPh>
    <rPh sb="19" eb="20">
      <t>イン</t>
    </rPh>
    <rPh sb="20" eb="21">
      <t>ヒカ</t>
    </rPh>
    <rPh sb="22" eb="23">
      <t>シツ</t>
    </rPh>
    <phoneticPr fontId="6"/>
  </si>
  <si>
    <t>鉄道運賃，日当・宿泊料</t>
    <rPh sb="0" eb="2">
      <t>テツドウ</t>
    </rPh>
    <rPh sb="2" eb="4">
      <t>ウンチン</t>
    </rPh>
    <rPh sb="5" eb="7">
      <t>ニットウ</t>
    </rPh>
    <rPh sb="8" eb="11">
      <t>シュクハクリョウ</t>
    </rPh>
    <phoneticPr fontId="6"/>
  </si>
  <si>
    <t>会場設営，会議運営業務委嘱</t>
    <rPh sb="0" eb="2">
      <t>カイジョウ</t>
    </rPh>
    <rPh sb="2" eb="4">
      <t>セツエイ</t>
    </rPh>
    <rPh sb="5" eb="7">
      <t>カイギ</t>
    </rPh>
    <rPh sb="7" eb="9">
      <t>ウンエイ</t>
    </rPh>
    <rPh sb="9" eb="11">
      <t>ギョウム</t>
    </rPh>
    <rPh sb="11" eb="13">
      <t>イショク</t>
    </rPh>
    <phoneticPr fontId="6"/>
  </si>
  <si>
    <t>㈱ロイヤルパークホテル</t>
    <phoneticPr fontId="6"/>
  </si>
  <si>
    <t>総理主催晩餐会，迎賓館内における賓客接遇</t>
    <rPh sb="0" eb="2">
      <t>ソウリ</t>
    </rPh>
    <rPh sb="2" eb="4">
      <t>シュサイ</t>
    </rPh>
    <rPh sb="4" eb="7">
      <t>バンサンカイ</t>
    </rPh>
    <rPh sb="8" eb="11">
      <t>ゲイヒンカン</t>
    </rPh>
    <rPh sb="11" eb="12">
      <t>ナイ</t>
    </rPh>
    <rPh sb="16" eb="18">
      <t>ヒンキャク</t>
    </rPh>
    <rPh sb="18" eb="20">
      <t>セツグウ</t>
    </rPh>
    <phoneticPr fontId="6"/>
  </si>
  <si>
    <t>㈱実星</t>
    <rPh sb="1" eb="2">
      <t>ジツ</t>
    </rPh>
    <rPh sb="2" eb="3">
      <t>ホシ</t>
    </rPh>
    <phoneticPr fontId="6"/>
  </si>
  <si>
    <t>晩餐会メニュー作成</t>
    <rPh sb="0" eb="3">
      <t>バンサンカイ</t>
    </rPh>
    <rPh sb="7" eb="9">
      <t>サクセイ</t>
    </rPh>
    <phoneticPr fontId="6"/>
  </si>
  <si>
    <t>㈱リンガバンク</t>
    <phoneticPr fontId="6"/>
  </si>
  <si>
    <t>ホテルニューオータニ</t>
    <phoneticPr fontId="6"/>
  </si>
  <si>
    <t>中国宿舎における接伴大使及び接伴員控え室</t>
    <rPh sb="0" eb="2">
      <t>チュウゴク</t>
    </rPh>
    <rPh sb="2" eb="4">
      <t>シュクシャ</t>
    </rPh>
    <rPh sb="8" eb="9">
      <t>セツ</t>
    </rPh>
    <rPh sb="9" eb="10">
      <t>ハン</t>
    </rPh>
    <rPh sb="10" eb="12">
      <t>タイシ</t>
    </rPh>
    <rPh sb="12" eb="13">
      <t>オヨ</t>
    </rPh>
    <rPh sb="14" eb="15">
      <t>セツ</t>
    </rPh>
    <rPh sb="15" eb="16">
      <t>ハン</t>
    </rPh>
    <rPh sb="16" eb="17">
      <t>イン</t>
    </rPh>
    <rPh sb="17" eb="18">
      <t>ヒカ</t>
    </rPh>
    <rPh sb="19" eb="20">
      <t>シツ</t>
    </rPh>
    <phoneticPr fontId="6"/>
  </si>
  <si>
    <t>帝国ホテル</t>
    <rPh sb="0" eb="2">
      <t>テイコク</t>
    </rPh>
    <phoneticPr fontId="6"/>
  </si>
  <si>
    <t>韓国宿舎における接伴大使及び接伴員控え室</t>
    <rPh sb="0" eb="2">
      <t>カンコク</t>
    </rPh>
    <rPh sb="2" eb="4">
      <t>シュクシャ</t>
    </rPh>
    <rPh sb="8" eb="9">
      <t>セツ</t>
    </rPh>
    <rPh sb="9" eb="10">
      <t>ハン</t>
    </rPh>
    <rPh sb="10" eb="12">
      <t>タイシ</t>
    </rPh>
    <rPh sb="12" eb="13">
      <t>オヨ</t>
    </rPh>
    <rPh sb="14" eb="15">
      <t>セツ</t>
    </rPh>
    <rPh sb="15" eb="16">
      <t>ハン</t>
    </rPh>
    <rPh sb="16" eb="17">
      <t>イン</t>
    </rPh>
    <rPh sb="17" eb="18">
      <t>ヒカ</t>
    </rPh>
    <rPh sb="19" eb="20">
      <t>シツ</t>
    </rPh>
    <phoneticPr fontId="6"/>
  </si>
  <si>
    <t>Ｅ.</t>
    <phoneticPr fontId="6"/>
  </si>
  <si>
    <t>㈱バス窓ドットコム</t>
    <rPh sb="3" eb="4">
      <t>マド</t>
    </rPh>
    <phoneticPr fontId="6"/>
  </si>
  <si>
    <t>Ｆ.</t>
    <phoneticPr fontId="6"/>
  </si>
  <si>
    <t>㈱メルセデスベンツジャパン</t>
    <phoneticPr fontId="6"/>
  </si>
  <si>
    <t>Ｇ.</t>
    <phoneticPr fontId="6"/>
  </si>
  <si>
    <t>(有)スクリーン仙台</t>
    <rPh sb="0" eb="3">
      <t>ユウ</t>
    </rPh>
    <rPh sb="8" eb="10">
      <t>センダイ</t>
    </rPh>
    <phoneticPr fontId="6"/>
  </si>
  <si>
    <t>Ｈ.</t>
    <phoneticPr fontId="6"/>
  </si>
  <si>
    <t>外務省職員　のべ77名</t>
    <rPh sb="0" eb="3">
      <t>ガイムショウ</t>
    </rPh>
    <rPh sb="3" eb="5">
      <t>ショクイン</t>
    </rPh>
    <rPh sb="10" eb="11">
      <t>メイ</t>
    </rPh>
    <phoneticPr fontId="6"/>
  </si>
  <si>
    <t>－</t>
    <phoneticPr fontId="6"/>
  </si>
  <si>
    <t>日韓交流おまつり事前広報活動経費</t>
    <rPh sb="0" eb="2">
      <t>ニッカン</t>
    </rPh>
    <rPh sb="2" eb="4">
      <t>コウリュウ</t>
    </rPh>
    <rPh sb="8" eb="10">
      <t>ジゼン</t>
    </rPh>
    <rPh sb="10" eb="12">
      <t>コウホウ</t>
    </rPh>
    <rPh sb="12" eb="14">
      <t>カツドウ</t>
    </rPh>
    <rPh sb="14" eb="16">
      <t>ケイヒ</t>
    </rPh>
    <phoneticPr fontId="6"/>
  </si>
  <si>
    <t>（社）東ｱｼﾞｱ文化交流協会</t>
    <rPh sb="1" eb="2">
      <t>シャ</t>
    </rPh>
    <rPh sb="3" eb="4">
      <t>ヒガシ</t>
    </rPh>
    <rPh sb="8" eb="10">
      <t>ブンカ</t>
    </rPh>
    <rPh sb="10" eb="12">
      <t>コウリュウ</t>
    </rPh>
    <rPh sb="12" eb="14">
      <t>キョウカイ</t>
    </rPh>
    <phoneticPr fontId="6"/>
  </si>
  <si>
    <t>A.広報費</t>
    <rPh sb="2" eb="5">
      <t>コウホウヒ</t>
    </rPh>
    <phoneticPr fontId="6"/>
  </si>
  <si>
    <t>日韓市民交流経費</t>
    <rPh sb="0" eb="2">
      <t>ニッカン</t>
    </rPh>
    <rPh sb="2" eb="4">
      <t>シミン</t>
    </rPh>
    <rPh sb="4" eb="6">
      <t>コウリュウ</t>
    </rPh>
    <rPh sb="6" eb="8">
      <t>ケイヒ</t>
    </rPh>
    <phoneticPr fontId="6"/>
  </si>
  <si>
    <t>広報費</t>
    <rPh sb="0" eb="3">
      <t>コウホウヒ</t>
    </rPh>
    <phoneticPr fontId="6"/>
  </si>
  <si>
    <t>A.（社）東アジア文化交流協会</t>
    <phoneticPr fontId="6"/>
  </si>
  <si>
    <t>広報活動経費</t>
    <rPh sb="0" eb="2">
      <t>コウホウ</t>
    </rPh>
    <rPh sb="2" eb="4">
      <t>カツドウ</t>
    </rPh>
    <rPh sb="4" eb="6">
      <t>ケイヒ</t>
    </rPh>
    <phoneticPr fontId="6"/>
  </si>
  <si>
    <t>レセプション経費</t>
    <rPh sb="6" eb="8">
      <t>ケイヒ</t>
    </rPh>
    <phoneticPr fontId="6"/>
  </si>
  <si>
    <t>外務省設置法第４条第二項及び第三項
外務省組織令第４０条</t>
    <rPh sb="0" eb="3">
      <t>ガイムショウ</t>
    </rPh>
    <rPh sb="3" eb="5">
      <t>セッチ</t>
    </rPh>
    <rPh sb="5" eb="6">
      <t>ホウ</t>
    </rPh>
    <rPh sb="9" eb="10">
      <t>ダイ</t>
    </rPh>
    <rPh sb="10" eb="11">
      <t>2</t>
    </rPh>
    <rPh sb="11" eb="12">
      <t>コウ</t>
    </rPh>
    <rPh sb="12" eb="13">
      <t>オヨ</t>
    </rPh>
    <rPh sb="14" eb="15">
      <t>ダイ</t>
    </rPh>
    <rPh sb="15" eb="16">
      <t>3</t>
    </rPh>
    <rPh sb="16" eb="17">
      <t>コウ</t>
    </rPh>
    <rPh sb="18" eb="21">
      <t>ガイムショウ</t>
    </rPh>
    <rPh sb="21" eb="23">
      <t>ソシキ</t>
    </rPh>
    <rPh sb="23" eb="24">
      <t>レイ</t>
    </rPh>
    <rPh sb="24" eb="25">
      <t>ダイ</t>
    </rPh>
    <rPh sb="27" eb="28">
      <t>ジョウ</t>
    </rPh>
    <phoneticPr fontId="6"/>
  </si>
  <si>
    <t>I-1　アジア大洋州地域外交</t>
    <rPh sb="7" eb="10">
      <t>タイヨウシュウ</t>
    </rPh>
    <rPh sb="10" eb="12">
      <t>チイキ</t>
    </rPh>
    <rPh sb="12" eb="14">
      <t>ガイコウ</t>
    </rPh>
    <phoneticPr fontId="6"/>
  </si>
  <si>
    <t>課長　小野　啓一</t>
    <rPh sb="0" eb="2">
      <t>カチョウ</t>
    </rPh>
    <rPh sb="3" eb="5">
      <t>オノ</t>
    </rPh>
    <rPh sb="6" eb="8">
      <t>ケイイチ</t>
    </rPh>
    <phoneticPr fontId="6"/>
  </si>
  <si>
    <t>北東アジア課</t>
    <rPh sb="0" eb="2">
      <t>ホクトウ</t>
    </rPh>
    <rPh sb="5" eb="6">
      <t>カ</t>
    </rPh>
    <phoneticPr fontId="6"/>
  </si>
  <si>
    <t>平成１９年度</t>
    <rPh sb="0" eb="2">
      <t>ヘイセイ</t>
    </rPh>
    <rPh sb="4" eb="6">
      <t>ネンド</t>
    </rPh>
    <phoneticPr fontId="6"/>
  </si>
  <si>
    <t>アジア大洋州局</t>
    <rPh sb="3" eb="6">
      <t>タイヨウシュウ</t>
    </rPh>
    <rPh sb="6" eb="7">
      <t>キョク</t>
    </rPh>
    <phoneticPr fontId="6"/>
  </si>
  <si>
    <t>日韓有識者政策対話報告書作成業務</t>
    <rPh sb="0" eb="2">
      <t>ニッカン</t>
    </rPh>
    <rPh sb="2" eb="5">
      <t>ユウシキシャ</t>
    </rPh>
    <rPh sb="5" eb="7">
      <t>セイサク</t>
    </rPh>
    <rPh sb="7" eb="9">
      <t>タイワ</t>
    </rPh>
    <rPh sb="9" eb="12">
      <t>ホウコクショ</t>
    </rPh>
    <rPh sb="12" eb="14">
      <t>サクセイ</t>
    </rPh>
    <rPh sb="14" eb="16">
      <t>ギョウム</t>
    </rPh>
    <phoneticPr fontId="6"/>
  </si>
  <si>
    <t>世宗研究所日本研究センター</t>
    <rPh sb="0" eb="1">
      <t>セ</t>
    </rPh>
    <rPh sb="1" eb="2">
      <t>シュウ</t>
    </rPh>
    <rPh sb="2" eb="5">
      <t>ケンキュウジョ</t>
    </rPh>
    <rPh sb="5" eb="7">
      <t>ニホン</t>
    </rPh>
    <rPh sb="7" eb="9">
      <t>ケンキュウ</t>
    </rPh>
    <phoneticPr fontId="6"/>
  </si>
  <si>
    <t>Ｃ.印刷製本費</t>
    <rPh sb="2" eb="4">
      <t>インサツ</t>
    </rPh>
    <rPh sb="4" eb="6">
      <t>セイホン</t>
    </rPh>
    <rPh sb="6" eb="7">
      <t>ヒ</t>
    </rPh>
    <phoneticPr fontId="6"/>
  </si>
  <si>
    <t>出張旅費</t>
    <rPh sb="0" eb="2">
      <t>シュッチョウ</t>
    </rPh>
    <rPh sb="2" eb="4">
      <t>リョヒ</t>
    </rPh>
    <phoneticPr fontId="6"/>
  </si>
  <si>
    <t>出張者Ｂ</t>
    <rPh sb="0" eb="3">
      <t>シュッチョウシャ</t>
    </rPh>
    <phoneticPr fontId="6"/>
  </si>
  <si>
    <t>出張者Ａ</t>
    <rPh sb="0" eb="3">
      <t>シュッチョウシャ</t>
    </rPh>
    <phoneticPr fontId="6"/>
  </si>
  <si>
    <t>B.旅費</t>
    <rPh sb="2" eb="4">
      <t>リョヒ</t>
    </rPh>
    <phoneticPr fontId="6"/>
  </si>
  <si>
    <t>日韓有識者政策対話出席謝礼</t>
    <rPh sb="0" eb="2">
      <t>ニッカン</t>
    </rPh>
    <rPh sb="2" eb="5">
      <t>ユウシキシャ</t>
    </rPh>
    <rPh sb="5" eb="7">
      <t>セイサク</t>
    </rPh>
    <rPh sb="7" eb="9">
      <t>タイワ</t>
    </rPh>
    <rPh sb="9" eb="11">
      <t>シュッセキ</t>
    </rPh>
    <rPh sb="11" eb="13">
      <t>シャレイ</t>
    </rPh>
    <phoneticPr fontId="6"/>
  </si>
  <si>
    <t>個人Ｉ</t>
    <rPh sb="0" eb="2">
      <t>コジン</t>
    </rPh>
    <phoneticPr fontId="6"/>
  </si>
  <si>
    <t>個人Ｈ</t>
    <rPh sb="0" eb="2">
      <t>コジン</t>
    </rPh>
    <phoneticPr fontId="6"/>
  </si>
  <si>
    <t>個人Ｇ</t>
    <rPh sb="0" eb="2">
      <t>コジン</t>
    </rPh>
    <phoneticPr fontId="6"/>
  </si>
  <si>
    <t>個人Ｆ</t>
    <rPh sb="0" eb="2">
      <t>コジン</t>
    </rPh>
    <phoneticPr fontId="6"/>
  </si>
  <si>
    <t>個人Ｅ</t>
    <rPh sb="0" eb="2">
      <t>コジン</t>
    </rPh>
    <phoneticPr fontId="6"/>
  </si>
  <si>
    <t>個人Ｄ</t>
    <rPh sb="0" eb="2">
      <t>コジン</t>
    </rPh>
    <phoneticPr fontId="6"/>
  </si>
  <si>
    <t>個人Ｃ</t>
    <rPh sb="0" eb="2">
      <t>コジン</t>
    </rPh>
    <phoneticPr fontId="6"/>
  </si>
  <si>
    <t>個人Ｂ</t>
    <rPh sb="0" eb="2">
      <t>コジン</t>
    </rPh>
    <phoneticPr fontId="6"/>
  </si>
  <si>
    <t>個人Ａ</t>
    <rPh sb="0" eb="2">
      <t>コジン</t>
    </rPh>
    <phoneticPr fontId="6"/>
  </si>
  <si>
    <t>A.謝金</t>
    <rPh sb="2" eb="4">
      <t>シャキン</t>
    </rPh>
    <phoneticPr fontId="6"/>
  </si>
  <si>
    <t>日韓政策対話</t>
    <rPh sb="0" eb="2">
      <t>ニッカン</t>
    </rPh>
    <rPh sb="2" eb="4">
      <t>セイサク</t>
    </rPh>
    <rPh sb="4" eb="6">
      <t>タイワ</t>
    </rPh>
    <phoneticPr fontId="6"/>
  </si>
  <si>
    <t>日韓政策対話開催経費</t>
    <rPh sb="0" eb="2">
      <t>ニッカン</t>
    </rPh>
    <rPh sb="2" eb="4">
      <t>セイサク</t>
    </rPh>
    <rPh sb="4" eb="6">
      <t>タイワ</t>
    </rPh>
    <rPh sb="6" eb="8">
      <t>カイサイ</t>
    </rPh>
    <rPh sb="8" eb="10">
      <t>ケイヒ</t>
    </rPh>
    <phoneticPr fontId="6"/>
  </si>
  <si>
    <t>平成１７年度</t>
    <rPh sb="0" eb="2">
      <t>ヘイセイ</t>
    </rPh>
    <rPh sb="4" eb="6">
      <t>ネンド</t>
    </rPh>
    <phoneticPr fontId="6"/>
  </si>
  <si>
    <t>Ｅ.旅費</t>
    <rPh sb="2" eb="4">
      <t>リョヒ</t>
    </rPh>
    <phoneticPr fontId="6"/>
  </si>
  <si>
    <t>会議開催経費（会食経費等）</t>
    <rPh sb="0" eb="2">
      <t>カイギ</t>
    </rPh>
    <rPh sb="2" eb="4">
      <t>カイサイ</t>
    </rPh>
    <rPh sb="4" eb="6">
      <t>ケイヒ</t>
    </rPh>
    <rPh sb="7" eb="9">
      <t>カイショク</t>
    </rPh>
    <rPh sb="9" eb="11">
      <t>ケイヒ</t>
    </rPh>
    <rPh sb="11" eb="12">
      <t>トウ</t>
    </rPh>
    <phoneticPr fontId="6"/>
  </si>
  <si>
    <t>（株）ニューオータニ</t>
    <rPh sb="1" eb="2">
      <t>カブ</t>
    </rPh>
    <phoneticPr fontId="6"/>
  </si>
  <si>
    <t>Ｄ.会議費</t>
    <rPh sb="2" eb="5">
      <t>カイギヒ</t>
    </rPh>
    <phoneticPr fontId="6"/>
  </si>
  <si>
    <t>ホームページ掲載用韓国語翻訳業務</t>
    <rPh sb="6" eb="8">
      <t>ケイサイ</t>
    </rPh>
    <rPh sb="8" eb="9">
      <t>ヨウ</t>
    </rPh>
    <rPh sb="9" eb="12">
      <t>カンコクゴ</t>
    </rPh>
    <rPh sb="12" eb="14">
      <t>ホンヤク</t>
    </rPh>
    <rPh sb="14" eb="16">
      <t>ギョウム</t>
    </rPh>
    <phoneticPr fontId="6"/>
  </si>
  <si>
    <t>（株）ダブリュファイブ</t>
    <rPh sb="1" eb="2">
      <t>カブ</t>
    </rPh>
    <phoneticPr fontId="6"/>
  </si>
  <si>
    <t>Ｃ.謝金</t>
    <rPh sb="2" eb="4">
      <t>シャキン</t>
    </rPh>
    <phoneticPr fontId="6"/>
  </si>
  <si>
    <t>企画競争</t>
    <rPh sb="0" eb="2">
      <t>キカク</t>
    </rPh>
    <rPh sb="2" eb="4">
      <t>キョウソウ</t>
    </rPh>
    <phoneticPr fontId="6"/>
  </si>
  <si>
    <t>日韓歴史家会議日本側事務局業務</t>
    <rPh sb="0" eb="2">
      <t>ニッカン</t>
    </rPh>
    <rPh sb="2" eb="5">
      <t>レキシカ</t>
    </rPh>
    <rPh sb="5" eb="7">
      <t>カイギ</t>
    </rPh>
    <rPh sb="7" eb="10">
      <t>ニホンガワ</t>
    </rPh>
    <rPh sb="10" eb="13">
      <t>ジムキョク</t>
    </rPh>
    <rPh sb="13" eb="15">
      <t>ギョウム</t>
    </rPh>
    <phoneticPr fontId="6"/>
  </si>
  <si>
    <t>（財）日韓交流基金</t>
    <rPh sb="1" eb="2">
      <t>ザイ</t>
    </rPh>
    <rPh sb="3" eb="5">
      <t>ニッカン</t>
    </rPh>
    <rPh sb="5" eb="9">
      <t>コウリュウキキン</t>
    </rPh>
    <phoneticPr fontId="6"/>
  </si>
  <si>
    <t>B.業務委嘱費</t>
    <rPh sb="2" eb="4">
      <t>ギョウム</t>
    </rPh>
    <rPh sb="4" eb="6">
      <t>イショク</t>
    </rPh>
    <rPh sb="6" eb="7">
      <t>ヒ</t>
    </rPh>
    <phoneticPr fontId="6"/>
  </si>
  <si>
    <t>ホームページ掲載業務</t>
    <rPh sb="6" eb="8">
      <t>ケイサイ</t>
    </rPh>
    <rPh sb="8" eb="10">
      <t>ギョウム</t>
    </rPh>
    <phoneticPr fontId="6"/>
  </si>
  <si>
    <t>（有）鯱工房</t>
    <rPh sb="1" eb="2">
      <t>ユウ</t>
    </rPh>
    <rPh sb="3" eb="6">
      <t>シャチコウボウ</t>
    </rPh>
    <phoneticPr fontId="6"/>
  </si>
  <si>
    <t>日韓歴史共同推進計画</t>
    <rPh sb="0" eb="2">
      <t>ニッカン</t>
    </rPh>
    <rPh sb="2" eb="4">
      <t>レキシ</t>
    </rPh>
    <rPh sb="4" eb="6">
      <t>キョウドウ</t>
    </rPh>
    <rPh sb="6" eb="8">
      <t>スイシン</t>
    </rPh>
    <rPh sb="8" eb="10">
      <t>ケイカク</t>
    </rPh>
    <phoneticPr fontId="6"/>
  </si>
  <si>
    <t>謝金</t>
    <rPh sb="0" eb="2">
      <t>シャキン</t>
    </rPh>
    <phoneticPr fontId="6"/>
  </si>
  <si>
    <t>C.（株）ダブリュファイブ</t>
    <rPh sb="3" eb="4">
      <t>カブ</t>
    </rPh>
    <phoneticPr fontId="6"/>
  </si>
  <si>
    <t>会議開催経費（報告書作成、事務経費）</t>
    <rPh sb="0" eb="2">
      <t>カイギ</t>
    </rPh>
    <rPh sb="2" eb="4">
      <t>カイサイ</t>
    </rPh>
    <rPh sb="4" eb="6">
      <t>ケイヒ</t>
    </rPh>
    <rPh sb="7" eb="10">
      <t>ホウコクショ</t>
    </rPh>
    <rPh sb="10" eb="12">
      <t>サクセイ</t>
    </rPh>
    <rPh sb="13" eb="15">
      <t>ジム</t>
    </rPh>
    <rPh sb="15" eb="17">
      <t>ケイヒ</t>
    </rPh>
    <phoneticPr fontId="6"/>
  </si>
  <si>
    <t>航空賃等交通費</t>
    <rPh sb="0" eb="2">
      <t>コウクウ</t>
    </rPh>
    <rPh sb="2" eb="3">
      <t>チン</t>
    </rPh>
    <rPh sb="3" eb="4">
      <t>トウ</t>
    </rPh>
    <rPh sb="4" eb="7">
      <t>コウツウヒ</t>
    </rPh>
    <phoneticPr fontId="6"/>
  </si>
  <si>
    <t>参加者、翻訳者</t>
    <rPh sb="0" eb="3">
      <t>サンカシャ</t>
    </rPh>
    <rPh sb="4" eb="7">
      <t>ホンヤクシャ</t>
    </rPh>
    <phoneticPr fontId="6"/>
  </si>
  <si>
    <t>B.（財）日韓交流基金</t>
    <rPh sb="3" eb="4">
      <t>ザイ</t>
    </rPh>
    <rPh sb="5" eb="7">
      <t>ニッカン</t>
    </rPh>
    <rPh sb="7" eb="11">
      <t>コウリュウキキン</t>
    </rPh>
    <phoneticPr fontId="6"/>
  </si>
  <si>
    <t>A.（有）鯱工房</t>
    <rPh sb="3" eb="4">
      <t>ユウ</t>
    </rPh>
    <rPh sb="5" eb="8">
      <t>シャチコウボウ</t>
    </rPh>
    <phoneticPr fontId="6"/>
  </si>
  <si>
    <t>委員会開催経費</t>
    <rPh sb="0" eb="3">
      <t>イインカイ</t>
    </rPh>
    <rPh sb="3" eb="5">
      <t>カイサイ</t>
    </rPh>
    <rPh sb="5" eb="7">
      <t>ケイヒ</t>
    </rPh>
    <phoneticPr fontId="6"/>
  </si>
  <si>
    <t>日韓歴史家会議日本側事務局経費</t>
    <rPh sb="0" eb="2">
      <t>ニッカン</t>
    </rPh>
    <rPh sb="2" eb="5">
      <t>レキシカ</t>
    </rPh>
    <rPh sb="5" eb="7">
      <t>カイギ</t>
    </rPh>
    <rPh sb="7" eb="10">
      <t>ニホンガワ</t>
    </rPh>
    <rPh sb="10" eb="13">
      <t>ジムキョク</t>
    </rPh>
    <rPh sb="13" eb="15">
      <t>ケイヒ</t>
    </rPh>
    <phoneticPr fontId="6"/>
  </si>
  <si>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6"/>
  </si>
  <si>
    <t>日韓歴史共同研究推進計画</t>
    <rPh sb="0" eb="2">
      <t>ニッカン</t>
    </rPh>
    <rPh sb="2" eb="4">
      <t>レキシ</t>
    </rPh>
    <rPh sb="4" eb="6">
      <t>キョウドウ</t>
    </rPh>
    <rPh sb="6" eb="8">
      <t>ケンキュウ</t>
    </rPh>
    <rPh sb="8" eb="10">
      <t>スイシン</t>
    </rPh>
    <rPh sb="10" eb="12">
      <t>ケイカク</t>
    </rPh>
    <phoneticPr fontId="6"/>
  </si>
  <si>
    <t>韓国人遺族による海外激戦地（ｿﾛﾓﾝ）（中国東北地域）追悼支援事業　記録作成業務</t>
    <rPh sb="0" eb="3">
      <t>カンコクジン</t>
    </rPh>
    <rPh sb="3" eb="5">
      <t>イゾク</t>
    </rPh>
    <rPh sb="8" eb="10">
      <t>カイガイ</t>
    </rPh>
    <rPh sb="10" eb="13">
      <t>ゲキセンチ</t>
    </rPh>
    <rPh sb="20" eb="22">
      <t>チュウゴク</t>
    </rPh>
    <rPh sb="22" eb="24">
      <t>トウホク</t>
    </rPh>
    <rPh sb="24" eb="26">
      <t>チイキ</t>
    </rPh>
    <rPh sb="27" eb="29">
      <t>ツイトウ</t>
    </rPh>
    <rPh sb="29" eb="31">
      <t>シエン</t>
    </rPh>
    <rPh sb="31" eb="33">
      <t>ジギョウ</t>
    </rPh>
    <rPh sb="34" eb="36">
      <t>キロク</t>
    </rPh>
    <rPh sb="36" eb="38">
      <t>サクセイ</t>
    </rPh>
    <rPh sb="38" eb="40">
      <t>ギョウム</t>
    </rPh>
    <phoneticPr fontId="6"/>
  </si>
  <si>
    <t>ｲﾙﾊﾝ･ｴﾝﾀｰﾌﾟﾗｲｽﾞ社</t>
    <rPh sb="15" eb="16">
      <t>シャ</t>
    </rPh>
    <phoneticPr fontId="6"/>
  </si>
  <si>
    <t>B.印刷製本費</t>
    <rPh sb="2" eb="4">
      <t>インサツ</t>
    </rPh>
    <rPh sb="4" eb="6">
      <t>セイホン</t>
    </rPh>
    <rPh sb="6" eb="7">
      <t>ヒ</t>
    </rPh>
    <phoneticPr fontId="6"/>
  </si>
  <si>
    <t>韓国人遺族による海外激戦地（ｿﾛﾓﾝ）（中国東北地域）追悼支援事業</t>
    <rPh sb="0" eb="3">
      <t>カンコクジン</t>
    </rPh>
    <rPh sb="3" eb="5">
      <t>イゾク</t>
    </rPh>
    <rPh sb="8" eb="10">
      <t>カイガイ</t>
    </rPh>
    <rPh sb="10" eb="13">
      <t>ゲキセンチ</t>
    </rPh>
    <rPh sb="20" eb="22">
      <t>チュウゴク</t>
    </rPh>
    <rPh sb="22" eb="24">
      <t>トウホク</t>
    </rPh>
    <rPh sb="24" eb="26">
      <t>チイキ</t>
    </rPh>
    <rPh sb="27" eb="29">
      <t>ツイトウ</t>
    </rPh>
    <rPh sb="29" eb="31">
      <t>シエン</t>
    </rPh>
    <rPh sb="31" eb="33">
      <t>ジギョウ</t>
    </rPh>
    <phoneticPr fontId="6"/>
  </si>
  <si>
    <t>ﾓﾄﾞｩﾂｱｰﾈｯﾄﾜｰｸ社</t>
    <rPh sb="13" eb="14">
      <t>シャ</t>
    </rPh>
    <phoneticPr fontId="6"/>
  </si>
  <si>
    <t>A.旅費</t>
    <rPh sb="2" eb="4">
      <t>リョヒ</t>
    </rPh>
    <phoneticPr fontId="6"/>
  </si>
  <si>
    <t>韓国人遺族追悼巡礼支援事業</t>
    <rPh sb="0" eb="3">
      <t>カンコクジン</t>
    </rPh>
    <rPh sb="3" eb="5">
      <t>イゾク</t>
    </rPh>
    <rPh sb="5" eb="7">
      <t>ツイトウ</t>
    </rPh>
    <rPh sb="7" eb="9">
      <t>ジュンレイ</t>
    </rPh>
    <rPh sb="9" eb="11">
      <t>シエン</t>
    </rPh>
    <rPh sb="11" eb="13">
      <t>ジギョウ</t>
    </rPh>
    <phoneticPr fontId="6"/>
  </si>
  <si>
    <t>A.モドゥツアーネットワーク社</t>
    <rPh sb="14" eb="15">
      <t>シャ</t>
    </rPh>
    <phoneticPr fontId="6"/>
  </si>
  <si>
    <t>平成１８年度</t>
    <rPh sb="0" eb="2">
      <t>ヘイセイ</t>
    </rPh>
    <rPh sb="4" eb="6">
      <t>ネンド</t>
    </rPh>
    <phoneticPr fontId="6"/>
  </si>
  <si>
    <t>第19回日韓ﾌｫｰﾗﾑ日本側事務局業務</t>
    <rPh sb="0" eb="1">
      <t>ダイ</t>
    </rPh>
    <rPh sb="3" eb="4">
      <t>カイ</t>
    </rPh>
    <rPh sb="4" eb="6">
      <t>ニッカン</t>
    </rPh>
    <rPh sb="11" eb="14">
      <t>ニホンガワ</t>
    </rPh>
    <rPh sb="14" eb="17">
      <t>ジムキョク</t>
    </rPh>
    <rPh sb="17" eb="19">
      <t>ギョウム</t>
    </rPh>
    <phoneticPr fontId="25"/>
  </si>
  <si>
    <t>（財）日本国際交流ｾﾝﾀｰ</t>
    <rPh sb="1" eb="2">
      <t>ザイ</t>
    </rPh>
    <rPh sb="3" eb="5">
      <t>ニホン</t>
    </rPh>
    <rPh sb="5" eb="7">
      <t>コクサイ</t>
    </rPh>
    <rPh sb="7" eb="9">
      <t>コウリュウ</t>
    </rPh>
    <phoneticPr fontId="6"/>
  </si>
  <si>
    <t>A.業務委嘱費</t>
    <rPh sb="2" eb="4">
      <t>ギョウム</t>
    </rPh>
    <rPh sb="4" eb="6">
      <t>イショク</t>
    </rPh>
    <rPh sb="6" eb="7">
      <t>ヒ</t>
    </rPh>
    <phoneticPr fontId="6"/>
  </si>
  <si>
    <t>日韓フォーラム関連経費</t>
    <rPh sb="0" eb="2">
      <t>ニッカン</t>
    </rPh>
    <rPh sb="7" eb="9">
      <t>カンレン</t>
    </rPh>
    <rPh sb="9" eb="11">
      <t>ケイヒ</t>
    </rPh>
    <phoneticPr fontId="6"/>
  </si>
  <si>
    <t>会議開催経費、資料作成費、事務局諸経費</t>
    <rPh sb="0" eb="2">
      <t>カイギ</t>
    </rPh>
    <rPh sb="2" eb="4">
      <t>カイサイ</t>
    </rPh>
    <rPh sb="4" eb="6">
      <t>ケイヒ</t>
    </rPh>
    <rPh sb="7" eb="9">
      <t>シリョウ</t>
    </rPh>
    <rPh sb="9" eb="12">
      <t>サクセイヒ</t>
    </rPh>
    <rPh sb="13" eb="16">
      <t>ジムキョク</t>
    </rPh>
    <rPh sb="16" eb="19">
      <t>ショケイヒ</t>
    </rPh>
    <phoneticPr fontId="6"/>
  </si>
  <si>
    <t>参加者交通費</t>
    <rPh sb="0" eb="3">
      <t>サンカシャ</t>
    </rPh>
    <rPh sb="3" eb="6">
      <t>コウツウヒ</t>
    </rPh>
    <phoneticPr fontId="6"/>
  </si>
  <si>
    <t>事務局</t>
    <rPh sb="0" eb="3">
      <t>ジムキョク</t>
    </rPh>
    <phoneticPr fontId="6"/>
  </si>
  <si>
    <t>A.（財）日本国際交流センター</t>
    <rPh sb="3" eb="4">
      <t>ザイ</t>
    </rPh>
    <rPh sb="5" eb="7">
      <t>ニホン</t>
    </rPh>
    <rPh sb="7" eb="9">
      <t>コクサイ</t>
    </rPh>
    <rPh sb="9" eb="11">
      <t>コウリュウ</t>
    </rPh>
    <phoneticPr fontId="6"/>
  </si>
  <si>
    <t>日韓フォーラム日本側事務局経費</t>
    <rPh sb="0" eb="2">
      <t>ニッカン</t>
    </rPh>
    <rPh sb="7" eb="10">
      <t>ニホンガワ</t>
    </rPh>
    <rPh sb="10" eb="13">
      <t>ジムキョク</t>
    </rPh>
    <rPh sb="13" eb="15">
      <t>ケイヒ</t>
    </rPh>
    <phoneticPr fontId="6"/>
  </si>
  <si>
    <t xml:space="preserve">日韓首脳会談(平成５年）
日韓共同宣言（平成１２年)
日韓首脳共同声明(平成１５年)
</t>
    <rPh sb="0" eb="2">
      <t>ニッカン</t>
    </rPh>
    <rPh sb="2" eb="4">
      <t>シュノウ</t>
    </rPh>
    <rPh sb="4" eb="6">
      <t>カイダン</t>
    </rPh>
    <rPh sb="7" eb="9">
      <t>ヘイセイ</t>
    </rPh>
    <rPh sb="10" eb="11">
      <t>ネン</t>
    </rPh>
    <rPh sb="13" eb="15">
      <t>ニッカン</t>
    </rPh>
    <rPh sb="15" eb="17">
      <t>キョウドウ</t>
    </rPh>
    <rPh sb="17" eb="19">
      <t>センゲン</t>
    </rPh>
    <rPh sb="20" eb="22">
      <t>ヘイセイ</t>
    </rPh>
    <rPh sb="24" eb="25">
      <t>ネン</t>
    </rPh>
    <rPh sb="27" eb="29">
      <t>ニッカン</t>
    </rPh>
    <rPh sb="29" eb="31">
      <t>シュノウ</t>
    </rPh>
    <rPh sb="31" eb="33">
      <t>キョウドウ</t>
    </rPh>
    <rPh sb="33" eb="35">
      <t>セイメイ</t>
    </rPh>
    <rPh sb="36" eb="38">
      <t>ヘイセイ</t>
    </rPh>
    <rPh sb="40" eb="41">
      <t>ネン</t>
    </rPh>
    <phoneticPr fontId="6"/>
  </si>
  <si>
    <t>平成５年度</t>
    <rPh sb="0" eb="2">
      <t>ヘイセイ</t>
    </rPh>
    <rPh sb="3" eb="5">
      <t>ネンド</t>
    </rPh>
    <phoneticPr fontId="6"/>
  </si>
  <si>
    <t>韓国人遺骨調査・返還関連事業</t>
    <rPh sb="0" eb="3">
      <t>カンコクジン</t>
    </rPh>
    <rPh sb="3" eb="5">
      <t>イコツ</t>
    </rPh>
    <rPh sb="5" eb="7">
      <t>チョウサ</t>
    </rPh>
    <rPh sb="8" eb="10">
      <t>ヘンカン</t>
    </rPh>
    <rPh sb="10" eb="12">
      <t>カンレン</t>
    </rPh>
    <rPh sb="12" eb="14">
      <t>ジギョウ</t>
    </rPh>
    <phoneticPr fontId="6"/>
  </si>
  <si>
    <t xml:space="preserve">
当該事業延期</t>
    <rPh sb="2" eb="4">
      <t>トウガイ</t>
    </rPh>
    <rPh sb="4" eb="6">
      <t>ジギョウ</t>
    </rPh>
    <rPh sb="6" eb="8">
      <t>エンキ</t>
    </rPh>
    <phoneticPr fontId="6"/>
  </si>
  <si>
    <t>韓国人遺族訪日招聘（韓国国内移動費）</t>
    <rPh sb="0" eb="3">
      <t>カンコクジン</t>
    </rPh>
    <rPh sb="3" eb="5">
      <t>イゾク</t>
    </rPh>
    <rPh sb="5" eb="7">
      <t>ホウニチ</t>
    </rPh>
    <rPh sb="7" eb="9">
      <t>ショウヘイ</t>
    </rPh>
    <rPh sb="10" eb="12">
      <t>カンコク</t>
    </rPh>
    <rPh sb="12" eb="14">
      <t>コクナイ</t>
    </rPh>
    <rPh sb="14" eb="17">
      <t>イドウヒ</t>
    </rPh>
    <phoneticPr fontId="6"/>
  </si>
  <si>
    <t>韓国人遺族訪日招聘</t>
    <rPh sb="0" eb="3">
      <t>カンコクジン</t>
    </rPh>
    <rPh sb="3" eb="5">
      <t>イゾク</t>
    </rPh>
    <rPh sb="5" eb="7">
      <t>ホウニチ</t>
    </rPh>
    <rPh sb="7" eb="9">
      <t>ショウヘイ</t>
    </rPh>
    <phoneticPr fontId="6"/>
  </si>
  <si>
    <t>平成１７年６月の日韓首脳会談における韓国側からの要請
総理談話（平成２２年８月）</t>
    <rPh sb="0" eb="2">
      <t>ヘイセイ</t>
    </rPh>
    <rPh sb="4" eb="5">
      <t>ネン</t>
    </rPh>
    <rPh sb="6" eb="7">
      <t>ガツ</t>
    </rPh>
    <rPh sb="8" eb="10">
      <t>ニッカン</t>
    </rPh>
    <rPh sb="10" eb="12">
      <t>シュノウ</t>
    </rPh>
    <rPh sb="12" eb="14">
      <t>カイダン</t>
    </rPh>
    <rPh sb="18" eb="20">
      <t>カンコク</t>
    </rPh>
    <rPh sb="20" eb="21">
      <t>ガワ</t>
    </rPh>
    <rPh sb="24" eb="26">
      <t>ヨウセイ</t>
    </rPh>
    <rPh sb="27" eb="29">
      <t>ソウリ</t>
    </rPh>
    <rPh sb="29" eb="31">
      <t>ダンワ</t>
    </rPh>
    <rPh sb="32" eb="34">
      <t>ヘイセイ</t>
    </rPh>
    <rPh sb="36" eb="37">
      <t>ネン</t>
    </rPh>
    <rPh sb="38" eb="39">
      <t>ツキ</t>
    </rPh>
    <phoneticPr fontId="6"/>
  </si>
  <si>
    <t>出張者Ｄ</t>
    <rPh sb="0" eb="3">
      <t>シュッチョウシャ</t>
    </rPh>
    <phoneticPr fontId="6"/>
  </si>
  <si>
    <t>出張者Ｃ</t>
    <rPh sb="0" eb="3">
      <t>シュッチョウシャ</t>
    </rPh>
    <phoneticPr fontId="6"/>
  </si>
  <si>
    <t>Ｃ.旅費</t>
    <rPh sb="2" eb="4">
      <t>リョヒ</t>
    </rPh>
    <phoneticPr fontId="6"/>
  </si>
  <si>
    <t>パンフレット増刷</t>
    <rPh sb="6" eb="8">
      <t>ゾウサツ</t>
    </rPh>
    <phoneticPr fontId="6"/>
  </si>
  <si>
    <t>（株）開成印刷</t>
    <rPh sb="1" eb="2">
      <t>カブ</t>
    </rPh>
    <rPh sb="3" eb="5">
      <t>カイセイ</t>
    </rPh>
    <rPh sb="5" eb="7">
      <t>インサツ</t>
    </rPh>
    <phoneticPr fontId="6"/>
  </si>
  <si>
    <t>調査費</t>
    <rPh sb="0" eb="3">
      <t>チョウサヒ</t>
    </rPh>
    <phoneticPr fontId="6"/>
  </si>
  <si>
    <t>A.調査費</t>
    <rPh sb="2" eb="5">
      <t>チョウサヒ</t>
    </rPh>
    <phoneticPr fontId="6"/>
  </si>
  <si>
    <t>領土問題特別調査費</t>
    <rPh sb="0" eb="2">
      <t>リョウド</t>
    </rPh>
    <rPh sb="2" eb="4">
      <t>モンダイ</t>
    </rPh>
    <rPh sb="4" eb="6">
      <t>トクベツ</t>
    </rPh>
    <rPh sb="6" eb="9">
      <t>チョウサヒ</t>
    </rPh>
    <phoneticPr fontId="6"/>
  </si>
  <si>
    <t>印刷製本費</t>
    <rPh sb="0" eb="2">
      <t>インサツ</t>
    </rPh>
    <rPh sb="2" eb="4">
      <t>セイホン</t>
    </rPh>
    <rPh sb="4" eb="5">
      <t>ヒ</t>
    </rPh>
    <phoneticPr fontId="6"/>
  </si>
  <si>
    <t>平成１５年度</t>
    <rPh sb="0" eb="2">
      <t>ヘイセイ</t>
    </rPh>
    <rPh sb="4" eb="6">
      <t>ネンド</t>
    </rPh>
    <phoneticPr fontId="6"/>
  </si>
  <si>
    <t>領土問題特別調査費</t>
    <rPh sb="0" eb="2">
      <t>リョウド</t>
    </rPh>
    <rPh sb="2" eb="4">
      <t>モンダイ</t>
    </rPh>
    <rPh sb="4" eb="6">
      <t>トクベツ</t>
    </rPh>
    <rPh sb="6" eb="8">
      <t>チョウサ</t>
    </rPh>
    <rPh sb="8" eb="9">
      <t>ヒ</t>
    </rPh>
    <phoneticPr fontId="6"/>
  </si>
  <si>
    <t>本予算は、未来志向の日韓関係の更なる発展と、北東アジア地域の安定と繁栄へ向けた連携・協力の強化を併せて進展させるため、極めて重要であり、事業実施に際しては、絶えず点検しつつ、事業効果を高めると共に、経費の節減に努める。</t>
    <rPh sb="0" eb="3">
      <t>ホンヨサン</t>
    </rPh>
    <rPh sb="59" eb="60">
      <t>キワ</t>
    </rPh>
    <rPh sb="62" eb="64">
      <t>ジュウヨウ</t>
    </rPh>
    <rPh sb="68" eb="70">
      <t>ジギョウ</t>
    </rPh>
    <rPh sb="70" eb="72">
      <t>ジッシ</t>
    </rPh>
    <rPh sb="73" eb="74">
      <t>サイ</t>
    </rPh>
    <rPh sb="78" eb="79">
      <t>タ</t>
    </rPh>
    <rPh sb="81" eb="83">
      <t>テンケン</t>
    </rPh>
    <phoneticPr fontId="6"/>
  </si>
  <si>
    <t>日韓関係を更に高い次元に発展させていく上、とられた手段が適切かつ効率的であったか検討し、その把握に努めている。</t>
    <rPh sb="25" eb="27">
      <t>シュダン</t>
    </rPh>
    <rPh sb="28" eb="30">
      <t>テキセツ</t>
    </rPh>
    <rPh sb="32" eb="35">
      <t>コウリツテキ</t>
    </rPh>
    <rPh sb="40" eb="42">
      <t>ケントウ</t>
    </rPh>
    <rPh sb="46" eb="48">
      <t>ハアク</t>
    </rPh>
    <rPh sb="49" eb="50">
      <t>ツト</t>
    </rPh>
    <phoneticPr fontId="6"/>
  </si>
  <si>
    <t>企画競争を取り入れるなど、競争性の確保に努めているが、入札する企業が限られているのが現状。</t>
    <rPh sb="0" eb="2">
      <t>キカク</t>
    </rPh>
    <rPh sb="2" eb="4">
      <t>キョウソウ</t>
    </rPh>
    <rPh sb="5" eb="6">
      <t>ト</t>
    </rPh>
    <rPh sb="7" eb="8">
      <t>イ</t>
    </rPh>
    <rPh sb="13" eb="16">
      <t>キョウソウセイ</t>
    </rPh>
    <rPh sb="17" eb="19">
      <t>カクホ</t>
    </rPh>
    <rPh sb="20" eb="21">
      <t>ツト</t>
    </rPh>
    <rPh sb="27" eb="29">
      <t>ニュウサツ</t>
    </rPh>
    <rPh sb="31" eb="33">
      <t>キギョウ</t>
    </rPh>
    <rPh sb="34" eb="35">
      <t>カギ</t>
    </rPh>
    <rPh sb="42" eb="44">
      <t>ゲンジョウ</t>
    </rPh>
    <phoneticPr fontId="6"/>
  </si>
  <si>
    <t>④23年度執行額／追悼巡礼遺族及び付添者数</t>
    <rPh sb="3" eb="5">
      <t>ネンド</t>
    </rPh>
    <rPh sb="5" eb="7">
      <t>シッコウ</t>
    </rPh>
    <rPh sb="7" eb="8">
      <t>ガク</t>
    </rPh>
    <rPh sb="9" eb="11">
      <t>ツイトウ</t>
    </rPh>
    <rPh sb="11" eb="13">
      <t>ジュンレイ</t>
    </rPh>
    <rPh sb="13" eb="15">
      <t>イゾク</t>
    </rPh>
    <rPh sb="15" eb="16">
      <t>オヨ</t>
    </rPh>
    <rPh sb="17" eb="18">
      <t>ツ</t>
    </rPh>
    <rPh sb="18" eb="19">
      <t>ソ</t>
    </rPh>
    <rPh sb="19" eb="20">
      <t>シャ</t>
    </rPh>
    <rPh sb="20" eb="21">
      <t>スウ</t>
    </rPh>
    <phoneticPr fontId="6"/>
  </si>
  <si>
    <t>④120（千円／1人）　　　　　　</t>
    <rPh sb="5" eb="6">
      <t>セン</t>
    </rPh>
    <rPh sb="6" eb="7">
      <t>エン</t>
    </rPh>
    <rPh sb="9" eb="10">
      <t>ヒト</t>
    </rPh>
    <phoneticPr fontId="6"/>
  </si>
  <si>
    <t>③23年度執行額／日韓歴史家会議出席者</t>
    <rPh sb="3" eb="5">
      <t>ネンド</t>
    </rPh>
    <rPh sb="5" eb="7">
      <t>シッコウ</t>
    </rPh>
    <rPh sb="7" eb="8">
      <t>ガク</t>
    </rPh>
    <rPh sb="9" eb="11">
      <t>ニッカン</t>
    </rPh>
    <rPh sb="11" eb="14">
      <t>レキシカ</t>
    </rPh>
    <rPh sb="14" eb="16">
      <t>カイギ</t>
    </rPh>
    <rPh sb="16" eb="19">
      <t>シュッセキシャ</t>
    </rPh>
    <phoneticPr fontId="6"/>
  </si>
  <si>
    <t>③78（千円／1人）　　　　　　</t>
    <rPh sb="4" eb="5">
      <t>セン</t>
    </rPh>
    <rPh sb="5" eb="6">
      <t>エン</t>
    </rPh>
    <rPh sb="8" eb="9">
      <t>ヒト</t>
    </rPh>
    <phoneticPr fontId="6"/>
  </si>
  <si>
    <t>②23年度執行額／日韓フォーラム出席者</t>
    <rPh sb="3" eb="5">
      <t>ネンド</t>
    </rPh>
    <rPh sb="5" eb="7">
      <t>シッコウ</t>
    </rPh>
    <rPh sb="7" eb="8">
      <t>ガク</t>
    </rPh>
    <rPh sb="9" eb="11">
      <t>ニッカン</t>
    </rPh>
    <rPh sb="16" eb="19">
      <t>シュッセキシャ</t>
    </rPh>
    <phoneticPr fontId="6"/>
  </si>
  <si>
    <t>②120（千円／1人）　　　　　　</t>
    <rPh sb="5" eb="6">
      <t>セン</t>
    </rPh>
    <rPh sb="6" eb="7">
      <t>エン</t>
    </rPh>
    <rPh sb="9" eb="10">
      <t>ヒト</t>
    </rPh>
    <phoneticPr fontId="6"/>
  </si>
  <si>
    <t>①23年度執行額／啓発宣伝資料作成部数</t>
    <rPh sb="3" eb="5">
      <t>ネンド</t>
    </rPh>
    <rPh sb="5" eb="7">
      <t>シッコウ</t>
    </rPh>
    <rPh sb="7" eb="8">
      <t>ガク</t>
    </rPh>
    <rPh sb="9" eb="11">
      <t>ケイハツ</t>
    </rPh>
    <rPh sb="11" eb="13">
      <t>センデン</t>
    </rPh>
    <rPh sb="13" eb="15">
      <t>シリョウ</t>
    </rPh>
    <rPh sb="15" eb="17">
      <t>サクセイ</t>
    </rPh>
    <rPh sb="17" eb="19">
      <t>ブスウ</t>
    </rPh>
    <phoneticPr fontId="6"/>
  </si>
  <si>
    <t>①59（円／１部）</t>
    <rPh sb="4" eb="5">
      <t>エン</t>
    </rPh>
    <rPh sb="7" eb="8">
      <t>ブ</t>
    </rPh>
    <phoneticPr fontId="6"/>
  </si>
  <si>
    <t>―</t>
    <phoneticPr fontId="6"/>
  </si>
  <si>
    <t>④
回</t>
    <rPh sb="2" eb="3">
      <t>カイ</t>
    </rPh>
    <phoneticPr fontId="6"/>
  </si>
  <si>
    <t>④追悼巡礼実施回数</t>
    <rPh sb="1" eb="3">
      <t>ツイトウ</t>
    </rPh>
    <rPh sb="3" eb="5">
      <t>ジュンレイ</t>
    </rPh>
    <rPh sb="5" eb="7">
      <t>ジッシ</t>
    </rPh>
    <rPh sb="7" eb="9">
      <t>カイスウ</t>
    </rPh>
    <phoneticPr fontId="6"/>
  </si>
  <si>
    <t>③
回</t>
    <rPh sb="2" eb="3">
      <t>カイ</t>
    </rPh>
    <phoneticPr fontId="6"/>
  </si>
  <si>
    <t>③日韓歴史家会議開催回数</t>
    <rPh sb="1" eb="3">
      <t>ニッカン</t>
    </rPh>
    <rPh sb="3" eb="5">
      <t>レキシ</t>
    </rPh>
    <rPh sb="5" eb="6">
      <t>カ</t>
    </rPh>
    <rPh sb="6" eb="8">
      <t>カイギ</t>
    </rPh>
    <rPh sb="8" eb="10">
      <t>カイサイ</t>
    </rPh>
    <rPh sb="10" eb="12">
      <t>カイスウ</t>
    </rPh>
    <phoneticPr fontId="6"/>
  </si>
  <si>
    <t>②
回</t>
    <rPh sb="2" eb="3">
      <t>カイ</t>
    </rPh>
    <phoneticPr fontId="6"/>
  </si>
  <si>
    <t>②日韓フォーラム開催回数</t>
    <rPh sb="1" eb="3">
      <t>ニッカン</t>
    </rPh>
    <rPh sb="8" eb="10">
      <t>カイサイ</t>
    </rPh>
    <rPh sb="10" eb="12">
      <t>カイスウ</t>
    </rPh>
    <phoneticPr fontId="6"/>
  </si>
  <si>
    <t>①
部</t>
    <rPh sb="2" eb="3">
      <t>ブ</t>
    </rPh>
    <phoneticPr fontId="6"/>
  </si>
  <si>
    <t>①「竹島問題」及び「日本海呼称問題」啓発宣伝資料作成部数</t>
    <rPh sb="2" eb="4">
      <t>タケシマ</t>
    </rPh>
    <rPh sb="4" eb="6">
      <t>モンダイ</t>
    </rPh>
    <rPh sb="7" eb="8">
      <t>オヨ</t>
    </rPh>
    <rPh sb="10" eb="13">
      <t>ニホンカイ</t>
    </rPh>
    <rPh sb="13" eb="15">
      <t>コショウ</t>
    </rPh>
    <rPh sb="15" eb="17">
      <t>モンダイ</t>
    </rPh>
    <rPh sb="18" eb="20">
      <t>ケイハツ</t>
    </rPh>
    <rPh sb="20" eb="22">
      <t>センデン</t>
    </rPh>
    <rPh sb="22" eb="24">
      <t>シリョウ</t>
    </rPh>
    <rPh sb="24" eb="26">
      <t>サクセイ</t>
    </rPh>
    <rPh sb="26" eb="27">
      <t>ブ</t>
    </rPh>
    <rPh sb="27" eb="28">
      <t>スウ</t>
    </rPh>
    <phoneticPr fontId="6"/>
  </si>
  <si>
    <t>④
人</t>
    <rPh sb="2" eb="3">
      <t>ヒト</t>
    </rPh>
    <phoneticPr fontId="6"/>
  </si>
  <si>
    <t xml:space="preserve">④日韓間の過去の起因による諸問題への取組
海外激戦地にて軍人・軍属として戦没した韓国出身者の遺族の追悼巡礼を年２～３回実施。
右成果実績は、巡礼参加者数。
</t>
    <rPh sb="1" eb="4">
      <t>ニッカンカン</t>
    </rPh>
    <rPh sb="5" eb="7">
      <t>カコ</t>
    </rPh>
    <rPh sb="8" eb="10">
      <t>キイン</t>
    </rPh>
    <rPh sb="13" eb="16">
      <t>ショモンダイ</t>
    </rPh>
    <rPh sb="18" eb="20">
      <t>トリクミ</t>
    </rPh>
    <phoneticPr fontId="6"/>
  </si>
  <si>
    <t>③
人</t>
    <rPh sb="2" eb="3">
      <t>ヒト</t>
    </rPh>
    <phoneticPr fontId="6"/>
  </si>
  <si>
    <t xml:space="preserve">③人的交流の促進
地域や時代を限定しないあらゆる分野の歴史研究者等の参加を通じた相互理解と交流と協力の拡充。
</t>
    <rPh sb="1" eb="3">
      <t>ジンテキ</t>
    </rPh>
    <rPh sb="3" eb="5">
      <t>コウリュウ</t>
    </rPh>
    <rPh sb="6" eb="8">
      <t>ソクシン</t>
    </rPh>
    <phoneticPr fontId="6"/>
  </si>
  <si>
    <t>②
人</t>
    <rPh sb="2" eb="3">
      <t>ヒト</t>
    </rPh>
    <phoneticPr fontId="6"/>
  </si>
  <si>
    <t xml:space="preserve">②対話の促進
民間レベルの政策協議を通じた「未来志向」の新しい日韓関係の構築及び交流促進。
</t>
    <rPh sb="1" eb="3">
      <t>タイワ</t>
    </rPh>
    <rPh sb="4" eb="6">
      <t>ソクシン</t>
    </rPh>
    <phoneticPr fontId="6"/>
  </si>
  <si>
    <t xml:space="preserve">①日韓間の懸案への対応
竹島問題、日本海呼称問題に関する啓発宣伝資料を作成し、日本側の主張の強化増進。
右成果実績は、啓発宣伝資料作成部数。
</t>
    <rPh sb="1" eb="4">
      <t>ニッカンカン</t>
    </rPh>
    <rPh sb="5" eb="7">
      <t>ケンアン</t>
    </rPh>
    <rPh sb="9" eb="11">
      <t>タイオウ</t>
    </rPh>
    <rPh sb="12" eb="14">
      <t>タケシマ</t>
    </rPh>
    <rPh sb="14" eb="16">
      <t>モンダイ</t>
    </rPh>
    <rPh sb="17" eb="20">
      <t>ニホンカイ</t>
    </rPh>
    <rPh sb="20" eb="22">
      <t>コショウ</t>
    </rPh>
    <rPh sb="22" eb="24">
      <t>モンダイ</t>
    </rPh>
    <rPh sb="25" eb="26">
      <t>カン</t>
    </rPh>
    <rPh sb="28" eb="30">
      <t>ケイハツ</t>
    </rPh>
    <rPh sb="30" eb="32">
      <t>センデン</t>
    </rPh>
    <rPh sb="32" eb="34">
      <t>シリョウ</t>
    </rPh>
    <rPh sb="35" eb="37">
      <t>サクセイ</t>
    </rPh>
    <rPh sb="39" eb="42">
      <t>ニホンガワ</t>
    </rPh>
    <rPh sb="43" eb="45">
      <t>シュチョウ</t>
    </rPh>
    <rPh sb="46" eb="48">
      <t>キョウカ</t>
    </rPh>
    <rPh sb="48" eb="50">
      <t>ゾウシン</t>
    </rPh>
    <rPh sb="52" eb="53">
      <t>ミギ</t>
    </rPh>
    <rPh sb="53" eb="55">
      <t>セイカ</t>
    </rPh>
    <rPh sb="55" eb="57">
      <t>ジッセキ</t>
    </rPh>
    <rPh sb="59" eb="61">
      <t>ケイハツ</t>
    </rPh>
    <rPh sb="61" eb="63">
      <t>センデン</t>
    </rPh>
    <rPh sb="63" eb="65">
      <t>シリョウ</t>
    </rPh>
    <rPh sb="65" eb="67">
      <t>サクセイ</t>
    </rPh>
    <rPh sb="67" eb="68">
      <t>ブ</t>
    </rPh>
    <rPh sb="68" eb="69">
      <t>スウ</t>
    </rPh>
    <phoneticPr fontId="6"/>
  </si>
  <si>
    <t>目標値
（24年度）</t>
    <rPh sb="0" eb="3">
      <t>モクヒョウチ</t>
    </rPh>
    <rPh sb="7" eb="9">
      <t>ネンド</t>
    </rPh>
    <phoneticPr fontId="6"/>
  </si>
  <si>
    <t>限られた予算や人的投入資源を効率的に活用し、日韓関係における以下の諸分野での施策を実施する。
（１）政治分野の対話の促進
（２）人的交流の拡大
（３）日韓間の過去に起因する諸問題への取組
（４）日韓間の懸案への対応</t>
    <rPh sb="41" eb="43">
      <t>ジッシ</t>
    </rPh>
    <phoneticPr fontId="6"/>
  </si>
  <si>
    <t>未来志向の日韓関係の更なる発展と、北東アジア地域の安定と繁栄へ向けた連携・協力の強化を併せて進展させるために必要な施策を講じるもの。</t>
    <rPh sb="54" eb="56">
      <t>ヒツヨウ</t>
    </rPh>
    <rPh sb="57" eb="59">
      <t>シサク</t>
    </rPh>
    <rPh sb="60" eb="61">
      <t>コウ</t>
    </rPh>
    <phoneticPr fontId="6"/>
  </si>
  <si>
    <t>別紙参照</t>
    <rPh sb="0" eb="2">
      <t>ベッシ</t>
    </rPh>
    <rPh sb="2" eb="4">
      <t>サンショウ</t>
    </rPh>
    <phoneticPr fontId="6"/>
  </si>
  <si>
    <t>日韓関係の推進</t>
    <rPh sb="0" eb="2">
      <t>ニッカン</t>
    </rPh>
    <rPh sb="2" eb="4">
      <t>カンケイ</t>
    </rPh>
    <rPh sb="5" eb="7">
      <t>スイシン</t>
    </rPh>
    <phoneticPr fontId="6"/>
  </si>
  <si>
    <t>日朝関連</t>
    <rPh sb="0" eb="2">
      <t>ニッチョウ</t>
    </rPh>
    <rPh sb="2" eb="4">
      <t>カンレン</t>
    </rPh>
    <phoneticPr fontId="6"/>
  </si>
  <si>
    <t>担当部局庁</t>
    <phoneticPr fontId="6"/>
  </si>
  <si>
    <t>平成２３年度</t>
    <rPh sb="0" eb="2">
      <t>ヘイセイ</t>
    </rPh>
    <rPh sb="4" eb="6">
      <t>ネンド</t>
    </rPh>
    <phoneticPr fontId="6"/>
  </si>
  <si>
    <t>関係する計画、通知等</t>
    <phoneticPr fontId="6"/>
  </si>
  <si>
    <t>北朝鮮政策に関する米国、韓国、中国等関係国との緊密な連携や拉致問題解決に向けた啓発等の実施を目的とする。</t>
    <rPh sb="46" eb="48">
      <t>モクテキ</t>
    </rPh>
    <phoneticPr fontId="6"/>
  </si>
  <si>
    <t>日朝間の諸懸案を包括的に解決するための経費として、日朝国交正常化交渉及びその準備に要する費用、米国、韓国、中国といった関係国との意見交換を実施するために要する費用、研究所または研究者・専門家に研究調査を委嘱する費用、朝鮮中央通信の報道を朝鮮通信社より入手するための費用、拉致問題解決に向けた啓発等に関する費用、北朝鮮人権侵害問題啓発週間等における諸外国からの有識者や拉致問題関係者の招聘費用、北朝鮮の人権侵害問題に関する報告書の作成経費等。</t>
    <rPh sb="2" eb="3">
      <t>カン</t>
    </rPh>
    <rPh sb="4" eb="7">
      <t>ショケンアン</t>
    </rPh>
    <rPh sb="8" eb="11">
      <t>ホウカツテキ</t>
    </rPh>
    <rPh sb="12" eb="14">
      <t>カイケツ</t>
    </rPh>
    <phoneticPr fontId="6"/>
  </si>
  <si>
    <t>北朝鮮政策に関する強化、増進。</t>
    <rPh sb="0" eb="3">
      <t>キタチョウセン</t>
    </rPh>
    <rPh sb="3" eb="5">
      <t>セイサク</t>
    </rPh>
    <rPh sb="6" eb="7">
      <t>カン</t>
    </rPh>
    <rPh sb="9" eb="11">
      <t>キョウカ</t>
    </rPh>
    <rPh sb="12" eb="14">
      <t>ゾウシン</t>
    </rPh>
    <phoneticPr fontId="6"/>
  </si>
  <si>
    <t>部</t>
    <rPh sb="0" eb="1">
      <t>ブ</t>
    </rPh>
    <phoneticPr fontId="6"/>
  </si>
  <si>
    <t>「北朝鮮による日本人拉致問題」パンフレット作成部数。</t>
    <rPh sb="1" eb="4">
      <t>キタチョウセン</t>
    </rPh>
    <rPh sb="7" eb="10">
      <t>ニホンジン</t>
    </rPh>
    <rPh sb="10" eb="12">
      <t>ラチ</t>
    </rPh>
    <rPh sb="12" eb="14">
      <t>モンダイ</t>
    </rPh>
    <rPh sb="21" eb="23">
      <t>サクセイ</t>
    </rPh>
    <rPh sb="23" eb="24">
      <t>ブ</t>
    </rPh>
    <rPh sb="24" eb="25">
      <t>スウ</t>
    </rPh>
    <phoneticPr fontId="6"/>
  </si>
  <si>
    <t>６７（円／１部）</t>
    <rPh sb="3" eb="4">
      <t>エン</t>
    </rPh>
    <rPh sb="6" eb="7">
      <t>ブ</t>
    </rPh>
    <phoneticPr fontId="6"/>
  </si>
  <si>
    <t>啓発宣伝用パンフレット作成費用／作成部数</t>
    <rPh sb="0" eb="2">
      <t>ケイハツ</t>
    </rPh>
    <rPh sb="2" eb="5">
      <t>センデンヨウ</t>
    </rPh>
    <rPh sb="11" eb="13">
      <t>サクセイ</t>
    </rPh>
    <rPh sb="13" eb="15">
      <t>ヒヨウ</t>
    </rPh>
    <rPh sb="16" eb="18">
      <t>サクセイ</t>
    </rPh>
    <rPh sb="18" eb="19">
      <t>ブ</t>
    </rPh>
    <rPh sb="19" eb="20">
      <t>スウ</t>
    </rPh>
    <phoneticPr fontId="6"/>
  </si>
  <si>
    <t>情報費</t>
    <rPh sb="0" eb="3">
      <t>ジョウホウヒ</t>
    </rPh>
    <phoneticPr fontId="6"/>
  </si>
  <si>
    <t>会議開催経費</t>
    <rPh sb="0" eb="2">
      <t>カイギ</t>
    </rPh>
    <rPh sb="2" eb="4">
      <t>カイサイ</t>
    </rPh>
    <rPh sb="4" eb="6">
      <t>ケイヒ</t>
    </rPh>
    <phoneticPr fontId="6"/>
  </si>
  <si>
    <t>本予算は、日朝間の諸懸案を包括的に解決し、その上で、我が国と北東アジア地域の平和と安定に資する形での日朝国交正常化を実現することを目指すものであり、国が実施すべき事業である。
また、不要率が大きい理由は、一部事業の実施を見合わせたことによるもの。</t>
    <rPh sb="0" eb="1">
      <t>ホン</t>
    </rPh>
    <rPh sb="1" eb="3">
      <t>ヨサン</t>
    </rPh>
    <rPh sb="65" eb="67">
      <t>メザ</t>
    </rPh>
    <rPh sb="74" eb="75">
      <t>クニ</t>
    </rPh>
    <rPh sb="76" eb="78">
      <t>ジッシ</t>
    </rPh>
    <rPh sb="81" eb="83">
      <t>ジギョウ</t>
    </rPh>
    <rPh sb="91" eb="93">
      <t>フヨウ</t>
    </rPh>
    <rPh sb="93" eb="94">
      <t>リツ</t>
    </rPh>
    <rPh sb="95" eb="96">
      <t>オオ</t>
    </rPh>
    <rPh sb="98" eb="100">
      <t>リユウ</t>
    </rPh>
    <rPh sb="102" eb="104">
      <t>イチブ</t>
    </rPh>
    <rPh sb="104" eb="106">
      <t>ジギョウ</t>
    </rPh>
    <rPh sb="107" eb="109">
      <t>ジッシ</t>
    </rPh>
    <rPh sb="110" eb="112">
      <t>ミア</t>
    </rPh>
    <phoneticPr fontId="6"/>
  </si>
  <si>
    <t>印刷製本は、企画競争を取り入れるなど、コスト削減のために競争性の確保に努めている。</t>
    <rPh sb="0" eb="2">
      <t>インサツ</t>
    </rPh>
    <rPh sb="2" eb="4">
      <t>セイホン</t>
    </rPh>
    <rPh sb="6" eb="8">
      <t>キカク</t>
    </rPh>
    <rPh sb="8" eb="10">
      <t>キョウソウ</t>
    </rPh>
    <rPh sb="11" eb="12">
      <t>ト</t>
    </rPh>
    <rPh sb="13" eb="14">
      <t>イ</t>
    </rPh>
    <rPh sb="22" eb="24">
      <t>サクゲン</t>
    </rPh>
    <rPh sb="28" eb="31">
      <t>キョウソウセイ</t>
    </rPh>
    <rPh sb="32" eb="34">
      <t>カクホ</t>
    </rPh>
    <rPh sb="35" eb="36">
      <t>ツト</t>
    </rPh>
    <phoneticPr fontId="6"/>
  </si>
  <si>
    <t>北朝鮮をめぐる諸懸案に対し、とられた手段が適切かつ効率的であったか検討し、その把握に努めている。</t>
    <rPh sb="18" eb="20">
      <t>シュダン</t>
    </rPh>
    <rPh sb="21" eb="23">
      <t>テキセツ</t>
    </rPh>
    <rPh sb="25" eb="28">
      <t>コウリツテキ</t>
    </rPh>
    <rPh sb="33" eb="35">
      <t>ケントウ</t>
    </rPh>
    <rPh sb="39" eb="41">
      <t>ハアク</t>
    </rPh>
    <rPh sb="42" eb="43">
      <t>ツト</t>
    </rPh>
    <phoneticPr fontId="6"/>
  </si>
  <si>
    <t>拉致被害者等の支援に必要な経費
内閣府</t>
    <rPh sb="0" eb="2">
      <t>ラチ</t>
    </rPh>
    <rPh sb="2" eb="5">
      <t>ヒガイシャ</t>
    </rPh>
    <rPh sb="5" eb="6">
      <t>トウ</t>
    </rPh>
    <rPh sb="7" eb="9">
      <t>シエン</t>
    </rPh>
    <rPh sb="10" eb="12">
      <t>ヒツヨウ</t>
    </rPh>
    <rPh sb="13" eb="15">
      <t>ケイヒ</t>
    </rPh>
    <rPh sb="16" eb="19">
      <t>ナイカクフ</t>
    </rPh>
    <phoneticPr fontId="6"/>
  </si>
  <si>
    <t>事業効果を高めると共に、支出先・使途の把握をより確実に行う。</t>
  </si>
  <si>
    <t>出張者５４名</t>
    <rPh sb="0" eb="3">
      <t>シュッチョウシャ</t>
    </rPh>
    <rPh sb="5" eb="6">
      <t>メイ</t>
    </rPh>
    <phoneticPr fontId="6"/>
  </si>
  <si>
    <t>B.（株）朝鮮通信社</t>
    <rPh sb="3" eb="4">
      <t>カブ</t>
    </rPh>
    <rPh sb="5" eb="7">
      <t>チョウセン</t>
    </rPh>
    <rPh sb="7" eb="10">
      <t>ツウシンシャ</t>
    </rPh>
    <phoneticPr fontId="6"/>
  </si>
  <si>
    <t>情報費</t>
    <rPh sb="0" eb="2">
      <t>ジョウホウ</t>
    </rPh>
    <rPh sb="2" eb="3">
      <t>ヒ</t>
    </rPh>
    <phoneticPr fontId="6"/>
  </si>
  <si>
    <t>ニュース受信料</t>
    <rPh sb="4" eb="7">
      <t>ジュシンリョウ</t>
    </rPh>
    <phoneticPr fontId="6"/>
  </si>
  <si>
    <t>C.（株）第一印刷</t>
    <rPh sb="3" eb="4">
      <t>カブ</t>
    </rPh>
    <rPh sb="5" eb="7">
      <t>ダイイチ</t>
    </rPh>
    <rPh sb="7" eb="9">
      <t>インサツ</t>
    </rPh>
    <phoneticPr fontId="6"/>
  </si>
  <si>
    <t>外国語版パンフレット改訂業務</t>
    <rPh sb="0" eb="3">
      <t>ガイコクゴ</t>
    </rPh>
    <rPh sb="3" eb="4">
      <t>バン</t>
    </rPh>
    <rPh sb="10" eb="12">
      <t>カイテイ</t>
    </rPh>
    <rPh sb="12" eb="14">
      <t>ギョウム</t>
    </rPh>
    <phoneticPr fontId="6"/>
  </si>
  <si>
    <t>出張者Ｅ</t>
    <rPh sb="0" eb="3">
      <t>シュッチョウシャ</t>
    </rPh>
    <phoneticPr fontId="6"/>
  </si>
  <si>
    <t>出張者Ｆ</t>
    <rPh sb="0" eb="3">
      <t>シュッチョウシャ</t>
    </rPh>
    <phoneticPr fontId="6"/>
  </si>
  <si>
    <t>出張者Ｇ</t>
    <rPh sb="0" eb="3">
      <t>シュッチョウシャ</t>
    </rPh>
    <phoneticPr fontId="6"/>
  </si>
  <si>
    <t>出張者Ｈ</t>
    <rPh sb="0" eb="3">
      <t>シュッチョウシャ</t>
    </rPh>
    <phoneticPr fontId="6"/>
  </si>
  <si>
    <t>出張者Ｉ</t>
    <rPh sb="0" eb="3">
      <t>シュッチョウシャ</t>
    </rPh>
    <phoneticPr fontId="6"/>
  </si>
  <si>
    <t>出張者Ｊ</t>
    <rPh sb="0" eb="3">
      <t>シュッチョウシャ</t>
    </rPh>
    <phoneticPr fontId="6"/>
  </si>
  <si>
    <t>B.情報費</t>
    <rPh sb="2" eb="5">
      <t>ジョウホウヒ</t>
    </rPh>
    <phoneticPr fontId="6"/>
  </si>
  <si>
    <t>（株）朝鮮通信社</t>
    <rPh sb="1" eb="2">
      <t>カブ</t>
    </rPh>
    <rPh sb="3" eb="5">
      <t>チョウセン</t>
    </rPh>
    <rPh sb="5" eb="8">
      <t>ツウシンシャ</t>
    </rPh>
    <phoneticPr fontId="6"/>
  </si>
  <si>
    <t>（株）第一印刷</t>
    <rPh sb="1" eb="2">
      <t>カブ</t>
    </rPh>
    <rPh sb="3" eb="5">
      <t>ダイイチ</t>
    </rPh>
    <rPh sb="5" eb="7">
      <t>インサツ</t>
    </rPh>
    <phoneticPr fontId="6"/>
  </si>
  <si>
    <t>（株）セブンプランニング</t>
    <rPh sb="1" eb="2">
      <t>カブ</t>
    </rPh>
    <phoneticPr fontId="6"/>
  </si>
  <si>
    <t>報告書作成業務</t>
    <rPh sb="0" eb="3">
      <t>ホウコクショ</t>
    </rPh>
    <rPh sb="3" eb="5">
      <t>サクセイ</t>
    </rPh>
    <rPh sb="5" eb="7">
      <t>ギョウム</t>
    </rPh>
    <phoneticPr fontId="6"/>
  </si>
  <si>
    <t>（株）フジプリンテック</t>
    <rPh sb="1" eb="2">
      <t>カブ</t>
    </rPh>
    <phoneticPr fontId="6"/>
  </si>
  <si>
    <t>日本語版パンフレット改訂業務</t>
    <rPh sb="0" eb="4">
      <t>ニホンゴバン</t>
    </rPh>
    <rPh sb="10" eb="12">
      <t>カイテイ</t>
    </rPh>
    <rPh sb="12" eb="14">
      <t>ギョウム</t>
    </rPh>
    <phoneticPr fontId="6"/>
  </si>
  <si>
    <t>（独）国立印刷局</t>
    <rPh sb="1" eb="2">
      <t>ドク</t>
    </rPh>
    <rPh sb="3" eb="5">
      <t>コクリツ</t>
    </rPh>
    <rPh sb="5" eb="8">
      <t>インサツキョク</t>
    </rPh>
    <phoneticPr fontId="6"/>
  </si>
  <si>
    <t>国会提出法案印刷</t>
    <rPh sb="0" eb="2">
      <t>コッカイ</t>
    </rPh>
    <rPh sb="2" eb="4">
      <t>テイシュツ</t>
    </rPh>
    <rPh sb="4" eb="6">
      <t>ホウアン</t>
    </rPh>
    <rPh sb="6" eb="8">
      <t>インサツ</t>
    </rPh>
    <phoneticPr fontId="6"/>
  </si>
  <si>
    <t>Ｄ.招へい費</t>
    <rPh sb="2" eb="3">
      <t>ショウ</t>
    </rPh>
    <rPh sb="5" eb="6">
      <t>ヒ</t>
    </rPh>
    <phoneticPr fontId="6"/>
  </si>
  <si>
    <t>（社）国際交流サービス協会</t>
    <rPh sb="1" eb="2">
      <t>シャ</t>
    </rPh>
    <rPh sb="3" eb="5">
      <t>コクサイ</t>
    </rPh>
    <rPh sb="5" eb="7">
      <t>コウリュウ</t>
    </rPh>
    <rPh sb="11" eb="13">
      <t>キョウカイ</t>
    </rPh>
    <phoneticPr fontId="6"/>
  </si>
  <si>
    <t>招へい者接遇業務</t>
    <rPh sb="0" eb="1">
      <t>ショウ</t>
    </rPh>
    <rPh sb="3" eb="4">
      <t>シャ</t>
    </rPh>
    <rPh sb="4" eb="6">
      <t>セツグウ</t>
    </rPh>
    <rPh sb="6" eb="8">
      <t>ギョウム</t>
    </rPh>
    <phoneticPr fontId="6"/>
  </si>
  <si>
    <t>Ｅ.雑費</t>
    <rPh sb="2" eb="3">
      <t>ザツ</t>
    </rPh>
    <rPh sb="3" eb="4">
      <t>ヒ</t>
    </rPh>
    <phoneticPr fontId="6"/>
  </si>
  <si>
    <t>（財）ラジオプレス</t>
    <rPh sb="1" eb="2">
      <t>ザイ</t>
    </rPh>
    <phoneticPr fontId="6"/>
  </si>
  <si>
    <t>執務用書籍購入</t>
    <rPh sb="0" eb="2">
      <t>シツム</t>
    </rPh>
    <rPh sb="2" eb="3">
      <t>ヨウ</t>
    </rPh>
    <rPh sb="3" eb="5">
      <t>ショセキ</t>
    </rPh>
    <rPh sb="5" eb="7">
      <t>コウニュウ</t>
    </rPh>
    <phoneticPr fontId="6"/>
  </si>
  <si>
    <t>（株）文妍堂書店</t>
    <rPh sb="1" eb="2">
      <t>カブ</t>
    </rPh>
    <rPh sb="3" eb="4">
      <t>ブン</t>
    </rPh>
    <rPh sb="4" eb="5">
      <t>ケン</t>
    </rPh>
    <rPh sb="5" eb="6">
      <t>ドウ</t>
    </rPh>
    <rPh sb="6" eb="8">
      <t>ショテン</t>
    </rPh>
    <phoneticPr fontId="6"/>
  </si>
  <si>
    <t>室料、同時通訳ブース、音響機器</t>
    <rPh sb="0" eb="2">
      <t>シツリョウ</t>
    </rPh>
    <rPh sb="3" eb="5">
      <t>ドウジ</t>
    </rPh>
    <rPh sb="5" eb="7">
      <t>ツウヤク</t>
    </rPh>
    <rPh sb="11" eb="13">
      <t>オンキョウ</t>
    </rPh>
    <rPh sb="13" eb="15">
      <t>キキ</t>
    </rPh>
    <phoneticPr fontId="6"/>
  </si>
  <si>
    <t>Westin Hotel &amp; Resorts</t>
    <phoneticPr fontId="6"/>
  </si>
  <si>
    <t>支　出　先</t>
    <phoneticPr fontId="6"/>
  </si>
  <si>
    <t>A.</t>
    <phoneticPr fontId="6"/>
  </si>
  <si>
    <t>支出先上位１０者リスト</t>
    <phoneticPr fontId="6"/>
  </si>
  <si>
    <t>日メコン外相会議</t>
    <rPh sb="4" eb="6">
      <t>ガイショウ</t>
    </rPh>
    <rPh sb="6" eb="8">
      <t>カイギ</t>
    </rPh>
    <phoneticPr fontId="6"/>
  </si>
  <si>
    <t>H.</t>
    <phoneticPr fontId="6"/>
  </si>
  <si>
    <t>D.</t>
    <phoneticPr fontId="6"/>
  </si>
  <si>
    <t>G.</t>
    <phoneticPr fontId="6"/>
  </si>
  <si>
    <t>C.</t>
    <phoneticPr fontId="6"/>
  </si>
  <si>
    <t>F.</t>
    <phoneticPr fontId="6"/>
  </si>
  <si>
    <t>B.</t>
    <phoneticPr fontId="6"/>
  </si>
  <si>
    <t>借料</t>
    <rPh sb="0" eb="2">
      <t>シャクリョウ</t>
    </rPh>
    <phoneticPr fontId="6"/>
  </si>
  <si>
    <t>E.</t>
    <phoneticPr fontId="6"/>
  </si>
  <si>
    <r>
      <t xml:space="preserve">費目・使途
</t>
    </r>
    <r>
      <rPr>
        <sz val="11"/>
        <color theme="1"/>
        <rFont val="ＭＳ Ｐゴシック"/>
        <family val="2"/>
        <charset val="128"/>
        <scheme val="minor"/>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</si>
  <si>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室料、同時通訳ブース等</t>
    <rPh sb="0" eb="2">
      <t>シツリョウ</t>
    </rPh>
    <rPh sb="3" eb="5">
      <t>ドウジ</t>
    </rPh>
    <rPh sb="5" eb="7">
      <t>ツウヤク</t>
    </rPh>
    <rPh sb="10" eb="11">
      <t>トウ</t>
    </rPh>
    <phoneticPr fontId="6"/>
  </si>
  <si>
    <t>1百万円</t>
    <rPh sb="1" eb="2">
      <t>ヒャク</t>
    </rPh>
    <rPh sb="2" eb="3">
      <t>マン</t>
    </rPh>
    <rPh sb="3" eb="4">
      <t>エン</t>
    </rPh>
    <phoneticPr fontId="6"/>
  </si>
  <si>
    <t>A.在外送金</t>
    <rPh sb="2" eb="4">
      <t>ザイガイ</t>
    </rPh>
    <rPh sb="4" eb="6">
      <t>ソウキン</t>
    </rPh>
    <phoneticPr fontId="6"/>
  </si>
  <si>
    <r>
      <t xml:space="preserve">資金の流れ
</t>
    </r>
    <r>
      <rPr>
        <sz val="11"/>
        <color theme="1"/>
        <rFont val="ＭＳ Ｐゴシック"/>
        <family val="2"/>
        <charset val="128"/>
        <scheme val="minor"/>
      </rPr>
      <t>(資金の受け取り先が何を行っているかについて補足する)
(単位:百万円)</t>
    </r>
    <phoneticPr fontId="6"/>
  </si>
  <si>
    <t>-</t>
    <phoneticPr fontId="6"/>
  </si>
  <si>
    <t>25年度要求</t>
    <rPh sb="2" eb="4">
      <t>ネンド</t>
    </rPh>
    <rPh sb="4" eb="6">
      <t>ヨウキュウ</t>
    </rPh>
    <phoneticPr fontId="6"/>
  </si>
  <si>
    <t>平成24・25年度予算内訳
（単位：百万円）</t>
    <rPh sb="0" eb="2">
      <t>ヘイセイ</t>
    </rPh>
    <rPh sb="7" eb="9">
      <t>ネンド</t>
    </rPh>
    <rPh sb="9" eb="11">
      <t>ヨサン</t>
    </rPh>
    <rPh sb="11" eb="13">
      <t>ウチワケ</t>
    </rPh>
    <rPh sb="15" eb="17">
      <t>タンイ</t>
    </rPh>
    <rPh sb="18" eb="20">
      <t>ヒャクマン</t>
    </rPh>
    <rPh sb="20" eb="21">
      <t>エン</t>
    </rPh>
    <phoneticPr fontId="6"/>
  </si>
  <si>
    <t>－</t>
    <phoneticPr fontId="6"/>
  </si>
  <si>
    <t>24年度</t>
    <rPh sb="2" eb="4">
      <t>ネンド</t>
    </rPh>
    <phoneticPr fontId="6"/>
  </si>
  <si>
    <t>23年度</t>
    <rPh sb="2" eb="4">
      <t>ネンド</t>
    </rPh>
    <phoneticPr fontId="6"/>
  </si>
  <si>
    <t>22年度</t>
    <rPh sb="2" eb="4">
      <t>ネンド</t>
    </rPh>
    <phoneticPr fontId="6"/>
  </si>
  <si>
    <t>21年度</t>
    <rPh sb="2" eb="4">
      <t>ネンド</t>
    </rPh>
    <phoneticPr fontId="6"/>
  </si>
  <si>
    <r>
      <t xml:space="preserve">予算額・
執行額
</t>
    </r>
    <r>
      <rPr>
        <sz val="9"/>
        <rFont val="ＭＳ Ｐ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</si>
  <si>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■直接実施　　　　□委託・請負　　　　□補助　　　　□負担　　　　□交付　　　　□貸付　　　　□その他</t>
    <rPh sb="1" eb="3">
      <t>チョクセツ</t>
    </rPh>
    <rPh sb="3" eb="5">
      <t>ジッシ</t>
    </rPh>
    <rPh sb="10" eb="12">
      <t>イタク</t>
    </rPh>
    <rPh sb="13" eb="15">
      <t>ウケオイ</t>
    </rPh>
    <rPh sb="20" eb="22">
      <t>ホジョ</t>
    </rPh>
    <rPh sb="27" eb="29">
      <t>フタン</t>
    </rPh>
    <rPh sb="34" eb="36">
      <t>コウフ</t>
    </rPh>
    <rPh sb="41" eb="43">
      <t>カシツケ</t>
    </rPh>
    <rPh sb="50" eb="51">
      <t>タ</t>
    </rPh>
    <phoneticPr fontId="6"/>
  </si>
  <si>
    <t>関係する計画、通知等</t>
    <phoneticPr fontId="6"/>
  </si>
  <si>
    <t>外務省設置法第４条第二項</t>
    <rPh sb="0" eb="3">
      <t>ガイムショウ</t>
    </rPh>
    <rPh sb="3" eb="6">
      <t>セッチホウ</t>
    </rPh>
    <rPh sb="6" eb="7">
      <t>ダイ</t>
    </rPh>
    <rPh sb="8" eb="9">
      <t>ジョウ</t>
    </rPh>
    <rPh sb="9" eb="10">
      <t>ダイ</t>
    </rPh>
    <rPh sb="10" eb="11">
      <t>ニ</t>
    </rPh>
    <rPh sb="11" eb="12">
      <t>コウ</t>
    </rPh>
    <phoneticPr fontId="6"/>
  </si>
  <si>
    <t>課長　佐々山　拓也</t>
    <rPh sb="0" eb="2">
      <t>カチョウ</t>
    </rPh>
    <rPh sb="3" eb="6">
      <t>ササヤマ</t>
    </rPh>
    <rPh sb="7" eb="9">
      <t>タクヤ</t>
    </rPh>
    <phoneticPr fontId="6"/>
  </si>
  <si>
    <t>南東アジア第一課</t>
    <rPh sb="0" eb="2">
      <t>ナントウ</t>
    </rPh>
    <rPh sb="5" eb="8">
      <t>ダイイチカ</t>
    </rPh>
    <phoneticPr fontId="6"/>
  </si>
  <si>
    <t>平成２３年度開始
平成２３年度終了</t>
    <rPh sb="0" eb="2">
      <t>ヘイセイ</t>
    </rPh>
    <rPh sb="4" eb="6">
      <t>ネンド</t>
    </rPh>
    <rPh sb="6" eb="8">
      <t>カイシ</t>
    </rPh>
    <rPh sb="9" eb="11">
      <t>ヘイセイ</t>
    </rPh>
    <rPh sb="13" eb="15">
      <t>ネンド</t>
    </rPh>
    <rPh sb="15" eb="17">
      <t>シュウリョウ</t>
    </rPh>
    <phoneticPr fontId="6"/>
  </si>
  <si>
    <t>南部アジア部</t>
    <rPh sb="0" eb="2">
      <t>ナンブ</t>
    </rPh>
    <rPh sb="5" eb="6">
      <t>ブ</t>
    </rPh>
    <phoneticPr fontId="6"/>
  </si>
  <si>
    <t>担当部局庁</t>
    <phoneticPr fontId="6"/>
  </si>
  <si>
    <t>日メコン外相会議</t>
    <rPh sb="0" eb="1">
      <t>ニチ</t>
    </rPh>
    <rPh sb="4" eb="6">
      <t>ガイショウ</t>
    </rPh>
    <rPh sb="6" eb="8">
      <t>カイギ</t>
    </rPh>
    <phoneticPr fontId="6"/>
  </si>
  <si>
    <t>Ayodya Resort Bali</t>
    <phoneticPr fontId="6"/>
  </si>
  <si>
    <t>支　出　額
（百万円）</t>
    <phoneticPr fontId="6"/>
  </si>
  <si>
    <t>業　務　概　要</t>
    <phoneticPr fontId="6"/>
  </si>
  <si>
    <t>日本・メコン地域諸国首脳会議</t>
    <phoneticPr fontId="6"/>
  </si>
  <si>
    <t>委託費</t>
    <rPh sb="0" eb="3">
      <t>イタクヒ</t>
    </rPh>
    <phoneticPr fontId="6"/>
  </si>
  <si>
    <t>通信費</t>
    <rPh sb="0" eb="3">
      <t>ツウシンヒ</t>
    </rPh>
    <phoneticPr fontId="6"/>
  </si>
  <si>
    <t>平成２３年度開始
（継続事業）</t>
    <rPh sb="0" eb="2">
      <t>ヘイセイ</t>
    </rPh>
    <rPh sb="4" eb="6">
      <t>ネンド</t>
    </rPh>
    <rPh sb="6" eb="8">
      <t>カイシ</t>
    </rPh>
    <rPh sb="10" eb="12">
      <t>ケイゾク</t>
    </rPh>
    <rPh sb="12" eb="14">
      <t>ジギョウ</t>
    </rPh>
    <phoneticPr fontId="6"/>
  </si>
  <si>
    <t>日本・メコン地域諸国首脳会議</t>
    <rPh sb="0" eb="2">
      <t>ニホン</t>
    </rPh>
    <rPh sb="6" eb="8">
      <t>チイキ</t>
    </rPh>
    <rPh sb="8" eb="10">
      <t>ショコク</t>
    </rPh>
    <rPh sb="10" eb="12">
      <t>シュノウ</t>
    </rPh>
    <rPh sb="12" eb="14">
      <t>カイギ</t>
    </rPh>
    <phoneticPr fontId="6"/>
  </si>
  <si>
    <t>招へい者航空賃</t>
    <rPh sb="0" eb="1">
      <t>ショウ</t>
    </rPh>
    <rPh sb="3" eb="4">
      <t>シャ</t>
    </rPh>
    <rPh sb="4" eb="6">
      <t>コウクウ</t>
    </rPh>
    <rPh sb="6" eb="7">
      <t>チン</t>
    </rPh>
    <phoneticPr fontId="6"/>
  </si>
  <si>
    <t>個人D</t>
    <rPh sb="0" eb="2">
      <t>コジン</t>
    </rPh>
    <phoneticPr fontId="6"/>
  </si>
  <si>
    <t>個人C</t>
    <rPh sb="0" eb="2">
      <t>コジン</t>
    </rPh>
    <phoneticPr fontId="6"/>
  </si>
  <si>
    <t>個人B</t>
    <rPh sb="0" eb="2">
      <t>コジン</t>
    </rPh>
    <phoneticPr fontId="6"/>
  </si>
  <si>
    <t>C</t>
    <phoneticPr fontId="6"/>
  </si>
  <si>
    <t>会議費（レセプション経費他）</t>
    <rPh sb="0" eb="3">
      <t>カイギヒ</t>
    </rPh>
    <rPh sb="10" eb="12">
      <t>ケイヒ</t>
    </rPh>
    <rPh sb="12" eb="13">
      <t>ホカ</t>
    </rPh>
    <phoneticPr fontId="6"/>
  </si>
  <si>
    <t>Pullman Bangkok King Power</t>
    <phoneticPr fontId="6"/>
  </si>
  <si>
    <t>B</t>
    <phoneticPr fontId="6"/>
  </si>
  <si>
    <t>グリーン・メコン・フォーラム出席</t>
    <rPh sb="14" eb="16">
      <t>シュッセキ</t>
    </rPh>
    <phoneticPr fontId="6"/>
  </si>
  <si>
    <t>グリーンメコン会議</t>
    <rPh sb="7" eb="9">
      <t>カイギ</t>
    </rPh>
    <phoneticPr fontId="6"/>
  </si>
  <si>
    <t>招へい経費（航空賃）</t>
    <rPh sb="0" eb="1">
      <t>ショウ</t>
    </rPh>
    <rPh sb="3" eb="5">
      <t>ケイヒ</t>
    </rPh>
    <rPh sb="6" eb="8">
      <t>コウクウ</t>
    </rPh>
    <rPh sb="8" eb="9">
      <t>チン</t>
    </rPh>
    <phoneticPr fontId="6"/>
  </si>
  <si>
    <t>0.2百万円</t>
    <rPh sb="3" eb="5">
      <t>ヒャクマン</t>
    </rPh>
    <rPh sb="5" eb="6">
      <t>エン</t>
    </rPh>
    <phoneticPr fontId="6"/>
  </si>
  <si>
    <t>0.5百万円</t>
    <rPh sb="3" eb="5">
      <t>ヒャクマン</t>
    </rPh>
    <rPh sb="5" eb="6">
      <t>エン</t>
    </rPh>
    <phoneticPr fontId="6"/>
  </si>
  <si>
    <t>C.招へい者4名</t>
    <rPh sb="2" eb="3">
      <t>ショウ</t>
    </rPh>
    <rPh sb="5" eb="6">
      <t>シャ</t>
    </rPh>
    <rPh sb="7" eb="8">
      <t>メイ</t>
    </rPh>
    <phoneticPr fontId="6"/>
  </si>
  <si>
    <t>B.在外送金</t>
    <rPh sb="2" eb="4">
      <t>ザイガイ</t>
    </rPh>
    <rPh sb="4" eb="6">
      <t>ソウキン</t>
    </rPh>
    <phoneticPr fontId="6"/>
  </si>
  <si>
    <t>航空賃・諸雑費</t>
    <rPh sb="0" eb="2">
      <t>コウクウ</t>
    </rPh>
    <rPh sb="2" eb="3">
      <t>チン</t>
    </rPh>
    <rPh sb="4" eb="7">
      <t>ショザッピ</t>
    </rPh>
    <phoneticPr fontId="6"/>
  </si>
  <si>
    <t>2百万円</t>
    <rPh sb="1" eb="2">
      <t>ヒャク</t>
    </rPh>
    <rPh sb="2" eb="3">
      <t>マン</t>
    </rPh>
    <rPh sb="3" eb="4">
      <t>エン</t>
    </rPh>
    <phoneticPr fontId="6"/>
  </si>
  <si>
    <t>A.出張者3名</t>
    <rPh sb="2" eb="5">
      <t>シュッチョウシャ</t>
    </rPh>
    <rPh sb="6" eb="7">
      <t>メイ</t>
    </rPh>
    <phoneticPr fontId="6"/>
  </si>
  <si>
    <t>グリーン・メコン会議</t>
    <rPh sb="8" eb="10">
      <t>カイギ</t>
    </rPh>
    <phoneticPr fontId="6"/>
  </si>
  <si>
    <t>（別紙）</t>
    <rPh sb="1" eb="3">
      <t>ベッシ</t>
    </rPh>
    <phoneticPr fontId="6"/>
  </si>
  <si>
    <t>公募</t>
    <rPh sb="0" eb="2">
      <t>コウボ</t>
    </rPh>
    <phoneticPr fontId="6"/>
  </si>
  <si>
    <t>調査・分析業務委嘱</t>
    <rPh sb="0" eb="2">
      <t>チョウサ</t>
    </rPh>
    <rPh sb="3" eb="5">
      <t>ブンセキ</t>
    </rPh>
    <rPh sb="5" eb="7">
      <t>ギョウム</t>
    </rPh>
    <rPh sb="7" eb="9">
      <t>イショク</t>
    </rPh>
    <phoneticPr fontId="6"/>
  </si>
  <si>
    <t>個人A</t>
    <rPh sb="0" eb="2">
      <t>コジン</t>
    </rPh>
    <phoneticPr fontId="6"/>
  </si>
  <si>
    <t>東南アジア対外関係調査経費</t>
    <rPh sb="0" eb="2">
      <t>トウナン</t>
    </rPh>
    <rPh sb="5" eb="7">
      <t>タイガイ</t>
    </rPh>
    <rPh sb="7" eb="9">
      <t>カンケイ</t>
    </rPh>
    <rPh sb="9" eb="11">
      <t>チョウサ</t>
    </rPh>
    <rPh sb="11" eb="13">
      <t>ケイヒ</t>
    </rPh>
    <phoneticPr fontId="6"/>
  </si>
  <si>
    <t>業務委嘱</t>
    <rPh sb="0" eb="2">
      <t>ギョウム</t>
    </rPh>
    <rPh sb="2" eb="4">
      <t>イショク</t>
    </rPh>
    <phoneticPr fontId="6"/>
  </si>
  <si>
    <t>B.個人</t>
    <rPh sb="2" eb="4">
      <t>コジン</t>
    </rPh>
    <phoneticPr fontId="6"/>
  </si>
  <si>
    <t>A.個人</t>
    <rPh sb="2" eb="4">
      <t>コジン</t>
    </rPh>
    <phoneticPr fontId="6"/>
  </si>
  <si>
    <t>【公募】</t>
    <rPh sb="1" eb="3">
      <t>コウボ</t>
    </rPh>
    <phoneticPr fontId="6"/>
  </si>
  <si>
    <t>□直接実施　　　　■委託・請負　　　　□補助　　　　□負担　　　　□交付　　　　□貸付　　　　□その他</t>
    <rPh sb="1" eb="3">
      <t>チョクセツ</t>
    </rPh>
    <rPh sb="3" eb="5">
      <t>ジッシ</t>
    </rPh>
    <rPh sb="10" eb="12">
      <t>イタク</t>
    </rPh>
    <rPh sb="13" eb="15">
      <t>ウケオイ</t>
    </rPh>
    <rPh sb="20" eb="22">
      <t>ホジョ</t>
    </rPh>
    <rPh sb="27" eb="29">
      <t>フタン</t>
    </rPh>
    <rPh sb="34" eb="36">
      <t>コウフ</t>
    </rPh>
    <rPh sb="41" eb="43">
      <t>カシツケ</t>
    </rPh>
    <rPh sb="50" eb="51">
      <t>タ</t>
    </rPh>
    <phoneticPr fontId="6"/>
  </si>
  <si>
    <t>平成２２年度開始
（継続事業）</t>
    <rPh sb="0" eb="2">
      <t>ヘイセイ</t>
    </rPh>
    <rPh sb="4" eb="6">
      <t>ネンド</t>
    </rPh>
    <rPh sb="6" eb="8">
      <t>カイシ</t>
    </rPh>
    <rPh sb="10" eb="12">
      <t>ケイゾク</t>
    </rPh>
    <rPh sb="12" eb="14">
      <t>ジギョウ</t>
    </rPh>
    <phoneticPr fontId="6"/>
  </si>
  <si>
    <t>「アジア子ども映画祭」出席</t>
    <rPh sb="4" eb="5">
      <t>コ</t>
    </rPh>
    <rPh sb="7" eb="10">
      <t>エイガサイ</t>
    </rPh>
    <rPh sb="11" eb="13">
      <t>シュッセキ</t>
    </rPh>
    <phoneticPr fontId="6"/>
  </si>
  <si>
    <t>日越友好音楽祭及び関連事業等出席</t>
    <rPh sb="0" eb="1">
      <t>ニチ</t>
    </rPh>
    <rPh sb="1" eb="2">
      <t>エツ</t>
    </rPh>
    <rPh sb="2" eb="4">
      <t>ユウコウ</t>
    </rPh>
    <rPh sb="4" eb="7">
      <t>オンガクサイ</t>
    </rPh>
    <rPh sb="7" eb="8">
      <t>オヨ</t>
    </rPh>
    <rPh sb="9" eb="11">
      <t>カンレン</t>
    </rPh>
    <rPh sb="11" eb="13">
      <t>ジギョウ</t>
    </rPh>
    <rPh sb="13" eb="14">
      <t>トウ</t>
    </rPh>
    <rPh sb="14" eb="16">
      <t>シュッセキ</t>
    </rPh>
    <phoneticPr fontId="6"/>
  </si>
  <si>
    <t>日越交流促進事業費</t>
    <rPh sb="0" eb="1">
      <t>ニチ</t>
    </rPh>
    <rPh sb="1" eb="2">
      <t>エツ</t>
    </rPh>
    <rPh sb="2" eb="4">
      <t>コウリュウ</t>
    </rPh>
    <rPh sb="4" eb="6">
      <t>ソクシン</t>
    </rPh>
    <rPh sb="6" eb="9">
      <t>ジギョウヒ</t>
    </rPh>
    <phoneticPr fontId="6"/>
  </si>
  <si>
    <t>0.6百万円</t>
    <rPh sb="3" eb="5">
      <t>ヒャクマン</t>
    </rPh>
    <rPh sb="5" eb="6">
      <t>エン</t>
    </rPh>
    <phoneticPr fontId="6"/>
  </si>
  <si>
    <t>B.文化人2名</t>
    <rPh sb="2" eb="5">
      <t>ブンカジン</t>
    </rPh>
    <rPh sb="6" eb="7">
      <t>メイ</t>
    </rPh>
    <phoneticPr fontId="6"/>
  </si>
  <si>
    <t>平成１８年度開始
（継続事業）</t>
    <rPh sb="0" eb="2">
      <t>ヘイセイ</t>
    </rPh>
    <rPh sb="4" eb="6">
      <t>ネンド</t>
    </rPh>
    <rPh sb="6" eb="8">
      <t>カイシ</t>
    </rPh>
    <rPh sb="10" eb="12">
      <t>ケイゾク</t>
    </rPh>
    <rPh sb="12" eb="14">
      <t>ジギョウ</t>
    </rPh>
    <phoneticPr fontId="6"/>
  </si>
  <si>
    <t>個人L</t>
    <rPh sb="0" eb="2">
      <t>コジン</t>
    </rPh>
    <phoneticPr fontId="6"/>
  </si>
  <si>
    <t>個人K</t>
    <rPh sb="0" eb="2">
      <t>コジン</t>
    </rPh>
    <phoneticPr fontId="6"/>
  </si>
  <si>
    <t>個人J</t>
    <rPh sb="0" eb="2">
      <t>コジン</t>
    </rPh>
    <phoneticPr fontId="6"/>
  </si>
  <si>
    <t>個人I</t>
    <rPh sb="0" eb="2">
      <t>コジン</t>
    </rPh>
    <phoneticPr fontId="6"/>
  </si>
  <si>
    <t>個人H</t>
    <rPh sb="0" eb="2">
      <t>コジン</t>
    </rPh>
    <phoneticPr fontId="6"/>
  </si>
  <si>
    <t>個人G</t>
    <rPh sb="0" eb="2">
      <t>コジン</t>
    </rPh>
    <phoneticPr fontId="6"/>
  </si>
  <si>
    <t>個人F</t>
    <rPh sb="0" eb="2">
      <t>コジン</t>
    </rPh>
    <phoneticPr fontId="6"/>
  </si>
  <si>
    <t>個人E</t>
    <rPh sb="0" eb="2">
      <t>コジン</t>
    </rPh>
    <phoneticPr fontId="6"/>
  </si>
  <si>
    <t>随意契約</t>
    <rPh sb="0" eb="2">
      <t>ズイイ</t>
    </rPh>
    <rPh sb="2" eb="4">
      <t>ケイヤク</t>
    </rPh>
    <phoneticPr fontId="6"/>
  </si>
  <si>
    <t>国旗設営・撤去</t>
    <rPh sb="0" eb="2">
      <t>コッキ</t>
    </rPh>
    <rPh sb="2" eb="4">
      <t>セツエイ</t>
    </rPh>
    <rPh sb="5" eb="7">
      <t>テッキョ</t>
    </rPh>
    <phoneticPr fontId="6"/>
  </si>
  <si>
    <t>株式会社アテナ</t>
    <rPh sb="0" eb="4">
      <t>カブシキガイシャ</t>
    </rPh>
    <phoneticPr fontId="6"/>
  </si>
  <si>
    <t>会議運営業務委嘱</t>
    <rPh sb="0" eb="2">
      <t>カイギ</t>
    </rPh>
    <rPh sb="2" eb="4">
      <t>ウンエイ</t>
    </rPh>
    <rPh sb="4" eb="6">
      <t>ギョウム</t>
    </rPh>
    <rPh sb="6" eb="8">
      <t>イショク</t>
    </rPh>
    <phoneticPr fontId="6"/>
  </si>
  <si>
    <t>（有）ビジョンブリッジ</t>
    <rPh sb="0" eb="3">
      <t>ユウ</t>
    </rPh>
    <phoneticPr fontId="6"/>
  </si>
  <si>
    <t>A</t>
    <phoneticPr fontId="6"/>
  </si>
  <si>
    <t>メコン地域における官民協力･連携促進フォーラム日メコン全体会合開催経費</t>
    <phoneticPr fontId="6"/>
  </si>
  <si>
    <t>コーヒー、水</t>
    <rPh sb="5" eb="6">
      <t>ミズ</t>
    </rPh>
    <phoneticPr fontId="6"/>
  </si>
  <si>
    <t>ファイル作成費</t>
    <rPh sb="4" eb="6">
      <t>サクセイ</t>
    </rPh>
    <rPh sb="6" eb="7">
      <t>ヒ</t>
    </rPh>
    <phoneticPr fontId="6"/>
  </si>
  <si>
    <t>消耗品費</t>
    <rPh sb="0" eb="3">
      <t>ショウモウヒン</t>
    </rPh>
    <rPh sb="3" eb="4">
      <t>ヒ</t>
    </rPh>
    <phoneticPr fontId="6"/>
  </si>
  <si>
    <t>同時通訳</t>
    <rPh sb="0" eb="2">
      <t>ドウジ</t>
    </rPh>
    <rPh sb="2" eb="4">
      <t>ツウヤク</t>
    </rPh>
    <phoneticPr fontId="6"/>
  </si>
  <si>
    <t>事務局関係経費、車輌借上</t>
    <rPh sb="0" eb="3">
      <t>ジムキョク</t>
    </rPh>
    <rPh sb="3" eb="5">
      <t>カンケイ</t>
    </rPh>
    <rPh sb="5" eb="7">
      <t>ケイヒ</t>
    </rPh>
    <rPh sb="8" eb="10">
      <t>シャリョウ</t>
    </rPh>
    <rPh sb="10" eb="11">
      <t>カ</t>
    </rPh>
    <rPh sb="11" eb="12">
      <t>ア</t>
    </rPh>
    <phoneticPr fontId="6"/>
  </si>
  <si>
    <t>コーディネーター</t>
    <phoneticPr fontId="6"/>
  </si>
  <si>
    <t>宿舎借上（接遇用）</t>
    <rPh sb="0" eb="2">
      <t>シュクシャ</t>
    </rPh>
    <rPh sb="2" eb="3">
      <t>カ</t>
    </rPh>
    <rPh sb="3" eb="4">
      <t>ア</t>
    </rPh>
    <rPh sb="5" eb="7">
      <t>セツグウ</t>
    </rPh>
    <rPh sb="7" eb="8">
      <t>ヨウ</t>
    </rPh>
    <phoneticPr fontId="6"/>
  </si>
  <si>
    <t>ワーキングランチ</t>
    <phoneticPr fontId="6"/>
  </si>
  <si>
    <t>レセプション</t>
    <phoneticPr fontId="6"/>
  </si>
  <si>
    <t>0.1百万円</t>
    <rPh sb="3" eb="5">
      <t>ヒャクマン</t>
    </rPh>
    <rPh sb="5" eb="6">
      <t>エン</t>
    </rPh>
    <phoneticPr fontId="6"/>
  </si>
  <si>
    <t>C.招へい者12名</t>
    <rPh sb="2" eb="3">
      <t>ショウ</t>
    </rPh>
    <rPh sb="5" eb="6">
      <t>シャ</t>
    </rPh>
    <rPh sb="8" eb="9">
      <t>メイ</t>
    </rPh>
    <phoneticPr fontId="6"/>
  </si>
  <si>
    <t>B.株式会社アテナ</t>
    <rPh sb="2" eb="6">
      <t>カブシキガイシャ</t>
    </rPh>
    <phoneticPr fontId="6"/>
  </si>
  <si>
    <t>4百万円</t>
    <rPh sb="1" eb="2">
      <t>ヒャク</t>
    </rPh>
    <rPh sb="2" eb="3">
      <t>マン</t>
    </rPh>
    <rPh sb="3" eb="4">
      <t>エン</t>
    </rPh>
    <phoneticPr fontId="6"/>
  </si>
  <si>
    <t>A.有限会社ビジョンブリッジ</t>
    <rPh sb="2" eb="6">
      <t>ユウゲンガイシャ</t>
    </rPh>
    <phoneticPr fontId="6"/>
  </si>
  <si>
    <t>招へい費</t>
    <rPh sb="0" eb="1">
      <t>ショウ</t>
    </rPh>
    <rPh sb="3" eb="4">
      <t>ヒ</t>
    </rPh>
    <phoneticPr fontId="6"/>
  </si>
  <si>
    <t>■直接実施　　　　■委託・請負　　　　□補助　　　　□負担　　　　□交付　　　　□貸付　　　　□その他</t>
    <rPh sb="1" eb="3">
      <t>チョクセツ</t>
    </rPh>
    <rPh sb="3" eb="5">
      <t>ジッシ</t>
    </rPh>
    <rPh sb="10" eb="12">
      <t>イタク</t>
    </rPh>
    <rPh sb="13" eb="15">
      <t>ウケオイ</t>
    </rPh>
    <rPh sb="20" eb="22">
      <t>ホジョ</t>
    </rPh>
    <rPh sb="27" eb="29">
      <t>フタン</t>
    </rPh>
    <rPh sb="34" eb="36">
      <t>コウフ</t>
    </rPh>
    <rPh sb="41" eb="43">
      <t>カシツケ</t>
    </rPh>
    <rPh sb="50" eb="51">
      <t>タ</t>
    </rPh>
    <phoneticPr fontId="6"/>
  </si>
  <si>
    <t>メコン地域における官民協力･連携促進フォーラム日メコン全体会合開催経費</t>
    <rPh sb="3" eb="5">
      <t>チイキ</t>
    </rPh>
    <rPh sb="9" eb="11">
      <t>カンミン</t>
    </rPh>
    <rPh sb="11" eb="13">
      <t>キョウリョク</t>
    </rPh>
    <rPh sb="14" eb="16">
      <t>レンケイ</t>
    </rPh>
    <rPh sb="16" eb="18">
      <t>ソクシン</t>
    </rPh>
    <rPh sb="23" eb="24">
      <t>ニチ</t>
    </rPh>
    <rPh sb="27" eb="29">
      <t>ゼンタイ</t>
    </rPh>
    <rPh sb="29" eb="31">
      <t>カイゴウ</t>
    </rPh>
    <rPh sb="31" eb="33">
      <t>カイサイ</t>
    </rPh>
    <rPh sb="33" eb="35">
      <t>ケイヒ</t>
    </rPh>
    <phoneticPr fontId="6"/>
  </si>
  <si>
    <t>34,40,41,67,93,340,348,353,371,373</t>
    <phoneticPr fontId="6"/>
  </si>
  <si>
    <t>93,340,347,348,365,371,373</t>
    <phoneticPr fontId="6"/>
  </si>
  <si>
    <r>
      <rPr>
        <b/>
        <sz val="9"/>
        <rFont val="ＭＳ Ｐゴシック"/>
        <family val="3"/>
        <charset val="128"/>
      </rPr>
      <t>（メコン地域における官民協力・連携促進フォーラム　日本メコン全体会合）</t>
    </r>
    <r>
      <rPr>
        <sz val="9"/>
        <rFont val="ＭＳ Ｐゴシック"/>
        <family val="3"/>
        <charset val="128"/>
      </rPr>
      <t xml:space="preserve">会議運営業務については、一般競争入札を行うことにより経費節約に努めた。
</t>
    </r>
    <r>
      <rPr>
        <b/>
        <sz val="9"/>
        <rFont val="ＭＳ Ｐゴシック"/>
        <family val="3"/>
        <charset val="128"/>
      </rPr>
      <t>（日越交流促進経費）</t>
    </r>
    <r>
      <rPr>
        <sz val="9"/>
        <rFont val="ＭＳ Ｐゴシック"/>
        <family val="3"/>
        <charset val="128"/>
      </rPr>
      <t xml:space="preserve">職員の出張については、出張期間、出張者数を必要最小限にとどめ、複数案件を一度の出張の機会に行うなどして経費節約に努めた。
</t>
    </r>
    <r>
      <rPr>
        <b/>
        <sz val="9"/>
        <rFont val="ＭＳ Ｐゴシック"/>
        <family val="3"/>
        <charset val="128"/>
      </rPr>
      <t>（東南アジア対外関係調査経費）</t>
    </r>
    <r>
      <rPr>
        <sz val="9"/>
        <rFont val="ＭＳ Ｐゴシック"/>
        <family val="3"/>
        <charset val="128"/>
      </rPr>
      <t xml:space="preserve">メコン各国に対する中国の影響力にかかる調査を実施し（中国の動き及びメコン各国の情勢につき確認）、それらを踏まえてレポートを作成。
</t>
    </r>
    <r>
      <rPr>
        <b/>
        <sz val="9"/>
        <rFont val="ＭＳ Ｐゴシック"/>
        <family val="3"/>
        <charset val="128"/>
      </rPr>
      <t>（グリーン･メコン会議）</t>
    </r>
    <r>
      <rPr>
        <sz val="9"/>
        <rFont val="ＭＳ Ｐゴシック"/>
        <family val="3"/>
        <charset val="128"/>
      </rPr>
      <t xml:space="preserve">旅費については、他の出張とつなげることにより、また、諸謝金については、低廉な航空券を利用することにより経費節約に努めた。
</t>
    </r>
    <r>
      <rPr>
        <b/>
        <sz val="9"/>
        <rFont val="ＭＳ Ｐゴシック"/>
        <family val="3"/>
        <charset val="128"/>
      </rPr>
      <t>（日本・メコン地域諸国首脳会議、日メコン外相会議）</t>
    </r>
    <r>
      <rPr>
        <sz val="9"/>
        <rFont val="ＭＳ Ｐゴシック"/>
        <family val="3"/>
        <charset val="128"/>
      </rPr>
      <t>経費については、ＡＳＥＡＮ関連会議にからませることにより経費節約に努めた。</t>
    </r>
    <rPh sb="35" eb="37">
      <t>カイギ</t>
    </rPh>
    <rPh sb="37" eb="39">
      <t>ウンエイ</t>
    </rPh>
    <rPh sb="39" eb="41">
      <t>ギョウム</t>
    </rPh>
    <rPh sb="47" eb="49">
      <t>イッパン</t>
    </rPh>
    <rPh sb="49" eb="51">
      <t>キョウソウ</t>
    </rPh>
    <rPh sb="51" eb="53">
      <t>ニュウサツ</t>
    </rPh>
    <rPh sb="54" eb="55">
      <t>オコナ</t>
    </rPh>
    <rPh sb="61" eb="63">
      <t>ケイヒ</t>
    </rPh>
    <rPh sb="63" eb="65">
      <t>セツヤク</t>
    </rPh>
    <rPh sb="66" eb="67">
      <t>ツト</t>
    </rPh>
    <rPh sb="82" eb="84">
      <t>ショクイン</t>
    </rPh>
    <rPh sb="85" eb="87">
      <t>シュッチョウ</t>
    </rPh>
    <rPh sb="93" eb="95">
      <t>シュッチョウ</t>
    </rPh>
    <rPh sb="95" eb="97">
      <t>キカン</t>
    </rPh>
    <rPh sb="98" eb="101">
      <t>シュッチョウシャ</t>
    </rPh>
    <rPh sb="101" eb="102">
      <t>スウ</t>
    </rPh>
    <rPh sb="103" eb="105">
      <t>ヒツヨウ</t>
    </rPh>
    <rPh sb="105" eb="108">
      <t>サイショウゲン</t>
    </rPh>
    <rPh sb="113" eb="115">
      <t>フクスウ</t>
    </rPh>
    <rPh sb="115" eb="117">
      <t>アンケン</t>
    </rPh>
    <rPh sb="118" eb="120">
      <t>イチド</t>
    </rPh>
    <rPh sb="121" eb="123">
      <t>シュッチョウ</t>
    </rPh>
    <rPh sb="124" eb="126">
      <t>キカイ</t>
    </rPh>
    <rPh sb="127" eb="128">
      <t>オコナ</t>
    </rPh>
    <rPh sb="133" eb="135">
      <t>ケイヒ</t>
    </rPh>
    <rPh sb="135" eb="137">
      <t>セツヤク</t>
    </rPh>
    <rPh sb="138" eb="139">
      <t>ツト</t>
    </rPh>
    <rPh sb="162" eb="164">
      <t>カッコク</t>
    </rPh>
    <rPh sb="165" eb="166">
      <t>タイ</t>
    </rPh>
    <rPh sb="168" eb="170">
      <t>チュウゴク</t>
    </rPh>
    <rPh sb="171" eb="174">
      <t>エイキョウリョク</t>
    </rPh>
    <rPh sb="178" eb="180">
      <t>チョウサ</t>
    </rPh>
    <rPh sb="181" eb="183">
      <t>ジッシ</t>
    </rPh>
    <rPh sb="185" eb="187">
      <t>チュウゴク</t>
    </rPh>
    <rPh sb="188" eb="189">
      <t>ウゴ</t>
    </rPh>
    <rPh sb="190" eb="191">
      <t>オヨ</t>
    </rPh>
    <rPh sb="195" eb="197">
      <t>カッコク</t>
    </rPh>
    <rPh sb="198" eb="200">
      <t>ジョウセイ</t>
    </rPh>
    <rPh sb="203" eb="205">
      <t>カクニン</t>
    </rPh>
    <rPh sb="211" eb="212">
      <t>フ</t>
    </rPh>
    <rPh sb="220" eb="222">
      <t>サクセイ</t>
    </rPh>
    <rPh sb="237" eb="239">
      <t>リョヒ</t>
    </rPh>
    <rPh sb="245" eb="246">
      <t>タ</t>
    </rPh>
    <rPh sb="247" eb="249">
      <t>シュッチョウ</t>
    </rPh>
    <rPh sb="263" eb="264">
      <t>ショ</t>
    </rPh>
    <rPh sb="264" eb="266">
      <t>シャキン</t>
    </rPh>
    <rPh sb="272" eb="274">
      <t>テイレン</t>
    </rPh>
    <rPh sb="275" eb="278">
      <t>コウクウケン</t>
    </rPh>
    <rPh sb="279" eb="281">
      <t>リヨウ</t>
    </rPh>
    <rPh sb="288" eb="290">
      <t>ケイヒ</t>
    </rPh>
    <rPh sb="290" eb="292">
      <t>セツヤク</t>
    </rPh>
    <rPh sb="293" eb="294">
      <t>ツト</t>
    </rPh>
    <rPh sb="315" eb="316">
      <t>ニチ</t>
    </rPh>
    <rPh sb="319" eb="321">
      <t>ガイショウ</t>
    </rPh>
    <rPh sb="321" eb="323">
      <t>カイギ</t>
    </rPh>
    <rPh sb="324" eb="326">
      <t>ケイヒ</t>
    </rPh>
    <rPh sb="337" eb="339">
      <t>カンレン</t>
    </rPh>
    <rPh sb="339" eb="341">
      <t>カイギ</t>
    </rPh>
    <rPh sb="352" eb="354">
      <t>ケイヒ</t>
    </rPh>
    <rPh sb="354" eb="356">
      <t>セツヤク</t>
    </rPh>
    <rPh sb="357" eb="358">
      <t>ツト</t>
    </rPh>
    <phoneticPr fontId="6"/>
  </si>
  <si>
    <t>○</t>
    <phoneticPr fontId="6"/>
  </si>
  <si>
    <t>活動実績は見込みに見合ったものであるか。</t>
    <phoneticPr fontId="6"/>
  </si>
  <si>
    <t>会議開催等の活動実績は見込みに見合ったものであり、作成されたレポートについては十分に活用している。
また、国際会議において合意した文書については、今後の対メコン協力を推進していく上で非常に重要なものとなっている。</t>
    <rPh sb="0" eb="2">
      <t>カイギ</t>
    </rPh>
    <rPh sb="2" eb="4">
      <t>カイサイ</t>
    </rPh>
    <rPh sb="4" eb="5">
      <t>トウ</t>
    </rPh>
    <rPh sb="6" eb="8">
      <t>カツドウ</t>
    </rPh>
    <rPh sb="8" eb="10">
      <t>ジッセキ</t>
    </rPh>
    <rPh sb="11" eb="13">
      <t>ミコ</t>
    </rPh>
    <rPh sb="15" eb="17">
      <t>ミア</t>
    </rPh>
    <rPh sb="25" eb="27">
      <t>サクセイ</t>
    </rPh>
    <rPh sb="39" eb="41">
      <t>ジュウブン</t>
    </rPh>
    <rPh sb="42" eb="44">
      <t>カツヨウ</t>
    </rPh>
    <rPh sb="53" eb="55">
      <t>コクサイ</t>
    </rPh>
    <rPh sb="55" eb="57">
      <t>カイギ</t>
    </rPh>
    <rPh sb="61" eb="63">
      <t>ゴウイ</t>
    </rPh>
    <rPh sb="65" eb="67">
      <t>ブンショ</t>
    </rPh>
    <rPh sb="73" eb="75">
      <t>コンゴ</t>
    </rPh>
    <rPh sb="76" eb="77">
      <t>タイ</t>
    </rPh>
    <rPh sb="80" eb="82">
      <t>キョウリョク</t>
    </rPh>
    <rPh sb="83" eb="85">
      <t>スイシン</t>
    </rPh>
    <rPh sb="89" eb="90">
      <t>ウエ</t>
    </rPh>
    <rPh sb="91" eb="93">
      <t>ヒジョウ</t>
    </rPh>
    <rPh sb="94" eb="96">
      <t>ジュウヨウ</t>
    </rPh>
    <phoneticPr fontId="6"/>
  </si>
  <si>
    <t>単位あたりコストの削減に努めているか。その水準は妥当か。</t>
    <phoneticPr fontId="6"/>
  </si>
  <si>
    <t>支出先は単価契約業者を除き、競争性により選定。
また見積もり合わせを実施し、コストの削減に努めている。
また、支出も事業を実施するにあたって必要最小限のものとしている。</t>
    <rPh sb="0" eb="3">
      <t>シシュツサキ</t>
    </rPh>
    <rPh sb="4" eb="6">
      <t>タンカ</t>
    </rPh>
    <rPh sb="6" eb="8">
      <t>ケイヤク</t>
    </rPh>
    <rPh sb="8" eb="10">
      <t>ギョウシャ</t>
    </rPh>
    <rPh sb="11" eb="12">
      <t>ノゾ</t>
    </rPh>
    <rPh sb="14" eb="17">
      <t>キョウソウセイ</t>
    </rPh>
    <rPh sb="20" eb="22">
      <t>センテイ</t>
    </rPh>
    <rPh sb="26" eb="28">
      <t>ミツ</t>
    </rPh>
    <rPh sb="30" eb="31">
      <t>ア</t>
    </rPh>
    <rPh sb="34" eb="36">
      <t>ジッシ</t>
    </rPh>
    <rPh sb="42" eb="44">
      <t>サクゲン</t>
    </rPh>
    <rPh sb="45" eb="46">
      <t>ツト</t>
    </rPh>
    <rPh sb="55" eb="57">
      <t>シシュツ</t>
    </rPh>
    <rPh sb="58" eb="60">
      <t>ジギョウ</t>
    </rPh>
    <rPh sb="61" eb="63">
      <t>ジッシ</t>
    </rPh>
    <rPh sb="70" eb="72">
      <t>ヒツヨウ</t>
    </rPh>
    <rPh sb="72" eb="75">
      <t>サイショウゲン</t>
    </rPh>
    <phoneticPr fontId="6"/>
  </si>
  <si>
    <t>不用率が大きい場合は、その理由を把握しているか。</t>
    <phoneticPr fontId="6"/>
  </si>
  <si>
    <r>
      <t>国が実施すべき事業であるか。地方自治体、民間等に委ねるべき事業</t>
    </r>
    <r>
      <rPr>
        <sz val="11"/>
        <color theme="1"/>
        <rFont val="ＭＳ Ｐゴシック"/>
        <family val="2"/>
        <charset val="128"/>
        <scheme val="minor"/>
      </rPr>
      <t>となっていないか。</t>
    </r>
    <rPh sb="14" eb="16">
      <t>チホウ</t>
    </rPh>
    <rPh sb="16" eb="19">
      <t>ジチタイ</t>
    </rPh>
    <rPh sb="20" eb="22">
      <t>ミンカン</t>
    </rPh>
    <rPh sb="22" eb="23">
      <t>トウ</t>
    </rPh>
    <rPh sb="24" eb="25">
      <t>ユダ</t>
    </rPh>
    <rPh sb="29" eb="31">
      <t>ジギョウ</t>
    </rPh>
    <phoneticPr fontId="6"/>
  </si>
  <si>
    <t>国が実施すべき事業であり、地方自治体、民間等に委ねるべき事業ではない。</t>
    <rPh sb="0" eb="1">
      <t>クニ</t>
    </rPh>
    <rPh sb="2" eb="4">
      <t>ジッシ</t>
    </rPh>
    <rPh sb="7" eb="9">
      <t>ジギョウ</t>
    </rPh>
    <rPh sb="13" eb="15">
      <t>チホウ</t>
    </rPh>
    <rPh sb="15" eb="18">
      <t>ジチタイ</t>
    </rPh>
    <rPh sb="19" eb="21">
      <t>ミンカン</t>
    </rPh>
    <rPh sb="21" eb="22">
      <t>トウ</t>
    </rPh>
    <rPh sb="23" eb="24">
      <t>ユダ</t>
    </rPh>
    <rPh sb="28" eb="30">
      <t>ジギョウ</t>
    </rPh>
    <phoneticPr fontId="6"/>
  </si>
  <si>
    <t>日･メコン外相会議</t>
    <rPh sb="0" eb="1">
      <t>ニチ</t>
    </rPh>
    <rPh sb="5" eb="7">
      <t>ガイショウ</t>
    </rPh>
    <rPh sb="7" eb="9">
      <t>カイギ</t>
    </rPh>
    <phoneticPr fontId="6"/>
  </si>
  <si>
    <t>グリーン･メコン会議</t>
    <rPh sb="8" eb="10">
      <t>カイギ</t>
    </rPh>
    <phoneticPr fontId="6"/>
  </si>
  <si>
    <t>東南アジア対外関係調査経費</t>
    <phoneticPr fontId="6"/>
  </si>
  <si>
    <t>日越交流促進経費</t>
    <rPh sb="6" eb="8">
      <t>ケイヒ</t>
    </rPh>
    <phoneticPr fontId="6"/>
  </si>
  <si>
    <t>メコン地域における官民協力・連携促進フォーラム</t>
    <phoneticPr fontId="6"/>
  </si>
  <si>
    <r>
      <rPr>
        <sz val="11"/>
        <color theme="1"/>
        <rFont val="ＭＳ Ｐゴシック"/>
        <family val="2"/>
        <charset val="128"/>
        <scheme val="minor"/>
      </rPr>
      <t>25年度要求</t>
    </r>
    <rPh sb="2" eb="4">
      <t>ネンド</t>
    </rPh>
    <rPh sb="4" eb="6">
      <t>ヨウキュウ</t>
    </rPh>
    <phoneticPr fontId="6"/>
  </si>
  <si>
    <t>５，６００千円÷１回（フォーラム開催数）
４，３５４千円÷３回（会議開催数）</t>
    <rPh sb="5" eb="7">
      <t>センエン</t>
    </rPh>
    <rPh sb="9" eb="10">
      <t>カイ</t>
    </rPh>
    <rPh sb="16" eb="19">
      <t>カイサイスウ</t>
    </rPh>
    <rPh sb="26" eb="28">
      <t>センエン</t>
    </rPh>
    <rPh sb="30" eb="31">
      <t>カイ</t>
    </rPh>
    <rPh sb="32" eb="34">
      <t>カイギ</t>
    </rPh>
    <rPh sb="34" eb="37">
      <t>カイサイスウ</t>
    </rPh>
    <phoneticPr fontId="6"/>
  </si>
  <si>
    <t>５，６００千円／回（フォーラム開催数）
１，４５１千円／回（会議開催数）　</t>
    <rPh sb="5" eb="7">
      <t>センエン</t>
    </rPh>
    <rPh sb="8" eb="9">
      <t>カイ</t>
    </rPh>
    <rPh sb="15" eb="18">
      <t>カイサイスウ</t>
    </rPh>
    <rPh sb="25" eb="27">
      <t>センエン</t>
    </rPh>
    <rPh sb="28" eb="29">
      <t>カイ</t>
    </rPh>
    <rPh sb="30" eb="32">
      <t>カイギ</t>
    </rPh>
    <rPh sb="32" eb="35">
      <t>カイサイスウ</t>
    </rPh>
    <phoneticPr fontId="6"/>
  </si>
  <si>
    <t>)</t>
    <phoneticPr fontId="6"/>
  </si>
  <si>
    <r>
      <t>1</t>
    </r>
    <r>
      <rPr>
        <sz val="11"/>
        <color theme="1"/>
        <rFont val="ＭＳ Ｐゴシック"/>
        <family val="2"/>
        <charset val="128"/>
        <scheme val="minor"/>
      </rPr>
      <t>(1)</t>
    </r>
    <phoneticPr fontId="6"/>
  </si>
  <si>
    <t>(</t>
    <phoneticPr fontId="6"/>
  </si>
  <si>
    <r>
      <t>1</t>
    </r>
    <r>
      <rPr>
        <sz val="11"/>
        <color theme="1"/>
        <rFont val="ＭＳ Ｐゴシック"/>
        <family val="2"/>
        <charset val="128"/>
        <scheme val="minor"/>
      </rPr>
      <t>(3)</t>
    </r>
    <phoneticPr fontId="6"/>
  </si>
  <si>
    <t>フォーラム（会議）の開催</t>
    <rPh sb="6" eb="8">
      <t>カイギ</t>
    </rPh>
    <rPh sb="10" eb="12">
      <t>カイサイ</t>
    </rPh>
    <phoneticPr fontId="6"/>
  </si>
  <si>
    <t>％</t>
    <phoneticPr fontId="6"/>
  </si>
  <si>
    <t>年央以降に判明</t>
    <rPh sb="0" eb="2">
      <t>ネンオウ</t>
    </rPh>
    <rPh sb="2" eb="4">
      <t>イコウ</t>
    </rPh>
    <rPh sb="5" eb="7">
      <t>ハンメイ</t>
    </rPh>
    <phoneticPr fontId="6"/>
  </si>
  <si>
    <t>対メコン地域
投資額
（百万ドル）</t>
    <rPh sb="0" eb="1">
      <t>タイ</t>
    </rPh>
    <rPh sb="4" eb="6">
      <t>チイキ</t>
    </rPh>
    <rPh sb="7" eb="10">
      <t>トウシガク</t>
    </rPh>
    <rPh sb="12" eb="14">
      <t>ヒャクマン</t>
    </rPh>
    <phoneticPr fontId="6"/>
  </si>
  <si>
    <t>メコン地域における連結性を向上させ、同地域の経済成長を促進。</t>
    <rPh sb="3" eb="5">
      <t>チイキ</t>
    </rPh>
    <rPh sb="9" eb="12">
      <t>レンケツセイ</t>
    </rPh>
    <rPh sb="13" eb="15">
      <t>コウジョウ</t>
    </rPh>
    <rPh sb="18" eb="19">
      <t>ドウ</t>
    </rPh>
    <rPh sb="19" eb="21">
      <t>チイキ</t>
    </rPh>
    <rPh sb="22" eb="24">
      <t>ケイザイ</t>
    </rPh>
    <rPh sb="24" eb="26">
      <t>セイチョウ</t>
    </rPh>
    <rPh sb="27" eb="29">
      <t>ソクシン</t>
    </rPh>
    <phoneticPr fontId="6"/>
  </si>
  <si>
    <r>
      <rPr>
        <sz val="11"/>
        <color theme="1"/>
        <rFont val="ＭＳ Ｐゴシック"/>
        <family val="2"/>
        <charset val="128"/>
        <scheme val="minor"/>
      </rPr>
      <t>24年度</t>
    </r>
    <rPh sb="2" eb="4">
      <t>ネンド</t>
    </rPh>
    <phoneticPr fontId="6"/>
  </si>
  <si>
    <r>
      <rPr>
        <sz val="11"/>
        <color theme="1"/>
        <rFont val="ＭＳ Ｐゴシック"/>
        <family val="2"/>
        <charset val="128"/>
        <scheme val="minor"/>
      </rPr>
      <t>23年度</t>
    </r>
    <rPh sb="2" eb="4">
      <t>ネンド</t>
    </rPh>
    <phoneticPr fontId="6"/>
  </si>
  <si>
    <r>
      <rPr>
        <sz val="11"/>
        <color theme="1"/>
        <rFont val="ＭＳ Ｐゴシック"/>
        <family val="2"/>
        <charset val="128"/>
        <scheme val="minor"/>
      </rPr>
      <t>22年度</t>
    </r>
    <rPh sb="2" eb="4">
      <t>ネンド</t>
    </rPh>
    <phoneticPr fontId="6"/>
  </si>
  <si>
    <r>
      <rPr>
        <sz val="11"/>
        <color theme="1"/>
        <rFont val="ＭＳ Ｐゴシック"/>
        <family val="2"/>
        <charset val="128"/>
        <scheme val="minor"/>
      </rPr>
      <t>21年度</t>
    </r>
    <rPh sb="2" eb="4">
      <t>ネンド</t>
    </rPh>
    <phoneticPr fontId="6"/>
  </si>
  <si>
    <r>
      <rPr>
        <b/>
        <sz val="9"/>
        <rFont val="ＭＳ Ｐゴシック"/>
        <family val="3"/>
        <charset val="128"/>
      </rPr>
      <t>（メコン地域における官民協力・連携促進フォーラム　日本メコン全体会合）</t>
    </r>
    <r>
      <rPr>
        <sz val="9"/>
        <rFont val="ＭＳ Ｐゴシック"/>
        <family val="3"/>
        <charset val="128"/>
      </rPr>
      <t xml:space="preserve">日本側作業グループ会合において，多岐にわたる分野について官民で議論を重ねており，この結果を提言等にまとめた上で，メコン各国から関係者を招聘し，「メコン地域における官民協力・連携促進フォーラム　日本メコン全体会合」を開催し，日本・メコン地域諸国首脳会議における関連議題に資する形にまとめた
</t>
    </r>
    <r>
      <rPr>
        <b/>
        <sz val="9"/>
        <rFont val="ＭＳ Ｐゴシック"/>
        <family val="3"/>
        <charset val="128"/>
      </rPr>
      <t>（日越交流促進経費）</t>
    </r>
    <r>
      <rPr>
        <sz val="9"/>
        <rFont val="ＭＳ Ｐゴシック"/>
        <family val="3"/>
        <charset val="128"/>
      </rPr>
      <t xml:space="preserve">杉特別大使によるベトナム親善訪問や、日越友好音楽祭への出席、ベトナムを含むメコン５か国の学生を招へいして開催する南あわじ市における映画祭への出席、ベトナムの恵まれない子供達への慈善活動等が行われ、このような活動を通じて、民間レベルでの日越交流を促進する。
</t>
    </r>
    <r>
      <rPr>
        <b/>
        <sz val="9"/>
        <rFont val="ＭＳ Ｐゴシック"/>
        <family val="3"/>
        <charset val="128"/>
      </rPr>
      <t>（東南アジア対外関係調査経費）</t>
    </r>
    <r>
      <rPr>
        <sz val="9"/>
        <rFont val="ＭＳ Ｐゴシック"/>
        <family val="3"/>
        <charset val="128"/>
      </rPr>
      <t xml:space="preserve">東南アジアにおける中国の影響力の増大について、専門的な知識を有する者に本件に関する情報収集及び分析、並びに右を踏まえた資料作成を専属的に行わせる。
</t>
    </r>
    <r>
      <rPr>
        <b/>
        <sz val="9"/>
        <rFont val="ＭＳ Ｐゴシック"/>
        <family val="3"/>
        <charset val="128"/>
      </rPr>
      <t>（グリーン･メコン会議）</t>
    </r>
    <r>
      <rPr>
        <sz val="9"/>
        <rFont val="ＭＳ Ｐゴシック"/>
        <family val="3"/>
        <charset val="128"/>
      </rPr>
      <t xml:space="preserve">グリーン･メコン･フォーラムを６月下旬にバンコクにおいて，我が国及びメコン地域諸国，関係国際機関等から政府関係者及び専門家等の参加を得て開催。
</t>
    </r>
    <r>
      <rPr>
        <b/>
        <sz val="9"/>
        <rFont val="ＭＳ Ｐゴシック"/>
        <family val="3"/>
        <charset val="128"/>
      </rPr>
      <t>（日本・メコン地域諸国首脳会議）</t>
    </r>
    <r>
      <rPr>
        <sz val="9"/>
        <rFont val="ＭＳ Ｐゴシック"/>
        <family val="3"/>
        <charset val="128"/>
      </rPr>
      <t xml:space="preserve">第１回日本・メコン地域諸国首脳会議東京宣言により，日本・メコン地域諸国首脳会議は，３年に１度，日本において開催され、他の年には国際会議の機会を利用して開催されるとしており、平成２３年度はインドネシアにおいて開催。
</t>
    </r>
    <r>
      <rPr>
        <b/>
        <sz val="9"/>
        <rFont val="ＭＳ Ｐゴシック"/>
        <family val="3"/>
        <charset val="128"/>
      </rPr>
      <t>（日メコン外相会議）</t>
    </r>
    <r>
      <rPr>
        <sz val="9"/>
        <rFont val="ＭＳ Ｐゴシック"/>
        <family val="3"/>
        <charset val="128"/>
      </rPr>
      <t>第１回日本・メコン地域諸国首脳会議東京宣言により，日メコン外相会議は定期的に開催され、メコン地域諸国の国がＡＳＥＡＮ議長国を務める際には当該国の主催により、それ以外の場合には日本の主催により開催されるとしており、平成２３年度はインドネシアにおいて開催。</t>
    </r>
    <rPh sb="180" eb="181">
      <t>ニチ</t>
    </rPh>
    <rPh sb="181" eb="182">
      <t>エツ</t>
    </rPh>
    <rPh sb="182" eb="184">
      <t>コウリュウ</t>
    </rPh>
    <rPh sb="184" eb="186">
      <t>ソクシン</t>
    </rPh>
    <rPh sb="186" eb="188">
      <t>ケイヒ</t>
    </rPh>
    <rPh sb="207" eb="208">
      <t>ニチ</t>
    </rPh>
    <rPh sb="208" eb="209">
      <t>エツ</t>
    </rPh>
    <rPh sb="209" eb="211">
      <t>ユウコウ</t>
    </rPh>
    <rPh sb="211" eb="214">
      <t>オンガクサイ</t>
    </rPh>
    <rPh sb="216" eb="218">
      <t>シュッセキ</t>
    </rPh>
    <rPh sb="241" eb="243">
      <t>カイサイ</t>
    </rPh>
    <rPh sb="245" eb="246">
      <t>ミナミ</t>
    </rPh>
    <rPh sb="249" eb="250">
      <t>シ</t>
    </rPh>
    <rPh sb="318" eb="320">
      <t>トウナン</t>
    </rPh>
    <rPh sb="323" eb="325">
      <t>タイガイ</t>
    </rPh>
    <rPh sb="325" eb="327">
      <t>カンケイ</t>
    </rPh>
    <rPh sb="327" eb="329">
      <t>チョウサ</t>
    </rPh>
    <rPh sb="329" eb="331">
      <t>ケイヒ</t>
    </rPh>
    <rPh sb="415" eb="417">
      <t>カイギ</t>
    </rPh>
    <rPh sb="491" eb="493">
      <t>ニホン</t>
    </rPh>
    <rPh sb="497" eb="499">
      <t>チイキ</t>
    </rPh>
    <rPh sb="499" eb="501">
      <t>ショコク</t>
    </rPh>
    <rPh sb="501" eb="503">
      <t>シュノウ</t>
    </rPh>
    <rPh sb="503" eb="505">
      <t>カイギ</t>
    </rPh>
    <rPh sb="614" eb="615">
      <t>ニチ</t>
    </rPh>
    <rPh sb="618" eb="620">
      <t>ガイショウ</t>
    </rPh>
    <rPh sb="620" eb="622">
      <t>カイギ</t>
    </rPh>
    <phoneticPr fontId="6"/>
  </si>
  <si>
    <t>要人往来を通じた二国間関係の強化、経済協議の実施と貿易投資環境の整備、メコン地域開発支援の強化及びメコン地域との交流の促進を通じて、メコン河流域各国（タイ、ベトナム、カンボジア、ラオス、ミャンマー）との二国間関係を更に強化すること、及びメコン地域諸国の開発に貢献すること。</t>
    <rPh sb="62" eb="63">
      <t>ツウ</t>
    </rPh>
    <rPh sb="69" eb="70">
      <t>カワ</t>
    </rPh>
    <rPh sb="70" eb="72">
      <t>リュウイキ</t>
    </rPh>
    <rPh sb="72" eb="74">
      <t>カッコク</t>
    </rPh>
    <phoneticPr fontId="6"/>
  </si>
  <si>
    <t>Ⅰ－１　アジア大洋州地域外交</t>
    <rPh sb="7" eb="10">
      <t>タイヨウシュウ</t>
    </rPh>
    <rPh sb="10" eb="12">
      <t>チイキ</t>
    </rPh>
    <rPh sb="12" eb="14">
      <t>ガイコウ</t>
    </rPh>
    <phoneticPr fontId="6"/>
  </si>
  <si>
    <t>課長　佐々山拓也</t>
    <rPh sb="0" eb="2">
      <t>カチョウ</t>
    </rPh>
    <rPh sb="3" eb="6">
      <t>ササヤマ</t>
    </rPh>
    <rPh sb="6" eb="8">
      <t>タクヤ</t>
    </rPh>
    <phoneticPr fontId="6"/>
  </si>
  <si>
    <t>メコン地域諸国との友好関係の強化</t>
    <rPh sb="3" eb="5">
      <t>チイキ</t>
    </rPh>
    <rPh sb="5" eb="7">
      <t>ショコク</t>
    </rPh>
    <rPh sb="9" eb="11">
      <t>ユウコウ</t>
    </rPh>
    <rPh sb="11" eb="13">
      <t>カンケイ</t>
    </rPh>
    <rPh sb="14" eb="16">
      <t>キョウカ</t>
    </rPh>
    <phoneticPr fontId="6"/>
  </si>
  <si>
    <t>インドネシアにおけるいわゆる元従軍慰安婦の方への巡回訪問，医療福祉支援等</t>
    <rPh sb="14" eb="15">
      <t>モト</t>
    </rPh>
    <rPh sb="15" eb="17">
      <t>ジュウグン</t>
    </rPh>
    <rPh sb="17" eb="20">
      <t>イアンフ</t>
    </rPh>
    <rPh sb="21" eb="22">
      <t>カタ</t>
    </rPh>
    <rPh sb="24" eb="26">
      <t>ジュンカイ</t>
    </rPh>
    <rPh sb="26" eb="28">
      <t>ホウモン</t>
    </rPh>
    <rPh sb="29" eb="31">
      <t>イリョウ</t>
    </rPh>
    <rPh sb="31" eb="33">
      <t>フクシ</t>
    </rPh>
    <rPh sb="33" eb="35">
      <t>シエン</t>
    </rPh>
    <rPh sb="35" eb="36">
      <t>トウ</t>
    </rPh>
    <phoneticPr fontId="6"/>
  </si>
  <si>
    <t>協力団体D</t>
    <rPh sb="0" eb="2">
      <t>キョウリョク</t>
    </rPh>
    <rPh sb="2" eb="4">
      <t>ダンタイ</t>
    </rPh>
    <phoneticPr fontId="6"/>
  </si>
  <si>
    <t>フィリピンにおけるいわゆる元従軍慰安婦の方への巡回訪問，医療福祉支援等</t>
    <rPh sb="13" eb="14">
      <t>モト</t>
    </rPh>
    <rPh sb="14" eb="16">
      <t>ジュウグン</t>
    </rPh>
    <rPh sb="16" eb="19">
      <t>イアンフ</t>
    </rPh>
    <rPh sb="20" eb="21">
      <t>カタ</t>
    </rPh>
    <rPh sb="23" eb="25">
      <t>ジュンカイ</t>
    </rPh>
    <rPh sb="25" eb="27">
      <t>ホウモン</t>
    </rPh>
    <rPh sb="28" eb="30">
      <t>イリョウ</t>
    </rPh>
    <rPh sb="30" eb="32">
      <t>フクシ</t>
    </rPh>
    <rPh sb="32" eb="34">
      <t>シエン</t>
    </rPh>
    <rPh sb="34" eb="35">
      <t>トウ</t>
    </rPh>
    <phoneticPr fontId="6"/>
  </si>
  <si>
    <t>協力団体C</t>
    <rPh sb="0" eb="2">
      <t>キョウリョク</t>
    </rPh>
    <rPh sb="2" eb="4">
      <t>ダンタイ</t>
    </rPh>
    <phoneticPr fontId="6"/>
  </si>
  <si>
    <t>台湾におけるいわゆる元従軍慰安婦の方への巡回訪問，医療福祉支援等</t>
    <rPh sb="0" eb="2">
      <t>タイワン</t>
    </rPh>
    <rPh sb="10" eb="11">
      <t>モト</t>
    </rPh>
    <rPh sb="11" eb="13">
      <t>ジュウグン</t>
    </rPh>
    <rPh sb="13" eb="16">
      <t>イアンフ</t>
    </rPh>
    <rPh sb="17" eb="18">
      <t>カタ</t>
    </rPh>
    <rPh sb="20" eb="22">
      <t>ジュンカイ</t>
    </rPh>
    <rPh sb="22" eb="24">
      <t>ホウモン</t>
    </rPh>
    <rPh sb="25" eb="27">
      <t>イリョウ</t>
    </rPh>
    <rPh sb="27" eb="29">
      <t>フクシ</t>
    </rPh>
    <rPh sb="29" eb="31">
      <t>シエン</t>
    </rPh>
    <rPh sb="31" eb="32">
      <t>トウ</t>
    </rPh>
    <phoneticPr fontId="6"/>
  </si>
  <si>
    <t>協力団体B</t>
    <rPh sb="0" eb="2">
      <t>キョウリョク</t>
    </rPh>
    <rPh sb="2" eb="4">
      <t>ダンタイ</t>
    </rPh>
    <phoneticPr fontId="6"/>
  </si>
  <si>
    <t>韓国におけるいわゆる元従軍慰安婦の方への巡回訪問，医療福祉支援等</t>
    <rPh sb="0" eb="2">
      <t>カンコク</t>
    </rPh>
    <rPh sb="10" eb="11">
      <t>モト</t>
    </rPh>
    <rPh sb="11" eb="13">
      <t>ジュウグン</t>
    </rPh>
    <rPh sb="13" eb="16">
      <t>イアンフ</t>
    </rPh>
    <rPh sb="17" eb="18">
      <t>カタ</t>
    </rPh>
    <rPh sb="20" eb="22">
      <t>ジュンカイ</t>
    </rPh>
    <rPh sb="22" eb="24">
      <t>ホウモン</t>
    </rPh>
    <rPh sb="25" eb="27">
      <t>イリョウ</t>
    </rPh>
    <rPh sb="27" eb="29">
      <t>フクシ</t>
    </rPh>
    <rPh sb="29" eb="31">
      <t>シエン</t>
    </rPh>
    <rPh sb="31" eb="32">
      <t>トウ</t>
    </rPh>
    <phoneticPr fontId="6"/>
  </si>
  <si>
    <t>協力団体A</t>
    <rPh sb="0" eb="2">
      <t>キョウリョク</t>
    </rPh>
    <rPh sb="2" eb="4">
      <t>ダンタイ</t>
    </rPh>
    <phoneticPr fontId="6"/>
  </si>
  <si>
    <t>アジア紛争下での女性尊厳事業</t>
    <rPh sb="3" eb="5">
      <t>フンソウ</t>
    </rPh>
    <rPh sb="5" eb="6">
      <t>シタ</t>
    </rPh>
    <rPh sb="8" eb="10">
      <t>ジョセイ</t>
    </rPh>
    <rPh sb="10" eb="12">
      <t>ソンゲン</t>
    </rPh>
    <rPh sb="12" eb="14">
      <t>ジギョウ</t>
    </rPh>
    <phoneticPr fontId="6"/>
  </si>
  <si>
    <t>協力者謝礼金，ケア医療費</t>
    <rPh sb="0" eb="3">
      <t>キョウリョクシャ</t>
    </rPh>
    <rPh sb="3" eb="5">
      <t>シャレイ</t>
    </rPh>
    <rPh sb="5" eb="6">
      <t>キン</t>
    </rPh>
    <rPh sb="9" eb="12">
      <t>イリョウヒ</t>
    </rPh>
    <phoneticPr fontId="6"/>
  </si>
  <si>
    <t>航空運賃，日当，宿泊料</t>
    <rPh sb="0" eb="2">
      <t>コウクウ</t>
    </rPh>
    <rPh sb="2" eb="4">
      <t>ウンチン</t>
    </rPh>
    <rPh sb="5" eb="6">
      <t>ヒ</t>
    </rPh>
    <rPh sb="6" eb="7">
      <t>トウ</t>
    </rPh>
    <rPh sb="8" eb="11">
      <t>シュクハクリョウ</t>
    </rPh>
    <phoneticPr fontId="6"/>
  </si>
  <si>
    <t>●各国の事情により，業務を委託している団体ないし個人が全行程の準備及び実施を請け負う国もあれば，通訳手配や移動等を我が方大使館や総領事館の協力を得て実施している国もある。そのため執行状況やコストには引き続き多少ばらつきがあるが，効率的に予算消化がされるよう各実施団体に働き掛けており，結果として単位あたりのコストは妥当な水準となっている。</t>
    <phoneticPr fontId="6"/>
  </si>
  <si>
    <t>本事業の執行は，アジア女性基金が行ってきた事業に関わる人脈を深く広く有する団体が行っており，その人脈により必要なケア等を現地で効率よく行うことができる。活動は，対象者等からのヒアリングに基づいて計画され，実行されており，着実に達成している。</t>
    <rPh sb="0" eb="1">
      <t>ホン</t>
    </rPh>
    <rPh sb="1" eb="3">
      <t>ジギョウ</t>
    </rPh>
    <rPh sb="4" eb="6">
      <t>シッコウ</t>
    </rPh>
    <rPh sb="37" eb="39">
      <t>ダンタイ</t>
    </rPh>
    <rPh sb="40" eb="41">
      <t>オコナ</t>
    </rPh>
    <rPh sb="48" eb="50">
      <t>ジンミャク</t>
    </rPh>
    <rPh sb="53" eb="55">
      <t>ヒツヨウ</t>
    </rPh>
    <rPh sb="58" eb="59">
      <t>トウ</t>
    </rPh>
    <rPh sb="60" eb="62">
      <t>ゲンチ</t>
    </rPh>
    <rPh sb="63" eb="65">
      <t>コウリツ</t>
    </rPh>
    <rPh sb="67" eb="68">
      <t>オコナ</t>
    </rPh>
    <rPh sb="76" eb="78">
      <t>カツドウ</t>
    </rPh>
    <rPh sb="93" eb="94">
      <t>モト</t>
    </rPh>
    <rPh sb="97" eb="99">
      <t>ケイカク</t>
    </rPh>
    <rPh sb="102" eb="104">
      <t>ジッコウ</t>
    </rPh>
    <rPh sb="110" eb="112">
      <t>チャクジツ</t>
    </rPh>
    <rPh sb="113" eb="115">
      <t>タッセイ</t>
    </rPh>
    <phoneticPr fontId="6"/>
  </si>
  <si>
    <t>本事業を行うにあたっては，アジア女性基金が行ってきた事業に関わる人脈を深く広く有しているということのみならず，元慰安婦のプライバシーが守られることが必要とされるため，これらの前提を十分理解し，実行しうる団体等に本件を委託することが適当。</t>
    <phoneticPr fontId="6"/>
  </si>
  <si>
    <t>本事業は，地方自治体や民間等に委ねるべき性質の事業ではない。</t>
    <rPh sb="0" eb="1">
      <t>ホン</t>
    </rPh>
    <rPh sb="1" eb="3">
      <t>ジギョウ</t>
    </rPh>
    <rPh sb="5" eb="7">
      <t>チホウ</t>
    </rPh>
    <rPh sb="7" eb="10">
      <t>ジチタイ</t>
    </rPh>
    <rPh sb="11" eb="13">
      <t>ミンカン</t>
    </rPh>
    <rPh sb="13" eb="14">
      <t>トウ</t>
    </rPh>
    <rPh sb="15" eb="16">
      <t>ユダ</t>
    </rPh>
    <rPh sb="20" eb="22">
      <t>セイシツ</t>
    </rPh>
    <rPh sb="23" eb="25">
      <t>ジギョウ</t>
    </rPh>
    <phoneticPr fontId="6"/>
  </si>
  <si>
    <t>医療費他</t>
    <rPh sb="0" eb="3">
      <t>イリョウヒ</t>
    </rPh>
    <rPh sb="3" eb="4">
      <t>ホカ</t>
    </rPh>
    <phoneticPr fontId="6"/>
  </si>
  <si>
    <t>８回実施分経費合計9,247,595円</t>
    <phoneticPr fontId="6"/>
  </si>
  <si>
    <r>
      <t>　　</t>
    </r>
    <r>
      <rPr>
        <b/>
        <sz val="11"/>
        <color rgb="FFFF0000"/>
        <rFont val="ＭＳ Ｐゴシック"/>
        <family val="3"/>
        <charset val="128"/>
      </rPr>
      <t>　</t>
    </r>
    <r>
      <rPr>
        <b/>
        <sz val="11"/>
        <rFont val="ＭＳ Ｐゴシック"/>
        <family val="3"/>
        <charset val="128"/>
      </rPr>
      <t>1,156千円／1回(訪問）　　　　　　</t>
    </r>
    <rPh sb="8" eb="10">
      <t>センエン</t>
    </rPh>
    <rPh sb="12" eb="13">
      <t>カイ</t>
    </rPh>
    <rPh sb="14" eb="16">
      <t>ホウモン</t>
    </rPh>
    <phoneticPr fontId="6"/>
  </si>
  <si>
    <t>(8)</t>
    <phoneticPr fontId="6"/>
  </si>
  <si>
    <t>回数</t>
    <rPh sb="0" eb="2">
      <t>カイスウ</t>
    </rPh>
    <phoneticPr fontId="6"/>
  </si>
  <si>
    <t>韓国、台湾、フィリピン、インドネシアへの出張</t>
    <rPh sb="0" eb="2">
      <t>カンコク</t>
    </rPh>
    <rPh sb="3" eb="5">
      <t>タイワン</t>
    </rPh>
    <rPh sb="20" eb="22">
      <t>シュッチョウ</t>
    </rPh>
    <phoneticPr fontId="6"/>
  </si>
  <si>
    <t>アジア女性基金に表れた日本国民の本問題に対する真摯な気持ちに理解が得られることを目標に本フォローアップ事業を行っている。所期の目的を達した出張回数を成果指標とする。</t>
    <rPh sb="3" eb="5">
      <t>ジョセイ</t>
    </rPh>
    <rPh sb="5" eb="7">
      <t>キキン</t>
    </rPh>
    <rPh sb="8" eb="9">
      <t>アラワ</t>
    </rPh>
    <rPh sb="11" eb="13">
      <t>ニホン</t>
    </rPh>
    <rPh sb="13" eb="15">
      <t>コクミン</t>
    </rPh>
    <rPh sb="16" eb="18">
      <t>ホンモン</t>
    </rPh>
    <rPh sb="18" eb="19">
      <t>ダイ</t>
    </rPh>
    <rPh sb="20" eb="21">
      <t>タイ</t>
    </rPh>
    <rPh sb="23" eb="25">
      <t>シンシ</t>
    </rPh>
    <rPh sb="26" eb="28">
      <t>キモ</t>
    </rPh>
    <rPh sb="30" eb="32">
      <t>リカイ</t>
    </rPh>
    <rPh sb="33" eb="34">
      <t>エ</t>
    </rPh>
    <rPh sb="40" eb="42">
      <t>モクヒョウ</t>
    </rPh>
    <rPh sb="43" eb="44">
      <t>ホン</t>
    </rPh>
    <rPh sb="51" eb="53">
      <t>ジギョウ</t>
    </rPh>
    <rPh sb="54" eb="55">
      <t>オコナ</t>
    </rPh>
    <rPh sb="60" eb="62">
      <t>ショキ</t>
    </rPh>
    <rPh sb="63" eb="65">
      <t>モクテキ</t>
    </rPh>
    <rPh sb="66" eb="67">
      <t>タッ</t>
    </rPh>
    <rPh sb="69" eb="71">
      <t>シュッチョウ</t>
    </rPh>
    <rPh sb="71" eb="73">
      <t>カイスウ</t>
    </rPh>
    <rPh sb="74" eb="76">
      <t>セイカ</t>
    </rPh>
    <rPh sb="76" eb="78">
      <t>シヒョウ</t>
    </rPh>
    <phoneticPr fontId="6"/>
  </si>
  <si>
    <t>韓国、台湾、フィリピン各地に在住する元慰安婦を巡回し、医療及び福祉の面で直接的な支援を行っている。元慰安婦は既に高齢であり､その大部分の方が身体が不自由で寝たきりの方も多いため、それぞれを巡回訪問しながら対象者の近況を確認し､情報収集及び各国の元基金関係者とのネットワークを維持している。インドネシアに関しては、元慰安婦の認定が困難であること、また、元慰安婦の方々やその家族の尊厳を守らなくてはならないことから、個人に対する事業ではなく、医療福祉施設への支援･視察及びインドネシア政府関係者との意見交換等を中心に事業を実施している。</t>
    <phoneticPr fontId="6"/>
  </si>
  <si>
    <t>平成19年3月末をもって解散した財団法人「女性のためのアジア平和国民基金」（アジア女性基金）の活動を通じて築かれた各国関係者とのネットワークを活用し、外部団体ないし個人に業務を委託し、同基金の行ってきた事業を適切にフォローアップすることを目的としている。</t>
    <phoneticPr fontId="6"/>
  </si>
  <si>
    <t>平成19年度開始</t>
    <rPh sb="0" eb="2">
      <t>ヘイセイ</t>
    </rPh>
    <rPh sb="4" eb="6">
      <t>ネンド</t>
    </rPh>
    <rPh sb="6" eb="8">
      <t>カイシ</t>
    </rPh>
    <phoneticPr fontId="6"/>
  </si>
  <si>
    <t>アジア紛争下での女性尊厳事業</t>
    <rPh sb="3" eb="6">
      <t>フンソウカ</t>
    </rPh>
    <rPh sb="8" eb="10">
      <t>ジョセイ</t>
    </rPh>
    <rPh sb="10" eb="12">
      <t>ソンゲン</t>
    </rPh>
    <rPh sb="12" eb="14">
      <t>ジギョウ</t>
    </rPh>
    <phoneticPr fontId="6"/>
  </si>
  <si>
    <t>　</t>
    <phoneticPr fontId="6"/>
  </si>
  <si>
    <t>会議関係経費</t>
    <rPh sb="0" eb="2">
      <t>カイギ</t>
    </rPh>
    <rPh sb="2" eb="4">
      <t>カンケイ</t>
    </rPh>
    <rPh sb="4" eb="6">
      <t>ケイヒ</t>
    </rPh>
    <phoneticPr fontId="6"/>
  </si>
  <si>
    <t>-</t>
    <phoneticPr fontId="6"/>
  </si>
  <si>
    <t>関係する計画、通知等</t>
    <phoneticPr fontId="6"/>
  </si>
  <si>
    <t>外務省設置法第４条二・三、外務省組織令第４４条</t>
  </si>
  <si>
    <t>Ⅰー１　アジア大洋州地域外交</t>
    <rPh sb="7" eb="10">
      <t>タイヨウシュウ</t>
    </rPh>
    <rPh sb="10" eb="12">
      <t>チイキ</t>
    </rPh>
    <rPh sb="12" eb="14">
      <t>ガイコウ</t>
    </rPh>
    <phoneticPr fontId="6"/>
  </si>
  <si>
    <t>課長　山本　敏生　</t>
    <rPh sb="0" eb="2">
      <t>カチョウ</t>
    </rPh>
    <rPh sb="3" eb="5">
      <t>ヤマモト</t>
    </rPh>
    <rPh sb="6" eb="7">
      <t>ビン</t>
    </rPh>
    <rPh sb="7" eb="8">
      <t>セイ</t>
    </rPh>
    <phoneticPr fontId="6"/>
  </si>
  <si>
    <t>南東アジア第二課</t>
    <rPh sb="0" eb="2">
      <t>ナントウ</t>
    </rPh>
    <rPh sb="5" eb="6">
      <t>ダイ</t>
    </rPh>
    <rPh sb="6" eb="7">
      <t>ニ</t>
    </rPh>
    <rPh sb="7" eb="8">
      <t>カ</t>
    </rPh>
    <phoneticPr fontId="6"/>
  </si>
  <si>
    <t>平成２１年度開始</t>
    <rPh sb="0" eb="2">
      <t>ヘイセイ</t>
    </rPh>
    <rPh sb="4" eb="6">
      <t>ネンド</t>
    </rPh>
    <rPh sb="6" eb="8">
      <t>カイシ</t>
    </rPh>
    <phoneticPr fontId="6"/>
  </si>
  <si>
    <t>担当部局庁</t>
    <phoneticPr fontId="6"/>
  </si>
  <si>
    <t>日本・ＢＩＭＰーＥＡＧＡ高級実務者会合</t>
    <rPh sb="0" eb="2">
      <t>ニホン</t>
    </rPh>
    <rPh sb="12" eb="14">
      <t>コウキュウ</t>
    </rPh>
    <rPh sb="14" eb="17">
      <t>ジツムシャ</t>
    </rPh>
    <rPh sb="17" eb="19">
      <t>カイゴウ</t>
    </rPh>
    <phoneticPr fontId="6"/>
  </si>
  <si>
    <t>出張者</t>
    <rPh sb="0" eb="3">
      <t>シュッチョウシャ</t>
    </rPh>
    <phoneticPr fontId="6"/>
  </si>
  <si>
    <t>支　出　額
（百万円）</t>
    <phoneticPr fontId="6"/>
  </si>
  <si>
    <t>業　務　概　要</t>
    <phoneticPr fontId="6"/>
  </si>
  <si>
    <t>支　出　先</t>
    <phoneticPr fontId="6"/>
  </si>
  <si>
    <t>Ｄ</t>
    <phoneticPr fontId="6"/>
  </si>
  <si>
    <t>Ｃ</t>
    <phoneticPr fontId="6"/>
  </si>
  <si>
    <t>Ｂ</t>
    <phoneticPr fontId="6"/>
  </si>
  <si>
    <t>Ａ</t>
    <phoneticPr fontId="6"/>
  </si>
  <si>
    <t>業務委託</t>
    <rPh sb="0" eb="2">
      <t>ギョウム</t>
    </rPh>
    <rPh sb="2" eb="4">
      <t>イタク</t>
    </rPh>
    <phoneticPr fontId="6"/>
  </si>
  <si>
    <t>特定非営利活動法人　フィリピン日系人リーガルサポートセンター</t>
    <rPh sb="0" eb="2">
      <t>トクテイ</t>
    </rPh>
    <rPh sb="2" eb="3">
      <t>ヒ</t>
    </rPh>
    <rPh sb="3" eb="5">
      <t>エイリ</t>
    </rPh>
    <rPh sb="5" eb="7">
      <t>カツドウ</t>
    </rPh>
    <rPh sb="7" eb="9">
      <t>ホウジン</t>
    </rPh>
    <rPh sb="15" eb="18">
      <t>ニッケイジン</t>
    </rPh>
    <phoneticPr fontId="6"/>
  </si>
  <si>
    <t>支出先上位１０者リスト</t>
    <phoneticPr fontId="6"/>
  </si>
  <si>
    <t>バリ民主主義フォーラム関係経費</t>
    <rPh sb="2" eb="3">
      <t>ミン</t>
    </rPh>
    <rPh sb="3" eb="4">
      <t>シュ</t>
    </rPh>
    <rPh sb="4" eb="6">
      <t>シュギ</t>
    </rPh>
    <rPh sb="11" eb="13">
      <t>カンケイ</t>
    </rPh>
    <rPh sb="13" eb="15">
      <t>ケイヒ</t>
    </rPh>
    <phoneticPr fontId="6"/>
  </si>
  <si>
    <t>［航空賃・諸雑費］</t>
    <rPh sb="1" eb="3">
      <t>コウクウ</t>
    </rPh>
    <rPh sb="3" eb="4">
      <t>チン</t>
    </rPh>
    <rPh sb="5" eb="6">
      <t>ショ</t>
    </rPh>
    <rPh sb="6" eb="8">
      <t>ザッピ</t>
    </rPh>
    <phoneticPr fontId="6"/>
  </si>
  <si>
    <t>Ａ　出張者　　　　　　　　　　　　　　0.3百万円</t>
    <rPh sb="2" eb="4">
      <t>シュッチョウ</t>
    </rPh>
    <rPh sb="4" eb="5">
      <t>シャ</t>
    </rPh>
    <rPh sb="22" eb="23">
      <t>ヒャク</t>
    </rPh>
    <rPh sb="23" eb="25">
      <t>マンエン</t>
    </rPh>
    <phoneticPr fontId="6"/>
  </si>
  <si>
    <t>Ｃ　出張者　　　　　　　　　　　　　　0.2百万円</t>
    <rPh sb="2" eb="4">
      <t>シュッチョウ</t>
    </rPh>
    <rPh sb="4" eb="5">
      <t>シャ</t>
    </rPh>
    <rPh sb="22" eb="23">
      <t>ヒャク</t>
    </rPh>
    <rPh sb="23" eb="25">
      <t>マンエン</t>
    </rPh>
    <phoneticPr fontId="6"/>
  </si>
  <si>
    <t>Ｂ　出張者　　　　　　　　　　　　　　0.2百万円</t>
    <rPh sb="2" eb="4">
      <t>シュッチョウ</t>
    </rPh>
    <rPh sb="4" eb="5">
      <t>シャ</t>
    </rPh>
    <rPh sb="22" eb="23">
      <t>ヒャク</t>
    </rPh>
    <rPh sb="23" eb="25">
      <t>マンエン</t>
    </rPh>
    <phoneticPr fontId="6"/>
  </si>
  <si>
    <t>外務省　　　　　　　　　　　　　　　　　　　　　1百万円</t>
    <rPh sb="0" eb="3">
      <t>ガイムショウ</t>
    </rPh>
    <rPh sb="25" eb="26">
      <t>ヒャク</t>
    </rPh>
    <rPh sb="26" eb="28">
      <t>マンエン</t>
    </rPh>
    <phoneticPr fontId="6"/>
  </si>
  <si>
    <t>バリ民主主義フォーラム関係経費</t>
    <rPh sb="2" eb="4">
      <t>ミンシュ</t>
    </rPh>
    <rPh sb="4" eb="6">
      <t>シュギ</t>
    </rPh>
    <rPh sb="11" eb="13">
      <t>カンケイ</t>
    </rPh>
    <rPh sb="13" eb="15">
      <t>ケイヒ</t>
    </rPh>
    <phoneticPr fontId="6"/>
  </si>
  <si>
    <t>会場借料</t>
    <rPh sb="0" eb="2">
      <t>カイジョウ</t>
    </rPh>
    <rPh sb="2" eb="4">
      <t>シャクリョウ</t>
    </rPh>
    <phoneticPr fontId="6"/>
  </si>
  <si>
    <t>外部委託</t>
    <rPh sb="0" eb="2">
      <t>ガイブ</t>
    </rPh>
    <rPh sb="2" eb="4">
      <t>イタク</t>
    </rPh>
    <phoneticPr fontId="6"/>
  </si>
  <si>
    <t>平成２２年度開始</t>
    <rPh sb="0" eb="2">
      <t>ヘイセイ</t>
    </rPh>
    <rPh sb="4" eb="6">
      <t>ネンド</t>
    </rPh>
    <rPh sb="6" eb="8">
      <t>カイシ</t>
    </rPh>
    <phoneticPr fontId="6"/>
  </si>
  <si>
    <t>担当部局庁</t>
  </si>
  <si>
    <t>フィリピン残留日系人に関する調査</t>
    <rPh sb="5" eb="7">
      <t>ザンリュウ</t>
    </rPh>
    <rPh sb="7" eb="10">
      <t>ニッケイジン</t>
    </rPh>
    <rPh sb="11" eb="12">
      <t>カン</t>
    </rPh>
    <rPh sb="14" eb="16">
      <t>チョウサ</t>
    </rPh>
    <phoneticPr fontId="6"/>
  </si>
  <si>
    <t>［業務委託］</t>
    <rPh sb="1" eb="3">
      <t>ギョウム</t>
    </rPh>
    <rPh sb="3" eb="5">
      <t>イタク</t>
    </rPh>
    <phoneticPr fontId="6"/>
  </si>
  <si>
    <t>Ａ　特定非営利活動法人　　　　　　フィリピン日系人リーガルサポートセンター　　　　　　　　　　　　　　　　0.5百万円</t>
    <rPh sb="2" eb="4">
      <t>トクテイ</t>
    </rPh>
    <rPh sb="4" eb="5">
      <t>ヒ</t>
    </rPh>
    <rPh sb="5" eb="7">
      <t>エイリ</t>
    </rPh>
    <rPh sb="7" eb="9">
      <t>カツドウ</t>
    </rPh>
    <rPh sb="9" eb="11">
      <t>ホウジン</t>
    </rPh>
    <rPh sb="22" eb="25">
      <t>ニッケイジン</t>
    </rPh>
    <rPh sb="56" eb="57">
      <t>ヒャク</t>
    </rPh>
    <rPh sb="57" eb="59">
      <t>マンエン</t>
    </rPh>
    <phoneticPr fontId="6"/>
  </si>
  <si>
    <t>外務省　　　　　　　　　　　　　　　1百万円</t>
    <rPh sb="0" eb="3">
      <t>ガイムショウ</t>
    </rPh>
    <rPh sb="19" eb="20">
      <t>ヒャク</t>
    </rPh>
    <rPh sb="20" eb="22">
      <t>マンエン</t>
    </rPh>
    <phoneticPr fontId="6"/>
  </si>
  <si>
    <t>平成２３年度開始</t>
    <rPh sb="0" eb="2">
      <t>ヘイセイ</t>
    </rPh>
    <rPh sb="4" eb="6">
      <t>ネンド</t>
    </rPh>
    <rPh sb="6" eb="8">
      <t>カイシ</t>
    </rPh>
    <phoneticPr fontId="6"/>
  </si>
  <si>
    <t>ミネラル・ウォーター</t>
    <phoneticPr fontId="6"/>
  </si>
  <si>
    <t>株式会社テリオ</t>
    <rPh sb="0" eb="2">
      <t>カブシキ</t>
    </rPh>
    <rPh sb="2" eb="4">
      <t>カイシャ</t>
    </rPh>
    <phoneticPr fontId="6"/>
  </si>
  <si>
    <t>Ｏ</t>
    <phoneticPr fontId="6"/>
  </si>
  <si>
    <t>弁当</t>
    <rPh sb="0" eb="2">
      <t>ベントウ</t>
    </rPh>
    <phoneticPr fontId="6"/>
  </si>
  <si>
    <t>株式会社 以和多</t>
    <rPh sb="0" eb="2">
      <t>カブシキ</t>
    </rPh>
    <rPh sb="2" eb="4">
      <t>カイシャ</t>
    </rPh>
    <rPh sb="5" eb="6">
      <t>イ</t>
    </rPh>
    <rPh sb="6" eb="7">
      <t>ワ</t>
    </rPh>
    <rPh sb="7" eb="8">
      <t>タ</t>
    </rPh>
    <phoneticPr fontId="6"/>
  </si>
  <si>
    <t>Ｎ</t>
    <phoneticPr fontId="6"/>
  </si>
  <si>
    <t>株式会社フジランド</t>
    <rPh sb="0" eb="2">
      <t>カブシキ</t>
    </rPh>
    <rPh sb="2" eb="4">
      <t>カイシャ</t>
    </rPh>
    <phoneticPr fontId="6"/>
  </si>
  <si>
    <t>Ｍ</t>
    <phoneticPr fontId="6"/>
  </si>
  <si>
    <t>Ｌ</t>
    <phoneticPr fontId="6"/>
  </si>
  <si>
    <t>Ｋ</t>
    <phoneticPr fontId="6"/>
  </si>
  <si>
    <t>会食</t>
    <rPh sb="0" eb="2">
      <t>カイショク</t>
    </rPh>
    <phoneticPr fontId="6"/>
  </si>
  <si>
    <t>株式会社 頤和園</t>
    <rPh sb="0" eb="2">
      <t>カブシキ</t>
    </rPh>
    <rPh sb="2" eb="4">
      <t>カイシャ</t>
    </rPh>
    <rPh sb="5" eb="6">
      <t>アゴ</t>
    </rPh>
    <rPh sb="6" eb="7">
      <t>ワ</t>
    </rPh>
    <rPh sb="7" eb="8">
      <t>エン</t>
    </rPh>
    <phoneticPr fontId="6"/>
  </si>
  <si>
    <t>Ｊ</t>
    <phoneticPr fontId="6"/>
  </si>
  <si>
    <t>Ｉ</t>
    <phoneticPr fontId="6"/>
  </si>
  <si>
    <t>支出先上位１０者リスト</t>
    <rPh sb="0" eb="2">
      <t>シシュツ</t>
    </rPh>
    <rPh sb="2" eb="3">
      <t>サキ</t>
    </rPh>
    <rPh sb="3" eb="5">
      <t>ジョウイ</t>
    </rPh>
    <rPh sb="7" eb="8">
      <t>モノ</t>
    </rPh>
    <phoneticPr fontId="6"/>
  </si>
  <si>
    <t>業務に対する謝礼</t>
    <rPh sb="0" eb="2">
      <t>ギョウム</t>
    </rPh>
    <rPh sb="3" eb="4">
      <t>タイ</t>
    </rPh>
    <rPh sb="6" eb="8">
      <t>シャレイ</t>
    </rPh>
    <phoneticPr fontId="6"/>
  </si>
  <si>
    <t>外部有識者</t>
    <rPh sb="0" eb="2">
      <t>ガイブ</t>
    </rPh>
    <rPh sb="2" eb="4">
      <t>ユウシキ</t>
    </rPh>
    <rPh sb="4" eb="5">
      <t>シャ</t>
    </rPh>
    <phoneticPr fontId="6"/>
  </si>
  <si>
    <t>H</t>
    <phoneticPr fontId="6"/>
  </si>
  <si>
    <t>G</t>
    <phoneticPr fontId="6"/>
  </si>
  <si>
    <t>F</t>
    <phoneticPr fontId="6"/>
  </si>
  <si>
    <t>E</t>
    <phoneticPr fontId="6"/>
  </si>
  <si>
    <t>会食出席</t>
    <rPh sb="0" eb="2">
      <t>カイショク</t>
    </rPh>
    <rPh sb="2" eb="4">
      <t>シュッセキ</t>
    </rPh>
    <phoneticPr fontId="6"/>
  </si>
  <si>
    <t>D</t>
    <phoneticPr fontId="6"/>
  </si>
  <si>
    <t xml:space="preserve"> </t>
    <phoneticPr fontId="6"/>
  </si>
  <si>
    <t>名古屋工業大学</t>
    <rPh sb="0" eb="3">
      <t>ナゴヤ</t>
    </rPh>
    <rPh sb="3" eb="5">
      <t>コウギョウ</t>
    </rPh>
    <rPh sb="5" eb="7">
      <t>ダイガク</t>
    </rPh>
    <phoneticPr fontId="6"/>
  </si>
  <si>
    <t>C</t>
    <phoneticPr fontId="6"/>
  </si>
  <si>
    <t>東海大学</t>
    <rPh sb="0" eb="2">
      <t>トウカイ</t>
    </rPh>
    <rPh sb="2" eb="4">
      <t>ダイガク</t>
    </rPh>
    <phoneticPr fontId="6"/>
  </si>
  <si>
    <t>立命館大学</t>
    <rPh sb="0" eb="3">
      <t>リツメイカン</t>
    </rPh>
    <rPh sb="3" eb="5">
      <t>ダイガク</t>
    </rPh>
    <phoneticPr fontId="6"/>
  </si>
  <si>
    <t>マレーシア日本国際工科院</t>
    <rPh sb="5" eb="7">
      <t>ニホン</t>
    </rPh>
    <rPh sb="7" eb="9">
      <t>コクサイ</t>
    </rPh>
    <rPh sb="9" eb="11">
      <t>コウカ</t>
    </rPh>
    <rPh sb="11" eb="12">
      <t>イン</t>
    </rPh>
    <phoneticPr fontId="6"/>
  </si>
  <si>
    <t>［ミネラル・ウォーター］</t>
    <phoneticPr fontId="6"/>
  </si>
  <si>
    <t>［弁当］</t>
    <rPh sb="1" eb="3">
      <t>ベントウ</t>
    </rPh>
    <phoneticPr fontId="6"/>
  </si>
  <si>
    <t>Ｏ 株式会社テリオ     　　　　　　　　0.01百万円</t>
    <rPh sb="2" eb="4">
      <t>カブシキ</t>
    </rPh>
    <rPh sb="4" eb="6">
      <t>カイシャ</t>
    </rPh>
    <rPh sb="26" eb="27">
      <t>ヒャク</t>
    </rPh>
    <rPh sb="27" eb="29">
      <t>マンエン</t>
    </rPh>
    <phoneticPr fontId="6"/>
  </si>
  <si>
    <t>Ｎ 株式会社 以和多     　　　　　　　　0.03百万円</t>
    <rPh sb="2" eb="4">
      <t>カブシキ</t>
    </rPh>
    <rPh sb="4" eb="6">
      <t>カイシャ</t>
    </rPh>
    <rPh sb="7" eb="8">
      <t>イ</t>
    </rPh>
    <rPh sb="8" eb="10">
      <t>ワダ</t>
    </rPh>
    <rPh sb="27" eb="28">
      <t>ヒャク</t>
    </rPh>
    <rPh sb="28" eb="30">
      <t>マンエン</t>
    </rPh>
    <phoneticPr fontId="6"/>
  </si>
  <si>
    <t>Ｍ 株式会社フジランド     　　　　　　　　0.01百万円</t>
    <rPh sb="2" eb="4">
      <t>カブシキ</t>
    </rPh>
    <rPh sb="4" eb="6">
      <t>カイシャ</t>
    </rPh>
    <rPh sb="28" eb="29">
      <t>ヒャク</t>
    </rPh>
    <rPh sb="29" eb="31">
      <t>マンエン</t>
    </rPh>
    <phoneticPr fontId="6"/>
  </si>
  <si>
    <t>【単価契約】</t>
    <rPh sb="1" eb="3">
      <t>タンカ</t>
    </rPh>
    <rPh sb="3" eb="5">
      <t>ケイヤク</t>
    </rPh>
    <phoneticPr fontId="6"/>
  </si>
  <si>
    <t>［会食］</t>
    <rPh sb="1" eb="3">
      <t>カイショク</t>
    </rPh>
    <phoneticPr fontId="6"/>
  </si>
  <si>
    <t>Ｌ 株式会社フジランド     　　　　　　　　0.02百万円</t>
    <rPh sb="2" eb="4">
      <t>カブシキ</t>
    </rPh>
    <rPh sb="4" eb="6">
      <t>カイシャ</t>
    </rPh>
    <rPh sb="28" eb="29">
      <t>ヒャク</t>
    </rPh>
    <rPh sb="29" eb="31">
      <t>マンエン</t>
    </rPh>
    <phoneticPr fontId="6"/>
  </si>
  <si>
    <t>Ｋ 株式会社フジランド     　　　　　　　　0.01百万円</t>
    <rPh sb="2" eb="4">
      <t>カブシキ</t>
    </rPh>
    <rPh sb="4" eb="6">
      <t>カイシャ</t>
    </rPh>
    <rPh sb="28" eb="29">
      <t>ヒャク</t>
    </rPh>
    <rPh sb="29" eb="31">
      <t>マンエン</t>
    </rPh>
    <phoneticPr fontId="6"/>
  </si>
  <si>
    <t>Ｊ 株式会社頤和園     　　　　　　　　0.2百万円</t>
    <rPh sb="2" eb="4">
      <t>カブシキ</t>
    </rPh>
    <rPh sb="4" eb="6">
      <t>カイシャ</t>
    </rPh>
    <rPh sb="6" eb="7">
      <t>アゴ</t>
    </rPh>
    <rPh sb="7" eb="8">
      <t>ワ</t>
    </rPh>
    <rPh sb="8" eb="9">
      <t>エン</t>
    </rPh>
    <rPh sb="25" eb="26">
      <t>ヒャク</t>
    </rPh>
    <rPh sb="26" eb="28">
      <t>マンエン</t>
    </rPh>
    <phoneticPr fontId="6"/>
  </si>
  <si>
    <t>Ｉ 株式会社フジランド     　　　　　　　　0.4百万円</t>
    <rPh sb="2" eb="4">
      <t>カブシキ</t>
    </rPh>
    <rPh sb="4" eb="6">
      <t>カイシャ</t>
    </rPh>
    <rPh sb="27" eb="28">
      <t>ヒャク</t>
    </rPh>
    <rPh sb="28" eb="30">
      <t>マンエン</t>
    </rPh>
    <phoneticPr fontId="6"/>
  </si>
  <si>
    <t>［業務に対する謝礼］</t>
    <rPh sb="1" eb="3">
      <t>ギョウム</t>
    </rPh>
    <rPh sb="4" eb="5">
      <t>タイ</t>
    </rPh>
    <rPh sb="7" eb="9">
      <t>シャレイ</t>
    </rPh>
    <phoneticPr fontId="6"/>
  </si>
  <si>
    <t>Ｈ 外部有識者     　　　　　　　　0.04百万円</t>
    <rPh sb="2" eb="4">
      <t>ガイブ</t>
    </rPh>
    <rPh sb="4" eb="7">
      <t>ユウシキシャ</t>
    </rPh>
    <rPh sb="24" eb="25">
      <t>ヒャク</t>
    </rPh>
    <rPh sb="25" eb="27">
      <t>マンエン</t>
    </rPh>
    <phoneticPr fontId="6"/>
  </si>
  <si>
    <t>Ｇ 外部有識者     　　　　　　　　0.04百万円</t>
    <rPh sb="2" eb="4">
      <t>ガイブ</t>
    </rPh>
    <rPh sb="4" eb="7">
      <t>ユウシキシャ</t>
    </rPh>
    <rPh sb="24" eb="25">
      <t>ヒャク</t>
    </rPh>
    <rPh sb="25" eb="27">
      <t>マンエン</t>
    </rPh>
    <phoneticPr fontId="6"/>
  </si>
  <si>
    <t>［会議出席］</t>
    <rPh sb="1" eb="3">
      <t>カイギ</t>
    </rPh>
    <rPh sb="3" eb="5">
      <t>シュッセキ</t>
    </rPh>
    <phoneticPr fontId="6"/>
  </si>
  <si>
    <t>Ｆ 外部有識者     　　　　　　　　0.04百万円</t>
    <rPh sb="2" eb="4">
      <t>ガイブ</t>
    </rPh>
    <rPh sb="4" eb="7">
      <t>ユウシキシャ</t>
    </rPh>
    <rPh sb="24" eb="25">
      <t>ヒャク</t>
    </rPh>
    <rPh sb="25" eb="27">
      <t>マンエン</t>
    </rPh>
    <phoneticPr fontId="6"/>
  </si>
  <si>
    <t>Ｅ 外部有識者     　　　　　　　　0.03百万円</t>
    <rPh sb="2" eb="4">
      <t>ガイブ</t>
    </rPh>
    <rPh sb="4" eb="7">
      <t>ユウシキシャ</t>
    </rPh>
    <rPh sb="24" eb="25">
      <t>ヒャク</t>
    </rPh>
    <rPh sb="25" eb="27">
      <t>マンエン</t>
    </rPh>
    <phoneticPr fontId="6"/>
  </si>
  <si>
    <t>Ｄ 外部有識者     　　　　　　　　0.02百万円</t>
    <rPh sb="2" eb="4">
      <t>ガイブ</t>
    </rPh>
    <rPh sb="4" eb="7">
      <t>ユウシキシャ</t>
    </rPh>
    <rPh sb="24" eb="25">
      <t>ヒャク</t>
    </rPh>
    <rPh sb="25" eb="27">
      <t>マンエン</t>
    </rPh>
    <phoneticPr fontId="6"/>
  </si>
  <si>
    <t>Ｃ 名古屋工業大学     　　　　　　　　0.1百万円</t>
    <rPh sb="2" eb="5">
      <t>ナゴヤ</t>
    </rPh>
    <rPh sb="5" eb="7">
      <t>コウギョウ</t>
    </rPh>
    <rPh sb="7" eb="9">
      <t>ダイガク</t>
    </rPh>
    <rPh sb="25" eb="26">
      <t>ヒャク</t>
    </rPh>
    <rPh sb="26" eb="28">
      <t>マンエン</t>
    </rPh>
    <phoneticPr fontId="6"/>
  </si>
  <si>
    <t>Ｂ 東海大学     　　　　　　　　0.4百万円</t>
    <rPh sb="2" eb="4">
      <t>トウカイ</t>
    </rPh>
    <rPh sb="4" eb="6">
      <t>ダイガク</t>
    </rPh>
    <rPh sb="22" eb="23">
      <t>ヒャク</t>
    </rPh>
    <rPh sb="23" eb="25">
      <t>マンエン</t>
    </rPh>
    <phoneticPr fontId="6"/>
  </si>
  <si>
    <t>A 立命館大学     　　　　　　　　0.4百万円</t>
    <rPh sb="2" eb="5">
      <t>リツメイカン</t>
    </rPh>
    <rPh sb="5" eb="7">
      <t>ダイガク</t>
    </rPh>
    <rPh sb="23" eb="24">
      <t>ヒャク</t>
    </rPh>
    <rPh sb="24" eb="26">
      <t>マンエン</t>
    </rPh>
    <phoneticPr fontId="6"/>
  </si>
  <si>
    <t>外務省　　　　　　　　　　　　　　　　　　　　　　　　　　　　　　　　2百万円</t>
    <rPh sb="0" eb="3">
      <t>ガイムショウ</t>
    </rPh>
    <rPh sb="36" eb="37">
      <t>ヒャク</t>
    </rPh>
    <rPh sb="37" eb="39">
      <t>マンエン</t>
    </rPh>
    <phoneticPr fontId="6"/>
  </si>
  <si>
    <r>
      <t>個別事業名：</t>
    </r>
    <r>
      <rPr>
        <sz val="10"/>
        <rFont val="ＭＳ Ｐゴシック"/>
        <family val="3"/>
        <charset val="128"/>
      </rPr>
      <t>マレーシア日本国際工科院</t>
    </r>
    <rPh sb="0" eb="2">
      <t>コベツ</t>
    </rPh>
    <rPh sb="2" eb="4">
      <t>ジギョウ</t>
    </rPh>
    <rPh sb="4" eb="5">
      <t>メイ</t>
    </rPh>
    <rPh sb="11" eb="13">
      <t>ニホン</t>
    </rPh>
    <rPh sb="13" eb="15">
      <t>コクサイ</t>
    </rPh>
    <rPh sb="15" eb="17">
      <t>コウカ</t>
    </rPh>
    <rPh sb="17" eb="18">
      <t>イン</t>
    </rPh>
    <phoneticPr fontId="6"/>
  </si>
  <si>
    <t>課長　山本　敏生</t>
    <rPh sb="0" eb="2">
      <t>カチョウ</t>
    </rPh>
    <rPh sb="3" eb="5">
      <t>ヤマモト</t>
    </rPh>
    <rPh sb="6" eb="7">
      <t>ビン</t>
    </rPh>
    <rPh sb="7" eb="8">
      <t>セイ</t>
    </rPh>
    <phoneticPr fontId="6"/>
  </si>
  <si>
    <t>平成２３年度開始　　　　　　　　　　　　　　・平成３０年度終了（予定）</t>
    <rPh sb="0" eb="2">
      <t>ヘイセイ</t>
    </rPh>
    <rPh sb="4" eb="6">
      <t>ネンド</t>
    </rPh>
    <rPh sb="6" eb="8">
      <t>カイシ</t>
    </rPh>
    <rPh sb="23" eb="25">
      <t>ヘイセイ</t>
    </rPh>
    <rPh sb="27" eb="29">
      <t>ネンド</t>
    </rPh>
    <rPh sb="29" eb="31">
      <t>シュウリョウ</t>
    </rPh>
    <rPh sb="32" eb="34">
      <t>ヨテイ</t>
    </rPh>
    <phoneticPr fontId="6"/>
  </si>
  <si>
    <t xml:space="preserve">345   新23-42   369   376     </t>
    <rPh sb="6" eb="7">
      <t>シン</t>
    </rPh>
    <phoneticPr fontId="6"/>
  </si>
  <si>
    <t xml:space="preserve">345   42   369   376   </t>
    <phoneticPr fontId="6"/>
  </si>
  <si>
    <t>事業を実施するに当たっては、会議等を通じ関係機関との意思疎通を図り、事業の効果があがるようにする（マレーシア日本国際工科院、バリ民主主義フォーラム関係経費、日本・ＢＩＭＰ－ＥＡＧＡ高級実務者会合）。また、調査を継続することにより、事業の進捗を図る（フィリピン残留日系人に関する調査）。旅費については、引き続き、安価な航空券を購入し、出張日程も最低限に抑え、予算の節約に努める（バリ民主主義フォーラム関係経費、日本・ＢＩＭＰ－ＥＡＧＡ高級実務者会合）。</t>
    <rPh sb="0" eb="2">
      <t>ジギョウ</t>
    </rPh>
    <rPh sb="3" eb="5">
      <t>ジッシ</t>
    </rPh>
    <rPh sb="8" eb="9">
      <t>ア</t>
    </rPh>
    <rPh sb="14" eb="16">
      <t>カイギ</t>
    </rPh>
    <rPh sb="16" eb="17">
      <t>トウ</t>
    </rPh>
    <rPh sb="18" eb="19">
      <t>ツウ</t>
    </rPh>
    <rPh sb="20" eb="22">
      <t>カンケイ</t>
    </rPh>
    <rPh sb="22" eb="24">
      <t>キカン</t>
    </rPh>
    <rPh sb="26" eb="28">
      <t>イシ</t>
    </rPh>
    <rPh sb="28" eb="30">
      <t>ソツウ</t>
    </rPh>
    <rPh sb="31" eb="32">
      <t>ハカ</t>
    </rPh>
    <rPh sb="34" eb="36">
      <t>ジギョウ</t>
    </rPh>
    <rPh sb="37" eb="39">
      <t>コウカ</t>
    </rPh>
    <rPh sb="54" eb="56">
      <t>ニホン</t>
    </rPh>
    <rPh sb="56" eb="58">
      <t>コクサイ</t>
    </rPh>
    <rPh sb="58" eb="60">
      <t>コウカ</t>
    </rPh>
    <rPh sb="60" eb="61">
      <t>イン</t>
    </rPh>
    <rPh sb="64" eb="66">
      <t>ミンシュ</t>
    </rPh>
    <rPh sb="66" eb="68">
      <t>シュギ</t>
    </rPh>
    <rPh sb="73" eb="75">
      <t>カンケイ</t>
    </rPh>
    <rPh sb="75" eb="77">
      <t>ケイヒ</t>
    </rPh>
    <rPh sb="78" eb="80">
      <t>ニホン</t>
    </rPh>
    <rPh sb="90" eb="92">
      <t>コウキュウ</t>
    </rPh>
    <rPh sb="92" eb="95">
      <t>ジツムシャ</t>
    </rPh>
    <rPh sb="95" eb="97">
      <t>カイゴウ</t>
    </rPh>
    <rPh sb="102" eb="104">
      <t>チョウサ</t>
    </rPh>
    <rPh sb="105" eb="107">
      <t>ケイゾク</t>
    </rPh>
    <rPh sb="115" eb="117">
      <t>ジギョウ</t>
    </rPh>
    <rPh sb="118" eb="120">
      <t>シンチョク</t>
    </rPh>
    <rPh sb="121" eb="122">
      <t>ハカ</t>
    </rPh>
    <rPh sb="129" eb="131">
      <t>ザンリュウ</t>
    </rPh>
    <rPh sb="131" eb="134">
      <t>ニッケイジン</t>
    </rPh>
    <rPh sb="135" eb="136">
      <t>カン</t>
    </rPh>
    <rPh sb="138" eb="140">
      <t>チョウサ</t>
    </rPh>
    <rPh sb="142" eb="144">
      <t>リョヒ</t>
    </rPh>
    <rPh sb="150" eb="151">
      <t>ヒ</t>
    </rPh>
    <rPh sb="152" eb="153">
      <t>ツヅ</t>
    </rPh>
    <rPh sb="155" eb="157">
      <t>アンカ</t>
    </rPh>
    <rPh sb="158" eb="161">
      <t>コウクウケン</t>
    </rPh>
    <rPh sb="162" eb="164">
      <t>コウニュウ</t>
    </rPh>
    <rPh sb="166" eb="168">
      <t>シュッチョウ</t>
    </rPh>
    <rPh sb="168" eb="170">
      <t>ニッテイ</t>
    </rPh>
    <rPh sb="171" eb="174">
      <t>サイテイゲン</t>
    </rPh>
    <rPh sb="175" eb="176">
      <t>オサ</t>
    </rPh>
    <rPh sb="178" eb="180">
      <t>ヨサン</t>
    </rPh>
    <rPh sb="181" eb="183">
      <t>セツヤク</t>
    </rPh>
    <rPh sb="184" eb="185">
      <t>ツト</t>
    </rPh>
    <rPh sb="190" eb="192">
      <t>ミンシュ</t>
    </rPh>
    <rPh sb="192" eb="194">
      <t>シュギ</t>
    </rPh>
    <rPh sb="199" eb="201">
      <t>カンケイ</t>
    </rPh>
    <rPh sb="201" eb="203">
      <t>ケイヒ</t>
    </rPh>
    <rPh sb="204" eb="206">
      <t>ニホン</t>
    </rPh>
    <rPh sb="216" eb="218">
      <t>コウキュウ</t>
    </rPh>
    <rPh sb="218" eb="221">
      <t>ジツムシャ</t>
    </rPh>
    <rPh sb="221" eb="223">
      <t>カイゴウ</t>
    </rPh>
    <phoneticPr fontId="6"/>
  </si>
  <si>
    <t>○成果物は執務に活用しており、大いに役立っている。</t>
    <rPh sb="1" eb="3">
      <t>セイカ</t>
    </rPh>
    <rPh sb="3" eb="4">
      <t>ブツ</t>
    </rPh>
    <rPh sb="5" eb="7">
      <t>シツム</t>
    </rPh>
    <rPh sb="8" eb="10">
      <t>カツヨウ</t>
    </rPh>
    <rPh sb="15" eb="16">
      <t>オオ</t>
    </rPh>
    <rPh sb="18" eb="20">
      <t>ヤクダ</t>
    </rPh>
    <phoneticPr fontId="6"/>
  </si>
  <si>
    <t>○累次の事業はない。</t>
    <rPh sb="1" eb="3">
      <t>ルイジ</t>
    </rPh>
    <rPh sb="4" eb="6">
      <t>ジギョウ</t>
    </rPh>
    <phoneticPr fontId="6"/>
  </si>
  <si>
    <t>○契約期間を短縮したフィリピン残留日系人関係の業務委託に伴う経費は執行額が低くなっているが、契約期間に見合う活動実績は十分にあった。</t>
    <rPh sb="1" eb="3">
      <t>ケイヤク</t>
    </rPh>
    <rPh sb="3" eb="5">
      <t>キカン</t>
    </rPh>
    <rPh sb="6" eb="8">
      <t>タンシュク</t>
    </rPh>
    <rPh sb="15" eb="17">
      <t>ザンリュウ</t>
    </rPh>
    <rPh sb="17" eb="20">
      <t>ニッケイジン</t>
    </rPh>
    <rPh sb="20" eb="22">
      <t>カンケイ</t>
    </rPh>
    <rPh sb="23" eb="25">
      <t>ギョウム</t>
    </rPh>
    <rPh sb="25" eb="27">
      <t>イタク</t>
    </rPh>
    <rPh sb="28" eb="29">
      <t>トモナ</t>
    </rPh>
    <rPh sb="30" eb="32">
      <t>ケイヒ</t>
    </rPh>
    <rPh sb="33" eb="35">
      <t>シッコウ</t>
    </rPh>
    <rPh sb="35" eb="36">
      <t>ガク</t>
    </rPh>
    <rPh sb="37" eb="38">
      <t>ヒク</t>
    </rPh>
    <rPh sb="46" eb="48">
      <t>ケイヤク</t>
    </rPh>
    <rPh sb="48" eb="50">
      <t>キカン</t>
    </rPh>
    <rPh sb="51" eb="53">
      <t>ミア</t>
    </rPh>
    <rPh sb="54" eb="56">
      <t>カツドウ</t>
    </rPh>
    <rPh sb="56" eb="58">
      <t>ジッセキ</t>
    </rPh>
    <rPh sb="59" eb="61">
      <t>ジュウブン</t>
    </rPh>
    <phoneticPr fontId="6"/>
  </si>
  <si>
    <t>○明確な成果目標の下、マレーシア日本工科院に関しては、事業に協力する大学、派遣教員数が向上した。また、バリ民主主義フォーラムにかんしてはアジア諸国の民主化の増進に寄与した。</t>
    <rPh sb="1" eb="3">
      <t>メイカク</t>
    </rPh>
    <rPh sb="4" eb="6">
      <t>セイカ</t>
    </rPh>
    <rPh sb="6" eb="8">
      <t>モクヒョウ</t>
    </rPh>
    <rPh sb="9" eb="10">
      <t>モト</t>
    </rPh>
    <rPh sb="16" eb="18">
      <t>ニホン</t>
    </rPh>
    <rPh sb="18" eb="20">
      <t>コウカ</t>
    </rPh>
    <rPh sb="20" eb="21">
      <t>イン</t>
    </rPh>
    <rPh sb="22" eb="23">
      <t>カン</t>
    </rPh>
    <rPh sb="27" eb="29">
      <t>ジギョウ</t>
    </rPh>
    <rPh sb="30" eb="32">
      <t>キョウリョク</t>
    </rPh>
    <rPh sb="34" eb="36">
      <t>ダイガク</t>
    </rPh>
    <rPh sb="37" eb="39">
      <t>ハケン</t>
    </rPh>
    <rPh sb="39" eb="41">
      <t>キョウイン</t>
    </rPh>
    <rPh sb="41" eb="42">
      <t>スウ</t>
    </rPh>
    <rPh sb="43" eb="45">
      <t>コウジョウ</t>
    </rPh>
    <rPh sb="53" eb="55">
      <t>ミンシュ</t>
    </rPh>
    <rPh sb="55" eb="57">
      <t>シュギ</t>
    </rPh>
    <rPh sb="71" eb="73">
      <t>ショコク</t>
    </rPh>
    <rPh sb="74" eb="77">
      <t>ミンシュカ</t>
    </rPh>
    <rPh sb="78" eb="80">
      <t>ゾウシン</t>
    </rPh>
    <rPh sb="81" eb="83">
      <t>キヨ</t>
    </rPh>
    <phoneticPr fontId="6"/>
  </si>
  <si>
    <r>
      <t>○各国政府関係者と会議、会合を行うことは、最も実効性がある手段と思われる。</t>
    </r>
    <r>
      <rPr>
        <sz val="11"/>
        <rFont val="ＭＳ Ｐゴシック"/>
        <family val="3"/>
        <charset val="128"/>
      </rPr>
      <t>また、フィリピン残留日系人に関しては、業務委託により身元確認調査を継続することは事業の進捗に繋がる。</t>
    </r>
    <rPh sb="1" eb="3">
      <t>カッコク</t>
    </rPh>
    <rPh sb="3" eb="5">
      <t>セイフ</t>
    </rPh>
    <rPh sb="5" eb="8">
      <t>カンケイシャ</t>
    </rPh>
    <rPh sb="9" eb="11">
      <t>カイギ</t>
    </rPh>
    <rPh sb="12" eb="14">
      <t>カイゴウ</t>
    </rPh>
    <rPh sb="15" eb="16">
      <t>オコナ</t>
    </rPh>
    <rPh sb="21" eb="22">
      <t>モット</t>
    </rPh>
    <rPh sb="23" eb="26">
      <t>ジッコウセイ</t>
    </rPh>
    <rPh sb="29" eb="31">
      <t>シュダン</t>
    </rPh>
    <rPh sb="32" eb="33">
      <t>オモ</t>
    </rPh>
    <rPh sb="45" eb="47">
      <t>ザンリュウ</t>
    </rPh>
    <rPh sb="47" eb="50">
      <t>ニッケイジン</t>
    </rPh>
    <rPh sb="51" eb="52">
      <t>カン</t>
    </rPh>
    <rPh sb="56" eb="58">
      <t>ギョウム</t>
    </rPh>
    <rPh sb="58" eb="60">
      <t>イタク</t>
    </rPh>
    <rPh sb="63" eb="65">
      <t>ミモト</t>
    </rPh>
    <rPh sb="65" eb="67">
      <t>カクニン</t>
    </rPh>
    <rPh sb="67" eb="69">
      <t>チョウサ</t>
    </rPh>
    <rPh sb="70" eb="72">
      <t>ケイゾク</t>
    </rPh>
    <rPh sb="77" eb="79">
      <t>ジギョウ</t>
    </rPh>
    <rPh sb="80" eb="82">
      <t>シンチョク</t>
    </rPh>
    <rPh sb="83" eb="84">
      <t>ツナ</t>
    </rPh>
    <phoneticPr fontId="6"/>
  </si>
  <si>
    <t>○事業目的に沿った最小限の費目、使途について予算要求している。</t>
    <rPh sb="1" eb="3">
      <t>ジギョウ</t>
    </rPh>
    <rPh sb="3" eb="5">
      <t>モクテキ</t>
    </rPh>
    <rPh sb="6" eb="7">
      <t>ソ</t>
    </rPh>
    <rPh sb="9" eb="12">
      <t>サイショウゲン</t>
    </rPh>
    <rPh sb="13" eb="15">
      <t>ヒモク</t>
    </rPh>
    <rPh sb="16" eb="18">
      <t>シト</t>
    </rPh>
    <rPh sb="22" eb="24">
      <t>ヨサン</t>
    </rPh>
    <rPh sb="24" eb="26">
      <t>ヨウキュウ</t>
    </rPh>
    <phoneticPr fontId="6"/>
  </si>
  <si>
    <t>○中間段階での資金の支払いはない。</t>
    <rPh sb="1" eb="3">
      <t>チュウカン</t>
    </rPh>
    <rPh sb="3" eb="5">
      <t>ダンカイ</t>
    </rPh>
    <rPh sb="7" eb="9">
      <t>シキン</t>
    </rPh>
    <rPh sb="10" eb="12">
      <t>シハラ</t>
    </rPh>
    <phoneticPr fontId="6"/>
  </si>
  <si>
    <t>○事業を実施する上で施設の提供を受けている場合あり。</t>
    <rPh sb="1" eb="3">
      <t>ジギョウ</t>
    </rPh>
    <rPh sb="4" eb="6">
      <t>ジッシ</t>
    </rPh>
    <rPh sb="8" eb="9">
      <t>ウエ</t>
    </rPh>
    <rPh sb="10" eb="12">
      <t>シセツ</t>
    </rPh>
    <rPh sb="13" eb="15">
      <t>テイキョウ</t>
    </rPh>
    <rPh sb="16" eb="17">
      <t>ウ</t>
    </rPh>
    <rPh sb="21" eb="23">
      <t>バアイ</t>
    </rPh>
    <phoneticPr fontId="6"/>
  </si>
  <si>
    <t>○フィリピン残留日系人に関する業務委託に当たっては、契約期間を短縮し経費の削減に務めた。また、旅費については、安価な航空券を購入している。</t>
    <rPh sb="6" eb="8">
      <t>ザンリュウ</t>
    </rPh>
    <rPh sb="8" eb="11">
      <t>ニッケイジン</t>
    </rPh>
    <rPh sb="12" eb="13">
      <t>カン</t>
    </rPh>
    <rPh sb="15" eb="17">
      <t>ギョウム</t>
    </rPh>
    <rPh sb="17" eb="19">
      <t>イタク</t>
    </rPh>
    <rPh sb="20" eb="21">
      <t>ア</t>
    </rPh>
    <rPh sb="26" eb="28">
      <t>ケイヤク</t>
    </rPh>
    <rPh sb="28" eb="30">
      <t>キカン</t>
    </rPh>
    <rPh sb="31" eb="33">
      <t>タンシュク</t>
    </rPh>
    <rPh sb="34" eb="36">
      <t>ケイヒ</t>
    </rPh>
    <rPh sb="37" eb="39">
      <t>サクゲン</t>
    </rPh>
    <rPh sb="40" eb="41">
      <t>ツト</t>
    </rPh>
    <rPh sb="47" eb="49">
      <t>リョヒ</t>
    </rPh>
    <rPh sb="55" eb="57">
      <t>アンカ</t>
    </rPh>
    <rPh sb="58" eb="61">
      <t>コウクウケン</t>
    </rPh>
    <rPh sb="62" eb="64">
      <t>コウニュウ</t>
    </rPh>
    <phoneticPr fontId="6"/>
  </si>
  <si>
    <t>○旅費については、航空賃の見積もり合わせを行っている。</t>
    <rPh sb="1" eb="3">
      <t>リョヒ</t>
    </rPh>
    <rPh sb="9" eb="11">
      <t>コウクウ</t>
    </rPh>
    <rPh sb="11" eb="12">
      <t>チン</t>
    </rPh>
    <rPh sb="13" eb="15">
      <t>ミツ</t>
    </rPh>
    <rPh sb="17" eb="18">
      <t>ア</t>
    </rPh>
    <rPh sb="21" eb="22">
      <t>オコナ</t>
    </rPh>
    <phoneticPr fontId="6"/>
  </si>
  <si>
    <t>○有識者の出張が３回予定されていたが、実際は１回にとどまった。</t>
    <rPh sb="1" eb="4">
      <t>ユウシキシャ</t>
    </rPh>
    <rPh sb="5" eb="7">
      <t>シュッチョウ</t>
    </rPh>
    <rPh sb="9" eb="10">
      <t>カイ</t>
    </rPh>
    <rPh sb="10" eb="12">
      <t>ヨテイ</t>
    </rPh>
    <rPh sb="19" eb="21">
      <t>ジッサイ</t>
    </rPh>
    <rPh sb="23" eb="24">
      <t>カイ</t>
    </rPh>
    <phoneticPr fontId="6"/>
  </si>
  <si>
    <t>○外交政策として､国が実施する必要がある。</t>
    <rPh sb="1" eb="3">
      <t>ガイコウ</t>
    </rPh>
    <rPh sb="3" eb="5">
      <t>セイサク</t>
    </rPh>
    <rPh sb="9" eb="10">
      <t>クニ</t>
    </rPh>
    <rPh sb="11" eb="13">
      <t>ジッシ</t>
    </rPh>
    <rPh sb="15" eb="17">
      <t>ヒツヨウ</t>
    </rPh>
    <phoneticPr fontId="6"/>
  </si>
  <si>
    <t>○東南アジアの政治、経済の安定・向上に資する事業であり、事業の遂行は､我が国国民の安全・繁栄の促進に繋がる。</t>
    <rPh sb="1" eb="3">
      <t>トウナン</t>
    </rPh>
    <rPh sb="7" eb="9">
      <t>セイジ</t>
    </rPh>
    <rPh sb="10" eb="12">
      <t>ケイザイ</t>
    </rPh>
    <rPh sb="13" eb="15">
      <t>アンテイ</t>
    </rPh>
    <rPh sb="16" eb="18">
      <t>コウジョウ</t>
    </rPh>
    <rPh sb="19" eb="20">
      <t>シ</t>
    </rPh>
    <rPh sb="22" eb="24">
      <t>ジギョウ</t>
    </rPh>
    <rPh sb="28" eb="30">
      <t>ジギョウ</t>
    </rPh>
    <rPh sb="31" eb="33">
      <t>スイコウ</t>
    </rPh>
    <rPh sb="35" eb="36">
      <t>ワ</t>
    </rPh>
    <rPh sb="37" eb="38">
      <t>クニ</t>
    </rPh>
    <rPh sb="38" eb="40">
      <t>コクミン</t>
    </rPh>
    <rPh sb="41" eb="43">
      <t>アンゼン</t>
    </rPh>
    <rPh sb="44" eb="46">
      <t>ハンエイ</t>
    </rPh>
    <rPh sb="47" eb="49">
      <t>ソクシン</t>
    </rPh>
    <rPh sb="50" eb="51">
      <t>ツナ</t>
    </rPh>
    <phoneticPr fontId="6"/>
  </si>
  <si>
    <t>日本・ＢＩＭＰ－ＥＡＧＡ高級実務者会合</t>
    <rPh sb="0" eb="2">
      <t>ニホン</t>
    </rPh>
    <rPh sb="12" eb="14">
      <t>コウキュウ</t>
    </rPh>
    <rPh sb="14" eb="17">
      <t>ジツムシャ</t>
    </rPh>
    <rPh sb="17" eb="19">
      <t>カイゴウ</t>
    </rPh>
    <phoneticPr fontId="6"/>
  </si>
  <si>
    <r>
      <rPr>
        <sz val="16"/>
        <rFont val="ＭＳ Ｐゴシック"/>
        <family val="3"/>
        <charset val="128"/>
      </rPr>
      <t xml:space="preserve">【３】　　　　　 </t>
    </r>
    <r>
      <rPr>
        <sz val="11"/>
        <color theme="1"/>
        <rFont val="ＭＳ Ｐゴシック"/>
        <family val="2"/>
        <charset val="128"/>
        <scheme val="minor"/>
      </rPr>
      <t>1,071,210円（出張旅費）÷4回</t>
    </r>
    <rPh sb="18" eb="19">
      <t>エン</t>
    </rPh>
    <rPh sb="20" eb="22">
      <t>シュッチョウ</t>
    </rPh>
    <rPh sb="22" eb="24">
      <t>リョヒ</t>
    </rPh>
    <rPh sb="27" eb="28">
      <t>カイ</t>
    </rPh>
    <phoneticPr fontId="6"/>
  </si>
  <si>
    <r>
      <rPr>
        <sz val="16"/>
        <rFont val="ＭＳ Ｐゴシック"/>
        <family val="3"/>
        <charset val="128"/>
      </rPr>
      <t>【３】　　　　　</t>
    </r>
    <r>
      <rPr>
        <sz val="11"/>
        <color theme="1"/>
        <rFont val="ＭＳ Ｐゴシック"/>
        <family val="2"/>
        <charset val="128"/>
        <scheme val="minor"/>
      </rPr>
      <t>267,802（円/1回）</t>
    </r>
    <rPh sb="16" eb="17">
      <t>エン</t>
    </rPh>
    <rPh sb="19" eb="20">
      <t>カイ</t>
    </rPh>
    <phoneticPr fontId="6"/>
  </si>
  <si>
    <r>
      <rPr>
        <sz val="16"/>
        <rFont val="ＭＳ Ｐゴシック"/>
        <family val="3"/>
        <charset val="128"/>
      </rPr>
      <t>【２】　　　　　　</t>
    </r>
    <r>
      <rPr>
        <sz val="11"/>
        <color theme="1"/>
        <rFont val="ＭＳ Ｐゴシック"/>
        <family val="2"/>
        <charset val="128"/>
        <scheme val="minor"/>
      </rPr>
      <t>522,021円（業務委託）÷1回</t>
    </r>
    <rPh sb="16" eb="17">
      <t>エン</t>
    </rPh>
    <rPh sb="18" eb="20">
      <t>ギョウム</t>
    </rPh>
    <rPh sb="20" eb="22">
      <t>イタク</t>
    </rPh>
    <rPh sb="25" eb="26">
      <t>カイ</t>
    </rPh>
    <phoneticPr fontId="6"/>
  </si>
  <si>
    <r>
      <rPr>
        <sz val="16"/>
        <rFont val="ＭＳ Ｐゴシック"/>
        <family val="3"/>
        <charset val="128"/>
      </rPr>
      <t>【２】　　　　　</t>
    </r>
    <r>
      <rPr>
        <sz val="11"/>
        <color theme="1"/>
        <rFont val="ＭＳ Ｐゴシック"/>
        <family val="2"/>
        <charset val="128"/>
        <scheme val="minor"/>
      </rPr>
      <t>522,021（円/1回）</t>
    </r>
    <rPh sb="16" eb="17">
      <t>エン</t>
    </rPh>
    <rPh sb="19" eb="20">
      <t>カイ</t>
    </rPh>
    <phoneticPr fontId="6"/>
  </si>
  <si>
    <r>
      <rPr>
        <sz val="16"/>
        <rFont val="ＭＳ Ｐゴシック"/>
        <family val="3"/>
        <charset val="128"/>
      </rPr>
      <t>【１】　　　　　　</t>
    </r>
    <r>
      <rPr>
        <sz val="11"/>
        <color theme="1"/>
        <rFont val="ＭＳ Ｐゴシック"/>
        <family val="2"/>
        <charset val="128"/>
        <scheme val="minor"/>
      </rPr>
      <t>861,795円（業務委託）÷3回</t>
    </r>
    <rPh sb="16" eb="17">
      <t>エン</t>
    </rPh>
    <rPh sb="18" eb="20">
      <t>ギョウム</t>
    </rPh>
    <rPh sb="20" eb="22">
      <t>イタク</t>
    </rPh>
    <rPh sb="25" eb="26">
      <t>カイ</t>
    </rPh>
    <phoneticPr fontId="6"/>
  </si>
  <si>
    <r>
      <rPr>
        <sz val="16"/>
        <rFont val="ＭＳ Ｐゴシック"/>
        <family val="3"/>
        <charset val="128"/>
      </rPr>
      <t>【１】　　　　　</t>
    </r>
    <r>
      <rPr>
        <sz val="11"/>
        <color theme="1"/>
        <rFont val="ＭＳ Ｐゴシック"/>
        <family val="2"/>
        <charset val="128"/>
        <scheme val="minor"/>
      </rPr>
      <t>287,265（円/1回）</t>
    </r>
    <rPh sb="16" eb="17">
      <t>エン</t>
    </rPh>
    <rPh sb="19" eb="20">
      <t>カイ</t>
    </rPh>
    <phoneticPr fontId="6"/>
  </si>
  <si>
    <t>首脳会議への総理レベル閣僚の出席1回</t>
    <rPh sb="0" eb="2">
      <t>シュノウ</t>
    </rPh>
    <rPh sb="2" eb="4">
      <t>カイギ</t>
    </rPh>
    <rPh sb="6" eb="8">
      <t>ソウリ</t>
    </rPh>
    <rPh sb="11" eb="13">
      <t>カクリョウ</t>
    </rPh>
    <rPh sb="14" eb="16">
      <t>シュッセキ</t>
    </rPh>
    <rPh sb="17" eb="18">
      <t>カイ</t>
    </rPh>
    <phoneticPr fontId="6"/>
  </si>
  <si>
    <t>閣僚会合への総理特使の出席</t>
    <rPh sb="0" eb="2">
      <t>カクリョウ</t>
    </rPh>
    <rPh sb="2" eb="4">
      <t>カイゴウ</t>
    </rPh>
    <rPh sb="6" eb="8">
      <t>ソウリ</t>
    </rPh>
    <rPh sb="8" eb="10">
      <t>トクシ</t>
    </rPh>
    <rPh sb="11" eb="13">
      <t>シュッセキ</t>
    </rPh>
    <phoneticPr fontId="6"/>
  </si>
  <si>
    <t>閣僚会合への外相等の出席</t>
    <rPh sb="0" eb="2">
      <t>カクリョウ</t>
    </rPh>
    <rPh sb="2" eb="4">
      <t>カイゴウ</t>
    </rPh>
    <rPh sb="6" eb="8">
      <t>ガイショウ</t>
    </rPh>
    <rPh sb="8" eb="9">
      <t>トウ</t>
    </rPh>
    <rPh sb="10" eb="12">
      <t>シュッセキ</t>
    </rPh>
    <phoneticPr fontId="6"/>
  </si>
  <si>
    <t>セミナーに我が国から有識者を派遣</t>
  </si>
  <si>
    <t>閣僚会合１回、セミナー等の会合４回</t>
  </si>
  <si>
    <t>【３】</t>
    <phoneticPr fontId="6"/>
  </si>
  <si>
    <r>
      <rPr>
        <sz val="16"/>
        <rFont val="ＭＳ Ｐゴシック"/>
        <family val="3"/>
        <charset val="128"/>
      </rPr>
      <t>【３】　　　　　　　　　　　　　　　　　　　　　　　　</t>
    </r>
    <r>
      <rPr>
        <sz val="11"/>
        <color theme="1"/>
        <rFont val="ＭＳ Ｐゴシック"/>
        <family val="2"/>
        <charset val="128"/>
        <scheme val="minor"/>
      </rPr>
      <t>毎年１回の閣僚級会合及び年3～５回程度の各種セミナーへ我が国の民主主義の経験をアジア諸国と共有し、人的、知的貢献を行う。</t>
    </r>
    <phoneticPr fontId="6"/>
  </si>
  <si>
    <t>（現地調査15回程度）</t>
    <phoneticPr fontId="6"/>
  </si>
  <si>
    <t>（現地調査18回程度）</t>
  </si>
  <si>
    <t>12カ所を調査</t>
  </si>
  <si>
    <t>【２】</t>
    <phoneticPr fontId="6"/>
  </si>
  <si>
    <r>
      <rPr>
        <sz val="16"/>
        <rFont val="ＭＳ Ｐゴシック"/>
        <family val="3"/>
        <charset val="128"/>
      </rPr>
      <t>【２】　　　　　　　　　　　　　　　　　　　　　　　　</t>
    </r>
    <r>
      <rPr>
        <sz val="11"/>
        <color theme="1"/>
        <rFont val="ＭＳ Ｐゴシック"/>
        <family val="2"/>
        <charset val="128"/>
        <scheme val="minor"/>
      </rPr>
      <t>現地調査を１８回程度実施する予定。</t>
    </r>
    <phoneticPr fontId="6"/>
  </si>
  <si>
    <t>（・各小委員会
・日・マレーシア全体会合等）</t>
    <rPh sb="2" eb="3">
      <t>カク</t>
    </rPh>
    <rPh sb="3" eb="7">
      <t>ショウイインカイ</t>
    </rPh>
    <rPh sb="9" eb="10">
      <t>ニチ</t>
    </rPh>
    <rPh sb="16" eb="18">
      <t>ゼンタイ</t>
    </rPh>
    <rPh sb="18" eb="20">
      <t>カイゴウ</t>
    </rPh>
    <rPh sb="20" eb="21">
      <t>トウ</t>
    </rPh>
    <phoneticPr fontId="6"/>
  </si>
  <si>
    <t>(・各小委員会　　　　・日・マレーシア全体会合)</t>
    <rPh sb="2" eb="3">
      <t>カク</t>
    </rPh>
    <rPh sb="3" eb="7">
      <t>ショウイインカイ</t>
    </rPh>
    <rPh sb="12" eb="13">
      <t>ヒ</t>
    </rPh>
    <rPh sb="19" eb="21">
      <t>ゼンタイ</t>
    </rPh>
    <rPh sb="21" eb="23">
      <t>カイゴウ</t>
    </rPh>
    <phoneticPr fontId="6"/>
  </si>
  <si>
    <t>(小委員会4回、会議2回実施)</t>
    <rPh sb="1" eb="2">
      <t>ショウ</t>
    </rPh>
    <rPh sb="2" eb="5">
      <t>イインカイ</t>
    </rPh>
    <rPh sb="6" eb="7">
      <t>カイ</t>
    </rPh>
    <rPh sb="8" eb="10">
      <t>カイギ</t>
    </rPh>
    <rPh sb="11" eb="12">
      <t>カイ</t>
    </rPh>
    <rPh sb="12" eb="14">
      <t>ジッシ</t>
    </rPh>
    <phoneticPr fontId="6"/>
  </si>
  <si>
    <t>　　</t>
    <phoneticPr fontId="6"/>
  </si>
  <si>
    <t>小委員会１８回
会議４回
日マレーシア会合３回</t>
    <rPh sb="0" eb="4">
      <t>ショウイインカイ</t>
    </rPh>
    <rPh sb="6" eb="7">
      <t>カイ</t>
    </rPh>
    <rPh sb="8" eb="10">
      <t>カイギ</t>
    </rPh>
    <rPh sb="11" eb="12">
      <t>カイ</t>
    </rPh>
    <rPh sb="13" eb="14">
      <t>ニチ</t>
    </rPh>
    <rPh sb="19" eb="21">
      <t>カイゴウ</t>
    </rPh>
    <rPh sb="22" eb="23">
      <t>カイ</t>
    </rPh>
    <phoneticPr fontId="6"/>
  </si>
  <si>
    <t>小委員会1回、会議5回実施</t>
    <rPh sb="0" eb="1">
      <t>ショウ</t>
    </rPh>
    <rPh sb="1" eb="4">
      <t>イインカイ</t>
    </rPh>
    <rPh sb="5" eb="6">
      <t>カイ</t>
    </rPh>
    <rPh sb="7" eb="9">
      <t>カイギ</t>
    </rPh>
    <rPh sb="10" eb="11">
      <t>カイ</t>
    </rPh>
    <rPh sb="11" eb="13">
      <t>ジッシ</t>
    </rPh>
    <phoneticPr fontId="6"/>
  </si>
  <si>
    <t>会議1回実施</t>
    <rPh sb="0" eb="2">
      <t>カイギ</t>
    </rPh>
    <rPh sb="3" eb="4">
      <t>カイ</t>
    </rPh>
    <rPh sb="4" eb="6">
      <t>ジッシ</t>
    </rPh>
    <phoneticPr fontId="6"/>
  </si>
  <si>
    <t>【１】</t>
    <phoneticPr fontId="6"/>
  </si>
  <si>
    <r>
      <rPr>
        <sz val="11"/>
        <rFont val="ＭＳ Ｐゴシック"/>
        <family val="3"/>
        <charset val="128"/>
      </rPr>
      <t xml:space="preserve">【１】　　　　　　　　　　　　　　　　　　　　　　　　　　　日本人教員の選定に係る日本側関係者との会合，マレーシア側関係者との意見交換を実施。平成２３年度に派遣される６名及び平成２４年度に派遣される４名を選考する準備協議を行った。 </t>
    </r>
    <rPh sb="85" eb="86">
      <t>オヨ</t>
    </rPh>
    <rPh sb="87" eb="89">
      <t>ヘイセイ</t>
    </rPh>
    <rPh sb="91" eb="93">
      <t>ネンド</t>
    </rPh>
    <rPh sb="94" eb="96">
      <t>ハケン</t>
    </rPh>
    <rPh sb="100" eb="101">
      <t>メイ</t>
    </rPh>
    <phoneticPr fontId="6"/>
  </si>
  <si>
    <t>95</t>
    <phoneticPr fontId="6"/>
  </si>
  <si>
    <t>83</t>
    <phoneticPr fontId="6"/>
  </si>
  <si>
    <t>85</t>
    <phoneticPr fontId="6"/>
  </si>
  <si>
    <r>
      <rPr>
        <sz val="16"/>
        <rFont val="ＭＳ Ｐゴシック"/>
        <family val="3"/>
        <charset val="128"/>
      </rPr>
      <t>【３】　　　　　　　　　　　</t>
    </r>
    <r>
      <rPr>
        <sz val="11"/>
        <color theme="1"/>
        <rFont val="ＭＳ Ｐゴシック"/>
        <family val="2"/>
        <charset val="128"/>
        <scheme val="minor"/>
      </rPr>
      <t>%</t>
    </r>
    <phoneticPr fontId="6"/>
  </si>
  <si>
    <t>0
（ただし，日系人団体の調査としては，92%）</t>
    <phoneticPr fontId="6"/>
  </si>
  <si>
    <r>
      <rPr>
        <sz val="16"/>
        <rFont val="ＭＳ Ｐゴシック"/>
        <family val="3"/>
        <charset val="128"/>
      </rPr>
      <t>【２】　　　　　　　</t>
    </r>
    <r>
      <rPr>
        <sz val="11"/>
        <color theme="1"/>
        <rFont val="ＭＳ Ｐゴシック"/>
        <family val="2"/>
        <charset val="128"/>
        <scheme val="minor"/>
      </rPr>
      <t>%</t>
    </r>
    <phoneticPr fontId="6"/>
  </si>
  <si>
    <r>
      <rPr>
        <sz val="16"/>
        <rFont val="ＭＳ Ｐゴシック"/>
        <family val="3"/>
        <charset val="128"/>
      </rPr>
      <t>【３】</t>
    </r>
    <r>
      <rPr>
        <sz val="12"/>
        <rFont val="ＭＳ Ｐゴシック"/>
        <family val="3"/>
        <charset val="128"/>
      </rPr>
      <t>　バリ民主主義フォーラム関係経費　</t>
    </r>
    <r>
      <rPr>
        <sz val="11"/>
        <color theme="1"/>
        <rFont val="ＭＳ Ｐゴシック"/>
        <family val="2"/>
        <charset val="128"/>
        <scheme val="minor"/>
      </rPr>
      <t>　　　　　　　　　　　　　　　　　（目標）我が国から高いレベルで参加し、我が国との二国間協力を高め、アジア諸国の民主化を促進。　　　　　　　　　　　　　　　　　　　　　　　　　　　　　　　　　（実績）アジア諸国の民主化の進展の度合いと我が国との二国間関係の増進の度合い。</t>
    </r>
    <rPh sb="6" eb="8">
      <t>ミンシュ</t>
    </rPh>
    <rPh sb="8" eb="10">
      <t>シュギ</t>
    </rPh>
    <rPh sb="15" eb="17">
      <t>カンケイ</t>
    </rPh>
    <rPh sb="17" eb="19">
      <t>ケイヒ</t>
    </rPh>
    <phoneticPr fontId="6"/>
  </si>
  <si>
    <r>
      <rPr>
        <sz val="16"/>
        <rFont val="ＭＳ Ｐゴシック"/>
        <family val="3"/>
        <charset val="128"/>
      </rPr>
      <t>【１】　　　　　　　　</t>
    </r>
    <r>
      <rPr>
        <sz val="11"/>
        <color theme="1"/>
        <rFont val="ＭＳ Ｐゴシック"/>
        <family val="2"/>
        <charset val="128"/>
        <scheme val="minor"/>
      </rPr>
      <t>%</t>
    </r>
    <phoneticPr fontId="6"/>
  </si>
  <si>
    <t>達成度</t>
    <rPh sb="0" eb="3">
      <t>タッセイド</t>
    </rPh>
    <phoneticPr fontId="6"/>
  </si>
  <si>
    <t>総理乃至は総理レベル閣僚の出席、文人派遣等（２回）</t>
    <rPh sb="0" eb="2">
      <t>ソウリ</t>
    </rPh>
    <rPh sb="2" eb="4">
      <t>ナイシ</t>
    </rPh>
    <rPh sb="5" eb="7">
      <t>ソウリ</t>
    </rPh>
    <rPh sb="10" eb="12">
      <t>カクリョウ</t>
    </rPh>
    <phoneticPr fontId="6"/>
  </si>
  <si>
    <t>総理特使（出席１回）、文人派遣等（２回）</t>
    <rPh sb="0" eb="2">
      <t>ソウリ</t>
    </rPh>
    <rPh sb="2" eb="4">
      <t>トクシ</t>
    </rPh>
    <phoneticPr fontId="6"/>
  </si>
  <si>
    <t>外相（出席１回）、文人派遣等（３回）</t>
    <rPh sb="0" eb="2">
      <t>ガイショウ</t>
    </rPh>
    <phoneticPr fontId="6"/>
  </si>
  <si>
    <t>総理（出席１回）、文人派遣等（３回）</t>
  </si>
  <si>
    <r>
      <rPr>
        <sz val="16"/>
        <rFont val="ＭＳ Ｐゴシック"/>
        <family val="3"/>
        <charset val="128"/>
      </rPr>
      <t>【３】</t>
    </r>
    <r>
      <rPr>
        <sz val="11"/>
        <color theme="1"/>
        <rFont val="ＭＳ Ｐゴシック"/>
        <family val="2"/>
        <charset val="128"/>
        <scheme val="minor"/>
      </rPr>
      <t>　　　　　　　人</t>
    </r>
    <rPh sb="10" eb="11">
      <t>ニン</t>
    </rPh>
    <phoneticPr fontId="6"/>
  </si>
  <si>
    <r>
      <rPr>
        <sz val="16"/>
        <rFont val="ＭＳ Ｐゴシック"/>
        <family val="3"/>
        <charset val="128"/>
      </rPr>
      <t>【２】</t>
    </r>
    <r>
      <rPr>
        <sz val="11"/>
        <rFont val="ＭＳ Ｐゴシック"/>
        <family val="3"/>
        <charset val="128"/>
      </rPr>
      <t>　</t>
    </r>
    <r>
      <rPr>
        <sz val="12"/>
        <rFont val="ＭＳ Ｐゴシック"/>
        <family val="3"/>
        <charset val="128"/>
      </rPr>
      <t>フィリピン残留日系人に関する調査</t>
    </r>
    <r>
      <rPr>
        <sz val="11"/>
        <rFont val="ＭＳ Ｐゴシック"/>
        <family val="3"/>
        <charset val="128"/>
      </rPr>
      <t>　　　　　　　　　　　　　　　　　（目標）平成２３年度においては、日系２世５０人の身元確認調査を行う。　　　　　　　　　　　　　　　　　　　　　　　　　　　（実績）本件調査の対象である残留日系人２世については、終戦時に身元確認資料を失っていることから、最終目標数を明示することができない。他方、過去6回の調査を通じて393人の日本人及び1,436人の日系２世を確認。      　　　　　　　　　　　　　　　　　　　　　　　　　　　　　　　　　　　　　　　　　</t>
    </r>
    <rPh sb="9" eb="11">
      <t>ザンリュウ</t>
    </rPh>
    <rPh sb="11" eb="14">
      <t>ニッケイジン</t>
    </rPh>
    <rPh sb="15" eb="16">
      <t>カン</t>
    </rPh>
    <rPh sb="18" eb="20">
      <t>チョウサ</t>
    </rPh>
    <rPh sb="38" eb="40">
      <t>モクヒョウ</t>
    </rPh>
    <rPh sb="41" eb="43">
      <t>ヘイセイ</t>
    </rPh>
    <rPh sb="45" eb="47">
      <t>ネンド</t>
    </rPh>
    <rPh sb="53" eb="55">
      <t>ニッケイ</t>
    </rPh>
    <rPh sb="56" eb="57">
      <t>セイ</t>
    </rPh>
    <rPh sb="59" eb="60">
      <t>ニン</t>
    </rPh>
    <rPh sb="61" eb="63">
      <t>ミモト</t>
    </rPh>
    <rPh sb="63" eb="65">
      <t>カクニン</t>
    </rPh>
    <rPh sb="65" eb="67">
      <t>チョウサ</t>
    </rPh>
    <rPh sb="68" eb="69">
      <t>オコナ</t>
    </rPh>
    <rPh sb="99" eb="101">
      <t>ジッセキ</t>
    </rPh>
    <phoneticPr fontId="6"/>
  </si>
  <si>
    <r>
      <rPr>
        <sz val="16"/>
        <rFont val="ＭＳ Ｐゴシック"/>
        <family val="3"/>
        <charset val="128"/>
      </rPr>
      <t>【２】</t>
    </r>
    <r>
      <rPr>
        <sz val="11"/>
        <color theme="1"/>
        <rFont val="ＭＳ Ｐゴシック"/>
        <family val="2"/>
        <charset val="128"/>
        <scheme val="minor"/>
      </rPr>
      <t>　　　　　　人</t>
    </r>
    <rPh sb="9" eb="10">
      <t>ヒト</t>
    </rPh>
    <phoneticPr fontId="6"/>
  </si>
  <si>
    <r>
      <t>①</t>
    </r>
    <r>
      <rPr>
        <sz val="11"/>
        <rFont val="ＭＳ Ｐゴシック"/>
        <family val="3"/>
        <charset val="128"/>
      </rPr>
      <t>２４校　　　            　　　　②１１人×７月</t>
    </r>
    <rPh sb="3" eb="4">
      <t>コウ</t>
    </rPh>
    <rPh sb="26" eb="27">
      <t>カンジン</t>
    </rPh>
    <rPh sb="29" eb="30">
      <t>ツキ</t>
    </rPh>
    <phoneticPr fontId="6"/>
  </si>
  <si>
    <r>
      <t>①</t>
    </r>
    <r>
      <rPr>
        <sz val="11"/>
        <rFont val="ＭＳ Ｐゴシック"/>
        <family val="3"/>
        <charset val="128"/>
      </rPr>
      <t>２３校　　　            ②６人×５月（平均）</t>
    </r>
    <rPh sb="3" eb="4">
      <t>コウ</t>
    </rPh>
    <rPh sb="21" eb="22">
      <t>カンジン</t>
    </rPh>
    <rPh sb="24" eb="25">
      <t>ツキ</t>
    </rPh>
    <rPh sb="26" eb="28">
      <t>ヘイキン</t>
    </rPh>
    <phoneticPr fontId="6"/>
  </si>
  <si>
    <t>①14校　　　       ②0人</t>
    <rPh sb="3" eb="4">
      <t>コウ</t>
    </rPh>
    <rPh sb="16" eb="17">
      <t>カンジン</t>
    </rPh>
    <phoneticPr fontId="6"/>
  </si>
  <si>
    <t>①13校　　　         ②3人×7月</t>
    <rPh sb="3" eb="4">
      <t>コウ</t>
    </rPh>
    <rPh sb="18" eb="19">
      <t>カンジン</t>
    </rPh>
    <rPh sb="21" eb="22">
      <t>ツキ</t>
    </rPh>
    <phoneticPr fontId="6"/>
  </si>
  <si>
    <r>
      <rPr>
        <sz val="16"/>
        <rFont val="ＭＳ Ｐゴシック"/>
        <family val="3"/>
        <charset val="128"/>
      </rPr>
      <t>【１】</t>
    </r>
    <r>
      <rPr>
        <sz val="14"/>
        <rFont val="ＭＳ Ｐゴシック"/>
        <family val="3"/>
        <charset val="128"/>
      </rPr>
      <t>　　　　　　　　　　　　　　　　　　　　　　　　　　　　　　　　　</t>
    </r>
    <r>
      <rPr>
        <sz val="11"/>
        <color theme="1"/>
        <rFont val="ＭＳ Ｐゴシック"/>
        <family val="2"/>
        <charset val="128"/>
        <scheme val="minor"/>
      </rPr>
      <t>①校　　　②人×月</t>
    </r>
    <rPh sb="37" eb="38">
      <t>コウ</t>
    </rPh>
    <rPh sb="42" eb="43">
      <t>カンジン</t>
    </rPh>
    <rPh sb="44" eb="45">
      <t>ツキ</t>
    </rPh>
    <phoneticPr fontId="6"/>
  </si>
  <si>
    <r>
      <rPr>
        <sz val="16"/>
        <rFont val="ＭＳ Ｐゴシック"/>
        <family val="3"/>
        <charset val="128"/>
      </rPr>
      <t>【１】</t>
    </r>
    <r>
      <rPr>
        <sz val="11"/>
        <rFont val="ＭＳ Ｐゴシック"/>
        <family val="3"/>
        <charset val="128"/>
      </rPr>
      <t>　</t>
    </r>
    <r>
      <rPr>
        <sz val="12"/>
        <rFont val="ＭＳ Ｐゴシック"/>
        <family val="3"/>
        <charset val="128"/>
      </rPr>
      <t>マレーシア日本国際工科院</t>
    </r>
    <r>
      <rPr>
        <sz val="11"/>
        <rFont val="ＭＳ Ｐゴシック"/>
        <family val="3"/>
        <charset val="128"/>
      </rPr>
      <t>　　　　　　　　　　　　　　　　　　　（目標）MJIITへ派遣する日本人教員の選考準備を整え，ＭＪＩＩＴのカリキュラム及びシラバス等を含む設立計画を検討する。
（評価）平成２３年度に派遣される６名の日本人教員の選考作業は平成２３年９月まで行われたが，同年５月に３名の候補，同年９月に同じく３名の候補が選出された。更に、平成２４年３月には、同年９月までに派遣予定の日本人教員４名が選出された。平成２３年９月にＭＪＩＩＴが開校。平成２２年度については，実績を定量的に示すことは困難だが，平成２２年度に行われた活動が翌年の実質的な成果につながっている。
（実績）①協力大学数，②派遣教員数（人数ｘ月数）。達成度は，準備進捗も含めて勘案。</t>
    </r>
    <rPh sb="9" eb="11">
      <t>ニホン</t>
    </rPh>
    <rPh sb="11" eb="13">
      <t>コクサイ</t>
    </rPh>
    <rPh sb="13" eb="15">
      <t>コウカ</t>
    </rPh>
    <rPh sb="15" eb="16">
      <t>イン</t>
    </rPh>
    <rPh sb="172" eb="173">
      <t>サラ</t>
    </rPh>
    <rPh sb="175" eb="177">
      <t>ヘイセイ</t>
    </rPh>
    <rPh sb="179" eb="180">
      <t>ネン</t>
    </rPh>
    <rPh sb="181" eb="182">
      <t>ガツ</t>
    </rPh>
    <rPh sb="185" eb="187">
      <t>ドウネン</t>
    </rPh>
    <rPh sb="188" eb="189">
      <t>ガツ</t>
    </rPh>
    <rPh sb="192" eb="194">
      <t>ハケン</t>
    </rPh>
    <rPh sb="194" eb="196">
      <t>ヨテイ</t>
    </rPh>
    <rPh sb="197" eb="200">
      <t>ニホンジン</t>
    </rPh>
    <rPh sb="200" eb="202">
      <t>キョウイン</t>
    </rPh>
    <rPh sb="203" eb="204">
      <t>メイ</t>
    </rPh>
    <rPh sb="205" eb="207">
      <t>センシュツ</t>
    </rPh>
    <phoneticPr fontId="6"/>
  </si>
  <si>
    <t>23年度　　　　　　　　</t>
    <rPh sb="2" eb="4">
      <t>ネンド</t>
    </rPh>
    <phoneticPr fontId="6"/>
  </si>
  <si>
    <t>東南アジア島嶼諸国の人材育成､地域的・国際的課題等の対処に向けた努力に対する協力等を通じた同島嶼諸国との関係強化。</t>
    <rPh sb="0" eb="2">
      <t>トウナン</t>
    </rPh>
    <rPh sb="5" eb="7">
      <t>トウショ</t>
    </rPh>
    <rPh sb="7" eb="9">
      <t>ショコク</t>
    </rPh>
    <rPh sb="10" eb="12">
      <t>ジンザイ</t>
    </rPh>
    <rPh sb="12" eb="14">
      <t>イクセイ</t>
    </rPh>
    <rPh sb="15" eb="18">
      <t>チイキテキ</t>
    </rPh>
    <rPh sb="19" eb="22">
      <t>コクサイテキ</t>
    </rPh>
    <rPh sb="22" eb="24">
      <t>カダイ</t>
    </rPh>
    <rPh sb="24" eb="25">
      <t>トウ</t>
    </rPh>
    <rPh sb="26" eb="28">
      <t>タイショ</t>
    </rPh>
    <rPh sb="29" eb="30">
      <t>ム</t>
    </rPh>
    <rPh sb="32" eb="34">
      <t>ドリョク</t>
    </rPh>
    <rPh sb="35" eb="36">
      <t>タイ</t>
    </rPh>
    <rPh sb="38" eb="40">
      <t>キョウリョク</t>
    </rPh>
    <rPh sb="40" eb="41">
      <t>トウ</t>
    </rPh>
    <rPh sb="42" eb="43">
      <t>ツウ</t>
    </rPh>
    <rPh sb="45" eb="46">
      <t>ドウ</t>
    </rPh>
    <rPh sb="46" eb="48">
      <t>トウショ</t>
    </rPh>
    <rPh sb="48" eb="50">
      <t>ショコク</t>
    </rPh>
    <rPh sb="52" eb="56">
      <t>カンケイキョウカ</t>
    </rPh>
    <phoneticPr fontId="6"/>
  </si>
  <si>
    <r>
      <t xml:space="preserve">事業の目的
</t>
    </r>
    <r>
      <rPr>
        <sz val="9"/>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</si>
  <si>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t>東南アジア島嶼国との友好関係の強化</t>
    <rPh sb="0" eb="2">
      <t>トウナン</t>
    </rPh>
    <rPh sb="5" eb="7">
      <t>トウショ</t>
    </rPh>
    <rPh sb="7" eb="8">
      <t>コク</t>
    </rPh>
    <rPh sb="10" eb="12">
      <t>ユウコウ</t>
    </rPh>
    <rPh sb="12" eb="14">
      <t>カンケイ</t>
    </rPh>
    <rPh sb="15" eb="17">
      <t>キョウカ</t>
    </rPh>
    <phoneticPr fontId="6"/>
  </si>
  <si>
    <t>B.</t>
    <phoneticPr fontId="6"/>
  </si>
  <si>
    <t>/</t>
    <phoneticPr fontId="6"/>
  </si>
  <si>
    <t>A.</t>
    <phoneticPr fontId="6"/>
  </si>
  <si>
    <t>旧外地関係性入り</t>
    <rPh sb="0" eb="1">
      <t>キュウ</t>
    </rPh>
    <rPh sb="1" eb="3">
      <t>ガイチ</t>
    </rPh>
    <rPh sb="3" eb="6">
      <t>カンケイセイ</t>
    </rPh>
    <rPh sb="6" eb="7">
      <t>イ</t>
    </rPh>
    <phoneticPr fontId="6"/>
  </si>
  <si>
    <t>H.</t>
    <phoneticPr fontId="6"/>
  </si>
  <si>
    <t>D.</t>
    <phoneticPr fontId="6"/>
  </si>
  <si>
    <t>G.</t>
    <phoneticPr fontId="6"/>
  </si>
  <si>
    <t>C.</t>
    <phoneticPr fontId="6"/>
  </si>
  <si>
    <t>F.</t>
    <phoneticPr fontId="6"/>
  </si>
  <si>
    <t>E.</t>
    <phoneticPr fontId="6"/>
  </si>
  <si>
    <t>旧外地関係整理</t>
    <rPh sb="0" eb="1">
      <t>キュウ</t>
    </rPh>
    <rPh sb="1" eb="3">
      <t>ガイチ</t>
    </rPh>
    <rPh sb="3" eb="5">
      <t>カンケイ</t>
    </rPh>
    <rPh sb="5" eb="7">
      <t>セイリ</t>
    </rPh>
    <phoneticPr fontId="6"/>
  </si>
  <si>
    <t>旧外地関係整理事務を行う上で､必要最小限の水準と考えている。</t>
    <rPh sb="0" eb="1">
      <t>キュウ</t>
    </rPh>
    <rPh sb="1" eb="3">
      <t>ガイチ</t>
    </rPh>
    <rPh sb="3" eb="5">
      <t>カンケイ</t>
    </rPh>
    <rPh sb="5" eb="7">
      <t>セイリ</t>
    </rPh>
    <rPh sb="7" eb="9">
      <t>ジム</t>
    </rPh>
    <rPh sb="10" eb="11">
      <t>オコナ</t>
    </rPh>
    <rPh sb="12" eb="13">
      <t>ウエ</t>
    </rPh>
    <rPh sb="15" eb="17">
      <t>ヒツヨウ</t>
    </rPh>
    <rPh sb="17" eb="20">
      <t>サイショウゲン</t>
    </rPh>
    <rPh sb="21" eb="23">
      <t>スイジュン</t>
    </rPh>
    <rPh sb="24" eb="25">
      <t>カンガ</t>
    </rPh>
    <phoneticPr fontId="6"/>
  </si>
  <si>
    <t>活動実績は見込みに見合ったものであるか。</t>
    <phoneticPr fontId="6"/>
  </si>
  <si>
    <t>単位あたりコストの削減に努めているか。その水準は妥当か。</t>
    <phoneticPr fontId="6"/>
  </si>
  <si>
    <t>不用率が大きい場合は、その理由を把握しているか。</t>
    <phoneticPr fontId="6"/>
  </si>
  <si>
    <t>○</t>
    <phoneticPr fontId="6"/>
  </si>
  <si>
    <t>国が実施すべき給与である。帰還職員が皆無であったため給与支出が無かった。</t>
    <rPh sb="0" eb="1">
      <t>クニ</t>
    </rPh>
    <rPh sb="2" eb="4">
      <t>ジッシ</t>
    </rPh>
    <rPh sb="7" eb="9">
      <t>キュウヨ</t>
    </rPh>
    <rPh sb="13" eb="15">
      <t>キカン</t>
    </rPh>
    <rPh sb="15" eb="17">
      <t>ショクイン</t>
    </rPh>
    <rPh sb="18" eb="20">
      <t>カイム</t>
    </rPh>
    <rPh sb="26" eb="28">
      <t>キュウヨ</t>
    </rPh>
    <rPh sb="28" eb="30">
      <t>シシュツ</t>
    </rPh>
    <rPh sb="31" eb="32">
      <t>ナ</t>
    </rPh>
    <phoneticPr fontId="6"/>
  </si>
  <si>
    <t>　　　　　　　旧外地職員給与費：３７３，０００（円／1名）　　　　　　</t>
    <rPh sb="7" eb="8">
      <t>キュウ</t>
    </rPh>
    <rPh sb="8" eb="10">
      <t>ガイチ</t>
    </rPh>
    <rPh sb="10" eb="12">
      <t>ショクイン</t>
    </rPh>
    <rPh sb="12" eb="15">
      <t>キュウヨヒ</t>
    </rPh>
    <rPh sb="24" eb="25">
      <t>エン</t>
    </rPh>
    <rPh sb="27" eb="28">
      <t>メイ</t>
    </rPh>
    <phoneticPr fontId="6"/>
  </si>
  <si>
    <t>(                   )</t>
    <phoneticPr fontId="6"/>
  </si>
  <si>
    <t>千円</t>
    <rPh sb="0" eb="2">
      <t>センエン</t>
    </rPh>
    <phoneticPr fontId="6"/>
  </si>
  <si>
    <t>旧外地官署所属帰還職員に対する未払給与及び退職金の支給額</t>
    <rPh sb="0" eb="1">
      <t>キュウ</t>
    </rPh>
    <rPh sb="1" eb="3">
      <t>ガイチ</t>
    </rPh>
    <rPh sb="3" eb="5">
      <t>カンショ</t>
    </rPh>
    <rPh sb="5" eb="7">
      <t>ショゾク</t>
    </rPh>
    <rPh sb="7" eb="9">
      <t>キカン</t>
    </rPh>
    <rPh sb="9" eb="11">
      <t>ショクイン</t>
    </rPh>
    <rPh sb="12" eb="13">
      <t>タイ</t>
    </rPh>
    <rPh sb="15" eb="17">
      <t>ミハライ</t>
    </rPh>
    <rPh sb="17" eb="19">
      <t>キュウヨ</t>
    </rPh>
    <rPh sb="19" eb="20">
      <t>オヨ</t>
    </rPh>
    <rPh sb="21" eb="24">
      <t>タイショクキン</t>
    </rPh>
    <rPh sb="25" eb="28">
      <t>シキュウガク</t>
    </rPh>
    <phoneticPr fontId="6"/>
  </si>
  <si>
    <t>％</t>
    <phoneticPr fontId="6"/>
  </si>
  <si>
    <t>旧外地官署所属帰還職員に対する未払給与及び退職金の支給額</t>
    <rPh sb="0" eb="1">
      <t>キュウ</t>
    </rPh>
    <rPh sb="1" eb="3">
      <t>ガイチ</t>
    </rPh>
    <rPh sb="3" eb="5">
      <t>カンショ</t>
    </rPh>
    <rPh sb="5" eb="7">
      <t>ショゾク</t>
    </rPh>
    <rPh sb="7" eb="9">
      <t>キカン</t>
    </rPh>
    <rPh sb="9" eb="11">
      <t>ショクイン</t>
    </rPh>
    <rPh sb="12" eb="13">
      <t>タイ</t>
    </rPh>
    <rPh sb="15" eb="17">
      <t>ミハラ</t>
    </rPh>
    <rPh sb="17" eb="19">
      <t>キュウヨ</t>
    </rPh>
    <rPh sb="19" eb="20">
      <t>オヨ</t>
    </rPh>
    <rPh sb="21" eb="24">
      <t>タイショクキン</t>
    </rPh>
    <rPh sb="25" eb="28">
      <t>シキュウガク</t>
    </rPh>
    <phoneticPr fontId="6"/>
  </si>
  <si>
    <t>旧外地官署が行った行政行為等の事実証明事務、旧外地官署所属職員帰還に直接関係ある事務、旧外地関係職員の戦没者叙勲に関する事務。</t>
    <rPh sb="0" eb="1">
      <t>キュウ</t>
    </rPh>
    <rPh sb="1" eb="3">
      <t>ガイチ</t>
    </rPh>
    <rPh sb="3" eb="5">
      <t>カンショ</t>
    </rPh>
    <rPh sb="6" eb="7">
      <t>オコナ</t>
    </rPh>
    <rPh sb="9" eb="11">
      <t>ギョウセイ</t>
    </rPh>
    <rPh sb="11" eb="13">
      <t>コウイ</t>
    </rPh>
    <rPh sb="13" eb="14">
      <t>トウ</t>
    </rPh>
    <rPh sb="15" eb="17">
      <t>ジジツ</t>
    </rPh>
    <rPh sb="17" eb="19">
      <t>ショウメイ</t>
    </rPh>
    <rPh sb="19" eb="21">
      <t>ジム</t>
    </rPh>
    <rPh sb="22" eb="23">
      <t>キュウ</t>
    </rPh>
    <rPh sb="23" eb="25">
      <t>ガイチ</t>
    </rPh>
    <rPh sb="25" eb="27">
      <t>カンショ</t>
    </rPh>
    <rPh sb="27" eb="29">
      <t>ショゾク</t>
    </rPh>
    <rPh sb="29" eb="31">
      <t>ショクイン</t>
    </rPh>
    <rPh sb="31" eb="33">
      <t>キカン</t>
    </rPh>
    <rPh sb="34" eb="36">
      <t>チョクセツ</t>
    </rPh>
    <rPh sb="36" eb="38">
      <t>カンケイ</t>
    </rPh>
    <rPh sb="40" eb="42">
      <t>ジム</t>
    </rPh>
    <rPh sb="43" eb="44">
      <t>キュウ</t>
    </rPh>
    <rPh sb="44" eb="46">
      <t>ガイチ</t>
    </rPh>
    <rPh sb="46" eb="48">
      <t>カンケイ</t>
    </rPh>
    <rPh sb="48" eb="50">
      <t>ショクイン</t>
    </rPh>
    <rPh sb="51" eb="54">
      <t>センボツシャ</t>
    </rPh>
    <rPh sb="54" eb="56">
      <t>ジョクン</t>
    </rPh>
    <rPh sb="57" eb="58">
      <t>カン</t>
    </rPh>
    <rPh sb="60" eb="62">
      <t>ジム</t>
    </rPh>
    <phoneticPr fontId="6"/>
  </si>
  <si>
    <t>旧外地官署に関連する各種整理事務を行うこと。</t>
    <rPh sb="0" eb="1">
      <t>キュウ</t>
    </rPh>
    <rPh sb="1" eb="3">
      <t>ガイチ</t>
    </rPh>
    <rPh sb="3" eb="5">
      <t>カンショ</t>
    </rPh>
    <rPh sb="6" eb="8">
      <t>カンレン</t>
    </rPh>
    <rPh sb="10" eb="12">
      <t>カクシュ</t>
    </rPh>
    <rPh sb="12" eb="14">
      <t>セイリ</t>
    </rPh>
    <rPh sb="14" eb="16">
      <t>ジム</t>
    </rPh>
    <rPh sb="17" eb="18">
      <t>オコナ</t>
    </rPh>
    <phoneticPr fontId="6"/>
  </si>
  <si>
    <t>音響システム運用</t>
    <rPh sb="0" eb="2">
      <t>オンキョウ</t>
    </rPh>
    <rPh sb="6" eb="8">
      <t>ウンヨウ</t>
    </rPh>
    <phoneticPr fontId="6"/>
  </si>
  <si>
    <t>（株）放送サービスセンター</t>
    <rPh sb="1" eb="2">
      <t>カブ</t>
    </rPh>
    <rPh sb="3" eb="5">
      <t>ホウソウ</t>
    </rPh>
    <phoneticPr fontId="6"/>
  </si>
  <si>
    <t>レセプション開催</t>
    <rPh sb="6" eb="8">
      <t>カイサイ</t>
    </rPh>
    <phoneticPr fontId="6"/>
  </si>
  <si>
    <t>（財）国際文化会館</t>
    <rPh sb="1" eb="2">
      <t>ザイ</t>
    </rPh>
    <rPh sb="3" eb="5">
      <t>コクサイ</t>
    </rPh>
    <rPh sb="5" eb="7">
      <t>ブンカ</t>
    </rPh>
    <rPh sb="7" eb="9">
      <t>カイカン</t>
    </rPh>
    <phoneticPr fontId="6"/>
  </si>
  <si>
    <t>ポスター・パンフレット作成</t>
    <rPh sb="11" eb="13">
      <t>サクセイ</t>
    </rPh>
    <phoneticPr fontId="6"/>
  </si>
  <si>
    <t>松代印刷株式会社</t>
    <rPh sb="0" eb="2">
      <t>マツシロ</t>
    </rPh>
    <rPh sb="2" eb="4">
      <t>インサツ</t>
    </rPh>
    <rPh sb="4" eb="8">
      <t>カブシキガイシャ</t>
    </rPh>
    <phoneticPr fontId="6"/>
  </si>
  <si>
    <t>会合議事録・報告書作成</t>
    <rPh sb="0" eb="2">
      <t>カイゴウ</t>
    </rPh>
    <rPh sb="2" eb="5">
      <t>ギジロク</t>
    </rPh>
    <rPh sb="6" eb="9">
      <t>ホウコクショ</t>
    </rPh>
    <rPh sb="9" eb="11">
      <t>サクセイ</t>
    </rPh>
    <phoneticPr fontId="6"/>
  </si>
  <si>
    <t>（社）太平洋諸島研究所</t>
    <rPh sb="1" eb="2">
      <t>シャ</t>
    </rPh>
    <rPh sb="3" eb="6">
      <t>タイヘイヨウ</t>
    </rPh>
    <rPh sb="6" eb="8">
      <t>ショトウ</t>
    </rPh>
    <rPh sb="8" eb="11">
      <t>ケンキュウジョ</t>
    </rPh>
    <phoneticPr fontId="6"/>
  </si>
  <si>
    <t>会議開催業務委託</t>
    <rPh sb="0" eb="2">
      <t>カイギ</t>
    </rPh>
    <rPh sb="2" eb="4">
      <t>カイサイ</t>
    </rPh>
    <rPh sb="4" eb="6">
      <t>ギョウム</t>
    </rPh>
    <rPh sb="6" eb="8">
      <t>イタク</t>
    </rPh>
    <phoneticPr fontId="6"/>
  </si>
  <si>
    <t>（株）インターグループ</t>
    <rPh sb="1" eb="2">
      <t>カブ</t>
    </rPh>
    <phoneticPr fontId="6"/>
  </si>
  <si>
    <t>（株）サイマル・インターナショナル</t>
    <rPh sb="1" eb="2">
      <t>カブ</t>
    </rPh>
    <phoneticPr fontId="6"/>
  </si>
  <si>
    <t>第６回太平洋・島サミット開催準備に係る経費</t>
    <rPh sb="0" eb="1">
      <t>ダイ</t>
    </rPh>
    <rPh sb="2" eb="3">
      <t>カイ</t>
    </rPh>
    <rPh sb="3" eb="6">
      <t>タイヘイヨウ</t>
    </rPh>
    <rPh sb="7" eb="8">
      <t>シマ</t>
    </rPh>
    <rPh sb="12" eb="14">
      <t>カイサイ</t>
    </rPh>
    <rPh sb="14" eb="16">
      <t>ジュンビ</t>
    </rPh>
    <rPh sb="17" eb="18">
      <t>カカ</t>
    </rPh>
    <rPh sb="19" eb="21">
      <t>ケイヒ</t>
    </rPh>
    <phoneticPr fontId="6"/>
  </si>
  <si>
    <t>会議参加者航空賃・滞在費</t>
    <rPh sb="0" eb="2">
      <t>カイギ</t>
    </rPh>
    <rPh sb="2" eb="5">
      <t>サンカシャ</t>
    </rPh>
    <rPh sb="5" eb="7">
      <t>コウクウ</t>
    </rPh>
    <rPh sb="7" eb="8">
      <t>チン</t>
    </rPh>
    <rPh sb="9" eb="12">
      <t>タイザイヒ</t>
    </rPh>
    <phoneticPr fontId="6"/>
  </si>
  <si>
    <t>接遇費</t>
    <rPh sb="0" eb="2">
      <t>セツグウ</t>
    </rPh>
    <rPh sb="2" eb="3">
      <t>ヒ</t>
    </rPh>
    <phoneticPr fontId="6"/>
  </si>
  <si>
    <t>ポスター・パンフレットの作成</t>
    <rPh sb="12" eb="14">
      <t>サクセイ</t>
    </rPh>
    <phoneticPr fontId="6"/>
  </si>
  <si>
    <t>広報</t>
    <rPh sb="0" eb="2">
      <t>コウホウ</t>
    </rPh>
    <phoneticPr fontId="6"/>
  </si>
  <si>
    <t>視察・会議</t>
    <rPh sb="0" eb="2">
      <t>シサツ</t>
    </rPh>
    <rPh sb="3" eb="5">
      <t>カイギ</t>
    </rPh>
    <phoneticPr fontId="6"/>
  </si>
  <si>
    <t>調査委託</t>
    <rPh sb="0" eb="2">
      <t>チョウサ</t>
    </rPh>
    <rPh sb="2" eb="4">
      <t>イタク</t>
    </rPh>
    <phoneticPr fontId="6"/>
  </si>
  <si>
    <t>会議運営業務委託</t>
    <rPh sb="0" eb="2">
      <t>カイギ</t>
    </rPh>
    <rPh sb="2" eb="4">
      <t>ウンエイ</t>
    </rPh>
    <rPh sb="4" eb="6">
      <t>ギョウム</t>
    </rPh>
    <rPh sb="6" eb="8">
      <t>イタク</t>
    </rPh>
    <phoneticPr fontId="6"/>
  </si>
  <si>
    <t>B.</t>
    <phoneticPr fontId="6"/>
  </si>
  <si>
    <t>レセプション開催経費</t>
    <rPh sb="6" eb="8">
      <t>カイサイ</t>
    </rPh>
    <rPh sb="8" eb="10">
      <t>ケイヒ</t>
    </rPh>
    <phoneticPr fontId="6"/>
  </si>
  <si>
    <t>音響機材</t>
    <rPh sb="0" eb="2">
      <t>オンキョウ</t>
    </rPh>
    <rPh sb="2" eb="4">
      <t>キザイ</t>
    </rPh>
    <phoneticPr fontId="6"/>
  </si>
  <si>
    <t>個別事業の記載数を２件分から１件分に修正</t>
    <rPh sb="0" eb="2">
      <t>コベツ</t>
    </rPh>
    <rPh sb="2" eb="4">
      <t>ジギョウ</t>
    </rPh>
    <rPh sb="5" eb="7">
      <t>キサイ</t>
    </rPh>
    <rPh sb="7" eb="8">
      <t>スウ</t>
    </rPh>
    <rPh sb="10" eb="11">
      <t>ケン</t>
    </rPh>
    <rPh sb="11" eb="12">
      <t>ブン</t>
    </rPh>
    <rPh sb="15" eb="17">
      <t>ケンブン</t>
    </rPh>
    <rPh sb="18" eb="20">
      <t>シュウセイ</t>
    </rPh>
    <phoneticPr fontId="6"/>
  </si>
  <si>
    <t>―</t>
  </si>
  <si>
    <t>外務省設置法第４条第１項
外務省組織令４２条</t>
    <rPh sb="0" eb="3">
      <t>ガイムショウ</t>
    </rPh>
    <rPh sb="3" eb="6">
      <t>セッチホウ</t>
    </rPh>
    <rPh sb="6" eb="7">
      <t>ダイ</t>
    </rPh>
    <rPh sb="8" eb="9">
      <t>ジョウ</t>
    </rPh>
    <rPh sb="9" eb="10">
      <t>ダイ</t>
    </rPh>
    <rPh sb="11" eb="12">
      <t>コウ</t>
    </rPh>
    <rPh sb="13" eb="16">
      <t>ガイムショウ</t>
    </rPh>
    <rPh sb="16" eb="19">
      <t>ソシキレイ</t>
    </rPh>
    <rPh sb="21" eb="22">
      <t>ジョウ</t>
    </rPh>
    <phoneticPr fontId="6"/>
  </si>
  <si>
    <t>Ｉ－１アジア大洋州地域外交</t>
    <rPh sb="6" eb="9">
      <t>タイヨウシュウ</t>
    </rPh>
    <rPh sb="9" eb="11">
      <t>チイキ</t>
    </rPh>
    <rPh sb="11" eb="13">
      <t>ガイコウ</t>
    </rPh>
    <phoneticPr fontId="6"/>
  </si>
  <si>
    <t>アジア大洋州局大洋州課</t>
    <rPh sb="3" eb="6">
      <t>タイヨウシュウ</t>
    </rPh>
    <rPh sb="6" eb="7">
      <t>キョク</t>
    </rPh>
    <rPh sb="7" eb="11">
      <t>タイヨウシュウカ</t>
    </rPh>
    <phoneticPr fontId="6"/>
  </si>
  <si>
    <t>平成２３年度開始・終了</t>
    <rPh sb="0" eb="2">
      <t>ヘイセイ</t>
    </rPh>
    <rPh sb="4" eb="6">
      <t>ネンド</t>
    </rPh>
    <rPh sb="6" eb="8">
      <t>カイシ</t>
    </rPh>
    <rPh sb="9" eb="11">
      <t>シュウリョウ</t>
    </rPh>
    <phoneticPr fontId="25"/>
  </si>
  <si>
    <t>会議出席に係る業務一式</t>
    <rPh sb="0" eb="2">
      <t>カイギ</t>
    </rPh>
    <rPh sb="2" eb="4">
      <t>シュッセキ</t>
    </rPh>
    <rPh sb="5" eb="6">
      <t>カカ</t>
    </rPh>
    <rPh sb="7" eb="9">
      <t>ギョウム</t>
    </rPh>
    <rPh sb="9" eb="11">
      <t>イッシキ</t>
    </rPh>
    <phoneticPr fontId="6"/>
  </si>
  <si>
    <t>会議参加費</t>
    <rPh sb="0" eb="2">
      <t>カイギ</t>
    </rPh>
    <rPh sb="2" eb="5">
      <t>サンカヒ</t>
    </rPh>
    <phoneticPr fontId="6"/>
  </si>
  <si>
    <t>「創造的パートナーシップのための日ＮＺ会議」開催経費</t>
    <rPh sb="1" eb="4">
      <t>ソウゾウテキ</t>
    </rPh>
    <rPh sb="16" eb="17">
      <t>ヒ</t>
    </rPh>
    <rPh sb="19" eb="21">
      <t>カイギ</t>
    </rPh>
    <rPh sb="22" eb="24">
      <t>カイサイ</t>
    </rPh>
    <rPh sb="24" eb="26">
      <t>ケイヒ</t>
    </rPh>
    <phoneticPr fontId="6"/>
  </si>
  <si>
    <t>有識者出張旅費、報告書作成費、人件費</t>
    <rPh sb="0" eb="3">
      <t>ユウシキシャ</t>
    </rPh>
    <rPh sb="3" eb="5">
      <t>シュッチョウ</t>
    </rPh>
    <rPh sb="5" eb="7">
      <t>リョヒ</t>
    </rPh>
    <rPh sb="8" eb="11">
      <t>ホウコクショ</t>
    </rPh>
    <rPh sb="11" eb="14">
      <t>サクセイヒ</t>
    </rPh>
    <rPh sb="15" eb="18">
      <t>ジンケンヒ</t>
    </rPh>
    <phoneticPr fontId="6"/>
  </si>
  <si>
    <t>外務省出張者２名</t>
    <rPh sb="0" eb="3">
      <t>ガイムショウ</t>
    </rPh>
    <rPh sb="3" eb="6">
      <t>シュッチョウシャ</t>
    </rPh>
    <rPh sb="7" eb="8">
      <t>メイ</t>
    </rPh>
    <phoneticPr fontId="6"/>
  </si>
  <si>
    <t>会議出席経費</t>
    <rPh sb="0" eb="2">
      <t>カイギ</t>
    </rPh>
    <rPh sb="2" eb="4">
      <t>シュッセキ</t>
    </rPh>
    <rPh sb="4" eb="6">
      <t>ケイヒ</t>
    </rPh>
    <phoneticPr fontId="6"/>
  </si>
  <si>
    <t>（財）日本国際問題研究所</t>
    <rPh sb="1" eb="2">
      <t>ザイ</t>
    </rPh>
    <rPh sb="3" eb="5">
      <t>ニホン</t>
    </rPh>
    <rPh sb="5" eb="7">
      <t>コクサイ</t>
    </rPh>
    <rPh sb="7" eb="9">
      <t>モンダイ</t>
    </rPh>
    <rPh sb="9" eb="12">
      <t>ケンキュウジョ</t>
    </rPh>
    <phoneticPr fontId="6"/>
  </si>
  <si>
    <t>「日豪１．５トラック安全保障対話」開催経費</t>
    <rPh sb="1" eb="3">
      <t>ニチゴウ</t>
    </rPh>
    <rPh sb="10" eb="12">
      <t>アンゼン</t>
    </rPh>
    <rPh sb="12" eb="14">
      <t>ホショウ</t>
    </rPh>
    <rPh sb="14" eb="16">
      <t>タイワ</t>
    </rPh>
    <rPh sb="17" eb="19">
      <t>カイサイ</t>
    </rPh>
    <rPh sb="19" eb="21">
      <t>ケイヒ</t>
    </rPh>
    <phoneticPr fontId="6"/>
  </si>
  <si>
    <t>会議費、報告書作成費、人件費</t>
    <rPh sb="0" eb="3">
      <t>カイギヒ</t>
    </rPh>
    <rPh sb="4" eb="7">
      <t>ホウコクショ</t>
    </rPh>
    <rPh sb="7" eb="10">
      <t>サクセイヒ</t>
    </rPh>
    <rPh sb="11" eb="14">
      <t>ジンケンヒ</t>
    </rPh>
    <phoneticPr fontId="6"/>
  </si>
  <si>
    <t>会議開催費</t>
    <rPh sb="0" eb="2">
      <t>カイギ</t>
    </rPh>
    <rPh sb="2" eb="5">
      <t>カイサイヒ</t>
    </rPh>
    <phoneticPr fontId="6"/>
  </si>
  <si>
    <t>平成１４年度</t>
    <rPh sb="0" eb="2">
      <t>ヘイセイ</t>
    </rPh>
    <rPh sb="4" eb="6">
      <t>ネンド</t>
    </rPh>
    <phoneticPr fontId="25"/>
  </si>
  <si>
    <t>車両借り上げ</t>
    <rPh sb="0" eb="2">
      <t>シャリョウ</t>
    </rPh>
    <rPh sb="2" eb="3">
      <t>カ</t>
    </rPh>
    <rPh sb="4" eb="5">
      <t>ア</t>
    </rPh>
    <phoneticPr fontId="6"/>
  </si>
  <si>
    <t>会議出席謝礼</t>
    <rPh sb="0" eb="2">
      <t>カイギ</t>
    </rPh>
    <rPh sb="2" eb="4">
      <t>シュッセキ</t>
    </rPh>
    <rPh sb="4" eb="6">
      <t>シャレイ</t>
    </rPh>
    <phoneticPr fontId="6"/>
  </si>
  <si>
    <t>有識者</t>
    <rPh sb="0" eb="3">
      <t>ユウシキシャ</t>
    </rPh>
    <phoneticPr fontId="6"/>
  </si>
  <si>
    <t>出席旅費</t>
    <rPh sb="0" eb="2">
      <t>シュッセキ</t>
    </rPh>
    <rPh sb="2" eb="4">
      <t>リョヒ</t>
    </rPh>
    <phoneticPr fontId="6"/>
  </si>
  <si>
    <t>外務省出張者</t>
    <rPh sb="0" eb="3">
      <t>ガイムショウ</t>
    </rPh>
    <rPh sb="3" eb="6">
      <t>シュッチョウシャ</t>
    </rPh>
    <phoneticPr fontId="6"/>
  </si>
  <si>
    <t>「創造的パートナーシップのための日豪会議」開催経費</t>
    <rPh sb="1" eb="4">
      <t>ソウゾウテキ</t>
    </rPh>
    <rPh sb="16" eb="18">
      <t>ニチゴウ</t>
    </rPh>
    <rPh sb="18" eb="20">
      <t>カイギ</t>
    </rPh>
    <rPh sb="21" eb="23">
      <t>カイサイ</t>
    </rPh>
    <rPh sb="23" eb="25">
      <t>ケイヒ</t>
    </rPh>
    <phoneticPr fontId="6"/>
  </si>
  <si>
    <t>有識者５名</t>
    <rPh sb="0" eb="3">
      <t>ユウシキシャ</t>
    </rPh>
    <rPh sb="4" eb="5">
      <t>メイ</t>
    </rPh>
    <phoneticPr fontId="6"/>
  </si>
  <si>
    <t>１９９７年７月、ハワード豪首相（当時）が小渕総理（当時）との首脳会談で提案。</t>
    <rPh sb="4" eb="5">
      <t>ネン</t>
    </rPh>
    <rPh sb="6" eb="7">
      <t>ガツ</t>
    </rPh>
    <rPh sb="12" eb="13">
      <t>ゴウ</t>
    </rPh>
    <rPh sb="13" eb="15">
      <t>シュショウ</t>
    </rPh>
    <rPh sb="16" eb="18">
      <t>トウジ</t>
    </rPh>
    <rPh sb="20" eb="22">
      <t>オブチ</t>
    </rPh>
    <rPh sb="22" eb="24">
      <t>ソウリ</t>
    </rPh>
    <rPh sb="25" eb="27">
      <t>トウジ</t>
    </rPh>
    <rPh sb="30" eb="32">
      <t>シュノウ</t>
    </rPh>
    <rPh sb="32" eb="34">
      <t>カイダン</t>
    </rPh>
    <rPh sb="35" eb="37">
      <t>テイアン</t>
    </rPh>
    <phoneticPr fontId="6"/>
  </si>
  <si>
    <t>平成１３年度</t>
    <rPh sb="0" eb="2">
      <t>ヘイセイ</t>
    </rPh>
    <rPh sb="4" eb="6">
      <t>ネンド</t>
    </rPh>
    <phoneticPr fontId="25"/>
  </si>
  <si>
    <t>事業の目標達成のみならず，合理的な支出を行い，引き続きコスト削減に努める。</t>
    <rPh sb="0" eb="2">
      <t>ジギョウ</t>
    </rPh>
    <rPh sb="3" eb="5">
      <t>モクヒョウ</t>
    </rPh>
    <rPh sb="5" eb="7">
      <t>タッセイ</t>
    </rPh>
    <rPh sb="13" eb="16">
      <t>ゴウリテキ</t>
    </rPh>
    <rPh sb="17" eb="19">
      <t>シシュツ</t>
    </rPh>
    <rPh sb="20" eb="21">
      <t>オコナ</t>
    </rPh>
    <rPh sb="23" eb="24">
      <t>ヒ</t>
    </rPh>
    <rPh sb="25" eb="26">
      <t>ツヅ</t>
    </rPh>
    <rPh sb="30" eb="32">
      <t>サクゲン</t>
    </rPh>
    <rPh sb="33" eb="34">
      <t>ツト</t>
    </rPh>
    <phoneticPr fontId="6"/>
  </si>
  <si>
    <t>事業実施により，成果目標である要人往来数に
つながっている</t>
    <rPh sb="0" eb="2">
      <t>ジギョウ</t>
    </rPh>
    <rPh sb="2" eb="4">
      <t>ジッシ</t>
    </rPh>
    <rPh sb="8" eb="10">
      <t>セイカ</t>
    </rPh>
    <rPh sb="10" eb="12">
      <t>モクヒョウ</t>
    </rPh>
    <rPh sb="15" eb="17">
      <t>ヨウジン</t>
    </rPh>
    <rPh sb="17" eb="19">
      <t>オウライ</t>
    </rPh>
    <rPh sb="19" eb="20">
      <t>スウ</t>
    </rPh>
    <phoneticPr fontId="6"/>
  </si>
  <si>
    <t>必要に応じ，競争入札により実施</t>
    <rPh sb="0" eb="2">
      <t>ヒツヨウ</t>
    </rPh>
    <rPh sb="3" eb="4">
      <t>オウ</t>
    </rPh>
    <rPh sb="6" eb="8">
      <t>キョウソウ</t>
    </rPh>
    <rPh sb="8" eb="10">
      <t>ニュウサツ</t>
    </rPh>
    <rPh sb="13" eb="15">
      <t>ジッシ</t>
    </rPh>
    <phoneticPr fontId="6"/>
  </si>
  <si>
    <t>外交政策に関わる事業となっており，国が実施すべき事業</t>
    <rPh sb="0" eb="2">
      <t>ガイコウ</t>
    </rPh>
    <rPh sb="2" eb="4">
      <t>セイサク</t>
    </rPh>
    <rPh sb="5" eb="6">
      <t>カカ</t>
    </rPh>
    <rPh sb="8" eb="10">
      <t>ジギョウ</t>
    </rPh>
    <rPh sb="17" eb="18">
      <t>クニ</t>
    </rPh>
    <rPh sb="19" eb="21">
      <t>ジッシ</t>
    </rPh>
    <rPh sb="24" eb="26">
      <t>ジギョウ</t>
    </rPh>
    <phoneticPr fontId="6"/>
  </si>
  <si>
    <t>創造的パートナーシップのための日ＮＺ会議」開催経費</t>
    <rPh sb="0" eb="3">
      <t>ソウゾウテキ</t>
    </rPh>
    <rPh sb="15" eb="16">
      <t>ヒ</t>
    </rPh>
    <rPh sb="18" eb="20">
      <t>カイギ</t>
    </rPh>
    <rPh sb="21" eb="23">
      <t>カイサイ</t>
    </rPh>
    <rPh sb="23" eb="25">
      <t>ケイヒ</t>
    </rPh>
    <phoneticPr fontId="6"/>
  </si>
  <si>
    <t>「日豪1.5トラック安全保障対話」開催経費</t>
    <rPh sb="1" eb="3">
      <t>ニチゴウ</t>
    </rPh>
    <rPh sb="10" eb="12">
      <t>アンゼン</t>
    </rPh>
    <rPh sb="12" eb="14">
      <t>ホショウ</t>
    </rPh>
    <rPh sb="14" eb="16">
      <t>タイワ</t>
    </rPh>
    <rPh sb="17" eb="19">
      <t>カイサイ</t>
    </rPh>
    <rPh sb="19" eb="21">
      <t>ケイヒ</t>
    </rPh>
    <phoneticPr fontId="6"/>
  </si>
  <si>
    <t>執行額／実施事業数</t>
    <rPh sb="4" eb="6">
      <t>ジッシ</t>
    </rPh>
    <rPh sb="6" eb="8">
      <t>ジギョウ</t>
    </rPh>
    <phoneticPr fontId="6"/>
  </si>
  <si>
    <t>７．７５（百万円/１件）
（23年度）</t>
    <rPh sb="5" eb="7">
      <t>ヒャクマン</t>
    </rPh>
    <rPh sb="7" eb="8">
      <t>エン</t>
    </rPh>
    <rPh sb="10" eb="11">
      <t>ケン</t>
    </rPh>
    <rPh sb="16" eb="18">
      <t>ネンド</t>
    </rPh>
    <phoneticPr fontId="6"/>
  </si>
  <si>
    <t>(       3        )</t>
    <phoneticPr fontId="6"/>
  </si>
  <si>
    <t>実施事業数</t>
    <rPh sb="0" eb="2">
      <t>ジッシ</t>
    </rPh>
    <rPh sb="2" eb="5">
      <t>ジギョウスウ</t>
    </rPh>
    <phoneticPr fontId="6"/>
  </si>
  <si>
    <t>件</t>
    <rPh sb="0" eb="1">
      <t>ケン</t>
    </rPh>
    <phoneticPr fontId="6"/>
  </si>
  <si>
    <t>要人往来数</t>
    <rPh sb="0" eb="2">
      <t>ヨウジン</t>
    </rPh>
    <rPh sb="2" eb="4">
      <t>オウライ</t>
    </rPh>
    <rPh sb="4" eb="5">
      <t>スウ</t>
    </rPh>
    <phoneticPr fontId="6"/>
  </si>
  <si>
    <t>目標値
（２４年度）</t>
    <rPh sb="0" eb="3">
      <t>モクヒョウチ</t>
    </rPh>
    <rPh sb="7" eb="9">
      <t>ネンド</t>
    </rPh>
    <phoneticPr fontId="6"/>
  </si>
  <si>
    <t>　アジア大洋州地域の平和と安定に資するよう豪州及びニュージーランド（ＮＺ）との間で様々なレベルでの対話を実施する。また，島嶼国の対日友好関係の深化と我が国の国際場裡における取組に対する支持と理解を得るため，ハイレベルを含む人的交流を拡大し，対話を行うとともに，平成24年５月に行われる第６回太平洋・島サミットの準備を行う。</t>
    <rPh sb="4" eb="7">
      <t>タイヨウシュウ</t>
    </rPh>
    <rPh sb="7" eb="9">
      <t>チイキ</t>
    </rPh>
    <rPh sb="10" eb="12">
      <t>ヘイワ</t>
    </rPh>
    <rPh sb="13" eb="15">
      <t>アンテイ</t>
    </rPh>
    <rPh sb="16" eb="17">
      <t>シ</t>
    </rPh>
    <rPh sb="21" eb="23">
      <t>ゴウシュウ</t>
    </rPh>
    <rPh sb="23" eb="24">
      <t>オヨ</t>
    </rPh>
    <rPh sb="39" eb="40">
      <t>アイダ</t>
    </rPh>
    <rPh sb="41" eb="43">
      <t>サマザマ</t>
    </rPh>
    <rPh sb="49" eb="51">
      <t>タイワ</t>
    </rPh>
    <rPh sb="52" eb="54">
      <t>ジッシ</t>
    </rPh>
    <rPh sb="60" eb="63">
      <t>トウショコク</t>
    </rPh>
    <rPh sb="64" eb="66">
      <t>タイニチ</t>
    </rPh>
    <rPh sb="66" eb="68">
      <t>ユウコウ</t>
    </rPh>
    <rPh sb="68" eb="70">
      <t>カンケイ</t>
    </rPh>
    <rPh sb="71" eb="73">
      <t>シンカ</t>
    </rPh>
    <rPh sb="74" eb="75">
      <t>ワ</t>
    </rPh>
    <rPh sb="76" eb="77">
      <t>クニ</t>
    </rPh>
    <rPh sb="78" eb="80">
      <t>コクサイ</t>
    </rPh>
    <rPh sb="80" eb="82">
      <t>ジョウリ</t>
    </rPh>
    <rPh sb="86" eb="88">
      <t>トリクミ</t>
    </rPh>
    <rPh sb="89" eb="90">
      <t>タイ</t>
    </rPh>
    <rPh sb="92" eb="94">
      <t>シジ</t>
    </rPh>
    <rPh sb="95" eb="97">
      <t>リカイ</t>
    </rPh>
    <rPh sb="98" eb="99">
      <t>エ</t>
    </rPh>
    <rPh sb="109" eb="110">
      <t>フク</t>
    </rPh>
    <rPh sb="111" eb="113">
      <t>ジンテキ</t>
    </rPh>
    <rPh sb="113" eb="115">
      <t>コウリュウ</t>
    </rPh>
    <rPh sb="116" eb="118">
      <t>カクダイ</t>
    </rPh>
    <rPh sb="120" eb="122">
      <t>タイワ</t>
    </rPh>
    <rPh sb="123" eb="124">
      <t>オコナ</t>
    </rPh>
    <rPh sb="130" eb="132">
      <t>ヘイセイ</t>
    </rPh>
    <rPh sb="134" eb="135">
      <t>ネン</t>
    </rPh>
    <rPh sb="136" eb="137">
      <t>ガツ</t>
    </rPh>
    <rPh sb="138" eb="139">
      <t>オコナ</t>
    </rPh>
    <rPh sb="142" eb="143">
      <t>ダイ</t>
    </rPh>
    <rPh sb="144" eb="145">
      <t>カイ</t>
    </rPh>
    <rPh sb="145" eb="148">
      <t>タイヘイヨウ</t>
    </rPh>
    <rPh sb="149" eb="150">
      <t>シマ</t>
    </rPh>
    <rPh sb="155" eb="157">
      <t>ジュンビ</t>
    </rPh>
    <rPh sb="158" eb="159">
      <t>オコナ</t>
    </rPh>
    <phoneticPr fontId="6"/>
  </si>
  <si>
    <t xml:space="preserve">　豪州，ニュージーランドとの二国間関係を更に強化すること，及び太平洋島嶼国・地域との友好協力関係を深化し，国際社会等における我が国の取組への支援を確保すること。
</t>
    <rPh sb="1" eb="3">
      <t>ゴウシュウ</t>
    </rPh>
    <rPh sb="14" eb="15">
      <t>ニ</t>
    </rPh>
    <rPh sb="15" eb="17">
      <t>コクカン</t>
    </rPh>
    <rPh sb="17" eb="19">
      <t>カンケイ</t>
    </rPh>
    <rPh sb="20" eb="21">
      <t>サラ</t>
    </rPh>
    <rPh sb="22" eb="24">
      <t>キョウカ</t>
    </rPh>
    <rPh sb="29" eb="30">
      <t>オヨ</t>
    </rPh>
    <rPh sb="31" eb="34">
      <t>タイヘイヨウ</t>
    </rPh>
    <rPh sb="34" eb="37">
      <t>トウショコク</t>
    </rPh>
    <rPh sb="38" eb="40">
      <t>チイキ</t>
    </rPh>
    <rPh sb="42" eb="44">
      <t>ユウコウ</t>
    </rPh>
    <rPh sb="44" eb="46">
      <t>キョウリョク</t>
    </rPh>
    <rPh sb="46" eb="48">
      <t>カンケイ</t>
    </rPh>
    <rPh sb="49" eb="51">
      <t>シンカ</t>
    </rPh>
    <rPh sb="53" eb="55">
      <t>コクサイ</t>
    </rPh>
    <rPh sb="55" eb="57">
      <t>シャカイ</t>
    </rPh>
    <rPh sb="57" eb="58">
      <t>トウ</t>
    </rPh>
    <rPh sb="62" eb="63">
      <t>ワ</t>
    </rPh>
    <rPh sb="64" eb="65">
      <t>クニ</t>
    </rPh>
    <rPh sb="66" eb="68">
      <t>トリクミ</t>
    </rPh>
    <rPh sb="70" eb="72">
      <t>シエン</t>
    </rPh>
    <rPh sb="73" eb="75">
      <t>カクホ</t>
    </rPh>
    <phoneticPr fontId="6"/>
  </si>
  <si>
    <t>大洋州課</t>
    <rPh sb="0" eb="4">
      <t>タイヨウシュウカ</t>
    </rPh>
    <phoneticPr fontId="6"/>
  </si>
  <si>
    <t>大洋州地域諸国との友好強化関係経費</t>
    <rPh sb="0" eb="3">
      <t>タイヨウシュウ</t>
    </rPh>
    <rPh sb="3" eb="5">
      <t>チイキ</t>
    </rPh>
    <rPh sb="5" eb="7">
      <t>ショコク</t>
    </rPh>
    <rPh sb="9" eb="11">
      <t>ユウコウ</t>
    </rPh>
    <rPh sb="11" eb="13">
      <t>キョウカ</t>
    </rPh>
    <rPh sb="13" eb="15">
      <t>カンケイ</t>
    </rPh>
    <rPh sb="15" eb="17">
      <t>ケイヒ</t>
    </rPh>
    <phoneticPr fontId="6"/>
  </si>
  <si>
    <t>日インド文化交流に関する会議出席</t>
    <rPh sb="0" eb="1">
      <t>ニチ</t>
    </rPh>
    <rPh sb="4" eb="6">
      <t>ブンカ</t>
    </rPh>
    <rPh sb="6" eb="8">
      <t>コウリュウ</t>
    </rPh>
    <rPh sb="9" eb="10">
      <t>カン</t>
    </rPh>
    <rPh sb="12" eb="14">
      <t>カイギ</t>
    </rPh>
    <rPh sb="14" eb="16">
      <t>シュッセキ</t>
    </rPh>
    <phoneticPr fontId="6"/>
  </si>
  <si>
    <t>出張者３</t>
    <rPh sb="0" eb="3">
      <t>シュッチョウシャ</t>
    </rPh>
    <phoneticPr fontId="6"/>
  </si>
  <si>
    <t>日インド経済関係に関する会議出席</t>
    <rPh sb="0" eb="1">
      <t>ニチ</t>
    </rPh>
    <rPh sb="4" eb="6">
      <t>ケイザイ</t>
    </rPh>
    <rPh sb="6" eb="8">
      <t>カンケイ</t>
    </rPh>
    <rPh sb="9" eb="10">
      <t>カン</t>
    </rPh>
    <rPh sb="12" eb="14">
      <t>カイギ</t>
    </rPh>
    <rPh sb="14" eb="16">
      <t>シュッセキ</t>
    </rPh>
    <phoneticPr fontId="6"/>
  </si>
  <si>
    <t>出張者２</t>
    <rPh sb="0" eb="2">
      <t>シュッチョウ</t>
    </rPh>
    <rPh sb="2" eb="3">
      <t>モノ</t>
    </rPh>
    <phoneticPr fontId="6"/>
  </si>
  <si>
    <t>出張者１</t>
    <rPh sb="0" eb="2">
      <t>シュッチョウ</t>
    </rPh>
    <rPh sb="2" eb="3">
      <t>モノ</t>
    </rPh>
    <phoneticPr fontId="6"/>
  </si>
  <si>
    <t>インド出張</t>
    <rPh sb="3" eb="5">
      <t>シュッチョウ</t>
    </rPh>
    <phoneticPr fontId="6"/>
  </si>
  <si>
    <t>＊平成23年度実績を記入</t>
    <rPh sb="1" eb="3">
      <t>ヘイセイ</t>
    </rPh>
    <rPh sb="5" eb="7">
      <t>ネンド</t>
    </rPh>
    <rPh sb="7" eb="9">
      <t>ジッセキ</t>
    </rPh>
    <rPh sb="10" eb="12">
      <t>キニュウ</t>
    </rPh>
    <phoneticPr fontId="6"/>
  </si>
  <si>
    <t>個別事業名：戦略、経済問題に関する日印シンポジウム関連経費</t>
    <rPh sb="0" eb="2">
      <t>コベツ</t>
    </rPh>
    <rPh sb="2" eb="4">
      <t>ジギョウ</t>
    </rPh>
    <rPh sb="4" eb="5">
      <t>メイ</t>
    </rPh>
    <rPh sb="6" eb="8">
      <t>センリャク</t>
    </rPh>
    <rPh sb="9" eb="11">
      <t>ケイザイ</t>
    </rPh>
    <rPh sb="11" eb="13">
      <t>モンダイ</t>
    </rPh>
    <rPh sb="14" eb="15">
      <t>カン</t>
    </rPh>
    <rPh sb="17" eb="18">
      <t>ニチ</t>
    </rPh>
    <rPh sb="18" eb="19">
      <t>イン</t>
    </rPh>
    <rPh sb="25" eb="27">
      <t>カンレン</t>
    </rPh>
    <rPh sb="27" eb="29">
      <t>ケイヒ</t>
    </rPh>
    <phoneticPr fontId="6"/>
  </si>
  <si>
    <t>会議費</t>
    <rPh sb="0" eb="2">
      <t>カイギ</t>
    </rPh>
    <phoneticPr fontId="6"/>
  </si>
  <si>
    <t>同時通訳・講演謝礼金</t>
    <rPh sb="0" eb="2">
      <t>ドウジ</t>
    </rPh>
    <rPh sb="2" eb="4">
      <t>ツウヤク</t>
    </rPh>
    <rPh sb="5" eb="7">
      <t>コウエン</t>
    </rPh>
    <rPh sb="7" eb="10">
      <t>シャレイキン</t>
    </rPh>
    <phoneticPr fontId="6"/>
  </si>
  <si>
    <t>外務省設置法第四条第一項</t>
    <rPh sb="0" eb="3">
      <t>ガイムショウ</t>
    </rPh>
    <rPh sb="3" eb="6">
      <t>セッチホウ</t>
    </rPh>
    <rPh sb="6" eb="7">
      <t>ダイ</t>
    </rPh>
    <rPh sb="7" eb="8">
      <t>ヨン</t>
    </rPh>
    <rPh sb="8" eb="9">
      <t>ジョウ</t>
    </rPh>
    <rPh sb="9" eb="10">
      <t>ダイ</t>
    </rPh>
    <rPh sb="10" eb="11">
      <t>イチ</t>
    </rPh>
    <rPh sb="11" eb="12">
      <t>コウ</t>
    </rPh>
    <phoneticPr fontId="6"/>
  </si>
  <si>
    <t>南西アジア課</t>
    <rPh sb="0" eb="2">
      <t>ナンセイ</t>
    </rPh>
    <rPh sb="5" eb="6">
      <t>カ</t>
    </rPh>
    <phoneticPr fontId="6"/>
  </si>
  <si>
    <t>平成23年度開始</t>
    <rPh sb="0" eb="2">
      <t>ヘイセイ</t>
    </rPh>
    <rPh sb="4" eb="6">
      <t>ネンド</t>
    </rPh>
    <rPh sb="6" eb="8">
      <t>カイシ</t>
    </rPh>
    <phoneticPr fontId="6"/>
  </si>
  <si>
    <t>戦略、経済問題に関する日印シンポジウム関連経費</t>
    <rPh sb="0" eb="2">
      <t>センリャク</t>
    </rPh>
    <rPh sb="3" eb="5">
      <t>ケイザイ</t>
    </rPh>
    <rPh sb="5" eb="7">
      <t>モンダイ</t>
    </rPh>
    <rPh sb="8" eb="9">
      <t>カン</t>
    </rPh>
    <rPh sb="11" eb="12">
      <t>ニチ</t>
    </rPh>
    <rPh sb="12" eb="13">
      <t>イン</t>
    </rPh>
    <rPh sb="19" eb="21">
      <t>カンレン</t>
    </rPh>
    <rPh sb="21" eb="23">
      <t>ケイヒ</t>
    </rPh>
    <phoneticPr fontId="6"/>
  </si>
  <si>
    <t>（別紙）　　</t>
    <rPh sb="1" eb="3">
      <t>ベッシ</t>
    </rPh>
    <phoneticPr fontId="6"/>
  </si>
  <si>
    <t>日ＳＡＡＲＣエネルギー・シンポジウム開催経費</t>
    <rPh sb="0" eb="1">
      <t>ニチ</t>
    </rPh>
    <rPh sb="18" eb="20">
      <t>カイサイ</t>
    </rPh>
    <rPh sb="20" eb="22">
      <t>ケイヒ</t>
    </rPh>
    <phoneticPr fontId="6"/>
  </si>
  <si>
    <t>モラトワ大学</t>
    <rPh sb="4" eb="6">
      <t>ダイガク</t>
    </rPh>
    <phoneticPr fontId="6"/>
  </si>
  <si>
    <t>車借り上げ等</t>
    <rPh sb="0" eb="1">
      <t>クルマ</t>
    </rPh>
    <rPh sb="1" eb="2">
      <t>カ</t>
    </rPh>
    <rPh sb="3" eb="4">
      <t>ア</t>
    </rPh>
    <rPh sb="5" eb="6">
      <t>トウ</t>
    </rPh>
    <phoneticPr fontId="6"/>
  </si>
  <si>
    <t>移動費</t>
    <rPh sb="0" eb="3">
      <t>イドウヒ</t>
    </rPh>
    <phoneticPr fontId="6"/>
  </si>
  <si>
    <t>会場借料等</t>
    <rPh sb="0" eb="2">
      <t>カイジョウ</t>
    </rPh>
    <rPh sb="2" eb="4">
      <t>シャクリョウ</t>
    </rPh>
    <rPh sb="4" eb="5">
      <t>トウ</t>
    </rPh>
    <phoneticPr fontId="6"/>
  </si>
  <si>
    <t>運営費</t>
    <rPh sb="0" eb="3">
      <t>ウンエイヒ</t>
    </rPh>
    <phoneticPr fontId="6"/>
  </si>
  <si>
    <t>出席者航空賃・宿泊代</t>
    <rPh sb="0" eb="3">
      <t>シュッセキシャ</t>
    </rPh>
    <rPh sb="3" eb="5">
      <t>コウクウ</t>
    </rPh>
    <rPh sb="5" eb="6">
      <t>チン</t>
    </rPh>
    <rPh sb="7" eb="10">
      <t>シュクハクダイ</t>
    </rPh>
    <phoneticPr fontId="6"/>
  </si>
  <si>
    <t>A.　モラトワ大学</t>
    <rPh sb="7" eb="9">
      <t>ダイガク</t>
    </rPh>
    <phoneticPr fontId="6"/>
  </si>
  <si>
    <r>
      <t xml:space="preserve">資金の流れ
</t>
    </r>
    <r>
      <rPr>
        <sz val="11"/>
        <color theme="1"/>
        <rFont val="ＭＳ Ｐゴシック"/>
        <family val="2"/>
        <charset val="128"/>
        <scheme val="minor"/>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6"/>
  </si>
  <si>
    <t>個別事業名：日ＳＡＡＲＣエネルギー・シンポジウム関連経費</t>
    <rPh sb="0" eb="2">
      <t>コベツ</t>
    </rPh>
    <rPh sb="2" eb="4">
      <t>ジギョウ</t>
    </rPh>
    <rPh sb="4" eb="5">
      <t>メイ</t>
    </rPh>
    <rPh sb="6" eb="7">
      <t>ニチ</t>
    </rPh>
    <rPh sb="24" eb="26">
      <t>カンレン</t>
    </rPh>
    <rPh sb="26" eb="28">
      <t>ケイヒ</t>
    </rPh>
    <phoneticPr fontId="6"/>
  </si>
  <si>
    <t>出席者旅費</t>
    <rPh sb="0" eb="3">
      <t>シュッセキシャ</t>
    </rPh>
    <rPh sb="3" eb="5">
      <t>リョヒ</t>
    </rPh>
    <phoneticPr fontId="6"/>
  </si>
  <si>
    <t>出席者謝礼金</t>
    <rPh sb="0" eb="3">
      <t>シュッセキシャ</t>
    </rPh>
    <rPh sb="3" eb="6">
      <t>シャレイキン</t>
    </rPh>
    <phoneticPr fontId="6"/>
  </si>
  <si>
    <t>平成24・25年度予算内訳（単位：百万円）</t>
    <rPh sb="0" eb="2">
      <t>ヘイセイ</t>
    </rPh>
    <rPh sb="7" eb="9">
      <t>ネンド</t>
    </rPh>
    <rPh sb="9" eb="11">
      <t>ヨサン</t>
    </rPh>
    <rPh sb="11" eb="13">
      <t>ウチワケ</t>
    </rPh>
    <rPh sb="14" eb="16">
      <t>タンイ</t>
    </rPh>
    <rPh sb="17" eb="19">
      <t>ヒャクマン</t>
    </rPh>
    <rPh sb="19" eb="20">
      <t>エン</t>
    </rPh>
    <phoneticPr fontId="6"/>
  </si>
  <si>
    <r>
      <t>□直接実施　　　　　　　</t>
    </r>
    <r>
      <rPr>
        <sz val="11"/>
        <color theme="1"/>
        <rFont val="ＭＳ Ｐゴシック"/>
        <family val="2"/>
        <charset val="128"/>
        <scheme val="minor"/>
      </rPr>
      <t>☑</t>
    </r>
    <r>
      <rPr>
        <sz val="11"/>
        <color theme="1"/>
        <rFont val="ＭＳ Ｐゴシック"/>
        <family val="2"/>
        <charset val="128"/>
        <scheme val="minor"/>
      </rPr>
      <t>業務委託等　　　　　　　□補助　　　　　　□貸付　　　　　　　□その他</t>
    </r>
    <rPh sb="1" eb="3">
      <t>チョクセツ</t>
    </rPh>
    <rPh sb="3" eb="5">
      <t>ジッシ</t>
    </rPh>
    <rPh sb="13" eb="15">
      <t>ギョウム</t>
    </rPh>
    <rPh sb="15" eb="17">
      <t>イタク</t>
    </rPh>
    <rPh sb="17" eb="18">
      <t>トウ</t>
    </rPh>
    <rPh sb="26" eb="28">
      <t>ホジョ</t>
    </rPh>
    <rPh sb="35" eb="37">
      <t>カシツケ</t>
    </rPh>
    <rPh sb="47" eb="48">
      <t>タ</t>
    </rPh>
    <phoneticPr fontId="6"/>
  </si>
  <si>
    <t>外務省設置法第四条第三項</t>
    <rPh sb="0" eb="3">
      <t>ガイムショウ</t>
    </rPh>
    <rPh sb="3" eb="6">
      <t>セッチホウ</t>
    </rPh>
    <rPh sb="6" eb="7">
      <t>ダイ</t>
    </rPh>
    <rPh sb="7" eb="8">
      <t>ヨン</t>
    </rPh>
    <rPh sb="8" eb="9">
      <t>ジョウ</t>
    </rPh>
    <rPh sb="9" eb="10">
      <t>ダイ</t>
    </rPh>
    <rPh sb="10" eb="11">
      <t>サン</t>
    </rPh>
    <rPh sb="11" eb="12">
      <t>コウ</t>
    </rPh>
    <phoneticPr fontId="6"/>
  </si>
  <si>
    <t>日SAARCエネルギー・シンポジウム開催経費</t>
    <rPh sb="0" eb="1">
      <t>ニチ</t>
    </rPh>
    <rPh sb="18" eb="20">
      <t>カイサイ</t>
    </rPh>
    <rPh sb="20" eb="22">
      <t>ケイヒ</t>
    </rPh>
    <phoneticPr fontId="6"/>
  </si>
  <si>
    <t>翻訳費用</t>
    <rPh sb="0" eb="2">
      <t>ホンヤク</t>
    </rPh>
    <rPh sb="2" eb="4">
      <t>ヒヨウ</t>
    </rPh>
    <phoneticPr fontId="6"/>
  </si>
  <si>
    <t>長峰</t>
    <rPh sb="0" eb="1">
      <t>ナガ</t>
    </rPh>
    <rPh sb="1" eb="2">
      <t>ミネ</t>
    </rPh>
    <phoneticPr fontId="6"/>
  </si>
  <si>
    <t>旭寿司総本店</t>
    <rPh sb="0" eb="1">
      <t>アサヒ</t>
    </rPh>
    <rPh sb="1" eb="3">
      <t>スシ</t>
    </rPh>
    <rPh sb="3" eb="6">
      <t>ソウホンテン</t>
    </rPh>
    <phoneticPr fontId="6"/>
  </si>
  <si>
    <t>なだ万ﾎﾃﾙﾆｭｰｵｰﾀﾆ</t>
    <rPh sb="2" eb="3">
      <t>マン</t>
    </rPh>
    <phoneticPr fontId="6"/>
  </si>
  <si>
    <t>展示棚レンタル</t>
    <rPh sb="0" eb="2">
      <t>テンジ</t>
    </rPh>
    <rPh sb="2" eb="3">
      <t>タナ</t>
    </rPh>
    <phoneticPr fontId="6"/>
  </si>
  <si>
    <t>カドマン企画</t>
    <rPh sb="4" eb="6">
      <t>キカク</t>
    </rPh>
    <phoneticPr fontId="6"/>
  </si>
  <si>
    <t>Ｄ．</t>
    <phoneticPr fontId="6"/>
  </si>
  <si>
    <t>単価契約</t>
    <rPh sb="0" eb="2">
      <t>タンカ</t>
    </rPh>
    <rPh sb="2" eb="4">
      <t>ケイヤク</t>
    </rPh>
    <phoneticPr fontId="6"/>
  </si>
  <si>
    <t>飲料代</t>
    <rPh sb="0" eb="2">
      <t>インリョウ</t>
    </rPh>
    <rPh sb="2" eb="3">
      <t>ダイ</t>
    </rPh>
    <phoneticPr fontId="6"/>
  </si>
  <si>
    <t>（株）テリオ</t>
    <rPh sb="1" eb="2">
      <t>カブ</t>
    </rPh>
    <phoneticPr fontId="6"/>
  </si>
  <si>
    <t>ネパールへの出張</t>
    <rPh sb="6" eb="8">
      <t>シュッチョウ</t>
    </rPh>
    <phoneticPr fontId="6"/>
  </si>
  <si>
    <t>出張者１０</t>
    <rPh sb="0" eb="3">
      <t>シュッチョウシャ</t>
    </rPh>
    <phoneticPr fontId="6"/>
  </si>
  <si>
    <t>ブータンへの出張</t>
    <rPh sb="6" eb="8">
      <t>シュッチョウ</t>
    </rPh>
    <phoneticPr fontId="6"/>
  </si>
  <si>
    <t>出張者９</t>
    <rPh sb="0" eb="3">
      <t>シュッチョウシャ</t>
    </rPh>
    <phoneticPr fontId="6"/>
  </si>
  <si>
    <t>スリランカへの出張</t>
    <rPh sb="7" eb="9">
      <t>シュッチョウ</t>
    </rPh>
    <phoneticPr fontId="6"/>
  </si>
  <si>
    <t>出張者８</t>
    <rPh sb="0" eb="3">
      <t>シュッチョウシャ</t>
    </rPh>
    <phoneticPr fontId="6"/>
  </si>
  <si>
    <t>出張者７</t>
    <rPh sb="0" eb="3">
      <t>シュッチョウシャ</t>
    </rPh>
    <phoneticPr fontId="6"/>
  </si>
  <si>
    <t>出張者６</t>
    <rPh sb="0" eb="3">
      <t>シュッチョウシャ</t>
    </rPh>
    <phoneticPr fontId="6"/>
  </si>
  <si>
    <t>バングラデシュ等への出張</t>
    <rPh sb="7" eb="8">
      <t>トウ</t>
    </rPh>
    <rPh sb="10" eb="12">
      <t>シュッチョウ</t>
    </rPh>
    <phoneticPr fontId="6"/>
  </si>
  <si>
    <t>出張者５</t>
    <rPh sb="0" eb="3">
      <t>シュッチョウシャ</t>
    </rPh>
    <phoneticPr fontId="6"/>
  </si>
  <si>
    <t>トルコ等への出張</t>
    <rPh sb="3" eb="4">
      <t>トウ</t>
    </rPh>
    <rPh sb="6" eb="8">
      <t>シュッチョウ</t>
    </rPh>
    <phoneticPr fontId="6"/>
  </si>
  <si>
    <t>出張者４</t>
    <rPh sb="0" eb="3">
      <t>シュッチョウシャ</t>
    </rPh>
    <phoneticPr fontId="6"/>
  </si>
  <si>
    <t>パキスタンへの出張</t>
    <rPh sb="7" eb="9">
      <t>シュッチョウ</t>
    </rPh>
    <phoneticPr fontId="6"/>
  </si>
  <si>
    <t>出張者２</t>
    <rPh sb="0" eb="3">
      <t>シュッチョウシャ</t>
    </rPh>
    <phoneticPr fontId="6"/>
  </si>
  <si>
    <t>パキスタン等への出張</t>
    <rPh sb="5" eb="6">
      <t>トウ</t>
    </rPh>
    <rPh sb="8" eb="10">
      <t>シュッチョウ</t>
    </rPh>
    <phoneticPr fontId="6"/>
  </si>
  <si>
    <t>出張者１</t>
    <rPh sb="0" eb="3">
      <t>シュッチョウシャ</t>
    </rPh>
    <phoneticPr fontId="6"/>
  </si>
  <si>
    <t>パキスタン、インド出張</t>
    <rPh sb="9" eb="11">
      <t>シュッチョウ</t>
    </rPh>
    <phoneticPr fontId="6"/>
  </si>
  <si>
    <t>A.出張者１</t>
    <rPh sb="2" eb="5">
      <t>シュッチョウシャ</t>
    </rPh>
    <phoneticPr fontId="6"/>
  </si>
  <si>
    <t>＊２３年度実績を記入</t>
    <rPh sb="3" eb="5">
      <t>ネンド</t>
    </rPh>
    <rPh sb="5" eb="7">
      <t>ジッセキ</t>
    </rPh>
    <rPh sb="8" eb="10">
      <t>キニュウ</t>
    </rPh>
    <phoneticPr fontId="6"/>
  </si>
  <si>
    <t>個別事業名：南西アジア民主化・信頼醸成関係経費</t>
    <rPh sb="0" eb="2">
      <t>コベツ</t>
    </rPh>
    <rPh sb="2" eb="4">
      <t>ジギョウ</t>
    </rPh>
    <rPh sb="4" eb="5">
      <t>メイ</t>
    </rPh>
    <rPh sb="6" eb="8">
      <t>ナンセイ</t>
    </rPh>
    <rPh sb="11" eb="14">
      <t>ミンシュカ</t>
    </rPh>
    <rPh sb="15" eb="17">
      <t>シンライ</t>
    </rPh>
    <rPh sb="17" eb="19">
      <t>ジョウセイ</t>
    </rPh>
    <rPh sb="19" eb="21">
      <t>カンケイ</t>
    </rPh>
    <rPh sb="21" eb="23">
      <t>ケイヒ</t>
    </rPh>
    <phoneticPr fontId="6"/>
  </si>
  <si>
    <t>第１７７回国会外交演説，日パキスタン包括的パートナーシップに関する共同声明（２０１１年）</t>
    <rPh sb="42" eb="43">
      <t>ネン</t>
    </rPh>
    <phoneticPr fontId="6"/>
  </si>
  <si>
    <t>南西アジア民主化・信頼醸成関係経費</t>
    <rPh sb="0" eb="2">
      <t>ナンセイ</t>
    </rPh>
    <rPh sb="5" eb="8">
      <t>ミンシュカ</t>
    </rPh>
    <rPh sb="9" eb="11">
      <t>シンライ</t>
    </rPh>
    <rPh sb="11" eb="13">
      <t>ジョウセイ</t>
    </rPh>
    <rPh sb="13" eb="15">
      <t>カンケイ</t>
    </rPh>
    <rPh sb="15" eb="17">
      <t>ケイヒ</t>
    </rPh>
    <phoneticPr fontId="6"/>
  </si>
  <si>
    <t>インド情報技術大学集中講義出張旅費、謝金</t>
    <rPh sb="3" eb="5">
      <t>ジョウホウ</t>
    </rPh>
    <rPh sb="5" eb="7">
      <t>ギジュツ</t>
    </rPh>
    <rPh sb="7" eb="9">
      <t>ダイガク</t>
    </rPh>
    <rPh sb="9" eb="11">
      <t>シュウチュウ</t>
    </rPh>
    <rPh sb="11" eb="13">
      <t>コウギ</t>
    </rPh>
    <rPh sb="13" eb="15">
      <t>シュッチョウ</t>
    </rPh>
    <rPh sb="15" eb="17">
      <t>リョヒ</t>
    </rPh>
    <rPh sb="18" eb="20">
      <t>シャキン</t>
    </rPh>
    <phoneticPr fontId="6"/>
  </si>
  <si>
    <t>インド情報技術大学への就職支援等に関する出張旅費、謝金</t>
    <rPh sb="3" eb="5">
      <t>ジョウホウ</t>
    </rPh>
    <rPh sb="5" eb="7">
      <t>ギジュツ</t>
    </rPh>
    <rPh sb="7" eb="9">
      <t>ダイガク</t>
    </rPh>
    <rPh sb="11" eb="13">
      <t>シュウショク</t>
    </rPh>
    <rPh sb="13" eb="15">
      <t>シエン</t>
    </rPh>
    <rPh sb="15" eb="16">
      <t>トウ</t>
    </rPh>
    <rPh sb="17" eb="18">
      <t>カン</t>
    </rPh>
    <rPh sb="20" eb="22">
      <t>シュッチョウ</t>
    </rPh>
    <rPh sb="22" eb="24">
      <t>リョヒ</t>
    </rPh>
    <rPh sb="25" eb="27">
      <t>シャキン</t>
    </rPh>
    <phoneticPr fontId="6"/>
  </si>
  <si>
    <t>出張者7</t>
    <rPh sb="0" eb="3">
      <t>シュッチョウシャ</t>
    </rPh>
    <phoneticPr fontId="6"/>
  </si>
  <si>
    <t>インド情報技術大学での講義等実施のための出張旅費、謝金</t>
    <rPh sb="3" eb="5">
      <t>ジョウホウ</t>
    </rPh>
    <rPh sb="5" eb="7">
      <t>ギジュツ</t>
    </rPh>
    <rPh sb="7" eb="9">
      <t>ダイガク</t>
    </rPh>
    <rPh sb="11" eb="13">
      <t>コウギ</t>
    </rPh>
    <rPh sb="13" eb="14">
      <t>トウ</t>
    </rPh>
    <rPh sb="14" eb="16">
      <t>ジッシ</t>
    </rPh>
    <rPh sb="20" eb="22">
      <t>シュッチョウ</t>
    </rPh>
    <rPh sb="22" eb="24">
      <t>リョヒ</t>
    </rPh>
    <rPh sb="25" eb="27">
      <t>シャキン</t>
    </rPh>
    <phoneticPr fontId="6"/>
  </si>
  <si>
    <t>出張者6</t>
    <rPh sb="0" eb="3">
      <t>シュッチョウシャ</t>
    </rPh>
    <phoneticPr fontId="6"/>
  </si>
  <si>
    <t>インド情報技術大学集中講義</t>
    <rPh sb="3" eb="5">
      <t>ジョウホウ</t>
    </rPh>
    <rPh sb="5" eb="7">
      <t>ギジュツ</t>
    </rPh>
    <rPh sb="7" eb="9">
      <t>ダイガク</t>
    </rPh>
    <rPh sb="9" eb="11">
      <t>シュウチュウ</t>
    </rPh>
    <rPh sb="11" eb="13">
      <t>コウギ</t>
    </rPh>
    <phoneticPr fontId="6"/>
  </si>
  <si>
    <t>旅費、謝礼金</t>
    <rPh sb="0" eb="2">
      <t>リョヒ</t>
    </rPh>
    <rPh sb="3" eb="6">
      <t>シャレイキン</t>
    </rPh>
    <phoneticPr fontId="6"/>
  </si>
  <si>
    <t>A. 出張者１</t>
    <rPh sb="3" eb="6">
      <t>シュッチョウシャ</t>
    </rPh>
    <phoneticPr fontId="6"/>
  </si>
  <si>
    <t>＊２３年度実績記入</t>
    <rPh sb="3" eb="5">
      <t>ネンド</t>
    </rPh>
    <rPh sb="5" eb="7">
      <t>ジッセキ</t>
    </rPh>
    <rPh sb="7" eb="9">
      <t>キニュウ</t>
    </rPh>
    <phoneticPr fontId="6"/>
  </si>
  <si>
    <t>個別事業名：日印IT交流促進経費</t>
    <rPh sb="0" eb="2">
      <t>コベツ</t>
    </rPh>
    <rPh sb="2" eb="4">
      <t>ジギョウ</t>
    </rPh>
    <rPh sb="4" eb="5">
      <t>メイ</t>
    </rPh>
    <rPh sb="6" eb="7">
      <t>ニチ</t>
    </rPh>
    <rPh sb="7" eb="8">
      <t>イン</t>
    </rPh>
    <rPh sb="10" eb="12">
      <t>コウリュウ</t>
    </rPh>
    <rPh sb="12" eb="14">
      <t>ソクシン</t>
    </rPh>
    <rPh sb="14" eb="16">
      <t>ケイヒ</t>
    </rPh>
    <phoneticPr fontId="6"/>
  </si>
  <si>
    <t>対応状況（平成22年度予算への反映，制度見直し等）</t>
    <rPh sb="11" eb="13">
      <t>ヨサン</t>
    </rPh>
    <phoneticPr fontId="6"/>
  </si>
  <si>
    <t>有識者謝礼金</t>
    <rPh sb="0" eb="3">
      <t>ユウシキシャ</t>
    </rPh>
    <rPh sb="3" eb="6">
      <t>シャレイキン</t>
    </rPh>
    <phoneticPr fontId="6"/>
  </si>
  <si>
    <t>日印行動計画（２００５年），日印首脳による共同声明（２００６年，２００７年，２００８年，２００９年及び２０１０年）</t>
    <rPh sb="0" eb="2">
      <t>ニチイン</t>
    </rPh>
    <rPh sb="2" eb="4">
      <t>コウドウ</t>
    </rPh>
    <rPh sb="4" eb="6">
      <t>ケイカク</t>
    </rPh>
    <rPh sb="11" eb="12">
      <t>ネン</t>
    </rPh>
    <rPh sb="14" eb="16">
      <t>ニチイン</t>
    </rPh>
    <rPh sb="16" eb="18">
      <t>シュノウ</t>
    </rPh>
    <rPh sb="21" eb="23">
      <t>キョウドウ</t>
    </rPh>
    <rPh sb="23" eb="25">
      <t>セイメイ</t>
    </rPh>
    <rPh sb="30" eb="31">
      <t>ネン</t>
    </rPh>
    <rPh sb="36" eb="37">
      <t>ネン</t>
    </rPh>
    <rPh sb="42" eb="43">
      <t>ネン</t>
    </rPh>
    <rPh sb="48" eb="49">
      <t>ネン</t>
    </rPh>
    <rPh sb="49" eb="50">
      <t>オヨ</t>
    </rPh>
    <rPh sb="55" eb="56">
      <t>ネン</t>
    </rPh>
    <phoneticPr fontId="6"/>
  </si>
  <si>
    <t>関係する計画，通知等</t>
  </si>
  <si>
    <t>平成１９年度開始</t>
    <rPh sb="0" eb="2">
      <t>ヘイセイ</t>
    </rPh>
    <rPh sb="4" eb="6">
      <t>ネンド</t>
    </rPh>
    <rPh sb="6" eb="8">
      <t>カイシ</t>
    </rPh>
    <phoneticPr fontId="6"/>
  </si>
  <si>
    <t>日印ＩＴ交流促進経費</t>
    <rPh sb="0" eb="1">
      <t>ニチ</t>
    </rPh>
    <rPh sb="1" eb="2">
      <t>イン</t>
    </rPh>
    <rPh sb="4" eb="6">
      <t>コウリュウ</t>
    </rPh>
    <rPh sb="6" eb="8">
      <t>ソクシン</t>
    </rPh>
    <rPh sb="8" eb="10">
      <t>ケイヒ</t>
    </rPh>
    <phoneticPr fontId="6"/>
  </si>
  <si>
    <t>３１７　３１８　３３８　３７７　新２３－３２
新２３－３５　新２３－３６</t>
    <rPh sb="16" eb="17">
      <t>シン</t>
    </rPh>
    <rPh sb="23" eb="24">
      <t>シン</t>
    </rPh>
    <rPh sb="30" eb="31">
      <t>シン</t>
    </rPh>
    <phoneticPr fontId="6"/>
  </si>
  <si>
    <t>●旅費については、格安航空券を手配する等節約に努めている。</t>
    <rPh sb="1" eb="3">
      <t>リョヒ</t>
    </rPh>
    <rPh sb="9" eb="11">
      <t>カクヤス</t>
    </rPh>
    <rPh sb="11" eb="14">
      <t>コウクウケン</t>
    </rPh>
    <rPh sb="15" eb="17">
      <t>テハイ</t>
    </rPh>
    <rPh sb="19" eb="20">
      <t>トウ</t>
    </rPh>
    <rPh sb="20" eb="22">
      <t>セツヤク</t>
    </rPh>
    <rPh sb="23" eb="24">
      <t>ツト</t>
    </rPh>
    <phoneticPr fontId="6"/>
  </si>
  <si>
    <t>限られた予算や人的投入資源を効率的に活用し、上記
目標に向けた進展が見られた。</t>
    <rPh sb="0" eb="1">
      <t>カギ</t>
    </rPh>
    <rPh sb="4" eb="6">
      <t>ヨサン</t>
    </rPh>
    <rPh sb="7" eb="9">
      <t>ジンテキ</t>
    </rPh>
    <rPh sb="9" eb="11">
      <t>トウニュウ</t>
    </rPh>
    <rPh sb="11" eb="13">
      <t>シゲン</t>
    </rPh>
    <rPh sb="14" eb="17">
      <t>コウリツテキ</t>
    </rPh>
    <rPh sb="18" eb="20">
      <t>カツヨウ</t>
    </rPh>
    <rPh sb="22" eb="24">
      <t>ジョウキ</t>
    </rPh>
    <rPh sb="25" eb="27">
      <t>モクヒョウ</t>
    </rPh>
    <rPh sb="28" eb="29">
      <t>ム</t>
    </rPh>
    <rPh sb="31" eb="33">
      <t>シンテン</t>
    </rPh>
    <rPh sb="34" eb="35">
      <t>ミ</t>
    </rPh>
    <phoneticPr fontId="6"/>
  </si>
  <si>
    <t>出張旅費等については、割引航空券を購入するなど
コストが少なく済むよう配慮した。</t>
    <rPh sb="0" eb="2">
      <t>シュッチョウ</t>
    </rPh>
    <rPh sb="2" eb="4">
      <t>リョヒ</t>
    </rPh>
    <rPh sb="4" eb="5">
      <t>トウ</t>
    </rPh>
    <rPh sb="11" eb="13">
      <t>ワリビキ</t>
    </rPh>
    <rPh sb="13" eb="16">
      <t>コウクウケン</t>
    </rPh>
    <rPh sb="17" eb="19">
      <t>コウニュウ</t>
    </rPh>
    <rPh sb="28" eb="29">
      <t>スク</t>
    </rPh>
    <rPh sb="31" eb="32">
      <t>ス</t>
    </rPh>
    <rPh sb="35" eb="37">
      <t>ハイリョ</t>
    </rPh>
    <phoneticPr fontId="6"/>
  </si>
  <si>
    <t>南西アジア諸国との二国間関係を更に強化し、同地域全体の安定と繁栄に寄与するという目標の達成に向けて相当な進展があった。</t>
    <rPh sb="0" eb="2">
      <t>ナンセイ</t>
    </rPh>
    <rPh sb="5" eb="7">
      <t>ショコク</t>
    </rPh>
    <rPh sb="9" eb="10">
      <t>ニ</t>
    </rPh>
    <rPh sb="10" eb="12">
      <t>コクカン</t>
    </rPh>
    <rPh sb="12" eb="14">
      <t>カンケイ</t>
    </rPh>
    <rPh sb="15" eb="16">
      <t>サラ</t>
    </rPh>
    <rPh sb="17" eb="19">
      <t>キョウカ</t>
    </rPh>
    <rPh sb="21" eb="22">
      <t>ドウ</t>
    </rPh>
    <rPh sb="22" eb="24">
      <t>チイキ</t>
    </rPh>
    <rPh sb="24" eb="26">
      <t>ゼンタイ</t>
    </rPh>
    <rPh sb="27" eb="29">
      <t>アンテイ</t>
    </rPh>
    <rPh sb="30" eb="32">
      <t>ハンエイ</t>
    </rPh>
    <rPh sb="33" eb="35">
      <t>キヨ</t>
    </rPh>
    <rPh sb="40" eb="42">
      <t>モクヒョウ</t>
    </rPh>
    <rPh sb="43" eb="45">
      <t>タッセイ</t>
    </rPh>
    <rPh sb="46" eb="47">
      <t>ム</t>
    </rPh>
    <rPh sb="49" eb="51">
      <t>ソウトウ</t>
    </rPh>
    <rPh sb="52" eb="54">
      <t>シンテン</t>
    </rPh>
    <phoneticPr fontId="6"/>
  </si>
  <si>
    <t>戦略、経済問題に関する
日印ｼﾝﾎﾟｼﾞｳﾑ関連経費</t>
    <rPh sb="0" eb="2">
      <t>センリャク</t>
    </rPh>
    <rPh sb="3" eb="5">
      <t>ケイザイ</t>
    </rPh>
    <rPh sb="5" eb="7">
      <t>モンダイ</t>
    </rPh>
    <rPh sb="8" eb="9">
      <t>カン</t>
    </rPh>
    <rPh sb="12" eb="13">
      <t>ニチ</t>
    </rPh>
    <rPh sb="13" eb="14">
      <t>イン</t>
    </rPh>
    <rPh sb="22" eb="24">
      <t>カンレン</t>
    </rPh>
    <rPh sb="24" eb="26">
      <t>ケイヒ</t>
    </rPh>
    <phoneticPr fontId="6"/>
  </si>
  <si>
    <t>日SAARCｴﾈﾙｷﾞｰ･
ｼﾝﾎﾟｼﾞｳﾑ開催経費</t>
    <rPh sb="0" eb="1">
      <t>ニチ</t>
    </rPh>
    <rPh sb="22" eb="24">
      <t>カイサイ</t>
    </rPh>
    <rPh sb="24" eb="26">
      <t>ケイヒ</t>
    </rPh>
    <phoneticPr fontId="6"/>
  </si>
  <si>
    <t>南西アジア安定化及び経済関係促進経費
信頼醸成関係経費</t>
    <rPh sb="0" eb="2">
      <t>ナンセイ</t>
    </rPh>
    <rPh sb="5" eb="7">
      <t>アンテイ</t>
    </rPh>
    <rPh sb="7" eb="8">
      <t>カ</t>
    </rPh>
    <rPh sb="8" eb="9">
      <t>オヨ</t>
    </rPh>
    <rPh sb="10" eb="12">
      <t>ケイザイ</t>
    </rPh>
    <rPh sb="12" eb="14">
      <t>カンケイ</t>
    </rPh>
    <rPh sb="14" eb="16">
      <t>ソクシン</t>
    </rPh>
    <rPh sb="16" eb="18">
      <t>ケイヒ</t>
    </rPh>
    <rPh sb="19" eb="21">
      <t>シンライ</t>
    </rPh>
    <rPh sb="21" eb="23">
      <t>ジョウセイ</t>
    </rPh>
    <rPh sb="23" eb="25">
      <t>カンケイ</t>
    </rPh>
    <rPh sb="25" eb="27">
      <t>ケイヒ</t>
    </rPh>
    <phoneticPr fontId="6"/>
  </si>
  <si>
    <t>職員及び有識者等の国内・外への派遣旅費
４２，６１０，２５１円÷９０（件）</t>
    <rPh sb="0" eb="2">
      <t>ショクイン</t>
    </rPh>
    <rPh sb="2" eb="3">
      <t>オヨ</t>
    </rPh>
    <rPh sb="4" eb="7">
      <t>ユウシキシャ</t>
    </rPh>
    <rPh sb="7" eb="8">
      <t>トウ</t>
    </rPh>
    <rPh sb="9" eb="11">
      <t>コクナイ</t>
    </rPh>
    <rPh sb="12" eb="13">
      <t>ガイ</t>
    </rPh>
    <rPh sb="15" eb="17">
      <t>ハケン</t>
    </rPh>
    <rPh sb="17" eb="19">
      <t>リョヒ</t>
    </rPh>
    <rPh sb="30" eb="31">
      <t>エン</t>
    </rPh>
    <rPh sb="35" eb="36">
      <t>ケン</t>
    </rPh>
    <phoneticPr fontId="6"/>
  </si>
  <si>
    <t>　　　出張旅費　４７３，４４７円／１名　　　　　　</t>
    <rPh sb="3" eb="5">
      <t>シュッチョウ</t>
    </rPh>
    <rPh sb="5" eb="7">
      <t>リョヒ</t>
    </rPh>
    <rPh sb="15" eb="16">
      <t>エン</t>
    </rPh>
    <rPh sb="18" eb="19">
      <t>メイ</t>
    </rPh>
    <phoneticPr fontId="6"/>
  </si>
  <si>
    <t>出張件数</t>
    <rPh sb="0" eb="2">
      <t>シュッチョウ</t>
    </rPh>
    <rPh sb="2" eb="4">
      <t>ケンスウ</t>
    </rPh>
    <phoneticPr fontId="6"/>
  </si>
  <si>
    <t>南西ｱｼﾞｱ各国・関係国の国際会議への
参加及び有識者等の派遣・招へいの実施等</t>
    <rPh sb="0" eb="2">
      <t>ナンセイ</t>
    </rPh>
    <rPh sb="6" eb="8">
      <t>カクコク</t>
    </rPh>
    <rPh sb="9" eb="12">
      <t>カンケイコク</t>
    </rPh>
    <rPh sb="13" eb="15">
      <t>コクサイ</t>
    </rPh>
    <rPh sb="15" eb="17">
      <t>カイギ</t>
    </rPh>
    <rPh sb="19" eb="21">
      <t>サンカ</t>
    </rPh>
    <rPh sb="20" eb="22">
      <t>サンカ</t>
    </rPh>
    <rPh sb="22" eb="23">
      <t>オヨ</t>
    </rPh>
    <rPh sb="24" eb="27">
      <t>ユウシキシャ</t>
    </rPh>
    <rPh sb="27" eb="28">
      <t>トウ</t>
    </rPh>
    <rPh sb="29" eb="31">
      <t>ハケン</t>
    </rPh>
    <rPh sb="32" eb="33">
      <t>ショウ</t>
    </rPh>
    <rPh sb="36" eb="38">
      <t>ジッシ</t>
    </rPh>
    <rPh sb="38" eb="39">
      <t>トウ</t>
    </rPh>
    <phoneticPr fontId="6"/>
  </si>
  <si>
    <t>南西アジア諸国との二国間関係を更に強化し、同地域全体の安定と繁栄に寄与する。特に潜在力の大きなインドとの間で戦略的グローバル・パートナーシップの前進に向けて連携を強化する。</t>
    <rPh sb="0" eb="2">
      <t>ナンセイ</t>
    </rPh>
    <rPh sb="5" eb="7">
      <t>ショコク</t>
    </rPh>
    <rPh sb="9" eb="10">
      <t>ニ</t>
    </rPh>
    <rPh sb="10" eb="12">
      <t>コクカン</t>
    </rPh>
    <rPh sb="12" eb="14">
      <t>カンケイ</t>
    </rPh>
    <rPh sb="15" eb="16">
      <t>サラ</t>
    </rPh>
    <rPh sb="17" eb="19">
      <t>キョウカ</t>
    </rPh>
    <rPh sb="21" eb="22">
      <t>ドウ</t>
    </rPh>
    <rPh sb="22" eb="24">
      <t>チイキ</t>
    </rPh>
    <rPh sb="24" eb="26">
      <t>ゼンタイ</t>
    </rPh>
    <rPh sb="27" eb="29">
      <t>アンテイ</t>
    </rPh>
    <rPh sb="30" eb="32">
      <t>ハンエイ</t>
    </rPh>
    <rPh sb="33" eb="35">
      <t>キヨ</t>
    </rPh>
    <rPh sb="38" eb="39">
      <t>トク</t>
    </rPh>
    <rPh sb="40" eb="43">
      <t>センザイリョク</t>
    </rPh>
    <rPh sb="44" eb="45">
      <t>オオ</t>
    </rPh>
    <rPh sb="52" eb="53">
      <t>アイダ</t>
    </rPh>
    <rPh sb="54" eb="57">
      <t>センリャクテキ</t>
    </rPh>
    <rPh sb="72" eb="74">
      <t>ゼンシン</t>
    </rPh>
    <rPh sb="75" eb="76">
      <t>ム</t>
    </rPh>
    <rPh sb="78" eb="80">
      <t>レンケイ</t>
    </rPh>
    <rPh sb="81" eb="83">
      <t>キョウカ</t>
    </rPh>
    <phoneticPr fontId="6"/>
  </si>
  <si>
    <t>Ｉ－１　アジア大洋州地域外交</t>
    <rPh sb="7" eb="10">
      <t>タイヨウシュウ</t>
    </rPh>
    <rPh sb="10" eb="12">
      <t>チイキ</t>
    </rPh>
    <rPh sb="12" eb="14">
      <t>ガイコウ</t>
    </rPh>
    <phoneticPr fontId="6"/>
  </si>
  <si>
    <t>アジア大洋州局</t>
    <rPh sb="3" eb="7">
      <t>タイヨウシュウキョク</t>
    </rPh>
    <phoneticPr fontId="6"/>
  </si>
  <si>
    <t>南西アジア諸国との友好関係の強化</t>
    <rPh sb="0" eb="2">
      <t>ナンセイ</t>
    </rPh>
    <rPh sb="5" eb="7">
      <t>ショコク</t>
    </rPh>
    <rPh sb="9" eb="11">
      <t>ユウコウ</t>
    </rPh>
    <rPh sb="11" eb="13">
      <t>カンケイ</t>
    </rPh>
    <rPh sb="14" eb="16">
      <t>キョウカ</t>
    </rPh>
    <phoneticPr fontId="6"/>
  </si>
  <si>
    <t>ジュラルミンケース</t>
    <phoneticPr fontId="6"/>
  </si>
  <si>
    <t>（株）サステック</t>
    <rPh sb="0" eb="3">
      <t>カブ</t>
    </rPh>
    <phoneticPr fontId="6"/>
  </si>
  <si>
    <t>防護マスク</t>
    <rPh sb="0" eb="2">
      <t>ボウゴ</t>
    </rPh>
    <phoneticPr fontId="6"/>
  </si>
  <si>
    <t>興研（株）</t>
    <rPh sb="0" eb="2">
      <t>コウケン</t>
    </rPh>
    <rPh sb="2" eb="5">
      <t>カブ</t>
    </rPh>
    <phoneticPr fontId="6"/>
  </si>
  <si>
    <t>化学防護衣</t>
    <rPh sb="0" eb="2">
      <t>カガク</t>
    </rPh>
    <rPh sb="2" eb="4">
      <t>ボウゴ</t>
    </rPh>
    <rPh sb="4" eb="5">
      <t>イ</t>
    </rPh>
    <phoneticPr fontId="6"/>
  </si>
  <si>
    <t>東洋紡績（株）</t>
    <rPh sb="0" eb="2">
      <t>トウヨウ</t>
    </rPh>
    <rPh sb="2" eb="4">
      <t>ボウセキ</t>
    </rPh>
    <rPh sb="5" eb="6">
      <t>カブ</t>
    </rPh>
    <phoneticPr fontId="6"/>
  </si>
  <si>
    <t>特殊化学防護衣</t>
    <rPh sb="0" eb="2">
      <t>トクシュ</t>
    </rPh>
    <rPh sb="2" eb="4">
      <t>カガク</t>
    </rPh>
    <rPh sb="4" eb="6">
      <t>ボウゴ</t>
    </rPh>
    <rPh sb="6" eb="7">
      <t>イ</t>
    </rPh>
    <phoneticPr fontId="6"/>
  </si>
  <si>
    <t>藤倉ゴム工業（株）</t>
    <rPh sb="0" eb="2">
      <t>フジクラ</t>
    </rPh>
    <rPh sb="4" eb="6">
      <t>コウギョウ</t>
    </rPh>
    <rPh sb="6" eb="9">
      <t>カブ</t>
    </rPh>
    <phoneticPr fontId="6"/>
  </si>
  <si>
    <t>防護装備品等製造各社</t>
    <rPh sb="0" eb="2">
      <t>ボウゴ</t>
    </rPh>
    <rPh sb="2" eb="5">
      <t>ソウビヒン</t>
    </rPh>
    <rPh sb="5" eb="6">
      <t>ナド</t>
    </rPh>
    <rPh sb="6" eb="8">
      <t>セイゾウ</t>
    </rPh>
    <rPh sb="8" eb="10">
      <t>カクシャ</t>
    </rPh>
    <phoneticPr fontId="6"/>
  </si>
  <si>
    <t>遺棄化学兵器処理用装備関係経費</t>
    <rPh sb="0" eb="2">
      <t>イキ</t>
    </rPh>
    <rPh sb="2" eb="4">
      <t>カガク</t>
    </rPh>
    <rPh sb="4" eb="6">
      <t>ヘイキ</t>
    </rPh>
    <rPh sb="6" eb="9">
      <t>ショリヨウ</t>
    </rPh>
    <rPh sb="9" eb="11">
      <t>ソウビ</t>
    </rPh>
    <rPh sb="11" eb="13">
      <t>カンケイ</t>
    </rPh>
    <rPh sb="13" eb="15">
      <t>ケイヒ</t>
    </rPh>
    <phoneticPr fontId="6"/>
  </si>
  <si>
    <t>C.中国政府</t>
    <rPh sb="2" eb="4">
      <t>チュウゴク</t>
    </rPh>
    <rPh sb="4" eb="6">
      <t>セイフ</t>
    </rPh>
    <phoneticPr fontId="6"/>
  </si>
  <si>
    <t>収納ケース４個</t>
    <rPh sb="0" eb="2">
      <t>シュウノウ</t>
    </rPh>
    <rPh sb="6" eb="7">
      <t>コ</t>
    </rPh>
    <phoneticPr fontId="6"/>
  </si>
  <si>
    <t>庁費</t>
    <rPh sb="0" eb="2">
      <t>チョウヒ</t>
    </rPh>
    <phoneticPr fontId="6"/>
  </si>
  <si>
    <t>防護マスク５式</t>
    <rPh sb="0" eb="2">
      <t>ボウゴ</t>
    </rPh>
    <rPh sb="6" eb="7">
      <t>シキ</t>
    </rPh>
    <phoneticPr fontId="6"/>
  </si>
  <si>
    <t>防護衣５式</t>
    <rPh sb="0" eb="2">
      <t>ボウゴ</t>
    </rPh>
    <rPh sb="2" eb="3">
      <t>イ</t>
    </rPh>
    <rPh sb="4" eb="5">
      <t>シキ</t>
    </rPh>
    <phoneticPr fontId="6"/>
  </si>
  <si>
    <t>化学防護衣５式</t>
    <rPh sb="0" eb="2">
      <t>カガク</t>
    </rPh>
    <rPh sb="2" eb="4">
      <t>ボウゴ</t>
    </rPh>
    <rPh sb="4" eb="5">
      <t>イ</t>
    </rPh>
    <rPh sb="6" eb="7">
      <t>シキ</t>
    </rPh>
    <phoneticPr fontId="6"/>
  </si>
  <si>
    <t>A.防護装備品等製造4社</t>
    <rPh sb="2" eb="4">
      <t>ボウゴ</t>
    </rPh>
    <rPh sb="4" eb="7">
      <t>ソウビヒン</t>
    </rPh>
    <rPh sb="7" eb="8">
      <t>ナド</t>
    </rPh>
    <rPh sb="8" eb="10">
      <t>セイゾウ</t>
    </rPh>
    <rPh sb="11" eb="12">
      <t>シャ</t>
    </rPh>
    <phoneticPr fontId="6"/>
  </si>
  <si>
    <t>※平成22年度実績を記入</t>
    <rPh sb="1" eb="3">
      <t>ヘイセイ</t>
    </rPh>
    <rPh sb="5" eb="7">
      <t>ネンド</t>
    </rPh>
    <rPh sb="7" eb="9">
      <t>ジッセキ</t>
    </rPh>
    <rPh sb="10" eb="12">
      <t>キニュウ</t>
    </rPh>
    <phoneticPr fontId="6"/>
  </si>
  <si>
    <t>化学分析専門家</t>
    <rPh sb="0" eb="2">
      <t>カガク</t>
    </rPh>
    <rPh sb="2" eb="4">
      <t>ブンセキ</t>
    </rPh>
    <rPh sb="4" eb="7">
      <t>センモンカ</t>
    </rPh>
    <phoneticPr fontId="6"/>
  </si>
  <si>
    <t>（株）いであ</t>
    <rPh sb="0" eb="3">
      <t>カブ</t>
    </rPh>
    <phoneticPr fontId="6"/>
  </si>
  <si>
    <t>通訳</t>
    <rPh sb="0" eb="2">
      <t>ツウヤク</t>
    </rPh>
    <phoneticPr fontId="6"/>
  </si>
  <si>
    <t>（株）夢工房</t>
    <rPh sb="0" eb="3">
      <t>カブ</t>
    </rPh>
    <rPh sb="3" eb="4">
      <t>ユメ</t>
    </rPh>
    <rPh sb="4" eb="6">
      <t>コウボウ</t>
    </rPh>
    <phoneticPr fontId="6"/>
  </si>
  <si>
    <t>Ｘ線鑑定技師、機材</t>
    <rPh sb="1" eb="2">
      <t>セン</t>
    </rPh>
    <rPh sb="2" eb="4">
      <t>カンテイ</t>
    </rPh>
    <rPh sb="4" eb="6">
      <t>ギシ</t>
    </rPh>
    <rPh sb="7" eb="9">
      <t>キザイ</t>
    </rPh>
    <phoneticPr fontId="6"/>
  </si>
  <si>
    <t>（株）非破壊検査</t>
    <rPh sb="0" eb="3">
      <t>カブ</t>
    </rPh>
    <rPh sb="3" eb="6">
      <t>ヒハカイ</t>
    </rPh>
    <rPh sb="6" eb="8">
      <t>ケンサ</t>
    </rPh>
    <phoneticPr fontId="6"/>
  </si>
  <si>
    <t>化学剤検知器借料、機材管理専門家、通訳</t>
    <rPh sb="0" eb="3">
      <t>カガクザイ</t>
    </rPh>
    <rPh sb="3" eb="6">
      <t>ケンチキ</t>
    </rPh>
    <rPh sb="6" eb="8">
      <t>シャクリョウ</t>
    </rPh>
    <rPh sb="9" eb="11">
      <t>キザイ</t>
    </rPh>
    <rPh sb="11" eb="13">
      <t>カンリ</t>
    </rPh>
    <rPh sb="13" eb="16">
      <t>センモンカ</t>
    </rPh>
    <rPh sb="17" eb="19">
      <t>ツウヤク</t>
    </rPh>
    <phoneticPr fontId="6"/>
  </si>
  <si>
    <t>（株）インフォジョイント</t>
    <rPh sb="1" eb="2">
      <t>カブ</t>
    </rPh>
    <phoneticPr fontId="6"/>
  </si>
  <si>
    <t>探査等機材輸送業務</t>
    <rPh sb="0" eb="2">
      <t>タンサ</t>
    </rPh>
    <rPh sb="2" eb="3">
      <t>ナド</t>
    </rPh>
    <rPh sb="3" eb="5">
      <t>キザイ</t>
    </rPh>
    <rPh sb="5" eb="7">
      <t>ユソウ</t>
    </rPh>
    <rPh sb="7" eb="9">
      <t>ギョウム</t>
    </rPh>
    <phoneticPr fontId="6"/>
  </si>
  <si>
    <t>山九（株）</t>
    <rPh sb="0" eb="2">
      <t>サンキュウ</t>
    </rPh>
    <rPh sb="3" eb="4">
      <t>カブ</t>
    </rPh>
    <phoneticPr fontId="6"/>
  </si>
  <si>
    <t>地中・水中の金属探査、磁気探査、潜水調査</t>
    <rPh sb="0" eb="2">
      <t>チチュウ</t>
    </rPh>
    <rPh sb="3" eb="5">
      <t>スイチュウ</t>
    </rPh>
    <rPh sb="6" eb="8">
      <t>キンゾク</t>
    </rPh>
    <rPh sb="8" eb="10">
      <t>タンサ</t>
    </rPh>
    <rPh sb="11" eb="13">
      <t>ジキ</t>
    </rPh>
    <rPh sb="13" eb="15">
      <t>タンサ</t>
    </rPh>
    <rPh sb="16" eb="18">
      <t>センスイ</t>
    </rPh>
    <rPh sb="18" eb="20">
      <t>チョウサ</t>
    </rPh>
    <phoneticPr fontId="6"/>
  </si>
  <si>
    <t>日本物理探鉱（株）</t>
    <rPh sb="0" eb="2">
      <t>ニホン</t>
    </rPh>
    <rPh sb="2" eb="4">
      <t>ブツリ</t>
    </rPh>
    <rPh sb="4" eb="6">
      <t>タンコウ</t>
    </rPh>
    <rPh sb="6" eb="9">
      <t>カブ</t>
    </rPh>
    <phoneticPr fontId="6"/>
  </si>
  <si>
    <t>支　出　額
（百万円）</t>
    <phoneticPr fontId="6"/>
  </si>
  <si>
    <t>業　務　概　要</t>
    <phoneticPr fontId="6"/>
  </si>
  <si>
    <t>支　出　先</t>
    <phoneticPr fontId="6"/>
  </si>
  <si>
    <t>民間企業６社</t>
    <rPh sb="0" eb="2">
      <t>ミンカン</t>
    </rPh>
    <rPh sb="2" eb="4">
      <t>キギョウ</t>
    </rPh>
    <rPh sb="5" eb="6">
      <t>シャ</t>
    </rPh>
    <phoneticPr fontId="6"/>
  </si>
  <si>
    <t>Ｃ.</t>
    <phoneticPr fontId="6"/>
  </si>
  <si>
    <t>中国政府による調査支援</t>
    <rPh sb="0" eb="2">
      <t>チュウゴク</t>
    </rPh>
    <rPh sb="2" eb="4">
      <t>セイフ</t>
    </rPh>
    <rPh sb="7" eb="9">
      <t>チョウサ</t>
    </rPh>
    <rPh sb="9" eb="11">
      <t>シエン</t>
    </rPh>
    <phoneticPr fontId="6"/>
  </si>
  <si>
    <t>中国外交部</t>
    <rPh sb="0" eb="2">
      <t>チュウゴク</t>
    </rPh>
    <rPh sb="2" eb="5">
      <t>ガイコウブ</t>
    </rPh>
    <phoneticPr fontId="6"/>
  </si>
  <si>
    <t>中国政府</t>
    <rPh sb="0" eb="2">
      <t>チュウゴク</t>
    </rPh>
    <rPh sb="2" eb="4">
      <t>セイフ</t>
    </rPh>
    <phoneticPr fontId="6"/>
  </si>
  <si>
    <t>B.</t>
    <phoneticPr fontId="6"/>
  </si>
  <si>
    <t>人材派遣</t>
    <rPh sb="0" eb="2">
      <t>ジンザイ</t>
    </rPh>
    <rPh sb="2" eb="4">
      <t>ハケン</t>
    </rPh>
    <phoneticPr fontId="6"/>
  </si>
  <si>
    <t>ＭＲＩスタッフサービス（株）</t>
    <rPh sb="11" eb="14">
      <t>カブ</t>
    </rPh>
    <phoneticPr fontId="6"/>
  </si>
  <si>
    <t>第三者損害賠償責任保険</t>
    <rPh sb="0" eb="3">
      <t>ダイサンシャ</t>
    </rPh>
    <rPh sb="3" eb="5">
      <t>ソンガイ</t>
    </rPh>
    <rPh sb="5" eb="7">
      <t>バイショウ</t>
    </rPh>
    <rPh sb="7" eb="9">
      <t>セキニン</t>
    </rPh>
    <rPh sb="9" eb="11">
      <t>ホケン</t>
    </rPh>
    <phoneticPr fontId="6"/>
  </si>
  <si>
    <t>中国人民保険集団公司</t>
    <rPh sb="0" eb="2">
      <t>チュウゴク</t>
    </rPh>
    <rPh sb="2" eb="4">
      <t>ジンミン</t>
    </rPh>
    <rPh sb="4" eb="6">
      <t>ホケン</t>
    </rPh>
    <rPh sb="6" eb="8">
      <t>シュウダン</t>
    </rPh>
    <rPh sb="8" eb="10">
      <t>コウシ</t>
    </rPh>
    <phoneticPr fontId="6"/>
  </si>
  <si>
    <t>国際航空券の手配、車輌借り上げ</t>
    <rPh sb="0" eb="2">
      <t>コクサイ</t>
    </rPh>
    <rPh sb="2" eb="5">
      <t>コウクウケン</t>
    </rPh>
    <rPh sb="6" eb="8">
      <t>テハイ</t>
    </rPh>
    <rPh sb="9" eb="11">
      <t>シャリョウ</t>
    </rPh>
    <rPh sb="11" eb="12">
      <t>カ</t>
    </rPh>
    <rPh sb="13" eb="14">
      <t>ア</t>
    </rPh>
    <phoneticPr fontId="6"/>
  </si>
  <si>
    <t>（株）日中平和観光</t>
    <rPh sb="0" eb="3">
      <t>カブ</t>
    </rPh>
    <rPh sb="3" eb="5">
      <t>ニッチュウ</t>
    </rPh>
    <rPh sb="5" eb="7">
      <t>ヘイワ</t>
    </rPh>
    <rPh sb="7" eb="9">
      <t>カンコウ</t>
    </rPh>
    <phoneticPr fontId="6"/>
  </si>
  <si>
    <t>探査、潜水、化学分析、Ｘ線鑑定、機材管理、通訳等（下記Ｃ．参照）</t>
    <rPh sb="0" eb="2">
      <t>タンサ</t>
    </rPh>
    <rPh sb="3" eb="5">
      <t>センスイ</t>
    </rPh>
    <rPh sb="6" eb="8">
      <t>カガク</t>
    </rPh>
    <rPh sb="8" eb="10">
      <t>ブンセキ</t>
    </rPh>
    <rPh sb="12" eb="13">
      <t>セン</t>
    </rPh>
    <rPh sb="13" eb="15">
      <t>カンテイ</t>
    </rPh>
    <rPh sb="16" eb="18">
      <t>キザイ</t>
    </rPh>
    <rPh sb="18" eb="20">
      <t>カンリ</t>
    </rPh>
    <rPh sb="21" eb="23">
      <t>ツウヤク</t>
    </rPh>
    <rPh sb="23" eb="24">
      <t>ナド</t>
    </rPh>
    <rPh sb="25" eb="27">
      <t>カキ</t>
    </rPh>
    <rPh sb="29" eb="31">
      <t>サンショウ</t>
    </rPh>
    <phoneticPr fontId="6"/>
  </si>
  <si>
    <t>人件費、雑費、諸経費等</t>
    <rPh sb="0" eb="3">
      <t>ジンケンヒ</t>
    </rPh>
    <rPh sb="4" eb="6">
      <t>ザッピ</t>
    </rPh>
    <rPh sb="7" eb="10">
      <t>ショケイヒ</t>
    </rPh>
    <rPh sb="10" eb="11">
      <t>ナド</t>
    </rPh>
    <phoneticPr fontId="6"/>
  </si>
  <si>
    <t>（株）三菱総合研究所</t>
    <rPh sb="0" eb="3">
      <t>カブ</t>
    </rPh>
    <rPh sb="3" eb="5">
      <t>ミツビシ</t>
    </rPh>
    <rPh sb="5" eb="7">
      <t>ソウゴウ</t>
    </rPh>
    <rPh sb="7" eb="10">
      <t>ケンキュウショ</t>
    </rPh>
    <phoneticPr fontId="6"/>
  </si>
  <si>
    <t>A.</t>
    <phoneticPr fontId="6"/>
  </si>
  <si>
    <t>支出先上位１０者リスト</t>
    <phoneticPr fontId="6"/>
  </si>
  <si>
    <t>中国遺棄化学兵器・環境調査関連経費</t>
    <rPh sb="0" eb="2">
      <t>チュウゴク</t>
    </rPh>
    <rPh sb="2" eb="4">
      <t>イキ</t>
    </rPh>
    <rPh sb="4" eb="6">
      <t>カガク</t>
    </rPh>
    <rPh sb="6" eb="8">
      <t>ヘイキ</t>
    </rPh>
    <rPh sb="9" eb="11">
      <t>カンキョウ</t>
    </rPh>
    <rPh sb="11" eb="13">
      <t>チョウサ</t>
    </rPh>
    <rPh sb="13" eb="15">
      <t>カンレン</t>
    </rPh>
    <rPh sb="15" eb="17">
      <t>ケイヒ</t>
    </rPh>
    <phoneticPr fontId="6"/>
  </si>
  <si>
    <t>職員Ａ</t>
    <rPh sb="0" eb="2">
      <t>ショクイン</t>
    </rPh>
    <phoneticPr fontId="6"/>
  </si>
  <si>
    <t>H.</t>
    <phoneticPr fontId="6"/>
  </si>
  <si>
    <t>D.旅費</t>
    <rPh sb="2" eb="4">
      <t>リョヒ</t>
    </rPh>
    <phoneticPr fontId="6"/>
  </si>
  <si>
    <t>機材輸送費</t>
    <rPh sb="0" eb="2">
      <t>キザイ</t>
    </rPh>
    <rPh sb="2" eb="5">
      <t>ユソウヒ</t>
    </rPh>
    <phoneticPr fontId="6"/>
  </si>
  <si>
    <t>輸送費</t>
    <rPh sb="0" eb="3">
      <t>ユソウヒ</t>
    </rPh>
    <phoneticPr fontId="6"/>
  </si>
  <si>
    <t>通訳謝金</t>
    <rPh sb="0" eb="2">
      <t>ツウヤク</t>
    </rPh>
    <rPh sb="2" eb="4">
      <t>シャキン</t>
    </rPh>
    <phoneticPr fontId="6"/>
  </si>
  <si>
    <t>化学剤探知機借料</t>
    <rPh sb="0" eb="3">
      <t>カガクザイ</t>
    </rPh>
    <rPh sb="3" eb="6">
      <t>タンチキ</t>
    </rPh>
    <rPh sb="6" eb="8">
      <t>シャクリョウ</t>
    </rPh>
    <phoneticPr fontId="6"/>
  </si>
  <si>
    <t>探査・潜水機材借料</t>
    <rPh sb="0" eb="2">
      <t>タンサ</t>
    </rPh>
    <rPh sb="3" eb="5">
      <t>センスイ</t>
    </rPh>
    <rPh sb="5" eb="7">
      <t>キザイ</t>
    </rPh>
    <rPh sb="7" eb="9">
      <t>シャクリョウ</t>
    </rPh>
    <phoneticPr fontId="6"/>
  </si>
  <si>
    <t>Ｘ線機材借料</t>
    <rPh sb="1" eb="2">
      <t>セン</t>
    </rPh>
    <rPh sb="2" eb="4">
      <t>キザイ</t>
    </rPh>
    <rPh sb="4" eb="6">
      <t>シャクリョウ</t>
    </rPh>
    <phoneticPr fontId="6"/>
  </si>
  <si>
    <t>専門家等人件費（探査、潜水、化学分析、機材管理・輸送）</t>
    <rPh sb="0" eb="3">
      <t>センモンカ</t>
    </rPh>
    <rPh sb="3" eb="4">
      <t>ナド</t>
    </rPh>
    <rPh sb="4" eb="7">
      <t>ジンケンヒ</t>
    </rPh>
    <rPh sb="8" eb="10">
      <t>タンサ</t>
    </rPh>
    <rPh sb="11" eb="13">
      <t>センスイ</t>
    </rPh>
    <rPh sb="14" eb="16">
      <t>カガク</t>
    </rPh>
    <rPh sb="16" eb="18">
      <t>ブンセキ</t>
    </rPh>
    <rPh sb="19" eb="21">
      <t>キザイ</t>
    </rPh>
    <rPh sb="21" eb="23">
      <t>カンリ</t>
    </rPh>
    <rPh sb="24" eb="26">
      <t>ユソウ</t>
    </rPh>
    <phoneticPr fontId="6"/>
  </si>
  <si>
    <t>G.</t>
    <phoneticPr fontId="6"/>
  </si>
  <si>
    <t>C.民間業者６社</t>
    <rPh sb="2" eb="4">
      <t>ミンカン</t>
    </rPh>
    <rPh sb="4" eb="6">
      <t>ギョウシャ</t>
    </rPh>
    <rPh sb="7" eb="8">
      <t>シャ</t>
    </rPh>
    <phoneticPr fontId="6"/>
  </si>
  <si>
    <t>調査支援業務</t>
    <rPh sb="0" eb="2">
      <t>チョウサ</t>
    </rPh>
    <rPh sb="2" eb="4">
      <t>シエン</t>
    </rPh>
    <rPh sb="4" eb="6">
      <t>ギョウム</t>
    </rPh>
    <phoneticPr fontId="6"/>
  </si>
  <si>
    <t>諸費</t>
    <rPh sb="0" eb="2">
      <t>ショヒ</t>
    </rPh>
    <phoneticPr fontId="6"/>
  </si>
  <si>
    <t>F.</t>
    <phoneticPr fontId="6"/>
  </si>
  <si>
    <t>B.中国政府</t>
    <rPh sb="2" eb="4">
      <t>チュウゴク</t>
    </rPh>
    <rPh sb="4" eb="6">
      <t>セイフ</t>
    </rPh>
    <phoneticPr fontId="6"/>
  </si>
  <si>
    <t>消費税</t>
    <rPh sb="0" eb="3">
      <t>ショウヒゼイ</t>
    </rPh>
    <phoneticPr fontId="6"/>
  </si>
  <si>
    <t>一般管理費</t>
    <rPh sb="0" eb="2">
      <t>イッパン</t>
    </rPh>
    <rPh sb="2" eb="5">
      <t>カンリヒ</t>
    </rPh>
    <phoneticPr fontId="6"/>
  </si>
  <si>
    <t>管理費</t>
    <rPh sb="0" eb="3">
      <t>カンリヒ</t>
    </rPh>
    <phoneticPr fontId="6"/>
  </si>
  <si>
    <t>報告書印刷費、消耗品、通信、作業服等</t>
    <rPh sb="0" eb="3">
      <t>ホウコクショ</t>
    </rPh>
    <rPh sb="3" eb="6">
      <t>インサツヒ</t>
    </rPh>
    <rPh sb="7" eb="10">
      <t>ショウモウヒン</t>
    </rPh>
    <rPh sb="11" eb="13">
      <t>ツウシン</t>
    </rPh>
    <rPh sb="14" eb="17">
      <t>サギョウフク</t>
    </rPh>
    <rPh sb="17" eb="18">
      <t>ナド</t>
    </rPh>
    <phoneticPr fontId="6"/>
  </si>
  <si>
    <t>諸雑費</t>
    <rPh sb="0" eb="3">
      <t>ショザッピ</t>
    </rPh>
    <phoneticPr fontId="6"/>
  </si>
  <si>
    <t>第三者損害賠償保険</t>
    <rPh sb="0" eb="3">
      <t>ダイサンシャ</t>
    </rPh>
    <rPh sb="3" eb="5">
      <t>ソンガイ</t>
    </rPh>
    <rPh sb="5" eb="7">
      <t>バイショウ</t>
    </rPh>
    <rPh sb="7" eb="9">
      <t>ホケン</t>
    </rPh>
    <phoneticPr fontId="6"/>
  </si>
  <si>
    <t>保険</t>
    <rPh sb="0" eb="2">
      <t>ホケン</t>
    </rPh>
    <phoneticPr fontId="6"/>
  </si>
  <si>
    <t>調査団旅費</t>
    <rPh sb="0" eb="3">
      <t>チョウサダン</t>
    </rPh>
    <rPh sb="3" eb="5">
      <t>リョヒ</t>
    </rPh>
    <phoneticPr fontId="6"/>
  </si>
  <si>
    <t>探査、Ｘ線検査、環境分析、化学剤検知器管理、通訳等（下記Ｃ参照）</t>
    <rPh sb="0" eb="2">
      <t>タンサ</t>
    </rPh>
    <rPh sb="4" eb="5">
      <t>セン</t>
    </rPh>
    <rPh sb="5" eb="7">
      <t>ケンサ</t>
    </rPh>
    <rPh sb="8" eb="10">
      <t>カンキョウ</t>
    </rPh>
    <rPh sb="10" eb="12">
      <t>ブンセキ</t>
    </rPh>
    <rPh sb="13" eb="16">
      <t>カガクザイ</t>
    </rPh>
    <rPh sb="16" eb="19">
      <t>ケンチキ</t>
    </rPh>
    <rPh sb="19" eb="21">
      <t>カンリ</t>
    </rPh>
    <rPh sb="22" eb="24">
      <t>ツウヤク</t>
    </rPh>
    <rPh sb="24" eb="25">
      <t>ナド</t>
    </rPh>
    <rPh sb="26" eb="28">
      <t>カキ</t>
    </rPh>
    <rPh sb="29" eb="31">
      <t>サンショウ</t>
    </rPh>
    <phoneticPr fontId="6"/>
  </si>
  <si>
    <t>調査団員人件費</t>
    <rPh sb="0" eb="2">
      <t>チョウサ</t>
    </rPh>
    <rPh sb="2" eb="4">
      <t>ダンイン</t>
    </rPh>
    <rPh sb="4" eb="7">
      <t>ジンケンヒ</t>
    </rPh>
    <phoneticPr fontId="6"/>
  </si>
  <si>
    <t>E.</t>
    <phoneticPr fontId="6"/>
  </si>
  <si>
    <t>A.（（株）三菱総合研究所）</t>
    <rPh sb="3" eb="6">
      <t>カブ</t>
    </rPh>
    <rPh sb="6" eb="8">
      <t>ミツビシ</t>
    </rPh>
    <rPh sb="8" eb="10">
      <t>ソウゴウ</t>
    </rPh>
    <rPh sb="10" eb="13">
      <t>ケンキュウショ</t>
    </rPh>
    <phoneticPr fontId="6"/>
  </si>
  <si>
    <t>ジュラルミンケース</t>
    <phoneticPr fontId="6"/>
  </si>
  <si>
    <t>防護マスク用吸収缶</t>
    <rPh sb="0" eb="2">
      <t>ボウゴ</t>
    </rPh>
    <rPh sb="5" eb="6">
      <t>ヨウ</t>
    </rPh>
    <rPh sb="6" eb="9">
      <t>キュウシュウカン</t>
    </rPh>
    <phoneticPr fontId="6"/>
  </si>
  <si>
    <t>個人用防護衣</t>
    <rPh sb="0" eb="3">
      <t>コジンヨウ</t>
    </rPh>
    <rPh sb="3" eb="5">
      <t>ボウゴ</t>
    </rPh>
    <rPh sb="5" eb="6">
      <t>イ</t>
    </rPh>
    <phoneticPr fontId="6"/>
  </si>
  <si>
    <t>ー</t>
    <phoneticPr fontId="6"/>
  </si>
  <si>
    <t>－</t>
    <phoneticPr fontId="6"/>
  </si>
  <si>
    <t>-</t>
    <phoneticPr fontId="6"/>
  </si>
  <si>
    <t>関係する計画、通知等</t>
    <phoneticPr fontId="6"/>
  </si>
  <si>
    <t>外務省設置法第４条第１項
外務省組織令第４１条</t>
    <rPh sb="0" eb="3">
      <t>ガイムショウ</t>
    </rPh>
    <rPh sb="3" eb="6">
      <t>セッチホウ</t>
    </rPh>
    <rPh sb="6" eb="7">
      <t>ダイ</t>
    </rPh>
    <rPh sb="8" eb="9">
      <t>ジョウ</t>
    </rPh>
    <rPh sb="9" eb="10">
      <t>ダイ</t>
    </rPh>
    <rPh sb="11" eb="12">
      <t>コウ</t>
    </rPh>
    <rPh sb="13" eb="16">
      <t>ガイムショウ</t>
    </rPh>
    <rPh sb="16" eb="18">
      <t>ソシキ</t>
    </rPh>
    <rPh sb="18" eb="19">
      <t>レイ</t>
    </rPh>
    <rPh sb="19" eb="20">
      <t>ダイ</t>
    </rPh>
    <rPh sb="22" eb="23">
      <t>ジョウ</t>
    </rPh>
    <phoneticPr fontId="6"/>
  </si>
  <si>
    <t>課長　石川　浩司</t>
    <rPh sb="0" eb="2">
      <t>カチョウ</t>
    </rPh>
    <rPh sb="3" eb="5">
      <t>イシカワ</t>
    </rPh>
    <rPh sb="6" eb="8">
      <t>コウジ</t>
    </rPh>
    <phoneticPr fontId="6"/>
  </si>
  <si>
    <t>中国・モンゴル課</t>
    <rPh sb="0" eb="2">
      <t>チュウゴク</t>
    </rPh>
    <rPh sb="7" eb="8">
      <t>カ</t>
    </rPh>
    <phoneticPr fontId="6"/>
  </si>
  <si>
    <t>担当部局庁</t>
    <phoneticPr fontId="6"/>
  </si>
  <si>
    <t>職員旅費</t>
    <rPh sb="0" eb="2">
      <t>ショクイン</t>
    </rPh>
    <rPh sb="2" eb="4">
      <t>リョヒ</t>
    </rPh>
    <phoneticPr fontId="6"/>
  </si>
  <si>
    <t>中国側経費</t>
    <rPh sb="0" eb="2">
      <t>チュウゴク</t>
    </rPh>
    <rPh sb="2" eb="3">
      <t>ガワ</t>
    </rPh>
    <rPh sb="3" eb="5">
      <t>ケイヒ</t>
    </rPh>
    <phoneticPr fontId="6"/>
  </si>
  <si>
    <t>その他</t>
    <rPh sb="2" eb="3">
      <t>ホカ</t>
    </rPh>
    <phoneticPr fontId="6"/>
  </si>
  <si>
    <t>調査用資材・消耗品費</t>
    <rPh sb="0" eb="3">
      <t>チョウサヨウ</t>
    </rPh>
    <rPh sb="3" eb="5">
      <t>シザイ</t>
    </rPh>
    <rPh sb="6" eb="9">
      <t>ショウモウヒン</t>
    </rPh>
    <rPh sb="9" eb="10">
      <t>ヒ</t>
    </rPh>
    <phoneticPr fontId="6"/>
  </si>
  <si>
    <t>機材輸送・保管等</t>
    <rPh sb="0" eb="2">
      <t>キザイ</t>
    </rPh>
    <rPh sb="2" eb="4">
      <t>ユソウ</t>
    </rPh>
    <rPh sb="5" eb="7">
      <t>ホカン</t>
    </rPh>
    <rPh sb="7" eb="8">
      <t>ナド</t>
    </rPh>
    <phoneticPr fontId="6"/>
  </si>
  <si>
    <t>調査出張経費</t>
    <rPh sb="0" eb="2">
      <t>チョウサ</t>
    </rPh>
    <rPh sb="2" eb="4">
      <t>シュッチョウ</t>
    </rPh>
    <rPh sb="4" eb="6">
      <t>ケイヒ</t>
    </rPh>
    <phoneticPr fontId="6"/>
  </si>
  <si>
    <t>日本側専門家謝金</t>
    <rPh sb="0" eb="3">
      <t>ニホンガワ</t>
    </rPh>
    <rPh sb="3" eb="6">
      <t>センモンカ</t>
    </rPh>
    <rPh sb="6" eb="8">
      <t>シャキン</t>
    </rPh>
    <phoneticPr fontId="6"/>
  </si>
  <si>
    <t>ー</t>
    <phoneticPr fontId="6"/>
  </si>
  <si>
    <t>－</t>
    <phoneticPr fontId="6"/>
  </si>
  <si>
    <t>-</t>
    <phoneticPr fontId="6"/>
  </si>
  <si>
    <t>関係する計画、通知等</t>
    <phoneticPr fontId="6"/>
  </si>
  <si>
    <t>平成３年度開始</t>
    <rPh sb="0" eb="2">
      <t>ヘイセイ</t>
    </rPh>
    <rPh sb="3" eb="5">
      <t>ネンド</t>
    </rPh>
    <rPh sb="5" eb="7">
      <t>カイシ</t>
    </rPh>
    <phoneticPr fontId="6"/>
  </si>
  <si>
    <t>中国政府からは、中国各地において旧日本軍の化学兵器が発見されて続けていることから、速やかな現地調査を要請されており、我が国として緊急性や必要性を検討の上順次実施している。平成24年4月現在で要調査案件が３０件であり、調査が必要な案件は寧ろ増加傾向にある。2010年以降，遺棄化学兵器の廃棄処理が南京で開始され、今後とも中国各地における廃棄処理を加速していく必要があることから，可能な限り速やかに廃棄処理するために、効率化に努めつつも、調査を継続・強化していく必要がある。</t>
    <rPh sb="0" eb="2">
      <t>チュウゴク</t>
    </rPh>
    <rPh sb="2" eb="4">
      <t>セイフ</t>
    </rPh>
    <rPh sb="8" eb="10">
      <t>チュウゴク</t>
    </rPh>
    <rPh sb="10" eb="12">
      <t>カクチ</t>
    </rPh>
    <rPh sb="16" eb="19">
      <t>キュウニホン</t>
    </rPh>
    <rPh sb="19" eb="20">
      <t>グン</t>
    </rPh>
    <rPh sb="21" eb="23">
      <t>カガク</t>
    </rPh>
    <rPh sb="23" eb="25">
      <t>ヘイキ</t>
    </rPh>
    <rPh sb="26" eb="28">
      <t>ハッケン</t>
    </rPh>
    <rPh sb="31" eb="32">
      <t>ツヅ</t>
    </rPh>
    <rPh sb="41" eb="42">
      <t>スミ</t>
    </rPh>
    <rPh sb="45" eb="47">
      <t>ゲンチ</t>
    </rPh>
    <rPh sb="47" eb="49">
      <t>チョウサ</t>
    </rPh>
    <rPh sb="50" eb="52">
      <t>ヨウセイ</t>
    </rPh>
    <rPh sb="58" eb="59">
      <t>ワ</t>
    </rPh>
    <rPh sb="60" eb="61">
      <t>クニ</t>
    </rPh>
    <rPh sb="64" eb="67">
      <t>キンキュウセイ</t>
    </rPh>
    <rPh sb="68" eb="71">
      <t>ヒツヨウセイ</t>
    </rPh>
    <rPh sb="72" eb="74">
      <t>ケントウ</t>
    </rPh>
    <rPh sb="75" eb="76">
      <t>ウエ</t>
    </rPh>
    <rPh sb="76" eb="78">
      <t>ジュンジ</t>
    </rPh>
    <rPh sb="78" eb="80">
      <t>ジッシ</t>
    </rPh>
    <rPh sb="85" eb="87">
      <t>ヘイセイ</t>
    </rPh>
    <rPh sb="89" eb="90">
      <t>ネン</t>
    </rPh>
    <rPh sb="91" eb="94">
      <t>ガツゲンザイ</t>
    </rPh>
    <rPh sb="95" eb="96">
      <t>ヨウ</t>
    </rPh>
    <rPh sb="96" eb="98">
      <t>チョウサ</t>
    </rPh>
    <rPh sb="98" eb="100">
      <t>アンケン</t>
    </rPh>
    <rPh sb="108" eb="110">
      <t>チョウサ</t>
    </rPh>
    <rPh sb="117" eb="118">
      <t>ムシ</t>
    </rPh>
    <rPh sb="119" eb="121">
      <t>ゾウカ</t>
    </rPh>
    <rPh sb="121" eb="123">
      <t>ケイコウ</t>
    </rPh>
    <rPh sb="131" eb="132">
      <t>ネン</t>
    </rPh>
    <rPh sb="132" eb="134">
      <t>イコウ</t>
    </rPh>
    <rPh sb="135" eb="137">
      <t>イキ</t>
    </rPh>
    <rPh sb="137" eb="139">
      <t>カガク</t>
    </rPh>
    <rPh sb="139" eb="141">
      <t>ヘイキ</t>
    </rPh>
    <rPh sb="142" eb="144">
      <t>ハイキ</t>
    </rPh>
    <rPh sb="144" eb="146">
      <t>ショリ</t>
    </rPh>
    <rPh sb="147" eb="149">
      <t>ナンキン</t>
    </rPh>
    <rPh sb="150" eb="152">
      <t>カイシ</t>
    </rPh>
    <rPh sb="155" eb="157">
      <t>コンゴ</t>
    </rPh>
    <rPh sb="159" eb="161">
      <t>チュウゴク</t>
    </rPh>
    <rPh sb="161" eb="163">
      <t>カクチ</t>
    </rPh>
    <rPh sb="167" eb="169">
      <t>ハイキ</t>
    </rPh>
    <rPh sb="169" eb="171">
      <t>ショリ</t>
    </rPh>
    <rPh sb="172" eb="174">
      <t>カソク</t>
    </rPh>
    <rPh sb="178" eb="180">
      <t>ヒツヨウ</t>
    </rPh>
    <rPh sb="188" eb="190">
      <t>カノウ</t>
    </rPh>
    <rPh sb="191" eb="192">
      <t>カギ</t>
    </rPh>
    <rPh sb="193" eb="194">
      <t>スミ</t>
    </rPh>
    <rPh sb="197" eb="199">
      <t>ハイキ</t>
    </rPh>
    <rPh sb="199" eb="201">
      <t>ショリ</t>
    </rPh>
    <rPh sb="207" eb="210">
      <t>コウリツカ</t>
    </rPh>
    <rPh sb="211" eb="212">
      <t>ツト</t>
    </rPh>
    <rPh sb="217" eb="219">
      <t>チョウサ</t>
    </rPh>
    <rPh sb="220" eb="222">
      <t>ケイゾク</t>
    </rPh>
    <rPh sb="223" eb="225">
      <t>キョウカ</t>
    </rPh>
    <rPh sb="229" eb="231">
      <t>ヒツヨウ</t>
    </rPh>
    <phoneticPr fontId="6"/>
  </si>
  <si>
    <t>○</t>
    <phoneticPr fontId="6"/>
  </si>
  <si>
    <t>内閣府</t>
    <rPh sb="0" eb="3">
      <t>ナイカクフ</t>
    </rPh>
    <phoneticPr fontId="6"/>
  </si>
  <si>
    <t>活動実績は見込みに見合ったものであるか。</t>
    <phoneticPr fontId="6"/>
  </si>
  <si>
    <t>本件調査業務は、中国遺棄化学兵器の実態を把握する上で必要不可欠であり、中国政府とも緊密に協議しながら計画を遂行している。
内閣府遺棄化学兵器処理担当室とは適切に役割分担を行っており、現地調査の結果は内閣府による廃棄処理事業の重要な基礎資料として活用されている。</t>
    <rPh sb="0" eb="2">
      <t>ホンケン</t>
    </rPh>
    <rPh sb="2" eb="4">
      <t>チョウサ</t>
    </rPh>
    <rPh sb="4" eb="6">
      <t>ギョウム</t>
    </rPh>
    <rPh sb="8" eb="10">
      <t>チュウゴク</t>
    </rPh>
    <rPh sb="10" eb="12">
      <t>イキ</t>
    </rPh>
    <rPh sb="12" eb="14">
      <t>カガク</t>
    </rPh>
    <rPh sb="14" eb="16">
      <t>ヘイキ</t>
    </rPh>
    <rPh sb="17" eb="19">
      <t>ジッタイ</t>
    </rPh>
    <rPh sb="20" eb="22">
      <t>ハアク</t>
    </rPh>
    <rPh sb="24" eb="25">
      <t>ウエ</t>
    </rPh>
    <rPh sb="26" eb="28">
      <t>ヒツヨウ</t>
    </rPh>
    <rPh sb="28" eb="31">
      <t>フカケツ</t>
    </rPh>
    <rPh sb="35" eb="37">
      <t>チュウゴク</t>
    </rPh>
    <rPh sb="37" eb="39">
      <t>セイフ</t>
    </rPh>
    <rPh sb="41" eb="43">
      <t>キンミツ</t>
    </rPh>
    <rPh sb="44" eb="46">
      <t>キョウギ</t>
    </rPh>
    <rPh sb="50" eb="52">
      <t>ケイカク</t>
    </rPh>
    <rPh sb="53" eb="55">
      <t>スイコウ</t>
    </rPh>
    <rPh sb="61" eb="64">
      <t>ナイカクフ</t>
    </rPh>
    <rPh sb="64" eb="66">
      <t>イキ</t>
    </rPh>
    <rPh sb="66" eb="68">
      <t>カガク</t>
    </rPh>
    <rPh sb="68" eb="70">
      <t>ヘイキ</t>
    </rPh>
    <rPh sb="70" eb="72">
      <t>ショリ</t>
    </rPh>
    <rPh sb="72" eb="75">
      <t>タントウシツ</t>
    </rPh>
    <rPh sb="77" eb="79">
      <t>テキセツ</t>
    </rPh>
    <rPh sb="80" eb="82">
      <t>ヤクワリ</t>
    </rPh>
    <rPh sb="82" eb="84">
      <t>ブンタン</t>
    </rPh>
    <rPh sb="85" eb="86">
      <t>オコナ</t>
    </rPh>
    <rPh sb="91" eb="93">
      <t>ゲンチ</t>
    </rPh>
    <rPh sb="93" eb="95">
      <t>チョウサ</t>
    </rPh>
    <rPh sb="96" eb="98">
      <t>ケッカ</t>
    </rPh>
    <rPh sb="99" eb="102">
      <t>ナイカクフ</t>
    </rPh>
    <rPh sb="105" eb="107">
      <t>ハイキ</t>
    </rPh>
    <rPh sb="107" eb="109">
      <t>ショリ</t>
    </rPh>
    <rPh sb="109" eb="111">
      <t>ジギョウ</t>
    </rPh>
    <rPh sb="112" eb="114">
      <t>ジュウヨウ</t>
    </rPh>
    <rPh sb="115" eb="117">
      <t>キソ</t>
    </rPh>
    <rPh sb="117" eb="119">
      <t>シリョウ</t>
    </rPh>
    <rPh sb="122" eb="124">
      <t>カツヨウ</t>
    </rPh>
    <phoneticPr fontId="6"/>
  </si>
  <si>
    <t>単位あたりコストの削減に努めているか。その水準は妥当か。</t>
    <phoneticPr fontId="6"/>
  </si>
  <si>
    <t>支出先は一般競争入札で選定し、再委託先の把握等を通じ、合理的な支出を確保している。また、調査団員数の削減など、効率化のための努力を継続している。</t>
    <rPh sb="0" eb="3">
      <t>シシュツサキ</t>
    </rPh>
    <rPh sb="4" eb="6">
      <t>イッパン</t>
    </rPh>
    <rPh sb="6" eb="8">
      <t>キョウソウ</t>
    </rPh>
    <rPh sb="8" eb="10">
      <t>ニュウサツ</t>
    </rPh>
    <rPh sb="11" eb="13">
      <t>センテイ</t>
    </rPh>
    <rPh sb="15" eb="18">
      <t>サイイタク</t>
    </rPh>
    <rPh sb="18" eb="19">
      <t>サキ</t>
    </rPh>
    <rPh sb="20" eb="22">
      <t>ハアク</t>
    </rPh>
    <rPh sb="22" eb="23">
      <t>ナド</t>
    </rPh>
    <rPh sb="24" eb="25">
      <t>ツウ</t>
    </rPh>
    <rPh sb="27" eb="30">
      <t>ゴウリテキ</t>
    </rPh>
    <rPh sb="31" eb="33">
      <t>シシュツ</t>
    </rPh>
    <rPh sb="34" eb="36">
      <t>カクホ</t>
    </rPh>
    <rPh sb="44" eb="46">
      <t>チョウサ</t>
    </rPh>
    <rPh sb="46" eb="48">
      <t>ダンイン</t>
    </rPh>
    <rPh sb="48" eb="49">
      <t>スウ</t>
    </rPh>
    <rPh sb="50" eb="52">
      <t>サクゲン</t>
    </rPh>
    <rPh sb="55" eb="58">
      <t>コウリツカ</t>
    </rPh>
    <rPh sb="62" eb="64">
      <t>ドリョク</t>
    </rPh>
    <rPh sb="65" eb="67">
      <t>ケイゾク</t>
    </rPh>
    <phoneticPr fontId="6"/>
  </si>
  <si>
    <t>不用率が大きい場合は、その理由を把握しているか。</t>
    <phoneticPr fontId="6"/>
  </si>
  <si>
    <t>化学兵器禁止条約の履行に関連して、日本政府が中国政府の協力を得ながら実施すべき事業であり、実施しなければ安全及び環境に悪影響を及ぼすおそれがあることから、優先的に実施すべき事業である。</t>
    <rPh sb="0" eb="2">
      <t>カガク</t>
    </rPh>
    <rPh sb="2" eb="4">
      <t>ヘイキ</t>
    </rPh>
    <rPh sb="4" eb="6">
      <t>キンシ</t>
    </rPh>
    <rPh sb="6" eb="8">
      <t>ジョウヤク</t>
    </rPh>
    <rPh sb="9" eb="11">
      <t>リコウ</t>
    </rPh>
    <rPh sb="12" eb="14">
      <t>カンレン</t>
    </rPh>
    <rPh sb="17" eb="19">
      <t>ニホン</t>
    </rPh>
    <rPh sb="19" eb="21">
      <t>セイフ</t>
    </rPh>
    <rPh sb="22" eb="24">
      <t>チュウゴク</t>
    </rPh>
    <rPh sb="24" eb="26">
      <t>セイフ</t>
    </rPh>
    <rPh sb="27" eb="29">
      <t>キョウリョク</t>
    </rPh>
    <rPh sb="30" eb="31">
      <t>エ</t>
    </rPh>
    <rPh sb="34" eb="36">
      <t>ジッシ</t>
    </rPh>
    <rPh sb="39" eb="41">
      <t>ジギョウ</t>
    </rPh>
    <rPh sb="45" eb="47">
      <t>ジッシ</t>
    </rPh>
    <rPh sb="52" eb="54">
      <t>アンゼン</t>
    </rPh>
    <rPh sb="54" eb="55">
      <t>オヨ</t>
    </rPh>
    <rPh sb="56" eb="58">
      <t>カンキョウ</t>
    </rPh>
    <rPh sb="59" eb="62">
      <t>アクエイキョウ</t>
    </rPh>
    <rPh sb="63" eb="64">
      <t>オヨ</t>
    </rPh>
    <rPh sb="77" eb="80">
      <t>ユウセンテキ</t>
    </rPh>
    <rPh sb="81" eb="83">
      <t>ジッシ</t>
    </rPh>
    <rPh sb="86" eb="88">
      <t>ジギョウ</t>
    </rPh>
    <phoneticPr fontId="6"/>
  </si>
  <si>
    <t>○</t>
    <phoneticPr fontId="6"/>
  </si>
  <si>
    <t>遺棄化学兵器
処理用装備関係経費</t>
    <phoneticPr fontId="6"/>
  </si>
  <si>
    <t>中国遺棄化学兵器・
環境調査関連経費</t>
    <phoneticPr fontId="6"/>
  </si>
  <si>
    <t>平成21年度から平成23年度の間の執行額（1,686百万円）を調査実施箇所数（14）で割ったもの。</t>
    <rPh sb="0" eb="2">
      <t>ヘイセイ</t>
    </rPh>
    <rPh sb="4" eb="6">
      <t>ネンド</t>
    </rPh>
    <rPh sb="8" eb="10">
      <t>ヘイセイ</t>
    </rPh>
    <rPh sb="12" eb="14">
      <t>ネンド</t>
    </rPh>
    <rPh sb="15" eb="16">
      <t>アイダ</t>
    </rPh>
    <rPh sb="17" eb="19">
      <t>シッコウ</t>
    </rPh>
    <rPh sb="19" eb="20">
      <t>ガク</t>
    </rPh>
    <rPh sb="26" eb="28">
      <t>ヒャクマン</t>
    </rPh>
    <rPh sb="28" eb="29">
      <t>エン</t>
    </rPh>
    <rPh sb="31" eb="33">
      <t>チョウサ</t>
    </rPh>
    <rPh sb="33" eb="35">
      <t>ジッシ</t>
    </rPh>
    <rPh sb="35" eb="37">
      <t>カショ</t>
    </rPh>
    <rPh sb="37" eb="38">
      <t>スウ</t>
    </rPh>
    <rPh sb="43" eb="44">
      <t>ワ</t>
    </rPh>
    <phoneticPr fontId="6"/>
  </si>
  <si>
    <t>120百万円／箇所　　　　　　</t>
    <rPh sb="3" eb="4">
      <t>ヒャク</t>
    </rPh>
    <rPh sb="4" eb="5">
      <t>マン</t>
    </rPh>
    <rPh sb="5" eb="6">
      <t>エン</t>
    </rPh>
    <rPh sb="7" eb="9">
      <t>カショ</t>
    </rPh>
    <phoneticPr fontId="6"/>
  </si>
  <si>
    <t>(        6       )</t>
    <phoneticPr fontId="6"/>
  </si>
  <si>
    <t xml:space="preserve">     　 5      </t>
    <phoneticPr fontId="6"/>
  </si>
  <si>
    <t>―</t>
    <phoneticPr fontId="6"/>
  </si>
  <si>
    <t>箇所</t>
    <rPh sb="0" eb="2">
      <t>カショ</t>
    </rPh>
    <phoneticPr fontId="6"/>
  </si>
  <si>
    <t>年間現地調査箇所数６か所</t>
    <rPh sb="0" eb="2">
      <t>ネンカン</t>
    </rPh>
    <rPh sb="2" eb="4">
      <t>ゲンチ</t>
    </rPh>
    <rPh sb="4" eb="6">
      <t>チョウサ</t>
    </rPh>
    <rPh sb="6" eb="8">
      <t>カショ</t>
    </rPh>
    <rPh sb="8" eb="9">
      <t>スウ</t>
    </rPh>
    <rPh sb="11" eb="12">
      <t>ショ</t>
    </rPh>
    <phoneticPr fontId="6"/>
  </si>
  <si>
    <t>％</t>
    <phoneticPr fontId="6"/>
  </si>
  <si>
    <t>6/31</t>
    <phoneticPr fontId="6"/>
  </si>
  <si>
    <t>5/21</t>
    <phoneticPr fontId="6"/>
  </si>
  <si>
    <t>4/15</t>
    <phoneticPr fontId="6"/>
  </si>
  <si>
    <t>4/8</t>
    <phoneticPr fontId="6"/>
  </si>
  <si>
    <t>中国政府からの調査要請や発見通報のあった要調査案件を可能な限り減少させる。（成果実績は（調査箇所数／要調査箇所数）で示す。）</t>
    <rPh sb="0" eb="2">
      <t>チュウゴク</t>
    </rPh>
    <rPh sb="2" eb="4">
      <t>セイフ</t>
    </rPh>
    <rPh sb="7" eb="9">
      <t>チョウサ</t>
    </rPh>
    <rPh sb="9" eb="11">
      <t>ヨウセイ</t>
    </rPh>
    <rPh sb="12" eb="14">
      <t>ハッケン</t>
    </rPh>
    <rPh sb="14" eb="16">
      <t>ツウホウ</t>
    </rPh>
    <rPh sb="20" eb="21">
      <t>ヨウ</t>
    </rPh>
    <rPh sb="21" eb="23">
      <t>チョウサ</t>
    </rPh>
    <rPh sb="23" eb="25">
      <t>アンケン</t>
    </rPh>
    <rPh sb="26" eb="28">
      <t>カノウ</t>
    </rPh>
    <rPh sb="29" eb="30">
      <t>カギ</t>
    </rPh>
    <rPh sb="31" eb="33">
      <t>ゲンショウ</t>
    </rPh>
    <rPh sb="38" eb="40">
      <t>セイカ</t>
    </rPh>
    <rPh sb="40" eb="42">
      <t>ジッセキ</t>
    </rPh>
    <rPh sb="44" eb="46">
      <t>チョウサ</t>
    </rPh>
    <rPh sb="46" eb="48">
      <t>カショ</t>
    </rPh>
    <rPh sb="48" eb="49">
      <t>スウ</t>
    </rPh>
    <rPh sb="50" eb="51">
      <t>ヨウ</t>
    </rPh>
    <rPh sb="51" eb="53">
      <t>チョウサ</t>
    </rPh>
    <rPh sb="53" eb="55">
      <t>カショ</t>
    </rPh>
    <rPh sb="55" eb="56">
      <t>スウ</t>
    </rPh>
    <rPh sb="58" eb="59">
      <t>シメ</t>
    </rPh>
    <phoneticPr fontId="6"/>
  </si>
  <si>
    <t>目標値
（２５年度）</t>
    <rPh sb="0" eb="3">
      <t>モクヒョウチ</t>
    </rPh>
    <rPh sb="7" eb="9">
      <t>ネンド</t>
    </rPh>
    <phoneticPr fontId="6"/>
  </si>
  <si>
    <t xml:space="preserve">中国政府から、遺棄化学兵器の疑いがあるとの情報がもたらされた場合、現地調査団を派遣し、中国政府の協力を得て、化学兵器の外観鑑定、Ｘ線鑑定、地中探査等を実施し、旧日本軍の遺棄化学兵器が存在するか否かを確認し、発見された遺棄化学兵器は密封、梱包して一時保管庫に保管する。化学兵器であることが判明した場合、化学兵器禁止条約に基づく廃棄処理事業の実施主体である内閣府遺棄化学兵器処理担当室により、中国国内において廃棄処理される。
</t>
    <rPh sb="0" eb="2">
      <t>チュウゴク</t>
    </rPh>
    <rPh sb="2" eb="4">
      <t>セイフ</t>
    </rPh>
    <rPh sb="7" eb="9">
      <t>イキ</t>
    </rPh>
    <rPh sb="9" eb="11">
      <t>カガク</t>
    </rPh>
    <rPh sb="11" eb="13">
      <t>ヘイキ</t>
    </rPh>
    <rPh sb="14" eb="15">
      <t>ウタガ</t>
    </rPh>
    <rPh sb="21" eb="23">
      <t>ジョウホウ</t>
    </rPh>
    <rPh sb="30" eb="32">
      <t>バアイ</t>
    </rPh>
    <rPh sb="33" eb="35">
      <t>ゲンチ</t>
    </rPh>
    <rPh sb="35" eb="37">
      <t>チョウサ</t>
    </rPh>
    <rPh sb="37" eb="38">
      <t>ダン</t>
    </rPh>
    <rPh sb="39" eb="41">
      <t>ハケン</t>
    </rPh>
    <rPh sb="43" eb="45">
      <t>チュウゴク</t>
    </rPh>
    <rPh sb="45" eb="47">
      <t>セイフ</t>
    </rPh>
    <rPh sb="48" eb="50">
      <t>キョウリョク</t>
    </rPh>
    <rPh sb="51" eb="52">
      <t>エ</t>
    </rPh>
    <rPh sb="54" eb="56">
      <t>カガク</t>
    </rPh>
    <rPh sb="56" eb="58">
      <t>ヘイキ</t>
    </rPh>
    <rPh sb="59" eb="61">
      <t>ガイカン</t>
    </rPh>
    <rPh sb="61" eb="63">
      <t>カンテイ</t>
    </rPh>
    <rPh sb="65" eb="66">
      <t>セン</t>
    </rPh>
    <rPh sb="66" eb="68">
      <t>カンテイ</t>
    </rPh>
    <rPh sb="69" eb="71">
      <t>チチュウ</t>
    </rPh>
    <rPh sb="71" eb="73">
      <t>タンサ</t>
    </rPh>
    <rPh sb="73" eb="74">
      <t>ナド</t>
    </rPh>
    <rPh sb="75" eb="77">
      <t>ジッシ</t>
    </rPh>
    <rPh sb="79" eb="82">
      <t>キュウニホン</t>
    </rPh>
    <rPh sb="82" eb="83">
      <t>グン</t>
    </rPh>
    <rPh sb="84" eb="86">
      <t>イキ</t>
    </rPh>
    <rPh sb="86" eb="88">
      <t>カガク</t>
    </rPh>
    <rPh sb="88" eb="90">
      <t>ヘイキ</t>
    </rPh>
    <rPh sb="91" eb="93">
      <t>ソンザイ</t>
    </rPh>
    <rPh sb="96" eb="97">
      <t>イナ</t>
    </rPh>
    <rPh sb="99" eb="101">
      <t>カクニン</t>
    </rPh>
    <rPh sb="103" eb="105">
      <t>ハッケン</t>
    </rPh>
    <rPh sb="108" eb="110">
      <t>イキ</t>
    </rPh>
    <rPh sb="110" eb="112">
      <t>カガク</t>
    </rPh>
    <rPh sb="112" eb="114">
      <t>ヘイキ</t>
    </rPh>
    <rPh sb="115" eb="117">
      <t>ミップウ</t>
    </rPh>
    <rPh sb="118" eb="120">
      <t>コンポウ</t>
    </rPh>
    <rPh sb="122" eb="124">
      <t>イチジ</t>
    </rPh>
    <rPh sb="124" eb="127">
      <t>ホカンコ</t>
    </rPh>
    <rPh sb="128" eb="130">
      <t>ホカン</t>
    </rPh>
    <rPh sb="133" eb="135">
      <t>カガク</t>
    </rPh>
    <rPh sb="135" eb="137">
      <t>ヘイキ</t>
    </rPh>
    <rPh sb="143" eb="145">
      <t>ハンメイ</t>
    </rPh>
    <rPh sb="147" eb="149">
      <t>バアイ</t>
    </rPh>
    <rPh sb="150" eb="152">
      <t>カガク</t>
    </rPh>
    <rPh sb="152" eb="154">
      <t>ヘイキ</t>
    </rPh>
    <rPh sb="154" eb="156">
      <t>キンシ</t>
    </rPh>
    <rPh sb="156" eb="158">
      <t>ジョウヤク</t>
    </rPh>
    <rPh sb="159" eb="160">
      <t>モト</t>
    </rPh>
    <rPh sb="162" eb="164">
      <t>ハイキ</t>
    </rPh>
    <rPh sb="164" eb="166">
      <t>ショリ</t>
    </rPh>
    <rPh sb="166" eb="168">
      <t>ジギョウ</t>
    </rPh>
    <rPh sb="169" eb="171">
      <t>ジッシ</t>
    </rPh>
    <rPh sb="171" eb="173">
      <t>シュタイ</t>
    </rPh>
    <rPh sb="176" eb="179">
      <t>ナイカクフ</t>
    </rPh>
    <rPh sb="179" eb="181">
      <t>イキ</t>
    </rPh>
    <rPh sb="181" eb="183">
      <t>カガク</t>
    </rPh>
    <rPh sb="183" eb="185">
      <t>ヘイキ</t>
    </rPh>
    <rPh sb="185" eb="187">
      <t>ショリ</t>
    </rPh>
    <rPh sb="187" eb="190">
      <t>タントウシツ</t>
    </rPh>
    <rPh sb="194" eb="196">
      <t>チュウゴク</t>
    </rPh>
    <rPh sb="196" eb="198">
      <t>コクナイ</t>
    </rPh>
    <rPh sb="202" eb="204">
      <t>ハイキ</t>
    </rPh>
    <rPh sb="204" eb="206">
      <t>ショリ</t>
    </rPh>
    <phoneticPr fontId="6"/>
  </si>
  <si>
    <t>我が国は、化学兵器禁止条約に基づき、中国における遺棄化学兵器を廃棄する義務を負っているが、その前提として、未だに中国各地で発見される旧日本軍の化学兵器の存在を確認するため、現地調査をによって状況を確認するとともに、当該遺棄化学兵器が中国各地でもたらす住民の安全及び周辺環境に影響を及ぼさないようにし、ひいては当該調査の着実な実施により日中関係の増進に寄与する。</t>
    <rPh sb="0" eb="1">
      <t>ワ</t>
    </rPh>
    <rPh sb="2" eb="3">
      <t>クニ</t>
    </rPh>
    <rPh sb="5" eb="7">
      <t>カガク</t>
    </rPh>
    <rPh sb="7" eb="9">
      <t>ヘイキ</t>
    </rPh>
    <rPh sb="9" eb="11">
      <t>キンシ</t>
    </rPh>
    <rPh sb="11" eb="13">
      <t>ジョウヤク</t>
    </rPh>
    <rPh sb="14" eb="15">
      <t>モト</t>
    </rPh>
    <rPh sb="18" eb="20">
      <t>チュウゴク</t>
    </rPh>
    <rPh sb="24" eb="26">
      <t>イキ</t>
    </rPh>
    <rPh sb="26" eb="28">
      <t>カガク</t>
    </rPh>
    <rPh sb="28" eb="30">
      <t>ヘイキ</t>
    </rPh>
    <rPh sb="31" eb="33">
      <t>ハイキ</t>
    </rPh>
    <rPh sb="35" eb="37">
      <t>ギム</t>
    </rPh>
    <rPh sb="38" eb="39">
      <t>オ</t>
    </rPh>
    <rPh sb="47" eb="49">
      <t>ゼンテイ</t>
    </rPh>
    <rPh sb="53" eb="54">
      <t>イマ</t>
    </rPh>
    <rPh sb="56" eb="58">
      <t>チュウゴク</t>
    </rPh>
    <rPh sb="58" eb="60">
      <t>カクチ</t>
    </rPh>
    <rPh sb="61" eb="63">
      <t>ハッケン</t>
    </rPh>
    <rPh sb="66" eb="69">
      <t>キュウニホン</t>
    </rPh>
    <rPh sb="69" eb="70">
      <t>グン</t>
    </rPh>
    <rPh sb="71" eb="73">
      <t>カガク</t>
    </rPh>
    <rPh sb="73" eb="75">
      <t>ヘイキ</t>
    </rPh>
    <rPh sb="76" eb="78">
      <t>ソンザイ</t>
    </rPh>
    <rPh sb="79" eb="81">
      <t>カクニン</t>
    </rPh>
    <rPh sb="86" eb="88">
      <t>ゲンチ</t>
    </rPh>
    <rPh sb="88" eb="90">
      <t>チョウサ</t>
    </rPh>
    <rPh sb="95" eb="97">
      <t>ジョウキョウ</t>
    </rPh>
    <rPh sb="98" eb="100">
      <t>カクニン</t>
    </rPh>
    <rPh sb="107" eb="109">
      <t>トウガイ</t>
    </rPh>
    <rPh sb="109" eb="111">
      <t>イキ</t>
    </rPh>
    <rPh sb="111" eb="113">
      <t>カガク</t>
    </rPh>
    <rPh sb="113" eb="115">
      <t>ヘイキ</t>
    </rPh>
    <rPh sb="116" eb="118">
      <t>チュウゴク</t>
    </rPh>
    <rPh sb="118" eb="120">
      <t>カクチ</t>
    </rPh>
    <rPh sb="125" eb="127">
      <t>ジュウミン</t>
    </rPh>
    <rPh sb="128" eb="130">
      <t>アンゼン</t>
    </rPh>
    <rPh sb="130" eb="131">
      <t>オヨ</t>
    </rPh>
    <rPh sb="132" eb="134">
      <t>シュウヘン</t>
    </rPh>
    <rPh sb="134" eb="136">
      <t>カンキョウ</t>
    </rPh>
    <rPh sb="137" eb="139">
      <t>エイキョウ</t>
    </rPh>
    <rPh sb="140" eb="141">
      <t>オヨ</t>
    </rPh>
    <rPh sb="154" eb="156">
      <t>トウガイ</t>
    </rPh>
    <rPh sb="156" eb="158">
      <t>チョウサ</t>
    </rPh>
    <rPh sb="159" eb="161">
      <t>チャクジツ</t>
    </rPh>
    <rPh sb="162" eb="164">
      <t>ジッシ</t>
    </rPh>
    <rPh sb="167" eb="169">
      <t>ニッチュウ</t>
    </rPh>
    <rPh sb="169" eb="171">
      <t>カンケイ</t>
    </rPh>
    <rPh sb="172" eb="174">
      <t>ゾウシン</t>
    </rPh>
    <rPh sb="175" eb="177">
      <t>キヨ</t>
    </rPh>
    <phoneticPr fontId="6"/>
  </si>
  <si>
    <t>中国遺棄化学兵器問題への取組み</t>
    <rPh sb="0" eb="2">
      <t>チュウゴク</t>
    </rPh>
    <rPh sb="2" eb="4">
      <t>イキ</t>
    </rPh>
    <rPh sb="4" eb="6">
      <t>カガク</t>
    </rPh>
    <rPh sb="6" eb="8">
      <t>ヘイキ</t>
    </rPh>
    <rPh sb="8" eb="10">
      <t>モンダイ</t>
    </rPh>
    <rPh sb="12" eb="14">
      <t>トリクミ</t>
    </rPh>
    <phoneticPr fontId="6"/>
  </si>
  <si>
    <t>対日世論調査経費</t>
    <rPh sb="0" eb="2">
      <t>タイニチ</t>
    </rPh>
    <rPh sb="2" eb="4">
      <t>セロン</t>
    </rPh>
    <rPh sb="4" eb="6">
      <t>チョウサ</t>
    </rPh>
    <rPh sb="6" eb="8">
      <t>ケイヒ</t>
    </rPh>
    <phoneticPr fontId="6"/>
  </si>
  <si>
    <t>尼雨森行研究顧問(股）</t>
    <rPh sb="0" eb="1">
      <t>ニ</t>
    </rPh>
    <rPh sb="1" eb="2">
      <t>アメ</t>
    </rPh>
    <rPh sb="2" eb="4">
      <t>モリユキ</t>
    </rPh>
    <rPh sb="4" eb="6">
      <t>ケンキュウ</t>
    </rPh>
    <rPh sb="6" eb="8">
      <t>コモン</t>
    </rPh>
    <rPh sb="9" eb="10">
      <t>マタ</t>
    </rPh>
    <phoneticPr fontId="6"/>
  </si>
  <si>
    <t>震災・復興特番制作費</t>
    <rPh sb="0" eb="2">
      <t>シンサイ</t>
    </rPh>
    <rPh sb="3" eb="5">
      <t>フッコウ</t>
    </rPh>
    <rPh sb="5" eb="7">
      <t>トクバン</t>
    </rPh>
    <rPh sb="7" eb="10">
      <t>セイサクヒ</t>
    </rPh>
    <phoneticPr fontId="6"/>
  </si>
  <si>
    <t>(合）アースボイスプロジェクト</t>
    <rPh sb="1" eb="2">
      <t>ゴウ</t>
    </rPh>
    <phoneticPr fontId="6"/>
  </si>
  <si>
    <t>台湾人日本語講師研修委託費</t>
    <rPh sb="0" eb="2">
      <t>タイワン</t>
    </rPh>
    <rPh sb="2" eb="3">
      <t>ジン</t>
    </rPh>
    <rPh sb="3" eb="6">
      <t>ニホンゴ</t>
    </rPh>
    <rPh sb="6" eb="8">
      <t>コウシ</t>
    </rPh>
    <rPh sb="8" eb="10">
      <t>ケンシュウ</t>
    </rPh>
    <rPh sb="10" eb="13">
      <t>イタクヒ</t>
    </rPh>
    <phoneticPr fontId="6"/>
  </si>
  <si>
    <t>(独）国際交流基金</t>
    <rPh sb="1" eb="2">
      <t>ドク</t>
    </rPh>
    <rPh sb="3" eb="5">
      <t>コクサイ</t>
    </rPh>
    <rPh sb="5" eb="7">
      <t>コウリュウ</t>
    </rPh>
    <rPh sb="7" eb="9">
      <t>キキン</t>
    </rPh>
    <phoneticPr fontId="6"/>
  </si>
  <si>
    <t>震災・復興新聞広告掲載料</t>
    <rPh sb="0" eb="2">
      <t>シンサイ</t>
    </rPh>
    <rPh sb="3" eb="5">
      <t>フッコウ</t>
    </rPh>
    <rPh sb="5" eb="7">
      <t>シンブン</t>
    </rPh>
    <rPh sb="7" eb="9">
      <t>コウコク</t>
    </rPh>
    <rPh sb="9" eb="12">
      <t>ケイサイリョウ</t>
    </rPh>
    <phoneticPr fontId="6"/>
  </si>
  <si>
    <t>中国時報文化事業(股）</t>
    <rPh sb="0" eb="2">
      <t>チュウゴク</t>
    </rPh>
    <rPh sb="2" eb="4">
      <t>ジホウ</t>
    </rPh>
    <rPh sb="4" eb="6">
      <t>ブンカ</t>
    </rPh>
    <rPh sb="6" eb="8">
      <t>ジギョウ</t>
    </rPh>
    <rPh sb="9" eb="10">
      <t>マタ</t>
    </rPh>
    <phoneticPr fontId="6"/>
  </si>
  <si>
    <t>総合報(股）</t>
    <rPh sb="0" eb="2">
      <t>ソウゴウ</t>
    </rPh>
    <rPh sb="2" eb="3">
      <t>ホウ</t>
    </rPh>
    <rPh sb="4" eb="5">
      <t>マタ</t>
    </rPh>
    <phoneticPr fontId="6"/>
  </si>
  <si>
    <t>リンゴ日報(股）</t>
    <rPh sb="3" eb="5">
      <t>ニッポウ</t>
    </rPh>
    <rPh sb="6" eb="7">
      <t>マタ</t>
    </rPh>
    <phoneticPr fontId="6"/>
  </si>
  <si>
    <t>自由時報（股）</t>
    <rPh sb="0" eb="2">
      <t>ジユウ</t>
    </rPh>
    <rPh sb="2" eb="4">
      <t>ジホウ</t>
    </rPh>
    <rPh sb="5" eb="6">
      <t>マタ</t>
    </rPh>
    <phoneticPr fontId="6"/>
  </si>
  <si>
    <t>震災・復興特番制作・放映費</t>
    <rPh sb="0" eb="2">
      <t>シンサイ</t>
    </rPh>
    <rPh sb="3" eb="5">
      <t>フッコウ</t>
    </rPh>
    <rPh sb="5" eb="7">
      <t>トクバン</t>
    </rPh>
    <rPh sb="7" eb="9">
      <t>セイサク</t>
    </rPh>
    <rPh sb="10" eb="12">
      <t>ホウエイ</t>
    </rPh>
    <rPh sb="12" eb="13">
      <t>ヒ</t>
    </rPh>
    <phoneticPr fontId="6"/>
  </si>
  <si>
    <t>電通国華（股）</t>
    <rPh sb="0" eb="2">
      <t>デンツウ</t>
    </rPh>
    <rPh sb="2" eb="3">
      <t>クニ</t>
    </rPh>
    <rPh sb="5" eb="6">
      <t>マタ</t>
    </rPh>
    <phoneticPr fontId="6"/>
  </si>
  <si>
    <t>/</t>
    <phoneticPr fontId="6"/>
  </si>
  <si>
    <t>会場借料等会議開催経費</t>
    <rPh sb="0" eb="2">
      <t>カイジョウ</t>
    </rPh>
    <rPh sb="2" eb="4">
      <t>シャクリョウ</t>
    </rPh>
    <rPh sb="4" eb="5">
      <t>トウ</t>
    </rPh>
    <rPh sb="5" eb="7">
      <t>カイギ</t>
    </rPh>
    <rPh sb="7" eb="9">
      <t>カイサイ</t>
    </rPh>
    <rPh sb="9" eb="11">
      <t>ケイヒ</t>
    </rPh>
    <phoneticPr fontId="6"/>
  </si>
  <si>
    <t>㈱ホテルオークラ</t>
    <phoneticPr fontId="6"/>
  </si>
  <si>
    <t>　</t>
    <phoneticPr fontId="6"/>
  </si>
  <si>
    <t>自動車運転手派遣費用</t>
    <rPh sb="0" eb="3">
      <t>ジドウシャ</t>
    </rPh>
    <rPh sb="3" eb="6">
      <t>ウンテンシュ</t>
    </rPh>
    <rPh sb="6" eb="8">
      <t>ハケン</t>
    </rPh>
    <rPh sb="8" eb="10">
      <t>ヒヨウ</t>
    </rPh>
    <phoneticPr fontId="6"/>
  </si>
  <si>
    <t>大新東㈱</t>
    <rPh sb="0" eb="3">
      <t>ダイシントウ</t>
    </rPh>
    <phoneticPr fontId="6"/>
  </si>
  <si>
    <t>外交郵袋委託費用</t>
    <rPh sb="0" eb="2">
      <t>ガイコウ</t>
    </rPh>
    <rPh sb="2" eb="4">
      <t>ユウタイ</t>
    </rPh>
    <rPh sb="4" eb="6">
      <t>イタク</t>
    </rPh>
    <rPh sb="6" eb="8">
      <t>ヒヨウ</t>
    </rPh>
    <phoneticPr fontId="6"/>
  </si>
  <si>
    <t>㈱ＯＣＳ</t>
    <phoneticPr fontId="6"/>
  </si>
  <si>
    <t>高雄事務所賃借料</t>
    <rPh sb="0" eb="2">
      <t>タカオ</t>
    </rPh>
    <rPh sb="2" eb="5">
      <t>ジムショ</t>
    </rPh>
    <rPh sb="5" eb="8">
      <t>チンシャクリョウ</t>
    </rPh>
    <phoneticPr fontId="6"/>
  </si>
  <si>
    <t>興稼和（股）</t>
    <phoneticPr fontId="6"/>
  </si>
  <si>
    <t>在外事務所警備費用</t>
    <rPh sb="0" eb="2">
      <t>ザイガイ</t>
    </rPh>
    <rPh sb="2" eb="5">
      <t>ジムショ</t>
    </rPh>
    <rPh sb="5" eb="7">
      <t>ケイビ</t>
    </rPh>
    <rPh sb="7" eb="9">
      <t>ヒヨウ</t>
    </rPh>
    <phoneticPr fontId="6"/>
  </si>
  <si>
    <t>綜合警備保障㈱</t>
    <rPh sb="0" eb="2">
      <t>ソウゴウ</t>
    </rPh>
    <rPh sb="2" eb="4">
      <t>ケイビ</t>
    </rPh>
    <rPh sb="4" eb="6">
      <t>ホショウ</t>
    </rPh>
    <phoneticPr fontId="6"/>
  </si>
  <si>
    <t>国際専用回線サービス料金</t>
    <rPh sb="0" eb="2">
      <t>コクサイ</t>
    </rPh>
    <rPh sb="2" eb="4">
      <t>センヨウ</t>
    </rPh>
    <rPh sb="4" eb="6">
      <t>カイセン</t>
    </rPh>
    <rPh sb="10" eb="12">
      <t>リョウキン</t>
    </rPh>
    <phoneticPr fontId="6"/>
  </si>
  <si>
    <t>ＫＤＤＩ㈱</t>
    <phoneticPr fontId="6"/>
  </si>
  <si>
    <t>台北公邸借料</t>
    <rPh sb="0" eb="2">
      <t>タイペイ</t>
    </rPh>
    <rPh sb="2" eb="4">
      <t>コウテイ</t>
    </rPh>
    <rPh sb="4" eb="6">
      <t>シャクリョウ</t>
    </rPh>
    <phoneticPr fontId="6"/>
  </si>
  <si>
    <t>外務省</t>
    <rPh sb="0" eb="3">
      <t>ガイムショウ</t>
    </rPh>
    <phoneticPr fontId="6"/>
  </si>
  <si>
    <t>IP電話交換機及び協会内LAN構築経費</t>
    <rPh sb="2" eb="4">
      <t>デンワ</t>
    </rPh>
    <rPh sb="4" eb="7">
      <t>コウカンキ</t>
    </rPh>
    <rPh sb="7" eb="8">
      <t>オヨ</t>
    </rPh>
    <rPh sb="9" eb="11">
      <t>キョウカイ</t>
    </rPh>
    <rPh sb="11" eb="12">
      <t>ナイ</t>
    </rPh>
    <rPh sb="15" eb="17">
      <t>コウチク</t>
    </rPh>
    <rPh sb="17" eb="19">
      <t>ケイヒ</t>
    </rPh>
    <phoneticPr fontId="6"/>
  </si>
  <si>
    <t>沖電気工業㈱</t>
    <rPh sb="0" eb="3">
      <t>オキデンキ</t>
    </rPh>
    <rPh sb="3" eb="5">
      <t>コウギョウ</t>
    </rPh>
    <phoneticPr fontId="6"/>
  </si>
  <si>
    <t>東京本部賃借料</t>
    <rPh sb="0" eb="2">
      <t>トウキョウ</t>
    </rPh>
    <rPh sb="2" eb="4">
      <t>ホンブ</t>
    </rPh>
    <rPh sb="4" eb="7">
      <t>チンシャクリョウ</t>
    </rPh>
    <phoneticPr fontId="6"/>
  </si>
  <si>
    <t>三井不動産ﾋﾞﾙﾏﾈｼﾞﾒﾝﾄ㈱</t>
    <rPh sb="0" eb="2">
      <t>ミツイ</t>
    </rPh>
    <rPh sb="2" eb="5">
      <t>フドウサン</t>
    </rPh>
    <phoneticPr fontId="6"/>
  </si>
  <si>
    <t>台北事務所賃借料</t>
    <rPh sb="0" eb="2">
      <t>タイペイ</t>
    </rPh>
    <rPh sb="2" eb="5">
      <t>ジムショ</t>
    </rPh>
    <rPh sb="5" eb="8">
      <t>チンシャクリョウ</t>
    </rPh>
    <phoneticPr fontId="6"/>
  </si>
  <si>
    <t>通泰建設（股）</t>
    <rPh sb="0" eb="1">
      <t>ツウ</t>
    </rPh>
    <rPh sb="2" eb="4">
      <t>ケンセツ</t>
    </rPh>
    <rPh sb="5" eb="6">
      <t>マタ</t>
    </rPh>
    <phoneticPr fontId="6"/>
  </si>
  <si>
    <t>支　出　額
（百万円）</t>
    <phoneticPr fontId="6"/>
  </si>
  <si>
    <t>業　務　概　要</t>
    <phoneticPr fontId="6"/>
  </si>
  <si>
    <t>支　出　先</t>
    <phoneticPr fontId="6"/>
  </si>
  <si>
    <t>A.</t>
    <phoneticPr fontId="6"/>
  </si>
  <si>
    <t>支出先上位１０者リスト</t>
    <phoneticPr fontId="6"/>
  </si>
  <si>
    <t>H.</t>
    <phoneticPr fontId="6"/>
  </si>
  <si>
    <t>D.</t>
    <phoneticPr fontId="6"/>
  </si>
  <si>
    <t>G.</t>
    <phoneticPr fontId="6"/>
  </si>
  <si>
    <t>C.</t>
    <phoneticPr fontId="6"/>
  </si>
  <si>
    <t>　</t>
    <phoneticPr fontId="6"/>
  </si>
  <si>
    <t>テレビ特別番組作成、新聞広告等</t>
    <rPh sb="3" eb="5">
      <t>トクベツ</t>
    </rPh>
    <rPh sb="5" eb="7">
      <t>バングミ</t>
    </rPh>
    <rPh sb="7" eb="9">
      <t>サクセイ</t>
    </rPh>
    <rPh sb="10" eb="12">
      <t>シンブン</t>
    </rPh>
    <rPh sb="12" eb="14">
      <t>コウコク</t>
    </rPh>
    <rPh sb="14" eb="15">
      <t>トウ</t>
    </rPh>
    <phoneticPr fontId="6"/>
  </si>
  <si>
    <t>F.</t>
    <phoneticPr fontId="6"/>
  </si>
  <si>
    <t>B.</t>
    <phoneticPr fontId="6"/>
  </si>
  <si>
    <t>コピー保守、通訳等謝金　他</t>
    <rPh sb="3" eb="5">
      <t>ホシュ</t>
    </rPh>
    <rPh sb="6" eb="8">
      <t>ツウヤク</t>
    </rPh>
    <rPh sb="8" eb="9">
      <t>ナド</t>
    </rPh>
    <rPh sb="9" eb="11">
      <t>シャキン</t>
    </rPh>
    <rPh sb="12" eb="13">
      <t>ホカ</t>
    </rPh>
    <phoneticPr fontId="6"/>
  </si>
  <si>
    <t>原稿、翻訳、通訳等謝金　他</t>
    <rPh sb="0" eb="2">
      <t>ゲンコウ</t>
    </rPh>
    <rPh sb="3" eb="5">
      <t>ホンヤク</t>
    </rPh>
    <rPh sb="6" eb="8">
      <t>ツウヤク</t>
    </rPh>
    <rPh sb="8" eb="9">
      <t>トウ</t>
    </rPh>
    <rPh sb="9" eb="11">
      <t>シャキン</t>
    </rPh>
    <rPh sb="12" eb="13">
      <t>ホカ</t>
    </rPh>
    <phoneticPr fontId="6"/>
  </si>
  <si>
    <t>諸謝金</t>
    <rPh sb="0" eb="1">
      <t>ショ</t>
    </rPh>
    <rPh sb="1" eb="3">
      <t>シャキン</t>
    </rPh>
    <phoneticPr fontId="6"/>
  </si>
  <si>
    <t>台北、高雄事務所等警備経費</t>
    <rPh sb="0" eb="2">
      <t>タイペイ</t>
    </rPh>
    <rPh sb="3" eb="5">
      <t>タカオ</t>
    </rPh>
    <rPh sb="5" eb="7">
      <t>ジム</t>
    </rPh>
    <rPh sb="7" eb="8">
      <t>ショ</t>
    </rPh>
    <rPh sb="8" eb="9">
      <t>ナド</t>
    </rPh>
    <rPh sb="9" eb="11">
      <t>ケイビ</t>
    </rPh>
    <rPh sb="11" eb="13">
      <t>ケイヒ</t>
    </rPh>
    <phoneticPr fontId="6"/>
  </si>
  <si>
    <t>警備費</t>
    <rPh sb="0" eb="2">
      <t>ケイビ</t>
    </rPh>
    <rPh sb="2" eb="3">
      <t>ヒ</t>
    </rPh>
    <phoneticPr fontId="6"/>
  </si>
  <si>
    <t>共同研究・ｾﾐﾅｰ、ﾌｪﾛｰｼｯﾌﾟ招へい等</t>
    <rPh sb="0" eb="2">
      <t>キョウドウ</t>
    </rPh>
    <rPh sb="2" eb="4">
      <t>ケンキュウ</t>
    </rPh>
    <rPh sb="18" eb="19">
      <t>ショウ</t>
    </rPh>
    <rPh sb="21" eb="22">
      <t>ナド</t>
    </rPh>
    <phoneticPr fontId="6"/>
  </si>
  <si>
    <t>助成金</t>
    <rPh sb="0" eb="2">
      <t>ジョセイ</t>
    </rPh>
    <rPh sb="2" eb="3">
      <t>キン</t>
    </rPh>
    <phoneticPr fontId="6"/>
  </si>
  <si>
    <t>専用回線、パウチ経費等</t>
    <rPh sb="0" eb="2">
      <t>センヨウ</t>
    </rPh>
    <rPh sb="2" eb="4">
      <t>カイセン</t>
    </rPh>
    <rPh sb="8" eb="10">
      <t>ケイヒ</t>
    </rPh>
    <rPh sb="10" eb="11">
      <t>ナド</t>
    </rPh>
    <phoneticPr fontId="6"/>
  </si>
  <si>
    <t>通信運搬費</t>
    <rPh sb="0" eb="2">
      <t>ツウシン</t>
    </rPh>
    <rPh sb="2" eb="4">
      <t>ウンパン</t>
    </rPh>
    <rPh sb="4" eb="5">
      <t>ヒ</t>
    </rPh>
    <phoneticPr fontId="6"/>
  </si>
  <si>
    <t>招へい、派遣、赴帰任、役職員出張</t>
    <rPh sb="0" eb="1">
      <t>ショウ</t>
    </rPh>
    <rPh sb="4" eb="6">
      <t>ハケン</t>
    </rPh>
    <rPh sb="7" eb="8">
      <t>オモム</t>
    </rPh>
    <rPh sb="8" eb="10">
      <t>キニン</t>
    </rPh>
    <rPh sb="11" eb="14">
      <t>ヤクショクイン</t>
    </rPh>
    <rPh sb="14" eb="16">
      <t>シュッチョウ</t>
    </rPh>
    <phoneticPr fontId="6"/>
  </si>
  <si>
    <t>台北、本部、高雄事務所等</t>
    <rPh sb="0" eb="2">
      <t>タイペイ</t>
    </rPh>
    <rPh sb="3" eb="5">
      <t>ホンブ</t>
    </rPh>
    <rPh sb="6" eb="8">
      <t>タカオ</t>
    </rPh>
    <rPh sb="8" eb="10">
      <t>ジム</t>
    </rPh>
    <rPh sb="10" eb="11">
      <t>ショ</t>
    </rPh>
    <rPh sb="11" eb="12">
      <t>ナド</t>
    </rPh>
    <phoneticPr fontId="6"/>
  </si>
  <si>
    <t>賃借料等</t>
    <rPh sb="0" eb="3">
      <t>チンシャクリョウ</t>
    </rPh>
    <rPh sb="3" eb="4">
      <t>ナド</t>
    </rPh>
    <phoneticPr fontId="6"/>
  </si>
  <si>
    <t>役職員給与、退職手当、健康保険等</t>
    <rPh sb="0" eb="1">
      <t>ヤク</t>
    </rPh>
    <rPh sb="1" eb="3">
      <t>ショクイン</t>
    </rPh>
    <rPh sb="3" eb="5">
      <t>キュウヨ</t>
    </rPh>
    <rPh sb="6" eb="8">
      <t>タイショク</t>
    </rPh>
    <rPh sb="8" eb="10">
      <t>テアテ</t>
    </rPh>
    <rPh sb="11" eb="13">
      <t>ケンコウ</t>
    </rPh>
    <rPh sb="13" eb="15">
      <t>ホケン</t>
    </rPh>
    <rPh sb="15" eb="16">
      <t>ナド</t>
    </rPh>
    <phoneticPr fontId="6"/>
  </si>
  <si>
    <t>使　途
（（公財）交流協会）</t>
    <rPh sb="0" eb="1">
      <t>ツカ</t>
    </rPh>
    <rPh sb="2" eb="3">
      <t>ト</t>
    </rPh>
    <rPh sb="6" eb="7">
      <t>コウ</t>
    </rPh>
    <rPh sb="7" eb="8">
      <t>ザイ</t>
    </rPh>
    <rPh sb="9" eb="11">
      <t>コウリュウ</t>
    </rPh>
    <rPh sb="11" eb="13">
      <t>キョウカイ</t>
    </rPh>
    <phoneticPr fontId="6"/>
  </si>
  <si>
    <t>費　目
（交流協会）</t>
    <rPh sb="0" eb="1">
      <t>ヒ</t>
    </rPh>
    <rPh sb="2" eb="3">
      <t>メ</t>
    </rPh>
    <rPh sb="5" eb="7">
      <t>コウリュウ</t>
    </rPh>
    <rPh sb="7" eb="9">
      <t>キョウカイ</t>
    </rPh>
    <phoneticPr fontId="6"/>
  </si>
  <si>
    <t>E.</t>
    <phoneticPr fontId="6"/>
  </si>
  <si>
    <t>A.</t>
    <phoneticPr fontId="6"/>
  </si>
  <si>
    <t>本件交流協会補助金経理については、適正に経理が行われており、今後も経費の一層の効率化を図る。</t>
    <rPh sb="0" eb="2">
      <t>ホンケン</t>
    </rPh>
    <rPh sb="2" eb="4">
      <t>コウリュウ</t>
    </rPh>
    <rPh sb="4" eb="6">
      <t>キョウカイ</t>
    </rPh>
    <rPh sb="6" eb="9">
      <t>ホジョキン</t>
    </rPh>
    <rPh sb="9" eb="11">
      <t>ケイリ</t>
    </rPh>
    <rPh sb="17" eb="19">
      <t>テキセイ</t>
    </rPh>
    <rPh sb="20" eb="22">
      <t>ケイリ</t>
    </rPh>
    <rPh sb="23" eb="24">
      <t>オコナ</t>
    </rPh>
    <rPh sb="30" eb="32">
      <t>コンゴ</t>
    </rPh>
    <rPh sb="33" eb="35">
      <t>ケイヒ</t>
    </rPh>
    <rPh sb="36" eb="38">
      <t>イッソウ</t>
    </rPh>
    <rPh sb="39" eb="42">
      <t>コウリツカ</t>
    </rPh>
    <rPh sb="43" eb="44">
      <t>ハカ</t>
    </rPh>
    <phoneticPr fontId="6"/>
  </si>
  <si>
    <t>○</t>
    <phoneticPr fontId="6"/>
  </si>
  <si>
    <t>ー</t>
    <phoneticPr fontId="6"/>
  </si>
  <si>
    <t>活動実績は見込みに見合ったものであるか。</t>
    <phoneticPr fontId="6"/>
  </si>
  <si>
    <t>■ 公益財団法人交流協会は、１９７２年以来、外交関係のない台湾との実務関係処理に関する民間窓口機関として、その他の機関によって代替し得ない役割を担ってきている。</t>
    <rPh sb="2" eb="4">
      <t>コウエキ</t>
    </rPh>
    <rPh sb="4" eb="6">
      <t>ザイダン</t>
    </rPh>
    <rPh sb="6" eb="8">
      <t>ホウジン</t>
    </rPh>
    <rPh sb="8" eb="10">
      <t>コウリュウ</t>
    </rPh>
    <rPh sb="10" eb="12">
      <t>キョウカイ</t>
    </rPh>
    <rPh sb="18" eb="19">
      <t>ネン</t>
    </rPh>
    <rPh sb="19" eb="21">
      <t>イライ</t>
    </rPh>
    <rPh sb="22" eb="24">
      <t>ガイコウ</t>
    </rPh>
    <rPh sb="24" eb="26">
      <t>カンケイ</t>
    </rPh>
    <rPh sb="29" eb="31">
      <t>タイワン</t>
    </rPh>
    <rPh sb="33" eb="35">
      <t>ジツム</t>
    </rPh>
    <rPh sb="35" eb="37">
      <t>カンケイ</t>
    </rPh>
    <rPh sb="37" eb="39">
      <t>ショリ</t>
    </rPh>
    <rPh sb="40" eb="41">
      <t>カン</t>
    </rPh>
    <rPh sb="43" eb="45">
      <t>ミンカン</t>
    </rPh>
    <rPh sb="45" eb="47">
      <t>マドグチ</t>
    </rPh>
    <rPh sb="47" eb="49">
      <t>キカン</t>
    </rPh>
    <rPh sb="55" eb="56">
      <t>タ</t>
    </rPh>
    <rPh sb="57" eb="59">
      <t>キカン</t>
    </rPh>
    <rPh sb="63" eb="65">
      <t>ダイタイ</t>
    </rPh>
    <rPh sb="66" eb="67">
      <t>エ</t>
    </rPh>
    <rPh sb="69" eb="71">
      <t>ヤクワリ</t>
    </rPh>
    <rPh sb="72" eb="73">
      <t>ニナ</t>
    </rPh>
    <phoneticPr fontId="6"/>
  </si>
  <si>
    <t>単位あたりコストの削減に努めているか。その水準は妥当か。</t>
    <phoneticPr fontId="6"/>
  </si>
  <si>
    <t xml:space="preserve">■役員人件費の削減や業務効率化を通じて、予算の効率的執行に努めるよう指導している。
■資金の流れ・使途は合理的かつ適切である。
</t>
    <rPh sb="1" eb="3">
      <t>ヤクイン</t>
    </rPh>
    <rPh sb="3" eb="6">
      <t>ジンケンヒ</t>
    </rPh>
    <rPh sb="7" eb="9">
      <t>サクゲン</t>
    </rPh>
    <rPh sb="10" eb="12">
      <t>ギョウム</t>
    </rPh>
    <rPh sb="12" eb="15">
      <t>コウリツカ</t>
    </rPh>
    <rPh sb="16" eb="17">
      <t>ツウ</t>
    </rPh>
    <rPh sb="20" eb="22">
      <t>ヨサン</t>
    </rPh>
    <rPh sb="23" eb="26">
      <t>コウリツテキ</t>
    </rPh>
    <rPh sb="26" eb="28">
      <t>シッコウ</t>
    </rPh>
    <rPh sb="29" eb="30">
      <t>ツト</t>
    </rPh>
    <rPh sb="34" eb="36">
      <t>シドウ</t>
    </rPh>
    <rPh sb="43" eb="45">
      <t>シキン</t>
    </rPh>
    <rPh sb="46" eb="47">
      <t>ナガ</t>
    </rPh>
    <rPh sb="49" eb="51">
      <t>シト</t>
    </rPh>
    <rPh sb="52" eb="55">
      <t>ゴウリテキ</t>
    </rPh>
    <rPh sb="57" eb="59">
      <t>テキセツ</t>
    </rPh>
    <phoneticPr fontId="6"/>
  </si>
  <si>
    <t>不用率が大きい場合は、その理由を把握しているか。</t>
    <phoneticPr fontId="6"/>
  </si>
  <si>
    <t>■台湾との間に外交関係はないものの、台湾は我が国との間で緊密な経済関係と人的往来を有する重要な地域であり、民間窓口団体を通じて日台間の実務関係を滞りなく処理し、また、発展させていくことは、重要かつ不可欠の事業。
■交流協会の予算執行状況については、同協会から然るべき説明を受けている。</t>
    <rPh sb="1" eb="3">
      <t>タイワン</t>
    </rPh>
    <rPh sb="5" eb="6">
      <t>アイダ</t>
    </rPh>
    <rPh sb="7" eb="9">
      <t>ガイコウ</t>
    </rPh>
    <rPh sb="9" eb="11">
      <t>カンケイ</t>
    </rPh>
    <rPh sb="18" eb="20">
      <t>タイワン</t>
    </rPh>
    <rPh sb="21" eb="22">
      <t>ワ</t>
    </rPh>
    <rPh sb="23" eb="24">
      <t>クニ</t>
    </rPh>
    <rPh sb="26" eb="27">
      <t>アイダ</t>
    </rPh>
    <rPh sb="28" eb="30">
      <t>キンミツ</t>
    </rPh>
    <rPh sb="31" eb="33">
      <t>ケイザイ</t>
    </rPh>
    <rPh sb="33" eb="35">
      <t>カンケイ</t>
    </rPh>
    <rPh sb="36" eb="38">
      <t>ジンテキ</t>
    </rPh>
    <rPh sb="38" eb="40">
      <t>オウライ</t>
    </rPh>
    <rPh sb="41" eb="42">
      <t>ユウ</t>
    </rPh>
    <rPh sb="44" eb="46">
      <t>ジュウヨウ</t>
    </rPh>
    <rPh sb="47" eb="49">
      <t>チイキ</t>
    </rPh>
    <rPh sb="53" eb="55">
      <t>ミンカン</t>
    </rPh>
    <rPh sb="55" eb="57">
      <t>マドグチ</t>
    </rPh>
    <rPh sb="57" eb="59">
      <t>ダンタイ</t>
    </rPh>
    <rPh sb="60" eb="61">
      <t>ツウ</t>
    </rPh>
    <rPh sb="63" eb="65">
      <t>ニッタイ</t>
    </rPh>
    <rPh sb="65" eb="66">
      <t>アイダ</t>
    </rPh>
    <rPh sb="67" eb="69">
      <t>ジツム</t>
    </rPh>
    <rPh sb="69" eb="71">
      <t>カンケイ</t>
    </rPh>
    <rPh sb="72" eb="73">
      <t>トドコオ</t>
    </rPh>
    <rPh sb="76" eb="78">
      <t>ショリ</t>
    </rPh>
    <rPh sb="83" eb="85">
      <t>ハッテン</t>
    </rPh>
    <rPh sb="94" eb="96">
      <t>ジュウヨウ</t>
    </rPh>
    <rPh sb="98" eb="101">
      <t>フカケツ</t>
    </rPh>
    <rPh sb="102" eb="104">
      <t>ジギョウ</t>
    </rPh>
    <rPh sb="107" eb="109">
      <t>コウリュウ</t>
    </rPh>
    <rPh sb="109" eb="111">
      <t>キョウカイ</t>
    </rPh>
    <rPh sb="112" eb="114">
      <t>ヨサン</t>
    </rPh>
    <rPh sb="114" eb="116">
      <t>シッコウ</t>
    </rPh>
    <rPh sb="116" eb="118">
      <t>ジョウキョウ</t>
    </rPh>
    <rPh sb="124" eb="125">
      <t>ドウ</t>
    </rPh>
    <rPh sb="125" eb="127">
      <t>キョウカイ</t>
    </rPh>
    <rPh sb="129" eb="130">
      <t>シカ</t>
    </rPh>
    <rPh sb="133" eb="135">
      <t>セツメイ</t>
    </rPh>
    <rPh sb="136" eb="137">
      <t>ウ</t>
    </rPh>
    <phoneticPr fontId="6"/>
  </si>
  <si>
    <t>○</t>
    <phoneticPr fontId="6"/>
  </si>
  <si>
    <t>国際友好団体補助金</t>
    <rPh sb="0" eb="2">
      <t>コクサイ</t>
    </rPh>
    <rPh sb="2" eb="4">
      <t>ユウコウ</t>
    </rPh>
    <rPh sb="4" eb="6">
      <t>ダンタイ</t>
    </rPh>
    <rPh sb="6" eb="9">
      <t>ホジョキン</t>
    </rPh>
    <phoneticPr fontId="6"/>
  </si>
  <si>
    <t>２０１１年１－２月期に実施した世論調査で「日本に親しみを感じる」と答えた台湾住民の割合が７４％（「親しみを感じない」との回答は１０％）であったことから、１％獲得するために必要なコストを算出（１，２６４百万円÷７４）
　（※）平成２１年度は２１百万円（１，３１５百万円÷６２）</t>
    <rPh sb="4" eb="5">
      <t>ネン</t>
    </rPh>
    <rPh sb="8" eb="9">
      <t>ガツ</t>
    </rPh>
    <rPh sb="9" eb="10">
      <t>キ</t>
    </rPh>
    <rPh sb="11" eb="13">
      <t>ジッシ</t>
    </rPh>
    <rPh sb="15" eb="17">
      <t>ヨロン</t>
    </rPh>
    <rPh sb="17" eb="19">
      <t>チョウサ</t>
    </rPh>
    <rPh sb="21" eb="23">
      <t>ニホン</t>
    </rPh>
    <rPh sb="24" eb="25">
      <t>シタ</t>
    </rPh>
    <rPh sb="28" eb="29">
      <t>カン</t>
    </rPh>
    <rPh sb="33" eb="34">
      <t>コタ</t>
    </rPh>
    <rPh sb="36" eb="38">
      <t>タイワン</t>
    </rPh>
    <rPh sb="38" eb="40">
      <t>ジュウミン</t>
    </rPh>
    <rPh sb="41" eb="43">
      <t>ワリアイ</t>
    </rPh>
    <rPh sb="49" eb="50">
      <t>シタ</t>
    </rPh>
    <rPh sb="53" eb="54">
      <t>カン</t>
    </rPh>
    <rPh sb="60" eb="62">
      <t>カイトウ</t>
    </rPh>
    <rPh sb="78" eb="80">
      <t>カクトク</t>
    </rPh>
    <rPh sb="85" eb="87">
      <t>ヒツヨウ</t>
    </rPh>
    <rPh sb="92" eb="94">
      <t>サンシュツ</t>
    </rPh>
    <rPh sb="100" eb="103">
      <t>ヒャクマンエン</t>
    </rPh>
    <rPh sb="112" eb="114">
      <t>ヘイセイ</t>
    </rPh>
    <rPh sb="116" eb="118">
      <t>ネンド</t>
    </rPh>
    <rPh sb="121" eb="122">
      <t>ヒャク</t>
    </rPh>
    <rPh sb="122" eb="124">
      <t>マンエン</t>
    </rPh>
    <rPh sb="130" eb="131">
      <t>ヒャク</t>
    </rPh>
    <rPh sb="131" eb="133">
      <t>マンエン</t>
    </rPh>
    <phoneticPr fontId="6"/>
  </si>
  <si>
    <t>１７百万円
（１，２６４百万円／７４％）　　　　　　</t>
    <rPh sb="2" eb="3">
      <t>ヒャク</t>
    </rPh>
    <rPh sb="3" eb="5">
      <t>マンエン</t>
    </rPh>
    <rPh sb="12" eb="13">
      <t>ヒャク</t>
    </rPh>
    <rPh sb="13" eb="14">
      <t>マン</t>
    </rPh>
    <rPh sb="14" eb="15">
      <t>エン</t>
    </rPh>
    <phoneticPr fontId="6"/>
  </si>
  <si>
    <t>―</t>
    <phoneticPr fontId="6"/>
  </si>
  <si>
    <t>取決め署名件数</t>
    <rPh sb="0" eb="2">
      <t>トリキ</t>
    </rPh>
    <rPh sb="3" eb="5">
      <t>ショメイ</t>
    </rPh>
    <rPh sb="5" eb="7">
      <t>ケンスウ</t>
    </rPh>
    <phoneticPr fontId="6"/>
  </si>
  <si>
    <t>日台関係の維持促進を活動の目標としており、平成２３年度においては、日台民間投資取決めの署名、日台オープンスカイの実現等、多くの具体的進展が得られた。</t>
    <rPh sb="0" eb="2">
      <t>ニッタイ</t>
    </rPh>
    <rPh sb="2" eb="4">
      <t>カンケイ</t>
    </rPh>
    <rPh sb="5" eb="7">
      <t>イジ</t>
    </rPh>
    <rPh sb="7" eb="9">
      <t>ソクシン</t>
    </rPh>
    <rPh sb="10" eb="12">
      <t>カツドウ</t>
    </rPh>
    <rPh sb="13" eb="15">
      <t>モクヒョウ</t>
    </rPh>
    <rPh sb="21" eb="23">
      <t>ヘイセイ</t>
    </rPh>
    <rPh sb="25" eb="27">
      <t>ネンド</t>
    </rPh>
    <rPh sb="33" eb="35">
      <t>ニッタイ</t>
    </rPh>
    <rPh sb="35" eb="37">
      <t>ミンカン</t>
    </rPh>
    <rPh sb="37" eb="39">
      <t>トウシ</t>
    </rPh>
    <rPh sb="39" eb="41">
      <t>トリキ</t>
    </rPh>
    <rPh sb="43" eb="45">
      <t>ショメイ</t>
    </rPh>
    <rPh sb="46" eb="48">
      <t>ニッタイ</t>
    </rPh>
    <rPh sb="56" eb="58">
      <t>ジツゲン</t>
    </rPh>
    <rPh sb="58" eb="59">
      <t>ナド</t>
    </rPh>
    <rPh sb="60" eb="61">
      <t>オオ</t>
    </rPh>
    <rPh sb="63" eb="66">
      <t>グタイテキ</t>
    </rPh>
    <rPh sb="66" eb="68">
      <t>シンテン</t>
    </rPh>
    <rPh sb="69" eb="70">
      <t>エ</t>
    </rPh>
    <phoneticPr fontId="6"/>
  </si>
  <si>
    <t>％</t>
    <phoneticPr fontId="6"/>
  </si>
  <si>
    <t>日台関係の維持促進を目標としており、世論調査において、「日本に親しみを感じる」と答えた台湾住民の割合が、２００９年調査時の６２％から２０１１年の７４％に増加したことは、近年の成果として評価しうる。</t>
    <rPh sb="0" eb="2">
      <t>ニッタイ</t>
    </rPh>
    <rPh sb="2" eb="4">
      <t>カンケイ</t>
    </rPh>
    <rPh sb="5" eb="7">
      <t>イジ</t>
    </rPh>
    <rPh sb="7" eb="9">
      <t>ソクシン</t>
    </rPh>
    <rPh sb="10" eb="12">
      <t>モクヒョウ</t>
    </rPh>
    <rPh sb="18" eb="20">
      <t>ヨロン</t>
    </rPh>
    <rPh sb="20" eb="22">
      <t>チョウサ</t>
    </rPh>
    <rPh sb="28" eb="30">
      <t>ニホン</t>
    </rPh>
    <rPh sb="31" eb="32">
      <t>シタ</t>
    </rPh>
    <rPh sb="35" eb="36">
      <t>カン</t>
    </rPh>
    <rPh sb="40" eb="41">
      <t>コタ</t>
    </rPh>
    <rPh sb="43" eb="45">
      <t>タイワン</t>
    </rPh>
    <rPh sb="45" eb="47">
      <t>ジュウミン</t>
    </rPh>
    <rPh sb="48" eb="50">
      <t>ワリアイ</t>
    </rPh>
    <rPh sb="56" eb="57">
      <t>ネン</t>
    </rPh>
    <rPh sb="57" eb="59">
      <t>チョウサ</t>
    </rPh>
    <rPh sb="59" eb="60">
      <t>ジ</t>
    </rPh>
    <rPh sb="70" eb="71">
      <t>ネン</t>
    </rPh>
    <rPh sb="76" eb="78">
      <t>ゾウカ</t>
    </rPh>
    <rPh sb="84" eb="86">
      <t>キンネン</t>
    </rPh>
    <rPh sb="87" eb="89">
      <t>セイカ</t>
    </rPh>
    <rPh sb="92" eb="94">
      <t>ヒョウカ</t>
    </rPh>
    <phoneticPr fontId="6"/>
  </si>
  <si>
    <t>交流協会は、民間団体ではあるが、台湾在留邦人の保護、日本人学校の運営管理、本邦入国を目的とする台湾住民、第３国人への渡航証明書・査証の交付、貿易・経済関係を円滑に維持するための台湾側との折衝、その他技術交流や文化交流事業など、我が国の在外公館とほぼ同様の業務を行っている。
　※補助率：(款)東京本部は3/4、他の経費は100％</t>
    <phoneticPr fontId="6"/>
  </si>
  <si>
    <t>１９７２年（昭和４７年）9月の日中国交正常化に伴い、我が国と台湾との関係は非政府間の実務関係となったが、他方、外交関係のない台湾との間で民間レベルによる人的往来、貿易、経済等各分野での交流、台湾在留邦人及び邦人旅行者の入域、滞在、子女教育等につき各種の便宜を図ること等に適切な措置を講じることを目的とし財団法人　交流協会が設立された。</t>
    <phoneticPr fontId="6"/>
  </si>
  <si>
    <t>補助金等に係る予算の執行の適正化に関する法律（昭和３０年法律第１７９号）第６条第１項</t>
    <rPh sb="0" eb="4">
      <t>ホジョキンナド</t>
    </rPh>
    <rPh sb="5" eb="6">
      <t>カカ</t>
    </rPh>
    <rPh sb="7" eb="9">
      <t>ヨサン</t>
    </rPh>
    <rPh sb="10" eb="12">
      <t>シッコウ</t>
    </rPh>
    <rPh sb="13" eb="16">
      <t>テキセイカ</t>
    </rPh>
    <rPh sb="17" eb="18">
      <t>カン</t>
    </rPh>
    <rPh sb="20" eb="22">
      <t>ホウリツ</t>
    </rPh>
    <rPh sb="23" eb="25">
      <t>ショウワ</t>
    </rPh>
    <rPh sb="27" eb="28">
      <t>ネン</t>
    </rPh>
    <rPh sb="28" eb="30">
      <t>ホウリツ</t>
    </rPh>
    <rPh sb="30" eb="31">
      <t>ダイ</t>
    </rPh>
    <rPh sb="34" eb="35">
      <t>ゴウ</t>
    </rPh>
    <rPh sb="36" eb="37">
      <t>ダイ</t>
    </rPh>
    <rPh sb="38" eb="39">
      <t>ジョウ</t>
    </rPh>
    <rPh sb="39" eb="40">
      <t>ダイ</t>
    </rPh>
    <rPh sb="41" eb="42">
      <t>コウ</t>
    </rPh>
    <phoneticPr fontId="6"/>
  </si>
  <si>
    <t>関係する計画、通知等</t>
    <phoneticPr fontId="6"/>
  </si>
  <si>
    <t>アジア大洋州地域別外交に必要な経費</t>
    <rPh sb="3" eb="5">
      <t>タイヨウ</t>
    </rPh>
    <rPh sb="5" eb="6">
      <t>シュウ</t>
    </rPh>
    <rPh sb="6" eb="8">
      <t>チイキ</t>
    </rPh>
    <rPh sb="8" eb="9">
      <t>ベツ</t>
    </rPh>
    <rPh sb="9" eb="11">
      <t>ガイコウ</t>
    </rPh>
    <rPh sb="12" eb="14">
      <t>ヒツヨウ</t>
    </rPh>
    <rPh sb="15" eb="17">
      <t>ケイヒ</t>
    </rPh>
    <phoneticPr fontId="6"/>
  </si>
  <si>
    <t>課長 石川 浩司</t>
    <rPh sb="0" eb="2">
      <t>カチョウ</t>
    </rPh>
    <rPh sb="3" eb="5">
      <t>イシカワ</t>
    </rPh>
    <rPh sb="6" eb="8">
      <t>ヒロシ</t>
    </rPh>
    <phoneticPr fontId="6"/>
  </si>
  <si>
    <t>昭和４７年度</t>
    <rPh sb="0" eb="2">
      <t>ショウワ</t>
    </rPh>
    <rPh sb="4" eb="6">
      <t>ネンド</t>
    </rPh>
    <phoneticPr fontId="6"/>
  </si>
  <si>
    <t>アジア大洋州局</t>
    <rPh sb="3" eb="5">
      <t>タイヨウ</t>
    </rPh>
    <rPh sb="5" eb="6">
      <t>シュウ</t>
    </rPh>
    <rPh sb="6" eb="7">
      <t>キョク</t>
    </rPh>
    <phoneticPr fontId="6"/>
  </si>
  <si>
    <t>担当部局庁</t>
    <phoneticPr fontId="6"/>
  </si>
  <si>
    <t>アジア友好促進補助金</t>
    <rPh sb="3" eb="5">
      <t>ユウコウ</t>
    </rPh>
    <rPh sb="5" eb="7">
      <t>ソクシン</t>
    </rPh>
    <rPh sb="7" eb="10">
      <t>ホジョキン</t>
    </rPh>
    <phoneticPr fontId="6"/>
  </si>
  <si>
    <t>職員出張</t>
    <rPh sb="0" eb="2">
      <t>ショクイン</t>
    </rPh>
    <rPh sb="2" eb="4">
      <t>シュッチョウ</t>
    </rPh>
    <phoneticPr fontId="6"/>
  </si>
  <si>
    <t>・職員出張については、期間および派遣者数を必要最小限にとどめ、経費節減に努めている。
・２４年度には文化人・有識者の派遣・交流を実施すべく，モンゴル側と調整を行い，適正な予算執行に努める。</t>
    <rPh sb="1" eb="3">
      <t>ショクイン</t>
    </rPh>
    <rPh sb="3" eb="5">
      <t>シュッチョウ</t>
    </rPh>
    <rPh sb="50" eb="53">
      <t>ブンカジン</t>
    </rPh>
    <rPh sb="54" eb="57">
      <t>ユウシキシャ</t>
    </rPh>
    <rPh sb="58" eb="60">
      <t>ハケン</t>
    </rPh>
    <rPh sb="61" eb="63">
      <t>コウリュウ</t>
    </rPh>
    <rPh sb="64" eb="66">
      <t>ジッシ</t>
    </rPh>
    <rPh sb="74" eb="75">
      <t>ガワ</t>
    </rPh>
    <rPh sb="76" eb="78">
      <t>チョウセイ</t>
    </rPh>
    <rPh sb="79" eb="80">
      <t>オコナ</t>
    </rPh>
    <rPh sb="82" eb="84">
      <t>テキセイ</t>
    </rPh>
    <rPh sb="85" eb="87">
      <t>ヨサン</t>
    </rPh>
    <rPh sb="87" eb="89">
      <t>シッコウ</t>
    </rPh>
    <rPh sb="90" eb="91">
      <t>ツト</t>
    </rPh>
    <phoneticPr fontId="6"/>
  </si>
  <si>
    <t>△</t>
    <phoneticPr fontId="6"/>
  </si>
  <si>
    <t>真に必要なタイミングでモンゴルへ職員を出張せしめ、モンゴル側との調整・働きかけを実施することで、成果目標達成に資する結果を得られた。他方で、文化人・有識者の派遣・交流がモンゴル側のニーズとマッチングできなかったことから実施できなかった。</t>
    <rPh sb="0" eb="1">
      <t>シン</t>
    </rPh>
    <rPh sb="2" eb="4">
      <t>ヒツヨウ</t>
    </rPh>
    <rPh sb="16" eb="18">
      <t>ショクイン</t>
    </rPh>
    <rPh sb="19" eb="21">
      <t>シュッチョウ</t>
    </rPh>
    <rPh sb="29" eb="30">
      <t>ガワ</t>
    </rPh>
    <rPh sb="32" eb="34">
      <t>チョウセイ</t>
    </rPh>
    <rPh sb="35" eb="36">
      <t>ハタラ</t>
    </rPh>
    <rPh sb="40" eb="42">
      <t>ジッシ</t>
    </rPh>
    <rPh sb="48" eb="50">
      <t>セイカ</t>
    </rPh>
    <rPh sb="50" eb="52">
      <t>モクヒョウ</t>
    </rPh>
    <rPh sb="52" eb="54">
      <t>タッセイ</t>
    </rPh>
    <rPh sb="55" eb="56">
      <t>シ</t>
    </rPh>
    <rPh sb="58" eb="60">
      <t>ケッカ</t>
    </rPh>
    <rPh sb="61" eb="62">
      <t>エ</t>
    </rPh>
    <rPh sb="66" eb="68">
      <t>タホウ</t>
    </rPh>
    <rPh sb="109" eb="111">
      <t>ジッシ</t>
    </rPh>
    <phoneticPr fontId="6"/>
  </si>
  <si>
    <t>・実施した職員の出張については、期間および派遣者数を必要最小限にとどめ、経費節減に努めている。</t>
    <rPh sb="1" eb="3">
      <t>ジッシ</t>
    </rPh>
    <rPh sb="36" eb="38">
      <t>ケイヒ</t>
    </rPh>
    <phoneticPr fontId="6"/>
  </si>
  <si>
    <t>日・モンゴル両国は，「戦略的パートナーシップ」関係の構築に向けて，一層の関係の発展を目指しているところ，モンゴルとの間のパートナーシップ促進に資する本件事業の優先度は高い。平成２３年度については、文化人・有識者の派遣・交流がモンゴル側のニーズとマッチングできなかったことから実施できず、不用率が大きくなった。</t>
    <rPh sb="0" eb="1">
      <t>ニチ</t>
    </rPh>
    <rPh sb="6" eb="8">
      <t>リョウコク</t>
    </rPh>
    <rPh sb="11" eb="14">
      <t>センリャクテキ</t>
    </rPh>
    <rPh sb="23" eb="25">
      <t>カンケイ</t>
    </rPh>
    <rPh sb="26" eb="28">
      <t>コウチク</t>
    </rPh>
    <rPh sb="29" eb="30">
      <t>ム</t>
    </rPh>
    <rPh sb="33" eb="35">
      <t>イッソウ</t>
    </rPh>
    <rPh sb="36" eb="38">
      <t>カンケイ</t>
    </rPh>
    <rPh sb="39" eb="41">
      <t>ハッテン</t>
    </rPh>
    <rPh sb="42" eb="44">
      <t>メザ</t>
    </rPh>
    <rPh sb="58" eb="59">
      <t>アイダ</t>
    </rPh>
    <rPh sb="68" eb="70">
      <t>ソクシン</t>
    </rPh>
    <rPh sb="71" eb="72">
      <t>シ</t>
    </rPh>
    <rPh sb="74" eb="76">
      <t>ホンケン</t>
    </rPh>
    <rPh sb="76" eb="78">
      <t>ジギョウ</t>
    </rPh>
    <rPh sb="79" eb="82">
      <t>ユウセンド</t>
    </rPh>
    <rPh sb="83" eb="84">
      <t>タカ</t>
    </rPh>
    <rPh sb="86" eb="88">
      <t>ヘイセイ</t>
    </rPh>
    <rPh sb="90" eb="92">
      <t>ネンド</t>
    </rPh>
    <rPh sb="98" eb="101">
      <t>ブンカジン</t>
    </rPh>
    <rPh sb="102" eb="105">
      <t>ユウシキシャ</t>
    </rPh>
    <rPh sb="106" eb="108">
      <t>ハケン</t>
    </rPh>
    <rPh sb="109" eb="111">
      <t>コウリュウ</t>
    </rPh>
    <rPh sb="116" eb="117">
      <t>ガワ</t>
    </rPh>
    <rPh sb="137" eb="139">
      <t>ジッシ</t>
    </rPh>
    <rPh sb="143" eb="145">
      <t>フヨウ</t>
    </rPh>
    <rPh sb="145" eb="146">
      <t>リツ</t>
    </rPh>
    <rPh sb="147" eb="148">
      <t>オオ</t>
    </rPh>
    <phoneticPr fontId="6"/>
  </si>
  <si>
    <t>旅費（有識者派遣）</t>
    <rPh sb="0" eb="2">
      <t>リョヒ</t>
    </rPh>
    <rPh sb="3" eb="6">
      <t>ユウシキシャ</t>
    </rPh>
    <rPh sb="6" eb="8">
      <t>ハケン</t>
    </rPh>
    <phoneticPr fontId="6"/>
  </si>
  <si>
    <t xml:space="preserve">2,017,780円（平成21年度派遣・出張経費）＋2,005,610円（平成22年度派遣経費）　÷ 11名
</t>
    <rPh sb="20" eb="22">
      <t>シュッチョウ</t>
    </rPh>
    <phoneticPr fontId="6"/>
  </si>
  <si>
    <t>365,762（円／1名）　　　</t>
    <phoneticPr fontId="6"/>
  </si>
  <si>
    <t>(３)</t>
    <phoneticPr fontId="6"/>
  </si>
  <si>
    <t>（３）</t>
    <phoneticPr fontId="6"/>
  </si>
  <si>
    <t>人</t>
    <rPh sb="0" eb="1">
      <t>ニン</t>
    </rPh>
    <phoneticPr fontId="6"/>
  </si>
  <si>
    <t>我が国文化人・有識者派遣及び職員出張</t>
    <rPh sb="10" eb="12">
      <t>ハケン</t>
    </rPh>
    <rPh sb="12" eb="13">
      <t>オヨ</t>
    </rPh>
    <rPh sb="14" eb="16">
      <t>ショクイン</t>
    </rPh>
    <rPh sb="16" eb="18">
      <t>シュッチョウ</t>
    </rPh>
    <phoneticPr fontId="6"/>
  </si>
  <si>
    <t>1（日本国政府とモンゴル国政府との共同新聞発表（３月））</t>
    <rPh sb="25" eb="26">
      <t>ガツ</t>
    </rPh>
    <phoneticPr fontId="6"/>
  </si>
  <si>
    <t>１(日本・モンゴル国共同声明（11月））</t>
    <rPh sb="2" eb="4">
      <t>ニホン</t>
    </rPh>
    <rPh sb="9" eb="10">
      <t>コク</t>
    </rPh>
    <rPh sb="10" eb="12">
      <t>キョウドウ</t>
    </rPh>
    <rPh sb="12" eb="14">
      <t>セイメイ</t>
    </rPh>
    <rPh sb="17" eb="18">
      <t>ガツ</t>
    </rPh>
    <phoneticPr fontId="6"/>
  </si>
  <si>
    <t>１（日本国政府とモンゴル国政府との共同新聞発表（7月））</t>
    <rPh sb="2" eb="4">
      <t>ニホン</t>
    </rPh>
    <rPh sb="4" eb="5">
      <t>コク</t>
    </rPh>
    <rPh sb="5" eb="7">
      <t>セイフ</t>
    </rPh>
    <rPh sb="12" eb="13">
      <t>コク</t>
    </rPh>
    <rPh sb="13" eb="15">
      <t>セイフ</t>
    </rPh>
    <rPh sb="17" eb="19">
      <t>キョウドウ</t>
    </rPh>
    <rPh sb="19" eb="21">
      <t>シンブン</t>
    </rPh>
    <rPh sb="21" eb="23">
      <t>ハッピョウ</t>
    </rPh>
    <rPh sb="25" eb="26">
      <t>ガツ</t>
    </rPh>
    <phoneticPr fontId="6"/>
  </si>
  <si>
    <t>両国の閣僚級レベル以上における日本・モンゴル関係の信頼関係及び相互理解の強化に係る共同声明等の発出</t>
    <phoneticPr fontId="6"/>
  </si>
  <si>
    <t>時宜に応じたテーマや文化・スポーツ関連事業等を踏まえて我が国の文化人・有識者等をモンゴルに派遣し、最新の知見やモンゴル側の有力な関係者との交流・人脈形成を支援すること、また，両国政府間の諸課題の解決に向けて，職員を出張せしめること等を通じて，日本・モンゴル両国間の相互理解を深め、両国が共通の外交目標とする「戦略的パートナーシップ」の強化をはかる。</t>
    <rPh sb="10" eb="12">
      <t>ブンカ</t>
    </rPh>
    <rPh sb="17" eb="19">
      <t>カンレン</t>
    </rPh>
    <rPh sb="19" eb="21">
      <t>ジギョウ</t>
    </rPh>
    <rPh sb="21" eb="22">
      <t>トウ</t>
    </rPh>
    <rPh sb="38" eb="39">
      <t>トウ</t>
    </rPh>
    <rPh sb="49" eb="51">
      <t>サイシン</t>
    </rPh>
    <rPh sb="87" eb="89">
      <t>リョウコク</t>
    </rPh>
    <rPh sb="89" eb="92">
      <t>セイフカン</t>
    </rPh>
    <rPh sb="93" eb="96">
      <t>ショカダイ</t>
    </rPh>
    <rPh sb="97" eb="99">
      <t>カイケツ</t>
    </rPh>
    <rPh sb="100" eb="101">
      <t>ム</t>
    </rPh>
    <rPh sb="104" eb="106">
      <t>ショクイン</t>
    </rPh>
    <rPh sb="107" eb="109">
      <t>シュッチョウ</t>
    </rPh>
    <rPh sb="115" eb="116">
      <t>トウ</t>
    </rPh>
    <rPh sb="117" eb="118">
      <t>ツウ</t>
    </rPh>
    <phoneticPr fontId="6"/>
  </si>
  <si>
    <t>我が国とモンゴル国との間において信頼関係及び相互理解の強化並びにパートナーシップを推進することを目的とする。</t>
    <phoneticPr fontId="6"/>
  </si>
  <si>
    <t>「今後１０年間の日本・モンゴル基本行動計画」（平成19年2月両国首脳により署名・発表）
「日本・モンゴル共同声明」（平成19年2月両国首脳により署名・発表）
「日本・モンゴル共同新聞発表」（平成21年7月両国首脳により発表）
「「戦略的パートナーシップ」構築に向けた日本・モンゴル共同声明」（平成22年11月両国首脳により発表）</t>
    <phoneticPr fontId="6"/>
  </si>
  <si>
    <t>外務省設置法第４条第１項　　　　　　　　　　　　　　　　　　外務省組織令第４１条</t>
    <phoneticPr fontId="6"/>
  </si>
  <si>
    <t>I-1　アジア大洋州地域外交</t>
    <phoneticPr fontId="6"/>
  </si>
  <si>
    <t>一般会計</t>
    <phoneticPr fontId="6"/>
  </si>
  <si>
    <t>石川浩司</t>
    <rPh sb="0" eb="2">
      <t>イシカワ</t>
    </rPh>
    <rPh sb="2" eb="3">
      <t>ヒロ</t>
    </rPh>
    <rPh sb="3" eb="4">
      <t>シ</t>
    </rPh>
    <phoneticPr fontId="6"/>
  </si>
  <si>
    <t>平成4年度開始</t>
    <phoneticPr fontId="6"/>
  </si>
  <si>
    <t>日本・モンゴルパートナーシップ推進事業</t>
    <phoneticPr fontId="6"/>
  </si>
  <si>
    <t>個人（Ａ）</t>
    <rPh sb="0" eb="2">
      <t>コジン</t>
    </rPh>
    <phoneticPr fontId="6"/>
  </si>
  <si>
    <t>支　出　額
（百万円）</t>
    <phoneticPr fontId="6"/>
  </si>
  <si>
    <t>業　務　概　要</t>
    <phoneticPr fontId="6"/>
  </si>
  <si>
    <t>支　出　先</t>
    <phoneticPr fontId="6"/>
  </si>
  <si>
    <t>/</t>
    <phoneticPr fontId="6"/>
  </si>
  <si>
    <t>/</t>
    <phoneticPr fontId="6"/>
  </si>
  <si>
    <t>/</t>
    <phoneticPr fontId="6"/>
  </si>
  <si>
    <t>支　出　額
（百万円）</t>
    <phoneticPr fontId="6"/>
  </si>
  <si>
    <t>業　務　概　要</t>
    <phoneticPr fontId="6"/>
  </si>
  <si>
    <t>支　出　先</t>
    <phoneticPr fontId="6"/>
  </si>
  <si>
    <t>A.</t>
    <phoneticPr fontId="6"/>
  </si>
  <si>
    <t>支出先上位１０者リスト</t>
    <phoneticPr fontId="6"/>
  </si>
  <si>
    <t>H.</t>
    <phoneticPr fontId="6"/>
  </si>
  <si>
    <t>D.</t>
    <phoneticPr fontId="6"/>
  </si>
  <si>
    <t>G.</t>
    <phoneticPr fontId="6"/>
  </si>
  <si>
    <t>C.</t>
    <phoneticPr fontId="6"/>
  </si>
  <si>
    <t>F.</t>
    <phoneticPr fontId="6"/>
  </si>
  <si>
    <t>B.</t>
    <phoneticPr fontId="6"/>
  </si>
  <si>
    <t>E.</t>
    <phoneticPr fontId="6"/>
  </si>
  <si>
    <t>A.</t>
    <phoneticPr fontId="6"/>
  </si>
  <si>
    <t>0,9</t>
    <phoneticPr fontId="6"/>
  </si>
  <si>
    <t>-</t>
    <phoneticPr fontId="6"/>
  </si>
  <si>
    <t>関係する計画、通知等</t>
    <phoneticPr fontId="6"/>
  </si>
  <si>
    <t>外務省設置法第４条第１項　　　　　　　　　　　　　　　　　　外務省組織令第４１条</t>
    <phoneticPr fontId="6"/>
  </si>
  <si>
    <t>アジア大洋州地域外交</t>
    <phoneticPr fontId="6"/>
  </si>
  <si>
    <t>平成20年度開始</t>
    <phoneticPr fontId="6"/>
  </si>
  <si>
    <t>アジア大洋州局</t>
    <phoneticPr fontId="6"/>
  </si>
  <si>
    <t>担当部局庁</t>
    <phoneticPr fontId="6"/>
  </si>
  <si>
    <t>日中環境保護推進のための経費</t>
    <phoneticPr fontId="6"/>
  </si>
  <si>
    <t>日当・宿泊費・航空賃</t>
    <rPh sb="0" eb="2">
      <t>ニットウ</t>
    </rPh>
    <rPh sb="3" eb="6">
      <t>シュクハクヒ</t>
    </rPh>
    <rPh sb="7" eb="9">
      <t>コウクウ</t>
    </rPh>
    <rPh sb="9" eb="10">
      <t>チン</t>
    </rPh>
    <phoneticPr fontId="6"/>
  </si>
  <si>
    <t>職員（E)</t>
    <rPh sb="0" eb="2">
      <t>ショクイン</t>
    </rPh>
    <phoneticPr fontId="6"/>
  </si>
  <si>
    <t>職員（C)・（D)</t>
    <rPh sb="0" eb="2">
      <t>ショクイン</t>
    </rPh>
    <phoneticPr fontId="6"/>
  </si>
  <si>
    <t>職員（Ａ）・（B）</t>
    <rPh sb="0" eb="2">
      <t>ショクイン</t>
    </rPh>
    <phoneticPr fontId="6"/>
  </si>
  <si>
    <t>支　出　額
（百万円）</t>
    <phoneticPr fontId="6"/>
  </si>
  <si>
    <t>業　務　概　要</t>
    <phoneticPr fontId="6"/>
  </si>
  <si>
    <t>支　出　先</t>
    <phoneticPr fontId="6"/>
  </si>
  <si>
    <t>支出先上位１０者リスト</t>
    <phoneticPr fontId="6"/>
  </si>
  <si>
    <t>日中経済パートナーシップ協議経費</t>
    <phoneticPr fontId="6"/>
  </si>
  <si>
    <t>個人（５名分）</t>
    <rPh sb="0" eb="2">
      <t>コジン</t>
    </rPh>
    <rPh sb="4" eb="6">
      <t>メイブン</t>
    </rPh>
    <phoneticPr fontId="6"/>
  </si>
  <si>
    <t>－</t>
    <phoneticPr fontId="6"/>
  </si>
  <si>
    <t>外務省設置法第４条第１項
外務省組織例第４１条</t>
    <rPh sb="0" eb="3">
      <t>ガイムショウ</t>
    </rPh>
    <rPh sb="3" eb="6">
      <t>セッチホウ</t>
    </rPh>
    <rPh sb="6" eb="7">
      <t>ダイ</t>
    </rPh>
    <rPh sb="8" eb="9">
      <t>ジョウ</t>
    </rPh>
    <rPh sb="9" eb="10">
      <t>ダイ</t>
    </rPh>
    <rPh sb="11" eb="12">
      <t>コウ</t>
    </rPh>
    <rPh sb="13" eb="16">
      <t>ガイムショウ</t>
    </rPh>
    <rPh sb="16" eb="18">
      <t>ソシキ</t>
    </rPh>
    <rPh sb="18" eb="19">
      <t>レイ</t>
    </rPh>
    <rPh sb="19" eb="20">
      <t>ダイ</t>
    </rPh>
    <rPh sb="22" eb="23">
      <t>ジョウ</t>
    </rPh>
    <phoneticPr fontId="6"/>
  </si>
  <si>
    <t>Ⅰ-1　アジア大洋州地域外交</t>
    <rPh sb="7" eb="10">
      <t>タイヨウシュウ</t>
    </rPh>
    <rPh sb="10" eb="12">
      <t>チイキ</t>
    </rPh>
    <rPh sb="12" eb="14">
      <t>ガイコウ</t>
    </rPh>
    <phoneticPr fontId="6"/>
  </si>
  <si>
    <t>平成20年度開始・終了年度未定</t>
    <rPh sb="0" eb="2">
      <t>ヘイセイ</t>
    </rPh>
    <rPh sb="4" eb="6">
      <t>ネンド</t>
    </rPh>
    <rPh sb="6" eb="8">
      <t>カイシ</t>
    </rPh>
    <rPh sb="9" eb="11">
      <t>シュウリョウ</t>
    </rPh>
    <rPh sb="11" eb="13">
      <t>ネンド</t>
    </rPh>
    <rPh sb="13" eb="15">
      <t>ミテイ</t>
    </rPh>
    <phoneticPr fontId="6"/>
  </si>
  <si>
    <t>日中経済パートナーシップ協議経費</t>
    <rPh sb="0" eb="4">
      <t>ニッチュウケイザイ</t>
    </rPh>
    <rPh sb="12" eb="14">
      <t>キョウギ</t>
    </rPh>
    <rPh sb="14" eb="16">
      <t>ケイヒ</t>
    </rPh>
    <phoneticPr fontId="6"/>
  </si>
  <si>
    <t>中国データベース等の委託業務</t>
    <phoneticPr fontId="6"/>
  </si>
  <si>
    <t>上海ＣＥＩＣデータベース</t>
    <phoneticPr fontId="6"/>
  </si>
  <si>
    <t>/</t>
    <phoneticPr fontId="6"/>
  </si>
  <si>
    <t xml:space="preserve">ネットモニタリング等の委託業務
</t>
    <phoneticPr fontId="6"/>
  </si>
  <si>
    <t>北京世研信息諮詢有限公司</t>
    <phoneticPr fontId="6"/>
  </si>
  <si>
    <t>中国経済データベース</t>
    <rPh sb="0" eb="2">
      <t>チュウゴク</t>
    </rPh>
    <rPh sb="2" eb="4">
      <t>ケイザイ</t>
    </rPh>
    <phoneticPr fontId="6"/>
  </si>
  <si>
    <t>モニタリング１２ヶ月分</t>
    <phoneticPr fontId="6"/>
  </si>
  <si>
    <t>-</t>
    <phoneticPr fontId="6"/>
  </si>
  <si>
    <t>アジア大洋州地域別外交に必要な経費</t>
    <phoneticPr fontId="6"/>
  </si>
  <si>
    <t>一般経費</t>
    <phoneticPr fontId="6"/>
  </si>
  <si>
    <t>平成１８年度</t>
    <phoneticPr fontId="6"/>
  </si>
  <si>
    <t>中国インターネット調査事業関係経費</t>
    <phoneticPr fontId="6"/>
  </si>
  <si>
    <r>
      <t>外務省設置法第4条第</t>
    </r>
    <r>
      <rPr>
        <sz val="11"/>
        <color theme="1"/>
        <rFont val="ＭＳ Ｐゴシック"/>
        <family val="2"/>
        <charset val="128"/>
        <scheme val="minor"/>
      </rPr>
      <t>1項
外務省組織令第41条</t>
    </r>
    <rPh sb="0" eb="3">
      <t>ガイムショウ</t>
    </rPh>
    <rPh sb="3" eb="6">
      <t>セッチホウ</t>
    </rPh>
    <rPh sb="6" eb="7">
      <t>ダイ</t>
    </rPh>
    <rPh sb="8" eb="9">
      <t>ジョウ</t>
    </rPh>
    <rPh sb="9" eb="10">
      <t>ダイ</t>
    </rPh>
    <rPh sb="11" eb="12">
      <t>コウ</t>
    </rPh>
    <rPh sb="13" eb="16">
      <t>ガイムショウ</t>
    </rPh>
    <rPh sb="16" eb="19">
      <t>ソシキレイ</t>
    </rPh>
    <rPh sb="19" eb="20">
      <t>ダイ</t>
    </rPh>
    <rPh sb="22" eb="23">
      <t>ジョウ</t>
    </rPh>
    <phoneticPr fontId="6"/>
  </si>
  <si>
    <t>課長　石川 浩司</t>
    <rPh sb="0" eb="2">
      <t>カチョウ</t>
    </rPh>
    <rPh sb="3" eb="5">
      <t>イシカワ</t>
    </rPh>
    <rPh sb="6" eb="7">
      <t>ヒロシ</t>
    </rPh>
    <rPh sb="7" eb="8">
      <t>ツカサ</t>
    </rPh>
    <phoneticPr fontId="6"/>
  </si>
  <si>
    <t>平成１８年度開始</t>
    <rPh sb="0" eb="2">
      <t>ヘイセイ</t>
    </rPh>
    <rPh sb="4" eb="6">
      <t>ネンド</t>
    </rPh>
    <rPh sb="6" eb="8">
      <t>カイシ</t>
    </rPh>
    <phoneticPr fontId="6"/>
  </si>
  <si>
    <t>日中国民交流促進事業</t>
    <rPh sb="0" eb="2">
      <t>ニッチュウ</t>
    </rPh>
    <rPh sb="2" eb="4">
      <t>コクミン</t>
    </rPh>
    <rPh sb="4" eb="6">
      <t>コウリュウ</t>
    </rPh>
    <rPh sb="6" eb="8">
      <t>ソクシン</t>
    </rPh>
    <rPh sb="8" eb="10">
      <t>ジギョウ</t>
    </rPh>
    <phoneticPr fontId="6"/>
  </si>
  <si>
    <t xml:space="preserve">中国経済社会統計データ閲覧経費
</t>
    <phoneticPr fontId="6"/>
  </si>
  <si>
    <t>（株）CEIC</t>
    <phoneticPr fontId="6"/>
  </si>
  <si>
    <t>中国経済に関する講演会</t>
    <phoneticPr fontId="6"/>
  </si>
  <si>
    <t>個人</t>
    <rPh sb="0" eb="2">
      <t>コジン</t>
    </rPh>
    <phoneticPr fontId="6"/>
  </si>
  <si>
    <t>Ａ社</t>
    <rPh sb="1" eb="2">
      <t>シャ</t>
    </rPh>
    <phoneticPr fontId="6"/>
  </si>
  <si>
    <t>平成１９年度</t>
    <phoneticPr fontId="6"/>
  </si>
  <si>
    <t>公開・非公開情報の整理・蓄積関係経費</t>
    <rPh sb="0" eb="2">
      <t>コウカイ</t>
    </rPh>
    <rPh sb="3" eb="6">
      <t>ヒコウカイ</t>
    </rPh>
    <rPh sb="6" eb="8">
      <t>ジョウホウ</t>
    </rPh>
    <rPh sb="9" eb="11">
      <t>セイリ</t>
    </rPh>
    <rPh sb="12" eb="14">
      <t>チクセキ</t>
    </rPh>
    <rPh sb="14" eb="16">
      <t>カンケイ</t>
    </rPh>
    <rPh sb="16" eb="18">
      <t>ケイヒ</t>
    </rPh>
    <phoneticPr fontId="6"/>
  </si>
  <si>
    <t>日当・宿泊料／航空費</t>
    <rPh sb="0" eb="2">
      <t>ニットウ</t>
    </rPh>
    <rPh sb="3" eb="6">
      <t>シュクハクリョウ</t>
    </rPh>
    <rPh sb="7" eb="9">
      <t>コウクウ</t>
    </rPh>
    <rPh sb="9" eb="10">
      <t>ヒ</t>
    </rPh>
    <phoneticPr fontId="6"/>
  </si>
  <si>
    <t>職員（Ｂ）</t>
    <rPh sb="0" eb="2">
      <t>ショクイン</t>
    </rPh>
    <phoneticPr fontId="6"/>
  </si>
  <si>
    <t>職員（Ａ）</t>
    <rPh sb="0" eb="2">
      <t>ショクイン</t>
    </rPh>
    <phoneticPr fontId="6"/>
  </si>
  <si>
    <t>(株)ｻｲﾏﾙ･ｲﾝﾀｰﾅｼｮﾅﾙ</t>
    <rPh sb="0" eb="3">
      <t>カブ</t>
    </rPh>
    <phoneticPr fontId="6"/>
  </si>
  <si>
    <t>A.　通訳経費</t>
    <rPh sb="3" eb="5">
      <t>ツウヤク</t>
    </rPh>
    <rPh sb="5" eb="7">
      <t>ケイヒ</t>
    </rPh>
    <phoneticPr fontId="6"/>
  </si>
  <si>
    <t>刑事司法分野に関する日中協議事業</t>
    <phoneticPr fontId="6"/>
  </si>
  <si>
    <t>個人（2名分）</t>
    <rPh sb="0" eb="2">
      <t>コジン</t>
    </rPh>
    <rPh sb="4" eb="6">
      <t>メイブン</t>
    </rPh>
    <phoneticPr fontId="6"/>
  </si>
  <si>
    <t>同時通訳経費</t>
    <rPh sb="0" eb="2">
      <t>ドウジ</t>
    </rPh>
    <rPh sb="2" eb="4">
      <t>ツウヤク</t>
    </rPh>
    <rPh sb="4" eb="6">
      <t>ケイヒ</t>
    </rPh>
    <phoneticPr fontId="6"/>
  </si>
  <si>
    <t>ー</t>
    <phoneticPr fontId="6"/>
  </si>
  <si>
    <t>Ⅰ-１　アジア大洋州地域外交</t>
    <rPh sb="7" eb="10">
      <t>タイヨウシュウ</t>
    </rPh>
    <rPh sb="10" eb="12">
      <t>チイキ</t>
    </rPh>
    <rPh sb="12" eb="14">
      <t>ガイコウ</t>
    </rPh>
    <phoneticPr fontId="6"/>
  </si>
  <si>
    <t>課長 石川 浩司</t>
    <rPh sb="0" eb="2">
      <t>カチョウ</t>
    </rPh>
    <rPh sb="3" eb="5">
      <t>イシカワ</t>
    </rPh>
    <rPh sb="6" eb="7">
      <t>ヒロシ</t>
    </rPh>
    <rPh sb="7" eb="8">
      <t>ツカサ</t>
    </rPh>
    <phoneticPr fontId="6"/>
  </si>
  <si>
    <t>刑事司法分野に関する日中協議事業</t>
    <rPh sb="0" eb="2">
      <t>ケイジ</t>
    </rPh>
    <rPh sb="2" eb="4">
      <t>シホウ</t>
    </rPh>
    <rPh sb="4" eb="6">
      <t>ブンヤ</t>
    </rPh>
    <rPh sb="7" eb="8">
      <t>カン</t>
    </rPh>
    <rPh sb="10" eb="12">
      <t>ニッチュウ</t>
    </rPh>
    <rPh sb="12" eb="14">
      <t>キョウギ</t>
    </rPh>
    <rPh sb="14" eb="16">
      <t>ジギョウ</t>
    </rPh>
    <phoneticPr fontId="6"/>
  </si>
  <si>
    <t>日当／宿泊料/航空賃</t>
    <rPh sb="0" eb="2">
      <t>ニットウ</t>
    </rPh>
    <rPh sb="3" eb="6">
      <t>シュクハクリョウ</t>
    </rPh>
    <rPh sb="7" eb="9">
      <t>コウクウ</t>
    </rPh>
    <rPh sb="9" eb="10">
      <t>チン</t>
    </rPh>
    <phoneticPr fontId="6"/>
  </si>
  <si>
    <t>職員（H）</t>
    <rPh sb="0" eb="2">
      <t>ショクイン</t>
    </rPh>
    <phoneticPr fontId="6"/>
  </si>
  <si>
    <t>職員（G）</t>
    <rPh sb="0" eb="2">
      <t>ショクイン</t>
    </rPh>
    <phoneticPr fontId="6"/>
  </si>
  <si>
    <t>職員（F）</t>
    <rPh sb="0" eb="2">
      <t>ショクイン</t>
    </rPh>
    <phoneticPr fontId="6"/>
  </si>
  <si>
    <t>職員（E）</t>
    <rPh sb="0" eb="2">
      <t>ショクイン</t>
    </rPh>
    <phoneticPr fontId="6"/>
  </si>
  <si>
    <t>職員（Ｄ）</t>
    <rPh sb="0" eb="2">
      <t>ショクイン</t>
    </rPh>
    <phoneticPr fontId="6"/>
  </si>
  <si>
    <t>職員（Ｃ）</t>
    <rPh sb="0" eb="2">
      <t>ショクイン</t>
    </rPh>
    <phoneticPr fontId="6"/>
  </si>
  <si>
    <t>個人旅費（8名分）</t>
    <rPh sb="0" eb="2">
      <t>コジン</t>
    </rPh>
    <rPh sb="2" eb="4">
      <t>リョヒ</t>
    </rPh>
    <rPh sb="6" eb="8">
      <t>メイブン</t>
    </rPh>
    <phoneticPr fontId="6"/>
  </si>
  <si>
    <t>外務省設置法第4条第１項　　　　　　　　　　　　　　　　　　外務省組織令第４１条</t>
    <rPh sb="0" eb="3">
      <t>ガイムショウ</t>
    </rPh>
    <rPh sb="3" eb="5">
      <t>セッチ</t>
    </rPh>
    <rPh sb="5" eb="6">
      <t>ホウ</t>
    </rPh>
    <rPh sb="6" eb="7">
      <t>ダイ</t>
    </rPh>
    <rPh sb="8" eb="9">
      <t>ジョウ</t>
    </rPh>
    <rPh sb="9" eb="10">
      <t>ダイ</t>
    </rPh>
    <rPh sb="11" eb="12">
      <t>コウ</t>
    </rPh>
    <rPh sb="30" eb="33">
      <t>ガイムショウ</t>
    </rPh>
    <rPh sb="33" eb="35">
      <t>ソシキ</t>
    </rPh>
    <rPh sb="35" eb="36">
      <t>レイ</t>
    </rPh>
    <rPh sb="36" eb="37">
      <t>ダイ</t>
    </rPh>
    <rPh sb="39" eb="40">
      <t>ジョウ</t>
    </rPh>
    <phoneticPr fontId="6"/>
  </si>
  <si>
    <t>平成１9年度開始
終了時期未定</t>
    <rPh sb="0" eb="2">
      <t>ヘイセイ</t>
    </rPh>
    <rPh sb="4" eb="6">
      <t>ネンド</t>
    </rPh>
    <rPh sb="6" eb="8">
      <t>カイシ</t>
    </rPh>
    <rPh sb="9" eb="11">
      <t>シュウリョウ</t>
    </rPh>
    <rPh sb="11" eb="13">
      <t>ジキ</t>
    </rPh>
    <rPh sb="13" eb="15">
      <t>ミテイ</t>
    </rPh>
    <phoneticPr fontId="6"/>
  </si>
  <si>
    <t>東シナ海等に関する日中協議関係経費</t>
    <rPh sb="0" eb="1">
      <t>ヒガシ</t>
    </rPh>
    <rPh sb="3" eb="4">
      <t>カイ</t>
    </rPh>
    <rPh sb="4" eb="5">
      <t>トウ</t>
    </rPh>
    <rPh sb="6" eb="7">
      <t>カン</t>
    </rPh>
    <rPh sb="9" eb="11">
      <t>ニッチュウ</t>
    </rPh>
    <rPh sb="11" eb="13">
      <t>キョウギ</t>
    </rPh>
    <rPh sb="13" eb="15">
      <t>カンケイ</t>
    </rPh>
    <rPh sb="15" eb="17">
      <t>ケイヒ</t>
    </rPh>
    <phoneticPr fontId="6"/>
  </si>
  <si>
    <t>Ｅ社</t>
    <rPh sb="1" eb="2">
      <t>シャ</t>
    </rPh>
    <phoneticPr fontId="6"/>
  </si>
  <si>
    <t>Ｄ.　諸謝金</t>
    <rPh sb="3" eb="4">
      <t>ショ</t>
    </rPh>
    <rPh sb="4" eb="6">
      <t>シャキン</t>
    </rPh>
    <phoneticPr fontId="6"/>
  </si>
  <si>
    <t>車両借上費</t>
    <rPh sb="0" eb="2">
      <t>シャリョウ</t>
    </rPh>
    <rPh sb="2" eb="3">
      <t>カ</t>
    </rPh>
    <rPh sb="3" eb="4">
      <t>ア</t>
    </rPh>
    <rPh sb="4" eb="5">
      <t>ヒ</t>
    </rPh>
    <phoneticPr fontId="6"/>
  </si>
  <si>
    <t>Ｄ社</t>
    <rPh sb="1" eb="2">
      <t>シャ</t>
    </rPh>
    <phoneticPr fontId="6"/>
  </si>
  <si>
    <t>Ｃ.　在外庁費</t>
    <rPh sb="3" eb="5">
      <t>ザイガイ</t>
    </rPh>
    <rPh sb="5" eb="7">
      <t>チョウヒ</t>
    </rPh>
    <phoneticPr fontId="6"/>
  </si>
  <si>
    <t>職員（Ｆ）</t>
    <rPh sb="0" eb="2">
      <t>ショクイン</t>
    </rPh>
    <phoneticPr fontId="6"/>
  </si>
  <si>
    <t>職員（Ｅ）</t>
    <rPh sb="0" eb="2">
      <t>ショクイン</t>
    </rPh>
    <phoneticPr fontId="6"/>
  </si>
  <si>
    <t>職員（Ｂ）・（Ｃ）</t>
    <rPh sb="0" eb="2">
      <t>ショクイン</t>
    </rPh>
    <phoneticPr fontId="6"/>
  </si>
  <si>
    <t>B.　在外旅費</t>
    <rPh sb="3" eb="5">
      <t>ザイガイ</t>
    </rPh>
    <rPh sb="5" eb="7">
      <t>リョヒ</t>
    </rPh>
    <phoneticPr fontId="6"/>
  </si>
  <si>
    <t>A. 旅費</t>
    <rPh sb="3" eb="5">
      <t>リョヒ</t>
    </rPh>
    <phoneticPr fontId="6"/>
  </si>
  <si>
    <t>日中ハイレベル経済対話推進関係経費</t>
    <rPh sb="0" eb="2">
      <t>ニッチュウ</t>
    </rPh>
    <rPh sb="7" eb="9">
      <t>ケイザイ</t>
    </rPh>
    <rPh sb="9" eb="11">
      <t>タイワ</t>
    </rPh>
    <rPh sb="11" eb="13">
      <t>スイシン</t>
    </rPh>
    <rPh sb="13" eb="15">
      <t>カンケイ</t>
    </rPh>
    <rPh sb="15" eb="17">
      <t>ケイヒ</t>
    </rPh>
    <phoneticPr fontId="6"/>
  </si>
  <si>
    <t>在外庁費</t>
    <rPh sb="0" eb="2">
      <t>ザイガイ</t>
    </rPh>
    <rPh sb="2" eb="4">
      <t>チョウヒ</t>
    </rPh>
    <phoneticPr fontId="6"/>
  </si>
  <si>
    <t>在外旅費</t>
    <rPh sb="0" eb="2">
      <t>ザイガイ</t>
    </rPh>
    <rPh sb="2" eb="4">
      <t>リョヒ</t>
    </rPh>
    <phoneticPr fontId="6"/>
  </si>
  <si>
    <t>個人（１名分）</t>
    <rPh sb="0" eb="2">
      <t>コジン</t>
    </rPh>
    <rPh sb="4" eb="6">
      <t>メイブン</t>
    </rPh>
    <phoneticPr fontId="6"/>
  </si>
  <si>
    <t>会議費（在外）</t>
    <rPh sb="0" eb="3">
      <t>カイギヒ</t>
    </rPh>
    <rPh sb="4" eb="6">
      <t>ザイガイ</t>
    </rPh>
    <phoneticPr fontId="6"/>
  </si>
  <si>
    <t>旅費（在外）</t>
    <rPh sb="0" eb="2">
      <t>リョヒ</t>
    </rPh>
    <rPh sb="3" eb="5">
      <t>ザイガイ</t>
    </rPh>
    <phoneticPr fontId="6"/>
  </si>
  <si>
    <t>雑役務費（在外）</t>
    <rPh sb="0" eb="1">
      <t>ザツ</t>
    </rPh>
    <rPh sb="1" eb="3">
      <t>エキム</t>
    </rPh>
    <rPh sb="3" eb="4">
      <t>ヒ</t>
    </rPh>
    <rPh sb="5" eb="7">
      <t>ザイガイ</t>
    </rPh>
    <phoneticPr fontId="6"/>
  </si>
  <si>
    <t>旅費（日当／宿泊／航空賃）</t>
    <rPh sb="0" eb="2">
      <t>リョヒ</t>
    </rPh>
    <rPh sb="3" eb="5">
      <t>ニットウ</t>
    </rPh>
    <rPh sb="6" eb="8">
      <t>シュクハク</t>
    </rPh>
    <rPh sb="9" eb="11">
      <t>コウクウ</t>
    </rPh>
    <rPh sb="11" eb="12">
      <t>チン</t>
    </rPh>
    <phoneticPr fontId="6"/>
  </si>
  <si>
    <t>個人（Ｊ)</t>
    <rPh sb="0" eb="2">
      <t>コジン</t>
    </rPh>
    <phoneticPr fontId="6"/>
  </si>
  <si>
    <t>個人（Ｉ)</t>
    <rPh sb="0" eb="2">
      <t>コジン</t>
    </rPh>
    <phoneticPr fontId="6"/>
  </si>
  <si>
    <t>個人（Ｈ)</t>
    <rPh sb="0" eb="2">
      <t>コジン</t>
    </rPh>
    <phoneticPr fontId="6"/>
  </si>
  <si>
    <t>個人（Ｇ)</t>
    <rPh sb="0" eb="2">
      <t>コジン</t>
    </rPh>
    <phoneticPr fontId="6"/>
  </si>
  <si>
    <t>個人（Ｆ)</t>
    <rPh sb="0" eb="2">
      <t>コジン</t>
    </rPh>
    <phoneticPr fontId="6"/>
  </si>
  <si>
    <t>個人（Ｅ)</t>
    <rPh sb="0" eb="2">
      <t>コジン</t>
    </rPh>
    <phoneticPr fontId="6"/>
  </si>
  <si>
    <t>個人（Ｄ)</t>
    <rPh sb="0" eb="2">
      <t>コジン</t>
    </rPh>
    <phoneticPr fontId="6"/>
  </si>
  <si>
    <t>個人（Ｃ)</t>
    <rPh sb="0" eb="2">
      <t>コジン</t>
    </rPh>
    <phoneticPr fontId="6"/>
  </si>
  <si>
    <t>個人（Ｂ)</t>
    <rPh sb="0" eb="2">
      <t>コジン</t>
    </rPh>
    <phoneticPr fontId="6"/>
  </si>
  <si>
    <t>個人（Ａ)</t>
    <rPh sb="0" eb="2">
      <t>コジン</t>
    </rPh>
    <phoneticPr fontId="6"/>
  </si>
  <si>
    <t>Ｃ．</t>
    <phoneticPr fontId="6"/>
  </si>
  <si>
    <t>出席謝金</t>
    <rPh sb="0" eb="2">
      <t>シュッセキ</t>
    </rPh>
    <rPh sb="2" eb="4">
      <t>シャキン</t>
    </rPh>
    <phoneticPr fontId="6"/>
  </si>
  <si>
    <t>（株）サイマル</t>
    <rPh sb="1" eb="2">
      <t>カブ</t>
    </rPh>
    <phoneticPr fontId="6"/>
  </si>
  <si>
    <t>支　出　額
（百万円）</t>
    <phoneticPr fontId="6"/>
  </si>
  <si>
    <t>業　務　概　要</t>
    <phoneticPr fontId="6"/>
  </si>
  <si>
    <t>支　出　先</t>
    <phoneticPr fontId="6"/>
  </si>
  <si>
    <t>B.</t>
    <phoneticPr fontId="6"/>
  </si>
  <si>
    <t>/</t>
    <phoneticPr fontId="6"/>
  </si>
  <si>
    <t>A.</t>
    <phoneticPr fontId="6"/>
  </si>
  <si>
    <t>支出先上位１０者リスト</t>
    <phoneticPr fontId="6"/>
  </si>
  <si>
    <t>H.</t>
    <phoneticPr fontId="6"/>
  </si>
  <si>
    <t>D.</t>
    <phoneticPr fontId="6"/>
  </si>
  <si>
    <t>委員出張旅費（９名）</t>
    <rPh sb="0" eb="2">
      <t>イイン</t>
    </rPh>
    <rPh sb="2" eb="4">
      <t>シュッチョウ</t>
    </rPh>
    <rPh sb="4" eb="6">
      <t>リョヒ</t>
    </rPh>
    <rPh sb="8" eb="9">
      <t>メイ</t>
    </rPh>
    <phoneticPr fontId="6"/>
  </si>
  <si>
    <t>G.</t>
    <phoneticPr fontId="6"/>
  </si>
  <si>
    <t>C.</t>
    <phoneticPr fontId="6"/>
  </si>
  <si>
    <t>F.</t>
    <phoneticPr fontId="6"/>
  </si>
  <si>
    <t>E.</t>
    <phoneticPr fontId="6"/>
  </si>
  <si>
    <t>委員出席謝金，通訳謝金</t>
    <rPh sb="0" eb="2">
      <t>イイン</t>
    </rPh>
    <rPh sb="2" eb="4">
      <t>シュッセキ</t>
    </rPh>
    <rPh sb="4" eb="6">
      <t>シャキン</t>
    </rPh>
    <rPh sb="7" eb="9">
      <t>ツウヤク</t>
    </rPh>
    <rPh sb="9" eb="11">
      <t>シャキン</t>
    </rPh>
    <phoneticPr fontId="6"/>
  </si>
  <si>
    <t>－</t>
    <phoneticPr fontId="6"/>
  </si>
  <si>
    <t>関係する計画、通知等</t>
    <phoneticPr fontId="6"/>
  </si>
  <si>
    <t>石川　浩司</t>
    <rPh sb="0" eb="2">
      <t>イシカワ</t>
    </rPh>
    <rPh sb="3" eb="4">
      <t>ヒロシ</t>
    </rPh>
    <rPh sb="4" eb="5">
      <t>シ</t>
    </rPh>
    <phoneticPr fontId="6"/>
  </si>
  <si>
    <t>平成21年度開始
・終了予定(未定）</t>
    <rPh sb="0" eb="2">
      <t>ヘイセイ</t>
    </rPh>
    <rPh sb="4" eb="6">
      <t>ネンド</t>
    </rPh>
    <rPh sb="6" eb="8">
      <t>カイシ</t>
    </rPh>
    <rPh sb="10" eb="12">
      <t>シュウリョウ</t>
    </rPh>
    <rPh sb="12" eb="14">
      <t>ヨテイ</t>
    </rPh>
    <rPh sb="15" eb="17">
      <t>ミテイ</t>
    </rPh>
    <phoneticPr fontId="6"/>
  </si>
  <si>
    <t>担当部局庁</t>
    <phoneticPr fontId="6"/>
  </si>
  <si>
    <t>新日中友好２１世紀委員会関係経費</t>
    <rPh sb="0" eb="1">
      <t>シン</t>
    </rPh>
    <rPh sb="1" eb="3">
      <t>ニッチュウ</t>
    </rPh>
    <rPh sb="3" eb="5">
      <t>ユウコウ</t>
    </rPh>
    <rPh sb="7" eb="9">
      <t>セイキ</t>
    </rPh>
    <rPh sb="9" eb="12">
      <t>イインカイ</t>
    </rPh>
    <rPh sb="12" eb="14">
      <t>カンケイ</t>
    </rPh>
    <rPh sb="14" eb="16">
      <t>ケイヒ</t>
    </rPh>
    <phoneticPr fontId="6"/>
  </si>
  <si>
    <t>-</t>
    <phoneticPr fontId="6"/>
  </si>
  <si>
    <t>日中研究交流支援事業第三分野（文化人招へい旅費，文化人派遣旅費，シンポジウム謝金）</t>
    <rPh sb="0" eb="2">
      <t>ニッチュウ</t>
    </rPh>
    <rPh sb="2" eb="4">
      <t>ケンキュウ</t>
    </rPh>
    <rPh sb="4" eb="6">
      <t>コウリュウ</t>
    </rPh>
    <rPh sb="6" eb="8">
      <t>シエン</t>
    </rPh>
    <rPh sb="8" eb="10">
      <t>ジギョウ</t>
    </rPh>
    <rPh sb="10" eb="11">
      <t>ダイ</t>
    </rPh>
    <rPh sb="11" eb="12">
      <t>3</t>
    </rPh>
    <rPh sb="12" eb="14">
      <t>ブンヤ</t>
    </rPh>
    <rPh sb="15" eb="18">
      <t>ブンカジン</t>
    </rPh>
    <rPh sb="18" eb="19">
      <t>ショウ</t>
    </rPh>
    <rPh sb="21" eb="23">
      <t>リョヒ</t>
    </rPh>
    <rPh sb="24" eb="27">
      <t>ブンカジン</t>
    </rPh>
    <rPh sb="27" eb="29">
      <t>ハケン</t>
    </rPh>
    <rPh sb="29" eb="31">
      <t>リョヒ</t>
    </rPh>
    <rPh sb="38" eb="40">
      <t>シャキン</t>
    </rPh>
    <phoneticPr fontId="6"/>
  </si>
  <si>
    <t>東京大学教養学部</t>
    <rPh sb="0" eb="2">
      <t>トウキョウ</t>
    </rPh>
    <rPh sb="2" eb="4">
      <t>ダイガク</t>
    </rPh>
    <rPh sb="4" eb="6">
      <t>キョウヨウ</t>
    </rPh>
    <rPh sb="6" eb="8">
      <t>ガクブ</t>
    </rPh>
    <phoneticPr fontId="6"/>
  </si>
  <si>
    <t>C.東京大学教養学部</t>
    <rPh sb="2" eb="4">
      <t>トウキョウ</t>
    </rPh>
    <rPh sb="4" eb="6">
      <t>ダイガク</t>
    </rPh>
    <rPh sb="6" eb="8">
      <t>キョウヨウ</t>
    </rPh>
    <rPh sb="8" eb="10">
      <t>ガクブ</t>
    </rPh>
    <phoneticPr fontId="6"/>
  </si>
  <si>
    <t>日中研究交流支援事業第二分野（文化人招へい旅費，文化人派遣旅費，シンポジウム謝金）</t>
    <rPh sb="0" eb="2">
      <t>ニッチュウ</t>
    </rPh>
    <rPh sb="2" eb="4">
      <t>ケンキュウ</t>
    </rPh>
    <rPh sb="4" eb="6">
      <t>コウリュウ</t>
    </rPh>
    <rPh sb="6" eb="8">
      <t>シエン</t>
    </rPh>
    <rPh sb="8" eb="10">
      <t>ジギョウ</t>
    </rPh>
    <rPh sb="10" eb="11">
      <t>ダイ</t>
    </rPh>
    <rPh sb="11" eb="12">
      <t>2</t>
    </rPh>
    <rPh sb="12" eb="14">
      <t>ブンヤ</t>
    </rPh>
    <rPh sb="15" eb="18">
      <t>ブンカジン</t>
    </rPh>
    <rPh sb="18" eb="19">
      <t>ショウ</t>
    </rPh>
    <rPh sb="21" eb="23">
      <t>リョヒ</t>
    </rPh>
    <rPh sb="24" eb="27">
      <t>ブンカジン</t>
    </rPh>
    <rPh sb="27" eb="29">
      <t>ハケン</t>
    </rPh>
    <rPh sb="29" eb="31">
      <t>リョヒ</t>
    </rPh>
    <rPh sb="38" eb="40">
      <t>シャキン</t>
    </rPh>
    <phoneticPr fontId="6"/>
  </si>
  <si>
    <t>早稲田大学国際教養学部</t>
    <rPh sb="0" eb="3">
      <t>ワセダ</t>
    </rPh>
    <rPh sb="3" eb="5">
      <t>ダイガク</t>
    </rPh>
    <rPh sb="5" eb="7">
      <t>コクサイ</t>
    </rPh>
    <rPh sb="7" eb="9">
      <t>キョウヨウ</t>
    </rPh>
    <rPh sb="9" eb="11">
      <t>ガクブ</t>
    </rPh>
    <phoneticPr fontId="6"/>
  </si>
  <si>
    <t>.B.早稲田大学国際教養学部</t>
    <rPh sb="3" eb="6">
      <t>ワセダ</t>
    </rPh>
    <rPh sb="6" eb="8">
      <t>ダイガク</t>
    </rPh>
    <rPh sb="8" eb="10">
      <t>コクサイ</t>
    </rPh>
    <rPh sb="10" eb="12">
      <t>キョウヨウ</t>
    </rPh>
    <rPh sb="12" eb="14">
      <t>ガクブ</t>
    </rPh>
    <phoneticPr fontId="6"/>
  </si>
  <si>
    <t>日中研究交流支援事業第一分野（文化人招へい旅費，文化人派遣旅費，シンポジウム謝金）</t>
    <rPh sb="0" eb="2">
      <t>ニッチュウ</t>
    </rPh>
    <rPh sb="2" eb="4">
      <t>ケンキュウ</t>
    </rPh>
    <rPh sb="4" eb="6">
      <t>コウリュウ</t>
    </rPh>
    <rPh sb="6" eb="8">
      <t>シエン</t>
    </rPh>
    <rPh sb="8" eb="10">
      <t>ジギョウ</t>
    </rPh>
    <rPh sb="10" eb="11">
      <t>ダイ</t>
    </rPh>
    <rPh sb="11" eb="12">
      <t>イチ</t>
    </rPh>
    <rPh sb="12" eb="14">
      <t>ブンヤ</t>
    </rPh>
    <rPh sb="15" eb="18">
      <t>ブンカジン</t>
    </rPh>
    <rPh sb="18" eb="19">
      <t>ショウ</t>
    </rPh>
    <rPh sb="21" eb="23">
      <t>リョヒ</t>
    </rPh>
    <rPh sb="24" eb="27">
      <t>ブンカジン</t>
    </rPh>
    <rPh sb="27" eb="29">
      <t>ハケン</t>
    </rPh>
    <rPh sb="29" eb="31">
      <t>リョヒ</t>
    </rPh>
    <rPh sb="38" eb="40">
      <t>シャキン</t>
    </rPh>
    <phoneticPr fontId="6"/>
  </si>
  <si>
    <t>東京財団</t>
    <rPh sb="0" eb="2">
      <t>トウキョウ</t>
    </rPh>
    <rPh sb="2" eb="4">
      <t>ザイダン</t>
    </rPh>
    <phoneticPr fontId="6"/>
  </si>
  <si>
    <t>A.東京財団</t>
    <rPh sb="2" eb="4">
      <t>トウキョウ</t>
    </rPh>
    <rPh sb="4" eb="6">
      <t>ザイダン</t>
    </rPh>
    <phoneticPr fontId="6"/>
  </si>
  <si>
    <t>シンポジウム関係謝金</t>
    <rPh sb="6" eb="8">
      <t>カンケイ</t>
    </rPh>
    <rPh sb="8" eb="10">
      <t>シャキン</t>
    </rPh>
    <phoneticPr fontId="6"/>
  </si>
  <si>
    <t>文化人等招へい</t>
    <rPh sb="0" eb="3">
      <t>ブンカジン</t>
    </rPh>
    <rPh sb="3" eb="4">
      <t>トウ</t>
    </rPh>
    <rPh sb="4" eb="5">
      <t>ショウ</t>
    </rPh>
    <phoneticPr fontId="6"/>
  </si>
  <si>
    <t>文化人派遣外国旅費（６名）</t>
    <rPh sb="0" eb="3">
      <t>ブンカジン</t>
    </rPh>
    <rPh sb="3" eb="5">
      <t>ハケン</t>
    </rPh>
    <rPh sb="5" eb="7">
      <t>ガイコク</t>
    </rPh>
    <rPh sb="7" eb="9">
      <t>リョヒ</t>
    </rPh>
    <rPh sb="11" eb="12">
      <t>メイ</t>
    </rPh>
    <phoneticPr fontId="6"/>
  </si>
  <si>
    <t>旅費（研究者・有識者招へい）</t>
    <rPh sb="0" eb="2">
      <t>リョヒ</t>
    </rPh>
    <rPh sb="3" eb="6">
      <t>ケンキュウシャ</t>
    </rPh>
    <rPh sb="7" eb="10">
      <t>ユウシキシャ</t>
    </rPh>
    <rPh sb="10" eb="11">
      <t>ショウ</t>
    </rPh>
    <phoneticPr fontId="6"/>
  </si>
  <si>
    <t>旅費（文化人）</t>
    <rPh sb="0" eb="2">
      <t>リョヒ</t>
    </rPh>
    <rPh sb="3" eb="6">
      <t>ブンカジン</t>
    </rPh>
    <phoneticPr fontId="6"/>
  </si>
  <si>
    <t>雑役務費</t>
    <rPh sb="0" eb="2">
      <t>ザツエキ</t>
    </rPh>
    <rPh sb="2" eb="3">
      <t>ム</t>
    </rPh>
    <rPh sb="3" eb="4">
      <t>ヒ</t>
    </rPh>
    <phoneticPr fontId="6"/>
  </si>
  <si>
    <t>外務省設置法第４条第１項　　　　　　　　　　　　　　　　　　外務省組織令第４１条</t>
    <rPh sb="0" eb="3">
      <t>ガイムショウ</t>
    </rPh>
    <rPh sb="3" eb="6">
      <t>セッチホウ</t>
    </rPh>
    <rPh sb="6" eb="7">
      <t>ダイ</t>
    </rPh>
    <rPh sb="8" eb="9">
      <t>ジョウ</t>
    </rPh>
    <rPh sb="9" eb="10">
      <t>ダイ</t>
    </rPh>
    <rPh sb="11" eb="12">
      <t>コウ</t>
    </rPh>
    <rPh sb="30" eb="33">
      <t>ガイムショウ</t>
    </rPh>
    <rPh sb="33" eb="35">
      <t>ソシキ</t>
    </rPh>
    <rPh sb="35" eb="36">
      <t>レイ</t>
    </rPh>
    <rPh sb="36" eb="37">
      <t>ダイ</t>
    </rPh>
    <rPh sb="39" eb="40">
      <t>ジョウ</t>
    </rPh>
    <phoneticPr fontId="6"/>
  </si>
  <si>
    <t>I-1　アジア大洋州地域外交</t>
    <rPh sb="7" eb="9">
      <t>タイヨウ</t>
    </rPh>
    <rPh sb="9" eb="10">
      <t>シュウ</t>
    </rPh>
    <rPh sb="10" eb="12">
      <t>チイキ</t>
    </rPh>
    <rPh sb="12" eb="14">
      <t>ガイコウ</t>
    </rPh>
    <phoneticPr fontId="6"/>
  </si>
  <si>
    <t>平成１８年度</t>
    <rPh sb="0" eb="2">
      <t>ヘイセイ</t>
    </rPh>
    <rPh sb="4" eb="5">
      <t>ネン</t>
    </rPh>
    <rPh sb="5" eb="6">
      <t>ド</t>
    </rPh>
    <phoneticPr fontId="25"/>
  </si>
  <si>
    <t>ｱｼﾞｱ大洋州局</t>
    <phoneticPr fontId="6"/>
  </si>
  <si>
    <t>日中研究交流関係経費</t>
    <phoneticPr fontId="6"/>
  </si>
  <si>
    <t>会場費</t>
    <rPh sb="0" eb="2">
      <t>カイジョウ</t>
    </rPh>
    <rPh sb="2" eb="3">
      <t>ヒ</t>
    </rPh>
    <phoneticPr fontId="6"/>
  </si>
  <si>
    <t>東海大学校友会</t>
    <rPh sb="0" eb="2">
      <t>トウカイ</t>
    </rPh>
    <rPh sb="2" eb="4">
      <t>ダイガク</t>
    </rPh>
    <rPh sb="4" eb="6">
      <t>コウユウ</t>
    </rPh>
    <rPh sb="6" eb="7">
      <t>カイ</t>
    </rPh>
    <phoneticPr fontId="6"/>
  </si>
  <si>
    <t>Ｋ</t>
    <phoneticPr fontId="6"/>
  </si>
  <si>
    <t>メンテナンス等（12か月）</t>
    <rPh sb="6" eb="7">
      <t>トウ</t>
    </rPh>
    <rPh sb="11" eb="12">
      <t>ゲツ</t>
    </rPh>
    <phoneticPr fontId="6"/>
  </si>
  <si>
    <t>（株）ゼロックス</t>
    <rPh sb="1" eb="2">
      <t>カブ</t>
    </rPh>
    <phoneticPr fontId="6"/>
  </si>
  <si>
    <t>Ｊ</t>
    <phoneticPr fontId="6"/>
  </si>
  <si>
    <t>コピーリース（12か月）</t>
    <rPh sb="10" eb="11">
      <t>ゲツ</t>
    </rPh>
    <phoneticPr fontId="6"/>
  </si>
  <si>
    <t>（株）日立キャピタル</t>
    <rPh sb="1" eb="2">
      <t>カブ</t>
    </rPh>
    <rPh sb="3" eb="5">
      <t>ヒタチ</t>
    </rPh>
    <phoneticPr fontId="6"/>
  </si>
  <si>
    <t>Ｉ．</t>
    <phoneticPr fontId="6"/>
  </si>
  <si>
    <t>会議通訳（1名）</t>
    <rPh sb="0" eb="2">
      <t>カイギ</t>
    </rPh>
    <rPh sb="2" eb="4">
      <t>ツウヤク</t>
    </rPh>
    <rPh sb="6" eb="7">
      <t>メイ</t>
    </rPh>
    <phoneticPr fontId="6"/>
  </si>
  <si>
    <t>会議・エスコート通訳（3名）</t>
    <rPh sb="0" eb="2">
      <t>カイギ</t>
    </rPh>
    <rPh sb="8" eb="10">
      <t>ツウヤク</t>
    </rPh>
    <rPh sb="12" eb="13">
      <t>メイ</t>
    </rPh>
    <phoneticPr fontId="6"/>
  </si>
  <si>
    <t>個人（Ａ～Ｃ）</t>
    <rPh sb="0" eb="2">
      <t>コジン</t>
    </rPh>
    <phoneticPr fontId="6"/>
  </si>
  <si>
    <t>Ｈ</t>
    <phoneticPr fontId="6"/>
  </si>
  <si>
    <t>派遣アレンジ等</t>
    <rPh sb="0" eb="2">
      <t>ハケン</t>
    </rPh>
    <rPh sb="6" eb="7">
      <t>トウ</t>
    </rPh>
    <phoneticPr fontId="6"/>
  </si>
  <si>
    <t>日本通運</t>
    <rPh sb="0" eb="2">
      <t>ニホン</t>
    </rPh>
    <rPh sb="2" eb="4">
      <t>ツウウン</t>
    </rPh>
    <phoneticPr fontId="6"/>
  </si>
  <si>
    <t>招へいアレンジ等</t>
    <rPh sb="0" eb="1">
      <t>ショウ</t>
    </rPh>
    <rPh sb="7" eb="8">
      <t>トウ</t>
    </rPh>
    <phoneticPr fontId="6"/>
  </si>
  <si>
    <t>Ｇ</t>
    <phoneticPr fontId="6"/>
  </si>
  <si>
    <t>日本旅行</t>
    <rPh sb="0" eb="2">
      <t>ニホン</t>
    </rPh>
    <rPh sb="2" eb="4">
      <t>リョコウ</t>
    </rPh>
    <phoneticPr fontId="6"/>
  </si>
  <si>
    <t>Ｆ</t>
    <phoneticPr fontId="6"/>
  </si>
  <si>
    <t>会議補助アルバイト（２名）</t>
    <rPh sb="0" eb="2">
      <t>カイギ</t>
    </rPh>
    <rPh sb="2" eb="4">
      <t>ホジョ</t>
    </rPh>
    <rPh sb="11" eb="12">
      <t>メイ</t>
    </rPh>
    <phoneticPr fontId="6"/>
  </si>
  <si>
    <t>個人（Ａ，Ｂ）</t>
    <rPh sb="0" eb="2">
      <t>コジン</t>
    </rPh>
    <phoneticPr fontId="6"/>
  </si>
  <si>
    <t>Ｅ．</t>
    <phoneticPr fontId="6"/>
  </si>
  <si>
    <t>日中歴史共同研究</t>
    <rPh sb="0" eb="2">
      <t>ニッチュウ</t>
    </rPh>
    <rPh sb="2" eb="4">
      <t>レキシ</t>
    </rPh>
    <rPh sb="4" eb="6">
      <t>キョウドウ</t>
    </rPh>
    <rPh sb="6" eb="8">
      <t>ケンキュウ</t>
    </rPh>
    <phoneticPr fontId="6"/>
  </si>
  <si>
    <t>専門家調査派遣にかかる謝金（４名）</t>
    <rPh sb="0" eb="3">
      <t>センモンカ</t>
    </rPh>
    <rPh sb="3" eb="5">
      <t>チョウサ</t>
    </rPh>
    <rPh sb="5" eb="7">
      <t>ハケン</t>
    </rPh>
    <rPh sb="11" eb="13">
      <t>シャキン</t>
    </rPh>
    <rPh sb="15" eb="16">
      <t>メイ</t>
    </rPh>
    <phoneticPr fontId="6"/>
  </si>
  <si>
    <t>個人（Ａ～Ｄ）</t>
    <rPh sb="0" eb="2">
      <t>コジン</t>
    </rPh>
    <phoneticPr fontId="6"/>
  </si>
  <si>
    <t>専門家調査派遣にかかる謝金（７名）</t>
    <rPh sb="0" eb="3">
      <t>センモンカ</t>
    </rPh>
    <rPh sb="3" eb="5">
      <t>チョウサ</t>
    </rPh>
    <rPh sb="5" eb="7">
      <t>ハケン</t>
    </rPh>
    <rPh sb="11" eb="13">
      <t>シャキン</t>
    </rPh>
    <rPh sb="15" eb="16">
      <t>メイ</t>
    </rPh>
    <phoneticPr fontId="6"/>
  </si>
  <si>
    <t>個人（Ａ～Ｇ）</t>
    <rPh sb="0" eb="2">
      <t>コジン</t>
    </rPh>
    <phoneticPr fontId="6"/>
  </si>
  <si>
    <t>専門家調査派遣にかかる謝金（３名）</t>
    <rPh sb="0" eb="3">
      <t>センモンカ</t>
    </rPh>
    <rPh sb="3" eb="5">
      <t>チョウサ</t>
    </rPh>
    <rPh sb="5" eb="7">
      <t>ハケン</t>
    </rPh>
    <rPh sb="11" eb="13">
      <t>シャキン</t>
    </rPh>
    <rPh sb="15" eb="16">
      <t>メイ</t>
    </rPh>
    <phoneticPr fontId="6"/>
  </si>
  <si>
    <t>専門家調査派遣にかかる謝金（２名）</t>
    <rPh sb="0" eb="3">
      <t>センモンカ</t>
    </rPh>
    <rPh sb="3" eb="5">
      <t>チョウサ</t>
    </rPh>
    <rPh sb="5" eb="7">
      <t>ハケン</t>
    </rPh>
    <rPh sb="11" eb="13">
      <t>シャキン</t>
    </rPh>
    <rPh sb="15" eb="16">
      <t>メイ</t>
    </rPh>
    <phoneticPr fontId="6"/>
  </si>
  <si>
    <t>専門家会合等出席謝金（７名）</t>
    <rPh sb="0" eb="3">
      <t>センモンカ</t>
    </rPh>
    <rPh sb="3" eb="5">
      <t>カイゴウ</t>
    </rPh>
    <rPh sb="5" eb="6">
      <t>トウ</t>
    </rPh>
    <rPh sb="6" eb="8">
      <t>シュッセキ</t>
    </rPh>
    <rPh sb="8" eb="10">
      <t>シャキン</t>
    </rPh>
    <rPh sb="12" eb="13">
      <t>メイ</t>
    </rPh>
    <phoneticPr fontId="6"/>
  </si>
  <si>
    <t>個人（A～G）</t>
    <rPh sb="0" eb="2">
      <t>コジン</t>
    </rPh>
    <phoneticPr fontId="6"/>
  </si>
  <si>
    <t>専門家会合等出席謝金（６名）</t>
    <rPh sb="0" eb="3">
      <t>センモンカ</t>
    </rPh>
    <rPh sb="3" eb="5">
      <t>カイゴウ</t>
    </rPh>
    <rPh sb="5" eb="6">
      <t>トウ</t>
    </rPh>
    <rPh sb="6" eb="8">
      <t>シュッセキ</t>
    </rPh>
    <rPh sb="8" eb="10">
      <t>シャキン</t>
    </rPh>
    <rPh sb="12" eb="13">
      <t>メイ</t>
    </rPh>
    <phoneticPr fontId="6"/>
  </si>
  <si>
    <t>個人（A～F）</t>
    <rPh sb="0" eb="2">
      <t>コジン</t>
    </rPh>
    <phoneticPr fontId="6"/>
  </si>
  <si>
    <t>支　出　額
（百万円）</t>
    <phoneticPr fontId="6"/>
  </si>
  <si>
    <t>業　務　概　要</t>
    <phoneticPr fontId="6"/>
  </si>
  <si>
    <t>支　出　先</t>
    <phoneticPr fontId="6"/>
  </si>
  <si>
    <t>D.</t>
    <phoneticPr fontId="6"/>
  </si>
  <si>
    <t>会議アレンジ，接遇経費等</t>
    <rPh sb="0" eb="2">
      <t>カイギ</t>
    </rPh>
    <rPh sb="7" eb="9">
      <t>セツグウ</t>
    </rPh>
    <rPh sb="9" eb="11">
      <t>ケイヒ</t>
    </rPh>
    <rPh sb="11" eb="12">
      <t>トウ</t>
    </rPh>
    <phoneticPr fontId="6"/>
  </si>
  <si>
    <t>国際問題研究所</t>
    <rPh sb="0" eb="2">
      <t>コクサイ</t>
    </rPh>
    <rPh sb="2" eb="4">
      <t>モンダイ</t>
    </rPh>
    <rPh sb="4" eb="7">
      <t>ケンキュウジョ</t>
    </rPh>
    <phoneticPr fontId="6"/>
  </si>
  <si>
    <t>Ｃ</t>
    <phoneticPr fontId="6"/>
  </si>
  <si>
    <t>運営管理費</t>
    <rPh sb="0" eb="2">
      <t>ウンエイ</t>
    </rPh>
    <rPh sb="2" eb="5">
      <t>カンリヒ</t>
    </rPh>
    <phoneticPr fontId="6"/>
  </si>
  <si>
    <t>郵送費・文房具費等</t>
    <rPh sb="0" eb="3">
      <t>ユウソウヒ</t>
    </rPh>
    <rPh sb="4" eb="7">
      <t>ブンボウグ</t>
    </rPh>
    <rPh sb="7" eb="8">
      <t>ヒ</t>
    </rPh>
    <rPh sb="8" eb="9">
      <t>トウ</t>
    </rPh>
    <phoneticPr fontId="6"/>
  </si>
  <si>
    <t>光熱費・電話回線使用費等</t>
    <rPh sb="0" eb="3">
      <t>コウネツヒ</t>
    </rPh>
    <rPh sb="4" eb="6">
      <t>デンワ</t>
    </rPh>
    <rPh sb="6" eb="8">
      <t>カイセン</t>
    </rPh>
    <rPh sb="8" eb="10">
      <t>シヨウ</t>
    </rPh>
    <rPh sb="10" eb="11">
      <t>ヒ</t>
    </rPh>
    <rPh sb="11" eb="12">
      <t>トウ</t>
    </rPh>
    <phoneticPr fontId="6"/>
  </si>
  <si>
    <t>B.</t>
    <phoneticPr fontId="6"/>
  </si>
  <si>
    <t>日中歴史共同研究関連業務</t>
    <rPh sb="0" eb="2">
      <t>ニッチュウ</t>
    </rPh>
    <rPh sb="2" eb="4">
      <t>レキシ</t>
    </rPh>
    <rPh sb="4" eb="6">
      <t>キョウドウ</t>
    </rPh>
    <rPh sb="6" eb="8">
      <t>ケンキュウ</t>
    </rPh>
    <rPh sb="8" eb="10">
      <t>カンレン</t>
    </rPh>
    <rPh sb="10" eb="12">
      <t>ギョウム</t>
    </rPh>
    <phoneticPr fontId="6"/>
  </si>
  <si>
    <t>A.</t>
    <phoneticPr fontId="6"/>
  </si>
  <si>
    <t>支出先上位１０者リスト</t>
    <phoneticPr fontId="6"/>
  </si>
  <si>
    <t>Ｋ.</t>
    <phoneticPr fontId="6"/>
  </si>
  <si>
    <t>メンテナンス等（１２か月）</t>
    <rPh sb="6" eb="7">
      <t>トウ</t>
    </rPh>
    <rPh sb="11" eb="12">
      <t>ゲツ</t>
    </rPh>
    <phoneticPr fontId="6"/>
  </si>
  <si>
    <t>コピーサービス</t>
    <phoneticPr fontId="6"/>
  </si>
  <si>
    <t>Ｊ.</t>
    <phoneticPr fontId="6"/>
  </si>
  <si>
    <t>リース代（１２か月）</t>
    <rPh sb="3" eb="4">
      <t>ダイ</t>
    </rPh>
    <rPh sb="8" eb="9">
      <t>ゲツ</t>
    </rPh>
    <phoneticPr fontId="6"/>
  </si>
  <si>
    <t>コピーリース</t>
    <phoneticPr fontId="6"/>
  </si>
  <si>
    <t>Ｉ.</t>
    <phoneticPr fontId="6"/>
  </si>
  <si>
    <t>専門家調査派遣（４名）</t>
    <rPh sb="0" eb="3">
      <t>センモンカ</t>
    </rPh>
    <rPh sb="3" eb="5">
      <t>チョウサ</t>
    </rPh>
    <rPh sb="5" eb="7">
      <t>ハケン</t>
    </rPh>
    <rPh sb="9" eb="10">
      <t>メイ</t>
    </rPh>
    <phoneticPr fontId="6"/>
  </si>
  <si>
    <t>専門家調査派遣（７名）</t>
    <rPh sb="0" eb="3">
      <t>センモンカ</t>
    </rPh>
    <rPh sb="3" eb="5">
      <t>チョウサ</t>
    </rPh>
    <rPh sb="5" eb="7">
      <t>ハケン</t>
    </rPh>
    <rPh sb="9" eb="10">
      <t>メイ</t>
    </rPh>
    <phoneticPr fontId="6"/>
  </si>
  <si>
    <t>専門家調査派遣（３名）</t>
    <rPh sb="0" eb="3">
      <t>センモンカ</t>
    </rPh>
    <rPh sb="3" eb="5">
      <t>チョウサ</t>
    </rPh>
    <rPh sb="5" eb="7">
      <t>ハケン</t>
    </rPh>
    <rPh sb="9" eb="10">
      <t>メイ</t>
    </rPh>
    <phoneticPr fontId="6"/>
  </si>
  <si>
    <t>会議通訳</t>
    <rPh sb="0" eb="2">
      <t>カイギ</t>
    </rPh>
    <rPh sb="2" eb="4">
      <t>ツウヤク</t>
    </rPh>
    <phoneticPr fontId="6"/>
  </si>
  <si>
    <t>専門家調査派遣（２名）</t>
    <rPh sb="0" eb="3">
      <t>センモンカ</t>
    </rPh>
    <rPh sb="3" eb="5">
      <t>チョウサ</t>
    </rPh>
    <rPh sb="5" eb="7">
      <t>ハケン</t>
    </rPh>
    <rPh sb="9" eb="10">
      <t>メイ</t>
    </rPh>
    <phoneticPr fontId="6"/>
  </si>
  <si>
    <t>会議・エスコート通訳</t>
    <rPh sb="0" eb="2">
      <t>カイギ</t>
    </rPh>
    <rPh sb="8" eb="10">
      <t>ツウヤク</t>
    </rPh>
    <phoneticPr fontId="6"/>
  </si>
  <si>
    <t>専門家会合等参加費（７名）</t>
    <rPh sb="0" eb="3">
      <t>センモンカ</t>
    </rPh>
    <rPh sb="3" eb="5">
      <t>カイゴウ</t>
    </rPh>
    <rPh sb="5" eb="6">
      <t>トウ</t>
    </rPh>
    <rPh sb="6" eb="9">
      <t>サンカヒ</t>
    </rPh>
    <rPh sb="11" eb="12">
      <t>メイ</t>
    </rPh>
    <phoneticPr fontId="6"/>
  </si>
  <si>
    <t>通訳費</t>
    <rPh sb="0" eb="2">
      <t>ツウヤク</t>
    </rPh>
    <rPh sb="2" eb="3">
      <t>ヒ</t>
    </rPh>
    <phoneticPr fontId="6"/>
  </si>
  <si>
    <t>専門家会合等参加費（６名）</t>
    <rPh sb="0" eb="3">
      <t>センモンカ</t>
    </rPh>
    <rPh sb="3" eb="5">
      <t>カイゴウ</t>
    </rPh>
    <rPh sb="5" eb="6">
      <t>トウ</t>
    </rPh>
    <rPh sb="6" eb="9">
      <t>サンカヒ</t>
    </rPh>
    <rPh sb="11" eb="12">
      <t>メイ</t>
    </rPh>
    <phoneticPr fontId="6"/>
  </si>
  <si>
    <t>H.</t>
    <phoneticPr fontId="6"/>
  </si>
  <si>
    <t>接遇経費</t>
    <rPh sb="0" eb="2">
      <t>セツグウ</t>
    </rPh>
    <rPh sb="2" eb="4">
      <t>ケイヒ</t>
    </rPh>
    <phoneticPr fontId="6"/>
  </si>
  <si>
    <t>招へい・派遣</t>
    <rPh sb="0" eb="1">
      <t>ショウ</t>
    </rPh>
    <rPh sb="4" eb="6">
      <t>ハケン</t>
    </rPh>
    <phoneticPr fontId="6"/>
  </si>
  <si>
    <t>会議アレンジ</t>
    <rPh sb="0" eb="2">
      <t>カイギ</t>
    </rPh>
    <phoneticPr fontId="6"/>
  </si>
  <si>
    <t>会議・接遇</t>
    <rPh sb="0" eb="2">
      <t>カイギ</t>
    </rPh>
    <rPh sb="3" eb="5">
      <t>セツグウ</t>
    </rPh>
    <phoneticPr fontId="6"/>
  </si>
  <si>
    <t>G.</t>
    <phoneticPr fontId="6"/>
  </si>
  <si>
    <t>C.</t>
    <phoneticPr fontId="6"/>
  </si>
  <si>
    <t>郵送費・文房具</t>
    <rPh sb="0" eb="2">
      <t>ユウソウ</t>
    </rPh>
    <rPh sb="2" eb="3">
      <t>ヒ</t>
    </rPh>
    <rPh sb="4" eb="7">
      <t>ブンボウグ</t>
    </rPh>
    <phoneticPr fontId="6"/>
  </si>
  <si>
    <t>諸経費</t>
    <rPh sb="0" eb="3">
      <t>ショケイヒ</t>
    </rPh>
    <phoneticPr fontId="6"/>
  </si>
  <si>
    <t>事務局人件費</t>
    <rPh sb="0" eb="3">
      <t>ジムキョク</t>
    </rPh>
    <rPh sb="3" eb="6">
      <t>ジンケンヒ</t>
    </rPh>
    <phoneticPr fontId="6"/>
  </si>
  <si>
    <t>F.</t>
    <phoneticPr fontId="6"/>
  </si>
  <si>
    <t>会議補助アルバイト（２名×３回）</t>
    <rPh sb="0" eb="2">
      <t>カイギ</t>
    </rPh>
    <rPh sb="2" eb="4">
      <t>ホジョ</t>
    </rPh>
    <rPh sb="11" eb="12">
      <t>メイ</t>
    </rPh>
    <rPh sb="14" eb="15">
      <t>カイ</t>
    </rPh>
    <phoneticPr fontId="6"/>
  </si>
  <si>
    <t>E.</t>
    <phoneticPr fontId="6"/>
  </si>
  <si>
    <t>運営管理費</t>
    <rPh sb="0" eb="2">
      <t>ウンエイ</t>
    </rPh>
    <rPh sb="2" eb="4">
      <t>カンリ</t>
    </rPh>
    <rPh sb="4" eb="5">
      <t>ヒ</t>
    </rPh>
    <phoneticPr fontId="6"/>
  </si>
  <si>
    <t>事務局備品費</t>
    <rPh sb="0" eb="3">
      <t>ジムキョク</t>
    </rPh>
    <rPh sb="3" eb="5">
      <t>ビヒン</t>
    </rPh>
    <rPh sb="5" eb="6">
      <t>ヒ</t>
    </rPh>
    <phoneticPr fontId="6"/>
  </si>
  <si>
    <t>資料費</t>
    <rPh sb="0" eb="2">
      <t>シリョウ</t>
    </rPh>
    <rPh sb="2" eb="3">
      <t>ヒ</t>
    </rPh>
    <phoneticPr fontId="6"/>
  </si>
  <si>
    <t>報告書作成費</t>
    <rPh sb="0" eb="3">
      <t>ホウコクショ</t>
    </rPh>
    <rPh sb="3" eb="5">
      <t>サクセイ</t>
    </rPh>
    <rPh sb="5" eb="6">
      <t>ヒ</t>
    </rPh>
    <phoneticPr fontId="6"/>
  </si>
  <si>
    <t>会合関連費</t>
    <rPh sb="0" eb="2">
      <t>カイゴウ</t>
    </rPh>
    <rPh sb="2" eb="4">
      <t>カンレン</t>
    </rPh>
    <rPh sb="4" eb="5">
      <t>ヒ</t>
    </rPh>
    <phoneticPr fontId="6"/>
  </si>
  <si>
    <t>ー</t>
    <phoneticPr fontId="6"/>
  </si>
  <si>
    <t>関係する計画、通知等</t>
    <phoneticPr fontId="6"/>
  </si>
  <si>
    <t>外務省設置法第４条第１項　　　　　　　　　　　　　　　　　　　　　　　　　　　　　　　　　　　　　　　　　　　　　　　　　　　　　　　　　　　　　　　　　　　　　　　　　　　　　　　　　　　　　　　外務省組織令第４１条</t>
    <rPh sb="0" eb="3">
      <t>ガイムショウ</t>
    </rPh>
    <rPh sb="3" eb="5">
      <t>セッチ</t>
    </rPh>
    <rPh sb="5" eb="6">
      <t>ホウ</t>
    </rPh>
    <rPh sb="6" eb="7">
      <t>ダイ</t>
    </rPh>
    <rPh sb="8" eb="9">
      <t>ジョウ</t>
    </rPh>
    <rPh sb="9" eb="10">
      <t>ダイ</t>
    </rPh>
    <rPh sb="11" eb="12">
      <t>コウ</t>
    </rPh>
    <rPh sb="99" eb="102">
      <t>ガイムショウ</t>
    </rPh>
    <rPh sb="102" eb="104">
      <t>ソシキ</t>
    </rPh>
    <rPh sb="104" eb="105">
      <t>レイ</t>
    </rPh>
    <rPh sb="105" eb="106">
      <t>ダイ</t>
    </rPh>
    <rPh sb="108" eb="109">
      <t>ジョウ</t>
    </rPh>
    <phoneticPr fontId="6"/>
  </si>
  <si>
    <t>Ⅰ-１　アジア大洋州地域外交</t>
    <rPh sb="7" eb="9">
      <t>タイヨウ</t>
    </rPh>
    <rPh sb="9" eb="10">
      <t>シュウ</t>
    </rPh>
    <rPh sb="10" eb="12">
      <t>チイキ</t>
    </rPh>
    <rPh sb="12" eb="14">
      <t>ガイコウ</t>
    </rPh>
    <phoneticPr fontId="6"/>
  </si>
  <si>
    <t>課長　石川浩司</t>
    <rPh sb="0" eb="2">
      <t>カチョウ</t>
    </rPh>
    <rPh sb="3" eb="5">
      <t>イシカワ</t>
    </rPh>
    <rPh sb="5" eb="7">
      <t>ヒロシ</t>
    </rPh>
    <phoneticPr fontId="6"/>
  </si>
  <si>
    <t>担当部局庁</t>
    <phoneticPr fontId="6"/>
  </si>
  <si>
    <t>日中歴史共同研究関係経費</t>
    <rPh sb="0" eb="2">
      <t>ニッチュウ</t>
    </rPh>
    <rPh sb="2" eb="4">
      <t>レキシ</t>
    </rPh>
    <rPh sb="4" eb="6">
      <t>キョウドウ</t>
    </rPh>
    <rPh sb="6" eb="8">
      <t>ケンキュウ</t>
    </rPh>
    <rPh sb="8" eb="10">
      <t>カンケイ</t>
    </rPh>
    <rPh sb="10" eb="12">
      <t>ケイヒ</t>
    </rPh>
    <phoneticPr fontId="6"/>
  </si>
  <si>
    <t>各事業においては適正なコストの使用に努めながら、事業を実施していく。</t>
    <rPh sb="0" eb="3">
      <t>カクジギョウ</t>
    </rPh>
    <rPh sb="24" eb="26">
      <t>ジギョウ</t>
    </rPh>
    <rPh sb="27" eb="29">
      <t>ジッシ</t>
    </rPh>
    <phoneticPr fontId="6"/>
  </si>
  <si>
    <t>○</t>
    <phoneticPr fontId="6"/>
  </si>
  <si>
    <t>－</t>
    <phoneticPr fontId="6"/>
  </si>
  <si>
    <t>活動実績は見込みに見合ったものであるか。</t>
    <phoneticPr fontId="6"/>
  </si>
  <si>
    <t>政府による取組の後押しもあり、両国間の貿易総額、対中直接投資額、両国間の人的往来は着実に増加してきている。</t>
    <rPh sb="0" eb="2">
      <t>セイフ</t>
    </rPh>
    <rPh sb="5" eb="7">
      <t>トリクミ</t>
    </rPh>
    <rPh sb="8" eb="10">
      <t>アトオ</t>
    </rPh>
    <rPh sb="15" eb="18">
      <t>リョウコクカン</t>
    </rPh>
    <rPh sb="19" eb="21">
      <t>ボウエキ</t>
    </rPh>
    <rPh sb="21" eb="23">
      <t>ソウガク</t>
    </rPh>
    <rPh sb="24" eb="26">
      <t>タイチュウ</t>
    </rPh>
    <rPh sb="26" eb="28">
      <t>チョクセツ</t>
    </rPh>
    <rPh sb="28" eb="30">
      <t>トウシ</t>
    </rPh>
    <rPh sb="30" eb="31">
      <t>ガク</t>
    </rPh>
    <rPh sb="32" eb="35">
      <t>リョウコクカン</t>
    </rPh>
    <rPh sb="36" eb="38">
      <t>ジンテキ</t>
    </rPh>
    <rPh sb="38" eb="40">
      <t>オウライ</t>
    </rPh>
    <rPh sb="41" eb="43">
      <t>チャクジツ</t>
    </rPh>
    <rPh sb="44" eb="46">
      <t>ゾウカ</t>
    </rPh>
    <phoneticPr fontId="6"/>
  </si>
  <si>
    <t>単位あたりコストの削減に努めているか。その水準は妥当か。</t>
    <phoneticPr fontId="6"/>
  </si>
  <si>
    <t>平成２３年度において、当初予算額に比べ執行額が大きく下回ったのは、平成２３年３月に発生した東日本大震災の影響によるものが大きいが、別途、協議の時間、参加者を必要最小限にしたり、費目・使途が事業目的に即し真に必要なものに限定したりするなど、経費の削減に努めてきたことも要因の１つである。</t>
    <rPh sb="0" eb="2">
      <t>ヘイセイ</t>
    </rPh>
    <rPh sb="4" eb="6">
      <t>ネンド</t>
    </rPh>
    <rPh sb="11" eb="13">
      <t>トウショ</t>
    </rPh>
    <rPh sb="13" eb="16">
      <t>ヨサンガク</t>
    </rPh>
    <rPh sb="17" eb="18">
      <t>クラ</t>
    </rPh>
    <rPh sb="19" eb="21">
      <t>シッコウ</t>
    </rPh>
    <rPh sb="21" eb="22">
      <t>ガク</t>
    </rPh>
    <rPh sb="23" eb="24">
      <t>オオ</t>
    </rPh>
    <rPh sb="26" eb="28">
      <t>シタマワ</t>
    </rPh>
    <rPh sb="33" eb="35">
      <t>ヘイセイ</t>
    </rPh>
    <rPh sb="37" eb="38">
      <t>ネン</t>
    </rPh>
    <rPh sb="39" eb="40">
      <t>ガツ</t>
    </rPh>
    <rPh sb="41" eb="43">
      <t>ハッセイ</t>
    </rPh>
    <rPh sb="45" eb="48">
      <t>ヒガシニホン</t>
    </rPh>
    <rPh sb="48" eb="51">
      <t>ダイシンサイ</t>
    </rPh>
    <rPh sb="52" eb="54">
      <t>エイキョウ</t>
    </rPh>
    <rPh sb="60" eb="61">
      <t>オオ</t>
    </rPh>
    <rPh sb="65" eb="67">
      <t>ベット</t>
    </rPh>
    <rPh sb="68" eb="70">
      <t>キョウギ</t>
    </rPh>
    <rPh sb="71" eb="73">
      <t>ジカン</t>
    </rPh>
    <rPh sb="74" eb="77">
      <t>サンカシャ</t>
    </rPh>
    <rPh sb="78" eb="80">
      <t>ヒツヨウ</t>
    </rPh>
    <rPh sb="80" eb="83">
      <t>サイショウゲン</t>
    </rPh>
    <rPh sb="88" eb="90">
      <t>ヒモク</t>
    </rPh>
    <rPh sb="119" eb="121">
      <t>ケイヒ</t>
    </rPh>
    <rPh sb="122" eb="124">
      <t>サクゲン</t>
    </rPh>
    <rPh sb="125" eb="126">
      <t>ツト</t>
    </rPh>
    <rPh sb="133" eb="135">
      <t>ヨウイン</t>
    </rPh>
    <phoneticPr fontId="6"/>
  </si>
  <si>
    <t>不用率が大きい場合は、その理由を把握しているか。</t>
    <phoneticPr fontId="6"/>
  </si>
  <si>
    <t>日中関係は、特に経済面において、我が国にとって中国は最大の貿易相手となっているなど、最も緊密な関係を有する関係の１つであり、その関係の強化は日本国民に大きな利益をもたらしてきている。</t>
    <rPh sb="0" eb="2">
      <t>ニッチュウ</t>
    </rPh>
    <rPh sb="2" eb="4">
      <t>カンケイ</t>
    </rPh>
    <rPh sb="6" eb="7">
      <t>トク</t>
    </rPh>
    <rPh sb="8" eb="11">
      <t>ケイザイメン</t>
    </rPh>
    <rPh sb="16" eb="17">
      <t>ワ</t>
    </rPh>
    <rPh sb="18" eb="19">
      <t>クニ</t>
    </rPh>
    <rPh sb="23" eb="25">
      <t>チュウゴク</t>
    </rPh>
    <rPh sb="26" eb="28">
      <t>サイダイ</t>
    </rPh>
    <rPh sb="29" eb="31">
      <t>ボウエキ</t>
    </rPh>
    <rPh sb="31" eb="33">
      <t>アイテ</t>
    </rPh>
    <rPh sb="42" eb="43">
      <t>モット</t>
    </rPh>
    <rPh sb="44" eb="46">
      <t>キンミツ</t>
    </rPh>
    <rPh sb="47" eb="49">
      <t>カンケイ</t>
    </rPh>
    <rPh sb="50" eb="51">
      <t>ユウ</t>
    </rPh>
    <rPh sb="53" eb="55">
      <t>カンケイ</t>
    </rPh>
    <rPh sb="64" eb="66">
      <t>カンケイ</t>
    </rPh>
    <rPh sb="67" eb="69">
      <t>キョウカ</t>
    </rPh>
    <rPh sb="70" eb="72">
      <t>ニホン</t>
    </rPh>
    <rPh sb="72" eb="74">
      <t>コクミン</t>
    </rPh>
    <rPh sb="75" eb="76">
      <t>オオ</t>
    </rPh>
    <rPh sb="78" eb="80">
      <t>リエキ</t>
    </rPh>
    <phoneticPr fontId="6"/>
  </si>
  <si>
    <t>成果目標及び成果実績　（注１）
：日中間の貿易総額（参考値）
活動目標及び活動実績　（注２）
：関連協議の開催回数又は関連事業の実施回数（一部事業については、当初の計画どおりに行われた場合に１回と算出）</t>
    <rPh sb="17" eb="19">
      <t>ニッチュウ</t>
    </rPh>
    <rPh sb="19" eb="20">
      <t>カン</t>
    </rPh>
    <rPh sb="21" eb="23">
      <t>ボウエキ</t>
    </rPh>
    <rPh sb="23" eb="25">
      <t>ソウガク</t>
    </rPh>
    <rPh sb="26" eb="29">
      <t>サンコウチ</t>
    </rPh>
    <rPh sb="32" eb="34">
      <t>カツドウ</t>
    </rPh>
    <rPh sb="34" eb="36">
      <t>モクヒョウ</t>
    </rPh>
    <rPh sb="36" eb="37">
      <t>オヨ</t>
    </rPh>
    <rPh sb="38" eb="40">
      <t>カツドウ</t>
    </rPh>
    <rPh sb="40" eb="42">
      <t>ジッセキ</t>
    </rPh>
    <rPh sb="44" eb="45">
      <t>チュウ</t>
    </rPh>
    <rPh sb="49" eb="51">
      <t>カンレン</t>
    </rPh>
    <rPh sb="51" eb="53">
      <t>キョウギ</t>
    </rPh>
    <rPh sb="54" eb="56">
      <t>カイサイ</t>
    </rPh>
    <rPh sb="56" eb="58">
      <t>カイスウ</t>
    </rPh>
    <rPh sb="58" eb="59">
      <t>マタ</t>
    </rPh>
    <rPh sb="60" eb="62">
      <t>カンレン</t>
    </rPh>
    <rPh sb="62" eb="64">
      <t>ジギョウ</t>
    </rPh>
    <rPh sb="65" eb="67">
      <t>ジッシ</t>
    </rPh>
    <rPh sb="67" eb="69">
      <t>カイスウ</t>
    </rPh>
    <rPh sb="70" eb="72">
      <t>イチブ</t>
    </rPh>
    <rPh sb="72" eb="74">
      <t>ジギョウ</t>
    </rPh>
    <rPh sb="80" eb="82">
      <t>トウショ</t>
    </rPh>
    <rPh sb="83" eb="85">
      <t>ケイカク</t>
    </rPh>
    <rPh sb="89" eb="90">
      <t>オコナ</t>
    </rPh>
    <rPh sb="93" eb="95">
      <t>バアイ</t>
    </rPh>
    <rPh sb="97" eb="98">
      <t>カイ</t>
    </rPh>
    <rPh sb="99" eb="101">
      <t>サンシュツ</t>
    </rPh>
    <phoneticPr fontId="6"/>
  </si>
  <si>
    <t>７．６７百万円／回　　　　　　</t>
    <rPh sb="4" eb="6">
      <t>ヒャクマン</t>
    </rPh>
    <rPh sb="6" eb="7">
      <t>エン</t>
    </rPh>
    <rPh sb="8" eb="9">
      <t>カイ</t>
    </rPh>
    <phoneticPr fontId="6"/>
  </si>
  <si>
    <t>(         13       )</t>
    <phoneticPr fontId="6"/>
  </si>
  <si>
    <t>(         12       )</t>
    <phoneticPr fontId="6"/>
  </si>
  <si>
    <t>(       16       )</t>
    <phoneticPr fontId="6"/>
  </si>
  <si>
    <t>―</t>
    <phoneticPr fontId="6"/>
  </si>
  <si>
    <t>回（注２）</t>
    <rPh sb="0" eb="1">
      <t>カイ</t>
    </rPh>
    <rPh sb="2" eb="3">
      <t>チュウ</t>
    </rPh>
    <phoneticPr fontId="6"/>
  </si>
  <si>
    <t>関連する協議、事業を実施。</t>
    <rPh sb="0" eb="2">
      <t>カンレン</t>
    </rPh>
    <rPh sb="4" eb="6">
      <t>キョウギ</t>
    </rPh>
    <rPh sb="7" eb="9">
      <t>ジギョウ</t>
    </rPh>
    <rPh sb="10" eb="12">
      <t>ジッシ</t>
    </rPh>
    <phoneticPr fontId="6"/>
  </si>
  <si>
    <t>％</t>
    <phoneticPr fontId="6"/>
  </si>
  <si>
    <t>兆円（注１）</t>
    <rPh sb="0" eb="2">
      <t>チョウエン</t>
    </rPh>
    <rPh sb="3" eb="4">
      <t>チュウ</t>
    </rPh>
    <phoneticPr fontId="6"/>
  </si>
  <si>
    <t>日中間の「戦略的互恵関係」の推進及び両国国民間の相互理解の増進。</t>
    <rPh sb="0" eb="2">
      <t>ニッチュウ</t>
    </rPh>
    <rPh sb="2" eb="3">
      <t>カン</t>
    </rPh>
    <rPh sb="5" eb="8">
      <t>センリャクテキ</t>
    </rPh>
    <rPh sb="8" eb="10">
      <t>ゴケイ</t>
    </rPh>
    <rPh sb="10" eb="12">
      <t>カンケイ</t>
    </rPh>
    <rPh sb="14" eb="16">
      <t>スイシン</t>
    </rPh>
    <rPh sb="16" eb="17">
      <t>オヨ</t>
    </rPh>
    <rPh sb="18" eb="20">
      <t>リョウコク</t>
    </rPh>
    <rPh sb="20" eb="22">
      <t>コクミン</t>
    </rPh>
    <rPh sb="22" eb="23">
      <t>カン</t>
    </rPh>
    <rPh sb="24" eb="26">
      <t>ソウゴ</t>
    </rPh>
    <rPh sb="26" eb="28">
      <t>リカイ</t>
    </rPh>
    <rPh sb="29" eb="31">
      <t>ゾウシン</t>
    </rPh>
    <phoneticPr fontId="6"/>
  </si>
  <si>
    <t>「戦略的互恵関係」の深化と両国国民間の相互理解の増進に向けて、両国間で、政治的相互信頼の増進、海洋に関する協力の推進、東日本大震災を受けた協力の推進、経済関係の強化、文化・人的交流の推進、地域・グローバルな課題に関する対話・協力の強化を図ることで一致しているところ、それぞれの分野での協力、交流を進めるための具体的な取組として実施しているもの。</t>
    <rPh sb="1" eb="4">
      <t>センリャクテキ</t>
    </rPh>
    <rPh sb="4" eb="6">
      <t>ゴケイ</t>
    </rPh>
    <rPh sb="6" eb="8">
      <t>カンケイ</t>
    </rPh>
    <rPh sb="10" eb="12">
      <t>シンカ</t>
    </rPh>
    <rPh sb="13" eb="15">
      <t>リョウコク</t>
    </rPh>
    <rPh sb="15" eb="18">
      <t>コクミンカン</t>
    </rPh>
    <rPh sb="19" eb="21">
      <t>ソウゴ</t>
    </rPh>
    <rPh sb="21" eb="23">
      <t>リカイ</t>
    </rPh>
    <rPh sb="24" eb="26">
      <t>ゾウシン</t>
    </rPh>
    <rPh sb="27" eb="28">
      <t>ム</t>
    </rPh>
    <rPh sb="31" eb="34">
      <t>リョウコクカン</t>
    </rPh>
    <rPh sb="36" eb="39">
      <t>セイジテキ</t>
    </rPh>
    <rPh sb="39" eb="41">
      <t>ソウゴ</t>
    </rPh>
    <rPh sb="41" eb="43">
      <t>シンライ</t>
    </rPh>
    <rPh sb="44" eb="46">
      <t>ゾウシン</t>
    </rPh>
    <rPh sb="47" eb="49">
      <t>カイヨウ</t>
    </rPh>
    <rPh sb="50" eb="51">
      <t>カン</t>
    </rPh>
    <rPh sb="53" eb="55">
      <t>キョウリョク</t>
    </rPh>
    <rPh sb="56" eb="58">
      <t>スイシン</t>
    </rPh>
    <rPh sb="59" eb="62">
      <t>ヒガシニホン</t>
    </rPh>
    <rPh sb="62" eb="65">
      <t>ダイシンサイ</t>
    </rPh>
    <rPh sb="66" eb="67">
      <t>ウ</t>
    </rPh>
    <rPh sb="69" eb="71">
      <t>キョウリョク</t>
    </rPh>
    <rPh sb="72" eb="74">
      <t>スイシン</t>
    </rPh>
    <rPh sb="75" eb="77">
      <t>ケイザイ</t>
    </rPh>
    <rPh sb="77" eb="79">
      <t>カンケイ</t>
    </rPh>
    <rPh sb="80" eb="82">
      <t>キョウカ</t>
    </rPh>
    <rPh sb="83" eb="85">
      <t>ブンカ</t>
    </rPh>
    <rPh sb="86" eb="88">
      <t>ジンテキ</t>
    </rPh>
    <rPh sb="88" eb="90">
      <t>コウリュウ</t>
    </rPh>
    <rPh sb="91" eb="93">
      <t>スイシン</t>
    </rPh>
    <rPh sb="94" eb="96">
      <t>チイキ</t>
    </rPh>
    <rPh sb="103" eb="105">
      <t>カダイ</t>
    </rPh>
    <rPh sb="106" eb="107">
      <t>カン</t>
    </rPh>
    <rPh sb="109" eb="111">
      <t>タイワ</t>
    </rPh>
    <rPh sb="112" eb="114">
      <t>キョウリョク</t>
    </rPh>
    <rPh sb="115" eb="117">
      <t>キョウカ</t>
    </rPh>
    <rPh sb="118" eb="119">
      <t>ハカ</t>
    </rPh>
    <rPh sb="123" eb="125">
      <t>イッチ</t>
    </rPh>
    <rPh sb="138" eb="140">
      <t>ブンヤ</t>
    </rPh>
    <rPh sb="142" eb="144">
      <t>キョウリョク</t>
    </rPh>
    <rPh sb="145" eb="147">
      <t>コウリュウ</t>
    </rPh>
    <rPh sb="148" eb="149">
      <t>スス</t>
    </rPh>
    <rPh sb="154" eb="157">
      <t>グタイテキ</t>
    </rPh>
    <rPh sb="158" eb="160">
      <t>トリクミ</t>
    </rPh>
    <rPh sb="163" eb="165">
      <t>ジッシ</t>
    </rPh>
    <phoneticPr fontId="6"/>
  </si>
  <si>
    <t>アジア太平洋地域、更には世界の平和と繁栄のために中国がより建設的な役割を果たすことを促すためにも、日中両国間で、幅広い分野及びレベルでの協力、対話を推進し、両国の共通目標である「戦略的互恵関係」の一層の深化を図る。また、両国関係が長期的及び安定的に発展するための重要な基盤である両国国民間の相互理解を一層増進させる。</t>
    <rPh sb="3" eb="6">
      <t>タイヘイヨウ</t>
    </rPh>
    <rPh sb="6" eb="8">
      <t>チイキ</t>
    </rPh>
    <rPh sb="9" eb="10">
      <t>サラ</t>
    </rPh>
    <rPh sb="12" eb="14">
      <t>セカイ</t>
    </rPh>
    <rPh sb="15" eb="17">
      <t>ヘイワ</t>
    </rPh>
    <rPh sb="18" eb="20">
      <t>ハンエイ</t>
    </rPh>
    <rPh sb="24" eb="26">
      <t>チュウゴク</t>
    </rPh>
    <rPh sb="29" eb="32">
      <t>ケンセツテキ</t>
    </rPh>
    <rPh sb="33" eb="35">
      <t>ヤクワリ</t>
    </rPh>
    <rPh sb="36" eb="37">
      <t>ハ</t>
    </rPh>
    <rPh sb="42" eb="43">
      <t>ウナガ</t>
    </rPh>
    <rPh sb="49" eb="51">
      <t>ニッチュウ</t>
    </rPh>
    <rPh sb="51" eb="53">
      <t>リョウコク</t>
    </rPh>
    <rPh sb="53" eb="54">
      <t>アイダ</t>
    </rPh>
    <rPh sb="56" eb="58">
      <t>ハバヒロ</t>
    </rPh>
    <rPh sb="59" eb="61">
      <t>ブンヤ</t>
    </rPh>
    <rPh sb="61" eb="62">
      <t>オヨ</t>
    </rPh>
    <rPh sb="68" eb="70">
      <t>キョウリョク</t>
    </rPh>
    <rPh sb="71" eb="73">
      <t>タイワ</t>
    </rPh>
    <rPh sb="74" eb="76">
      <t>スイシン</t>
    </rPh>
    <rPh sb="78" eb="80">
      <t>リョウコク</t>
    </rPh>
    <rPh sb="81" eb="83">
      <t>キョウツウ</t>
    </rPh>
    <rPh sb="83" eb="85">
      <t>モクヒョウ</t>
    </rPh>
    <rPh sb="89" eb="92">
      <t>センリャクテキ</t>
    </rPh>
    <rPh sb="92" eb="94">
      <t>ゴケイ</t>
    </rPh>
    <rPh sb="94" eb="96">
      <t>カンケイ</t>
    </rPh>
    <rPh sb="98" eb="100">
      <t>イッソウ</t>
    </rPh>
    <rPh sb="101" eb="103">
      <t>シンカ</t>
    </rPh>
    <rPh sb="104" eb="105">
      <t>ハカ</t>
    </rPh>
    <rPh sb="110" eb="112">
      <t>リョウコク</t>
    </rPh>
    <rPh sb="112" eb="114">
      <t>カンケイ</t>
    </rPh>
    <rPh sb="115" eb="118">
      <t>チョウキテキ</t>
    </rPh>
    <rPh sb="118" eb="119">
      <t>オヨ</t>
    </rPh>
    <rPh sb="120" eb="123">
      <t>アンテイテキ</t>
    </rPh>
    <rPh sb="124" eb="126">
      <t>ハッテン</t>
    </rPh>
    <rPh sb="131" eb="133">
      <t>ジュウヨウ</t>
    </rPh>
    <rPh sb="134" eb="136">
      <t>キバン</t>
    </rPh>
    <rPh sb="139" eb="141">
      <t>リョウコク</t>
    </rPh>
    <rPh sb="141" eb="144">
      <t>コクミンカン</t>
    </rPh>
    <rPh sb="145" eb="147">
      <t>ソウゴ</t>
    </rPh>
    <rPh sb="147" eb="149">
      <t>リカイ</t>
    </rPh>
    <rPh sb="150" eb="152">
      <t>イッソウ</t>
    </rPh>
    <rPh sb="152" eb="154">
      <t>ゾウシン</t>
    </rPh>
    <phoneticPr fontId="6"/>
  </si>
  <si>
    <t>Ⅰ-１アジア大洋州地域外交</t>
    <rPh sb="6" eb="9">
      <t>タイヨウシュウ</t>
    </rPh>
    <rPh sb="9" eb="11">
      <t>チイキ</t>
    </rPh>
    <rPh sb="11" eb="13">
      <t>ガイコウ</t>
    </rPh>
    <phoneticPr fontId="6"/>
  </si>
  <si>
    <t>日中関係の推進</t>
    <rPh sb="0" eb="2">
      <t>ニッチュウ</t>
    </rPh>
    <rPh sb="2" eb="4">
      <t>カンケイ</t>
    </rPh>
    <rPh sb="5" eb="7">
      <t>スイシン</t>
    </rPh>
    <phoneticPr fontId="6"/>
  </si>
  <si>
    <t>会食</t>
    <rPh sb="0" eb="2">
      <t>カイショク</t>
    </rPh>
    <phoneticPr fontId="1"/>
  </si>
  <si>
    <t>庁費</t>
    <rPh sb="0" eb="2">
      <t>チョウヒ</t>
    </rPh>
    <phoneticPr fontId="1"/>
  </si>
  <si>
    <t>（株）ロイヤルパークホテル</t>
    <rPh sb="1" eb="2">
      <t>カブ</t>
    </rPh>
    <phoneticPr fontId="1"/>
  </si>
  <si>
    <t>食事代</t>
    <rPh sb="0" eb="3">
      <t>ショクジダイ</t>
    </rPh>
    <phoneticPr fontId="1"/>
  </si>
  <si>
    <t>（有）ビジョンブリッジ</t>
    <rPh sb="1" eb="2">
      <t>ユウ</t>
    </rPh>
    <phoneticPr fontId="1"/>
  </si>
  <si>
    <t>卓上花代</t>
    <rPh sb="0" eb="2">
      <t>タクジョウ</t>
    </rPh>
    <rPh sb="2" eb="4">
      <t>ハナダイ</t>
    </rPh>
    <phoneticPr fontId="1"/>
  </si>
  <si>
    <t>個人出張（６名）</t>
    <rPh sb="0" eb="2">
      <t>コジン</t>
    </rPh>
    <rPh sb="2" eb="4">
      <t>シュッチョウ</t>
    </rPh>
    <rPh sb="6" eb="7">
      <t>メイ</t>
    </rPh>
    <phoneticPr fontId="6"/>
  </si>
  <si>
    <t>個人（Ｆ）</t>
    <rPh sb="0" eb="2">
      <t>コジン</t>
    </rPh>
    <phoneticPr fontId="1"/>
  </si>
  <si>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6"/>
  </si>
  <si>
    <t>出席謝金（１９名）</t>
    <rPh sb="0" eb="2">
      <t>シュッセキ</t>
    </rPh>
    <rPh sb="2" eb="4">
      <t>シャキン</t>
    </rPh>
    <rPh sb="7" eb="8">
      <t>メイ</t>
    </rPh>
    <phoneticPr fontId="1"/>
  </si>
  <si>
    <t>日韓両国は、自由や民主主義，基本的人権の尊重といった基本的価値を共有する最も大切な隣国関係にあり、「シャトル首脳外交」等を通じ、引き続き未来志向の関係を構築していくために協力していくことが必要であり、国が率先して実施すべく予算。
また、不用率が大きい理由は、一部事業の実施を見合わせたことによるもの。</t>
    <rPh sb="94" eb="96">
      <t>ヒツヨウ</t>
    </rPh>
    <rPh sb="100" eb="101">
      <t>クニ</t>
    </rPh>
    <rPh sb="102" eb="104">
      <t>ソッセン</t>
    </rPh>
    <rPh sb="106" eb="108">
      <t>ジッシ</t>
    </rPh>
    <rPh sb="111" eb="113">
      <t>ヨサン</t>
    </rPh>
    <rPh sb="120" eb="121">
      <t>リツ</t>
    </rPh>
    <rPh sb="122" eb="123">
      <t>オオ</t>
    </rPh>
    <rPh sb="125" eb="127">
      <t>リユウ</t>
    </rPh>
    <rPh sb="129" eb="131">
      <t>イチブ</t>
    </rPh>
    <rPh sb="131" eb="133">
      <t>ジギョウ</t>
    </rPh>
    <rPh sb="134" eb="136">
      <t>ジッシ</t>
    </rPh>
    <rPh sb="137" eb="139">
      <t>ミア</t>
    </rPh>
    <phoneticPr fontId="6"/>
  </si>
  <si>
    <t>関係する計画、通知等</t>
    <phoneticPr fontId="6"/>
  </si>
  <si>
    <t>－</t>
    <phoneticPr fontId="6"/>
  </si>
  <si>
    <t>－</t>
    <phoneticPr fontId="6"/>
  </si>
  <si>
    <t>―</t>
    <phoneticPr fontId="6"/>
  </si>
  <si>
    <t>領土問題特別調査費に関しては、日本再生戦略に関する「特別重点要求」（防衛・治安）</t>
    <rPh sb="0" eb="2">
      <t>リョウド</t>
    </rPh>
    <rPh sb="2" eb="4">
      <t>モンダイ</t>
    </rPh>
    <rPh sb="4" eb="6">
      <t>トクベツ</t>
    </rPh>
    <rPh sb="6" eb="9">
      <t>チョウサヒ</t>
    </rPh>
    <rPh sb="10" eb="11">
      <t>カン</t>
    </rPh>
    <rPh sb="15" eb="17">
      <t>ニホン</t>
    </rPh>
    <rPh sb="17" eb="19">
      <t>サイセイ</t>
    </rPh>
    <rPh sb="19" eb="21">
      <t>センリャク</t>
    </rPh>
    <rPh sb="22" eb="23">
      <t>カン</t>
    </rPh>
    <rPh sb="26" eb="28">
      <t>トクベツ</t>
    </rPh>
    <rPh sb="28" eb="30">
      <t>ジュウテン</t>
    </rPh>
    <rPh sb="30" eb="32">
      <t>ヨウキュウ</t>
    </rPh>
    <rPh sb="34" eb="36">
      <t>ボウエイ</t>
    </rPh>
    <rPh sb="37" eb="39">
      <t>チアン</t>
    </rPh>
    <phoneticPr fontId="1"/>
  </si>
  <si>
    <t>韓国人遺骨調査・返還関連事業</t>
    <phoneticPr fontId="6"/>
  </si>
  <si>
    <t>○</t>
    <phoneticPr fontId="6"/>
  </si>
  <si>
    <t>不用率が大きい場合は、その理由を把握しているか。</t>
    <phoneticPr fontId="6"/>
  </si>
  <si>
    <t>単位あたりコストの削減に努めているか。その水準は妥当か。</t>
    <phoneticPr fontId="6"/>
  </si>
  <si>
    <t>－</t>
    <phoneticPr fontId="6"/>
  </si>
  <si>
    <t>活動実績は見込みに見合ったものであるか。</t>
    <phoneticPr fontId="6"/>
  </si>
  <si>
    <t>現状通り</t>
    <rPh sb="0" eb="2">
      <t>ゲンジョウ</t>
    </rPh>
    <rPh sb="2" eb="3">
      <t>トオ</t>
    </rPh>
    <phoneticPr fontId="1"/>
  </si>
  <si>
    <t>－</t>
    <phoneticPr fontId="1"/>
  </si>
  <si>
    <t>321,323,327,339,344,368,374</t>
    <phoneticPr fontId="6"/>
  </si>
  <si>
    <t>336,340,355,358,362,384,392</t>
    <phoneticPr fontId="6"/>
  </si>
  <si>
    <t>担当部局庁</t>
    <phoneticPr fontId="6"/>
  </si>
  <si>
    <t>関係する計画、通知等</t>
    <phoneticPr fontId="6"/>
  </si>
  <si>
    <t>-</t>
    <phoneticPr fontId="6"/>
  </si>
  <si>
    <t>Ａ.</t>
    <phoneticPr fontId="6"/>
  </si>
  <si>
    <t>E.</t>
    <phoneticPr fontId="6"/>
  </si>
  <si>
    <t>B..（株）開成印刷</t>
    <phoneticPr fontId="6"/>
  </si>
  <si>
    <t>F.</t>
    <phoneticPr fontId="6"/>
  </si>
  <si>
    <t>C.</t>
    <phoneticPr fontId="6"/>
  </si>
  <si>
    <t>G.</t>
    <phoneticPr fontId="6"/>
  </si>
  <si>
    <t>D.</t>
    <phoneticPr fontId="6"/>
  </si>
  <si>
    <t>H.</t>
    <phoneticPr fontId="6"/>
  </si>
  <si>
    <t>支出先上位１０者リスト</t>
    <phoneticPr fontId="6"/>
  </si>
  <si>
    <t>支　出　先</t>
    <phoneticPr fontId="6"/>
  </si>
  <si>
    <t>業　務　概　要</t>
    <phoneticPr fontId="6"/>
  </si>
  <si>
    <t>支　出　額
（百万円）</t>
    <phoneticPr fontId="6"/>
  </si>
  <si>
    <t>/</t>
    <phoneticPr fontId="6"/>
  </si>
  <si>
    <t>A.</t>
    <phoneticPr fontId="6"/>
  </si>
  <si>
    <t>　　　　　　　　　　　　　　　　　　　　　　　　　　　　　　　　　　　　　　　　　　　　　　　　　　　　　　　　　　　　　　　　　　　　　　　　　　　　　　　　　　　　　　　　　　　　　　　　　　　　　　　　　　　　　　　　　　　　　　　　　　　　　　　　　　　　　　　　　　　　　　　　　　　　　　</t>
    <phoneticPr fontId="6"/>
  </si>
  <si>
    <t>B.</t>
    <phoneticPr fontId="6"/>
  </si>
  <si>
    <t>担当部局庁</t>
    <phoneticPr fontId="6"/>
  </si>
  <si>
    <t>関係する計画、通知等</t>
    <phoneticPr fontId="6"/>
  </si>
  <si>
    <t>－</t>
    <phoneticPr fontId="6"/>
  </si>
  <si>
    <t>－</t>
    <phoneticPr fontId="6"/>
  </si>
  <si>
    <t>％</t>
    <phoneticPr fontId="6"/>
  </si>
  <si>
    <t>―</t>
    <phoneticPr fontId="6"/>
  </si>
  <si>
    <t>(    －   )</t>
    <phoneticPr fontId="6"/>
  </si>
  <si>
    <t>○</t>
    <phoneticPr fontId="6"/>
  </si>
  <si>
    <t>不用率が大きい場合は、その理由を把握しているか。</t>
    <phoneticPr fontId="6"/>
  </si>
  <si>
    <t>単位あたりコストの削減に努めているか。その水準は妥当か。</t>
    <phoneticPr fontId="6"/>
  </si>
  <si>
    <t>活動実績は見込みに見合ったものであるか。</t>
    <phoneticPr fontId="6"/>
  </si>
  <si>
    <t>現状通り</t>
    <rPh sb="0" eb="2">
      <t>ゲンジョウ</t>
    </rPh>
    <rPh sb="2" eb="3">
      <t>ドオ</t>
    </rPh>
    <phoneticPr fontId="1"/>
  </si>
  <si>
    <t>－</t>
    <phoneticPr fontId="1"/>
  </si>
  <si>
    <t>A.</t>
    <phoneticPr fontId="6"/>
  </si>
  <si>
    <t>E.</t>
    <phoneticPr fontId="6"/>
  </si>
  <si>
    <t>F.</t>
    <phoneticPr fontId="6"/>
  </si>
  <si>
    <t>G.</t>
    <phoneticPr fontId="6"/>
  </si>
  <si>
    <t>D.</t>
    <phoneticPr fontId="6"/>
  </si>
  <si>
    <t>H.</t>
    <phoneticPr fontId="6"/>
  </si>
  <si>
    <t>支出先上位１０者リスト</t>
    <phoneticPr fontId="6"/>
  </si>
  <si>
    <t>支　出　先</t>
    <phoneticPr fontId="6"/>
  </si>
  <si>
    <t>業　務　概　要</t>
    <phoneticPr fontId="6"/>
  </si>
  <si>
    <t>支　出　額
（百万円）</t>
    <phoneticPr fontId="6"/>
  </si>
  <si>
    <t>/</t>
    <phoneticPr fontId="6"/>
  </si>
  <si>
    <t>現状通り</t>
    <rPh sb="0" eb="2">
      <t>ゲンジョウ</t>
    </rPh>
    <rPh sb="2" eb="3">
      <t>ドオ</t>
    </rPh>
    <phoneticPr fontId="1"/>
  </si>
  <si>
    <t>-</t>
    <phoneticPr fontId="1"/>
  </si>
  <si>
    <t>現状通り</t>
    <rPh sb="0" eb="2">
      <t>ゲンジョウ</t>
    </rPh>
    <rPh sb="2" eb="3">
      <t>ドオ</t>
    </rPh>
    <phoneticPr fontId="1"/>
  </si>
  <si>
    <t>ー</t>
    <phoneticPr fontId="1"/>
  </si>
  <si>
    <t>-</t>
    <phoneticPr fontId="1"/>
  </si>
  <si>
    <t>現状通り</t>
    <rPh sb="0" eb="2">
      <t>ゲンジョウ</t>
    </rPh>
    <rPh sb="2" eb="3">
      <t>ドオ</t>
    </rPh>
    <phoneticPr fontId="1"/>
  </si>
  <si>
    <t>ー</t>
    <phoneticPr fontId="1"/>
  </si>
  <si>
    <t>会議費</t>
    <rPh sb="0" eb="3">
      <t>カイギヒ</t>
    </rPh>
    <phoneticPr fontId="1"/>
  </si>
  <si>
    <t>平成25年度は日アセアンフォーラムの本邦開催経費を計上。</t>
    <rPh sb="0" eb="2">
      <t>ヘイセイ</t>
    </rPh>
    <rPh sb="4" eb="6">
      <t>ネンド</t>
    </rPh>
    <rPh sb="7" eb="8">
      <t>ニチ</t>
    </rPh>
    <rPh sb="18" eb="20">
      <t>ホンポウ</t>
    </rPh>
    <rPh sb="20" eb="22">
      <t>カイサイ</t>
    </rPh>
    <rPh sb="22" eb="24">
      <t>ケイヒ</t>
    </rPh>
    <rPh sb="25" eb="27">
      <t>ケイジョウ</t>
    </rPh>
    <phoneticPr fontId="1"/>
  </si>
  <si>
    <t>-</t>
    <phoneticPr fontId="1"/>
  </si>
  <si>
    <t>/</t>
    <phoneticPr fontId="6"/>
  </si>
  <si>
    <t>支　出　額
（百万円）</t>
    <phoneticPr fontId="6"/>
  </si>
  <si>
    <t>業　務　概　要</t>
    <phoneticPr fontId="6"/>
  </si>
  <si>
    <t>支　出　先</t>
    <phoneticPr fontId="6"/>
  </si>
  <si>
    <t>A.</t>
    <phoneticPr fontId="6"/>
  </si>
  <si>
    <t>支出先上位１０者リスト</t>
    <phoneticPr fontId="6"/>
  </si>
  <si>
    <t>H.～O.</t>
    <phoneticPr fontId="6"/>
  </si>
  <si>
    <t>D.</t>
    <phoneticPr fontId="6"/>
  </si>
  <si>
    <t>G.</t>
    <phoneticPr fontId="6"/>
  </si>
  <si>
    <t>C.</t>
    <phoneticPr fontId="6"/>
  </si>
  <si>
    <t>F.</t>
    <phoneticPr fontId="6"/>
  </si>
  <si>
    <t>B.</t>
    <phoneticPr fontId="6"/>
  </si>
  <si>
    <t>E.</t>
    <phoneticPr fontId="6"/>
  </si>
  <si>
    <t>ー</t>
    <phoneticPr fontId="1"/>
  </si>
  <si>
    <t>関係する計画、通知等</t>
    <phoneticPr fontId="6"/>
  </si>
  <si>
    <t>課長　兒玉　良則</t>
    <rPh sb="0" eb="2">
      <t>カチョウ</t>
    </rPh>
    <rPh sb="3" eb="5">
      <t>コダマ</t>
    </rPh>
    <rPh sb="6" eb="8">
      <t>ヨシノリ</t>
    </rPh>
    <phoneticPr fontId="6"/>
  </si>
  <si>
    <t>担当部局庁</t>
    <phoneticPr fontId="6"/>
  </si>
  <si>
    <t>H.</t>
    <phoneticPr fontId="6"/>
  </si>
  <si>
    <t>－</t>
    <phoneticPr fontId="6"/>
  </si>
  <si>
    <t>ー</t>
    <phoneticPr fontId="6"/>
  </si>
  <si>
    <t>Stamford Plaza</t>
    <phoneticPr fontId="6"/>
  </si>
  <si>
    <r>
      <t xml:space="preserve">Ａｒｉｅｓ </t>
    </r>
    <r>
      <rPr>
        <sz val="11"/>
        <color theme="1"/>
        <rFont val="ＭＳ Ｐゴシック"/>
        <family val="2"/>
        <charset val="128"/>
        <scheme val="minor"/>
      </rPr>
      <t>tours</t>
    </r>
    <phoneticPr fontId="6"/>
  </si>
  <si>
    <t>0335,0341,0355，新23-31</t>
    <rPh sb="15" eb="16">
      <t>シン</t>
    </rPh>
    <phoneticPr fontId="6"/>
  </si>
  <si>
    <t>0352,0360,0364</t>
    <phoneticPr fontId="6"/>
  </si>
  <si>
    <t>－</t>
    <phoneticPr fontId="1"/>
  </si>
  <si>
    <t>○</t>
    <phoneticPr fontId="6"/>
  </si>
  <si>
    <t>―</t>
    <phoneticPr fontId="6"/>
  </si>
  <si>
    <t>活動実績は見込みに見合ったものであるか。</t>
    <phoneticPr fontId="6"/>
  </si>
  <si>
    <t>単位あたりコストの削減に努めているか。その水準は妥当か。</t>
    <phoneticPr fontId="6"/>
  </si>
  <si>
    <t>不用率が大きい場合は、その理由を把握しているか。</t>
    <phoneticPr fontId="6"/>
  </si>
  <si>
    <t>(                )</t>
    <phoneticPr fontId="6"/>
  </si>
  <si>
    <t>(       ４         )</t>
    <phoneticPr fontId="6"/>
  </si>
  <si>
    <t>(       ３         )</t>
    <phoneticPr fontId="6"/>
  </si>
  <si>
    <t>現状通り</t>
    <rPh sb="0" eb="2">
      <t>ゲンジョウ</t>
    </rPh>
    <rPh sb="2" eb="3">
      <t>トオ</t>
    </rPh>
    <phoneticPr fontId="1"/>
  </si>
  <si>
    <t>－</t>
    <phoneticPr fontId="1"/>
  </si>
  <si>
    <t>出張経費の航空賃変更に伴う増額。</t>
    <rPh sb="0" eb="2">
      <t>シュッチョウ</t>
    </rPh>
    <rPh sb="2" eb="4">
      <t>ケイヒ</t>
    </rPh>
    <rPh sb="5" eb="7">
      <t>コウクウ</t>
    </rPh>
    <rPh sb="7" eb="8">
      <t>チン</t>
    </rPh>
    <rPh sb="8" eb="10">
      <t>ヘンコウ</t>
    </rPh>
    <rPh sb="11" eb="12">
      <t>トモナ</t>
    </rPh>
    <rPh sb="13" eb="15">
      <t>ゾウガク</t>
    </rPh>
    <phoneticPr fontId="1"/>
  </si>
  <si>
    <t>２０１１年９月の開校に伴い、関係する大学関係者の出張旅費を新規要求。</t>
    <rPh sb="4" eb="5">
      <t>ネン</t>
    </rPh>
    <rPh sb="6" eb="7">
      <t>ツキ</t>
    </rPh>
    <rPh sb="8" eb="10">
      <t>カイコウ</t>
    </rPh>
    <rPh sb="11" eb="12">
      <t>トモナ</t>
    </rPh>
    <rPh sb="14" eb="16">
      <t>カンケイ</t>
    </rPh>
    <rPh sb="18" eb="20">
      <t>ダイガク</t>
    </rPh>
    <rPh sb="20" eb="23">
      <t>カンケイシャ</t>
    </rPh>
    <rPh sb="24" eb="26">
      <t>シュッチョウ</t>
    </rPh>
    <rPh sb="26" eb="28">
      <t>リョヒ</t>
    </rPh>
    <rPh sb="29" eb="31">
      <t>シンキ</t>
    </rPh>
    <rPh sb="31" eb="33">
      <t>ヨウキュウ</t>
    </rPh>
    <phoneticPr fontId="1"/>
  </si>
  <si>
    <t>現状通り</t>
    <rPh sb="0" eb="2">
      <t>ゲンジョウ</t>
    </rPh>
    <rPh sb="2" eb="3">
      <t>トオ</t>
    </rPh>
    <phoneticPr fontId="1"/>
  </si>
  <si>
    <t>旅費</t>
    <rPh sb="0" eb="2">
      <t>リョヒ</t>
    </rPh>
    <phoneticPr fontId="1"/>
  </si>
  <si>
    <t>参加者招聘旅費</t>
    <rPh sb="0" eb="3">
      <t>サンカシャ</t>
    </rPh>
    <rPh sb="3" eb="5">
      <t>ショウヘイ</t>
    </rPh>
    <rPh sb="5" eb="7">
      <t>リョヒ</t>
    </rPh>
    <phoneticPr fontId="1"/>
  </si>
  <si>
    <t>会議開催委託費</t>
    <rPh sb="0" eb="2">
      <t>カイギ</t>
    </rPh>
    <rPh sb="2" eb="4">
      <t>カイサイ</t>
    </rPh>
    <rPh sb="4" eb="7">
      <t>イタクヒ</t>
    </rPh>
    <phoneticPr fontId="1"/>
  </si>
  <si>
    <t>平成２４年４月開催の日本・メコン地域諸国首脳会議で早期実施の要請が成された「グリーン・メコンに向けた１０年」イニシアティブ行動計画の実施を加速化させる必要がある。</t>
    <rPh sb="0" eb="2">
      <t>ヘイセイ</t>
    </rPh>
    <rPh sb="4" eb="5">
      <t>ネン</t>
    </rPh>
    <rPh sb="6" eb="7">
      <t>ガツ</t>
    </rPh>
    <rPh sb="7" eb="9">
      <t>カイサイ</t>
    </rPh>
    <rPh sb="10" eb="12">
      <t>ニホン</t>
    </rPh>
    <rPh sb="16" eb="18">
      <t>チイキ</t>
    </rPh>
    <rPh sb="18" eb="20">
      <t>ショコク</t>
    </rPh>
    <rPh sb="20" eb="22">
      <t>シュノウ</t>
    </rPh>
    <rPh sb="22" eb="24">
      <t>カイギ</t>
    </rPh>
    <rPh sb="25" eb="27">
      <t>ソウキ</t>
    </rPh>
    <rPh sb="27" eb="29">
      <t>ジッシ</t>
    </rPh>
    <rPh sb="30" eb="32">
      <t>ヨウセイ</t>
    </rPh>
    <rPh sb="33" eb="34">
      <t>ナ</t>
    </rPh>
    <rPh sb="47" eb="48">
      <t>ム</t>
    </rPh>
    <rPh sb="52" eb="53">
      <t>ネン</t>
    </rPh>
    <rPh sb="61" eb="63">
      <t>コウドウ</t>
    </rPh>
    <rPh sb="63" eb="65">
      <t>ケイカク</t>
    </rPh>
    <rPh sb="66" eb="68">
      <t>ジッシ</t>
    </rPh>
    <rPh sb="69" eb="72">
      <t>カソクカ</t>
    </rPh>
    <rPh sb="75" eb="77">
      <t>ヒツヨウ</t>
    </rPh>
    <phoneticPr fontId="1"/>
  </si>
  <si>
    <t>職員出張旅費</t>
    <rPh sb="0" eb="2">
      <t>ショクイン</t>
    </rPh>
    <rPh sb="2" eb="4">
      <t>シュッチョウ</t>
    </rPh>
    <rPh sb="4" eb="6">
      <t>リョヒ</t>
    </rPh>
    <phoneticPr fontId="1"/>
  </si>
  <si>
    <t>個人A</t>
    <rPh sb="0" eb="2">
      <t>コジン</t>
    </rPh>
    <phoneticPr fontId="1"/>
  </si>
  <si>
    <t>個人B</t>
    <rPh sb="0" eb="2">
      <t>コジン</t>
    </rPh>
    <phoneticPr fontId="1"/>
  </si>
  <si>
    <t>個人C</t>
    <rPh sb="0" eb="2">
      <t>コジン</t>
    </rPh>
    <phoneticPr fontId="1"/>
  </si>
  <si>
    <t>個人D</t>
    <rPh sb="0" eb="2">
      <t>コジン</t>
    </rPh>
    <phoneticPr fontId="1"/>
  </si>
  <si>
    <t>借上費</t>
    <rPh sb="0" eb="1">
      <t>カ</t>
    </rPh>
    <rPh sb="1" eb="2">
      <t>ウエ</t>
    </rPh>
    <rPh sb="2" eb="3">
      <t>ヒ</t>
    </rPh>
    <phoneticPr fontId="1"/>
  </si>
  <si>
    <t>会議費</t>
    <rPh sb="0" eb="3">
      <t>カイギヒ</t>
    </rPh>
    <phoneticPr fontId="1"/>
  </si>
  <si>
    <t>会議用機器借上</t>
    <rPh sb="0" eb="3">
      <t>カイギヨウ</t>
    </rPh>
    <rPh sb="3" eb="5">
      <t>キキ</t>
    </rPh>
    <rPh sb="5" eb="6">
      <t>カ</t>
    </rPh>
    <rPh sb="6" eb="7">
      <t>ウエ</t>
    </rPh>
    <phoneticPr fontId="1"/>
  </si>
  <si>
    <t>ワーキングランチ</t>
    <phoneticPr fontId="1"/>
  </si>
  <si>
    <t>平成２４年度は国内開催であったが，平成２５年度は国外（ﾌﾞﾙﾈｲ）開催につき，我が国の立場上の義務的経費の支出が必要。</t>
    <rPh sb="0" eb="2">
      <t>ヘイセイ</t>
    </rPh>
    <rPh sb="4" eb="6">
      <t>ネンド</t>
    </rPh>
    <rPh sb="7" eb="9">
      <t>コクナイ</t>
    </rPh>
    <rPh sb="9" eb="11">
      <t>カイサイ</t>
    </rPh>
    <rPh sb="17" eb="19">
      <t>ヘイセイ</t>
    </rPh>
    <rPh sb="21" eb="23">
      <t>ネンド</t>
    </rPh>
    <rPh sb="24" eb="26">
      <t>コクガイ</t>
    </rPh>
    <rPh sb="33" eb="35">
      <t>カイサイ</t>
    </rPh>
    <rPh sb="39" eb="40">
      <t>ワ</t>
    </rPh>
    <rPh sb="41" eb="42">
      <t>クニ</t>
    </rPh>
    <rPh sb="43" eb="46">
      <t>タチバジョウ</t>
    </rPh>
    <rPh sb="47" eb="50">
      <t>ギムテキ</t>
    </rPh>
    <rPh sb="50" eb="52">
      <t>ケイヒ</t>
    </rPh>
    <rPh sb="53" eb="55">
      <t>シシュツ</t>
    </rPh>
    <rPh sb="56" eb="58">
      <t>ヒツヨウ</t>
    </rPh>
    <phoneticPr fontId="1"/>
  </si>
  <si>
    <t>同時通訳経費</t>
    <rPh sb="0" eb="2">
      <t>ドウジ</t>
    </rPh>
    <rPh sb="2" eb="4">
      <t>ツウヤク</t>
    </rPh>
    <rPh sb="4" eb="6">
      <t>ケイヒ</t>
    </rPh>
    <phoneticPr fontId="1"/>
  </si>
  <si>
    <t>会場費</t>
    <rPh sb="0" eb="3">
      <t>カイジョウヒ</t>
    </rPh>
    <phoneticPr fontId="1"/>
  </si>
  <si>
    <t>平成２４年４月の第４回日本・メコン地域諸国首脳会議（国内開催）において，２０１５年までの日メコン協力方針を定めた「東京戦略」が発出され，同首脳会議を毎年開催，外相会議及び経済大臣会合を定例化して開催することが首脳間で一致されたことを受けて開催する外相会議に係る経費が必要。</t>
    <rPh sb="0" eb="2">
      <t>ヘイセイ</t>
    </rPh>
    <rPh sb="4" eb="5">
      <t>ネン</t>
    </rPh>
    <rPh sb="6" eb="7">
      <t>ガツ</t>
    </rPh>
    <rPh sb="8" eb="9">
      <t>ダイ</t>
    </rPh>
    <rPh sb="10" eb="11">
      <t>カイ</t>
    </rPh>
    <rPh sb="11" eb="13">
      <t>ニホン</t>
    </rPh>
    <rPh sb="17" eb="19">
      <t>チイキ</t>
    </rPh>
    <rPh sb="19" eb="21">
      <t>ショコク</t>
    </rPh>
    <rPh sb="21" eb="23">
      <t>シュノウ</t>
    </rPh>
    <rPh sb="23" eb="25">
      <t>カイギ</t>
    </rPh>
    <rPh sb="26" eb="28">
      <t>コクナイ</t>
    </rPh>
    <rPh sb="28" eb="30">
      <t>カイサイ</t>
    </rPh>
    <rPh sb="40" eb="41">
      <t>ネン</t>
    </rPh>
    <rPh sb="44" eb="45">
      <t>ニチ</t>
    </rPh>
    <rPh sb="48" eb="50">
      <t>キョウリョク</t>
    </rPh>
    <rPh sb="50" eb="52">
      <t>ホウシン</t>
    </rPh>
    <rPh sb="53" eb="54">
      <t>サダ</t>
    </rPh>
    <rPh sb="57" eb="59">
      <t>トウキョウ</t>
    </rPh>
    <rPh sb="59" eb="61">
      <t>センリャク</t>
    </rPh>
    <rPh sb="63" eb="65">
      <t>ハッシュツ</t>
    </rPh>
    <rPh sb="68" eb="69">
      <t>ドウ</t>
    </rPh>
    <rPh sb="69" eb="71">
      <t>シュノウ</t>
    </rPh>
    <rPh sb="71" eb="73">
      <t>カイギ</t>
    </rPh>
    <rPh sb="74" eb="76">
      <t>マイトシ</t>
    </rPh>
    <rPh sb="76" eb="78">
      <t>カイサイ</t>
    </rPh>
    <rPh sb="79" eb="81">
      <t>ガイショウ</t>
    </rPh>
    <rPh sb="81" eb="83">
      <t>カイギ</t>
    </rPh>
    <rPh sb="83" eb="84">
      <t>オヨ</t>
    </rPh>
    <rPh sb="85" eb="87">
      <t>ケイザイ</t>
    </rPh>
    <rPh sb="87" eb="89">
      <t>ダイジン</t>
    </rPh>
    <rPh sb="89" eb="91">
      <t>カイゴウ</t>
    </rPh>
    <rPh sb="92" eb="95">
      <t>テイレイカ</t>
    </rPh>
    <rPh sb="97" eb="99">
      <t>カイサイ</t>
    </rPh>
    <rPh sb="104" eb="107">
      <t>シュノウカン</t>
    </rPh>
    <rPh sb="108" eb="110">
      <t>イッチ</t>
    </rPh>
    <rPh sb="116" eb="117">
      <t>ウ</t>
    </rPh>
    <rPh sb="119" eb="121">
      <t>カイサイ</t>
    </rPh>
    <rPh sb="123" eb="125">
      <t>ガイショウ</t>
    </rPh>
    <rPh sb="125" eb="127">
      <t>カイギ</t>
    </rPh>
    <rPh sb="128" eb="129">
      <t>カカ</t>
    </rPh>
    <rPh sb="130" eb="132">
      <t>ケイヒ</t>
    </rPh>
    <rPh sb="133" eb="135">
      <t>ヒツヨウ</t>
    </rPh>
    <phoneticPr fontId="1"/>
  </si>
  <si>
    <t>設営費</t>
    <rPh sb="0" eb="3">
      <t>セツエイヒ</t>
    </rPh>
    <phoneticPr fontId="6"/>
  </si>
  <si>
    <t>同時通訳機器</t>
    <rPh sb="0" eb="2">
      <t>ドウジ</t>
    </rPh>
    <rPh sb="2" eb="4">
      <t>ツウヤク</t>
    </rPh>
    <rPh sb="4" eb="6">
      <t>キキ</t>
    </rPh>
    <phoneticPr fontId="6"/>
  </si>
  <si>
    <t>借料</t>
    <rPh sb="0" eb="2">
      <t>シャクリョウ</t>
    </rPh>
    <phoneticPr fontId="1"/>
  </si>
  <si>
    <t>会議場，連絡室借上</t>
    <rPh sb="0" eb="3">
      <t>カイギジョウ</t>
    </rPh>
    <rPh sb="4" eb="6">
      <t>レンラク</t>
    </rPh>
    <rPh sb="6" eb="7">
      <t>シツ</t>
    </rPh>
    <rPh sb="7" eb="8">
      <t>カ</t>
    </rPh>
    <rPh sb="8" eb="9">
      <t>ウエ</t>
    </rPh>
    <phoneticPr fontId="1"/>
  </si>
  <si>
    <t>特別大使派遣</t>
    <rPh sb="0" eb="2">
      <t>トクベツ</t>
    </rPh>
    <rPh sb="2" eb="4">
      <t>タイシ</t>
    </rPh>
    <rPh sb="4" eb="6">
      <t>ハケン</t>
    </rPh>
    <phoneticPr fontId="1"/>
  </si>
  <si>
    <t>職員同行旅費</t>
    <rPh sb="0" eb="2">
      <t>ショクイン</t>
    </rPh>
    <rPh sb="2" eb="4">
      <t>ドウコウ</t>
    </rPh>
    <rPh sb="4" eb="6">
      <t>リョヒ</t>
    </rPh>
    <phoneticPr fontId="1"/>
  </si>
  <si>
    <t>会場借上</t>
    <rPh sb="0" eb="2">
      <t>カイジョウ</t>
    </rPh>
    <rPh sb="2" eb="3">
      <t>カ</t>
    </rPh>
    <rPh sb="3" eb="4">
      <t>ウエ</t>
    </rPh>
    <phoneticPr fontId="1"/>
  </si>
  <si>
    <t>－</t>
    <phoneticPr fontId="1"/>
  </si>
  <si>
    <t>－</t>
    <phoneticPr fontId="1"/>
  </si>
  <si>
    <t>中国・モンゴル第一課</t>
    <rPh sb="0" eb="2">
      <t>チュウゴク</t>
    </rPh>
    <rPh sb="7" eb="8">
      <t>ダイ</t>
    </rPh>
    <rPh sb="8" eb="9">
      <t>イチ</t>
    </rPh>
    <rPh sb="9" eb="10">
      <t>カ</t>
    </rPh>
    <phoneticPr fontId="6"/>
  </si>
  <si>
    <t>一部改善</t>
    <rPh sb="0" eb="2">
      <t>イチブ</t>
    </rPh>
    <rPh sb="2" eb="4">
      <t>カイゼン</t>
    </rPh>
    <phoneticPr fontId="1"/>
  </si>
  <si>
    <t>・単価見直しによる減　　　　　　　　　　　　　　　　　　　　　　　　　　　　　　　　　　　　　　　　　　　　　　　　　　　　　　　　　　　　　　　　　　　　　　　　　　　　　　　　　・事業見直しによる減</t>
    <rPh sb="1" eb="3">
      <t>タンカ</t>
    </rPh>
    <rPh sb="3" eb="5">
      <t>ミナオ</t>
    </rPh>
    <rPh sb="9" eb="10">
      <t>ゲン</t>
    </rPh>
    <rPh sb="92" eb="94">
      <t>ジギョウ</t>
    </rPh>
    <rPh sb="94" eb="96">
      <t>ミナオ</t>
    </rPh>
    <rPh sb="100" eb="101">
      <t>ゲン</t>
    </rPh>
    <phoneticPr fontId="1"/>
  </si>
  <si>
    <t>縮減</t>
    <rPh sb="0" eb="2">
      <t>シュクゲン</t>
    </rPh>
    <phoneticPr fontId="1"/>
  </si>
  <si>
    <t>中国・モンゴル第一課・第二課</t>
    <rPh sb="0" eb="2">
      <t>チュウゴク</t>
    </rPh>
    <rPh sb="7" eb="8">
      <t>ダイ</t>
    </rPh>
    <rPh sb="8" eb="9">
      <t>イチ</t>
    </rPh>
    <rPh sb="9" eb="10">
      <t>カ</t>
    </rPh>
    <rPh sb="11" eb="12">
      <t>ダイ</t>
    </rPh>
    <rPh sb="12" eb="13">
      <t>ニ</t>
    </rPh>
    <rPh sb="13" eb="14">
      <t>カ</t>
    </rPh>
    <phoneticPr fontId="6"/>
  </si>
  <si>
    <t>課長  石川 浩司，有馬 裕</t>
    <rPh sb="0" eb="2">
      <t>カチョウ</t>
    </rPh>
    <rPh sb="4" eb="6">
      <t>イシカワ</t>
    </rPh>
    <rPh sb="7" eb="9">
      <t>コウジ</t>
    </rPh>
    <rPh sb="10" eb="12">
      <t>アリマ</t>
    </rPh>
    <rPh sb="13" eb="14">
      <t>ユウ</t>
    </rPh>
    <phoneticPr fontId="6"/>
  </si>
  <si>
    <t>・会議開催経費の単価の見直しによる減　　　　　　　　　　　　　　　　　　　　　　　　　　　　　　　　　　　　　　　　　　　　　　　　　　　　　　　　　　　　　　　　　　　　　・日中国民交流促進事業に関し，より効果が期待できる日中国民相互理解促進経費として実施することによる減</t>
    <rPh sb="11" eb="13">
      <t>ミナオ</t>
    </rPh>
    <rPh sb="17" eb="18">
      <t>ゲン</t>
    </rPh>
    <rPh sb="88" eb="90">
      <t>ニッチュウ</t>
    </rPh>
    <rPh sb="90" eb="92">
      <t>コクミン</t>
    </rPh>
    <rPh sb="92" eb="94">
      <t>コウリュウ</t>
    </rPh>
    <rPh sb="94" eb="96">
      <t>ソクシン</t>
    </rPh>
    <rPh sb="96" eb="98">
      <t>ジギョウ</t>
    </rPh>
    <rPh sb="99" eb="100">
      <t>カン</t>
    </rPh>
    <rPh sb="104" eb="106">
      <t>コウカ</t>
    </rPh>
    <rPh sb="107" eb="109">
      <t>キタイ</t>
    </rPh>
    <rPh sb="112" eb="114">
      <t>ニッチュウ</t>
    </rPh>
    <rPh sb="114" eb="116">
      <t>コクミン</t>
    </rPh>
    <rPh sb="116" eb="118">
      <t>ソウゴ</t>
    </rPh>
    <rPh sb="118" eb="120">
      <t>リカイ</t>
    </rPh>
    <rPh sb="120" eb="122">
      <t>ソクシン</t>
    </rPh>
    <rPh sb="122" eb="124">
      <t>ケイヒ</t>
    </rPh>
    <rPh sb="127" eb="129">
      <t>ジッシ</t>
    </rPh>
    <rPh sb="136" eb="137">
      <t>ゲン</t>
    </rPh>
    <phoneticPr fontId="1"/>
  </si>
  <si>
    <t>中国・モンゴル第一課</t>
    <rPh sb="0" eb="2">
      <t>チュウゴク</t>
    </rPh>
    <rPh sb="7" eb="9">
      <t>ダイイチ</t>
    </rPh>
    <rPh sb="9" eb="10">
      <t>カ</t>
    </rPh>
    <phoneticPr fontId="6"/>
  </si>
  <si>
    <t>中国・モンゴル第二課</t>
    <rPh sb="0" eb="2">
      <t>チュウゴク</t>
    </rPh>
    <rPh sb="7" eb="9">
      <t>ダイニ</t>
    </rPh>
    <rPh sb="9" eb="10">
      <t>カ</t>
    </rPh>
    <phoneticPr fontId="6"/>
  </si>
  <si>
    <t>課長　有馬 裕</t>
    <rPh sb="0" eb="2">
      <t>カチョウ</t>
    </rPh>
    <rPh sb="3" eb="5">
      <t>アリマ</t>
    </rPh>
    <rPh sb="6" eb="7">
      <t>ユウ</t>
    </rPh>
    <phoneticPr fontId="6"/>
  </si>
  <si>
    <t>中国・モンゴル第二課</t>
    <rPh sb="7" eb="9">
      <t>ダイニ</t>
    </rPh>
    <phoneticPr fontId="6"/>
  </si>
  <si>
    <t>課長　有馬 裕</t>
    <rPh sb="3" eb="5">
      <t>アリマ</t>
    </rPh>
    <rPh sb="6" eb="7">
      <t>ユウ</t>
    </rPh>
    <phoneticPr fontId="6"/>
  </si>
  <si>
    <t>中国・モンゴル第１課・第２課</t>
    <rPh sb="7" eb="8">
      <t>ダイ</t>
    </rPh>
    <rPh sb="11" eb="12">
      <t>ダイ</t>
    </rPh>
    <rPh sb="13" eb="14">
      <t>カ</t>
    </rPh>
    <phoneticPr fontId="6"/>
  </si>
  <si>
    <t>課長　石川　浩司，有馬 裕</t>
    <rPh sb="3" eb="5">
      <t>イシカワ</t>
    </rPh>
    <rPh sb="6" eb="7">
      <t>ヒロシ</t>
    </rPh>
    <rPh sb="7" eb="8">
      <t>ツカサ</t>
    </rPh>
    <rPh sb="9" eb="11">
      <t>アリマ</t>
    </rPh>
    <rPh sb="12" eb="13">
      <t>ユウ</t>
    </rPh>
    <phoneticPr fontId="6"/>
  </si>
  <si>
    <t>課長　有馬 裕</t>
    <rPh sb="0" eb="1">
      <t>カ</t>
    </rPh>
    <rPh sb="1" eb="2">
      <t>チョウ</t>
    </rPh>
    <rPh sb="3" eb="5">
      <t>アリマ</t>
    </rPh>
    <rPh sb="6" eb="7">
      <t>ユウ</t>
    </rPh>
    <phoneticPr fontId="6"/>
  </si>
  <si>
    <t>－</t>
    <phoneticPr fontId="1"/>
  </si>
  <si>
    <t>－</t>
    <phoneticPr fontId="1"/>
  </si>
  <si>
    <t>廃止</t>
    <rPh sb="0" eb="2">
      <t>ハイシ</t>
    </rPh>
    <phoneticPr fontId="1"/>
  </si>
  <si>
    <t>課長　松田　誠</t>
    <rPh sb="0" eb="2">
      <t>カチョウ</t>
    </rPh>
    <rPh sb="3" eb="5">
      <t>マツダ</t>
    </rPh>
    <rPh sb="6" eb="7">
      <t>マコト</t>
    </rPh>
    <phoneticPr fontId="6"/>
  </si>
  <si>
    <r>
      <rPr>
        <sz val="11"/>
        <color theme="1"/>
        <rFont val="ＭＳ Ｐゴシック"/>
        <family val="2"/>
        <charset val="128"/>
        <scheme val="minor"/>
      </rPr>
      <t>☑</t>
    </r>
    <r>
      <rPr>
        <sz val="11"/>
        <color theme="1"/>
        <rFont val="ＭＳ Ｐゴシック"/>
        <family val="2"/>
        <charset val="128"/>
        <scheme val="minor"/>
      </rPr>
      <t>直接実施　　　　　　　</t>
    </r>
    <r>
      <rPr>
        <sz val="11"/>
        <color theme="1"/>
        <rFont val="ＭＳ Ｐゴシック"/>
        <family val="2"/>
        <charset val="128"/>
        <scheme val="minor"/>
      </rPr>
      <t>☑</t>
    </r>
    <r>
      <rPr>
        <sz val="11"/>
        <color theme="1"/>
        <rFont val="ＭＳ Ｐゴシック"/>
        <family val="2"/>
        <charset val="128"/>
        <scheme val="minor"/>
      </rPr>
      <t>業務委託等　　　　　　　□補助　　　　　　□貸付　　　　　　　□その他</t>
    </r>
    <rPh sb="1" eb="3">
      <t>チョクセツ</t>
    </rPh>
    <rPh sb="3" eb="5">
      <t>ジッシ</t>
    </rPh>
    <rPh sb="13" eb="15">
      <t>ギョウム</t>
    </rPh>
    <rPh sb="15" eb="17">
      <t>イタク</t>
    </rPh>
    <rPh sb="17" eb="18">
      <t>トウ</t>
    </rPh>
    <rPh sb="26" eb="28">
      <t>ホジョ</t>
    </rPh>
    <rPh sb="35" eb="37">
      <t>カシツケ</t>
    </rPh>
    <rPh sb="47" eb="48">
      <t>タ</t>
    </rPh>
    <phoneticPr fontId="6"/>
  </si>
  <si>
    <t>南西アジア諸国との二国間関係を更に強化し、同地域全体の安定と繁栄に寄与する。特に潜在能力の大きなインドとの間で戦略的グローバル・パートナーシップの前進に向けて連携を強化する。</t>
    <rPh sb="0" eb="2">
      <t>ナンセイ</t>
    </rPh>
    <rPh sb="5" eb="7">
      <t>ショコク</t>
    </rPh>
    <rPh sb="9" eb="10">
      <t>ニ</t>
    </rPh>
    <rPh sb="10" eb="12">
      <t>コクカン</t>
    </rPh>
    <rPh sb="12" eb="14">
      <t>カンケイ</t>
    </rPh>
    <rPh sb="15" eb="16">
      <t>サラ</t>
    </rPh>
    <rPh sb="17" eb="19">
      <t>キョウカ</t>
    </rPh>
    <rPh sb="21" eb="22">
      <t>ドウ</t>
    </rPh>
    <rPh sb="22" eb="24">
      <t>チイキ</t>
    </rPh>
    <rPh sb="24" eb="26">
      <t>ゼンタイ</t>
    </rPh>
    <rPh sb="27" eb="29">
      <t>アンテイ</t>
    </rPh>
    <rPh sb="30" eb="32">
      <t>ハンエイ</t>
    </rPh>
    <rPh sb="33" eb="35">
      <t>キヨ</t>
    </rPh>
    <rPh sb="38" eb="39">
      <t>トク</t>
    </rPh>
    <rPh sb="40" eb="42">
      <t>センザイ</t>
    </rPh>
    <rPh sb="42" eb="44">
      <t>ノウリョク</t>
    </rPh>
    <rPh sb="45" eb="46">
      <t>オオ</t>
    </rPh>
    <rPh sb="53" eb="54">
      <t>アイダ</t>
    </rPh>
    <rPh sb="55" eb="58">
      <t>センリャクテキ</t>
    </rPh>
    <rPh sb="73" eb="75">
      <t>ゼンシン</t>
    </rPh>
    <rPh sb="76" eb="77">
      <t>ム</t>
    </rPh>
    <rPh sb="79" eb="81">
      <t>レンケイ</t>
    </rPh>
    <rPh sb="82" eb="84">
      <t>キョウカ</t>
    </rPh>
    <phoneticPr fontId="6"/>
  </si>
  <si>
    <t>要人
往来数</t>
    <rPh sb="0" eb="2">
      <t>ヨウジン</t>
    </rPh>
    <rPh sb="3" eb="5">
      <t>オウライ</t>
    </rPh>
    <rPh sb="5" eb="6">
      <t>スウ</t>
    </rPh>
    <phoneticPr fontId="6"/>
  </si>
  <si>
    <t>１３人</t>
    <rPh sb="2" eb="3">
      <t>ニン</t>
    </rPh>
    <phoneticPr fontId="6"/>
  </si>
  <si>
    <t>１１人</t>
    <rPh sb="2" eb="3">
      <t>ニン</t>
    </rPh>
    <phoneticPr fontId="6"/>
  </si>
  <si>
    <t>前年度と
同程度の数</t>
    <rPh sb="0" eb="3">
      <t>ゼンネンド</t>
    </rPh>
    <rPh sb="5" eb="8">
      <t>ドウテイド</t>
    </rPh>
    <rPh sb="9" eb="10">
      <t>カズ</t>
    </rPh>
    <phoneticPr fontId="6"/>
  </si>
  <si>
    <t>一部改善</t>
    <rPh sb="0" eb="2">
      <t>イチブ</t>
    </rPh>
    <rPh sb="2" eb="4">
      <t>カイゼン</t>
    </rPh>
    <phoneticPr fontId="6"/>
  </si>
  <si>
    <t>・事業見直しによる減</t>
    <rPh sb="1" eb="3">
      <t>ジギョウ</t>
    </rPh>
    <rPh sb="3" eb="5">
      <t>ミナオ</t>
    </rPh>
    <rPh sb="9" eb="10">
      <t>ゲン</t>
    </rPh>
    <phoneticPr fontId="6"/>
  </si>
  <si>
    <t>縮減</t>
    <rPh sb="0" eb="2">
      <t>シュクゲン</t>
    </rPh>
    <phoneticPr fontId="6"/>
  </si>
  <si>
    <r>
      <rPr>
        <sz val="11"/>
        <color theme="1"/>
        <rFont val="ＭＳ Ｐゴシック"/>
        <family val="2"/>
        <charset val="128"/>
        <scheme val="minor"/>
      </rPr>
      <t>☑</t>
    </r>
    <r>
      <rPr>
        <sz val="11"/>
        <color theme="1"/>
        <rFont val="ＭＳ Ｐゴシック"/>
        <family val="2"/>
        <charset val="128"/>
        <scheme val="minor"/>
      </rPr>
      <t>直接実施　　　　　　　□業務委託等　　　　　　　□補助　　　　　　□貸付　　　　　　　□その他</t>
    </r>
    <rPh sb="1" eb="3">
      <t>チョクセツ</t>
    </rPh>
    <rPh sb="3" eb="5">
      <t>ジッシ</t>
    </rPh>
    <rPh sb="13" eb="15">
      <t>ギョウム</t>
    </rPh>
    <rPh sb="15" eb="17">
      <t>イタク</t>
    </rPh>
    <rPh sb="17" eb="18">
      <t>トウ</t>
    </rPh>
    <rPh sb="26" eb="28">
      <t>ホジョ</t>
    </rPh>
    <rPh sb="35" eb="37">
      <t>カシツケ</t>
    </rPh>
    <rPh sb="47" eb="48">
      <t>タ</t>
    </rPh>
    <phoneticPr fontId="6"/>
  </si>
  <si>
    <r>
      <t>①マレーシア日本国際工科院：</t>
    </r>
    <r>
      <rPr>
        <sz val="10"/>
        <rFont val="ＭＳ Ｐゴシック"/>
        <family val="3"/>
        <charset val="128"/>
      </rPr>
      <t>マレーシア工科院大学キャンパスに大学院教育に重点を置いた工科院を設立し、電子・コンピュータ工学科、機械精密工学科、環境・グリーン技術工学科、技術工学科を開設し、日本式工学教育を定着させる。　　　　　　　　　　　　　　　　　　　　　　　　　　　　　　　　　　　　　　　　　　　　　　　　　　</t>
    </r>
    <r>
      <rPr>
        <u/>
        <sz val="10"/>
        <rFont val="ＭＳ Ｐゴシック"/>
        <family val="3"/>
        <charset val="128"/>
      </rPr>
      <t>②フィリピン残留日系人に関する経費：</t>
    </r>
    <r>
      <rPr>
        <sz val="10"/>
        <rFont val="ＭＳ Ｐゴシック"/>
        <family val="3"/>
        <charset val="128"/>
      </rPr>
      <t>フィリピンにて聞き取り調査、書類審査を通じた残留日系人２世の身元確認作業を行い、ファミリー・ファイル（過去の調査で３万名を超えるファイルを作成済み。）を更新。　　　　　　　　　　　　　　　　　　　　　　　　　　　　　　　　　　　　　　　　　　　　　　　　　　　　　　　　　　　　　　　　　　　　　　</t>
    </r>
    <r>
      <rPr>
        <u/>
        <sz val="10"/>
        <rFont val="ＭＳ Ｐゴシック"/>
        <family val="3"/>
        <charset val="128"/>
      </rPr>
      <t>③バリ民主主義フォーラム関係経費：</t>
    </r>
    <r>
      <rPr>
        <sz val="10"/>
        <rFont val="ＭＳ Ｐゴシック"/>
        <family val="3"/>
        <charset val="128"/>
      </rPr>
      <t>毎年開催の閣僚級会合への参加。また、平和民主主義研究所主催のセミナーへの参加。　　　　　　　　　　　　　　　　　　　　</t>
    </r>
    <r>
      <rPr>
        <u/>
        <sz val="10"/>
        <rFont val="ＭＳ Ｐゴシック"/>
        <family val="3"/>
        <charset val="128"/>
      </rPr>
      <t>④日本・ＢＩＭＰ－ＥＡＧＡ高級実務者会合：</t>
    </r>
    <r>
      <rPr>
        <sz val="10"/>
        <rFont val="ＭＳ Ｐゴシック"/>
        <family val="3"/>
        <charset val="128"/>
      </rPr>
      <t>同会合に出席し、ＢＩＭＰ－ＥＡＧＡとの協力を深めるための出張経費。</t>
    </r>
    <rPh sb="6" eb="8">
      <t>ニホン</t>
    </rPh>
    <rPh sb="8" eb="10">
      <t>コクサイ</t>
    </rPh>
    <rPh sb="10" eb="12">
      <t>コウカ</t>
    </rPh>
    <rPh sb="12" eb="13">
      <t>イン</t>
    </rPh>
    <rPh sb="19" eb="21">
      <t>コウカ</t>
    </rPh>
    <rPh sb="21" eb="22">
      <t>イン</t>
    </rPh>
    <rPh sb="22" eb="24">
      <t>ダイガク</t>
    </rPh>
    <rPh sb="30" eb="33">
      <t>ダイガクイン</t>
    </rPh>
    <rPh sb="33" eb="35">
      <t>キョウイク</t>
    </rPh>
    <rPh sb="36" eb="38">
      <t>ジュウテン</t>
    </rPh>
    <rPh sb="39" eb="40">
      <t>オ</t>
    </rPh>
    <rPh sb="42" eb="44">
      <t>コウカ</t>
    </rPh>
    <rPh sb="44" eb="45">
      <t>イン</t>
    </rPh>
    <rPh sb="46" eb="48">
      <t>セツリツ</t>
    </rPh>
    <rPh sb="50" eb="52">
      <t>デンシ</t>
    </rPh>
    <rPh sb="59" eb="62">
      <t>コウガクカ</t>
    </rPh>
    <rPh sb="63" eb="65">
      <t>キカイ</t>
    </rPh>
    <rPh sb="65" eb="67">
      <t>セイミツ</t>
    </rPh>
    <rPh sb="67" eb="70">
      <t>コウガクカ</t>
    </rPh>
    <rPh sb="71" eb="73">
      <t>カンキョウ</t>
    </rPh>
    <rPh sb="78" eb="80">
      <t>ギジュツ</t>
    </rPh>
    <rPh sb="80" eb="82">
      <t>コウガク</t>
    </rPh>
    <rPh sb="82" eb="83">
      <t>カ</t>
    </rPh>
    <rPh sb="84" eb="86">
      <t>ギジュツ</t>
    </rPh>
    <rPh sb="86" eb="88">
      <t>コウガク</t>
    </rPh>
    <rPh sb="88" eb="89">
      <t>カ</t>
    </rPh>
    <rPh sb="90" eb="92">
      <t>カイセツ</t>
    </rPh>
    <rPh sb="94" eb="96">
      <t>ニホン</t>
    </rPh>
    <rPh sb="96" eb="97">
      <t>シキ</t>
    </rPh>
    <rPh sb="97" eb="99">
      <t>コウガク</t>
    </rPh>
    <rPh sb="99" eb="101">
      <t>キョウイク</t>
    </rPh>
    <rPh sb="102" eb="104">
      <t>テイチャク</t>
    </rPh>
    <rPh sb="164" eb="166">
      <t>ザンリュウ</t>
    </rPh>
    <rPh sb="166" eb="169">
      <t>ニッケイジン</t>
    </rPh>
    <rPh sb="170" eb="171">
      <t>カン</t>
    </rPh>
    <rPh sb="173" eb="175">
      <t>ケイヒ</t>
    </rPh>
    <rPh sb="183" eb="184">
      <t>キ</t>
    </rPh>
    <rPh sb="185" eb="186">
      <t>ト</t>
    </rPh>
    <rPh sb="187" eb="189">
      <t>チョウサ</t>
    </rPh>
    <rPh sb="190" eb="192">
      <t>ショルイ</t>
    </rPh>
    <rPh sb="192" eb="194">
      <t>シンサ</t>
    </rPh>
    <rPh sb="195" eb="196">
      <t>ツウ</t>
    </rPh>
    <rPh sb="198" eb="200">
      <t>ザンリュウ</t>
    </rPh>
    <rPh sb="200" eb="203">
      <t>ニッケイジン</t>
    </rPh>
    <rPh sb="328" eb="330">
      <t>ミンシュ</t>
    </rPh>
    <rPh sb="330" eb="332">
      <t>シュギ</t>
    </rPh>
    <rPh sb="337" eb="339">
      <t>カンケイ</t>
    </rPh>
    <rPh sb="339" eb="341">
      <t>ケイヒ</t>
    </rPh>
    <rPh sb="342" eb="344">
      <t>マイトシ</t>
    </rPh>
    <rPh sb="344" eb="346">
      <t>カイサイ</t>
    </rPh>
    <rPh sb="347" eb="349">
      <t>カクリョウ</t>
    </rPh>
    <rPh sb="349" eb="350">
      <t>キュウ</t>
    </rPh>
    <rPh sb="350" eb="352">
      <t>カイゴウ</t>
    </rPh>
    <rPh sb="354" eb="356">
      <t>サンカ</t>
    </rPh>
    <rPh sb="360" eb="362">
      <t>ヘイワ</t>
    </rPh>
    <rPh sb="362" eb="364">
      <t>ミンシュ</t>
    </rPh>
    <rPh sb="364" eb="366">
      <t>シュギ</t>
    </rPh>
    <rPh sb="366" eb="369">
      <t>ケンキュウジョ</t>
    </rPh>
    <rPh sb="369" eb="371">
      <t>シュサイ</t>
    </rPh>
    <rPh sb="378" eb="380">
      <t>サンカ</t>
    </rPh>
    <rPh sb="402" eb="404">
      <t>ニホン</t>
    </rPh>
    <rPh sb="414" eb="416">
      <t>コウキュウ</t>
    </rPh>
    <rPh sb="416" eb="419">
      <t>ジツムシャ</t>
    </rPh>
    <rPh sb="419" eb="421">
      <t>カイゴウ</t>
    </rPh>
    <rPh sb="422" eb="423">
      <t>ドウ</t>
    </rPh>
    <rPh sb="423" eb="425">
      <t>カイゴウ</t>
    </rPh>
    <rPh sb="426" eb="428">
      <t>シュッセキ</t>
    </rPh>
    <rPh sb="441" eb="443">
      <t>キョウリョク</t>
    </rPh>
    <rPh sb="444" eb="445">
      <t>フカ</t>
    </rPh>
    <rPh sb="450" eb="452">
      <t>シュッチョウ</t>
    </rPh>
    <rPh sb="452" eb="454">
      <t>ケイヒ</t>
    </rPh>
    <phoneticPr fontId="1"/>
  </si>
  <si>
    <t>担当部局庁</t>
    <phoneticPr fontId="6"/>
  </si>
  <si>
    <t>関係する計画、通知等</t>
    <phoneticPr fontId="6"/>
  </si>
  <si>
    <t xml:space="preserve">①南西アジア諸国の安定化及び経済関係促進（民主主義の定着、国民和解促進、二国間貿易・投資関係や域内経済協力の強化等）ために、関係各国・機関との各種協議・対話や、会議等の開催、有識者派遣等を行う。
②インドとの戦略的グローバル・パートナーシップを強化するため、政治、安全保障、経済、経済協力等の様々な分野での協力に関する協議・対話や、会議等の開催、有識者派遣等を行う。
</t>
    <phoneticPr fontId="6"/>
  </si>
  <si>
    <t>-</t>
    <phoneticPr fontId="6"/>
  </si>
  <si>
    <t>％</t>
    <phoneticPr fontId="6"/>
  </si>
  <si>
    <t>―</t>
    <phoneticPr fontId="6"/>
  </si>
  <si>
    <t>(                   )</t>
    <phoneticPr fontId="6"/>
  </si>
  <si>
    <t>(                )</t>
    <phoneticPr fontId="6"/>
  </si>
  <si>
    <t>○</t>
    <phoneticPr fontId="6"/>
  </si>
  <si>
    <t>不用率が大きい場合は、その理由を把握しているか。</t>
    <phoneticPr fontId="6"/>
  </si>
  <si>
    <t>単位あたりコストの削減に努めているか。その水準は妥当か。</t>
    <phoneticPr fontId="6"/>
  </si>
  <si>
    <t>－</t>
    <phoneticPr fontId="6"/>
  </si>
  <si>
    <t>活動実績は見込みに見合ったものであるか。</t>
    <phoneticPr fontId="6"/>
  </si>
  <si>
    <t>日印ＩＴ交流事業の派遣人数見直しによる減</t>
    <rPh sb="0" eb="1">
      <t>ニチ</t>
    </rPh>
    <rPh sb="4" eb="6">
      <t>コウリュウ</t>
    </rPh>
    <rPh sb="6" eb="8">
      <t>ジギョウ</t>
    </rPh>
    <rPh sb="9" eb="11">
      <t>ハケン</t>
    </rPh>
    <rPh sb="11" eb="13">
      <t>ニンズウ</t>
    </rPh>
    <rPh sb="13" eb="15">
      <t>ミナオ</t>
    </rPh>
    <rPh sb="19" eb="20">
      <t>ゲン</t>
    </rPh>
    <phoneticPr fontId="6"/>
  </si>
  <si>
    <t>【平成22年度公開プロセス対象】
案件番号：334
案件名：南西アジア民主化・信頼醸成支援招へい
結果：廃止
とりまとめコメント：一旦廃止の上、２１世紀パートナーシップ促進招へいの枠組みの中で、南西アジアからの招へいを検討。
招へい事業については、２２年度の行政事業レビュー公開プロセスを通じて外務省全体として一本化を図り、２３年度予算から実質的に「戦略的実務者招聘」事業に統合された。他の事業についても，２３年度概算要求策定時に予算監視・効率化チームから抜本的改善を指導され，事業見直しによる減額要求を行った。
平成２４年度は、事業番号３１８、３３８、３７７を統合し、「南西ｱｼﾞｱ安定化及び経済関係促進経費」に事業名を変更。</t>
    <rPh sb="30" eb="32">
      <t>ナンセイ</t>
    </rPh>
    <rPh sb="35" eb="38">
      <t>ミンシュカ</t>
    </rPh>
    <rPh sb="39" eb="41">
      <t>シンライ</t>
    </rPh>
    <rPh sb="41" eb="43">
      <t>ジョウセイ</t>
    </rPh>
    <rPh sb="43" eb="45">
      <t>シエン</t>
    </rPh>
    <rPh sb="45" eb="46">
      <t>ショウ</t>
    </rPh>
    <rPh sb="52" eb="54">
      <t>ハイシ</t>
    </rPh>
    <rPh sb="65" eb="67">
      <t>イッタン</t>
    </rPh>
    <rPh sb="67" eb="69">
      <t>ハイシ</t>
    </rPh>
    <rPh sb="70" eb="71">
      <t>ウエ</t>
    </rPh>
    <rPh sb="90" eb="92">
      <t>ワクグ</t>
    </rPh>
    <rPh sb="94" eb="95">
      <t>ナカ</t>
    </rPh>
    <rPh sb="97" eb="99">
      <t>ナンセイ</t>
    </rPh>
    <rPh sb="105" eb="106">
      <t>ショウ</t>
    </rPh>
    <rPh sb="109" eb="111">
      <t>ケントウ</t>
    </rPh>
    <rPh sb="114" eb="115">
      <t>ショウ</t>
    </rPh>
    <rPh sb="117" eb="119">
      <t>ジギョウ</t>
    </rPh>
    <rPh sb="127" eb="129">
      <t>ネンド</t>
    </rPh>
    <rPh sb="130" eb="132">
      <t>ギョウセイ</t>
    </rPh>
    <rPh sb="132" eb="134">
      <t>ジギョウ</t>
    </rPh>
    <rPh sb="138" eb="140">
      <t>コウカイ</t>
    </rPh>
    <rPh sb="145" eb="146">
      <t>ツウ</t>
    </rPh>
    <rPh sb="148" eb="151">
      <t>ガイムショウ</t>
    </rPh>
    <rPh sb="151" eb="153">
      <t>ゼンタイ</t>
    </rPh>
    <rPh sb="156" eb="159">
      <t>イッポンカ</t>
    </rPh>
    <rPh sb="160" eb="161">
      <t>ハカ</t>
    </rPh>
    <rPh sb="165" eb="167">
      <t>ネンド</t>
    </rPh>
    <rPh sb="167" eb="169">
      <t>ヨサン</t>
    </rPh>
    <rPh sb="171" eb="174">
      <t>ジッシツテキ</t>
    </rPh>
    <rPh sb="176" eb="179">
      <t>センリャクテキ</t>
    </rPh>
    <rPh sb="179" eb="182">
      <t>ジツムシャ</t>
    </rPh>
    <rPh sb="182" eb="184">
      <t>ショウヘイ</t>
    </rPh>
    <rPh sb="185" eb="187">
      <t>ジギョウ</t>
    </rPh>
    <rPh sb="188" eb="190">
      <t>トウゴウ</t>
    </rPh>
    <rPh sb="194" eb="195">
      <t>タ</t>
    </rPh>
    <rPh sb="196" eb="198">
      <t>ジギョウ</t>
    </rPh>
    <rPh sb="206" eb="208">
      <t>ネンド</t>
    </rPh>
    <rPh sb="208" eb="210">
      <t>ガイサン</t>
    </rPh>
    <rPh sb="210" eb="212">
      <t>ヨウキュウ</t>
    </rPh>
    <rPh sb="212" eb="214">
      <t>サクテイ</t>
    </rPh>
    <rPh sb="214" eb="215">
      <t>ジ</t>
    </rPh>
    <rPh sb="216" eb="218">
      <t>ヨサン</t>
    </rPh>
    <rPh sb="218" eb="220">
      <t>カンシ</t>
    </rPh>
    <rPh sb="221" eb="224">
      <t>コウリツカ</t>
    </rPh>
    <rPh sb="229" eb="232">
      <t>バッポンテキ</t>
    </rPh>
    <rPh sb="232" eb="234">
      <t>カイゼン</t>
    </rPh>
    <rPh sb="235" eb="237">
      <t>シドウ</t>
    </rPh>
    <rPh sb="240" eb="242">
      <t>ジギョウ</t>
    </rPh>
    <rPh sb="242" eb="244">
      <t>ミナオ</t>
    </rPh>
    <rPh sb="248" eb="250">
      <t>ゲンガク</t>
    </rPh>
    <rPh sb="250" eb="252">
      <t>ヨウキュウ</t>
    </rPh>
    <rPh sb="253" eb="254">
      <t>オコナ</t>
    </rPh>
    <phoneticPr fontId="6"/>
  </si>
  <si>
    <t>３１７　３１８　３３８　３７７</t>
    <phoneticPr fontId="6"/>
  </si>
  <si>
    <t>担当部局庁</t>
    <phoneticPr fontId="6"/>
  </si>
  <si>
    <t>E.</t>
    <phoneticPr fontId="6"/>
  </si>
  <si>
    <t>B.</t>
    <phoneticPr fontId="6"/>
  </si>
  <si>
    <t>F.</t>
    <phoneticPr fontId="6"/>
  </si>
  <si>
    <t>C.</t>
    <phoneticPr fontId="6"/>
  </si>
  <si>
    <t>G.</t>
    <phoneticPr fontId="6"/>
  </si>
  <si>
    <t>D.</t>
    <phoneticPr fontId="6"/>
  </si>
  <si>
    <t>H.</t>
    <phoneticPr fontId="6"/>
  </si>
  <si>
    <t>支出先上位１０者リスト</t>
    <phoneticPr fontId="6"/>
  </si>
  <si>
    <t>A.</t>
    <phoneticPr fontId="6"/>
  </si>
  <si>
    <t>支　出　先</t>
    <phoneticPr fontId="6"/>
  </si>
  <si>
    <t>業　務　概　要</t>
    <phoneticPr fontId="6"/>
  </si>
  <si>
    <t>支　出　額
（百万円）</t>
    <phoneticPr fontId="6"/>
  </si>
  <si>
    <t>関係する計画、通知等</t>
    <phoneticPr fontId="6"/>
  </si>
  <si>
    <t>/</t>
    <phoneticPr fontId="6"/>
  </si>
  <si>
    <t>Ｂ.</t>
    <phoneticPr fontId="6"/>
  </si>
  <si>
    <t>Ｃ.</t>
    <phoneticPr fontId="6"/>
  </si>
  <si>
    <t>ワーキングランチ</t>
    <phoneticPr fontId="6"/>
  </si>
  <si>
    <t>Ｄ．</t>
    <phoneticPr fontId="6"/>
  </si>
  <si>
    <t>Ｅ．</t>
    <phoneticPr fontId="6"/>
  </si>
  <si>
    <t>Ｆ．</t>
    <phoneticPr fontId="6"/>
  </si>
  <si>
    <t>ワーキングディナー</t>
    <phoneticPr fontId="6"/>
  </si>
  <si>
    <t>Ｇ．</t>
    <phoneticPr fontId="6"/>
  </si>
  <si>
    <t>H．</t>
    <phoneticPr fontId="6"/>
  </si>
  <si>
    <t>エアクレール</t>
    <phoneticPr fontId="6"/>
  </si>
  <si>
    <t>・単価見直しによる減
・事業見直しによる減</t>
    <rPh sb="1" eb="3">
      <t>タンカ</t>
    </rPh>
    <rPh sb="3" eb="5">
      <t>ミナオ</t>
    </rPh>
    <rPh sb="9" eb="10">
      <t>ゲン</t>
    </rPh>
    <rPh sb="12" eb="14">
      <t>ジギョウ</t>
    </rPh>
    <rPh sb="14" eb="16">
      <t>ミナオ</t>
    </rPh>
    <rPh sb="20" eb="21">
      <t>ゲン</t>
    </rPh>
    <phoneticPr fontId="1"/>
  </si>
  <si>
    <t>・調査出張経費の見直しによる減
・調査用資材，消耗品の単価の見直しによる減</t>
    <rPh sb="8" eb="10">
      <t>ミナオ</t>
    </rPh>
    <rPh sb="14" eb="15">
      <t>ゲン</t>
    </rPh>
    <rPh sb="17" eb="20">
      <t>チョウサヨウ</t>
    </rPh>
    <rPh sb="20" eb="22">
      <t>シザイ</t>
    </rPh>
    <rPh sb="23" eb="26">
      <t>ショウモウヒン</t>
    </rPh>
    <rPh sb="27" eb="29">
      <t>タンカ</t>
    </rPh>
    <rPh sb="30" eb="32">
      <t>ミナオ</t>
    </rPh>
    <rPh sb="36" eb="37">
      <t>ゲン</t>
    </rPh>
    <phoneticPr fontId="1"/>
  </si>
  <si>
    <t>ー</t>
    <phoneticPr fontId="1"/>
  </si>
  <si>
    <t>日中歴史共同研究関係経費</t>
    <phoneticPr fontId="1"/>
  </si>
  <si>
    <t>日中研究交流関係経費</t>
    <phoneticPr fontId="1"/>
  </si>
  <si>
    <t>新日中友好２１世紀委員会関係経費</t>
    <phoneticPr fontId="1"/>
  </si>
  <si>
    <t>日中ハイレベル経済対話推進関係経費</t>
    <phoneticPr fontId="1"/>
  </si>
  <si>
    <t>東シナ海等に関する日中協議関係経費</t>
    <phoneticPr fontId="1"/>
  </si>
  <si>
    <t>刑事司法分野に関する日中協議関係経費</t>
    <phoneticPr fontId="1"/>
  </si>
  <si>
    <t>公開・非公開情報の整理・蓄積関係経費</t>
    <phoneticPr fontId="1"/>
  </si>
  <si>
    <t>日中国民交流促進事業</t>
    <phoneticPr fontId="1"/>
  </si>
  <si>
    <t>中国インターネット調査事業関係経費</t>
    <phoneticPr fontId="1"/>
  </si>
  <si>
    <t>日中経済パートナーシップ協議経費</t>
    <phoneticPr fontId="1"/>
  </si>
  <si>
    <t>日中環境保護推進のための経費</t>
    <phoneticPr fontId="1"/>
  </si>
  <si>
    <t>－</t>
    <phoneticPr fontId="1"/>
  </si>
  <si>
    <t>平成２４年度は国内開催，平成25年度はブルネイ開催につき我が国の立場上の義務的経費の支出が必要</t>
    <rPh sb="0" eb="2">
      <t>ヘイセイ</t>
    </rPh>
    <rPh sb="4" eb="6">
      <t>ネンド</t>
    </rPh>
    <rPh sb="7" eb="9">
      <t>コクナイ</t>
    </rPh>
    <rPh sb="9" eb="11">
      <t>カイサイ</t>
    </rPh>
    <rPh sb="12" eb="14">
      <t>ヘイセイ</t>
    </rPh>
    <rPh sb="16" eb="18">
      <t>ネンド</t>
    </rPh>
    <rPh sb="23" eb="25">
      <t>カイサイ</t>
    </rPh>
    <rPh sb="28" eb="29">
      <t>ワ</t>
    </rPh>
    <rPh sb="30" eb="31">
      <t>クニ</t>
    </rPh>
    <rPh sb="32" eb="34">
      <t>タチバ</t>
    </rPh>
    <rPh sb="34" eb="35">
      <t>ジョウ</t>
    </rPh>
    <rPh sb="36" eb="39">
      <t>ギムテキ</t>
    </rPh>
    <rPh sb="39" eb="41">
      <t>ケイヒ</t>
    </rPh>
    <rPh sb="42" eb="44">
      <t>シシュツ</t>
    </rPh>
    <rPh sb="45" eb="47">
      <t>ヒツヨウ</t>
    </rPh>
    <phoneticPr fontId="1"/>
  </si>
</sst>
</file>

<file path=xl/styles.xml><?xml version="1.0" encoding="utf-8"?>
<styleSheet xmlns="http://schemas.openxmlformats.org/spreadsheetml/2006/main">
  <numFmts count="20">
    <numFmt numFmtId="6" formatCode="&quot;¥&quot;#,##0;[Red]&quot;¥&quot;\-#,##0"/>
    <numFmt numFmtId="176" formatCode="#,##0;&quot;▲ &quot;#,##0"/>
    <numFmt numFmtId="177" formatCode="#,##0_ "/>
    <numFmt numFmtId="178" formatCode="0_ "/>
    <numFmt numFmtId="179" formatCode="0.0_ "/>
    <numFmt numFmtId="180" formatCode="#,##0.0_ "/>
    <numFmt numFmtId="181" formatCode="#,##0.0;&quot;▲ &quot;#,##0.0"/>
    <numFmt numFmtId="182" formatCode="0.0%"/>
    <numFmt numFmtId="183" formatCode="0.0_);[Red]\(0.0\)"/>
    <numFmt numFmtId="184" formatCode="#,##0.00_ "/>
    <numFmt numFmtId="185" formatCode="\(0\)"/>
    <numFmt numFmtId="186" formatCode="\(#,##0\)"/>
    <numFmt numFmtId="187" formatCode="#,##0_);[Red]\(#,##0\)"/>
    <numFmt numFmtId="188" formatCode="#,##0.0_);[Red]\(#,##0.0\)"/>
    <numFmt numFmtId="189" formatCode="0;[Red]0"/>
    <numFmt numFmtId="190" formatCode="0_);\(0\)"/>
    <numFmt numFmtId="191" formatCode="#,##0.0"/>
    <numFmt numFmtId="192" formatCode="0.00_ "/>
    <numFmt numFmtId="193" formatCode="#,##0.0;[Red]\-#,##0.0"/>
    <numFmt numFmtId="194" formatCode="0;_"/>
  </numFmts>
  <fonts count="44">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b/>
      <sz val="14"/>
      <name val="ＭＳ Ｐゴシック"/>
      <family val="3"/>
      <charset val="128"/>
    </font>
    <font>
      <sz val="16"/>
      <name val="ＭＳ Ｐゴシック"/>
      <family val="3"/>
      <charset val="128"/>
    </font>
    <font>
      <b/>
      <sz val="16"/>
      <name val="ＭＳ Ｐゴシック"/>
      <family val="3"/>
      <charset val="128"/>
    </font>
    <font>
      <sz val="6"/>
      <name val="ＭＳ Ｐゴシック"/>
      <family val="3"/>
      <charset val="128"/>
    </font>
    <font>
      <sz val="12"/>
      <name val="ＭＳ Ｐゴシック"/>
      <family val="3"/>
      <charset val="128"/>
    </font>
    <font>
      <b/>
      <sz val="16"/>
      <name val="ＭＳ ゴシック"/>
      <family val="3"/>
      <charset val="128"/>
    </font>
    <font>
      <b/>
      <sz val="11"/>
      <name val="ＭＳ ゴシック"/>
      <family val="3"/>
      <charset val="128"/>
    </font>
    <font>
      <b/>
      <sz val="10"/>
      <name val="ＭＳ ゴシック"/>
      <family val="3"/>
      <charset val="128"/>
    </font>
    <font>
      <b/>
      <sz val="9"/>
      <name val="ＭＳ ゴシック"/>
      <family val="3"/>
      <charset val="128"/>
    </font>
    <font>
      <sz val="11"/>
      <name val="ＭＳ ゴシック"/>
      <family val="3"/>
      <charset val="128"/>
    </font>
    <font>
      <b/>
      <sz val="11"/>
      <name val="ＭＳ Ｐゴシック"/>
      <family val="3"/>
      <charset val="128"/>
    </font>
    <font>
      <sz val="10"/>
      <name val="ＭＳ Ｐゴシック"/>
      <family val="3"/>
      <charset val="128"/>
    </font>
    <font>
      <sz val="9"/>
      <name val="ＭＳ ゴシック"/>
      <family val="3"/>
      <charset val="128"/>
    </font>
    <font>
      <sz val="9"/>
      <name val="ＭＳ Ｐゴシック"/>
      <family val="3"/>
      <charset val="128"/>
    </font>
    <font>
      <b/>
      <sz val="10"/>
      <name val="ＭＳ Ｐゴシック"/>
      <family val="3"/>
      <charset val="128"/>
    </font>
    <font>
      <sz val="10.5"/>
      <name val="ＭＳ Ｐゴシック"/>
      <family val="3"/>
      <charset val="128"/>
    </font>
    <font>
      <sz val="14"/>
      <name val="ＭＳ Ｐゴシック"/>
      <family val="3"/>
      <charset val="128"/>
    </font>
    <font>
      <sz val="10"/>
      <name val="ＭＳ Ｐゴシック"/>
      <family val="3"/>
      <charset val="128"/>
      <scheme val="minor"/>
    </font>
    <font>
      <b/>
      <sz val="12"/>
      <name val="ＭＳ Ｐゴシック"/>
      <family val="3"/>
      <charset val="128"/>
    </font>
    <font>
      <sz val="8"/>
      <name val="ＭＳ Ｐゴシック"/>
      <family val="3"/>
      <charset val="128"/>
    </font>
    <font>
      <sz val="11"/>
      <name val="ＭＳ Ｐゴシック"/>
      <family val="3"/>
      <charset val="128"/>
      <scheme val="minor"/>
    </font>
    <font>
      <sz val="9"/>
      <name val="ＭＳ Ｐゴシック"/>
      <family val="3"/>
      <charset val="128"/>
      <scheme val="minor"/>
    </font>
    <font>
      <u/>
      <sz val="11"/>
      <color indexed="12"/>
      <name val="ＭＳ Ｐゴシック"/>
      <family val="3"/>
      <charset val="128"/>
    </font>
    <font>
      <sz val="20"/>
      <name val="ＭＳ Ｐゴシック"/>
      <family val="3"/>
      <charset val="128"/>
    </font>
    <font>
      <b/>
      <sz val="12"/>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9"/>
      <name val="ＭＳ Ｐゴシック"/>
      <family val="3"/>
      <charset val="128"/>
      <scheme val="minor"/>
    </font>
    <font>
      <b/>
      <sz val="14"/>
      <name val="ＭＳ Ｐゴシック"/>
      <family val="3"/>
      <charset val="128"/>
      <scheme val="minor"/>
    </font>
    <font>
      <sz val="14"/>
      <name val="ＭＳ Ｐゴシック"/>
      <family val="3"/>
      <charset val="128"/>
      <scheme val="minor"/>
    </font>
    <font>
      <sz val="8"/>
      <name val="ＭＳ Ｐゴシック"/>
      <family val="3"/>
      <charset val="128"/>
      <scheme val="minor"/>
    </font>
    <font>
      <b/>
      <sz val="9"/>
      <name val="ＭＳ Ｐゴシック"/>
      <family val="3"/>
      <charset val="128"/>
    </font>
    <font>
      <b/>
      <sz val="11"/>
      <color rgb="FFFF0000"/>
      <name val="ＭＳ Ｐゴシック"/>
      <family val="3"/>
      <charset val="128"/>
    </font>
    <font>
      <sz val="11"/>
      <color rgb="FFFF0000"/>
      <name val="ＭＳ Ｐゴシック"/>
      <family val="3"/>
      <charset val="128"/>
    </font>
    <font>
      <u/>
      <sz val="10"/>
      <name val="ＭＳ Ｐゴシック"/>
      <family val="3"/>
      <charset val="128"/>
    </font>
    <font>
      <sz val="12"/>
      <name val="ＭＳ Ｐゴシック"/>
      <family val="3"/>
      <charset val="128"/>
      <scheme val="minor"/>
    </font>
    <font>
      <sz val="11"/>
      <color theme="1"/>
      <name val="ＭＳ Ｐゴシック"/>
      <family val="3"/>
      <charset val="128"/>
    </font>
    <font>
      <sz val="12"/>
      <color theme="1"/>
      <name val="ＭＳ Ｐゴシック"/>
      <family val="3"/>
      <charset val="128"/>
    </font>
    <font>
      <b/>
      <sz val="16"/>
      <name val="ＭＳ Ｐゴシック"/>
      <family val="3"/>
      <charset val="128"/>
      <scheme val="minor"/>
    </font>
    <font>
      <sz val="12"/>
      <name val="ＭＳ ゴシック"/>
      <family val="3"/>
      <charset val="128"/>
    </font>
    <font>
      <sz val="7"/>
      <name val="ＭＳ Ｐゴシック"/>
      <family val="3"/>
      <charset val="128"/>
    </font>
  </fonts>
  <fills count="9">
    <fill>
      <patternFill patternType="none"/>
    </fill>
    <fill>
      <patternFill patternType="gray125"/>
    </fill>
    <fill>
      <patternFill patternType="solid">
        <fgColor indexed="22"/>
        <bgColor indexed="64"/>
      </patternFill>
    </fill>
    <fill>
      <patternFill patternType="solid">
        <fgColor theme="0" tint="-0.24994659260841701"/>
        <bgColor indexed="64"/>
      </patternFill>
    </fill>
    <fill>
      <patternFill patternType="solid">
        <fgColor theme="0"/>
        <bgColor indexed="64"/>
      </patternFill>
    </fill>
    <fill>
      <patternFill patternType="solid">
        <fgColor theme="0" tint="-0.249977111117893"/>
        <bgColor indexed="64"/>
      </patternFill>
    </fill>
    <fill>
      <patternFill patternType="solid">
        <fgColor indexed="65"/>
        <bgColor indexed="64"/>
      </patternFill>
    </fill>
    <fill>
      <patternFill patternType="solid">
        <fgColor indexed="55"/>
        <bgColor indexed="64"/>
      </patternFill>
    </fill>
    <fill>
      <patternFill patternType="solid">
        <fgColor indexed="9"/>
        <bgColor indexed="64"/>
      </patternFill>
    </fill>
  </fills>
  <borders count="146">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right style="double">
        <color indexed="64"/>
      </right>
      <top style="thin">
        <color indexed="64"/>
      </top>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right style="double">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double">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right style="medium">
        <color indexed="64"/>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top/>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double">
        <color indexed="64"/>
      </right>
      <top style="medium">
        <color indexed="64"/>
      </top>
      <bottom/>
      <diagonal/>
    </border>
    <border>
      <left style="double">
        <color indexed="64"/>
      </left>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style="thin">
        <color indexed="64"/>
      </left>
      <right/>
      <top style="hair">
        <color indexed="64"/>
      </top>
      <bottom style="thin">
        <color indexed="64"/>
      </bottom>
      <diagonal/>
    </border>
    <border>
      <left style="double">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ouble">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style="medium">
        <color indexed="64"/>
      </top>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right style="double">
        <color indexed="64"/>
      </right>
      <top style="hair">
        <color indexed="64"/>
      </top>
      <bottom style="hair">
        <color indexed="64"/>
      </bottom>
      <diagonal/>
    </border>
    <border>
      <left/>
      <right style="double">
        <color indexed="64"/>
      </right>
      <top style="hair">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double">
        <color indexed="64"/>
      </right>
      <top/>
      <bottom style="hair">
        <color indexed="64"/>
      </bottom>
      <diagonal/>
    </border>
    <border diagonalUp="1">
      <left style="double">
        <color indexed="64"/>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diagonalUp="1">
      <left/>
      <right style="medium">
        <color indexed="64"/>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left style="medium">
        <color indexed="64"/>
      </left>
      <right style="thin">
        <color indexed="64"/>
      </right>
      <top/>
      <bottom style="thin">
        <color indexed="64"/>
      </bottom>
      <diagonal/>
    </border>
    <border>
      <left style="medium">
        <color indexed="64"/>
      </left>
      <right/>
      <top style="hair">
        <color indexed="64"/>
      </top>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s>
  <cellStyleXfs count="8">
    <xf numFmtId="0" fontId="0" fillId="0" borderId="0">
      <alignment vertical="center"/>
    </xf>
    <xf numFmtId="0" fontId="2" fillId="0" borderId="0">
      <alignment vertical="center"/>
    </xf>
    <xf numFmtId="0" fontId="7" fillId="0" borderId="0">
      <alignment vertical="center"/>
    </xf>
    <xf numFmtId="0" fontId="7" fillId="0" borderId="0">
      <alignment vertical="center"/>
    </xf>
    <xf numFmtId="0" fontId="7" fillId="0" borderId="0">
      <alignment vertical="center"/>
    </xf>
    <xf numFmtId="38" fontId="2" fillId="0" borderId="0" applyFont="0" applyFill="0" applyBorder="0" applyAlignment="0" applyProtection="0">
      <alignment vertical="center"/>
    </xf>
    <xf numFmtId="6" fontId="2" fillId="0" borderId="0" applyFont="0" applyFill="0" applyBorder="0" applyAlignment="0" applyProtection="0">
      <alignment vertical="center"/>
    </xf>
    <xf numFmtId="9" fontId="2" fillId="0" borderId="0" applyFont="0" applyFill="0" applyBorder="0" applyAlignment="0" applyProtection="0">
      <alignment vertical="center"/>
    </xf>
  </cellStyleXfs>
  <cellXfs count="2986">
    <xf numFmtId="0" fontId="0" fillId="0" borderId="0" xfId="0">
      <alignment vertical="center"/>
    </xf>
    <xf numFmtId="0" fontId="2" fillId="0" borderId="0" xfId="1">
      <alignment vertical="center"/>
    </xf>
    <xf numFmtId="0" fontId="4" fillId="0" borderId="0" xfId="1" applyFont="1">
      <alignment vertical="center"/>
    </xf>
    <xf numFmtId="0" fontId="2" fillId="0" borderId="0" xfId="1" applyFill="1">
      <alignment vertical="center"/>
    </xf>
    <xf numFmtId="0" fontId="13" fillId="0" borderId="0" xfId="1" applyFont="1" applyFill="1" applyBorder="1" applyAlignment="1">
      <alignment horizontal="center" vertical="center" textRotation="255"/>
    </xf>
    <xf numFmtId="0" fontId="2" fillId="0" borderId="0" xfId="1" applyFont="1" applyFill="1" applyBorder="1" applyAlignment="1">
      <alignment vertical="top" wrapText="1"/>
    </xf>
    <xf numFmtId="0" fontId="13" fillId="0" borderId="1" xfId="1" applyFont="1" applyFill="1" applyBorder="1" applyAlignment="1">
      <alignment horizontal="center" vertical="center" textRotation="255"/>
    </xf>
    <xf numFmtId="0" fontId="2" fillId="0" borderId="1" xfId="1" applyFont="1" applyFill="1" applyBorder="1" applyAlignment="1">
      <alignment vertical="top" wrapText="1"/>
    </xf>
    <xf numFmtId="0" fontId="2" fillId="0" borderId="0" xfId="1" applyBorder="1">
      <alignment vertical="center"/>
    </xf>
    <xf numFmtId="0" fontId="13" fillId="2" borderId="75" xfId="1" applyFont="1" applyFill="1" applyBorder="1" applyAlignment="1">
      <alignment vertical="center" textRotation="255"/>
    </xf>
    <xf numFmtId="0" fontId="13" fillId="2" borderId="76" xfId="1" applyFont="1" applyFill="1" applyBorder="1" applyAlignment="1">
      <alignment vertical="center" textRotation="255"/>
    </xf>
    <xf numFmtId="0" fontId="13" fillId="2" borderId="29" xfId="1" applyFont="1" applyFill="1" applyBorder="1" applyAlignment="1">
      <alignment vertical="center" textRotation="255"/>
    </xf>
    <xf numFmtId="0" fontId="13" fillId="2" borderId="30" xfId="1" applyFont="1" applyFill="1" applyBorder="1" applyAlignment="1">
      <alignment vertical="center" textRotation="255"/>
    </xf>
    <xf numFmtId="0" fontId="2" fillId="0" borderId="61" xfId="1" applyBorder="1">
      <alignment vertical="center"/>
    </xf>
    <xf numFmtId="0" fontId="2" fillId="3" borderId="11" xfId="1" applyFont="1" applyFill="1" applyBorder="1" applyAlignment="1">
      <alignment horizontal="left" vertical="center"/>
    </xf>
    <xf numFmtId="0" fontId="2" fillId="3" borderId="12" xfId="1" applyFont="1" applyFill="1" applyBorder="1" applyAlignment="1">
      <alignment horizontal="left" vertical="center"/>
    </xf>
    <xf numFmtId="0" fontId="2" fillId="3" borderId="100" xfId="1" applyFont="1" applyFill="1" applyBorder="1" applyAlignment="1">
      <alignment horizontal="left" vertical="center"/>
    </xf>
    <xf numFmtId="0" fontId="2" fillId="0" borderId="0" xfId="1" applyBorder="1" applyAlignment="1">
      <alignment vertical="top"/>
    </xf>
    <xf numFmtId="0" fontId="3" fillId="0" borderId="0" xfId="1" applyFont="1">
      <alignment vertical="center"/>
    </xf>
    <xf numFmtId="0" fontId="9" fillId="0" borderId="0" xfId="2" applyFont="1" applyFill="1" applyBorder="1" applyAlignment="1" applyProtection="1">
      <alignment horizontal="center" vertical="center" wrapText="1"/>
    </xf>
    <xf numFmtId="0" fontId="12" fillId="0" borderId="0" xfId="2" applyFont="1" applyFill="1" applyBorder="1" applyAlignment="1" applyProtection="1">
      <alignment horizontal="center" vertical="center" wrapText="1"/>
    </xf>
    <xf numFmtId="0" fontId="2" fillId="0" borderId="0" xfId="1" applyFont="1" applyFill="1" applyBorder="1" applyAlignment="1">
      <alignment horizontal="center" vertical="center"/>
    </xf>
    <xf numFmtId="0" fontId="14" fillId="0" borderId="103" xfId="3" applyFont="1" applyFill="1" applyBorder="1" applyAlignment="1" applyProtection="1">
      <alignment vertical="top"/>
    </xf>
    <xf numFmtId="0" fontId="14" fillId="0" borderId="102" xfId="3" applyFont="1" applyFill="1" applyBorder="1" applyAlignment="1" applyProtection="1">
      <alignment vertical="top"/>
    </xf>
    <xf numFmtId="0" fontId="14" fillId="0" borderId="104" xfId="3" applyFont="1" applyFill="1" applyBorder="1" applyAlignment="1" applyProtection="1">
      <alignment vertical="top"/>
    </xf>
    <xf numFmtId="0" fontId="14" fillId="0" borderId="35" xfId="3" applyFont="1" applyFill="1" applyBorder="1" applyAlignment="1" applyProtection="1">
      <alignment vertical="top"/>
    </xf>
    <xf numFmtId="0" fontId="14" fillId="0" borderId="0" xfId="3" applyFont="1" applyFill="1" applyBorder="1" applyAlignment="1" applyProtection="1">
      <alignment vertical="top"/>
    </xf>
    <xf numFmtId="0" fontId="14" fillId="0" borderId="61" xfId="3" applyFont="1" applyFill="1" applyBorder="1" applyAlignment="1" applyProtection="1">
      <alignment vertical="top"/>
    </xf>
    <xf numFmtId="0" fontId="14" fillId="0" borderId="0" xfId="3" applyFont="1" applyFill="1" applyBorder="1" applyAlignment="1" applyProtection="1">
      <alignment horizontal="center" vertical="center"/>
    </xf>
    <xf numFmtId="0" fontId="13" fillId="0" borderId="0" xfId="3" applyFont="1" applyFill="1" applyBorder="1" applyAlignment="1" applyProtection="1">
      <alignment horizontal="center" vertical="top"/>
    </xf>
    <xf numFmtId="0" fontId="14" fillId="0" borderId="0" xfId="3" applyFont="1" applyFill="1" applyBorder="1" applyAlignment="1" applyProtection="1">
      <alignment horizontal="center" vertical="top"/>
    </xf>
    <xf numFmtId="0" fontId="2" fillId="0" borderId="0" xfId="1" applyBorder="1" applyAlignment="1">
      <alignment vertical="center"/>
    </xf>
    <xf numFmtId="0" fontId="20" fillId="0" borderId="0" xfId="3" applyFont="1" applyFill="1" applyBorder="1" applyAlignment="1" applyProtection="1">
      <alignment vertical="top"/>
    </xf>
    <xf numFmtId="0" fontId="2" fillId="0" borderId="0" xfId="1" applyBorder="1" applyAlignment="1">
      <alignment horizontal="center" vertical="center"/>
    </xf>
    <xf numFmtId="0" fontId="16" fillId="0" borderId="0" xfId="3" applyFont="1" applyFill="1" applyBorder="1" applyAlignment="1" applyProtection="1">
      <alignment horizontal="center" vertical="top"/>
    </xf>
    <xf numFmtId="0" fontId="14" fillId="0" borderId="32" xfId="3" applyFont="1" applyFill="1" applyBorder="1" applyAlignment="1" applyProtection="1">
      <alignment vertical="top"/>
    </xf>
    <xf numFmtId="0" fontId="14" fillId="0" borderId="19" xfId="3" applyFont="1" applyFill="1" applyBorder="1" applyAlignment="1" applyProtection="1">
      <alignment vertical="top"/>
    </xf>
    <xf numFmtId="0" fontId="14" fillId="0" borderId="31" xfId="3" applyFont="1" applyFill="1" applyBorder="1" applyAlignment="1" applyProtection="1">
      <alignment vertical="top"/>
    </xf>
    <xf numFmtId="0" fontId="14" fillId="0" borderId="44" xfId="3" applyFont="1" applyFill="1" applyBorder="1" applyAlignment="1" applyProtection="1">
      <alignment vertical="top"/>
    </xf>
    <xf numFmtId="0" fontId="14" fillId="0" borderId="23" xfId="3" applyFont="1" applyFill="1" applyBorder="1" applyAlignment="1" applyProtection="1">
      <alignment vertical="top"/>
    </xf>
    <xf numFmtId="0" fontId="14" fillId="0" borderId="23" xfId="3" applyFont="1" applyFill="1" applyBorder="1" applyAlignment="1" applyProtection="1">
      <alignment horizontal="center" vertical="top"/>
    </xf>
    <xf numFmtId="0" fontId="14" fillId="0" borderId="43" xfId="3" applyFont="1" applyFill="1" applyBorder="1" applyAlignment="1" applyProtection="1">
      <alignment vertical="top"/>
    </xf>
    <xf numFmtId="0" fontId="14" fillId="0" borderId="29" xfId="3" applyFont="1" applyFill="1" applyBorder="1" applyAlignment="1" applyProtection="1">
      <alignment horizontal="center" vertical="center"/>
    </xf>
    <xf numFmtId="0" fontId="14" fillId="0" borderId="1" xfId="3" applyFont="1" applyFill="1" applyBorder="1" applyAlignment="1" applyProtection="1">
      <alignment horizontal="center" vertical="center"/>
    </xf>
    <xf numFmtId="0" fontId="14" fillId="0" borderId="70" xfId="3" applyFont="1" applyFill="1" applyBorder="1" applyAlignment="1" applyProtection="1">
      <alignment horizontal="center" vertical="center"/>
    </xf>
    <xf numFmtId="0" fontId="14" fillId="0" borderId="61" xfId="3" applyFont="1" applyFill="1" applyBorder="1" applyAlignment="1" applyProtection="1">
      <alignment horizontal="center" vertical="center"/>
    </xf>
    <xf numFmtId="0" fontId="14" fillId="0" borderId="75" xfId="3" applyFont="1" applyFill="1" applyBorder="1" applyAlignment="1" applyProtection="1">
      <alignment horizontal="center" vertical="center"/>
    </xf>
    <xf numFmtId="0" fontId="2" fillId="0" borderId="75" xfId="1" applyBorder="1">
      <alignment vertical="center"/>
    </xf>
    <xf numFmtId="0" fontId="2" fillId="0" borderId="29" xfId="1" applyBorder="1">
      <alignment vertical="center"/>
    </xf>
    <xf numFmtId="0" fontId="2" fillId="0" borderId="0" xfId="1" applyAlignment="1">
      <alignment horizontal="center" vertical="center"/>
    </xf>
    <xf numFmtId="0" fontId="14" fillId="0" borderId="105" xfId="3" applyFont="1" applyFill="1" applyBorder="1" applyAlignment="1" applyProtection="1">
      <alignment vertical="top"/>
    </xf>
    <xf numFmtId="0" fontId="14" fillId="0" borderId="1" xfId="3" applyFont="1" applyFill="1" applyBorder="1" applyAlignment="1" applyProtection="1">
      <alignment vertical="top"/>
    </xf>
    <xf numFmtId="0" fontId="14" fillId="0" borderId="106" xfId="3" applyFont="1" applyFill="1" applyBorder="1" applyAlignment="1" applyProtection="1">
      <alignment vertical="top"/>
    </xf>
    <xf numFmtId="0" fontId="13" fillId="0" borderId="0" xfId="1" applyFont="1">
      <alignment vertical="center"/>
    </xf>
    <xf numFmtId="0" fontId="2" fillId="0" borderId="0" xfId="1" applyAlignment="1">
      <alignment vertical="center"/>
    </xf>
    <xf numFmtId="0" fontId="21" fillId="0" borderId="0" xfId="1" applyFont="1">
      <alignment vertical="center"/>
    </xf>
    <xf numFmtId="0" fontId="14" fillId="0" borderId="0" xfId="3" applyFont="1" applyFill="1" applyBorder="1" applyAlignment="1" applyProtection="1">
      <alignment vertical="center"/>
    </xf>
    <xf numFmtId="0" fontId="17" fillId="0" borderId="0" xfId="3" applyFont="1" applyFill="1" applyBorder="1" applyAlignment="1" applyProtection="1">
      <alignment vertical="center"/>
    </xf>
    <xf numFmtId="0" fontId="16" fillId="0" borderId="0" xfId="3" applyFont="1" applyFill="1" applyBorder="1" applyAlignment="1" applyProtection="1">
      <alignment horizontal="left" vertical="center"/>
    </xf>
    <xf numFmtId="0" fontId="14" fillId="0" borderId="0" xfId="1" applyFont="1" applyBorder="1" applyAlignment="1">
      <alignment horizontal="center" vertical="center"/>
    </xf>
    <xf numFmtId="0" fontId="2" fillId="0" borderId="29" xfId="1" applyBorder="1" applyAlignment="1">
      <alignment horizontal="center" vertical="center"/>
    </xf>
    <xf numFmtId="0" fontId="14" fillId="0" borderId="29" xfId="3" applyFont="1" applyFill="1" applyBorder="1" applyAlignment="1" applyProtection="1">
      <alignment vertical="top"/>
    </xf>
    <xf numFmtId="0" fontId="14" fillId="0" borderId="102" xfId="3" applyFont="1" applyFill="1" applyBorder="1" applyAlignment="1" applyProtection="1">
      <alignment horizontal="center" vertical="center"/>
    </xf>
    <xf numFmtId="0" fontId="14" fillId="0" borderId="104" xfId="3" applyFont="1" applyFill="1" applyBorder="1" applyAlignment="1" applyProtection="1">
      <alignment horizontal="center" vertical="center"/>
    </xf>
    <xf numFmtId="0" fontId="14" fillId="0" borderId="29" xfId="3" applyFont="1" applyFill="1" applyBorder="1" applyAlignment="1" applyProtection="1">
      <alignment vertical="center"/>
    </xf>
    <xf numFmtId="0" fontId="14" fillId="0" borderId="66" xfId="3" applyFont="1" applyFill="1" applyBorder="1" applyAlignment="1" applyProtection="1">
      <alignment horizontal="center" vertical="center"/>
    </xf>
    <xf numFmtId="0" fontId="2" fillId="0" borderId="61" xfId="1" applyBorder="1" applyAlignment="1">
      <alignment horizontal="center" vertical="center"/>
    </xf>
    <xf numFmtId="0" fontId="14" fillId="0" borderId="1" xfId="3" applyFont="1" applyFill="1" applyBorder="1" applyAlignment="1" applyProtection="1">
      <alignment horizontal="center" vertical="top"/>
    </xf>
    <xf numFmtId="0" fontId="14" fillId="0" borderId="106" xfId="3" applyFont="1" applyFill="1" applyBorder="1" applyAlignment="1" applyProtection="1">
      <alignment horizontal="center" vertical="top"/>
    </xf>
    <xf numFmtId="0" fontId="2" fillId="0" borderId="0" xfId="1" applyBorder="1" applyAlignment="1">
      <alignment vertical="center" wrapText="1"/>
    </xf>
    <xf numFmtId="0" fontId="14" fillId="0" borderId="75" xfId="3" applyFont="1" applyFill="1" applyBorder="1" applyAlignment="1" applyProtection="1">
      <alignment horizontal="center" vertical="top"/>
    </xf>
    <xf numFmtId="0" fontId="14" fillId="0" borderId="104" xfId="3" applyFont="1" applyFill="1" applyBorder="1" applyAlignment="1" applyProtection="1">
      <alignment horizontal="center" vertical="top"/>
    </xf>
    <xf numFmtId="0" fontId="14" fillId="0" borderId="61" xfId="3" applyFont="1" applyFill="1" applyBorder="1" applyAlignment="1" applyProtection="1">
      <alignment horizontal="center" vertical="top"/>
    </xf>
    <xf numFmtId="0" fontId="2" fillId="0" borderId="61" xfId="1" applyBorder="1" applyAlignment="1">
      <alignment vertical="center"/>
    </xf>
    <xf numFmtId="0" fontId="13" fillId="0" borderId="61" xfId="3" applyFont="1" applyFill="1" applyBorder="1" applyAlignment="1" applyProtection="1">
      <alignment horizontal="center" vertical="top"/>
    </xf>
    <xf numFmtId="0" fontId="2" fillId="0" borderId="0" xfId="3" applyFont="1" applyFill="1" applyBorder="1" applyAlignment="1" applyProtection="1">
      <alignment horizontal="center" vertical="top"/>
    </xf>
    <xf numFmtId="0" fontId="2" fillId="0" borderId="0" xfId="1" applyFont="1" applyBorder="1" applyAlignment="1">
      <alignment horizontal="center" vertical="center"/>
    </xf>
    <xf numFmtId="0" fontId="16" fillId="0" borderId="0" xfId="3" applyFont="1" applyFill="1" applyBorder="1" applyAlignment="1" applyProtection="1">
      <alignment horizontal="center" vertical="center"/>
    </xf>
    <xf numFmtId="0" fontId="16" fillId="0" borderId="0" xfId="1" applyFont="1" applyBorder="1" applyAlignment="1">
      <alignment horizontal="center" vertical="center"/>
    </xf>
    <xf numFmtId="0" fontId="2" fillId="0" borderId="0" xfId="1" applyBorder="1" applyAlignment="1">
      <alignment horizontal="center" vertical="center" wrapText="1"/>
    </xf>
    <xf numFmtId="0" fontId="14" fillId="0" borderId="21" xfId="3" applyFont="1" applyFill="1" applyBorder="1" applyAlignment="1" applyProtection="1">
      <alignment vertical="top"/>
    </xf>
    <xf numFmtId="0" fontId="14" fillId="0" borderId="75" xfId="3" applyFont="1" applyFill="1" applyBorder="1" applyAlignment="1" applyProtection="1">
      <alignment vertical="top"/>
    </xf>
    <xf numFmtId="0" fontId="14" fillId="0" borderId="117" xfId="3" applyFont="1" applyFill="1" applyBorder="1" applyAlignment="1" applyProtection="1">
      <alignment vertical="top"/>
    </xf>
    <xf numFmtId="177" fontId="2" fillId="0" borderId="0" xfId="1" applyNumberFormat="1" applyFont="1" applyFill="1" applyBorder="1" applyAlignment="1">
      <alignment horizontal="center" vertical="center"/>
    </xf>
    <xf numFmtId="0" fontId="17" fillId="0" borderId="0" xfId="1" applyFont="1" applyFill="1" applyBorder="1" applyAlignment="1">
      <alignment horizontal="center" vertical="center" textRotation="255" wrapText="1"/>
    </xf>
    <xf numFmtId="0" fontId="2" fillId="0" borderId="12" xfId="1" applyBorder="1" applyAlignment="1">
      <alignment vertical="center"/>
    </xf>
    <xf numFmtId="0" fontId="2" fillId="0" borderId="0" xfId="1" applyBorder="1" applyAlignment="1">
      <alignment vertical="center"/>
    </xf>
    <xf numFmtId="0" fontId="2" fillId="0" borderId="0" xfId="1" applyAlignment="1">
      <alignment vertical="center"/>
    </xf>
    <xf numFmtId="0" fontId="14" fillId="0" borderId="0" xfId="3" applyFont="1" applyFill="1" applyBorder="1" applyAlignment="1" applyProtection="1">
      <alignment horizontal="center" vertical="center"/>
    </xf>
    <xf numFmtId="0" fontId="14" fillId="0" borderId="23" xfId="3" applyFont="1" applyFill="1" applyBorder="1" applyAlignment="1" applyProtection="1">
      <alignment vertical="top"/>
    </xf>
    <xf numFmtId="0" fontId="2" fillId="0" borderId="66" xfId="1" applyFont="1" applyFill="1" applyBorder="1" applyAlignment="1">
      <alignment horizontal="center" vertical="top"/>
    </xf>
    <xf numFmtId="0" fontId="2" fillId="0" borderId="0" xfId="1" applyFont="1" applyFill="1" applyBorder="1" applyAlignment="1">
      <alignment horizontal="center" vertical="top"/>
    </xf>
    <xf numFmtId="0" fontId="13" fillId="2" borderId="22" xfId="2" applyFont="1" applyFill="1" applyBorder="1" applyAlignment="1" applyProtection="1">
      <alignment horizontal="center" vertical="center" wrapText="1" shrinkToFit="1"/>
    </xf>
    <xf numFmtId="0" fontId="13" fillId="2" borderId="23" xfId="2" applyFont="1" applyFill="1" applyBorder="1" applyAlignment="1" applyProtection="1">
      <alignment horizontal="center" vertical="center" wrapText="1" shrinkToFit="1"/>
    </xf>
    <xf numFmtId="0" fontId="2" fillId="0" borderId="24" xfId="2" applyFont="1" applyFill="1" applyBorder="1" applyAlignment="1" applyProtection="1">
      <alignment horizontal="center" vertical="center" wrapText="1" shrinkToFit="1"/>
    </xf>
    <xf numFmtId="0" fontId="2" fillId="0" borderId="23" xfId="2" applyFont="1" applyFill="1" applyBorder="1" applyAlignment="1" applyProtection="1">
      <alignment horizontal="center" vertical="center" wrapText="1" shrinkToFit="1"/>
    </xf>
    <xf numFmtId="0" fontId="2" fillId="0" borderId="0" xfId="1" applyBorder="1" applyAlignment="1">
      <alignment horizontal="left" vertical="center"/>
    </xf>
    <xf numFmtId="0" fontId="14" fillId="0" borderId="23" xfId="3" applyFont="1" applyFill="1" applyBorder="1" applyAlignment="1" applyProtection="1">
      <alignment horizontal="center" vertical="top"/>
    </xf>
    <xf numFmtId="0" fontId="14" fillId="0" borderId="0" xfId="3" applyFont="1" applyFill="1" applyBorder="1" applyAlignment="1" applyProtection="1">
      <alignment horizontal="center" vertical="top"/>
    </xf>
    <xf numFmtId="0" fontId="2" fillId="0" borderId="19" xfId="1" applyFont="1" applyFill="1" applyBorder="1" applyAlignment="1">
      <alignment horizontal="center" vertical="center"/>
    </xf>
    <xf numFmtId="0" fontId="2" fillId="0" borderId="0" xfId="1" applyFont="1" applyFill="1" applyBorder="1" applyAlignment="1">
      <alignment horizontal="center" vertical="center"/>
    </xf>
    <xf numFmtId="0" fontId="2" fillId="0" borderId="0" xfId="1" applyFont="1" applyFill="1" applyBorder="1" applyAlignment="1">
      <alignment horizontal="center" vertical="center" wrapText="1"/>
    </xf>
    <xf numFmtId="0" fontId="2" fillId="0" borderId="19" xfId="1" applyBorder="1" applyAlignment="1">
      <alignment vertical="center"/>
    </xf>
    <xf numFmtId="0" fontId="14" fillId="0" borderId="1" xfId="3" applyFont="1" applyFill="1" applyBorder="1" applyAlignment="1" applyProtection="1">
      <alignment horizontal="center" vertical="top"/>
    </xf>
    <xf numFmtId="0" fontId="2" fillId="0" borderId="0" xfId="1" applyFont="1" applyBorder="1" applyAlignment="1">
      <alignment horizontal="center" vertical="center"/>
    </xf>
    <xf numFmtId="0" fontId="23" fillId="0" borderId="0" xfId="1" applyFont="1" applyFill="1" applyBorder="1" applyAlignment="1">
      <alignment vertical="center" wrapText="1"/>
    </xf>
    <xf numFmtId="0" fontId="23" fillId="0" borderId="0" xfId="1" applyFont="1" applyFill="1" applyBorder="1" applyAlignment="1">
      <alignment vertical="center"/>
    </xf>
    <xf numFmtId="0" fontId="23" fillId="0" borderId="0" xfId="1" applyFont="1" applyFill="1" applyBorder="1" applyAlignment="1">
      <alignment vertical="top" wrapText="1"/>
    </xf>
    <xf numFmtId="0" fontId="9" fillId="0" borderId="0" xfId="2" applyFont="1" applyFill="1" applyBorder="1" applyAlignment="1" applyProtection="1">
      <alignment horizontal="left" vertical="center" wrapText="1"/>
    </xf>
    <xf numFmtId="0" fontId="23" fillId="0" borderId="0" xfId="1" applyFont="1">
      <alignment vertical="center"/>
    </xf>
    <xf numFmtId="0" fontId="27" fillId="0" borderId="0" xfId="1" applyFont="1">
      <alignment vertical="center"/>
    </xf>
    <xf numFmtId="0" fontId="28" fillId="0" borderId="0" xfId="2" applyFont="1" applyFill="1" applyBorder="1" applyAlignment="1" applyProtection="1">
      <alignment horizontal="center" vertical="center" wrapText="1"/>
    </xf>
    <xf numFmtId="0" fontId="20" fillId="0" borderId="102" xfId="3" applyFont="1" applyFill="1" applyBorder="1" applyAlignment="1" applyProtection="1">
      <alignment vertical="top"/>
    </xf>
    <xf numFmtId="0" fontId="28" fillId="0" borderId="102" xfId="2" applyFont="1" applyFill="1" applyBorder="1" applyAlignment="1" applyProtection="1">
      <alignment horizontal="center" vertical="center" wrapText="1"/>
    </xf>
    <xf numFmtId="0" fontId="14" fillId="0" borderId="35" xfId="3" applyFont="1" applyFill="1" applyBorder="1" applyAlignment="1" applyProtection="1">
      <alignment horizontal="center" vertical="center"/>
    </xf>
    <xf numFmtId="0" fontId="14" fillId="0" borderId="70" xfId="3" applyFont="1" applyFill="1" applyBorder="1" applyAlignment="1" applyProtection="1">
      <alignment vertical="top"/>
    </xf>
    <xf numFmtId="0" fontId="23" fillId="0" borderId="0" xfId="1" applyFont="1" applyBorder="1" applyAlignment="1">
      <alignment vertical="top"/>
    </xf>
    <xf numFmtId="0" fontId="28" fillId="0" borderId="0" xfId="1" applyFont="1" applyFill="1" applyBorder="1" applyAlignment="1">
      <alignment horizontal="center" vertical="center" textRotation="255"/>
    </xf>
    <xf numFmtId="0" fontId="23" fillId="0" borderId="0" xfId="1" applyFont="1" applyBorder="1">
      <alignment vertical="center"/>
    </xf>
    <xf numFmtId="0" fontId="23" fillId="0" borderId="0" xfId="1" applyFont="1" applyFill="1">
      <alignment vertical="center"/>
    </xf>
    <xf numFmtId="0" fontId="28" fillId="2" borderId="30" xfId="1" applyFont="1" applyFill="1" applyBorder="1" applyAlignment="1">
      <alignment vertical="center" textRotation="255"/>
    </xf>
    <xf numFmtId="0" fontId="28" fillId="2" borderId="29" xfId="1" applyFont="1" applyFill="1" applyBorder="1" applyAlignment="1">
      <alignment vertical="center" textRotation="255"/>
    </xf>
    <xf numFmtId="0" fontId="28" fillId="2" borderId="76" xfId="1" applyFont="1" applyFill="1" applyBorder="1" applyAlignment="1">
      <alignment vertical="center" textRotation="255"/>
    </xf>
    <xf numFmtId="0" fontId="28" fillId="2" borderId="75" xfId="1" applyFont="1" applyFill="1" applyBorder="1" applyAlignment="1">
      <alignment vertical="center" textRotation="255"/>
    </xf>
    <xf numFmtId="0" fontId="23" fillId="0" borderId="102" xfId="1" applyFont="1" applyFill="1" applyBorder="1" applyAlignment="1">
      <alignment vertical="top" wrapText="1"/>
    </xf>
    <xf numFmtId="0" fontId="28" fillId="0" borderId="102" xfId="1" applyFont="1" applyFill="1" applyBorder="1" applyAlignment="1">
      <alignment horizontal="center" vertical="center" textRotation="255"/>
    </xf>
    <xf numFmtId="0" fontId="2" fillId="0" borderId="66" xfId="1" applyBorder="1" applyAlignment="1">
      <alignment vertical="center"/>
    </xf>
    <xf numFmtId="0" fontId="2" fillId="0" borderId="25" xfId="1" applyBorder="1" applyAlignment="1">
      <alignment horizontal="right" vertical="center"/>
    </xf>
    <xf numFmtId="0" fontId="2" fillId="0" borderId="44" xfId="1" applyBorder="1" applyAlignment="1">
      <alignment vertical="center"/>
    </xf>
    <xf numFmtId="0" fontId="2" fillId="0" borderId="43" xfId="1" applyBorder="1" applyAlignment="1">
      <alignment horizontal="right" vertical="center"/>
    </xf>
    <xf numFmtId="0" fontId="2" fillId="0" borderId="44" xfId="1" applyBorder="1" applyAlignment="1">
      <alignment horizontal="left" vertical="center"/>
    </xf>
    <xf numFmtId="0" fontId="2" fillId="0" borderId="1" xfId="1" applyBorder="1">
      <alignment vertical="center"/>
    </xf>
    <xf numFmtId="0" fontId="2" fillId="0" borderId="19" xfId="1" applyBorder="1">
      <alignment vertical="center"/>
    </xf>
    <xf numFmtId="0" fontId="2" fillId="0" borderId="19" xfId="1" applyNumberFormat="1" applyFont="1" applyFill="1" applyBorder="1" applyAlignment="1">
      <alignment horizontal="center" vertical="center"/>
    </xf>
    <xf numFmtId="0" fontId="2" fillId="0" borderId="0" xfId="1" applyFill="1" applyBorder="1" applyAlignment="1">
      <alignment vertical="center"/>
    </xf>
    <xf numFmtId="0" fontId="2" fillId="0" borderId="29" xfId="1" applyFill="1" applyBorder="1" applyAlignment="1">
      <alignment vertical="center"/>
    </xf>
    <xf numFmtId="0" fontId="14" fillId="0" borderId="66" xfId="3" applyFont="1" applyFill="1" applyBorder="1" applyAlignment="1" applyProtection="1">
      <alignment vertical="top"/>
    </xf>
    <xf numFmtId="0" fontId="2" fillId="0" borderId="15" xfId="1" applyBorder="1">
      <alignment vertical="center"/>
    </xf>
    <xf numFmtId="0" fontId="21" fillId="0" borderId="0" xfId="1" applyFont="1" applyBorder="1">
      <alignment vertical="center"/>
    </xf>
    <xf numFmtId="0" fontId="13" fillId="0" borderId="0" xfId="1" applyFont="1" applyBorder="1">
      <alignment vertical="center"/>
    </xf>
    <xf numFmtId="0" fontId="13" fillId="0" borderId="29" xfId="1" applyFont="1" applyBorder="1">
      <alignment vertical="center"/>
    </xf>
    <xf numFmtId="0" fontId="14" fillId="0" borderId="16" xfId="3" applyFont="1" applyFill="1" applyBorder="1" applyAlignment="1" applyProtection="1">
      <alignment vertical="top"/>
    </xf>
    <xf numFmtId="0" fontId="2" fillId="0" borderId="0" xfId="1" applyNumberFormat="1" applyFont="1" applyFill="1" applyBorder="1" applyAlignment="1">
      <alignment horizontal="center" vertical="center"/>
    </xf>
    <xf numFmtId="0" fontId="2" fillId="0" borderId="23" xfId="3" applyFont="1" applyFill="1" applyBorder="1" applyAlignment="1">
      <alignment horizontal="center" vertical="center" shrinkToFit="1"/>
    </xf>
    <xf numFmtId="0" fontId="9" fillId="2" borderId="23" xfId="3" applyNumberFormat="1" applyFont="1" applyFill="1" applyBorder="1" applyAlignment="1" applyProtection="1">
      <alignment horizontal="center" vertical="center" wrapText="1"/>
    </xf>
    <xf numFmtId="0" fontId="13" fillId="2" borderId="49" xfId="2" applyFont="1" applyFill="1" applyBorder="1" applyAlignment="1" applyProtection="1">
      <alignment horizontal="center" vertical="center" wrapText="1" shrinkToFit="1"/>
    </xf>
    <xf numFmtId="0" fontId="2" fillId="4" borderId="0" xfId="1" applyFont="1" applyFill="1" applyBorder="1" applyAlignment="1">
      <alignment horizontal="center" vertical="center"/>
    </xf>
    <xf numFmtId="0" fontId="21" fillId="0" borderId="0" xfId="1" applyFont="1" applyFill="1">
      <alignment vertical="center"/>
    </xf>
    <xf numFmtId="0" fontId="0" fillId="0" borderId="0" xfId="3" applyFont="1" applyFill="1" applyBorder="1" applyAlignment="1" applyProtection="1">
      <alignment vertical="center" wrapText="1"/>
    </xf>
    <xf numFmtId="0" fontId="2" fillId="0" borderId="0" xfId="3" applyFont="1" applyFill="1" applyBorder="1" applyAlignment="1">
      <alignment horizontal="center" vertical="center" shrinkToFit="1"/>
    </xf>
    <xf numFmtId="0" fontId="12" fillId="0" borderId="0" xfId="4" applyFont="1" applyFill="1" applyBorder="1" applyAlignment="1" applyProtection="1">
      <alignment horizontal="center" vertical="center" shrinkToFit="1"/>
    </xf>
    <xf numFmtId="0" fontId="9" fillId="0" borderId="0" xfId="3" applyFont="1" applyFill="1" applyBorder="1" applyAlignment="1" applyProtection="1">
      <alignment horizontal="center" vertical="center"/>
    </xf>
    <xf numFmtId="0" fontId="19" fillId="0" borderId="0" xfId="1" applyFont="1" applyBorder="1" applyAlignment="1">
      <alignment horizontal="center" vertical="center"/>
    </xf>
    <xf numFmtId="0" fontId="16" fillId="0" borderId="0" xfId="1" applyFont="1" applyFill="1" applyBorder="1" applyAlignment="1">
      <alignment horizontal="center" vertical="center" shrinkToFit="1"/>
    </xf>
    <xf numFmtId="0" fontId="14" fillId="0" borderId="0" xfId="3" applyFont="1" applyFill="1" applyBorder="1" applyAlignment="1" applyProtection="1">
      <alignment horizontal="left" vertical="center" wrapText="1"/>
    </xf>
    <xf numFmtId="0" fontId="2" fillId="0" borderId="23" xfId="1" applyBorder="1" applyAlignment="1">
      <alignment vertical="center"/>
    </xf>
    <xf numFmtId="0" fontId="2" fillId="0" borderId="19" xfId="1" applyBorder="1" applyAlignment="1">
      <alignment vertical="center" wrapText="1"/>
    </xf>
    <xf numFmtId="0" fontId="2" fillId="0" borderId="23" xfId="1" applyBorder="1" applyAlignment="1">
      <alignment vertical="center" wrapText="1"/>
    </xf>
    <xf numFmtId="0" fontId="16" fillId="0" borderId="66" xfId="1" applyFont="1" applyFill="1" applyBorder="1" applyAlignment="1">
      <alignment horizontal="center" vertical="center" shrinkToFit="1"/>
    </xf>
    <xf numFmtId="0" fontId="16" fillId="4" borderId="66" xfId="1" applyFont="1" applyFill="1" applyBorder="1" applyAlignment="1">
      <alignment horizontal="center" vertical="center" shrinkToFit="1"/>
    </xf>
    <xf numFmtId="0" fontId="2" fillId="0" borderId="66" xfId="1" applyNumberFormat="1" applyFont="1" applyFill="1" applyBorder="1" applyAlignment="1">
      <alignment horizontal="center" vertical="center"/>
    </xf>
    <xf numFmtId="0" fontId="0" fillId="0" borderId="0" xfId="3" applyFont="1" applyFill="1" applyBorder="1" applyAlignment="1">
      <alignment horizontal="center" vertical="center" shrinkToFit="1"/>
    </xf>
    <xf numFmtId="0" fontId="12" fillId="0" borderId="0" xfId="4" applyFont="1" applyFill="1" applyBorder="1" applyAlignment="1" applyProtection="1">
      <alignment horizontal="center" vertical="center" wrapText="1"/>
    </xf>
    <xf numFmtId="0" fontId="12" fillId="0" borderId="66" xfId="4" applyFont="1" applyFill="1" applyBorder="1" applyAlignment="1" applyProtection="1">
      <alignment horizontal="center" vertical="center" shrinkToFit="1"/>
    </xf>
    <xf numFmtId="0" fontId="14" fillId="0" borderId="0" xfId="3" applyFont="1" applyFill="1" applyBorder="1" applyAlignment="1" applyProtection="1">
      <alignment horizontal="center" vertical="top" wrapText="1"/>
    </xf>
    <xf numFmtId="0" fontId="14" fillId="0" borderId="23" xfId="3" applyFont="1" applyFill="1" applyBorder="1" applyAlignment="1" applyProtection="1">
      <alignment horizontal="center" vertical="top" wrapText="1"/>
    </xf>
    <xf numFmtId="0" fontId="14" fillId="0" borderId="36" xfId="3" applyFont="1" applyFill="1" applyBorder="1" applyAlignment="1" applyProtection="1">
      <alignment vertical="top"/>
    </xf>
    <xf numFmtId="0" fontId="14" fillId="0" borderId="0" xfId="3" applyFont="1" applyFill="1" applyBorder="1" applyAlignment="1" applyProtection="1">
      <alignment horizontal="center" vertical="center" wrapText="1"/>
    </xf>
    <xf numFmtId="0" fontId="14" fillId="0" borderId="36" xfId="3" applyFont="1" applyFill="1" applyBorder="1" applyAlignment="1" applyProtection="1">
      <alignment vertical="top" wrapText="1"/>
    </xf>
    <xf numFmtId="0" fontId="14" fillId="0" borderId="0" xfId="3" applyFont="1" applyFill="1" applyBorder="1" applyAlignment="1" applyProtection="1">
      <alignment vertical="top" wrapText="1"/>
    </xf>
    <xf numFmtId="0" fontId="14" fillId="0" borderId="66" xfId="3" applyFont="1" applyFill="1" applyBorder="1" applyAlignment="1" applyProtection="1">
      <alignment vertical="top" wrapText="1"/>
    </xf>
    <xf numFmtId="0" fontId="14" fillId="0" borderId="12" xfId="3" applyFont="1" applyFill="1" applyBorder="1" applyAlignment="1" applyProtection="1">
      <alignment vertical="top"/>
    </xf>
    <xf numFmtId="0" fontId="14" fillId="0" borderId="19" xfId="3" applyFont="1" applyFill="1" applyBorder="1" applyAlignment="1" applyProtection="1">
      <alignment horizontal="center" vertical="center" wrapText="1"/>
    </xf>
    <xf numFmtId="0" fontId="14" fillId="0" borderId="12" xfId="3" applyFont="1" applyFill="1" applyBorder="1" applyAlignment="1" applyProtection="1">
      <alignment horizontal="center" vertical="center" wrapText="1"/>
    </xf>
    <xf numFmtId="0" fontId="14" fillId="0" borderId="23" xfId="3" applyFont="1" applyFill="1" applyBorder="1" applyAlignment="1" applyProtection="1">
      <alignment horizontal="center" vertical="center" wrapText="1"/>
    </xf>
    <xf numFmtId="0" fontId="2" fillId="0" borderId="106" xfId="1" applyBorder="1" applyAlignment="1">
      <alignment vertical="top"/>
    </xf>
    <xf numFmtId="0" fontId="2" fillId="0" borderId="1" xfId="1" applyBorder="1" applyAlignment="1">
      <alignment vertical="top"/>
    </xf>
    <xf numFmtId="0" fontId="13" fillId="0" borderId="29" xfId="1" applyFont="1" applyFill="1" applyBorder="1" applyAlignment="1">
      <alignment horizontal="center" vertical="center" textRotation="255"/>
    </xf>
    <xf numFmtId="0" fontId="2" fillId="0" borderId="61" xfId="1" applyBorder="1" applyAlignment="1">
      <alignment vertical="top"/>
    </xf>
    <xf numFmtId="0" fontId="2" fillId="0" borderId="19" xfId="1" applyBorder="1" applyAlignment="1">
      <alignment vertical="top"/>
    </xf>
    <xf numFmtId="0" fontId="2" fillId="7" borderId="100" xfId="1" applyFont="1" applyFill="1" applyBorder="1" applyAlignment="1">
      <alignment horizontal="left" vertical="center"/>
    </xf>
    <xf numFmtId="0" fontId="2" fillId="7" borderId="12" xfId="1" applyFont="1" applyFill="1" applyBorder="1" applyAlignment="1">
      <alignment horizontal="left" vertical="center"/>
    </xf>
    <xf numFmtId="0" fontId="2" fillId="7" borderId="11" xfId="1" applyFont="1" applyFill="1" applyBorder="1" applyAlignment="1">
      <alignment horizontal="left" vertical="center"/>
    </xf>
    <xf numFmtId="0" fontId="2" fillId="0" borderId="106" xfId="1" applyFont="1" applyFill="1" applyBorder="1" applyAlignment="1">
      <alignment vertical="top" wrapText="1"/>
    </xf>
    <xf numFmtId="0" fontId="13" fillId="0" borderId="70" xfId="1" applyFont="1" applyFill="1" applyBorder="1" applyAlignment="1">
      <alignment horizontal="center" vertical="center" textRotation="255"/>
    </xf>
    <xf numFmtId="0" fontId="2" fillId="0" borderId="61" xfId="1" applyFont="1" applyFill="1" applyBorder="1" applyAlignment="1">
      <alignment vertical="top" wrapText="1"/>
    </xf>
    <xf numFmtId="0" fontId="17" fillId="2" borderId="25" xfId="1" applyFont="1" applyFill="1" applyBorder="1" applyAlignment="1">
      <alignment vertical="center" textRotation="255" wrapText="1"/>
    </xf>
    <xf numFmtId="0" fontId="17" fillId="2" borderId="22" xfId="1" applyFont="1" applyFill="1" applyBorder="1" applyAlignment="1">
      <alignment vertical="center" textRotation="255" wrapText="1"/>
    </xf>
    <xf numFmtId="0" fontId="2" fillId="0" borderId="0" xfId="1" applyBorder="1" applyAlignment="1">
      <alignment vertical="center"/>
    </xf>
    <xf numFmtId="0" fontId="2" fillId="0" borderId="0" xfId="1" applyAlignment="1">
      <alignment vertical="center"/>
    </xf>
    <xf numFmtId="0" fontId="2" fillId="0" borderId="0" xfId="1" applyFont="1" applyFill="1" applyBorder="1" applyAlignment="1">
      <alignment horizontal="center" vertical="top"/>
    </xf>
    <xf numFmtId="0" fontId="2" fillId="0" borderId="0" xfId="1" applyFont="1" applyFill="1" applyBorder="1" applyAlignment="1">
      <alignment horizontal="center" vertical="center"/>
    </xf>
    <xf numFmtId="0" fontId="2" fillId="0" borderId="0" xfId="1">
      <alignment vertical="center"/>
    </xf>
    <xf numFmtId="0" fontId="20" fillId="0" borderId="1" xfId="3" applyFont="1" applyFill="1" applyBorder="1" applyAlignment="1" applyProtection="1">
      <alignment vertical="top"/>
    </xf>
    <xf numFmtId="0" fontId="28" fillId="0" borderId="1" xfId="2" applyFont="1" applyFill="1" applyBorder="1" applyAlignment="1" applyProtection="1">
      <alignment horizontal="center" vertical="center" wrapText="1"/>
    </xf>
    <xf numFmtId="0" fontId="23" fillId="0" borderId="61" xfId="1" applyFont="1" applyBorder="1">
      <alignment vertical="center"/>
    </xf>
    <xf numFmtId="0" fontId="20" fillId="0" borderId="103" xfId="3" applyFont="1" applyFill="1" applyBorder="1" applyAlignment="1" applyProtection="1">
      <alignment vertical="top"/>
    </xf>
    <xf numFmtId="0" fontId="20" fillId="0" borderId="106" xfId="3" applyFont="1" applyFill="1" applyBorder="1" applyAlignment="1" applyProtection="1">
      <alignment vertical="top"/>
    </xf>
    <xf numFmtId="0" fontId="20" fillId="0" borderId="105" xfId="3" applyFont="1" applyFill="1" applyBorder="1" applyAlignment="1" applyProtection="1">
      <alignment vertical="top"/>
    </xf>
    <xf numFmtId="0" fontId="20" fillId="0" borderId="104" xfId="3" applyFont="1" applyFill="1" applyBorder="1" applyAlignment="1" applyProtection="1">
      <alignment vertical="top"/>
    </xf>
    <xf numFmtId="0" fontId="2" fillId="4" borderId="0" xfId="1" applyFill="1" applyBorder="1" applyAlignment="1">
      <alignment vertical="center"/>
    </xf>
    <xf numFmtId="0" fontId="20" fillId="0" borderId="61" xfId="3" applyFont="1" applyFill="1" applyBorder="1" applyAlignment="1" applyProtection="1">
      <alignment vertical="top"/>
    </xf>
    <xf numFmtId="0" fontId="2" fillId="0" borderId="0" xfId="1" applyAlignment="1">
      <alignment vertical="center"/>
    </xf>
    <xf numFmtId="0" fontId="2" fillId="0" borderId="15" xfId="1" applyFill="1" applyBorder="1" applyAlignment="1">
      <alignment vertical="center"/>
    </xf>
    <xf numFmtId="0" fontId="2" fillId="0" borderId="12" xfId="1" applyFill="1" applyBorder="1" applyAlignment="1">
      <alignment vertical="center"/>
    </xf>
    <xf numFmtId="0" fontId="2" fillId="0" borderId="16" xfId="1" applyFill="1" applyBorder="1" applyAlignment="1">
      <alignment vertical="center"/>
    </xf>
    <xf numFmtId="0" fontId="2" fillId="0" borderId="0" xfId="1">
      <alignment vertical="center"/>
    </xf>
    <xf numFmtId="0" fontId="2" fillId="0" borderId="16" xfId="1" applyFill="1" applyBorder="1" applyAlignment="1">
      <alignment vertical="top"/>
    </xf>
    <xf numFmtId="0" fontId="2" fillId="0" borderId="12" xfId="1" applyFill="1" applyBorder="1" applyAlignment="1">
      <alignment vertical="top"/>
    </xf>
    <xf numFmtId="0" fontId="2" fillId="0" borderId="15" xfId="1" applyFill="1" applyBorder="1" applyAlignment="1">
      <alignment horizontal="left" vertical="center"/>
    </xf>
    <xf numFmtId="0" fontId="2" fillId="0" borderId="0" xfId="1" applyAlignment="1">
      <alignment vertical="center"/>
    </xf>
    <xf numFmtId="0" fontId="2" fillId="0" borderId="0" xfId="1" applyBorder="1" applyAlignment="1">
      <alignment vertical="center"/>
    </xf>
    <xf numFmtId="0" fontId="2" fillId="0" borderId="0" xfId="1" applyFont="1" applyFill="1" applyBorder="1" applyAlignment="1">
      <alignment horizontal="center" vertical="center"/>
    </xf>
    <xf numFmtId="0" fontId="2" fillId="0" borderId="0" xfId="1">
      <alignment vertical="center"/>
    </xf>
    <xf numFmtId="0" fontId="14" fillId="0" borderId="106" xfId="3" applyFont="1" applyFill="1" applyBorder="1" applyAlignment="1" applyProtection="1">
      <alignment vertical="center"/>
    </xf>
    <xf numFmtId="0" fontId="14" fillId="0" borderId="1" xfId="3" applyFont="1" applyFill="1" applyBorder="1" applyAlignment="1" applyProtection="1">
      <alignment vertical="center"/>
    </xf>
    <xf numFmtId="0" fontId="14" fillId="0" borderId="61" xfId="3" applyFont="1" applyFill="1" applyBorder="1" applyAlignment="1" applyProtection="1">
      <alignment vertical="center"/>
    </xf>
    <xf numFmtId="0" fontId="14" fillId="0" borderId="104" xfId="3" applyFont="1" applyFill="1" applyBorder="1" applyAlignment="1" applyProtection="1">
      <alignment vertical="center"/>
    </xf>
    <xf numFmtId="0" fontId="14" fillId="0" borderId="102" xfId="3" applyFont="1" applyFill="1" applyBorder="1" applyAlignment="1" applyProtection="1">
      <alignment vertical="center"/>
    </xf>
    <xf numFmtId="0" fontId="0" fillId="0" borderId="61" xfId="0" applyBorder="1">
      <alignment vertical="center"/>
    </xf>
    <xf numFmtId="0" fontId="2" fillId="0" borderId="0" xfId="1">
      <alignment vertical="center"/>
    </xf>
    <xf numFmtId="0" fontId="2" fillId="0" borderId="0" xfId="1" applyFont="1" applyFill="1" applyBorder="1" applyAlignment="1">
      <alignment horizontal="center" vertical="top"/>
    </xf>
    <xf numFmtId="0" fontId="2" fillId="0" borderId="0" xfId="1" applyAlignment="1">
      <alignment vertical="center"/>
    </xf>
    <xf numFmtId="0" fontId="2" fillId="0" borderId="0" xfId="1" applyFont="1" applyFill="1" applyBorder="1" applyAlignment="1">
      <alignment horizontal="center" vertical="center"/>
    </xf>
    <xf numFmtId="0" fontId="2" fillId="0" borderId="0" xfId="1">
      <alignment vertical="center"/>
    </xf>
    <xf numFmtId="0" fontId="2" fillId="0" borderId="0" xfId="1" applyAlignment="1">
      <alignment vertical="center"/>
    </xf>
    <xf numFmtId="0" fontId="2" fillId="0" borderId="0" xfId="1" applyFont="1" applyFill="1" applyBorder="1" applyAlignment="1">
      <alignment horizontal="center" vertical="center"/>
    </xf>
    <xf numFmtId="0" fontId="2" fillId="0" borderId="0" xfId="1">
      <alignment vertical="center"/>
    </xf>
    <xf numFmtId="0" fontId="4" fillId="0" borderId="0" xfId="0" applyFont="1">
      <alignment vertical="center"/>
    </xf>
    <xf numFmtId="0" fontId="0" fillId="0" borderId="0" xfId="0" applyFill="1">
      <alignment vertical="center"/>
    </xf>
    <xf numFmtId="0" fontId="13" fillId="0" borderId="0" xfId="0" applyFont="1" applyFill="1" applyBorder="1" applyAlignment="1">
      <alignment horizontal="center" vertical="center" textRotation="255"/>
    </xf>
    <xf numFmtId="0" fontId="2" fillId="0" borderId="0" xfId="0" applyFont="1" applyFill="1" applyBorder="1" applyAlignment="1">
      <alignment vertical="top" wrapText="1"/>
    </xf>
    <xf numFmtId="0" fontId="13" fillId="0" borderId="1" xfId="0" applyFont="1" applyFill="1" applyBorder="1" applyAlignment="1">
      <alignment horizontal="center" vertical="center" textRotation="255"/>
    </xf>
    <xf numFmtId="0" fontId="2" fillId="0" borderId="1" xfId="0" applyFont="1" applyFill="1" applyBorder="1" applyAlignment="1">
      <alignment vertical="top" wrapText="1"/>
    </xf>
    <xf numFmtId="0" fontId="0" fillId="0" borderId="0" xfId="0" applyBorder="1">
      <alignment vertical="center"/>
    </xf>
    <xf numFmtId="0" fontId="13" fillId="2" borderId="75" xfId="0" applyFont="1" applyFill="1" applyBorder="1" applyAlignment="1">
      <alignment vertical="center" textRotation="255"/>
    </xf>
    <xf numFmtId="0" fontId="13" fillId="2" borderId="76" xfId="0" applyFont="1" applyFill="1" applyBorder="1" applyAlignment="1">
      <alignment vertical="center" textRotation="255"/>
    </xf>
    <xf numFmtId="0" fontId="13" fillId="2" borderId="29" xfId="0" applyFont="1" applyFill="1" applyBorder="1" applyAlignment="1">
      <alignment vertical="center" textRotation="255"/>
    </xf>
    <xf numFmtId="0" fontId="13" fillId="2" borderId="30" xfId="0" applyFont="1" applyFill="1" applyBorder="1" applyAlignment="1">
      <alignment vertical="center" textRotation="255"/>
    </xf>
    <xf numFmtId="0" fontId="0" fillId="3" borderId="11" xfId="0" applyFont="1" applyFill="1" applyBorder="1" applyAlignment="1">
      <alignment horizontal="left" vertical="center"/>
    </xf>
    <xf numFmtId="0" fontId="0" fillId="3" borderId="12" xfId="0" applyFont="1" applyFill="1" applyBorder="1" applyAlignment="1">
      <alignment horizontal="left" vertical="center"/>
    </xf>
    <xf numFmtId="0" fontId="0" fillId="3" borderId="100" xfId="0" applyFont="1" applyFill="1" applyBorder="1" applyAlignment="1">
      <alignment horizontal="left" vertical="center"/>
    </xf>
    <xf numFmtId="0" fontId="0" fillId="0" borderId="0" xfId="0" applyBorder="1" applyAlignment="1">
      <alignment vertical="top"/>
    </xf>
    <xf numFmtId="0" fontId="23" fillId="0" borderId="0" xfId="0" applyFont="1">
      <alignment vertical="center"/>
    </xf>
    <xf numFmtId="0" fontId="23" fillId="0" borderId="0" xfId="0" applyFont="1" applyFill="1">
      <alignment vertical="center"/>
    </xf>
    <xf numFmtId="0" fontId="28" fillId="0" borderId="0" xfId="0" applyFont="1" applyFill="1" applyBorder="1" applyAlignment="1">
      <alignment horizontal="center" vertical="center" textRotation="255"/>
    </xf>
    <xf numFmtId="0" fontId="23" fillId="0" borderId="0" xfId="0" applyFont="1" applyFill="1" applyBorder="1" applyAlignment="1">
      <alignment vertical="top" wrapText="1"/>
    </xf>
    <xf numFmtId="0" fontId="23" fillId="0" borderId="0" xfId="0" applyFont="1" applyBorder="1">
      <alignment vertical="center"/>
    </xf>
    <xf numFmtId="0" fontId="28" fillId="2" borderId="75" xfId="0" applyFont="1" applyFill="1" applyBorder="1" applyAlignment="1">
      <alignment vertical="center" textRotation="255"/>
    </xf>
    <xf numFmtId="0" fontId="28" fillId="2" borderId="76" xfId="0" applyFont="1" applyFill="1" applyBorder="1" applyAlignment="1">
      <alignment vertical="center" textRotation="255"/>
    </xf>
    <xf numFmtId="0" fontId="28" fillId="2" borderId="29" xfId="0" applyFont="1" applyFill="1" applyBorder="1" applyAlignment="1">
      <alignment vertical="center" textRotation="255"/>
    </xf>
    <xf numFmtId="0" fontId="28" fillId="2" borderId="30" xfId="0" applyFont="1" applyFill="1" applyBorder="1" applyAlignment="1">
      <alignment vertical="center" textRotation="255"/>
    </xf>
    <xf numFmtId="0" fontId="23" fillId="0" borderId="0" xfId="0" applyFont="1" applyBorder="1" applyAlignment="1">
      <alignment vertical="top"/>
    </xf>
    <xf numFmtId="0" fontId="27" fillId="0" borderId="0" xfId="0" applyFont="1">
      <alignment vertical="center"/>
    </xf>
    <xf numFmtId="0" fontId="23" fillId="0" borderId="36" xfId="0" applyFont="1" applyBorder="1" applyAlignment="1">
      <alignment vertical="top"/>
    </xf>
    <xf numFmtId="0" fontId="23" fillId="0" borderId="61" xfId="0" applyFont="1" applyBorder="1">
      <alignment vertical="center"/>
    </xf>
    <xf numFmtId="0" fontId="28" fillId="0" borderId="1" xfId="0" applyFont="1" applyFill="1" applyBorder="1" applyAlignment="1">
      <alignment horizontal="center" vertical="center" textRotation="255"/>
    </xf>
    <xf numFmtId="0" fontId="23" fillId="0" borderId="1" xfId="0" applyFont="1" applyBorder="1" applyAlignment="1">
      <alignment vertical="top"/>
    </xf>
    <xf numFmtId="0" fontId="23" fillId="0" borderId="1" xfId="0" applyFont="1" applyFill="1" applyBorder="1" applyAlignment="1">
      <alignment vertical="top" wrapText="1"/>
    </xf>
    <xf numFmtId="0" fontId="14" fillId="0" borderId="0" xfId="3" applyFont="1" applyFill="1" applyBorder="1" applyAlignment="1" applyProtection="1">
      <alignment horizontal="center" vertical="center"/>
    </xf>
    <xf numFmtId="0" fontId="20" fillId="0" borderId="102" xfId="3" applyFont="1" applyFill="1" applyBorder="1" applyAlignment="1" applyProtection="1">
      <alignment vertical="top"/>
    </xf>
    <xf numFmtId="0" fontId="20" fillId="0" borderId="1" xfId="3" applyFont="1" applyFill="1" applyBorder="1" applyAlignment="1" applyProtection="1">
      <alignment vertical="top"/>
    </xf>
    <xf numFmtId="0" fontId="2" fillId="0" borderId="0" xfId="1">
      <alignment vertical="center"/>
    </xf>
    <xf numFmtId="0" fontId="2" fillId="0" borderId="47" xfId="1" applyFill="1" applyBorder="1" applyAlignment="1">
      <alignment vertical="center"/>
    </xf>
    <xf numFmtId="0" fontId="2" fillId="2" borderId="47" xfId="1" applyFill="1" applyBorder="1" applyAlignment="1">
      <alignment vertical="center"/>
    </xf>
    <xf numFmtId="0" fontId="2" fillId="0" borderId="47" xfId="1" applyFill="1" applyBorder="1" applyAlignment="1">
      <alignment vertical="center" wrapText="1"/>
    </xf>
    <xf numFmtId="0" fontId="2" fillId="0" borderId="47" xfId="1" applyBorder="1" applyAlignment="1">
      <alignment vertical="center"/>
    </xf>
    <xf numFmtId="0" fontId="2" fillId="0" borderId="47" xfId="1" applyBorder="1" applyAlignment="1">
      <alignment vertical="center" wrapText="1"/>
    </xf>
    <xf numFmtId="0" fontId="16" fillId="0" borderId="47" xfId="1" applyFont="1" applyFill="1" applyBorder="1" applyAlignment="1">
      <alignment vertical="center"/>
    </xf>
    <xf numFmtId="0" fontId="2" fillId="2" borderId="47" xfId="1" applyFill="1" applyBorder="1" applyAlignment="1">
      <alignment horizontal="center" vertical="center"/>
    </xf>
    <xf numFmtId="0" fontId="3" fillId="0" borderId="0" xfId="1" applyFont="1" applyBorder="1" applyAlignment="1">
      <alignment horizontal="center" vertical="center"/>
    </xf>
    <xf numFmtId="0" fontId="5" fillId="0" borderId="1" xfId="1" applyFont="1" applyBorder="1" applyAlignment="1">
      <alignment horizontal="center" vertical="center"/>
    </xf>
    <xf numFmtId="0" fontId="8" fillId="2" borderId="2" xfId="2" applyFont="1" applyFill="1" applyBorder="1" applyAlignment="1" applyProtection="1">
      <alignment horizontal="center" vertical="center"/>
    </xf>
    <xf numFmtId="0" fontId="2" fillId="0" borderId="3" xfId="1" applyFont="1" applyBorder="1">
      <alignment vertical="center"/>
    </xf>
    <xf numFmtId="0" fontId="2" fillId="0" borderId="4" xfId="1" applyFont="1" applyBorder="1">
      <alignment vertical="center"/>
    </xf>
    <xf numFmtId="0" fontId="9" fillId="2" borderId="5" xfId="2" applyFont="1" applyFill="1" applyBorder="1" applyAlignment="1" applyProtection="1">
      <alignment horizontal="center" vertical="center"/>
    </xf>
    <xf numFmtId="0" fontId="9" fillId="2" borderId="6" xfId="2" applyFont="1" applyFill="1" applyBorder="1" applyAlignment="1" applyProtection="1">
      <alignment horizontal="center" vertical="center"/>
    </xf>
    <xf numFmtId="0" fontId="9" fillId="0" borderId="7" xfId="3" applyFont="1" applyFill="1" applyBorder="1" applyAlignment="1" applyProtection="1">
      <alignment horizontal="center" vertical="center" wrapText="1" shrinkToFit="1"/>
    </xf>
    <xf numFmtId="0" fontId="2" fillId="0" borderId="6" xfId="1" applyFont="1" applyFill="1" applyBorder="1" applyAlignment="1">
      <alignment horizontal="center" vertical="center"/>
    </xf>
    <xf numFmtId="0" fontId="10" fillId="2" borderId="8" xfId="3" applyFont="1" applyFill="1" applyBorder="1" applyAlignment="1" applyProtection="1">
      <alignment horizontal="center" vertical="center" wrapText="1" shrinkToFit="1"/>
    </xf>
    <xf numFmtId="0" fontId="2" fillId="0" borderId="6" xfId="1" applyFont="1" applyBorder="1" applyAlignment="1">
      <alignment horizontal="center" vertical="center"/>
    </xf>
    <xf numFmtId="0" fontId="2" fillId="0" borderId="9" xfId="1" applyFont="1" applyBorder="1" applyAlignment="1">
      <alignment horizontal="center" vertical="center"/>
    </xf>
    <xf numFmtId="0" fontId="2" fillId="0" borderId="6" xfId="1" applyBorder="1" applyAlignment="1">
      <alignment horizontal="center" vertical="center"/>
    </xf>
    <xf numFmtId="0" fontId="9" fillId="2" borderId="8" xfId="3" applyFont="1" applyFill="1" applyBorder="1" applyAlignment="1" applyProtection="1">
      <alignment horizontal="center" vertical="center"/>
    </xf>
    <xf numFmtId="0" fontId="2" fillId="0" borderId="10" xfId="1" applyBorder="1" applyAlignment="1">
      <alignment horizontal="center" vertical="center"/>
    </xf>
    <xf numFmtId="0" fontId="11" fillId="2" borderId="11" xfId="2" applyFont="1" applyFill="1" applyBorder="1" applyAlignment="1" applyProtection="1">
      <alignment horizontal="center" vertical="center" wrapText="1" shrinkToFit="1"/>
    </xf>
    <xf numFmtId="0" fontId="11" fillId="2" borderId="12" xfId="2" applyFont="1" applyFill="1" applyBorder="1" applyAlignment="1" applyProtection="1">
      <alignment horizontal="center" vertical="center" shrinkToFit="1"/>
    </xf>
    <xf numFmtId="0" fontId="11" fillId="2" borderId="13" xfId="2" applyFont="1" applyFill="1" applyBorder="1" applyAlignment="1" applyProtection="1">
      <alignment horizontal="center" vertical="center" shrinkToFit="1"/>
    </xf>
    <xf numFmtId="0" fontId="12" fillId="0" borderId="14" xfId="2" applyFont="1" applyFill="1" applyBorder="1" applyAlignment="1" applyProtection="1">
      <alignment horizontal="center" vertical="center"/>
    </xf>
    <xf numFmtId="0" fontId="12" fillId="0" borderId="12" xfId="2" applyFont="1" applyFill="1" applyBorder="1" applyAlignment="1" applyProtection="1">
      <alignment horizontal="center" vertical="center"/>
    </xf>
    <xf numFmtId="0" fontId="2" fillId="0" borderId="12" xfId="1" applyFont="1" applyBorder="1" applyAlignment="1">
      <alignment horizontal="center" vertical="center"/>
    </xf>
    <xf numFmtId="0" fontId="9" fillId="2" borderId="15" xfId="3" applyFont="1" applyFill="1" applyBorder="1" applyAlignment="1" applyProtection="1">
      <alignment horizontal="center" vertical="center" shrinkToFit="1"/>
    </xf>
    <xf numFmtId="0" fontId="2" fillId="0" borderId="12" xfId="1" applyBorder="1" applyAlignment="1">
      <alignment horizontal="center" vertical="center" shrinkToFit="1"/>
    </xf>
    <xf numFmtId="0" fontId="2" fillId="0" borderId="16" xfId="1" applyBorder="1" applyAlignment="1">
      <alignment horizontal="center" vertical="center" shrinkToFit="1"/>
    </xf>
    <xf numFmtId="0" fontId="12" fillId="0" borderId="15" xfId="4" applyFont="1" applyFill="1" applyBorder="1" applyAlignment="1" applyProtection="1">
      <alignment horizontal="center" vertical="center" shrinkToFit="1"/>
    </xf>
    <xf numFmtId="0" fontId="12" fillId="0" borderId="12" xfId="4" applyFont="1" applyFill="1" applyBorder="1" applyAlignment="1" applyProtection="1">
      <alignment horizontal="center" vertical="center" shrinkToFit="1"/>
    </xf>
    <xf numFmtId="0" fontId="12" fillId="0" borderId="17" xfId="4" applyFont="1" applyFill="1" applyBorder="1" applyAlignment="1" applyProtection="1">
      <alignment horizontal="center" vertical="center" shrinkToFit="1"/>
    </xf>
    <xf numFmtId="0" fontId="2" fillId="2" borderId="47" xfId="1" applyFill="1" applyBorder="1" applyAlignment="1">
      <alignment horizontal="center" vertical="center" wrapText="1"/>
    </xf>
    <xf numFmtId="0" fontId="9" fillId="2" borderId="11" xfId="2" applyFont="1" applyFill="1" applyBorder="1" applyAlignment="1" applyProtection="1">
      <alignment horizontal="center" vertical="center" wrapText="1"/>
    </xf>
    <xf numFmtId="0" fontId="9" fillId="2" borderId="12" xfId="2" applyFont="1" applyFill="1" applyBorder="1" applyAlignment="1" applyProtection="1">
      <alignment horizontal="center" vertical="center" wrapText="1"/>
    </xf>
    <xf numFmtId="0" fontId="7" fillId="0" borderId="14" xfId="3" applyFont="1" applyFill="1" applyBorder="1" applyAlignment="1" applyProtection="1">
      <alignment vertical="top" wrapText="1"/>
    </xf>
    <xf numFmtId="0" fontId="7" fillId="0" borderId="12" xfId="3" applyFont="1" applyFill="1" applyBorder="1" applyAlignment="1" applyProtection="1">
      <alignment vertical="top" wrapText="1"/>
    </xf>
    <xf numFmtId="0" fontId="7" fillId="0" borderId="17" xfId="3" applyFont="1" applyFill="1" applyBorder="1" applyAlignment="1" applyProtection="1">
      <alignment vertical="top" wrapText="1"/>
    </xf>
    <xf numFmtId="0" fontId="9" fillId="2" borderId="13" xfId="2" applyFont="1" applyFill="1" applyBorder="1" applyAlignment="1" applyProtection="1">
      <alignment horizontal="center" vertical="center" wrapText="1"/>
    </xf>
    <xf numFmtId="0" fontId="0" fillId="0" borderId="14" xfId="3" applyFont="1" applyFill="1" applyBorder="1" applyAlignment="1" applyProtection="1">
      <alignment vertical="center" wrapText="1"/>
    </xf>
    <xf numFmtId="0" fontId="2" fillId="0" borderId="12" xfId="3" applyFont="1" applyFill="1" applyBorder="1" applyAlignment="1" applyProtection="1">
      <alignment vertical="center" wrapText="1"/>
    </xf>
    <xf numFmtId="0" fontId="2" fillId="0" borderId="17" xfId="3" applyFont="1" applyFill="1" applyBorder="1" applyAlignment="1" applyProtection="1">
      <alignment vertical="center" wrapText="1"/>
    </xf>
    <xf numFmtId="0" fontId="9" fillId="0" borderId="0" xfId="2" applyFont="1" applyFill="1" applyBorder="1" applyAlignment="1" applyProtection="1">
      <alignment horizontal="center" vertical="center"/>
    </xf>
    <xf numFmtId="0" fontId="2" fillId="0" borderId="0" xfId="1" applyAlignment="1">
      <alignment vertical="center"/>
    </xf>
    <xf numFmtId="0" fontId="2" fillId="0" borderId="1" xfId="1" applyBorder="1" applyAlignment="1">
      <alignment vertical="center"/>
    </xf>
    <xf numFmtId="0" fontId="13" fillId="2" borderId="75" xfId="1" applyFont="1" applyFill="1" applyBorder="1" applyAlignment="1">
      <alignment horizontal="center" vertical="center" wrapText="1"/>
    </xf>
    <xf numFmtId="0" fontId="13" fillId="2" borderId="102" xfId="1" applyFont="1" applyFill="1" applyBorder="1" applyAlignment="1">
      <alignment horizontal="center" vertical="center" wrapText="1"/>
    </xf>
    <xf numFmtId="0" fontId="13" fillId="2" borderId="76" xfId="1" applyFont="1" applyFill="1" applyBorder="1" applyAlignment="1">
      <alignment horizontal="center" vertical="center" wrapText="1"/>
    </xf>
    <xf numFmtId="0" fontId="13" fillId="2" borderId="29" xfId="1" applyFont="1" applyFill="1" applyBorder="1" applyAlignment="1">
      <alignment horizontal="center" vertical="center" wrapText="1"/>
    </xf>
    <xf numFmtId="0" fontId="13" fillId="2" borderId="0" xfId="1" applyFont="1" applyFill="1" applyBorder="1" applyAlignment="1">
      <alignment horizontal="center" vertical="center" wrapText="1"/>
    </xf>
    <xf numFmtId="0" fontId="13" fillId="2" borderId="30" xfId="1" applyFont="1" applyFill="1" applyBorder="1" applyAlignment="1">
      <alignment horizontal="center" vertical="center" wrapText="1"/>
    </xf>
    <xf numFmtId="0" fontId="13" fillId="2" borderId="70" xfId="1" applyFont="1" applyFill="1" applyBorder="1" applyAlignment="1">
      <alignment horizontal="center" vertical="center" wrapText="1"/>
    </xf>
    <xf numFmtId="0" fontId="13" fillId="2" borderId="1" xfId="1" applyFont="1" applyFill="1" applyBorder="1" applyAlignment="1">
      <alignment horizontal="center" vertical="center" wrapText="1"/>
    </xf>
    <xf numFmtId="0" fontId="13" fillId="2" borderId="71" xfId="1" applyFont="1" applyFill="1" applyBorder="1" applyAlignment="1">
      <alignment horizontal="center" vertical="center" wrapText="1"/>
    </xf>
    <xf numFmtId="0" fontId="7" fillId="0" borderId="7" xfId="1" applyFont="1" applyFill="1" applyBorder="1" applyAlignment="1">
      <alignment horizontal="center" vertical="center"/>
    </xf>
    <xf numFmtId="0" fontId="7" fillId="0" borderId="6" xfId="1" applyFont="1" applyFill="1" applyBorder="1" applyAlignment="1">
      <alignment horizontal="center" vertical="center"/>
    </xf>
    <xf numFmtId="0" fontId="7" fillId="0" borderId="107" xfId="1" applyFont="1" applyFill="1" applyBorder="1" applyAlignment="1">
      <alignment horizontal="center" vertical="center"/>
    </xf>
    <xf numFmtId="0" fontId="7" fillId="0" borderId="10" xfId="1" applyFont="1" applyFill="1" applyBorder="1" applyAlignment="1">
      <alignment horizontal="center" vertical="center"/>
    </xf>
    <xf numFmtId="0" fontId="14" fillId="0" borderId="15"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13" xfId="1" applyFont="1" applyBorder="1" applyAlignment="1">
      <alignment horizontal="center" vertical="center" wrapText="1"/>
    </xf>
    <xf numFmtId="0" fontId="2" fillId="0" borderId="14" xfId="1" applyFont="1" applyFill="1" applyBorder="1" applyAlignment="1">
      <alignment horizontal="center" vertical="center"/>
    </xf>
    <xf numFmtId="0" fontId="2" fillId="0" borderId="12" xfId="1" applyFont="1" applyFill="1" applyBorder="1" applyAlignment="1">
      <alignment horizontal="center" vertical="center"/>
    </xf>
    <xf numFmtId="0" fontId="2" fillId="0" borderId="16" xfId="1" applyFont="1" applyFill="1" applyBorder="1" applyAlignment="1">
      <alignment horizontal="center" vertical="center"/>
    </xf>
    <xf numFmtId="0" fontId="2" fillId="0" borderId="15" xfId="1" applyFont="1" applyFill="1" applyBorder="1" applyAlignment="1">
      <alignment horizontal="center" vertical="center"/>
    </xf>
    <xf numFmtId="0" fontId="14" fillId="0" borderId="17" xfId="1" applyFont="1" applyBorder="1" applyAlignment="1">
      <alignment horizontal="center" vertical="center" wrapText="1"/>
    </xf>
    <xf numFmtId="177" fontId="2" fillId="0" borderId="37" xfId="1" applyNumberFormat="1" applyFill="1" applyBorder="1" applyAlignment="1">
      <alignment horizontal="right" vertical="center"/>
    </xf>
    <xf numFmtId="177" fontId="2" fillId="0" borderId="38" xfId="1" applyNumberFormat="1" applyFill="1" applyBorder="1" applyAlignment="1">
      <alignment horizontal="right" vertical="center"/>
    </xf>
    <xf numFmtId="0" fontId="2" fillId="0" borderId="82" xfId="1" applyFill="1" applyBorder="1" applyAlignment="1">
      <alignment horizontal="center" vertical="center"/>
    </xf>
    <xf numFmtId="0" fontId="2" fillId="0" borderId="83" xfId="1" applyFill="1" applyBorder="1" applyAlignment="1">
      <alignment horizontal="center" vertical="center"/>
    </xf>
    <xf numFmtId="0" fontId="2" fillId="0" borderId="84" xfId="1" applyFill="1" applyBorder="1" applyAlignment="1">
      <alignment horizontal="center" vertical="center"/>
    </xf>
    <xf numFmtId="0" fontId="14" fillId="0" borderId="142" xfId="1" applyFont="1" applyFill="1" applyBorder="1" applyAlignment="1">
      <alignment horizontal="left" vertical="center" wrapText="1"/>
    </xf>
    <xf numFmtId="0" fontId="2" fillId="0" borderId="83" xfId="1" applyFill="1" applyBorder="1" applyAlignment="1">
      <alignment horizontal="left" vertical="center"/>
    </xf>
    <xf numFmtId="0" fontId="2" fillId="0" borderId="84" xfId="1" applyFill="1" applyBorder="1" applyAlignment="1">
      <alignment horizontal="left" vertical="center"/>
    </xf>
    <xf numFmtId="177" fontId="2" fillId="0" borderId="142" xfId="1" applyNumberFormat="1" applyFill="1" applyBorder="1" applyAlignment="1">
      <alignment horizontal="right" vertical="center"/>
    </xf>
    <xf numFmtId="177" fontId="2" fillId="0" borderId="83" xfId="1" applyNumberFormat="1" applyFill="1" applyBorder="1" applyAlignment="1">
      <alignment horizontal="right" vertical="center"/>
    </xf>
    <xf numFmtId="0" fontId="2" fillId="0" borderId="79" xfId="1" applyBorder="1" applyAlignment="1">
      <alignment horizontal="center" vertical="center"/>
    </xf>
    <xf numFmtId="0" fontId="2" fillId="0" borderId="38" xfId="1" applyBorder="1" applyAlignment="1">
      <alignment horizontal="center" vertical="center"/>
    </xf>
    <xf numFmtId="0" fontId="2" fillId="0" borderId="39" xfId="1" applyBorder="1" applyAlignment="1">
      <alignment horizontal="center" vertical="center"/>
    </xf>
    <xf numFmtId="0" fontId="2" fillId="0" borderId="14" xfId="1" applyFill="1" applyBorder="1" applyAlignment="1">
      <alignment horizontal="center" vertical="center" wrapText="1"/>
    </xf>
    <xf numFmtId="0" fontId="2" fillId="0" borderId="15" xfId="1" applyFill="1" applyBorder="1" applyAlignment="1">
      <alignment horizontal="center" vertical="center" wrapText="1"/>
    </xf>
    <xf numFmtId="0" fontId="14" fillId="0" borderId="37" xfId="1" applyFont="1" applyBorder="1" applyAlignment="1">
      <alignment horizontal="left" vertical="center" wrapText="1"/>
    </xf>
    <xf numFmtId="0" fontId="2" fillId="0" borderId="38" xfId="1" applyBorder="1" applyAlignment="1">
      <alignment horizontal="left" vertical="center"/>
    </xf>
    <xf numFmtId="0" fontId="2" fillId="0" borderId="39" xfId="1" applyBorder="1" applyAlignment="1">
      <alignment horizontal="left" vertical="center"/>
    </xf>
    <xf numFmtId="0" fontId="2" fillId="0" borderId="79" xfId="1" applyFill="1" applyBorder="1" applyAlignment="1">
      <alignment horizontal="center" vertical="center"/>
    </xf>
    <xf numFmtId="0" fontId="2" fillId="0" borderId="38" xfId="1" applyFill="1" applyBorder="1" applyAlignment="1">
      <alignment horizontal="center" vertical="center"/>
    </xf>
    <xf numFmtId="0" fontId="2" fillId="0" borderId="39" xfId="1" applyFill="1" applyBorder="1" applyAlignment="1">
      <alignment horizontal="center" vertical="center"/>
    </xf>
    <xf numFmtId="0" fontId="14" fillId="0" borderId="37" xfId="1" applyFont="1" applyFill="1" applyBorder="1" applyAlignment="1">
      <alignment horizontal="left" vertical="center" wrapText="1"/>
    </xf>
    <xf numFmtId="0" fontId="2" fillId="0" borderId="38" xfId="1" applyFill="1" applyBorder="1" applyAlignment="1">
      <alignment horizontal="left" vertical="center"/>
    </xf>
    <xf numFmtId="0" fontId="2" fillId="0" borderId="39" xfId="1" applyFill="1" applyBorder="1" applyAlignment="1">
      <alignment horizontal="left" vertical="center"/>
    </xf>
    <xf numFmtId="0" fontId="2" fillId="0" borderId="77" xfId="1" applyFill="1" applyBorder="1" applyAlignment="1">
      <alignment horizontal="center" vertical="center"/>
    </xf>
    <xf numFmtId="0" fontId="2" fillId="0" borderId="63" xfId="1" applyFill="1" applyBorder="1" applyAlignment="1">
      <alignment horizontal="center" vertical="center"/>
    </xf>
    <xf numFmtId="0" fontId="2" fillId="0" borderId="64" xfId="1" applyFill="1" applyBorder="1" applyAlignment="1">
      <alignment horizontal="center" vertical="center"/>
    </xf>
    <xf numFmtId="0" fontId="14" fillId="0" borderId="38" xfId="1" applyFont="1" applyFill="1" applyBorder="1" applyAlignment="1">
      <alignment horizontal="left" vertical="center" wrapText="1"/>
    </xf>
    <xf numFmtId="0" fontId="14" fillId="0" borderId="39" xfId="1" applyFont="1" applyFill="1" applyBorder="1" applyAlignment="1">
      <alignment horizontal="left" vertical="center" wrapText="1"/>
    </xf>
    <xf numFmtId="177" fontId="2" fillId="0" borderId="127" xfId="1" applyNumberFormat="1" applyFill="1" applyBorder="1" applyAlignment="1">
      <alignment horizontal="right" vertical="center"/>
    </xf>
    <xf numFmtId="0" fontId="13" fillId="2" borderId="11" xfId="2" applyFont="1" applyFill="1" applyBorder="1" applyAlignment="1" applyProtection="1">
      <alignment horizontal="center" vertical="center"/>
    </xf>
    <xf numFmtId="0" fontId="13" fillId="2" borderId="12" xfId="2" applyFont="1" applyFill="1" applyBorder="1" applyAlignment="1" applyProtection="1">
      <alignment horizontal="center" vertical="center"/>
    </xf>
    <xf numFmtId="0" fontId="12" fillId="0" borderId="14" xfId="3" applyFont="1" applyFill="1" applyBorder="1" applyAlignment="1" applyProtection="1">
      <alignment horizontal="center" vertical="center" wrapText="1" shrinkToFit="1"/>
    </xf>
    <xf numFmtId="0" fontId="9" fillId="2" borderId="15" xfId="2" applyFont="1" applyFill="1" applyBorder="1" applyAlignment="1" applyProtection="1">
      <alignment horizontal="center" vertical="center"/>
    </xf>
    <xf numFmtId="0" fontId="9" fillId="2" borderId="12" xfId="2" applyFont="1" applyFill="1" applyBorder="1" applyAlignment="1" applyProtection="1">
      <alignment horizontal="center" vertical="center"/>
    </xf>
    <xf numFmtId="0" fontId="9" fillId="2" borderId="16" xfId="2" applyFont="1" applyFill="1" applyBorder="1" applyAlignment="1" applyProtection="1">
      <alignment horizontal="center" vertical="center"/>
    </xf>
    <xf numFmtId="0" fontId="12" fillId="0" borderId="12" xfId="4" applyFont="1" applyFill="1" applyBorder="1" applyAlignment="1" applyProtection="1">
      <alignment horizontal="center" vertical="center" wrapText="1"/>
    </xf>
    <xf numFmtId="0" fontId="2" fillId="0" borderId="12" xfId="1" applyBorder="1" applyAlignment="1">
      <alignment horizontal="center" vertical="center"/>
    </xf>
    <xf numFmtId="0" fontId="2" fillId="0" borderId="17" xfId="1" applyBorder="1" applyAlignment="1">
      <alignment horizontal="center" vertical="center"/>
    </xf>
    <xf numFmtId="0" fontId="13" fillId="2" borderId="18" xfId="2" applyFont="1" applyFill="1" applyBorder="1" applyAlignment="1" applyProtection="1">
      <alignment horizontal="center" vertical="center" wrapText="1" shrinkToFit="1"/>
    </xf>
    <xf numFmtId="0" fontId="13" fillId="2" borderId="19" xfId="2" applyFont="1" applyFill="1" applyBorder="1" applyAlignment="1" applyProtection="1">
      <alignment horizontal="center" vertical="center" wrapText="1" shrinkToFit="1"/>
    </xf>
    <xf numFmtId="0" fontId="13" fillId="2" borderId="22" xfId="2" applyFont="1" applyFill="1" applyBorder="1" applyAlignment="1" applyProtection="1">
      <alignment horizontal="center" vertical="center" wrapText="1" shrinkToFit="1"/>
    </xf>
    <xf numFmtId="0" fontId="13" fillId="2" borderId="23" xfId="2" applyFont="1" applyFill="1" applyBorder="1" applyAlignment="1" applyProtection="1">
      <alignment horizontal="center" vertical="center" wrapText="1" shrinkToFit="1"/>
    </xf>
    <xf numFmtId="0" fontId="2" fillId="0" borderId="20" xfId="2" applyFont="1" applyFill="1" applyBorder="1" applyAlignment="1" applyProtection="1">
      <alignment horizontal="center" vertical="center" wrapText="1" shrinkToFit="1"/>
    </xf>
    <xf numFmtId="0" fontId="2" fillId="0" borderId="19" xfId="2" applyFont="1" applyFill="1" applyBorder="1" applyAlignment="1" applyProtection="1">
      <alignment horizontal="center" vertical="center" wrapText="1" shrinkToFit="1"/>
    </xf>
    <xf numFmtId="0" fontId="2" fillId="0" borderId="19" xfId="1" applyFont="1" applyBorder="1" applyAlignment="1">
      <alignment horizontal="center" vertical="center" wrapText="1"/>
    </xf>
    <xf numFmtId="0" fontId="2" fillId="0" borderId="24" xfId="2" applyFont="1" applyFill="1" applyBorder="1" applyAlignment="1" applyProtection="1">
      <alignment horizontal="center" vertical="center" wrapText="1" shrinkToFit="1"/>
    </xf>
    <xf numFmtId="0" fontId="2" fillId="0" borderId="23" xfId="2" applyFont="1" applyFill="1" applyBorder="1" applyAlignment="1" applyProtection="1">
      <alignment horizontal="center" vertical="center" wrapText="1" shrinkToFit="1"/>
    </xf>
    <xf numFmtId="0" fontId="2" fillId="0" borderId="23" xfId="1" applyFont="1" applyBorder="1" applyAlignment="1">
      <alignment horizontal="center" vertical="center" wrapText="1"/>
    </xf>
    <xf numFmtId="0" fontId="9" fillId="2" borderId="15" xfId="3" applyNumberFormat="1" applyFont="1" applyFill="1" applyBorder="1" applyAlignment="1" applyProtection="1">
      <alignment horizontal="center" vertical="center" wrapText="1"/>
    </xf>
    <xf numFmtId="0" fontId="2" fillId="0" borderId="16" xfId="1" applyBorder="1" applyAlignment="1">
      <alignment horizontal="center" vertical="center"/>
    </xf>
    <xf numFmtId="0" fontId="2" fillId="0" borderId="15" xfId="1" applyBorder="1" applyAlignment="1">
      <alignment horizontal="center" vertical="center"/>
    </xf>
    <xf numFmtId="0" fontId="0" fillId="0" borderId="32" xfId="3" applyFont="1" applyFill="1" applyBorder="1" applyAlignment="1">
      <alignment horizontal="left" vertical="center" wrapText="1" shrinkToFit="1"/>
    </xf>
    <xf numFmtId="0" fontId="0" fillId="0" borderId="19" xfId="3" applyFont="1" applyFill="1" applyBorder="1" applyAlignment="1">
      <alignment horizontal="left" vertical="center" wrapText="1" shrinkToFit="1"/>
    </xf>
    <xf numFmtId="0" fontId="0" fillId="0" borderId="21" xfId="3" applyFont="1" applyFill="1" applyBorder="1" applyAlignment="1">
      <alignment horizontal="left" vertical="center" wrapText="1" shrinkToFit="1"/>
    </xf>
    <xf numFmtId="0" fontId="0" fillId="0" borderId="44" xfId="3" applyFont="1" applyFill="1" applyBorder="1" applyAlignment="1">
      <alignment horizontal="left" vertical="center" wrapText="1" shrinkToFit="1"/>
    </xf>
    <xf numFmtId="0" fontId="0" fillId="0" borderId="23" xfId="3" applyFont="1" applyFill="1" applyBorder="1" applyAlignment="1">
      <alignment horizontal="left" vertical="center" wrapText="1" shrinkToFit="1"/>
    </xf>
    <xf numFmtId="0" fontId="0" fillId="0" borderId="25" xfId="3" applyFont="1" applyFill="1" applyBorder="1" applyAlignment="1">
      <alignment horizontal="left" vertical="center" wrapText="1" shrinkToFit="1"/>
    </xf>
    <xf numFmtId="176" fontId="2" fillId="0" borderId="28" xfId="1" applyNumberFormat="1" applyFont="1" applyFill="1" applyBorder="1" applyAlignment="1">
      <alignment horizontal="center" vertical="center"/>
    </xf>
    <xf numFmtId="176" fontId="2" fillId="0" borderId="48" xfId="1" applyNumberFormat="1" applyFont="1" applyFill="1" applyBorder="1" applyAlignment="1">
      <alignment horizontal="center" vertical="center"/>
    </xf>
    <xf numFmtId="0" fontId="9" fillId="2" borderId="18" xfId="2" applyFont="1" applyFill="1" applyBorder="1" applyAlignment="1" applyProtection="1">
      <alignment horizontal="center" vertical="center" wrapText="1"/>
    </xf>
    <xf numFmtId="0" fontId="9" fillId="2" borderId="19" xfId="2" applyFont="1" applyFill="1" applyBorder="1" applyAlignment="1" applyProtection="1">
      <alignment horizontal="center" vertical="center" wrapText="1"/>
    </xf>
    <xf numFmtId="0" fontId="9" fillId="2" borderId="26" xfId="2" applyFont="1" applyFill="1" applyBorder="1" applyAlignment="1" applyProtection="1">
      <alignment horizontal="center" vertical="center" wrapText="1"/>
    </xf>
    <xf numFmtId="0" fontId="9" fillId="2" borderId="29" xfId="2" applyFont="1" applyFill="1" applyBorder="1" applyAlignment="1" applyProtection="1">
      <alignment horizontal="center" vertical="center" wrapText="1"/>
    </xf>
    <xf numFmtId="0" fontId="9" fillId="2" borderId="0" xfId="2" applyFont="1" applyFill="1" applyBorder="1" applyAlignment="1" applyProtection="1">
      <alignment horizontal="center" vertical="center" wrapText="1"/>
    </xf>
    <xf numFmtId="0" fontId="9" fillId="2" borderId="30" xfId="2" applyFont="1" applyFill="1" applyBorder="1" applyAlignment="1" applyProtection="1">
      <alignment horizontal="center" vertical="center" wrapText="1"/>
    </xf>
    <xf numFmtId="0" fontId="9" fillId="2" borderId="22" xfId="2" applyFont="1" applyFill="1" applyBorder="1" applyAlignment="1" applyProtection="1">
      <alignment horizontal="center" vertical="center" wrapText="1"/>
    </xf>
    <xf numFmtId="0" fontId="9" fillId="2" borderId="23" xfId="2" applyFont="1" applyFill="1" applyBorder="1" applyAlignment="1" applyProtection="1">
      <alignment horizontal="center" vertical="center" wrapText="1"/>
    </xf>
    <xf numFmtId="0" fontId="9" fillId="2" borderId="49" xfId="2" applyFont="1" applyFill="1" applyBorder="1" applyAlignment="1" applyProtection="1">
      <alignment horizontal="center" vertical="center" wrapText="1"/>
    </xf>
    <xf numFmtId="0" fontId="9" fillId="0" borderId="27" xfId="2" applyFont="1" applyFill="1" applyBorder="1" applyAlignment="1" applyProtection="1">
      <alignment horizontal="center" vertical="center" wrapText="1"/>
    </xf>
    <xf numFmtId="0" fontId="9" fillId="0" borderId="28" xfId="2" applyFont="1" applyFill="1" applyBorder="1" applyAlignment="1" applyProtection="1">
      <alignment horizontal="center" vertical="center" wrapText="1"/>
    </xf>
    <xf numFmtId="0" fontId="2" fillId="2" borderId="15"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16" xfId="1" applyFont="1" applyFill="1" applyBorder="1" applyAlignment="1">
      <alignment horizontal="center" vertical="center"/>
    </xf>
    <xf numFmtId="176" fontId="2" fillId="0" borderId="40" xfId="1" applyNumberFormat="1" applyFont="1" applyFill="1" applyBorder="1" applyAlignment="1">
      <alignment horizontal="center" vertical="center"/>
    </xf>
    <xf numFmtId="0" fontId="12" fillId="2" borderId="44" xfId="2" applyFont="1" applyFill="1" applyBorder="1" applyAlignment="1" applyProtection="1">
      <alignment horizontal="center" vertical="center" wrapText="1"/>
    </xf>
    <xf numFmtId="0" fontId="12" fillId="2" borderId="23" xfId="2" applyFont="1" applyFill="1" applyBorder="1" applyAlignment="1" applyProtection="1">
      <alignment horizontal="center" vertical="center" wrapText="1"/>
    </xf>
    <xf numFmtId="0" fontId="12" fillId="2" borderId="43" xfId="2" applyFont="1" applyFill="1" applyBorder="1" applyAlignment="1" applyProtection="1">
      <alignment horizontal="center" vertical="center" wrapText="1"/>
    </xf>
    <xf numFmtId="0" fontId="12" fillId="2" borderId="37" xfId="2" applyFont="1" applyFill="1" applyBorder="1" applyAlignment="1" applyProtection="1">
      <alignment horizontal="center" vertical="center" wrapText="1"/>
    </xf>
    <xf numFmtId="0" fontId="12" fillId="2" borderId="38" xfId="2" applyFont="1" applyFill="1" applyBorder="1" applyAlignment="1" applyProtection="1">
      <alignment horizontal="center" vertical="center" wrapText="1"/>
    </xf>
    <xf numFmtId="0" fontId="12" fillId="2" borderId="39" xfId="2" applyFont="1" applyFill="1" applyBorder="1" applyAlignment="1" applyProtection="1">
      <alignment horizontal="center" vertical="center" wrapText="1"/>
    </xf>
    <xf numFmtId="176" fontId="2" fillId="0" borderId="45" xfId="1" applyNumberFormat="1" applyFont="1" applyFill="1" applyBorder="1" applyAlignment="1">
      <alignment horizontal="center" vertical="center"/>
    </xf>
    <xf numFmtId="0" fontId="12" fillId="2" borderId="20" xfId="2" applyFont="1" applyFill="1" applyBorder="1" applyAlignment="1" applyProtection="1">
      <alignment horizontal="center" vertical="center" wrapText="1"/>
    </xf>
    <xf numFmtId="0" fontId="2" fillId="2" borderId="31" xfId="1" applyFont="1" applyFill="1" applyBorder="1" applyAlignment="1">
      <alignment horizontal="center" vertical="center" wrapText="1"/>
    </xf>
    <xf numFmtId="0" fontId="2" fillId="2" borderId="35" xfId="1" applyFont="1" applyFill="1" applyBorder="1" applyAlignment="1">
      <alignment horizontal="center" vertical="center" wrapText="1"/>
    </xf>
    <xf numFmtId="0" fontId="2" fillId="2" borderId="36" xfId="1" applyFont="1" applyFill="1" applyBorder="1" applyAlignment="1">
      <alignment horizontal="center" vertical="center" wrapText="1"/>
    </xf>
    <xf numFmtId="0" fontId="2" fillId="2" borderId="24" xfId="1" applyFont="1" applyFill="1" applyBorder="1" applyAlignment="1">
      <alignment horizontal="center" vertical="center" wrapText="1"/>
    </xf>
    <xf numFmtId="0" fontId="2" fillId="2" borderId="43" xfId="1" applyFont="1" applyFill="1" applyBorder="1" applyAlignment="1">
      <alignment horizontal="center" vertical="center" wrapText="1"/>
    </xf>
    <xf numFmtId="0" fontId="12" fillId="2" borderId="46" xfId="2" applyFont="1" applyFill="1" applyBorder="1" applyAlignment="1" applyProtection="1">
      <alignment horizontal="center" vertical="center" wrapText="1"/>
    </xf>
    <xf numFmtId="0" fontId="12" fillId="2" borderId="47" xfId="2" applyFont="1" applyFill="1" applyBorder="1" applyAlignment="1" applyProtection="1">
      <alignment horizontal="center" vertical="center" wrapText="1"/>
    </xf>
    <xf numFmtId="176" fontId="2" fillId="0" borderId="47" xfId="1" applyNumberFormat="1" applyFont="1" applyFill="1" applyBorder="1" applyAlignment="1">
      <alignment horizontal="center" vertical="center"/>
    </xf>
    <xf numFmtId="0" fontId="2" fillId="2" borderId="14" xfId="1" applyFont="1" applyFill="1" applyBorder="1" applyAlignment="1">
      <alignment horizontal="center" vertical="center"/>
    </xf>
    <xf numFmtId="0" fontId="16" fillId="2" borderId="15" xfId="1" applyFont="1" applyFill="1" applyBorder="1" applyAlignment="1">
      <alignment horizontal="center" vertical="center" shrinkToFit="1"/>
    </xf>
    <xf numFmtId="0" fontId="16" fillId="2" borderId="12" xfId="1" applyFont="1" applyFill="1" applyBorder="1" applyAlignment="1">
      <alignment horizontal="center" vertical="center" shrinkToFit="1"/>
    </xf>
    <xf numFmtId="0" fontId="16" fillId="2" borderId="17" xfId="1" applyFont="1" applyFill="1" applyBorder="1" applyAlignment="1">
      <alignment horizontal="center" vertical="center" shrinkToFit="1"/>
    </xf>
    <xf numFmtId="0" fontId="2" fillId="2" borderId="17" xfId="1" applyFont="1" applyFill="1" applyBorder="1" applyAlignment="1">
      <alignment horizontal="center" vertical="center"/>
    </xf>
    <xf numFmtId="0" fontId="12" fillId="2" borderId="32" xfId="2" applyFont="1" applyFill="1" applyBorder="1" applyAlignment="1" applyProtection="1">
      <alignment horizontal="center" vertical="center" wrapText="1"/>
    </xf>
    <xf numFmtId="0" fontId="12" fillId="2" borderId="19" xfId="2" applyFont="1" applyFill="1" applyBorder="1" applyAlignment="1" applyProtection="1">
      <alignment horizontal="center" vertical="center" wrapText="1"/>
    </xf>
    <xf numFmtId="0" fontId="12" fillId="2" borderId="31" xfId="2" applyFont="1" applyFill="1" applyBorder="1" applyAlignment="1" applyProtection="1">
      <alignment horizontal="center" vertical="center" wrapText="1"/>
    </xf>
    <xf numFmtId="176" fontId="2" fillId="0" borderId="33" xfId="1" applyNumberFormat="1" applyFont="1" applyFill="1" applyBorder="1" applyAlignment="1">
      <alignment horizontal="center" vertical="center"/>
    </xf>
    <xf numFmtId="176" fontId="2" fillId="0" borderId="34" xfId="1" applyNumberFormat="1" applyFont="1" applyFill="1" applyBorder="1" applyAlignment="1">
      <alignment horizontal="center" vertical="center"/>
    </xf>
    <xf numFmtId="176" fontId="2" fillId="0" borderId="41" xfId="1" applyNumberFormat="1" applyFont="1" applyFill="1" applyBorder="1" applyAlignment="1">
      <alignment horizontal="center" vertical="center"/>
    </xf>
    <xf numFmtId="176" fontId="2" fillId="0" borderId="42" xfId="1" applyNumberFormat="1" applyFont="1" applyFill="1" applyBorder="1" applyAlignment="1">
      <alignment horizontal="center" vertical="center"/>
    </xf>
    <xf numFmtId="0" fontId="2" fillId="0" borderId="57" xfId="1" applyBorder="1" applyAlignment="1">
      <alignment horizontal="center" vertical="center"/>
    </xf>
    <xf numFmtId="0" fontId="2" fillId="0" borderId="57" xfId="1" applyFont="1" applyBorder="1" applyAlignment="1">
      <alignment horizontal="center" vertical="center"/>
    </xf>
    <xf numFmtId="0" fontId="2" fillId="0" borderId="15" xfId="1" applyBorder="1" applyAlignment="1">
      <alignment vertical="center" wrapText="1"/>
    </xf>
    <xf numFmtId="0" fontId="2" fillId="0" borderId="12" xfId="1" applyBorder="1" applyAlignment="1">
      <alignment vertical="center" wrapText="1"/>
    </xf>
    <xf numFmtId="0" fontId="2" fillId="0" borderId="17" xfId="1" applyBorder="1" applyAlignment="1">
      <alignment vertical="center" wrapText="1"/>
    </xf>
    <xf numFmtId="0" fontId="2" fillId="0" borderId="62" xfId="1" applyFill="1" applyBorder="1" applyAlignment="1">
      <alignment horizontal="center" vertical="top"/>
    </xf>
    <xf numFmtId="0" fontId="2" fillId="0" borderId="63" xfId="1" applyFont="1" applyFill="1" applyBorder="1" applyAlignment="1">
      <alignment horizontal="center" vertical="top"/>
    </xf>
    <xf numFmtId="0" fontId="2" fillId="0" borderId="64" xfId="1" applyFont="1" applyFill="1" applyBorder="1" applyAlignment="1">
      <alignment horizontal="center" vertical="top"/>
    </xf>
    <xf numFmtId="177" fontId="2" fillId="0" borderId="33" xfId="1" applyNumberFormat="1" applyFont="1" applyFill="1" applyBorder="1" applyAlignment="1">
      <alignment horizontal="center" vertical="center"/>
    </xf>
    <xf numFmtId="0" fontId="2" fillId="0" borderId="32" xfId="1" applyFill="1" applyBorder="1" applyAlignment="1">
      <alignment horizontal="center" vertical="top"/>
    </xf>
    <xf numFmtId="0" fontId="2" fillId="0" borderId="19" xfId="1" applyFont="1" applyFill="1" applyBorder="1" applyAlignment="1">
      <alignment horizontal="center" vertical="top"/>
    </xf>
    <xf numFmtId="0" fontId="2" fillId="0" borderId="21" xfId="1" applyFont="1" applyFill="1" applyBorder="1" applyAlignment="1">
      <alignment horizontal="center" vertical="top"/>
    </xf>
    <xf numFmtId="0" fontId="2" fillId="0" borderId="52" xfId="1" applyFont="1" applyBorder="1" applyAlignment="1">
      <alignment horizontal="center" vertical="center"/>
    </xf>
    <xf numFmtId="0" fontId="2" fillId="0" borderId="53" xfId="1" applyFont="1" applyBorder="1" applyAlignment="1">
      <alignment horizontal="center" vertical="center"/>
    </xf>
    <xf numFmtId="0" fontId="2" fillId="0" borderId="54" xfId="1" applyFont="1" applyBorder="1" applyAlignment="1">
      <alignment horizontal="center" vertical="center"/>
    </xf>
    <xf numFmtId="0" fontId="2" fillId="2" borderId="47" xfId="1" applyFont="1" applyFill="1" applyBorder="1" applyAlignment="1">
      <alignment horizontal="center" vertical="center"/>
    </xf>
    <xf numFmtId="0" fontId="13" fillId="2" borderId="50" xfId="1" applyFont="1" applyFill="1" applyBorder="1" applyAlignment="1">
      <alignment horizontal="center" vertical="center" wrapText="1"/>
    </xf>
    <xf numFmtId="0" fontId="13" fillId="2" borderId="47" xfId="1" applyFont="1" applyFill="1" applyBorder="1" applyAlignment="1">
      <alignment horizontal="center" vertical="center"/>
    </xf>
    <xf numFmtId="0" fontId="13" fillId="2" borderId="51" xfId="1" applyFont="1" applyFill="1" applyBorder="1" applyAlignment="1">
      <alignment horizontal="center" vertical="center"/>
    </xf>
    <xf numFmtId="0" fontId="13" fillId="2" borderId="50" xfId="1" applyFont="1" applyFill="1" applyBorder="1" applyAlignment="1">
      <alignment horizontal="center" vertical="center"/>
    </xf>
    <xf numFmtId="0" fontId="13" fillId="2" borderId="56" xfId="1" applyFont="1" applyFill="1" applyBorder="1" applyAlignment="1">
      <alignment horizontal="center" vertical="center"/>
    </xf>
    <xf numFmtId="0" fontId="13" fillId="2" borderId="57" xfId="1" applyFont="1" applyFill="1" applyBorder="1" applyAlignment="1">
      <alignment horizontal="center" vertical="center"/>
    </xf>
    <xf numFmtId="0" fontId="13" fillId="2" borderId="58" xfId="1" applyFont="1" applyFill="1" applyBorder="1" applyAlignment="1">
      <alignment horizontal="center" vertical="center"/>
    </xf>
    <xf numFmtId="0" fontId="2" fillId="2" borderId="47" xfId="1" applyFont="1" applyFill="1" applyBorder="1" applyAlignment="1">
      <alignment horizontal="center" vertical="center" wrapText="1"/>
    </xf>
    <xf numFmtId="0" fontId="2" fillId="2" borderId="55" xfId="1" applyFont="1" applyFill="1" applyBorder="1" applyAlignment="1">
      <alignment horizontal="center" vertical="center"/>
    </xf>
    <xf numFmtId="0" fontId="14" fillId="0" borderId="20" xfId="1" applyFont="1" applyBorder="1" applyAlignment="1">
      <alignment vertical="center" wrapText="1"/>
    </xf>
    <xf numFmtId="0" fontId="14" fillId="0" borderId="19" xfId="1" applyFont="1" applyBorder="1" applyAlignment="1">
      <alignment vertical="center" wrapText="1"/>
    </xf>
    <xf numFmtId="0" fontId="14" fillId="0" borderId="31" xfId="1" applyFont="1" applyBorder="1" applyAlignment="1">
      <alignment vertical="center" wrapText="1"/>
    </xf>
    <xf numFmtId="0" fontId="14" fillId="0" borderId="24" xfId="1" applyFont="1" applyBorder="1" applyAlignment="1">
      <alignment vertical="center" wrapText="1"/>
    </xf>
    <xf numFmtId="0" fontId="14" fillId="0" borderId="23" xfId="1" applyFont="1" applyBorder="1" applyAlignment="1">
      <alignment vertical="center" wrapText="1"/>
    </xf>
    <xf numFmtId="0" fontId="14" fillId="0" borderId="43" xfId="1" applyFont="1" applyBorder="1" applyAlignment="1">
      <alignment vertical="center" wrapText="1"/>
    </xf>
    <xf numFmtId="0" fontId="2" fillId="2" borderId="15" xfId="1" applyFont="1" applyFill="1" applyBorder="1" applyAlignment="1">
      <alignment horizontal="center" vertical="center" shrinkToFit="1"/>
    </xf>
    <xf numFmtId="0" fontId="2" fillId="2" borderId="12" xfId="1" applyFont="1" applyFill="1" applyBorder="1" applyAlignment="1">
      <alignment horizontal="center" vertical="center" shrinkToFit="1"/>
    </xf>
    <xf numFmtId="0" fontId="2" fillId="2" borderId="16" xfId="1" applyFont="1" applyFill="1" applyBorder="1" applyAlignment="1">
      <alignment horizontal="center" vertical="center" shrinkToFit="1"/>
    </xf>
    <xf numFmtId="0" fontId="2" fillId="0" borderId="47" xfId="1" applyFont="1" applyBorder="1" applyAlignment="1">
      <alignment horizontal="center" vertical="center" shrinkToFit="1"/>
    </xf>
    <xf numFmtId="0" fontId="2" fillId="0" borderId="47" xfId="1" applyBorder="1" applyAlignment="1">
      <alignment horizontal="center" vertical="center"/>
    </xf>
    <xf numFmtId="0" fontId="2" fillId="0" borderId="47" xfId="1" applyFont="1" applyBorder="1" applyAlignment="1">
      <alignment horizontal="center" vertical="center"/>
    </xf>
    <xf numFmtId="0" fontId="2" fillId="0" borderId="55" xfId="1" applyFont="1" applyBorder="1" applyAlignment="1">
      <alignment horizontal="center" vertical="center"/>
    </xf>
    <xf numFmtId="0" fontId="2" fillId="0" borderId="59" xfId="1" applyFont="1" applyBorder="1" applyAlignment="1">
      <alignment horizontal="center" vertical="center"/>
    </xf>
    <xf numFmtId="0" fontId="2" fillId="0" borderId="60" xfId="1" applyFont="1" applyBorder="1" applyAlignment="1">
      <alignment horizontal="center" vertical="center"/>
    </xf>
    <xf numFmtId="0" fontId="2" fillId="0" borderId="67" xfId="1" applyFont="1" applyFill="1" applyBorder="1" applyAlignment="1">
      <alignment horizontal="center" vertical="top"/>
    </xf>
    <xf numFmtId="0" fontId="2" fillId="0" borderId="68" xfId="1" applyFont="1" applyFill="1" applyBorder="1" applyAlignment="1">
      <alignment horizontal="center" vertical="top"/>
    </xf>
    <xf numFmtId="0" fontId="2" fillId="0" borderId="69" xfId="1" applyFont="1" applyFill="1" applyBorder="1" applyAlignment="1">
      <alignment horizontal="center" vertical="top"/>
    </xf>
    <xf numFmtId="177" fontId="2" fillId="0" borderId="45" xfId="1" applyNumberFormat="1" applyFont="1" applyFill="1" applyBorder="1" applyAlignment="1">
      <alignment horizontal="center" vertical="center"/>
    </xf>
    <xf numFmtId="0" fontId="2" fillId="0" borderId="66" xfId="1" applyFont="1" applyFill="1" applyBorder="1" applyAlignment="1">
      <alignment horizontal="center" vertical="top"/>
    </xf>
    <xf numFmtId="0" fontId="2" fillId="0" borderId="0" xfId="1" applyFont="1" applyFill="1" applyBorder="1" applyAlignment="1">
      <alignment horizontal="center" vertical="top"/>
    </xf>
    <xf numFmtId="0" fontId="2" fillId="0" borderId="61" xfId="1" applyFont="1" applyFill="1" applyBorder="1" applyAlignment="1">
      <alignment horizontal="center" vertical="top"/>
    </xf>
    <xf numFmtId="0" fontId="2" fillId="0" borderId="11" xfId="1" applyFont="1" applyFill="1" applyBorder="1" applyAlignment="1">
      <alignment horizontal="center" vertical="center"/>
    </xf>
    <xf numFmtId="177" fontId="2" fillId="0" borderId="47" xfId="1" applyNumberFormat="1" applyFont="1" applyFill="1" applyBorder="1" applyAlignment="1">
      <alignment horizontal="center" vertical="center"/>
    </xf>
    <xf numFmtId="0" fontId="2" fillId="0" borderId="44" xfId="1" applyFont="1" applyFill="1" applyBorder="1" applyAlignment="1">
      <alignment horizontal="center" vertical="top"/>
    </xf>
    <xf numFmtId="0" fontId="2" fillId="0" borderId="23" xfId="1" applyFont="1" applyFill="1" applyBorder="1" applyAlignment="1">
      <alignment horizontal="center" vertical="top"/>
    </xf>
    <xf numFmtId="0" fontId="2" fillId="0" borderId="25" xfId="1" applyFont="1" applyFill="1" applyBorder="1" applyAlignment="1">
      <alignment horizontal="center" vertical="top"/>
    </xf>
    <xf numFmtId="177" fontId="2" fillId="0" borderId="40" xfId="1" applyNumberFormat="1" applyFont="1" applyFill="1" applyBorder="1" applyAlignment="1">
      <alignment horizontal="center" vertical="center"/>
    </xf>
    <xf numFmtId="0" fontId="2" fillId="0" borderId="20" xfId="1" applyBorder="1" applyAlignment="1">
      <alignment vertical="center" wrapText="1"/>
    </xf>
    <xf numFmtId="0" fontId="2" fillId="0" borderId="19" xfId="1" applyFont="1" applyBorder="1" applyAlignment="1">
      <alignment vertical="center" wrapText="1"/>
    </xf>
    <xf numFmtId="0" fontId="2" fillId="0" borderId="31" xfId="1" applyFont="1" applyBorder="1" applyAlignment="1">
      <alignment vertical="center" wrapText="1"/>
    </xf>
    <xf numFmtId="0" fontId="2" fillId="0" borderId="24" xfId="1" applyFont="1" applyBorder="1" applyAlignment="1">
      <alignment vertical="center" wrapText="1"/>
    </xf>
    <xf numFmtId="0" fontId="2" fillId="0" borderId="23" xfId="1" applyFont="1" applyBorder="1" applyAlignment="1">
      <alignment vertical="center" wrapText="1"/>
    </xf>
    <xf numFmtId="0" fontId="2" fillId="0" borderId="43" xfId="1" applyFont="1" applyBorder="1" applyAlignment="1">
      <alignment vertical="center" wrapText="1"/>
    </xf>
    <xf numFmtId="0" fontId="2" fillId="3" borderId="18" xfId="1" applyFont="1" applyFill="1" applyBorder="1" applyAlignment="1">
      <alignment horizontal="center" vertical="center"/>
    </xf>
    <xf numFmtId="0" fontId="2" fillId="3" borderId="19" xfId="1" applyFont="1" applyFill="1" applyBorder="1" applyAlignment="1">
      <alignment horizontal="center" vertical="center"/>
    </xf>
    <xf numFmtId="0" fontId="2" fillId="3" borderId="31" xfId="1" applyFont="1" applyFill="1" applyBorder="1" applyAlignment="1">
      <alignment horizontal="center" vertical="center"/>
    </xf>
    <xf numFmtId="0" fontId="14" fillId="3" borderId="47" xfId="1" applyFont="1" applyFill="1" applyBorder="1" applyAlignment="1">
      <alignment horizontal="center" vertical="center"/>
    </xf>
    <xf numFmtId="0" fontId="2" fillId="3" borderId="47" xfId="1" applyFont="1" applyFill="1" applyBorder="1" applyAlignment="1">
      <alignment horizontal="center" vertical="center"/>
    </xf>
    <xf numFmtId="0" fontId="2" fillId="3" borderId="32" xfId="1" applyFont="1" applyFill="1" applyBorder="1" applyAlignment="1">
      <alignment horizontal="center" vertical="center"/>
    </xf>
    <xf numFmtId="0" fontId="2" fillId="3" borderId="21" xfId="1" applyFont="1" applyFill="1" applyBorder="1" applyAlignment="1">
      <alignment horizontal="center" vertical="center"/>
    </xf>
    <xf numFmtId="0" fontId="16" fillId="2" borderId="32" xfId="1" applyFont="1" applyFill="1" applyBorder="1" applyAlignment="1">
      <alignment horizontal="center" vertical="center" wrapText="1" shrinkToFit="1"/>
    </xf>
    <xf numFmtId="0" fontId="16" fillId="2" borderId="19" xfId="1" applyFont="1" applyFill="1" applyBorder="1" applyAlignment="1">
      <alignment horizontal="center" vertical="center" shrinkToFit="1"/>
    </xf>
    <xf numFmtId="0" fontId="16" fillId="2" borderId="31" xfId="1" applyFont="1" applyFill="1" applyBorder="1" applyAlignment="1">
      <alignment horizontal="center" vertical="center" shrinkToFit="1"/>
    </xf>
    <xf numFmtId="0" fontId="16" fillId="2" borderId="44" xfId="1" applyFont="1" applyFill="1" applyBorder="1" applyAlignment="1">
      <alignment horizontal="center" vertical="center" shrinkToFit="1"/>
    </xf>
    <xf numFmtId="0" fontId="16" fillId="2" borderId="23" xfId="1" applyFont="1" applyFill="1" applyBorder="1" applyAlignment="1">
      <alignment horizontal="center" vertical="center" shrinkToFit="1"/>
    </xf>
    <xf numFmtId="0" fontId="16" fillId="2" borderId="43" xfId="1" applyFont="1" applyFill="1" applyBorder="1" applyAlignment="1">
      <alignment horizontal="center" vertical="center" shrinkToFit="1"/>
    </xf>
    <xf numFmtId="0" fontId="2" fillId="0" borderId="32" xfId="1" applyBorder="1" applyAlignment="1">
      <alignment horizontal="center" vertical="center" wrapText="1" shrinkToFit="1"/>
    </xf>
    <xf numFmtId="0" fontId="2" fillId="0" borderId="19" xfId="1" applyFont="1" applyBorder="1" applyAlignment="1">
      <alignment horizontal="center" vertical="center" wrapText="1" shrinkToFit="1"/>
    </xf>
    <xf numFmtId="0" fontId="2" fillId="0" borderId="31" xfId="1" applyFont="1" applyBorder="1" applyAlignment="1">
      <alignment horizontal="center" vertical="center" wrapText="1" shrinkToFit="1"/>
    </xf>
    <xf numFmtId="0" fontId="2" fillId="0" borderId="44" xfId="1" applyFont="1" applyBorder="1" applyAlignment="1">
      <alignment horizontal="center" vertical="center" wrapText="1" shrinkToFit="1"/>
    </xf>
    <xf numFmtId="0" fontId="2" fillId="0" borderId="23" xfId="1" applyFont="1" applyBorder="1" applyAlignment="1">
      <alignment horizontal="center" vertical="center" wrapText="1" shrinkToFit="1"/>
    </xf>
    <xf numFmtId="0" fontId="2" fillId="0" borderId="43" xfId="1" applyFont="1" applyBorder="1" applyAlignment="1">
      <alignment horizontal="center" vertical="center" wrapText="1" shrinkToFit="1"/>
    </xf>
    <xf numFmtId="0" fontId="13" fillId="2" borderId="18" xfId="1" applyFont="1" applyFill="1" applyBorder="1" applyAlignment="1">
      <alignment horizontal="center" vertical="center" wrapText="1"/>
    </xf>
    <xf numFmtId="0" fontId="13" fillId="2" borderId="19" xfId="1" applyFont="1" applyFill="1" applyBorder="1" applyAlignment="1">
      <alignment horizontal="center" vertical="center" wrapText="1"/>
    </xf>
    <xf numFmtId="0" fontId="13" fillId="2" borderId="26" xfId="1" applyFont="1" applyFill="1" applyBorder="1" applyAlignment="1">
      <alignment horizontal="center" vertical="center" wrapText="1"/>
    </xf>
    <xf numFmtId="0" fontId="13" fillId="2" borderId="22" xfId="1" applyFont="1" applyFill="1" applyBorder="1" applyAlignment="1">
      <alignment horizontal="center" vertical="center" wrapText="1"/>
    </xf>
    <xf numFmtId="0" fontId="13" fillId="2" borderId="23" xfId="1" applyFont="1" applyFill="1" applyBorder="1" applyAlignment="1">
      <alignment horizontal="center" vertical="center" wrapText="1"/>
    </xf>
    <xf numFmtId="0" fontId="13" fillId="2" borderId="49" xfId="1" applyFont="1" applyFill="1" applyBorder="1" applyAlignment="1">
      <alignment horizontal="center" vertical="center" wrapText="1"/>
    </xf>
    <xf numFmtId="0" fontId="2" fillId="0" borderId="32" xfId="1" applyFont="1" applyBorder="1" applyAlignment="1">
      <alignment horizontal="center" vertical="center"/>
    </xf>
    <xf numFmtId="0" fontId="2" fillId="0" borderId="19" xfId="1" applyFont="1" applyBorder="1" applyAlignment="1">
      <alignment horizontal="center" vertical="center"/>
    </xf>
    <xf numFmtId="0" fontId="2" fillId="0" borderId="21" xfId="1" applyFont="1" applyBorder="1" applyAlignment="1">
      <alignment horizontal="center" vertical="center"/>
    </xf>
    <xf numFmtId="0" fontId="2" fillId="0" borderId="44" xfId="1" applyFont="1" applyBorder="1" applyAlignment="1">
      <alignment horizontal="center" vertical="center"/>
    </xf>
    <xf numFmtId="0" fontId="2" fillId="0" borderId="23" xfId="1" applyFont="1" applyBorder="1" applyAlignment="1">
      <alignment horizontal="center" vertical="center"/>
    </xf>
    <xf numFmtId="0" fontId="2" fillId="0" borderId="43" xfId="1" applyFont="1" applyBorder="1" applyAlignment="1">
      <alignment horizontal="center" vertical="center"/>
    </xf>
    <xf numFmtId="0" fontId="2" fillId="0" borderId="25" xfId="1" applyFont="1" applyBorder="1" applyAlignment="1">
      <alignment horizontal="center" vertical="center"/>
    </xf>
    <xf numFmtId="0" fontId="13" fillId="2" borderId="19" xfId="1" applyFont="1" applyFill="1" applyBorder="1" applyAlignment="1">
      <alignment horizontal="center" vertical="center"/>
    </xf>
    <xf numFmtId="0" fontId="13" fillId="0" borderId="20" xfId="1" applyFont="1" applyFill="1" applyBorder="1" applyAlignment="1">
      <alignment horizontal="center" vertical="center" wrapText="1"/>
    </xf>
    <xf numFmtId="0" fontId="13" fillId="0" borderId="19" xfId="1" applyFont="1" applyFill="1" applyBorder="1" applyAlignment="1">
      <alignment horizontal="center" vertical="center" wrapText="1"/>
    </xf>
    <xf numFmtId="0" fontId="2" fillId="2" borderId="32" xfId="1" applyFont="1" applyFill="1" applyBorder="1" applyAlignment="1">
      <alignment horizontal="center" vertical="center" shrinkToFit="1"/>
    </xf>
    <xf numFmtId="0" fontId="2" fillId="2" borderId="19" xfId="1" applyFont="1" applyFill="1" applyBorder="1" applyAlignment="1">
      <alignment horizontal="center" vertical="center" shrinkToFit="1"/>
    </xf>
    <xf numFmtId="0" fontId="2" fillId="2" borderId="31" xfId="1" applyFont="1" applyFill="1" applyBorder="1" applyAlignment="1">
      <alignment horizontal="center" vertical="center" shrinkToFit="1"/>
    </xf>
    <xf numFmtId="0" fontId="13" fillId="2" borderId="29" xfId="1" applyFont="1" applyFill="1" applyBorder="1" applyAlignment="1">
      <alignment horizontal="center" vertical="center" textRotation="255"/>
    </xf>
    <xf numFmtId="0" fontId="13" fillId="2" borderId="30" xfId="1" applyFont="1" applyFill="1" applyBorder="1" applyAlignment="1">
      <alignment horizontal="center" vertical="center" textRotation="255"/>
    </xf>
    <xf numFmtId="0" fontId="13" fillId="2" borderId="70" xfId="1" applyFont="1" applyFill="1" applyBorder="1" applyAlignment="1">
      <alignment horizontal="center" vertical="center" textRotation="255"/>
    </xf>
    <xf numFmtId="0" fontId="13" fillId="2" borderId="71" xfId="1" applyFont="1" applyFill="1" applyBorder="1" applyAlignment="1">
      <alignment horizontal="center" vertical="center" textRotation="255"/>
    </xf>
    <xf numFmtId="0" fontId="13" fillId="2" borderId="24" xfId="1" applyFont="1" applyFill="1" applyBorder="1" applyAlignment="1">
      <alignment horizontal="center" vertical="center" wrapText="1"/>
    </xf>
    <xf numFmtId="0" fontId="13" fillId="2" borderId="25" xfId="1" applyFont="1" applyFill="1" applyBorder="1" applyAlignment="1">
      <alignment horizontal="center" vertical="center" wrapText="1"/>
    </xf>
    <xf numFmtId="0" fontId="2" fillId="0" borderId="20" xfId="1" applyFont="1" applyFill="1" applyBorder="1" applyAlignment="1">
      <alignment horizontal="left" wrapText="1"/>
    </xf>
    <xf numFmtId="0" fontId="2" fillId="0" borderId="19" xfId="1" applyFont="1" applyFill="1" applyBorder="1" applyAlignment="1">
      <alignment horizontal="left" wrapText="1"/>
    </xf>
    <xf numFmtId="0" fontId="2" fillId="0" borderId="21" xfId="1" applyFont="1" applyFill="1" applyBorder="1" applyAlignment="1">
      <alignment horizontal="left" wrapText="1"/>
    </xf>
    <xf numFmtId="0" fontId="13" fillId="2" borderId="14" xfId="1" applyFont="1" applyFill="1" applyBorder="1" applyAlignment="1">
      <alignment horizontal="center" wrapText="1"/>
    </xf>
    <xf numFmtId="0" fontId="13" fillId="2" borderId="12" xfId="1" applyFont="1" applyFill="1" applyBorder="1" applyAlignment="1">
      <alignment horizontal="center" wrapText="1"/>
    </xf>
    <xf numFmtId="0" fontId="13" fillId="2" borderId="17" xfId="1" applyFont="1" applyFill="1" applyBorder="1" applyAlignment="1">
      <alignment horizontal="center" wrapText="1"/>
    </xf>
    <xf numFmtId="0" fontId="2" fillId="0" borderId="72" xfId="1" applyFont="1" applyFill="1" applyBorder="1" applyAlignment="1">
      <alignment horizontal="center" wrapText="1"/>
    </xf>
    <xf numFmtId="0" fontId="2" fillId="0" borderId="73" xfId="1" applyFont="1" applyFill="1" applyBorder="1" applyAlignment="1">
      <alignment horizontal="center" wrapText="1"/>
    </xf>
    <xf numFmtId="0" fontId="2" fillId="0" borderId="74" xfId="1" applyFont="1" applyFill="1" applyBorder="1" applyAlignment="1">
      <alignment horizontal="center" wrapText="1"/>
    </xf>
    <xf numFmtId="0" fontId="17" fillId="2" borderId="18" xfId="1" applyFont="1" applyFill="1" applyBorder="1" applyAlignment="1">
      <alignment horizontal="center" vertical="center" textRotation="255" wrapText="1"/>
    </xf>
    <xf numFmtId="0" fontId="17" fillId="2" borderId="21" xfId="1" applyFont="1" applyFill="1" applyBorder="1" applyAlignment="1">
      <alignment horizontal="center" vertical="center" textRotation="255" wrapText="1"/>
    </xf>
    <xf numFmtId="0" fontId="17" fillId="2" borderId="29" xfId="1" applyFont="1" applyFill="1" applyBorder="1" applyAlignment="1">
      <alignment horizontal="center" vertical="center" textRotation="255" wrapText="1"/>
    </xf>
    <xf numFmtId="0" fontId="17" fillId="2" borderId="61" xfId="1" applyFont="1" applyFill="1" applyBorder="1" applyAlignment="1">
      <alignment horizontal="center" vertical="center" textRotation="255" wrapText="1"/>
    </xf>
    <xf numFmtId="0" fontId="17" fillId="2" borderId="22" xfId="1" applyFont="1" applyFill="1" applyBorder="1" applyAlignment="1">
      <alignment horizontal="center" vertical="center" textRotation="255" wrapText="1"/>
    </xf>
    <xf numFmtId="0" fontId="17" fillId="2" borderId="25" xfId="1" applyFont="1" applyFill="1" applyBorder="1" applyAlignment="1">
      <alignment horizontal="center" vertical="center" textRotation="255" wrapText="1"/>
    </xf>
    <xf numFmtId="0" fontId="2" fillId="0" borderId="66" xfId="1" applyFill="1" applyBorder="1" applyAlignment="1">
      <alignment horizontal="center" vertical="top"/>
    </xf>
    <xf numFmtId="0" fontId="2" fillId="0" borderId="65" xfId="1" applyFont="1" applyFill="1" applyBorder="1" applyAlignment="1">
      <alignment horizontal="center" vertical="top"/>
    </xf>
    <xf numFmtId="0" fontId="2" fillId="0" borderId="38" xfId="1" applyFont="1" applyFill="1" applyBorder="1" applyAlignment="1">
      <alignment horizontal="center" vertical="top"/>
    </xf>
    <xf numFmtId="0" fontId="2" fillId="0" borderId="39" xfId="1" applyFont="1" applyFill="1" applyBorder="1" applyAlignment="1">
      <alignment horizontal="center" vertical="top"/>
    </xf>
    <xf numFmtId="0" fontId="2" fillId="0" borderId="65" xfId="1" applyFill="1" applyBorder="1" applyAlignment="1">
      <alignment horizontal="center" vertical="top"/>
    </xf>
    <xf numFmtId="0" fontId="13" fillId="2" borderId="24" xfId="1" applyFont="1" applyFill="1" applyBorder="1" applyAlignment="1">
      <alignment horizontal="center" wrapText="1"/>
    </xf>
    <xf numFmtId="0" fontId="13" fillId="2" borderId="23" xfId="1" applyFont="1" applyFill="1" applyBorder="1" applyAlignment="1">
      <alignment horizontal="center" wrapText="1"/>
    </xf>
    <xf numFmtId="0" fontId="13" fillId="2" borderId="25" xfId="1" applyFont="1" applyFill="1" applyBorder="1" applyAlignment="1">
      <alignment horizontal="center" wrapText="1"/>
    </xf>
    <xf numFmtId="0" fontId="13" fillId="0" borderId="14" xfId="1" applyFont="1" applyFill="1" applyBorder="1" applyAlignment="1">
      <alignment horizontal="center" vertical="center" wrapText="1"/>
    </xf>
    <xf numFmtId="0" fontId="13" fillId="0" borderId="12" xfId="1" applyFont="1" applyFill="1" applyBorder="1" applyAlignment="1">
      <alignment horizontal="center" vertical="center" wrapText="1"/>
    </xf>
    <xf numFmtId="0" fontId="13" fillId="0" borderId="17" xfId="1" applyFont="1" applyFill="1" applyBorder="1" applyAlignment="1">
      <alignment horizontal="center" vertical="center" wrapText="1"/>
    </xf>
    <xf numFmtId="0" fontId="13" fillId="3" borderId="22" xfId="1" applyFont="1" applyFill="1" applyBorder="1" applyAlignment="1">
      <alignment horizontal="center" vertical="center" wrapText="1"/>
    </xf>
    <xf numFmtId="0" fontId="13" fillId="3" borderId="23" xfId="1" applyFont="1" applyFill="1" applyBorder="1" applyAlignment="1">
      <alignment horizontal="center" vertical="center" wrapText="1"/>
    </xf>
    <xf numFmtId="0" fontId="13" fillId="3" borderId="25" xfId="1" applyFont="1" applyFill="1" applyBorder="1" applyAlignment="1">
      <alignment horizontal="center" vertical="center" wrapText="1"/>
    </xf>
    <xf numFmtId="0" fontId="2" fillId="0" borderId="24" xfId="1" applyFont="1" applyFill="1" applyBorder="1" applyAlignment="1">
      <alignment horizontal="center" vertical="center" wrapText="1"/>
    </xf>
    <xf numFmtId="0" fontId="2" fillId="0" borderId="23" xfId="1" applyFont="1" applyFill="1" applyBorder="1" applyAlignment="1">
      <alignment horizontal="center" vertical="center" wrapText="1"/>
    </xf>
    <xf numFmtId="0" fontId="2" fillId="0" borderId="44" xfId="1" applyFont="1" applyFill="1" applyBorder="1" applyAlignment="1">
      <alignment horizontal="center" vertical="center" wrapText="1"/>
    </xf>
    <xf numFmtId="0" fontId="2" fillId="0" borderId="43" xfId="1" applyFont="1" applyFill="1" applyBorder="1" applyAlignment="1">
      <alignment horizontal="center" vertical="center" wrapText="1"/>
    </xf>
    <xf numFmtId="0" fontId="2" fillId="0" borderId="25" xfId="1" applyFont="1" applyFill="1" applyBorder="1" applyAlignment="1">
      <alignment horizontal="center" vertical="center" wrapText="1"/>
    </xf>
    <xf numFmtId="0" fontId="13" fillId="2" borderId="18" xfId="1" applyFont="1" applyFill="1" applyBorder="1" applyAlignment="1">
      <alignment horizontal="center" vertical="center" textRotation="255" wrapText="1"/>
    </xf>
    <xf numFmtId="0" fontId="13" fillId="2" borderId="26" xfId="1" applyFont="1" applyFill="1" applyBorder="1" applyAlignment="1">
      <alignment horizontal="center" vertical="center" textRotation="255" wrapText="1"/>
    </xf>
    <xf numFmtId="0" fontId="13" fillId="2" borderId="29" xfId="1" applyFont="1" applyFill="1" applyBorder="1" applyAlignment="1">
      <alignment horizontal="center" vertical="center" textRotation="255" wrapText="1"/>
    </xf>
    <xf numFmtId="0" fontId="13" fillId="2" borderId="30" xfId="1" applyFont="1" applyFill="1" applyBorder="1" applyAlignment="1">
      <alignment horizontal="center" vertical="center" textRotation="255" wrapText="1"/>
    </xf>
    <xf numFmtId="0" fontId="13" fillId="2" borderId="22" xfId="1" applyFont="1" applyFill="1" applyBorder="1" applyAlignment="1">
      <alignment horizontal="center" vertical="center" textRotation="255" wrapText="1"/>
    </xf>
    <xf numFmtId="0" fontId="13" fillId="2" borderId="49" xfId="1" applyFont="1" applyFill="1" applyBorder="1" applyAlignment="1">
      <alignment horizontal="center" vertical="center" textRotation="255" wrapText="1"/>
    </xf>
    <xf numFmtId="0" fontId="2" fillId="0" borderId="77" xfId="1" applyFill="1" applyBorder="1" applyAlignment="1">
      <alignment horizontal="center" vertical="center" wrapText="1"/>
    </xf>
    <xf numFmtId="0" fontId="2" fillId="0" borderId="63" xfId="1" applyBorder="1" applyAlignment="1">
      <alignment vertical="center"/>
    </xf>
    <xf numFmtId="0" fontId="2" fillId="0" borderId="64" xfId="1" applyBorder="1" applyAlignment="1">
      <alignment vertical="center"/>
    </xf>
    <xf numFmtId="0" fontId="2" fillId="0" borderId="78" xfId="1" applyFont="1" applyFill="1" applyBorder="1" applyAlignment="1">
      <alignment vertical="center"/>
    </xf>
    <xf numFmtId="0" fontId="14" fillId="0" borderId="32" xfId="1" applyFont="1" applyFill="1" applyBorder="1" applyAlignment="1">
      <alignment horizontal="left" vertical="center" wrapText="1"/>
    </xf>
    <xf numFmtId="0" fontId="14" fillId="0" borderId="19" xfId="1" applyFont="1" applyFill="1" applyBorder="1" applyAlignment="1">
      <alignment horizontal="left" vertical="center" wrapText="1"/>
    </xf>
    <xf numFmtId="0" fontId="14" fillId="0" borderId="21" xfId="1" applyFont="1" applyFill="1" applyBorder="1" applyAlignment="1">
      <alignment horizontal="left" vertical="center" wrapText="1"/>
    </xf>
    <xf numFmtId="0" fontId="14" fillId="0" borderId="66" xfId="1" applyFont="1" applyFill="1" applyBorder="1" applyAlignment="1">
      <alignment horizontal="left" vertical="center" wrapText="1"/>
    </xf>
    <xf numFmtId="0" fontId="14" fillId="0" borderId="0" xfId="1" applyFont="1" applyFill="1" applyBorder="1" applyAlignment="1">
      <alignment horizontal="left" vertical="center" wrapText="1"/>
    </xf>
    <xf numFmtId="0" fontId="14" fillId="0" borderId="61" xfId="1" applyFont="1" applyFill="1" applyBorder="1" applyAlignment="1">
      <alignment horizontal="left" vertical="center" wrapText="1"/>
    </xf>
    <xf numFmtId="0" fontId="14" fillId="0" borderId="44" xfId="1" applyFont="1" applyFill="1" applyBorder="1" applyAlignment="1">
      <alignment horizontal="left" vertical="center" wrapText="1"/>
    </xf>
    <xf numFmtId="0" fontId="14" fillId="0" borderId="23" xfId="1" applyFont="1" applyFill="1" applyBorder="1" applyAlignment="1">
      <alignment horizontal="left" vertical="center" wrapText="1"/>
    </xf>
    <xf numFmtId="0" fontId="14" fillId="0" borderId="25" xfId="1" applyFont="1" applyFill="1" applyBorder="1" applyAlignment="1">
      <alignment horizontal="left" vertical="center" wrapText="1"/>
    </xf>
    <xf numFmtId="0" fontId="2" fillId="0" borderId="79" xfId="1" applyFill="1" applyBorder="1" applyAlignment="1">
      <alignment horizontal="center" vertical="center" wrapText="1"/>
    </xf>
    <xf numFmtId="0" fontId="2" fillId="0" borderId="37" xfId="1" applyFont="1" applyFill="1" applyBorder="1" applyAlignment="1">
      <alignment vertical="center" wrapText="1"/>
    </xf>
    <xf numFmtId="0" fontId="2" fillId="0" borderId="38" xfId="1" applyFont="1" applyBorder="1" applyAlignment="1">
      <alignment vertical="center" wrapText="1"/>
    </xf>
    <xf numFmtId="0" fontId="2" fillId="0" borderId="39" xfId="1" applyFont="1" applyBorder="1" applyAlignment="1">
      <alignment vertical="center" wrapText="1"/>
    </xf>
    <xf numFmtId="0" fontId="2" fillId="0" borderId="80" xfId="1" applyFill="1" applyBorder="1" applyAlignment="1">
      <alignment horizontal="center" vertical="center"/>
    </xf>
    <xf numFmtId="0" fontId="2" fillId="0" borderId="68" xfId="1" applyBorder="1" applyAlignment="1">
      <alignment horizontal="center" vertical="center"/>
    </xf>
    <xf numFmtId="0" fontId="2" fillId="0" borderId="69" xfId="1" applyBorder="1" applyAlignment="1">
      <alignment horizontal="center" vertical="center"/>
    </xf>
    <xf numFmtId="0" fontId="2" fillId="0" borderId="81" xfId="1" applyFont="1" applyFill="1" applyBorder="1" applyAlignment="1">
      <alignment vertical="center"/>
    </xf>
    <xf numFmtId="0" fontId="2" fillId="0" borderId="68" xfId="1" applyBorder="1" applyAlignment="1">
      <alignment vertical="center"/>
    </xf>
    <xf numFmtId="0" fontId="2" fillId="0" borderId="69" xfId="1" applyBorder="1" applyAlignment="1">
      <alignment vertical="center"/>
    </xf>
    <xf numFmtId="0" fontId="2" fillId="0" borderId="63" xfId="1" applyBorder="1" applyAlignment="1">
      <alignment horizontal="center" vertical="center"/>
    </xf>
    <xf numFmtId="0" fontId="2" fillId="0" borderId="64" xfId="1" applyBorder="1" applyAlignment="1">
      <alignment horizontal="center" vertical="center"/>
    </xf>
    <xf numFmtId="0" fontId="2" fillId="0" borderId="32" xfId="1" applyFill="1" applyBorder="1" applyAlignment="1">
      <alignment horizontal="left" vertical="center" wrapText="1"/>
    </xf>
    <xf numFmtId="0" fontId="2" fillId="0" borderId="19" xfId="1" applyFont="1" applyFill="1" applyBorder="1" applyAlignment="1">
      <alignment horizontal="left" vertical="center"/>
    </xf>
    <xf numFmtId="0" fontId="2" fillId="0" borderId="21" xfId="1" applyFont="1" applyFill="1" applyBorder="1" applyAlignment="1">
      <alignment horizontal="left" vertical="center"/>
    </xf>
    <xf numFmtId="0" fontId="2" fillId="0" borderId="66" xfId="1" applyFont="1" applyFill="1" applyBorder="1" applyAlignment="1">
      <alignment horizontal="left" vertical="center"/>
    </xf>
    <xf numFmtId="0" fontId="2" fillId="0" borderId="0" xfId="1" applyFont="1" applyFill="1" applyBorder="1" applyAlignment="1">
      <alignment horizontal="left" vertical="center"/>
    </xf>
    <xf numFmtId="0" fontId="2" fillId="0" borderId="61" xfId="1" applyFont="1" applyFill="1" applyBorder="1" applyAlignment="1">
      <alignment horizontal="left" vertical="center"/>
    </xf>
    <xf numFmtId="0" fontId="2" fillId="0" borderId="44" xfId="1" applyFont="1" applyFill="1" applyBorder="1" applyAlignment="1">
      <alignment horizontal="left" vertical="center"/>
    </xf>
    <xf numFmtId="0" fontId="2" fillId="0" borderId="23" xfId="1" applyFont="1" applyFill="1" applyBorder="1" applyAlignment="1">
      <alignment horizontal="left" vertical="center"/>
    </xf>
    <xf numFmtId="0" fontId="2" fillId="0" borderId="25" xfId="1" applyFont="1" applyFill="1" applyBorder="1" applyAlignment="1">
      <alignment horizontal="left" vertical="center"/>
    </xf>
    <xf numFmtId="0" fontId="2" fillId="0" borderId="37" xfId="1" applyFont="1" applyFill="1" applyBorder="1" applyAlignment="1">
      <alignment vertical="center"/>
    </xf>
    <xf numFmtId="0" fontId="2" fillId="0" borderId="38" xfId="1" applyBorder="1" applyAlignment="1">
      <alignment vertical="center"/>
    </xf>
    <xf numFmtId="0" fontId="2" fillId="0" borderId="39" xfId="1" applyBorder="1" applyAlignment="1">
      <alignment vertical="center"/>
    </xf>
    <xf numFmtId="0" fontId="2" fillId="0" borderId="83" xfId="1" applyBorder="1" applyAlignment="1">
      <alignment horizontal="center" vertical="center"/>
    </xf>
    <xf numFmtId="0" fontId="2" fillId="0" borderId="84" xfId="1" applyBorder="1" applyAlignment="1">
      <alignment horizontal="center" vertical="center"/>
    </xf>
    <xf numFmtId="0" fontId="18" fillId="0" borderId="85" xfId="1" applyFont="1" applyFill="1" applyBorder="1" applyAlignment="1">
      <alignment vertical="center" wrapText="1"/>
    </xf>
    <xf numFmtId="0" fontId="18" fillId="0" borderId="86" xfId="1" applyFont="1" applyBorder="1" applyAlignment="1">
      <alignment vertical="center" wrapText="1"/>
    </xf>
    <xf numFmtId="0" fontId="18" fillId="0" borderId="87" xfId="1" applyFont="1" applyBorder="1" applyAlignment="1">
      <alignment vertical="center" wrapText="1"/>
    </xf>
    <xf numFmtId="0" fontId="13" fillId="2" borderId="91" xfId="1" applyFont="1" applyFill="1" applyBorder="1" applyAlignment="1">
      <alignment horizontal="center" vertical="center" textRotation="255"/>
    </xf>
    <xf numFmtId="0" fontId="13" fillId="2" borderId="92" xfId="1" applyFont="1" applyFill="1" applyBorder="1" applyAlignment="1">
      <alignment horizontal="center" vertical="center" textRotation="255"/>
    </xf>
    <xf numFmtId="0" fontId="2" fillId="0" borderId="72" xfId="1" applyFill="1" applyBorder="1" applyAlignment="1">
      <alignment vertical="center"/>
    </xf>
    <xf numFmtId="0" fontId="2" fillId="0" borderId="73" xfId="1" applyBorder="1" applyAlignment="1">
      <alignment vertical="center"/>
    </xf>
    <xf numFmtId="0" fontId="2" fillId="0" borderId="74" xfId="1" applyBorder="1" applyAlignment="1">
      <alignment vertical="center"/>
    </xf>
    <xf numFmtId="0" fontId="2" fillId="0" borderId="88" xfId="1" applyFont="1" applyFill="1" applyBorder="1" applyAlignment="1">
      <alignment horizontal="center" vertical="center"/>
    </xf>
    <xf numFmtId="0" fontId="2" fillId="0" borderId="89" xfId="1" applyBorder="1" applyAlignment="1">
      <alignment horizontal="center" vertical="center"/>
    </xf>
    <xf numFmtId="0" fontId="2" fillId="0" borderId="90" xfId="1" applyBorder="1" applyAlignment="1">
      <alignment horizontal="center" vertical="center"/>
    </xf>
    <xf numFmtId="0" fontId="2" fillId="4" borderId="85" xfId="1" applyFont="1" applyFill="1" applyBorder="1" applyAlignment="1">
      <alignment vertical="center" shrinkToFit="1"/>
    </xf>
    <xf numFmtId="0" fontId="2" fillId="4" borderId="86" xfId="1" applyFont="1" applyFill="1" applyBorder="1" applyAlignment="1">
      <alignment vertical="center" shrinkToFit="1"/>
    </xf>
    <xf numFmtId="0" fontId="2" fillId="0" borderId="86" xfId="1" applyBorder="1" applyAlignment="1">
      <alignment vertical="center" wrapText="1"/>
    </xf>
    <xf numFmtId="0" fontId="2" fillId="0" borderId="87" xfId="1" applyBorder="1" applyAlignment="1">
      <alignment vertical="center" wrapText="1"/>
    </xf>
    <xf numFmtId="0" fontId="2" fillId="0" borderId="19" xfId="1" applyFont="1" applyFill="1" applyBorder="1" applyAlignment="1">
      <alignment horizontal="left" vertical="center" wrapText="1"/>
    </xf>
    <xf numFmtId="0" fontId="2" fillId="0" borderId="21" xfId="1" applyFont="1" applyFill="1" applyBorder="1" applyAlignment="1">
      <alignment horizontal="left" vertical="center" wrapText="1"/>
    </xf>
    <xf numFmtId="0" fontId="2" fillId="0" borderId="66" xfId="1" applyFont="1" applyFill="1" applyBorder="1" applyAlignment="1">
      <alignment horizontal="left" vertical="center" wrapText="1"/>
    </xf>
    <xf numFmtId="0" fontId="2" fillId="0" borderId="0" xfId="1" applyFont="1" applyFill="1" applyBorder="1" applyAlignment="1">
      <alignment horizontal="left" vertical="center" wrapText="1"/>
    </xf>
    <xf numFmtId="0" fontId="2" fillId="0" borderId="61" xfId="1" applyFont="1" applyFill="1" applyBorder="1" applyAlignment="1">
      <alignment horizontal="left" vertical="center" wrapText="1"/>
    </xf>
    <xf numFmtId="0" fontId="2" fillId="0" borderId="44" xfId="1" applyFont="1" applyFill="1" applyBorder="1" applyAlignment="1">
      <alignment horizontal="left" vertical="center" wrapText="1"/>
    </xf>
    <xf numFmtId="0" fontId="2" fillId="0" borderId="23" xfId="1" applyFont="1" applyFill="1" applyBorder="1" applyAlignment="1">
      <alignment horizontal="left" vertical="center" wrapText="1"/>
    </xf>
    <xf numFmtId="0" fontId="2" fillId="0" borderId="25" xfId="1" applyFont="1" applyFill="1" applyBorder="1" applyAlignment="1">
      <alignment horizontal="left" vertical="center" wrapText="1"/>
    </xf>
    <xf numFmtId="177" fontId="2" fillId="0" borderId="15" xfId="1" applyNumberFormat="1" applyBorder="1" applyAlignment="1">
      <alignment horizontal="right" vertical="center"/>
    </xf>
    <xf numFmtId="177" fontId="2" fillId="0" borderId="12" xfId="1" applyNumberFormat="1" applyBorder="1" applyAlignment="1">
      <alignment horizontal="right" vertical="center"/>
    </xf>
    <xf numFmtId="177" fontId="2" fillId="0" borderId="17" xfId="1" applyNumberFormat="1" applyBorder="1" applyAlignment="1">
      <alignment horizontal="right" vertical="center"/>
    </xf>
    <xf numFmtId="0" fontId="2" fillId="0" borderId="80" xfId="1" applyBorder="1" applyAlignment="1">
      <alignment horizontal="center" vertical="center"/>
    </xf>
    <xf numFmtId="0" fontId="14" fillId="0" borderId="81" xfId="1" applyFont="1" applyBorder="1" applyAlignment="1">
      <alignment horizontal="left" vertical="center" wrapText="1"/>
    </xf>
    <xf numFmtId="0" fontId="2" fillId="0" borderId="68" xfId="1" applyBorder="1" applyAlignment="1">
      <alignment horizontal="left" vertical="center"/>
    </xf>
    <xf numFmtId="0" fontId="2" fillId="0" borderId="69" xfId="1" applyBorder="1" applyAlignment="1">
      <alignment horizontal="left" vertical="center"/>
    </xf>
    <xf numFmtId="177" fontId="2" fillId="0" borderId="81" xfId="1" applyNumberFormat="1" applyBorder="1" applyAlignment="1">
      <alignment horizontal="right" vertical="center"/>
    </xf>
    <xf numFmtId="177" fontId="2" fillId="0" borderId="68" xfId="1" applyNumberFormat="1" applyBorder="1" applyAlignment="1">
      <alignment horizontal="right" vertical="center"/>
    </xf>
    <xf numFmtId="177" fontId="2" fillId="0" borderId="111" xfId="1" applyNumberFormat="1" applyBorder="1" applyAlignment="1">
      <alignment horizontal="right" vertical="center"/>
    </xf>
    <xf numFmtId="0" fontId="13" fillId="2" borderId="11" xfId="1" applyFont="1" applyFill="1" applyBorder="1" applyAlignment="1">
      <alignment horizontal="center" vertical="center" wrapText="1"/>
    </xf>
    <xf numFmtId="0" fontId="13" fillId="2" borderId="12" xfId="1" applyFont="1" applyFill="1" applyBorder="1" applyAlignment="1">
      <alignment horizontal="center" vertical="center" wrapText="1"/>
    </xf>
    <xf numFmtId="0" fontId="13" fillId="2" borderId="17" xfId="1" applyFont="1" applyFill="1" applyBorder="1" applyAlignment="1">
      <alignment horizontal="center" vertical="center" wrapText="1"/>
    </xf>
    <xf numFmtId="0" fontId="13" fillId="3" borderId="5" xfId="1" applyFont="1" applyFill="1" applyBorder="1" applyAlignment="1">
      <alignment horizontal="center" vertical="center"/>
    </xf>
    <xf numFmtId="0" fontId="13" fillId="3" borderId="6" xfId="1" applyFont="1" applyFill="1" applyBorder="1" applyAlignment="1">
      <alignment horizontal="center" vertical="center"/>
    </xf>
    <xf numFmtId="0" fontId="13" fillId="3" borderId="10" xfId="1" applyFont="1" applyFill="1" applyBorder="1" applyAlignment="1">
      <alignment horizontal="center" vertical="center"/>
    </xf>
    <xf numFmtId="0" fontId="2" fillId="0" borderId="93" xfId="1" applyFont="1" applyFill="1" applyBorder="1" applyAlignment="1">
      <alignment vertical="top" wrapText="1"/>
    </xf>
    <xf numFmtId="0" fontId="13" fillId="0" borderId="94" xfId="1" applyFont="1" applyFill="1" applyBorder="1" applyAlignment="1">
      <alignment vertical="top" wrapText="1"/>
    </xf>
    <xf numFmtId="0" fontId="13" fillId="0" borderId="95" xfId="1" applyFont="1" applyFill="1" applyBorder="1" applyAlignment="1">
      <alignment vertical="top" wrapText="1"/>
    </xf>
    <xf numFmtId="0" fontId="2" fillId="0" borderId="24" xfId="1" applyFont="1" applyFill="1" applyBorder="1" applyAlignment="1">
      <alignment vertical="top" wrapText="1"/>
    </xf>
    <xf numFmtId="0" fontId="13" fillId="0" borderId="23" xfId="1" applyFont="1" applyFill="1" applyBorder="1" applyAlignment="1">
      <alignment vertical="top" wrapText="1"/>
    </xf>
    <xf numFmtId="0" fontId="13" fillId="0" borderId="25" xfId="1" applyFont="1" applyFill="1" applyBorder="1" applyAlignment="1">
      <alignment vertical="top" wrapText="1"/>
    </xf>
    <xf numFmtId="0" fontId="13" fillId="0" borderId="11" xfId="1" applyFont="1" applyFill="1" applyBorder="1" applyAlignment="1">
      <alignment vertical="center" textRotation="255"/>
    </xf>
    <xf numFmtId="0" fontId="2" fillId="0" borderId="12" xfId="1" applyBorder="1" applyAlignment="1">
      <alignment vertical="center"/>
    </xf>
    <xf numFmtId="0" fontId="2" fillId="0" borderId="96" xfId="1" applyBorder="1" applyAlignment="1">
      <alignment vertical="center"/>
    </xf>
    <xf numFmtId="0" fontId="2" fillId="0" borderId="97" xfId="1" applyFont="1" applyFill="1" applyBorder="1" applyAlignment="1">
      <alignment vertical="center" wrapText="1"/>
    </xf>
    <xf numFmtId="0" fontId="2" fillId="0" borderId="12" xfId="1" applyFont="1" applyBorder="1" applyAlignment="1">
      <alignment vertical="center" wrapText="1"/>
    </xf>
    <xf numFmtId="0" fontId="2" fillId="0" borderId="17" xfId="1" applyFont="1" applyBorder="1" applyAlignment="1">
      <alignment vertical="center" wrapText="1"/>
    </xf>
    <xf numFmtId="0" fontId="9" fillId="2" borderId="75" xfId="2" applyFont="1" applyFill="1" applyBorder="1" applyAlignment="1" applyProtection="1">
      <alignment horizontal="center" vertical="center" wrapText="1"/>
    </xf>
    <xf numFmtId="0" fontId="9" fillId="2" borderId="102" xfId="2" applyFont="1" applyFill="1" applyBorder="1" applyAlignment="1" applyProtection="1">
      <alignment horizontal="center" vertical="center" wrapText="1"/>
    </xf>
    <xf numFmtId="0" fontId="9" fillId="2" borderId="76" xfId="2" applyFont="1" applyFill="1" applyBorder="1" applyAlignment="1" applyProtection="1">
      <alignment horizontal="center" vertical="center" wrapText="1"/>
    </xf>
    <xf numFmtId="0" fontId="9" fillId="2" borderId="70" xfId="2" applyFont="1" applyFill="1" applyBorder="1" applyAlignment="1" applyProtection="1">
      <alignment horizontal="center" vertical="center" wrapText="1"/>
    </xf>
    <xf numFmtId="0" fontId="9" fillId="2" borderId="1" xfId="2" applyFont="1" applyFill="1" applyBorder="1" applyAlignment="1" applyProtection="1">
      <alignment horizontal="center" vertical="center" wrapText="1"/>
    </xf>
    <xf numFmtId="0" fontId="9" fillId="2" borderId="71" xfId="2" applyFont="1" applyFill="1" applyBorder="1" applyAlignment="1" applyProtection="1">
      <alignment horizontal="center" vertical="center" wrapText="1"/>
    </xf>
    <xf numFmtId="0" fontId="5" fillId="0" borderId="0" xfId="1" applyFont="1" applyBorder="1" applyAlignment="1">
      <alignment horizontal="center" vertical="center"/>
    </xf>
    <xf numFmtId="0" fontId="19" fillId="0" borderId="0" xfId="1" applyFont="1" applyBorder="1" applyAlignment="1">
      <alignment horizontal="center" vertical="center"/>
    </xf>
    <xf numFmtId="0" fontId="13" fillId="0" borderId="91" xfId="1" applyFont="1" applyFill="1" applyBorder="1" applyAlignment="1">
      <alignment vertical="center" textRotation="255"/>
    </xf>
    <xf numFmtId="0" fontId="2" fillId="0" borderId="73" xfId="1" applyBorder="1" applyAlignment="1">
      <alignment vertical="center" textRotation="255"/>
    </xf>
    <xf numFmtId="0" fontId="2" fillId="0" borderId="98" xfId="1" applyBorder="1" applyAlignment="1">
      <alignment vertical="center" textRotation="255"/>
    </xf>
    <xf numFmtId="0" fontId="2" fillId="0" borderId="101" xfId="1" applyBorder="1" applyAlignment="1">
      <alignment horizontal="left" vertical="center"/>
    </xf>
    <xf numFmtId="0" fontId="2" fillId="0" borderId="12" xfId="1" applyFont="1" applyBorder="1" applyAlignment="1">
      <alignment horizontal="left" vertical="center"/>
    </xf>
    <xf numFmtId="0" fontId="2" fillId="0" borderId="16" xfId="1" applyFont="1" applyBorder="1" applyAlignment="1">
      <alignment horizontal="left" vertical="center"/>
    </xf>
    <xf numFmtId="0" fontId="2" fillId="0" borderId="101" xfId="1" applyFont="1" applyBorder="1" applyAlignment="1">
      <alignment horizontal="left" vertical="center"/>
    </xf>
    <xf numFmtId="0" fontId="2" fillId="0" borderId="17" xfId="1" applyFont="1" applyBorder="1" applyAlignment="1">
      <alignment horizontal="left" vertical="center"/>
    </xf>
    <xf numFmtId="0" fontId="13" fillId="5" borderId="5" xfId="1" applyFont="1" applyFill="1" applyBorder="1" applyAlignment="1">
      <alignment horizontal="center" vertical="center"/>
    </xf>
    <xf numFmtId="0" fontId="2" fillId="5" borderId="6" xfId="1" applyFont="1" applyFill="1" applyBorder="1" applyAlignment="1">
      <alignment horizontal="center" vertical="center"/>
    </xf>
    <xf numFmtId="0" fontId="2" fillId="5" borderId="10" xfId="1" applyFont="1" applyFill="1" applyBorder="1" applyAlignment="1">
      <alignment horizontal="center" vertical="center"/>
    </xf>
    <xf numFmtId="0" fontId="2" fillId="4" borderId="18" xfId="1" applyFill="1" applyBorder="1" applyAlignment="1">
      <alignment horizontal="center" vertical="center"/>
    </xf>
    <xf numFmtId="0" fontId="2" fillId="4" borderId="19" xfId="1" applyFont="1" applyFill="1" applyBorder="1" applyAlignment="1">
      <alignment horizontal="center" vertical="center"/>
    </xf>
    <xf numFmtId="0" fontId="2" fillId="4" borderId="21" xfId="1" applyFont="1" applyFill="1" applyBorder="1" applyAlignment="1">
      <alignment horizontal="center" vertical="center"/>
    </xf>
    <xf numFmtId="0" fontId="9" fillId="0" borderId="1" xfId="2" applyFont="1" applyFill="1" applyBorder="1" applyAlignment="1" applyProtection="1">
      <alignment horizontal="left" vertical="center" wrapText="1"/>
    </xf>
    <xf numFmtId="0" fontId="2" fillId="0" borderId="1" xfId="1" applyBorder="1" applyAlignment="1">
      <alignment horizontal="left" vertical="center"/>
    </xf>
    <xf numFmtId="0" fontId="14" fillId="0" borderId="78" xfId="1" applyFont="1" applyFill="1" applyBorder="1" applyAlignment="1">
      <alignment horizontal="left" vertical="center" wrapText="1"/>
    </xf>
    <xf numFmtId="0" fontId="14" fillId="0" borderId="63" xfId="1" applyFont="1" applyFill="1" applyBorder="1" applyAlignment="1">
      <alignment horizontal="left" vertical="center" wrapText="1"/>
    </xf>
    <xf numFmtId="0" fontId="14" fillId="0" borderId="64" xfId="1" applyFont="1" applyFill="1" applyBorder="1" applyAlignment="1">
      <alignment horizontal="left" vertical="center" wrapText="1"/>
    </xf>
    <xf numFmtId="177" fontId="2" fillId="0" borderId="78" xfId="1" applyNumberFormat="1" applyBorder="1" applyAlignment="1">
      <alignment horizontal="right" vertical="center"/>
    </xf>
    <xf numFmtId="177" fontId="2" fillId="0" borderId="63" xfId="1" applyNumberFormat="1" applyBorder="1" applyAlignment="1">
      <alignment horizontal="right" vertical="center"/>
    </xf>
    <xf numFmtId="177" fontId="2" fillId="0" borderId="109" xfId="1" applyNumberFormat="1" applyBorder="1" applyAlignment="1">
      <alignment horizontal="right" vertical="center"/>
    </xf>
    <xf numFmtId="177" fontId="2" fillId="0" borderId="37" xfId="1" applyNumberFormat="1" applyBorder="1" applyAlignment="1">
      <alignment horizontal="right" vertical="center"/>
    </xf>
    <xf numFmtId="177" fontId="2" fillId="0" borderId="38" xfId="1" applyNumberFormat="1" applyBorder="1" applyAlignment="1">
      <alignment horizontal="right" vertical="center"/>
    </xf>
    <xf numFmtId="177" fontId="2" fillId="0" borderId="110" xfId="1" applyNumberFormat="1" applyBorder="1" applyAlignment="1">
      <alignment horizontal="right" vertical="center"/>
    </xf>
    <xf numFmtId="177" fontId="2" fillId="0" borderId="78" xfId="1" applyNumberFormat="1" applyFill="1" applyBorder="1" applyAlignment="1">
      <alignment horizontal="right" vertical="center"/>
    </xf>
    <xf numFmtId="177" fontId="2" fillId="0" borderId="63" xfId="1" applyNumberFormat="1" applyFill="1" applyBorder="1" applyAlignment="1">
      <alignment horizontal="right" vertical="center"/>
    </xf>
    <xf numFmtId="177" fontId="2" fillId="0" borderId="108" xfId="1" applyNumberFormat="1" applyFill="1" applyBorder="1" applyAlignment="1">
      <alignment horizontal="right" vertical="center"/>
    </xf>
    <xf numFmtId="0" fontId="2" fillId="0" borderId="77" xfId="1" applyBorder="1" applyAlignment="1">
      <alignment horizontal="center" vertical="center"/>
    </xf>
    <xf numFmtId="0" fontId="14" fillId="0" borderId="78" xfId="1" applyFont="1" applyBorder="1" applyAlignment="1">
      <alignment horizontal="left" vertical="center" wrapText="1"/>
    </xf>
    <xf numFmtId="0" fontId="14" fillId="0" borderId="63" xfId="1" applyFont="1" applyBorder="1" applyAlignment="1">
      <alignment horizontal="left" vertical="center" wrapText="1"/>
    </xf>
    <xf numFmtId="0" fontId="14" fillId="0" borderId="64" xfId="1" applyFont="1" applyBorder="1" applyAlignment="1">
      <alignment horizontal="left" vertical="center" wrapText="1"/>
    </xf>
    <xf numFmtId="177" fontId="2" fillId="0" borderId="39" xfId="1" applyNumberFormat="1" applyFill="1" applyBorder="1" applyAlignment="1">
      <alignment horizontal="right" vertical="center"/>
    </xf>
    <xf numFmtId="0" fontId="2" fillId="0" borderId="14" xfId="1" applyFill="1" applyBorder="1" applyAlignment="1">
      <alignment horizontal="center" vertical="center"/>
    </xf>
    <xf numFmtId="0" fontId="2" fillId="0" borderId="12" xfId="1" applyFill="1" applyBorder="1" applyAlignment="1">
      <alignment horizontal="center" vertical="center"/>
    </xf>
    <xf numFmtId="0" fontId="14" fillId="0" borderId="52" xfId="1" applyFont="1" applyFill="1" applyBorder="1" applyAlignment="1">
      <alignment horizontal="center" vertical="center" wrapText="1"/>
    </xf>
    <xf numFmtId="0" fontId="2" fillId="0" borderId="53" xfId="1" applyFill="1" applyBorder="1" applyAlignment="1">
      <alignment horizontal="center" vertical="center"/>
    </xf>
    <xf numFmtId="0" fontId="2" fillId="0" borderId="54" xfId="1" applyFill="1" applyBorder="1" applyAlignment="1">
      <alignment horizontal="center" vertical="center"/>
    </xf>
    <xf numFmtId="177" fontId="2" fillId="0" borderId="15" xfId="1" applyNumberFormat="1" applyFill="1" applyBorder="1" applyAlignment="1">
      <alignment horizontal="right" vertical="center"/>
    </xf>
    <xf numFmtId="177" fontId="2" fillId="0" borderId="12" xfId="1" applyNumberFormat="1" applyFill="1" applyBorder="1" applyAlignment="1">
      <alignment horizontal="right" vertical="center"/>
    </xf>
    <xf numFmtId="177" fontId="2" fillId="0" borderId="16" xfId="1" applyNumberFormat="1" applyFill="1" applyBorder="1" applyAlignment="1">
      <alignment horizontal="right" vertical="center"/>
    </xf>
    <xf numFmtId="0" fontId="2" fillId="0" borderId="14" xfId="1" applyBorder="1" applyAlignment="1">
      <alignment horizontal="center" vertical="center"/>
    </xf>
    <xf numFmtId="0" fontId="14" fillId="0" borderId="52" xfId="1" applyFont="1" applyBorder="1" applyAlignment="1">
      <alignment horizontal="center" vertical="center" wrapText="1"/>
    </xf>
    <xf numFmtId="0" fontId="2" fillId="0" borderId="53" xfId="1" applyBorder="1" applyAlignment="1">
      <alignment horizontal="center" vertical="center"/>
    </xf>
    <xf numFmtId="0" fontId="2" fillId="0" borderId="54" xfId="1" applyBorder="1" applyAlignment="1">
      <alignment horizontal="center" vertical="center"/>
    </xf>
    <xf numFmtId="177" fontId="2" fillId="0" borderId="39" xfId="1" applyNumberFormat="1" applyBorder="1" applyAlignment="1">
      <alignment horizontal="right" vertical="center"/>
    </xf>
    <xf numFmtId="0" fontId="7" fillId="0" borderId="14" xfId="1" applyFont="1" applyFill="1" applyBorder="1" applyAlignment="1">
      <alignment horizontal="center" vertical="center"/>
    </xf>
    <xf numFmtId="0" fontId="7" fillId="0" borderId="12" xfId="1" applyFont="1" applyFill="1" applyBorder="1" applyAlignment="1">
      <alignment horizontal="center" vertical="center"/>
    </xf>
    <xf numFmtId="0" fontId="7" fillId="0" borderId="16" xfId="1" applyFont="1" applyFill="1" applyBorder="1" applyAlignment="1">
      <alignment horizontal="center" vertical="center"/>
    </xf>
    <xf numFmtId="0" fontId="7" fillId="0" borderId="12" xfId="1" applyFont="1" applyBorder="1" applyAlignment="1">
      <alignment horizontal="center" vertical="center"/>
    </xf>
    <xf numFmtId="0" fontId="7" fillId="0" borderId="17" xfId="1" applyFont="1" applyBorder="1" applyAlignment="1">
      <alignment horizontal="center" vertical="center"/>
    </xf>
    <xf numFmtId="0" fontId="2" fillId="0" borderId="20" xfId="1" applyFont="1" applyFill="1" applyBorder="1" applyAlignment="1">
      <alignment horizontal="center" vertical="center"/>
    </xf>
    <xf numFmtId="0" fontId="2" fillId="0" borderId="19" xfId="1" applyFont="1" applyFill="1" applyBorder="1" applyAlignment="1">
      <alignment horizontal="center" vertical="center"/>
    </xf>
    <xf numFmtId="0" fontId="14" fillId="0" borderId="15" xfId="1" applyFont="1" applyFill="1" applyBorder="1" applyAlignment="1">
      <alignment horizontal="center" vertical="center" wrapText="1"/>
    </xf>
    <xf numFmtId="0" fontId="14" fillId="0" borderId="12" xfId="1" applyFont="1" applyFill="1" applyBorder="1" applyAlignment="1">
      <alignment horizontal="center" vertical="center"/>
    </xf>
    <xf numFmtId="0" fontId="14" fillId="0" borderId="16" xfId="1" applyFont="1" applyFill="1" applyBorder="1" applyAlignment="1">
      <alignment horizontal="center" vertical="center"/>
    </xf>
    <xf numFmtId="0" fontId="2"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7" xfId="1" applyFont="1" applyBorder="1" applyAlignment="1">
      <alignment horizontal="center" vertical="center"/>
    </xf>
    <xf numFmtId="0" fontId="2" fillId="0" borderId="63" xfId="1" applyBorder="1" applyAlignment="1">
      <alignment horizontal="left" vertical="center"/>
    </xf>
    <xf numFmtId="0" fontId="2" fillId="0" borderId="64" xfId="1" applyBorder="1" applyAlignment="1">
      <alignment horizontal="left" vertical="center"/>
    </xf>
    <xf numFmtId="177" fontId="2" fillId="0" borderId="16" xfId="1" applyNumberFormat="1" applyBorder="1" applyAlignment="1">
      <alignment horizontal="right" vertical="center"/>
    </xf>
    <xf numFmtId="0" fontId="7" fillId="0" borderId="16" xfId="1" applyFont="1" applyBorder="1" applyAlignment="1">
      <alignment horizontal="center" vertical="center"/>
    </xf>
    <xf numFmtId="0" fontId="14" fillId="0" borderId="16" xfId="1" applyFont="1" applyBorder="1" applyAlignment="1">
      <alignment horizontal="center" vertical="center"/>
    </xf>
    <xf numFmtId="177" fontId="2" fillId="0" borderId="64" xfId="1" applyNumberFormat="1" applyBorder="1" applyAlignment="1">
      <alignment horizontal="right" vertical="center"/>
    </xf>
    <xf numFmtId="0" fontId="2" fillId="0" borderId="72" xfId="1" applyBorder="1" applyAlignment="1">
      <alignment horizontal="center" vertical="center"/>
    </xf>
    <xf numFmtId="0" fontId="2" fillId="0" borderId="73" xfId="1" applyBorder="1" applyAlignment="1">
      <alignment horizontal="center" vertical="center"/>
    </xf>
    <xf numFmtId="0" fontId="14" fillId="0" borderId="112" xfId="1" applyFont="1" applyBorder="1" applyAlignment="1">
      <alignment horizontal="center" vertical="center" wrapText="1"/>
    </xf>
    <xf numFmtId="0" fontId="2" fillId="0" borderId="113" xfId="1" applyBorder="1" applyAlignment="1">
      <alignment horizontal="center" vertical="center"/>
    </xf>
    <xf numFmtId="0" fontId="2" fillId="0" borderId="114" xfId="1" applyBorder="1" applyAlignment="1">
      <alignment horizontal="center" vertical="center"/>
    </xf>
    <xf numFmtId="177" fontId="2" fillId="0" borderId="115" xfId="1" applyNumberFormat="1" applyBorder="1" applyAlignment="1">
      <alignment horizontal="right" vertical="center"/>
    </xf>
    <xf numFmtId="177" fontId="2" fillId="0" borderId="73" xfId="1" applyNumberFormat="1" applyBorder="1" applyAlignment="1">
      <alignment horizontal="right" vertical="center"/>
    </xf>
    <xf numFmtId="177" fontId="2" fillId="0" borderId="116" xfId="1" applyNumberFormat="1" applyBorder="1" applyAlignment="1">
      <alignment horizontal="right" vertical="center"/>
    </xf>
    <xf numFmtId="177" fontId="2" fillId="0" borderId="74" xfId="1" applyNumberFormat="1" applyBorder="1" applyAlignment="1">
      <alignment horizontal="right" vertical="center"/>
    </xf>
    <xf numFmtId="0" fontId="2" fillId="0" borderId="15" xfId="1" applyFill="1" applyBorder="1" applyAlignment="1">
      <alignment vertical="center"/>
    </xf>
    <xf numFmtId="0" fontId="2" fillId="0" borderId="12" xfId="1" applyFill="1" applyBorder="1" applyAlignment="1">
      <alignment vertical="center"/>
    </xf>
    <xf numFmtId="0" fontId="2" fillId="0" borderId="16" xfId="1" applyFill="1" applyBorder="1" applyAlignment="1">
      <alignment vertical="center"/>
    </xf>
    <xf numFmtId="0" fontId="2" fillId="0" borderId="15" xfId="1" applyFill="1" applyBorder="1" applyAlignment="1">
      <alignment vertical="center" wrapText="1"/>
    </xf>
    <xf numFmtId="0" fontId="2" fillId="0" borderId="12" xfId="1" applyFill="1" applyBorder="1" applyAlignment="1">
      <alignment vertical="center" wrapText="1"/>
    </xf>
    <xf numFmtId="0" fontId="2" fillId="0" borderId="16" xfId="1" applyFill="1" applyBorder="1" applyAlignment="1">
      <alignment vertical="center" wrapText="1"/>
    </xf>
    <xf numFmtId="0" fontId="2" fillId="2" borderId="15" xfId="1" applyFill="1" applyBorder="1" applyAlignment="1">
      <alignment horizontal="center" vertical="center"/>
    </xf>
    <xf numFmtId="0" fontId="2" fillId="2" borderId="12" xfId="1" applyFill="1" applyBorder="1" applyAlignment="1">
      <alignment horizontal="center" vertical="center"/>
    </xf>
    <xf numFmtId="0" fontId="2" fillId="2" borderId="16" xfId="1" applyFill="1" applyBorder="1" applyAlignment="1">
      <alignment horizontal="center" vertical="center"/>
    </xf>
    <xf numFmtId="0" fontId="2" fillId="0" borderId="15" xfId="1" applyBorder="1" applyAlignment="1">
      <alignment vertical="center"/>
    </xf>
    <xf numFmtId="0" fontId="2" fillId="0" borderId="16" xfId="1" applyBorder="1" applyAlignment="1">
      <alignment vertical="center"/>
    </xf>
    <xf numFmtId="0" fontId="2" fillId="2" borderId="15" xfId="1" applyFill="1" applyBorder="1" applyAlignment="1">
      <alignment horizontal="center" vertical="center" wrapText="1"/>
    </xf>
    <xf numFmtId="0" fontId="2" fillId="0" borderId="16" xfId="1" applyBorder="1" applyAlignment="1">
      <alignment vertical="center" wrapText="1"/>
    </xf>
    <xf numFmtId="0" fontId="2" fillId="2" borderId="15" xfId="1" applyFill="1" applyBorder="1" applyAlignment="1">
      <alignment horizontal="right" vertical="center"/>
    </xf>
    <xf numFmtId="0" fontId="2" fillId="2" borderId="16" xfId="1" applyFill="1" applyBorder="1" applyAlignment="1">
      <alignment horizontal="right" vertical="center"/>
    </xf>
    <xf numFmtId="180" fontId="2" fillId="0" borderId="37" xfId="1" applyNumberFormat="1" applyBorder="1" applyAlignment="1">
      <alignment horizontal="right" vertical="center"/>
    </xf>
    <xf numFmtId="180" fontId="2" fillId="0" borderId="38" xfId="1" applyNumberFormat="1" applyBorder="1" applyAlignment="1">
      <alignment horizontal="right" vertical="center"/>
    </xf>
    <xf numFmtId="180" fontId="2" fillId="0" borderId="39" xfId="1" applyNumberFormat="1" applyBorder="1" applyAlignment="1">
      <alignment horizontal="right" vertical="center"/>
    </xf>
    <xf numFmtId="180" fontId="2" fillId="0" borderId="78" xfId="1" applyNumberFormat="1" applyBorder="1" applyAlignment="1">
      <alignment horizontal="right" vertical="center"/>
    </xf>
    <xf numFmtId="180" fontId="2" fillId="0" borderId="63" xfId="1" applyNumberFormat="1" applyBorder="1" applyAlignment="1">
      <alignment horizontal="right" vertical="center"/>
    </xf>
    <xf numFmtId="180" fontId="2" fillId="0" borderId="64" xfId="1" applyNumberFormat="1" applyBorder="1" applyAlignment="1">
      <alignment horizontal="right" vertical="center"/>
    </xf>
    <xf numFmtId="0" fontId="2" fillId="0" borderId="91" xfId="1" applyFont="1" applyFill="1" applyBorder="1" applyAlignment="1">
      <alignment horizontal="center" vertical="center"/>
    </xf>
    <xf numFmtId="0" fontId="2" fillId="0" borderId="73" xfId="1" applyFont="1" applyFill="1" applyBorder="1" applyAlignment="1">
      <alignment horizontal="center" vertical="center"/>
    </xf>
    <xf numFmtId="0" fontId="2" fillId="0" borderId="116" xfId="1" applyFont="1" applyFill="1" applyBorder="1" applyAlignment="1">
      <alignment horizontal="center" vertical="center"/>
    </xf>
    <xf numFmtId="177" fontId="2" fillId="0" borderId="129" xfId="1" applyNumberFormat="1" applyFont="1" applyFill="1" applyBorder="1" applyAlignment="1">
      <alignment horizontal="center" vertical="center"/>
    </xf>
    <xf numFmtId="0" fontId="2" fillId="0" borderId="121" xfId="1" applyFont="1" applyFill="1" applyBorder="1" applyAlignment="1">
      <alignment horizontal="center" vertical="top"/>
    </xf>
    <xf numFmtId="0" fontId="2" fillId="0" borderId="1" xfId="1" applyFont="1" applyFill="1" applyBorder="1" applyAlignment="1">
      <alignment horizontal="center" vertical="top"/>
    </xf>
    <xf numFmtId="0" fontId="2" fillId="0" borderId="106" xfId="1" applyFont="1" applyFill="1" applyBorder="1" applyAlignment="1">
      <alignment horizontal="center" vertical="top"/>
    </xf>
    <xf numFmtId="180" fontId="2" fillId="0" borderId="78" xfId="1" applyNumberFormat="1" applyFont="1" applyFill="1" applyBorder="1" applyAlignment="1">
      <alignment horizontal="center" vertical="center"/>
    </xf>
    <xf numFmtId="180" fontId="2" fillId="0" borderId="63" xfId="1" applyNumberFormat="1" applyFont="1" applyFill="1" applyBorder="1" applyAlignment="1">
      <alignment horizontal="center" vertical="center"/>
    </xf>
    <xf numFmtId="180" fontId="2" fillId="0" borderId="64" xfId="1" applyNumberFormat="1" applyFont="1" applyFill="1" applyBorder="1" applyAlignment="1">
      <alignment horizontal="center" vertical="center"/>
    </xf>
    <xf numFmtId="0" fontId="23" fillId="4" borderId="139" xfId="1" applyFont="1" applyFill="1" applyBorder="1" applyAlignment="1">
      <alignment horizontal="center" vertical="top"/>
    </xf>
    <xf numFmtId="0" fontId="23" fillId="4" borderId="83" xfId="1" applyFont="1" applyFill="1" applyBorder="1" applyAlignment="1">
      <alignment horizontal="center" vertical="top"/>
    </xf>
    <xf numFmtId="0" fontId="23" fillId="4" borderId="84" xfId="1" applyFont="1" applyFill="1" applyBorder="1" applyAlignment="1">
      <alignment horizontal="center" vertical="top"/>
    </xf>
    <xf numFmtId="0" fontId="23" fillId="4" borderId="65" xfId="1" applyFont="1" applyFill="1" applyBorder="1" applyAlignment="1">
      <alignment horizontal="center" vertical="top"/>
    </xf>
    <xf numFmtId="0" fontId="23" fillId="4" borderId="38" xfId="1" applyFont="1" applyFill="1" applyBorder="1" applyAlignment="1">
      <alignment horizontal="center" vertical="top"/>
    </xf>
    <xf numFmtId="0" fontId="23" fillId="4" borderId="39" xfId="1" applyFont="1" applyFill="1" applyBorder="1" applyAlignment="1">
      <alignment horizontal="center" vertical="top"/>
    </xf>
    <xf numFmtId="0" fontId="23" fillId="4" borderId="22" xfId="1" applyFont="1" applyFill="1" applyBorder="1" applyAlignment="1">
      <alignment horizontal="center" vertical="top"/>
    </xf>
    <xf numFmtId="0" fontId="23" fillId="4" borderId="23" xfId="1" applyFont="1" applyFill="1" applyBorder="1" applyAlignment="1">
      <alignment horizontal="center" vertical="top"/>
    </xf>
    <xf numFmtId="0" fontId="23" fillId="4" borderId="43" xfId="1" applyFont="1" applyFill="1" applyBorder="1" applyAlignment="1">
      <alignment horizontal="center" vertical="top"/>
    </xf>
    <xf numFmtId="176" fontId="2" fillId="0" borderId="118" xfId="1" applyNumberFormat="1" applyFont="1" applyFill="1" applyBorder="1" applyAlignment="1">
      <alignment horizontal="center" vertical="center"/>
    </xf>
    <xf numFmtId="0" fontId="23" fillId="4" borderId="40" xfId="1" applyFont="1" applyFill="1" applyBorder="1" applyAlignment="1">
      <alignment horizontal="center" vertical="center"/>
    </xf>
    <xf numFmtId="176" fontId="2" fillId="0" borderId="40" xfId="1" applyNumberFormat="1" applyFill="1" applyBorder="1" applyAlignment="1">
      <alignment horizontal="center" vertical="center"/>
    </xf>
    <xf numFmtId="0" fontId="2" fillId="0" borderId="32" xfId="1" applyFont="1" applyFill="1" applyBorder="1" applyAlignment="1">
      <alignment horizontal="center" vertical="top"/>
    </xf>
    <xf numFmtId="9" fontId="23" fillId="4" borderId="47" xfId="1" applyNumberFormat="1" applyFont="1" applyFill="1" applyBorder="1" applyAlignment="1">
      <alignment horizontal="center" vertical="center"/>
    </xf>
    <xf numFmtId="0" fontId="23" fillId="4" borderId="47" xfId="1" applyFont="1" applyFill="1" applyBorder="1" applyAlignment="1">
      <alignment horizontal="center" vertical="center"/>
    </xf>
    <xf numFmtId="182" fontId="23" fillId="4" borderId="47" xfId="1" applyNumberFormat="1" applyFont="1" applyFill="1" applyBorder="1" applyAlignment="1">
      <alignment horizontal="center" vertical="center"/>
    </xf>
    <xf numFmtId="9" fontId="2" fillId="0" borderId="47" xfId="7" applyFont="1" applyFill="1" applyBorder="1" applyAlignment="1">
      <alignment horizontal="center" vertical="center"/>
    </xf>
    <xf numFmtId="180" fontId="2" fillId="0" borderId="40" xfId="1" applyNumberFormat="1" applyFont="1" applyFill="1" applyBorder="1" applyAlignment="1">
      <alignment horizontal="center" vertical="center"/>
    </xf>
    <xf numFmtId="0" fontId="17" fillId="2" borderId="70" xfId="1" applyFont="1" applyFill="1" applyBorder="1" applyAlignment="1">
      <alignment horizontal="center" vertical="center" textRotation="255" wrapText="1"/>
    </xf>
    <xf numFmtId="0" fontId="17" fillId="2" borderId="106" xfId="1" applyFont="1" applyFill="1" applyBorder="1" applyAlignment="1">
      <alignment horizontal="center" vertical="center" textRotation="255" wrapText="1"/>
    </xf>
    <xf numFmtId="0" fontId="23" fillId="0" borderId="14" xfId="3" applyFont="1" applyFill="1" applyBorder="1" applyAlignment="1" applyProtection="1">
      <alignment horizontal="center" vertical="center" wrapText="1" shrinkToFit="1"/>
    </xf>
    <xf numFmtId="0" fontId="23" fillId="0" borderId="12" xfId="1" applyFont="1" applyBorder="1" applyAlignment="1">
      <alignment horizontal="center" vertical="center"/>
    </xf>
    <xf numFmtId="0" fontId="23" fillId="0" borderId="20" xfId="2" applyFont="1" applyFill="1" applyBorder="1" applyAlignment="1" applyProtection="1">
      <alignment horizontal="center" vertical="center" wrapText="1" shrinkToFit="1"/>
    </xf>
    <xf numFmtId="0" fontId="23" fillId="0" borderId="19" xfId="2" applyFont="1" applyFill="1" applyBorder="1" applyAlignment="1" applyProtection="1">
      <alignment horizontal="center" vertical="center" wrapText="1" shrinkToFit="1"/>
    </xf>
    <xf numFmtId="0" fontId="23" fillId="0" borderId="19" xfId="1" applyFont="1" applyBorder="1" applyAlignment="1">
      <alignment horizontal="center" vertical="center" wrapText="1"/>
    </xf>
    <xf numFmtId="0" fontId="23" fillId="0" borderId="24" xfId="2" applyFont="1" applyFill="1" applyBorder="1" applyAlignment="1" applyProtection="1">
      <alignment horizontal="center" vertical="center" wrapText="1" shrinkToFit="1"/>
    </xf>
    <xf numFmtId="0" fontId="23" fillId="0" borderId="23" xfId="2" applyFont="1" applyFill="1" applyBorder="1" applyAlignment="1" applyProtection="1">
      <alignment horizontal="center" vertical="center" wrapText="1" shrinkToFit="1"/>
    </xf>
    <xf numFmtId="0" fontId="23" fillId="0" borderId="23" xfId="1" applyFont="1" applyBorder="1" applyAlignment="1">
      <alignment horizontal="center" vertical="center" wrapText="1"/>
    </xf>
    <xf numFmtId="180" fontId="2" fillId="0" borderId="45" xfId="1" applyNumberFormat="1" applyFont="1" applyFill="1" applyBorder="1" applyAlignment="1">
      <alignment horizontal="center" vertical="center"/>
    </xf>
    <xf numFmtId="0" fontId="2" fillId="0" borderId="1" xfId="1" applyFont="1" applyFill="1" applyBorder="1" applyAlignment="1">
      <alignment horizontal="center" vertical="center"/>
    </xf>
    <xf numFmtId="0" fontId="19" fillId="0" borderId="1" xfId="1" applyFont="1" applyBorder="1" applyAlignment="1">
      <alignment horizontal="center" vertical="center"/>
    </xf>
    <xf numFmtId="0" fontId="23" fillId="4" borderId="45" xfId="1" applyFont="1" applyFill="1" applyBorder="1" applyAlignment="1">
      <alignment horizontal="center" vertical="center"/>
    </xf>
    <xf numFmtId="176" fontId="2" fillId="0" borderId="45" xfId="1" applyNumberFormat="1" applyFill="1" applyBorder="1" applyAlignment="1">
      <alignment horizontal="center" vertical="center"/>
    </xf>
    <xf numFmtId="0" fontId="24" fillId="0" borderId="14" xfId="2" applyFont="1" applyFill="1" applyBorder="1" applyAlignment="1" applyProtection="1">
      <alignment horizontal="center" vertical="center" wrapText="1"/>
    </xf>
    <xf numFmtId="0" fontId="24" fillId="0" borderId="12" xfId="2" applyFont="1" applyFill="1" applyBorder="1" applyAlignment="1" applyProtection="1">
      <alignment horizontal="center" vertical="center"/>
    </xf>
    <xf numFmtId="0" fontId="24" fillId="0" borderId="12" xfId="1" applyFont="1" applyBorder="1" applyAlignment="1">
      <alignment horizontal="center" vertical="center"/>
    </xf>
    <xf numFmtId="0" fontId="23" fillId="0" borderId="12" xfId="1" applyFont="1" applyBorder="1" applyAlignment="1">
      <alignment horizontal="center" vertical="center" shrinkToFit="1"/>
    </xf>
    <xf numFmtId="0" fontId="23" fillId="0" borderId="16" xfId="1" applyFont="1" applyBorder="1" applyAlignment="1">
      <alignment horizontal="center" vertical="center" shrinkToFit="1"/>
    </xf>
    <xf numFmtId="0" fontId="23" fillId="0" borderId="15" xfId="4" applyFont="1" applyFill="1" applyBorder="1" applyAlignment="1" applyProtection="1">
      <alignment horizontal="center" vertical="center" shrinkToFit="1"/>
    </xf>
    <xf numFmtId="0" fontId="23" fillId="0" borderId="12" xfId="4" applyFont="1" applyFill="1" applyBorder="1" applyAlignment="1" applyProtection="1">
      <alignment horizontal="center" vertical="center" shrinkToFit="1"/>
    </xf>
    <xf numFmtId="0" fontId="23" fillId="0" borderId="17" xfId="4" applyFont="1" applyFill="1" applyBorder="1" applyAlignment="1" applyProtection="1">
      <alignment horizontal="center" vertical="center" shrinkToFit="1"/>
    </xf>
    <xf numFmtId="182" fontId="2" fillId="0" borderId="47" xfId="7" applyNumberFormat="1" applyFont="1" applyFill="1" applyBorder="1" applyAlignment="1">
      <alignment horizontal="center" vertical="center"/>
    </xf>
    <xf numFmtId="0" fontId="23" fillId="4" borderId="29" xfId="1" applyFont="1" applyFill="1" applyBorder="1" applyAlignment="1">
      <alignment horizontal="center" vertical="top"/>
    </xf>
    <xf numFmtId="0" fontId="23" fillId="4" borderId="0" xfId="1" applyFont="1" applyFill="1" applyBorder="1" applyAlignment="1">
      <alignment horizontal="center" vertical="top"/>
    </xf>
    <xf numFmtId="0" fontId="23" fillId="4" borderId="36" xfId="1" applyFont="1" applyFill="1" applyBorder="1" applyAlignment="1">
      <alignment horizontal="center" vertical="top"/>
    </xf>
    <xf numFmtId="0" fontId="28" fillId="2" borderId="8" xfId="3" applyFont="1" applyFill="1" applyBorder="1" applyAlignment="1" applyProtection="1">
      <alignment horizontal="center" vertical="center"/>
    </xf>
    <xf numFmtId="0" fontId="23" fillId="0" borderId="6" xfId="1" applyFont="1" applyBorder="1" applyAlignment="1">
      <alignment horizontal="center" vertical="center"/>
    </xf>
    <xf numFmtId="0" fontId="23" fillId="0" borderId="10" xfId="1" applyFont="1" applyBorder="1" applyAlignment="1">
      <alignment horizontal="center" vertical="center"/>
    </xf>
    <xf numFmtId="0" fontId="23" fillId="0" borderId="12" xfId="4" applyFont="1" applyFill="1" applyBorder="1" applyAlignment="1" applyProtection="1">
      <alignment horizontal="center" vertical="center" wrapText="1"/>
    </xf>
    <xf numFmtId="0" fontId="23" fillId="0" borderId="17" xfId="1" applyFont="1" applyBorder="1" applyAlignment="1">
      <alignment horizontal="center" vertical="center"/>
    </xf>
    <xf numFmtId="0" fontId="23" fillId="0" borderId="7" xfId="3" applyFont="1" applyFill="1" applyBorder="1" applyAlignment="1" applyProtection="1">
      <alignment horizontal="center" vertical="center" wrapText="1" shrinkToFit="1"/>
    </xf>
    <xf numFmtId="0" fontId="23" fillId="0" borderId="6" xfId="1" applyFont="1" applyFill="1" applyBorder="1" applyAlignment="1">
      <alignment horizontal="center" vertical="center"/>
    </xf>
    <xf numFmtId="0" fontId="23" fillId="0" borderId="9" xfId="1" applyFont="1" applyBorder="1" applyAlignment="1">
      <alignment horizontal="center" vertical="center"/>
    </xf>
    <xf numFmtId="0" fontId="2" fillId="0" borderId="19" xfId="3" applyFont="1" applyFill="1" applyBorder="1" applyAlignment="1">
      <alignment horizontal="center" vertical="center" shrinkToFit="1"/>
    </xf>
    <xf numFmtId="0" fontId="2" fillId="0" borderId="19" xfId="1" applyFont="1" applyBorder="1" applyAlignment="1">
      <alignment horizontal="center" vertical="center" shrinkToFit="1"/>
    </xf>
    <xf numFmtId="0" fontId="2" fillId="0" borderId="21" xfId="1" applyFont="1" applyBorder="1" applyAlignment="1">
      <alignment horizontal="center" vertical="center" shrinkToFit="1"/>
    </xf>
    <xf numFmtId="0" fontId="2" fillId="0" borderId="23" xfId="1" applyFont="1" applyBorder="1" applyAlignment="1">
      <alignment horizontal="center" vertical="center" shrinkToFit="1"/>
    </xf>
    <xf numFmtId="0" fontId="2" fillId="0" borderId="25" xfId="1" applyFont="1" applyBorder="1" applyAlignment="1">
      <alignment horizontal="center" vertical="center" shrinkToFit="1"/>
    </xf>
    <xf numFmtId="176" fontId="2" fillId="4" borderId="40" xfId="1" applyNumberFormat="1" applyFont="1" applyFill="1" applyBorder="1" applyAlignment="1">
      <alignment horizontal="center" vertical="center"/>
    </xf>
    <xf numFmtId="0" fontId="23" fillId="4" borderId="33" xfId="1" applyFont="1" applyFill="1" applyBorder="1" applyAlignment="1">
      <alignment horizontal="center" vertical="center"/>
    </xf>
    <xf numFmtId="0" fontId="23" fillId="4" borderId="62" xfId="1" applyFont="1" applyFill="1" applyBorder="1" applyAlignment="1">
      <alignment horizontal="center" vertical="top"/>
    </xf>
    <xf numFmtId="0" fontId="23" fillId="4" borderId="63" xfId="1" applyFont="1" applyFill="1" applyBorder="1" applyAlignment="1">
      <alignment horizontal="center" vertical="top"/>
    </xf>
    <xf numFmtId="0" fontId="23" fillId="4" borderId="64" xfId="1" applyFont="1" applyFill="1" applyBorder="1" applyAlignment="1">
      <alignment horizontal="center" vertical="top"/>
    </xf>
    <xf numFmtId="0" fontId="2" fillId="0" borderId="15" xfId="1" applyBorder="1" applyAlignment="1">
      <alignment horizontal="right" vertical="center" wrapText="1"/>
    </xf>
    <xf numFmtId="0" fontId="2" fillId="0" borderId="12" xfId="1" applyBorder="1" applyAlignment="1">
      <alignment horizontal="right" vertical="center" wrapText="1"/>
    </xf>
    <xf numFmtId="0" fontId="2" fillId="0" borderId="16" xfId="1" applyBorder="1" applyAlignment="1">
      <alignment horizontal="right" vertical="center" wrapText="1"/>
    </xf>
    <xf numFmtId="3" fontId="2" fillId="0" borderId="101" xfId="1" applyNumberFormat="1" applyBorder="1" applyAlignment="1">
      <alignment horizontal="left" vertical="center"/>
    </xf>
    <xf numFmtId="3" fontId="2" fillId="0" borderId="101" xfId="1" applyNumberFormat="1" applyFont="1" applyBorder="1" applyAlignment="1">
      <alignment horizontal="left" vertical="center"/>
    </xf>
    <xf numFmtId="9" fontId="2" fillId="0" borderId="47" xfId="1" applyNumberFormat="1" applyBorder="1" applyAlignment="1">
      <alignment vertical="center"/>
    </xf>
    <xf numFmtId="0" fontId="2" fillId="0" borderId="15" xfId="1" applyBorder="1" applyAlignment="1">
      <alignment horizontal="left" vertical="center"/>
    </xf>
    <xf numFmtId="0" fontId="2" fillId="0" borderId="12" xfId="1" applyBorder="1" applyAlignment="1">
      <alignment horizontal="left" vertical="center"/>
    </xf>
    <xf numFmtId="0" fontId="2" fillId="0" borderId="16" xfId="1" applyBorder="1" applyAlignment="1">
      <alignment horizontal="left" vertical="center"/>
    </xf>
    <xf numFmtId="180" fontId="2" fillId="0" borderId="115" xfId="1" applyNumberFormat="1" applyBorder="1" applyAlignment="1">
      <alignment horizontal="right" vertical="center"/>
    </xf>
    <xf numFmtId="180" fontId="2" fillId="0" borderId="73" xfId="1" applyNumberFormat="1" applyBorder="1" applyAlignment="1">
      <alignment horizontal="right" vertical="center"/>
    </xf>
    <xf numFmtId="180" fontId="2" fillId="0" borderId="116" xfId="1" applyNumberFormat="1" applyBorder="1" applyAlignment="1">
      <alignment horizontal="right" vertical="center"/>
    </xf>
    <xf numFmtId="177" fontId="2" fillId="4" borderId="37" xfId="1" applyNumberFormat="1" applyFill="1" applyBorder="1" applyAlignment="1">
      <alignment horizontal="right" vertical="center"/>
    </xf>
    <xf numFmtId="177" fontId="2" fillId="4" borderId="38" xfId="1" applyNumberFormat="1" applyFill="1" applyBorder="1" applyAlignment="1">
      <alignment horizontal="right" vertical="center"/>
    </xf>
    <xf numFmtId="177" fontId="2" fillId="4" borderId="39" xfId="1" applyNumberFormat="1" applyFill="1" applyBorder="1" applyAlignment="1">
      <alignment horizontal="right" vertical="center"/>
    </xf>
    <xf numFmtId="177" fontId="2" fillId="4" borderId="78" xfId="1" applyNumberFormat="1" applyFill="1" applyBorder="1" applyAlignment="1">
      <alignment horizontal="right" vertical="center"/>
    </xf>
    <xf numFmtId="177" fontId="2" fillId="4" borderId="63" xfId="1" applyNumberFormat="1" applyFill="1" applyBorder="1" applyAlignment="1">
      <alignment horizontal="right" vertical="center"/>
    </xf>
    <xf numFmtId="177" fontId="2" fillId="4" borderId="64" xfId="1" applyNumberFormat="1" applyFill="1" applyBorder="1" applyAlignment="1">
      <alignment horizontal="right" vertical="center"/>
    </xf>
    <xf numFmtId="0" fontId="14" fillId="0" borderId="38" xfId="1" applyFont="1" applyBorder="1" applyAlignment="1">
      <alignment horizontal="left" vertical="center" wrapText="1"/>
    </xf>
    <xf numFmtId="0" fontId="14" fillId="0" borderId="39" xfId="1" applyFont="1" applyBorder="1" applyAlignment="1">
      <alignment horizontal="left" vertical="center" wrapText="1"/>
    </xf>
    <xf numFmtId="177" fontId="2" fillId="0" borderId="127" xfId="1" applyNumberFormat="1" applyBorder="1" applyAlignment="1">
      <alignment horizontal="right" vertical="center"/>
    </xf>
    <xf numFmtId="0" fontId="2" fillId="0" borderId="88" xfId="1" applyBorder="1" applyAlignment="1">
      <alignment horizontal="center" vertical="center"/>
    </xf>
    <xf numFmtId="0" fontId="14" fillId="0" borderId="131" xfId="1" applyFont="1" applyBorder="1" applyAlignment="1">
      <alignment horizontal="left" vertical="center" wrapText="1"/>
    </xf>
    <xf numFmtId="0" fontId="14" fillId="0" borderId="89" xfId="1" applyFont="1" applyBorder="1" applyAlignment="1">
      <alignment horizontal="left" vertical="center" wrapText="1"/>
    </xf>
    <xf numFmtId="0" fontId="14" fillId="0" borderId="90" xfId="1" applyFont="1" applyBorder="1" applyAlignment="1">
      <alignment horizontal="left" vertical="center" wrapText="1"/>
    </xf>
    <xf numFmtId="177" fontId="2" fillId="0" borderId="131" xfId="1" applyNumberFormat="1" applyBorder="1" applyAlignment="1">
      <alignment horizontal="right" vertical="center"/>
    </xf>
    <xf numFmtId="177" fontId="2" fillId="0" borderId="89" xfId="1" applyNumberFormat="1" applyBorder="1" applyAlignment="1">
      <alignment horizontal="right" vertical="center"/>
    </xf>
    <xf numFmtId="177" fontId="2" fillId="0" borderId="132" xfId="1" applyNumberFormat="1" applyBorder="1" applyAlignment="1">
      <alignment horizontal="right" vertical="center"/>
    </xf>
    <xf numFmtId="0" fontId="23" fillId="6" borderId="72" xfId="1" applyFont="1" applyFill="1" applyBorder="1" applyAlignment="1">
      <alignment horizontal="left" vertical="center" wrapText="1"/>
    </xf>
    <xf numFmtId="0" fontId="23" fillId="6" borderId="73" xfId="1" applyFont="1" applyFill="1" applyBorder="1" applyAlignment="1">
      <alignment horizontal="left" vertical="center" wrapText="1"/>
    </xf>
    <xf numFmtId="0" fontId="23" fillId="6" borderId="74" xfId="1" applyFont="1" applyFill="1" applyBorder="1" applyAlignment="1">
      <alignment horizontal="left" vertical="center" wrapText="1"/>
    </xf>
    <xf numFmtId="0" fontId="2" fillId="0" borderId="140" xfId="1" applyBorder="1" applyAlignment="1">
      <alignment horizontal="center" vertical="center" wrapText="1"/>
    </xf>
    <xf numFmtId="0" fontId="2" fillId="0" borderId="38" xfId="1" applyBorder="1" applyAlignment="1">
      <alignment horizontal="center" vertical="center" wrapText="1"/>
    </xf>
    <xf numFmtId="0" fontId="2" fillId="0" borderId="39" xfId="1" applyBorder="1" applyAlignment="1">
      <alignment horizontal="center" vertical="center" wrapText="1"/>
    </xf>
    <xf numFmtId="180" fontId="2" fillId="0" borderId="141" xfId="1" applyNumberFormat="1" applyFont="1" applyFill="1" applyBorder="1" applyAlignment="1">
      <alignment horizontal="center" vertical="center"/>
    </xf>
    <xf numFmtId="177" fontId="2" fillId="0" borderId="141" xfId="1" applyNumberFormat="1" applyFont="1" applyFill="1" applyBorder="1" applyAlignment="1">
      <alignment horizontal="center" vertical="center"/>
    </xf>
    <xf numFmtId="0" fontId="23" fillId="4" borderId="67" xfId="1" applyFont="1" applyFill="1" applyBorder="1" applyAlignment="1">
      <alignment horizontal="center" vertical="top"/>
    </xf>
    <xf numFmtId="0" fontId="23" fillId="4" borderId="68" xfId="1" applyFont="1" applyFill="1" applyBorder="1" applyAlignment="1">
      <alignment horizontal="center" vertical="top"/>
    </xf>
    <xf numFmtId="0" fontId="23" fillId="4" borderId="69" xfId="1" applyFont="1" applyFill="1" applyBorder="1" applyAlignment="1">
      <alignment horizontal="center" vertical="top"/>
    </xf>
    <xf numFmtId="0" fontId="20" fillId="4" borderId="65" xfId="1" applyFont="1" applyFill="1" applyBorder="1" applyAlignment="1">
      <alignment horizontal="center" vertical="top" wrapText="1"/>
    </xf>
    <xf numFmtId="0" fontId="20" fillId="4" borderId="38" xfId="1" applyFont="1" applyFill="1" applyBorder="1" applyAlignment="1">
      <alignment horizontal="center" vertical="top" wrapText="1"/>
    </xf>
    <xf numFmtId="0" fontId="20" fillId="4" borderId="39" xfId="1" applyFont="1" applyFill="1" applyBorder="1" applyAlignment="1">
      <alignment horizontal="center" vertical="top" wrapText="1"/>
    </xf>
    <xf numFmtId="0" fontId="20" fillId="4" borderId="62" xfId="1" applyFont="1" applyFill="1" applyBorder="1" applyAlignment="1">
      <alignment horizontal="center" vertical="top" wrapText="1"/>
    </xf>
    <xf numFmtId="0" fontId="20" fillId="4" borderId="63" xfId="1" applyFont="1" applyFill="1" applyBorder="1" applyAlignment="1">
      <alignment horizontal="center" vertical="top" wrapText="1"/>
    </xf>
    <xf numFmtId="0" fontId="20" fillId="4" borderId="64" xfId="1" applyFont="1" applyFill="1" applyBorder="1" applyAlignment="1">
      <alignment horizontal="center" vertical="top" wrapText="1"/>
    </xf>
    <xf numFmtId="0" fontId="2" fillId="0" borderId="44" xfId="1" quotePrefix="1" applyBorder="1" applyAlignment="1">
      <alignment horizontal="center" vertical="center"/>
    </xf>
    <xf numFmtId="0" fontId="28" fillId="0" borderId="20" xfId="1" applyFont="1" applyFill="1" applyBorder="1" applyAlignment="1">
      <alignment horizontal="center" vertical="center"/>
    </xf>
    <xf numFmtId="0" fontId="28" fillId="0" borderId="19" xfId="1" applyFont="1" applyFill="1" applyBorder="1" applyAlignment="1">
      <alignment horizontal="center" vertical="center"/>
    </xf>
    <xf numFmtId="0" fontId="28" fillId="0" borderId="31" xfId="1" applyFont="1" applyFill="1" applyBorder="1" applyAlignment="1">
      <alignment horizontal="center" vertical="center"/>
    </xf>
    <xf numFmtId="0" fontId="28" fillId="0" borderId="24" xfId="1" applyFont="1" applyFill="1" applyBorder="1" applyAlignment="1">
      <alignment horizontal="center" vertical="center"/>
    </xf>
    <xf numFmtId="0" fontId="28" fillId="0" borderId="23" xfId="1" applyFont="1" applyFill="1" applyBorder="1" applyAlignment="1">
      <alignment horizontal="center" vertical="center"/>
    </xf>
    <xf numFmtId="0" fontId="28" fillId="0" borderId="43" xfId="1" applyFont="1" applyFill="1" applyBorder="1" applyAlignment="1">
      <alignment horizontal="center" vertical="center"/>
    </xf>
    <xf numFmtId="0" fontId="2" fillId="0" borderId="32" xfId="1" applyBorder="1" applyAlignment="1">
      <alignment horizontal="center" vertical="center" shrinkToFit="1"/>
    </xf>
    <xf numFmtId="0" fontId="2" fillId="0" borderId="31" xfId="1" applyFont="1" applyBorder="1" applyAlignment="1">
      <alignment horizontal="center" vertical="center" shrinkToFit="1"/>
    </xf>
    <xf numFmtId="0" fontId="2" fillId="0" borderId="44" xfId="1" applyFont="1" applyBorder="1" applyAlignment="1">
      <alignment horizontal="center" vertical="center" shrinkToFit="1"/>
    </xf>
    <xf numFmtId="0" fontId="2" fillId="0" borderId="43" xfId="1" applyFont="1" applyBorder="1" applyAlignment="1">
      <alignment horizontal="center" vertical="center" shrinkToFit="1"/>
    </xf>
    <xf numFmtId="0" fontId="23" fillId="0" borderId="57" xfId="1" applyFont="1" applyFill="1" applyBorder="1" applyAlignment="1">
      <alignment horizontal="center" vertical="center"/>
    </xf>
    <xf numFmtId="0" fontId="20" fillId="0" borderId="14" xfId="2" applyFont="1" applyFill="1" applyBorder="1" applyAlignment="1" applyProtection="1">
      <alignment horizontal="center" vertical="center" wrapText="1"/>
    </xf>
    <xf numFmtId="0" fontId="20" fillId="0" borderId="12" xfId="2" applyFont="1" applyFill="1" applyBorder="1" applyAlignment="1" applyProtection="1">
      <alignment horizontal="center" vertical="center"/>
    </xf>
    <xf numFmtId="0" fontId="20" fillId="0" borderId="12" xfId="1" applyFont="1" applyBorder="1" applyAlignment="1">
      <alignment horizontal="center" vertical="center"/>
    </xf>
    <xf numFmtId="0" fontId="28" fillId="0" borderId="20" xfId="1" applyFont="1" applyFill="1" applyBorder="1" applyAlignment="1">
      <alignment horizontal="left" vertical="center" wrapText="1"/>
    </xf>
    <xf numFmtId="0" fontId="28" fillId="0" borderId="19" xfId="1" applyFont="1" applyFill="1" applyBorder="1" applyAlignment="1">
      <alignment horizontal="left" vertical="center" wrapText="1"/>
    </xf>
    <xf numFmtId="0" fontId="28" fillId="0" borderId="31" xfId="1" applyFont="1" applyFill="1" applyBorder="1" applyAlignment="1">
      <alignment horizontal="left" vertical="center" wrapText="1"/>
    </xf>
    <xf numFmtId="0" fontId="28" fillId="0" borderId="24" xfId="1" applyFont="1" applyFill="1" applyBorder="1" applyAlignment="1">
      <alignment horizontal="left" vertical="center" wrapText="1"/>
    </xf>
    <xf numFmtId="0" fontId="28" fillId="0" borderId="23" xfId="1" applyFont="1" applyFill="1" applyBorder="1" applyAlignment="1">
      <alignment horizontal="left" vertical="center" wrapText="1"/>
    </xf>
    <xf numFmtId="0" fontId="28" fillId="0" borderId="43" xfId="1" applyFont="1" applyFill="1" applyBorder="1" applyAlignment="1">
      <alignment horizontal="left" vertical="center" wrapText="1"/>
    </xf>
    <xf numFmtId="49" fontId="23" fillId="0" borderId="47" xfId="1" applyNumberFormat="1" applyFont="1" applyFill="1" applyBorder="1" applyAlignment="1">
      <alignment horizontal="center" vertical="center"/>
    </xf>
    <xf numFmtId="0" fontId="9" fillId="4" borderId="7" xfId="3" applyFont="1" applyFill="1" applyBorder="1" applyAlignment="1" applyProtection="1">
      <alignment horizontal="center" vertical="center" wrapText="1" shrinkToFit="1"/>
    </xf>
    <xf numFmtId="0" fontId="2" fillId="4" borderId="6" xfId="1" applyFont="1" applyFill="1" applyBorder="1" applyAlignment="1">
      <alignment horizontal="center" vertical="center"/>
    </xf>
    <xf numFmtId="49" fontId="2" fillId="0" borderId="47" xfId="1" applyNumberFormat="1" applyBorder="1" applyAlignment="1">
      <alignment horizontal="center" vertical="center"/>
    </xf>
    <xf numFmtId="49" fontId="2" fillId="0" borderId="47" xfId="1" applyNumberFormat="1" applyFont="1" applyBorder="1" applyAlignment="1">
      <alignment horizontal="center" vertical="center"/>
    </xf>
    <xf numFmtId="49" fontId="2" fillId="0" borderId="55" xfId="1" applyNumberFormat="1" applyFont="1" applyBorder="1" applyAlignment="1">
      <alignment horizontal="center" vertical="center"/>
    </xf>
    <xf numFmtId="0" fontId="20" fillId="0" borderId="14" xfId="3" applyFont="1" applyFill="1" applyBorder="1" applyAlignment="1" applyProtection="1">
      <alignment vertical="top" wrapText="1"/>
    </xf>
    <xf numFmtId="0" fontId="20" fillId="0" borderId="12" xfId="3" applyFont="1" applyFill="1" applyBorder="1" applyAlignment="1" applyProtection="1">
      <alignment vertical="top" wrapText="1"/>
    </xf>
    <xf numFmtId="0" fontId="20" fillId="0" borderId="17" xfId="3" applyFont="1" applyFill="1" applyBorder="1" applyAlignment="1" applyProtection="1">
      <alignment vertical="top" wrapText="1"/>
    </xf>
    <xf numFmtId="0" fontId="23" fillId="0" borderId="44" xfId="1" applyFont="1" applyFill="1" applyBorder="1" applyAlignment="1">
      <alignment horizontal="center" vertical="center"/>
    </xf>
    <xf numFmtId="0" fontId="23" fillId="0" borderId="23" xfId="1" applyFont="1" applyFill="1" applyBorder="1" applyAlignment="1">
      <alignment horizontal="center" vertical="center"/>
    </xf>
    <xf numFmtId="0" fontId="23" fillId="0" borderId="43" xfId="1" applyFont="1" applyFill="1" applyBorder="1" applyAlignment="1">
      <alignment horizontal="center" vertical="center"/>
    </xf>
    <xf numFmtId="177" fontId="2" fillId="0" borderId="108" xfId="1" applyNumberFormat="1" applyBorder="1" applyAlignment="1">
      <alignment horizontal="right" vertical="center"/>
    </xf>
    <xf numFmtId="0" fontId="14" fillId="0" borderId="14" xfId="3" applyFont="1" applyFill="1" applyBorder="1" applyAlignment="1" applyProtection="1">
      <alignment vertical="center" wrapText="1"/>
    </xf>
    <xf numFmtId="0" fontId="14" fillId="0" borderId="12" xfId="3" applyFont="1" applyFill="1" applyBorder="1" applyAlignment="1" applyProtection="1">
      <alignment vertical="center" wrapText="1"/>
    </xf>
    <xf numFmtId="0" fontId="14" fillId="0" borderId="17" xfId="3" applyFont="1" applyFill="1" applyBorder="1" applyAlignment="1" applyProtection="1">
      <alignment vertical="center" wrapText="1"/>
    </xf>
    <xf numFmtId="0" fontId="0" fillId="0" borderId="20" xfId="2" applyFont="1" applyFill="1" applyBorder="1" applyAlignment="1" applyProtection="1">
      <alignment horizontal="center" vertical="center" wrapText="1" shrinkToFit="1"/>
    </xf>
    <xf numFmtId="0" fontId="2" fillId="0" borderId="20" xfId="1" applyBorder="1" applyAlignment="1">
      <alignment horizontal="left" vertical="center" wrapText="1"/>
    </xf>
    <xf numFmtId="0" fontId="2" fillId="0" borderId="19" xfId="1" applyFont="1" applyBorder="1" applyAlignment="1">
      <alignment horizontal="left" vertical="center" wrapText="1"/>
    </xf>
    <xf numFmtId="0" fontId="2" fillId="0" borderId="31" xfId="1" applyFont="1" applyBorder="1" applyAlignment="1">
      <alignment horizontal="left" vertical="center" wrapText="1"/>
    </xf>
    <xf numFmtId="0" fontId="2" fillId="0" borderId="24" xfId="1" applyFont="1" applyBorder="1" applyAlignment="1">
      <alignment horizontal="left" vertical="center" wrapText="1"/>
    </xf>
    <xf numFmtId="0" fontId="2" fillId="0" borderId="23" xfId="1" applyFont="1" applyBorder="1" applyAlignment="1">
      <alignment horizontal="left" vertical="center" wrapText="1"/>
    </xf>
    <xf numFmtId="0" fontId="2" fillId="0" borderId="43" xfId="1" applyFont="1" applyBorder="1" applyAlignment="1">
      <alignment horizontal="left" vertical="center" wrapText="1"/>
    </xf>
    <xf numFmtId="0" fontId="2" fillId="0" borderId="47" xfId="1" applyBorder="1" applyAlignment="1">
      <alignment horizontal="center" vertical="center" shrinkToFit="1"/>
    </xf>
    <xf numFmtId="3" fontId="2" fillId="0" borderId="47" xfId="1" applyNumberFormat="1" applyFont="1" applyBorder="1" applyAlignment="1">
      <alignment horizontal="center" vertical="center"/>
    </xf>
    <xf numFmtId="0" fontId="2" fillId="0" borderId="19" xfId="1" applyBorder="1" applyAlignment="1">
      <alignment vertical="center"/>
    </xf>
    <xf numFmtId="0" fontId="2" fillId="0" borderId="21" xfId="1" applyBorder="1" applyAlignment="1">
      <alignment vertical="center"/>
    </xf>
    <xf numFmtId="0" fontId="2" fillId="0" borderId="65" xfId="1" applyFill="1" applyBorder="1" applyAlignment="1">
      <alignment horizontal="center" vertical="top" wrapText="1"/>
    </xf>
    <xf numFmtId="0" fontId="2" fillId="0" borderId="38" xfId="1" applyFont="1" applyFill="1" applyBorder="1" applyAlignment="1">
      <alignment horizontal="center" vertical="top" wrapText="1"/>
    </xf>
    <xf numFmtId="0" fontId="2" fillId="0" borderId="39" xfId="1" applyFont="1" applyFill="1" applyBorder="1" applyAlignment="1">
      <alignment horizontal="center" vertical="top" wrapText="1"/>
    </xf>
    <xf numFmtId="0" fontId="2" fillId="0" borderId="62" xfId="1" applyFill="1" applyBorder="1" applyAlignment="1">
      <alignment horizontal="center" vertical="top" wrapText="1"/>
    </xf>
    <xf numFmtId="0" fontId="2" fillId="0" borderId="63" xfId="1" applyFont="1" applyFill="1" applyBorder="1" applyAlignment="1">
      <alignment horizontal="center" vertical="top" wrapText="1"/>
    </xf>
    <xf numFmtId="0" fontId="2" fillId="0" borderId="64" xfId="1" applyFont="1" applyFill="1" applyBorder="1" applyAlignment="1">
      <alignment horizontal="center" vertical="top" wrapText="1"/>
    </xf>
    <xf numFmtId="0" fontId="2" fillId="0" borderId="67" xfId="1" applyFill="1" applyBorder="1" applyAlignment="1">
      <alignment horizontal="center" vertical="top" wrapText="1"/>
    </xf>
    <xf numFmtId="0" fontId="2" fillId="0" borderId="68" xfId="1" applyFont="1" applyFill="1" applyBorder="1" applyAlignment="1">
      <alignment horizontal="center" vertical="top" wrapText="1"/>
    </xf>
    <xf numFmtId="0" fontId="2" fillId="0" borderId="69" xfId="1" applyFont="1" applyFill="1" applyBorder="1" applyAlignment="1">
      <alignment horizontal="center" vertical="top" wrapText="1"/>
    </xf>
    <xf numFmtId="177" fontId="2" fillId="0" borderId="45" xfId="1" applyNumberFormat="1" applyFill="1" applyBorder="1" applyAlignment="1">
      <alignment horizontal="center" vertical="center"/>
    </xf>
    <xf numFmtId="177" fontId="2" fillId="0" borderId="40" xfId="1" applyNumberFormat="1" applyFill="1" applyBorder="1" applyAlignment="1">
      <alignment horizontal="center" vertical="center"/>
    </xf>
    <xf numFmtId="0" fontId="2" fillId="0" borderId="32" xfId="1" applyFill="1" applyBorder="1" applyAlignment="1">
      <alignment horizontal="center" vertical="center"/>
    </xf>
    <xf numFmtId="0" fontId="2" fillId="0" borderId="21" xfId="1" applyFont="1" applyFill="1" applyBorder="1" applyAlignment="1">
      <alignment horizontal="center" vertical="center"/>
    </xf>
    <xf numFmtId="0" fontId="2" fillId="0" borderId="66" xfId="1" applyFont="1" applyFill="1" applyBorder="1" applyAlignment="1">
      <alignment horizontal="center" vertical="center"/>
    </xf>
    <xf numFmtId="0" fontId="2" fillId="0" borderId="0" xfId="1" applyFont="1" applyFill="1" applyBorder="1" applyAlignment="1">
      <alignment horizontal="center" vertical="center"/>
    </xf>
    <xf numFmtId="0" fontId="2" fillId="0" borderId="61" xfId="1" applyFont="1" applyFill="1" applyBorder="1" applyAlignment="1">
      <alignment horizontal="center" vertical="center"/>
    </xf>
    <xf numFmtId="0" fontId="2" fillId="0" borderId="44" xfId="1" applyFont="1" applyFill="1" applyBorder="1" applyAlignment="1">
      <alignment horizontal="center" vertical="center"/>
    </xf>
    <xf numFmtId="0" fontId="2" fillId="0" borderId="23" xfId="1" applyFont="1" applyFill="1" applyBorder="1" applyAlignment="1">
      <alignment horizontal="center" vertical="center"/>
    </xf>
    <xf numFmtId="0" fontId="2" fillId="0" borderId="25" xfId="1" applyFont="1" applyFill="1" applyBorder="1" applyAlignment="1">
      <alignment horizontal="center" vertical="center"/>
    </xf>
    <xf numFmtId="0" fontId="2" fillId="0" borderId="32" xfId="1" applyFill="1" applyBorder="1" applyAlignment="1">
      <alignment horizontal="center" vertical="center" wrapText="1"/>
    </xf>
    <xf numFmtId="0" fontId="2" fillId="0" borderId="19" xfId="1" applyFont="1" applyFill="1" applyBorder="1" applyAlignment="1">
      <alignment horizontal="center" vertical="center" wrapText="1"/>
    </xf>
    <xf numFmtId="0" fontId="2" fillId="0" borderId="21" xfId="1" applyFont="1" applyFill="1" applyBorder="1" applyAlignment="1">
      <alignment horizontal="center" vertical="center" wrapText="1"/>
    </xf>
    <xf numFmtId="0" fontId="2" fillId="0" borderId="66" xfId="1" applyFont="1" applyFill="1" applyBorder="1" applyAlignment="1">
      <alignment horizontal="center" vertical="center" wrapText="1"/>
    </xf>
    <xf numFmtId="0" fontId="2" fillId="0" borderId="0" xfId="1" applyFont="1" applyFill="1" applyBorder="1" applyAlignment="1">
      <alignment horizontal="center" vertical="center" wrapText="1"/>
    </xf>
    <xf numFmtId="0" fontId="2" fillId="0" borderId="61" xfId="1" applyFont="1" applyFill="1" applyBorder="1" applyAlignment="1">
      <alignment horizontal="center" vertical="center" wrapText="1"/>
    </xf>
    <xf numFmtId="0" fontId="2" fillId="0" borderId="99" xfId="1" applyBorder="1" applyAlignment="1">
      <alignment vertical="center"/>
    </xf>
    <xf numFmtId="177" fontId="2" fillId="0" borderId="40" xfId="1" applyNumberFormat="1" applyFont="1" applyFill="1" applyBorder="1" applyAlignment="1">
      <alignment horizontal="right" vertical="center"/>
    </xf>
    <xf numFmtId="0" fontId="2" fillId="0" borderId="65" xfId="1" applyFont="1" applyFill="1" applyBorder="1" applyAlignment="1">
      <alignment horizontal="center" vertical="center"/>
    </xf>
    <xf numFmtId="0" fontId="2" fillId="0" borderId="38" xfId="1" applyFont="1" applyFill="1" applyBorder="1" applyAlignment="1">
      <alignment horizontal="center" vertical="center"/>
    </xf>
    <xf numFmtId="0" fontId="2" fillId="0" borderId="39" xfId="1" applyFont="1" applyFill="1" applyBorder="1" applyAlignment="1">
      <alignment horizontal="center" vertical="center"/>
    </xf>
    <xf numFmtId="0" fontId="2" fillId="0" borderId="62" xfId="1" applyFill="1" applyBorder="1" applyAlignment="1">
      <alignment horizontal="center" vertical="center"/>
    </xf>
    <xf numFmtId="0" fontId="2" fillId="0" borderId="63" xfId="1" applyFont="1" applyFill="1" applyBorder="1" applyAlignment="1">
      <alignment horizontal="center" vertical="center"/>
    </xf>
    <xf numFmtId="0" fontId="2" fillId="0" borderId="64" xfId="1" applyFont="1" applyFill="1" applyBorder="1" applyAlignment="1">
      <alignment horizontal="center" vertical="center"/>
    </xf>
    <xf numFmtId="177" fontId="2" fillId="0" borderId="78" xfId="1" applyNumberFormat="1" applyFont="1" applyFill="1" applyBorder="1" applyAlignment="1">
      <alignment horizontal="right" vertical="center"/>
    </xf>
    <xf numFmtId="177" fontId="2" fillId="0" borderId="63" xfId="1" applyNumberFormat="1" applyFont="1" applyFill="1" applyBorder="1" applyAlignment="1">
      <alignment horizontal="right" vertical="center"/>
    </xf>
    <xf numFmtId="177" fontId="2" fillId="0" borderId="64" xfId="1" applyNumberFormat="1" applyFont="1" applyFill="1" applyBorder="1" applyAlignment="1">
      <alignment horizontal="right" vertical="center"/>
    </xf>
    <xf numFmtId="0" fontId="2" fillId="0" borderId="65" xfId="1" applyFill="1" applyBorder="1" applyAlignment="1">
      <alignment horizontal="center" vertical="center"/>
    </xf>
    <xf numFmtId="177" fontId="2" fillId="0" borderId="47" xfId="1" applyNumberFormat="1" applyFont="1" applyFill="1" applyBorder="1" applyAlignment="1">
      <alignment horizontal="right" vertical="center"/>
    </xf>
    <xf numFmtId="0" fontId="2" fillId="0" borderId="67" xfId="1" applyFont="1" applyFill="1" applyBorder="1" applyAlignment="1">
      <alignment horizontal="center" vertical="center"/>
    </xf>
    <xf numFmtId="0" fontId="2" fillId="0" borderId="68" xfId="1" applyFont="1" applyFill="1" applyBorder="1" applyAlignment="1">
      <alignment horizontal="center" vertical="center"/>
    </xf>
    <xf numFmtId="0" fontId="2" fillId="0" borderId="69" xfId="1" applyFont="1" applyFill="1" applyBorder="1" applyAlignment="1">
      <alignment horizontal="center" vertical="center"/>
    </xf>
    <xf numFmtId="177" fontId="2" fillId="0" borderId="45" xfId="1" applyNumberFormat="1" applyFont="1" applyFill="1" applyBorder="1" applyAlignment="1">
      <alignment horizontal="right" vertical="center"/>
    </xf>
    <xf numFmtId="0" fontId="14" fillId="0" borderId="44" xfId="3" applyFont="1" applyFill="1" applyBorder="1" applyAlignment="1" applyProtection="1">
      <alignment horizontal="center" vertical="top"/>
    </xf>
    <xf numFmtId="0" fontId="14" fillId="0" borderId="23" xfId="3" applyFont="1" applyFill="1" applyBorder="1" applyAlignment="1" applyProtection="1">
      <alignment horizontal="center" vertical="top"/>
    </xf>
    <xf numFmtId="0" fontId="14" fillId="0" borderId="43" xfId="3" applyFont="1" applyFill="1" applyBorder="1" applyAlignment="1" applyProtection="1">
      <alignment horizontal="center" vertical="top"/>
    </xf>
    <xf numFmtId="0" fontId="14" fillId="0" borderId="15" xfId="3" applyFont="1" applyFill="1" applyBorder="1" applyAlignment="1" applyProtection="1">
      <alignment horizontal="center" vertical="center"/>
    </xf>
    <xf numFmtId="0" fontId="16" fillId="0" borderId="0" xfId="3" applyFont="1" applyFill="1" applyBorder="1" applyAlignment="1" applyProtection="1">
      <alignment horizontal="center" vertical="top"/>
    </xf>
    <xf numFmtId="0" fontId="16" fillId="0" borderId="19" xfId="3" applyFont="1" applyFill="1" applyBorder="1" applyAlignment="1" applyProtection="1">
      <alignment horizontal="center" vertical="top"/>
    </xf>
    <xf numFmtId="0" fontId="16" fillId="0" borderId="0" xfId="3" applyFont="1" applyFill="1" applyBorder="1" applyAlignment="1" applyProtection="1">
      <alignment horizontal="center" vertical="top" wrapText="1"/>
    </xf>
    <xf numFmtId="0" fontId="2" fillId="0" borderId="0" xfId="1" applyAlignment="1">
      <alignment horizontal="center" vertical="center" wrapText="1"/>
    </xf>
    <xf numFmtId="0" fontId="13" fillId="0" borderId="66" xfId="3" applyFont="1" applyFill="1" applyBorder="1" applyAlignment="1" applyProtection="1">
      <alignment horizontal="center" vertical="top"/>
    </xf>
    <xf numFmtId="0" fontId="13" fillId="0" borderId="0" xfId="3" applyFont="1" applyFill="1" applyBorder="1" applyAlignment="1" applyProtection="1">
      <alignment horizontal="center" vertical="top"/>
    </xf>
    <xf numFmtId="0" fontId="13" fillId="0" borderId="36" xfId="3" applyFont="1" applyFill="1" applyBorder="1" applyAlignment="1" applyProtection="1">
      <alignment horizontal="center" vertical="top"/>
    </xf>
    <xf numFmtId="0" fontId="14" fillId="0" borderId="0" xfId="3" applyFont="1" applyFill="1" applyBorder="1" applyAlignment="1" applyProtection="1">
      <alignment horizontal="center" vertical="center"/>
    </xf>
    <xf numFmtId="0" fontId="14" fillId="0" borderId="23" xfId="3" applyFont="1" applyFill="1" applyBorder="1" applyAlignment="1" applyProtection="1">
      <alignment horizontal="center" vertical="center"/>
    </xf>
    <xf numFmtId="0" fontId="14" fillId="0" borderId="47" xfId="3" applyFont="1" applyFill="1" applyBorder="1" applyAlignment="1" applyProtection="1">
      <alignment horizontal="center" vertical="center"/>
    </xf>
    <xf numFmtId="178" fontId="2" fillId="0" borderId="78" xfId="1" applyNumberFormat="1" applyBorder="1" applyAlignment="1">
      <alignment horizontal="right" vertical="center"/>
    </xf>
    <xf numFmtId="178" fontId="2" fillId="0" borderId="63" xfId="1" applyNumberFormat="1" applyBorder="1" applyAlignment="1">
      <alignment horizontal="right" vertical="center"/>
    </xf>
    <xf numFmtId="178" fontId="2" fillId="0" borderId="108" xfId="1" applyNumberFormat="1" applyBorder="1" applyAlignment="1">
      <alignment horizontal="right" vertical="center"/>
    </xf>
    <xf numFmtId="179" fontId="2" fillId="0" borderId="37" xfId="1" applyNumberFormat="1" applyBorder="1" applyAlignment="1">
      <alignment horizontal="right" vertical="center"/>
    </xf>
    <xf numFmtId="179" fontId="2" fillId="0" borderId="38" xfId="1" applyNumberFormat="1" applyBorder="1" applyAlignment="1">
      <alignment horizontal="right" vertical="center"/>
    </xf>
    <xf numFmtId="179" fontId="2" fillId="0" borderId="39" xfId="1" applyNumberFormat="1" applyBorder="1" applyAlignment="1">
      <alignment horizontal="right" vertical="center"/>
    </xf>
    <xf numFmtId="178" fontId="2" fillId="0" borderId="15" xfId="1" applyNumberFormat="1" applyBorder="1" applyAlignment="1">
      <alignment horizontal="right" vertical="center"/>
    </xf>
    <xf numFmtId="178" fontId="2" fillId="0" borderId="12" xfId="1" applyNumberFormat="1" applyBorder="1" applyAlignment="1">
      <alignment horizontal="right" vertical="center"/>
    </xf>
    <xf numFmtId="178" fontId="2" fillId="0" borderId="16" xfId="1" applyNumberFormat="1" applyBorder="1" applyAlignment="1">
      <alignment horizontal="right" vertical="center"/>
    </xf>
    <xf numFmtId="179" fontId="2" fillId="0" borderId="81" xfId="1" applyNumberFormat="1" applyBorder="1" applyAlignment="1">
      <alignment horizontal="right" vertical="center"/>
    </xf>
    <xf numFmtId="179" fontId="2" fillId="0" borderId="68" xfId="1" applyNumberFormat="1" applyBorder="1" applyAlignment="1">
      <alignment horizontal="right" vertical="center"/>
    </xf>
    <xf numFmtId="180" fontId="2" fillId="0" borderId="81" xfId="1" applyNumberFormat="1" applyBorder="1" applyAlignment="1">
      <alignment horizontal="right" vertical="center"/>
    </xf>
    <xf numFmtId="180" fontId="2" fillId="0" borderId="68" xfId="1" applyNumberFormat="1" applyBorder="1" applyAlignment="1">
      <alignment horizontal="right" vertical="center"/>
    </xf>
    <xf numFmtId="180" fontId="2" fillId="0" borderId="15" xfId="1" applyNumberFormat="1" applyBorder="1" applyAlignment="1">
      <alignment horizontal="right" vertical="center"/>
    </xf>
    <xf numFmtId="180" fontId="2" fillId="0" borderId="12" xfId="1" applyNumberFormat="1" applyBorder="1" applyAlignment="1">
      <alignment horizontal="right" vertical="center"/>
    </xf>
    <xf numFmtId="180" fontId="2" fillId="0" borderId="16" xfId="1" applyNumberFormat="1" applyBorder="1" applyAlignment="1">
      <alignment horizontal="right" vertical="center"/>
    </xf>
    <xf numFmtId="0" fontId="14" fillId="0" borderId="19" xfId="3" applyFont="1" applyFill="1" applyBorder="1" applyAlignment="1" applyProtection="1">
      <alignment horizontal="center" vertical="top"/>
    </xf>
    <xf numFmtId="0" fontId="14" fillId="0" borderId="47" xfId="1" applyFont="1" applyBorder="1" applyAlignment="1">
      <alignment horizontal="center" vertical="center"/>
    </xf>
    <xf numFmtId="0" fontId="14" fillId="0" borderId="0" xfId="3" applyFont="1" applyFill="1" applyBorder="1" applyAlignment="1" applyProtection="1">
      <alignment horizontal="center" vertical="top"/>
    </xf>
    <xf numFmtId="177" fontId="2" fillId="0" borderId="33" xfId="1" applyNumberFormat="1" applyFont="1" applyFill="1" applyBorder="1" applyAlignment="1">
      <alignment horizontal="right" vertical="center"/>
    </xf>
    <xf numFmtId="177" fontId="2" fillId="0" borderId="47" xfId="1" applyNumberFormat="1" applyBorder="1" applyAlignment="1">
      <alignment vertical="center" wrapText="1"/>
    </xf>
    <xf numFmtId="177" fontId="2" fillId="0" borderId="47" xfId="1" applyNumberFormat="1" applyBorder="1" applyAlignment="1">
      <alignment vertical="center"/>
    </xf>
    <xf numFmtId="180" fontId="2" fillId="0" borderId="47" xfId="1" applyNumberFormat="1" applyBorder="1" applyAlignment="1">
      <alignment vertical="center" wrapText="1"/>
    </xf>
    <xf numFmtId="180" fontId="2" fillId="0" borderId="47" xfId="1" applyNumberFormat="1" applyBorder="1" applyAlignment="1">
      <alignment vertical="center"/>
    </xf>
    <xf numFmtId="177" fontId="2" fillId="0" borderId="78" xfId="1" applyNumberFormat="1" applyFont="1" applyFill="1" applyBorder="1" applyAlignment="1">
      <alignment horizontal="center" vertical="center"/>
    </xf>
    <xf numFmtId="177" fontId="2" fillId="0" borderId="63" xfId="1" applyNumberFormat="1" applyFont="1" applyFill="1" applyBorder="1" applyAlignment="1">
      <alignment horizontal="center" vertical="center"/>
    </xf>
    <xf numFmtId="177" fontId="2" fillId="0" borderId="64" xfId="1" applyNumberFormat="1" applyFont="1" applyFill="1" applyBorder="1" applyAlignment="1">
      <alignment horizontal="center" vertical="center"/>
    </xf>
    <xf numFmtId="0" fontId="16" fillId="0" borderId="0" xfId="3" applyFont="1" applyFill="1" applyBorder="1" applyAlignment="1" applyProtection="1">
      <alignment horizontal="left" vertical="top" wrapText="1"/>
    </xf>
    <xf numFmtId="0" fontId="2" fillId="0" borderId="0" xfId="1" applyAlignment="1">
      <alignment horizontal="left" vertical="center" wrapText="1"/>
    </xf>
    <xf numFmtId="0" fontId="22" fillId="0" borderId="47" xfId="3" applyFont="1" applyFill="1" applyBorder="1" applyAlignment="1" applyProtection="1">
      <alignment horizontal="center" vertical="center"/>
    </xf>
    <xf numFmtId="0" fontId="22" fillId="0" borderId="47" xfId="1" applyFont="1" applyBorder="1" applyAlignment="1">
      <alignment horizontal="center" vertical="center"/>
    </xf>
    <xf numFmtId="0" fontId="16" fillId="0" borderId="47" xfId="3" applyFont="1" applyFill="1" applyBorder="1" applyAlignment="1" applyProtection="1">
      <alignment horizontal="center" vertical="center"/>
    </xf>
    <xf numFmtId="0" fontId="16" fillId="0" borderId="47" xfId="1" applyFont="1" applyBorder="1" applyAlignment="1">
      <alignment horizontal="center" vertical="center"/>
    </xf>
    <xf numFmtId="0" fontId="16" fillId="0" borderId="15" xfId="3" applyFont="1" applyFill="1" applyBorder="1" applyAlignment="1" applyProtection="1">
      <alignment horizontal="center" vertical="center"/>
    </xf>
    <xf numFmtId="0" fontId="16" fillId="0" borderId="12" xfId="1" applyFont="1" applyBorder="1" applyAlignment="1">
      <alignment horizontal="center" vertical="center"/>
    </xf>
    <xf numFmtId="0" fontId="16" fillId="0" borderId="16" xfId="1" applyFont="1" applyBorder="1" applyAlignment="1">
      <alignment horizontal="center" vertical="center"/>
    </xf>
    <xf numFmtId="0" fontId="2" fillId="0" borderId="0" xfId="1" applyBorder="1" applyAlignment="1">
      <alignment vertical="center"/>
    </xf>
    <xf numFmtId="176" fontId="2" fillId="0" borderId="33" xfId="1" applyNumberFormat="1" applyFill="1" applyBorder="1" applyAlignment="1">
      <alignment horizontal="center" vertical="center"/>
    </xf>
    <xf numFmtId="181" fontId="2" fillId="0" borderId="47" xfId="1" applyNumberFormat="1" applyFont="1" applyFill="1" applyBorder="1" applyAlignment="1">
      <alignment horizontal="center" vertical="center"/>
    </xf>
    <xf numFmtId="0" fontId="22" fillId="0" borderId="47" xfId="1" applyFont="1" applyBorder="1" applyAlignment="1">
      <alignment vertical="center"/>
    </xf>
    <xf numFmtId="176" fontId="2" fillId="0" borderId="47" xfId="1" applyNumberFormat="1" applyFill="1" applyBorder="1" applyAlignment="1">
      <alignment horizontal="center" vertical="center"/>
    </xf>
    <xf numFmtId="180" fontId="2" fillId="0" borderId="33" xfId="1" applyNumberFormat="1" applyFont="1" applyFill="1" applyBorder="1" applyAlignment="1">
      <alignment horizontal="center" vertical="center"/>
    </xf>
    <xf numFmtId="180" fontId="2" fillId="0" borderId="47" xfId="1" applyNumberFormat="1" applyFont="1" applyFill="1" applyBorder="1" applyAlignment="1">
      <alignment horizontal="center" vertical="center"/>
    </xf>
    <xf numFmtId="180" fontId="2" fillId="0" borderId="108" xfId="1" applyNumberFormat="1" applyBorder="1" applyAlignment="1">
      <alignment horizontal="right" vertical="center"/>
    </xf>
    <xf numFmtId="0" fontId="2" fillId="0" borderId="0" xfId="1" applyBorder="1" applyAlignment="1">
      <alignment horizontal="left" vertical="center"/>
    </xf>
    <xf numFmtId="0" fontId="16" fillId="0" borderId="47" xfId="1" applyFont="1" applyBorder="1" applyAlignment="1">
      <alignment vertical="center"/>
    </xf>
    <xf numFmtId="0" fontId="2" fillId="0" borderId="67" xfId="1" applyFill="1" applyBorder="1" applyAlignment="1">
      <alignment horizontal="center" vertical="top"/>
    </xf>
    <xf numFmtId="0" fontId="14" fillId="0" borderId="23" xfId="3" applyFont="1" applyFill="1" applyBorder="1" applyAlignment="1" applyProtection="1">
      <alignment vertical="top"/>
    </xf>
    <xf numFmtId="177" fontId="2" fillId="0" borderId="47" xfId="1" applyNumberFormat="1" applyFill="1" applyBorder="1" applyAlignment="1">
      <alignment horizontal="center" vertical="center"/>
    </xf>
    <xf numFmtId="177" fontId="2" fillId="0" borderId="78" xfId="1" applyNumberFormat="1" applyFill="1" applyBorder="1" applyAlignment="1">
      <alignment horizontal="center" vertical="center"/>
    </xf>
    <xf numFmtId="177" fontId="2" fillId="0" borderId="33" xfId="1" applyNumberFormat="1" applyFill="1" applyBorder="1" applyAlignment="1">
      <alignment horizontal="center" vertical="center"/>
    </xf>
    <xf numFmtId="180" fontId="2" fillId="0" borderId="110" xfId="1" applyNumberFormat="1" applyBorder="1" applyAlignment="1">
      <alignment horizontal="right" vertical="center"/>
    </xf>
    <xf numFmtId="180" fontId="2" fillId="0" borderId="109" xfId="1" applyNumberFormat="1" applyBorder="1" applyAlignment="1">
      <alignment horizontal="right" vertical="center"/>
    </xf>
    <xf numFmtId="180" fontId="2" fillId="0" borderId="111" xfId="1" applyNumberFormat="1" applyBorder="1" applyAlignment="1">
      <alignment horizontal="right" vertical="center"/>
    </xf>
    <xf numFmtId="180" fontId="2" fillId="0" borderId="17" xfId="1" applyNumberFormat="1" applyBorder="1" applyAlignment="1">
      <alignment horizontal="right" vertical="center"/>
    </xf>
    <xf numFmtId="0" fontId="43" fillId="0" borderId="65" xfId="1" applyFont="1" applyFill="1" applyBorder="1" applyAlignment="1">
      <alignment horizontal="center" vertical="top"/>
    </xf>
    <xf numFmtId="0" fontId="43" fillId="0" borderId="38" xfId="1" applyFont="1" applyFill="1" applyBorder="1" applyAlignment="1">
      <alignment horizontal="center" vertical="top"/>
    </xf>
    <xf numFmtId="0" fontId="43" fillId="0" borderId="39" xfId="1" applyFont="1" applyFill="1" applyBorder="1" applyAlignment="1">
      <alignment horizontal="center" vertical="top"/>
    </xf>
    <xf numFmtId="0" fontId="22" fillId="0" borderId="65" xfId="1" applyFont="1" applyFill="1" applyBorder="1" applyAlignment="1">
      <alignment horizontal="center" vertical="top"/>
    </xf>
    <xf numFmtId="0" fontId="22" fillId="0" borderId="38" xfId="1" applyFont="1" applyFill="1" applyBorder="1" applyAlignment="1">
      <alignment horizontal="center" vertical="top"/>
    </xf>
    <xf numFmtId="0" fontId="22" fillId="0" borderId="39" xfId="1" applyFont="1" applyFill="1" applyBorder="1" applyAlignment="1">
      <alignment horizontal="center" vertical="top"/>
    </xf>
    <xf numFmtId="0" fontId="22" fillId="0" borderId="22" xfId="1" applyFont="1" applyFill="1" applyBorder="1" applyAlignment="1">
      <alignment horizontal="center" vertical="top"/>
    </xf>
    <xf numFmtId="0" fontId="22" fillId="0" borderId="23" xfId="1" applyFont="1" applyFill="1" applyBorder="1" applyAlignment="1">
      <alignment horizontal="center" vertical="top"/>
    </xf>
    <xf numFmtId="0" fontId="22" fillId="0" borderId="43" xfId="1" applyFont="1" applyFill="1" applyBorder="1" applyAlignment="1">
      <alignment horizontal="center" vertical="top"/>
    </xf>
    <xf numFmtId="180" fontId="2" fillId="0" borderId="125" xfId="1" applyNumberFormat="1" applyFont="1" applyFill="1" applyBorder="1" applyAlignment="1">
      <alignment horizontal="center" vertical="center"/>
    </xf>
    <xf numFmtId="177" fontId="2" fillId="0" borderId="125" xfId="1" applyNumberFormat="1" applyFont="1" applyFill="1" applyBorder="1" applyAlignment="1">
      <alignment horizontal="center" vertical="center"/>
    </xf>
    <xf numFmtId="181" fontId="2" fillId="0" borderId="45" xfId="1" applyNumberFormat="1" applyFont="1" applyFill="1" applyBorder="1" applyAlignment="1">
      <alignment horizontal="center" vertical="center"/>
    </xf>
    <xf numFmtId="0" fontId="2" fillId="0" borderId="6" xfId="1" applyBorder="1" applyAlignment="1">
      <alignment horizontal="center" vertical="center" wrapText="1"/>
    </xf>
    <xf numFmtId="179" fontId="2" fillId="0" borderId="47" xfId="1" applyNumberFormat="1" applyBorder="1" applyAlignment="1">
      <alignment vertical="center" wrapText="1"/>
    </xf>
    <xf numFmtId="179" fontId="2" fillId="0" borderId="47" xfId="1" applyNumberFormat="1" applyBorder="1" applyAlignment="1">
      <alignment vertical="center"/>
    </xf>
    <xf numFmtId="9" fontId="2" fillId="4" borderId="47" xfId="1" applyNumberFormat="1" applyFont="1" applyFill="1" applyBorder="1" applyAlignment="1">
      <alignment horizontal="center" vertical="center"/>
    </xf>
    <xf numFmtId="0" fontId="2" fillId="4" borderId="47" xfId="1" applyFont="1" applyFill="1" applyBorder="1" applyAlignment="1">
      <alignment horizontal="center" vertical="center"/>
    </xf>
    <xf numFmtId="9" fontId="2" fillId="0" borderId="47" xfId="1" applyNumberFormat="1" applyFont="1" applyFill="1" applyBorder="1" applyAlignment="1">
      <alignment horizontal="center" vertical="center"/>
    </xf>
    <xf numFmtId="0" fontId="2" fillId="4" borderId="37" xfId="1" applyFill="1" applyBorder="1" applyAlignment="1">
      <alignment horizontal="center" vertical="center" wrapText="1"/>
    </xf>
    <xf numFmtId="0" fontId="2" fillId="4" borderId="38" xfId="1" applyFont="1" applyFill="1" applyBorder="1" applyAlignment="1">
      <alignment horizontal="center" vertical="center" wrapText="1"/>
    </xf>
    <xf numFmtId="0" fontId="2" fillId="4" borderId="39" xfId="1" applyFont="1" applyFill="1" applyBorder="1" applyAlignment="1">
      <alignment horizontal="center" vertical="center" wrapText="1"/>
    </xf>
    <xf numFmtId="0" fontId="23" fillId="4" borderId="119" xfId="1" applyFont="1" applyFill="1" applyBorder="1" applyAlignment="1">
      <alignment horizontal="center" vertical="center"/>
    </xf>
    <xf numFmtId="0" fontId="2" fillId="4" borderId="47" xfId="1" applyFill="1" applyBorder="1" applyAlignment="1">
      <alignment horizontal="center" vertical="center"/>
    </xf>
    <xf numFmtId="0" fontId="2" fillId="4" borderId="57" xfId="1" applyFont="1" applyFill="1" applyBorder="1" applyAlignment="1">
      <alignment horizontal="center" vertical="center"/>
    </xf>
    <xf numFmtId="0" fontId="42" fillId="0" borderId="7" xfId="3" applyFont="1" applyFill="1" applyBorder="1" applyAlignment="1" applyProtection="1">
      <alignment horizontal="center" vertical="center" wrapText="1" shrinkToFit="1"/>
    </xf>
    <xf numFmtId="0" fontId="7" fillId="0" borderId="6" xfId="1" applyFont="1" applyBorder="1" applyAlignment="1">
      <alignment horizontal="center" vertical="center"/>
    </xf>
    <xf numFmtId="0" fontId="7" fillId="0" borderId="9" xfId="1" applyFont="1" applyBorder="1" applyAlignment="1">
      <alignment horizontal="center" vertical="center"/>
    </xf>
    <xf numFmtId="0" fontId="42" fillId="0" borderId="14" xfId="2" applyFont="1" applyFill="1" applyBorder="1" applyAlignment="1" applyProtection="1">
      <alignment horizontal="center" vertical="center"/>
    </xf>
    <xf numFmtId="0" fontId="42" fillId="0" borderId="12" xfId="2" applyFont="1" applyFill="1" applyBorder="1" applyAlignment="1" applyProtection="1">
      <alignment horizontal="center" vertical="center"/>
    </xf>
    <xf numFmtId="0" fontId="7" fillId="0" borderId="12" xfId="1" applyFont="1" applyBorder="1" applyAlignment="1">
      <alignment horizontal="center" vertical="center" shrinkToFit="1"/>
    </xf>
    <xf numFmtId="0" fontId="7" fillId="0" borderId="16" xfId="1" applyFont="1" applyBorder="1" applyAlignment="1">
      <alignment horizontal="center" vertical="center" shrinkToFit="1"/>
    </xf>
    <xf numFmtId="0" fontId="42" fillId="0" borderId="15" xfId="4" applyFont="1" applyFill="1" applyBorder="1" applyAlignment="1" applyProtection="1">
      <alignment horizontal="center" vertical="center" shrinkToFit="1"/>
    </xf>
    <xf numFmtId="0" fontId="42" fillId="0" borderId="12" xfId="4" applyFont="1" applyFill="1" applyBorder="1" applyAlignment="1" applyProtection="1">
      <alignment horizontal="center" vertical="center" shrinkToFit="1"/>
    </xf>
    <xf numFmtId="0" fontId="42" fillId="0" borderId="17" xfId="4" applyFont="1" applyFill="1" applyBorder="1" applyAlignment="1" applyProtection="1">
      <alignment horizontal="center" vertical="center" shrinkToFit="1"/>
    </xf>
    <xf numFmtId="0" fontId="42" fillId="0" borderId="14" xfId="3" applyFont="1" applyFill="1" applyBorder="1" applyAlignment="1" applyProtection="1">
      <alignment horizontal="center" vertical="center" wrapText="1" shrinkToFit="1"/>
    </xf>
    <xf numFmtId="0" fontId="42" fillId="0" borderId="12" xfId="4" applyFont="1" applyFill="1" applyBorder="1" applyAlignment="1" applyProtection="1">
      <alignment horizontal="center" vertical="center" wrapText="1"/>
    </xf>
    <xf numFmtId="0" fontId="7" fillId="0" borderId="20" xfId="2" applyFont="1" applyFill="1" applyBorder="1" applyAlignment="1" applyProtection="1">
      <alignment horizontal="center" vertical="center" wrapText="1" shrinkToFit="1"/>
    </xf>
    <xf numFmtId="0" fontId="7" fillId="0" borderId="19" xfId="2" applyFont="1" applyFill="1" applyBorder="1" applyAlignment="1" applyProtection="1">
      <alignment horizontal="center" vertical="center" wrapText="1" shrinkToFit="1"/>
    </xf>
    <xf numFmtId="0" fontId="7" fillId="0" borderId="19" xfId="1" applyFont="1" applyBorder="1" applyAlignment="1">
      <alignment horizontal="center" vertical="center" wrapText="1"/>
    </xf>
    <xf numFmtId="0" fontId="7" fillId="0" borderId="24" xfId="2" applyFont="1" applyFill="1" applyBorder="1" applyAlignment="1" applyProtection="1">
      <alignment horizontal="center" vertical="center" wrapText="1" shrinkToFit="1"/>
    </xf>
    <xf numFmtId="0" fontId="7" fillId="0" borderId="23" xfId="2" applyFont="1" applyFill="1" applyBorder="1" applyAlignment="1" applyProtection="1">
      <alignment horizontal="center" vertical="center" wrapText="1" shrinkToFit="1"/>
    </xf>
    <xf numFmtId="0" fontId="7" fillId="0" borderId="23" xfId="1" applyFont="1" applyBorder="1" applyAlignment="1">
      <alignment horizontal="center" vertical="center" wrapText="1"/>
    </xf>
    <xf numFmtId="181" fontId="2" fillId="0" borderId="33" xfId="1" applyNumberFormat="1" applyFont="1" applyFill="1" applyBorder="1" applyAlignment="1">
      <alignment horizontal="center" vertical="center"/>
    </xf>
    <xf numFmtId="181" fontId="2" fillId="0" borderId="34" xfId="1" applyNumberFormat="1" applyFont="1" applyFill="1" applyBorder="1" applyAlignment="1">
      <alignment horizontal="center" vertical="center"/>
    </xf>
    <xf numFmtId="0" fontId="23" fillId="4" borderId="47" xfId="1" applyFont="1" applyFill="1" applyBorder="1" applyAlignment="1">
      <alignment horizontal="center" vertical="center" wrapText="1"/>
    </xf>
    <xf numFmtId="0" fontId="23" fillId="0" borderId="77" xfId="1" applyFont="1" applyFill="1" applyBorder="1" applyAlignment="1">
      <alignment horizontal="center" vertical="center"/>
    </xf>
    <xf numFmtId="0" fontId="23" fillId="0" borderId="63" xfId="1" applyFont="1" applyFill="1" applyBorder="1" applyAlignment="1">
      <alignment horizontal="center" vertical="center"/>
    </xf>
    <xf numFmtId="0" fontId="23" fillId="0" borderId="64" xfId="1" applyFont="1" applyFill="1" applyBorder="1" applyAlignment="1">
      <alignment horizontal="center" vertical="center"/>
    </xf>
    <xf numFmtId="0" fontId="20" fillId="0" borderId="78" xfId="1" applyFont="1" applyFill="1" applyBorder="1" applyAlignment="1">
      <alignment horizontal="center" vertical="center" wrapText="1"/>
    </xf>
    <xf numFmtId="0" fontId="23" fillId="4" borderId="62" xfId="1" applyFont="1" applyFill="1" applyBorder="1" applyAlignment="1">
      <alignment horizontal="center" vertical="top" wrapText="1"/>
    </xf>
    <xf numFmtId="0" fontId="23" fillId="4" borderId="63" xfId="1" applyFont="1" applyFill="1" applyBorder="1" applyAlignment="1">
      <alignment horizontal="center" vertical="top" wrapText="1"/>
    </xf>
    <xf numFmtId="0" fontId="23" fillId="4" borderId="64" xfId="1" applyFont="1" applyFill="1" applyBorder="1" applyAlignment="1">
      <alignment horizontal="center" vertical="top" wrapText="1"/>
    </xf>
    <xf numFmtId="176" fontId="2" fillId="0" borderId="40" xfId="1" quotePrefix="1" applyNumberFormat="1" applyFill="1" applyBorder="1" applyAlignment="1">
      <alignment horizontal="center" vertical="center"/>
    </xf>
    <xf numFmtId="192" fontId="2" fillId="0" borderId="47" xfId="1" applyNumberFormat="1" applyBorder="1" applyAlignment="1">
      <alignment vertical="center" wrapText="1"/>
    </xf>
    <xf numFmtId="192" fontId="2" fillId="0" borderId="47" xfId="1" applyNumberFormat="1" applyBorder="1" applyAlignment="1">
      <alignment vertical="center"/>
    </xf>
    <xf numFmtId="184" fontId="2" fillId="0" borderId="15" xfId="1" applyNumberFormat="1" applyBorder="1" applyAlignment="1">
      <alignment horizontal="right" vertical="center"/>
    </xf>
    <xf numFmtId="184" fontId="2" fillId="0" borderId="12" xfId="1" applyNumberFormat="1" applyBorder="1" applyAlignment="1">
      <alignment horizontal="right" vertical="center"/>
    </xf>
    <xf numFmtId="184" fontId="2" fillId="0" borderId="16" xfId="1" applyNumberFormat="1" applyBorder="1" applyAlignment="1">
      <alignment horizontal="right" vertical="center"/>
    </xf>
    <xf numFmtId="184" fontId="2" fillId="0" borderId="78" xfId="1" applyNumberFormat="1" applyBorder="1" applyAlignment="1">
      <alignment horizontal="right" vertical="center"/>
    </xf>
    <xf numFmtId="184" fontId="2" fillId="0" borderId="63" xfId="1" applyNumberFormat="1" applyBorder="1" applyAlignment="1">
      <alignment horizontal="right" vertical="center"/>
    </xf>
    <xf numFmtId="184" fontId="2" fillId="0" borderId="64" xfId="1" applyNumberFormat="1" applyBorder="1" applyAlignment="1">
      <alignment horizontal="right" vertical="center"/>
    </xf>
    <xf numFmtId="0" fontId="2" fillId="0" borderId="47" xfId="1" applyNumberFormat="1" applyFont="1" applyFill="1" applyBorder="1" applyAlignment="1">
      <alignment horizontal="center" vertical="center"/>
    </xf>
    <xf numFmtId="0" fontId="23" fillId="0" borderId="47" xfId="1" applyFont="1" applyFill="1" applyBorder="1" applyAlignment="1">
      <alignment horizontal="center" vertical="center"/>
    </xf>
    <xf numFmtId="0" fontId="23" fillId="0" borderId="15" xfId="1" applyFont="1" applyFill="1" applyBorder="1" applyAlignment="1">
      <alignment horizontal="center" vertical="center"/>
    </xf>
    <xf numFmtId="0" fontId="23" fillId="0" borderId="12" xfId="1" applyFont="1" applyFill="1" applyBorder="1" applyAlignment="1">
      <alignment horizontal="center" vertical="center"/>
    </xf>
    <xf numFmtId="0" fontId="23" fillId="0" borderId="16" xfId="1" applyFont="1" applyFill="1" applyBorder="1" applyAlignment="1">
      <alignment horizontal="center" vertical="center"/>
    </xf>
    <xf numFmtId="0" fontId="2" fillId="0" borderId="47" xfId="1" applyBorder="1" applyAlignment="1">
      <alignment horizontal="center" vertical="center" wrapText="1"/>
    </xf>
    <xf numFmtId="0" fontId="2" fillId="0" borderId="47" xfId="1" applyFill="1" applyBorder="1" applyAlignment="1">
      <alignment horizontal="center" vertical="center" wrapText="1"/>
    </xf>
    <xf numFmtId="0" fontId="2" fillId="0" borderId="47" xfId="1" applyFill="1" applyBorder="1" applyAlignment="1">
      <alignment horizontal="center" vertical="center"/>
    </xf>
    <xf numFmtId="0" fontId="28" fillId="0" borderId="15" xfId="1" applyFont="1" applyFill="1" applyBorder="1" applyAlignment="1">
      <alignment horizontal="center" vertical="center"/>
    </xf>
    <xf numFmtId="0" fontId="28" fillId="0" borderId="12" xfId="1" applyFont="1" applyFill="1" applyBorder="1" applyAlignment="1">
      <alignment horizontal="center" vertical="center"/>
    </xf>
    <xf numFmtId="0" fontId="28" fillId="0" borderId="16" xfId="1" applyFont="1" applyFill="1" applyBorder="1" applyAlignment="1">
      <alignment horizontal="center" vertical="center"/>
    </xf>
    <xf numFmtId="0" fontId="23" fillId="0" borderId="47" xfId="1" applyFont="1" applyFill="1" applyBorder="1" applyAlignment="1">
      <alignment horizontal="center" vertical="center" wrapText="1"/>
    </xf>
    <xf numFmtId="0" fontId="14" fillId="0" borderId="78" xfId="1" applyFont="1" applyFill="1" applyBorder="1" applyAlignment="1">
      <alignment horizontal="center" vertical="center" wrapText="1"/>
    </xf>
    <xf numFmtId="49" fontId="2" fillId="0" borderId="78" xfId="1" applyNumberFormat="1" applyFill="1" applyBorder="1" applyAlignment="1">
      <alignment horizontal="center" vertical="center"/>
    </xf>
    <xf numFmtId="49" fontId="2" fillId="0" borderId="63" xfId="1" applyNumberFormat="1" applyFill="1" applyBorder="1" applyAlignment="1">
      <alignment horizontal="center" vertical="center"/>
    </xf>
    <xf numFmtId="49" fontId="2" fillId="0" borderId="108" xfId="1" applyNumberFormat="1" applyFill="1" applyBorder="1" applyAlignment="1">
      <alignment horizontal="center" vertical="center"/>
    </xf>
    <xf numFmtId="0" fontId="14" fillId="0" borderId="78" xfId="1" applyFont="1" applyBorder="1" applyAlignment="1">
      <alignment horizontal="center" vertical="center" wrapText="1"/>
    </xf>
    <xf numFmtId="0" fontId="2" fillId="0" borderId="78" xfId="1" applyNumberFormat="1" applyBorder="1" applyAlignment="1">
      <alignment horizontal="center" vertical="center"/>
    </xf>
    <xf numFmtId="0" fontId="2" fillId="0" borderId="63" xfId="1" applyNumberFormat="1" applyBorder="1" applyAlignment="1">
      <alignment horizontal="center" vertical="center"/>
    </xf>
    <xf numFmtId="0" fontId="2" fillId="0" borderId="108" xfId="1" applyNumberFormat="1" applyBorder="1" applyAlignment="1">
      <alignment horizontal="center" vertical="center"/>
    </xf>
    <xf numFmtId="180" fontId="2" fillId="0" borderId="15" xfId="1" applyNumberFormat="1" applyBorder="1" applyAlignment="1">
      <alignment horizontal="center" vertical="center"/>
    </xf>
    <xf numFmtId="180" fontId="2" fillId="0" borderId="12" xfId="1" applyNumberFormat="1" applyBorder="1" applyAlignment="1">
      <alignment horizontal="center" vertical="center"/>
    </xf>
    <xf numFmtId="180" fontId="2" fillId="0" borderId="13" xfId="1" applyNumberFormat="1" applyBorder="1" applyAlignment="1">
      <alignment horizontal="center" vertical="center"/>
    </xf>
    <xf numFmtId="180" fontId="23" fillId="0" borderId="78" xfId="1" applyNumberFormat="1" applyFont="1" applyFill="1" applyBorder="1" applyAlignment="1">
      <alignment horizontal="center" vertical="center"/>
    </xf>
    <xf numFmtId="180" fontId="23" fillId="0" borderId="63" xfId="1" applyNumberFormat="1" applyFont="1" applyFill="1" applyBorder="1" applyAlignment="1">
      <alignment horizontal="center" vertical="center"/>
    </xf>
    <xf numFmtId="180" fontId="23" fillId="0" borderId="64" xfId="1" applyNumberFormat="1" applyFont="1" applyFill="1" applyBorder="1" applyAlignment="1">
      <alignment horizontal="center" vertical="center"/>
    </xf>
    <xf numFmtId="0" fontId="14" fillId="0" borderId="37" xfId="1" applyFont="1" applyBorder="1" applyAlignment="1">
      <alignment horizontal="center" vertical="center" wrapText="1"/>
    </xf>
    <xf numFmtId="180" fontId="2" fillId="0" borderId="37" xfId="1" applyNumberFormat="1" applyBorder="1" applyAlignment="1">
      <alignment horizontal="center" vertical="center"/>
    </xf>
    <xf numFmtId="180" fontId="2" fillId="0" borderId="38" xfId="1" applyNumberFormat="1" applyBorder="1" applyAlignment="1">
      <alignment horizontal="center" vertical="center"/>
    </xf>
    <xf numFmtId="180" fontId="2" fillId="0" borderId="127" xfId="1" applyNumberFormat="1" applyBorder="1" applyAlignment="1">
      <alignment horizontal="center" vertical="center"/>
    </xf>
    <xf numFmtId="0" fontId="2" fillId="0" borderId="15" xfId="1" applyFill="1" applyBorder="1" applyAlignment="1">
      <alignment horizontal="center" vertical="center"/>
    </xf>
    <xf numFmtId="0" fontId="14" fillId="0" borderId="63" xfId="1" applyFont="1" applyFill="1" applyBorder="1" applyAlignment="1">
      <alignment horizontal="center" vertical="center" wrapText="1"/>
    </xf>
    <xf numFmtId="0" fontId="14" fillId="0" borderId="64" xfId="1" applyFont="1" applyFill="1" applyBorder="1" applyAlignment="1">
      <alignment horizontal="center" vertical="center" wrapText="1"/>
    </xf>
    <xf numFmtId="0" fontId="2" fillId="0" borderId="78" xfId="1" applyNumberFormat="1" applyFill="1" applyBorder="1" applyAlignment="1">
      <alignment horizontal="center" vertical="center"/>
    </xf>
    <xf numFmtId="0" fontId="2" fillId="0" borderId="63" xfId="1" applyNumberFormat="1" applyFill="1" applyBorder="1" applyAlignment="1">
      <alignment horizontal="center" vertical="center"/>
    </xf>
    <xf numFmtId="0" fontId="2" fillId="0" borderId="108" xfId="1" applyNumberFormat="1" applyFill="1" applyBorder="1" applyAlignment="1">
      <alignment horizontal="center" vertical="center"/>
    </xf>
    <xf numFmtId="180" fontId="23" fillId="4" borderId="40" xfId="1" applyNumberFormat="1" applyFont="1" applyFill="1" applyBorder="1" applyAlignment="1">
      <alignment horizontal="center" vertical="top"/>
    </xf>
    <xf numFmtId="180" fontId="23" fillId="0" borderId="40" xfId="1" applyNumberFormat="1" applyFont="1" applyFill="1" applyBorder="1" applyAlignment="1">
      <alignment horizontal="center" vertical="top"/>
    </xf>
    <xf numFmtId="0" fontId="24" fillId="4" borderId="62" xfId="1" applyFont="1" applyFill="1" applyBorder="1" applyAlignment="1">
      <alignment horizontal="center" vertical="top"/>
    </xf>
    <xf numFmtId="0" fontId="24" fillId="4" borderId="63" xfId="1" applyFont="1" applyFill="1" applyBorder="1" applyAlignment="1">
      <alignment horizontal="center" vertical="top"/>
    </xf>
    <xf numFmtId="0" fontId="24" fillId="4" borderId="64" xfId="1" applyFont="1" applyFill="1" applyBorder="1" applyAlignment="1">
      <alignment horizontal="center" vertical="top"/>
    </xf>
    <xf numFmtId="180" fontId="23" fillId="4" borderId="33" xfId="1" applyNumberFormat="1" applyFont="1" applyFill="1" applyBorder="1" applyAlignment="1">
      <alignment horizontal="center" vertical="top"/>
    </xf>
    <xf numFmtId="180" fontId="23" fillId="0" borderId="33" xfId="1" applyNumberFormat="1" applyFont="1" applyFill="1" applyBorder="1" applyAlignment="1">
      <alignment horizontal="center" vertical="top"/>
    </xf>
    <xf numFmtId="178" fontId="23" fillId="4" borderId="47" xfId="1" applyNumberFormat="1" applyFont="1" applyFill="1" applyBorder="1" applyAlignment="1">
      <alignment horizontal="center" vertical="center"/>
    </xf>
    <xf numFmtId="0" fontId="23" fillId="2" borderId="47" xfId="1" applyFont="1" applyFill="1" applyBorder="1" applyAlignment="1">
      <alignment vertical="center"/>
    </xf>
    <xf numFmtId="0" fontId="23" fillId="4" borderId="47" xfId="1" applyFont="1" applyFill="1" applyBorder="1" applyAlignment="1">
      <alignment vertical="center"/>
    </xf>
    <xf numFmtId="0" fontId="23" fillId="4" borderId="47" xfId="1" applyFont="1" applyFill="1" applyBorder="1" applyAlignment="1">
      <alignment vertical="center" wrapText="1"/>
    </xf>
    <xf numFmtId="0" fontId="23" fillId="4" borderId="47" xfId="1" applyFont="1" applyFill="1" applyBorder="1" applyAlignment="1">
      <alignment horizontal="right" vertical="center"/>
    </xf>
    <xf numFmtId="0" fontId="23" fillId="2" borderId="47" xfId="1" applyFont="1" applyFill="1" applyBorder="1" applyAlignment="1">
      <alignment horizontal="center" vertical="center"/>
    </xf>
    <xf numFmtId="0" fontId="23" fillId="2" borderId="47" xfId="1" applyFont="1" applyFill="1" applyBorder="1" applyAlignment="1">
      <alignment horizontal="center" vertical="center" wrapText="1"/>
    </xf>
    <xf numFmtId="0" fontId="23" fillId="4" borderId="15" xfId="1" applyFont="1" applyFill="1" applyBorder="1" applyAlignment="1">
      <alignment horizontal="center" vertical="center"/>
    </xf>
    <xf numFmtId="0" fontId="23" fillId="4" borderId="12" xfId="1" applyFont="1" applyFill="1" applyBorder="1" applyAlignment="1">
      <alignment horizontal="center" vertical="center"/>
    </xf>
    <xf numFmtId="0" fontId="23" fillId="4" borderId="16" xfId="1" applyFont="1" applyFill="1" applyBorder="1" applyAlignment="1">
      <alignment horizontal="center" vertical="center"/>
    </xf>
    <xf numFmtId="0" fontId="24" fillId="4" borderId="15" xfId="1" applyFont="1" applyFill="1" applyBorder="1" applyAlignment="1">
      <alignment horizontal="center" vertical="center" wrapText="1"/>
    </xf>
    <xf numFmtId="0" fontId="24" fillId="4" borderId="12" xfId="1" applyFont="1" applyFill="1" applyBorder="1" applyAlignment="1">
      <alignment horizontal="center" vertical="center" wrapText="1"/>
    </xf>
    <xf numFmtId="0" fontId="24" fillId="4" borderId="16" xfId="1" applyFont="1" applyFill="1" applyBorder="1" applyAlignment="1">
      <alignment horizontal="center" vertical="center" wrapText="1"/>
    </xf>
    <xf numFmtId="0" fontId="23" fillId="2" borderId="15" xfId="1" applyFont="1" applyFill="1" applyBorder="1" applyAlignment="1">
      <alignment horizontal="center" vertical="center"/>
    </xf>
    <xf numFmtId="0" fontId="23" fillId="2" borderId="12" xfId="1" applyFont="1" applyFill="1" applyBorder="1" applyAlignment="1">
      <alignment horizontal="center" vertical="center"/>
    </xf>
    <xf numFmtId="0" fontId="23" fillId="2" borderId="16" xfId="1" applyFont="1" applyFill="1" applyBorder="1" applyAlignment="1">
      <alignment horizontal="center" vertical="center"/>
    </xf>
    <xf numFmtId="0" fontId="23" fillId="0" borderId="15" xfId="1" applyFont="1" applyBorder="1" applyAlignment="1">
      <alignment vertical="center"/>
    </xf>
    <xf numFmtId="0" fontId="23" fillId="0" borderId="12" xfId="1" applyFont="1" applyBorder="1" applyAlignment="1">
      <alignment vertical="center"/>
    </xf>
    <xf numFmtId="0" fontId="23" fillId="0" borderId="16" xfId="1" applyFont="1" applyBorder="1" applyAlignment="1">
      <alignment vertical="center"/>
    </xf>
    <xf numFmtId="0" fontId="23" fillId="2" borderId="15" xfId="1" applyFont="1" applyFill="1" applyBorder="1" applyAlignment="1">
      <alignment horizontal="center" vertical="center" wrapText="1"/>
    </xf>
    <xf numFmtId="0" fontId="23" fillId="0" borderId="47" xfId="1" applyFont="1" applyBorder="1" applyAlignment="1">
      <alignment horizontal="center" vertical="center"/>
    </xf>
    <xf numFmtId="0" fontId="23" fillId="0" borderId="15" xfId="1" applyFont="1" applyBorder="1" applyAlignment="1">
      <alignment horizontal="center" vertical="center"/>
    </xf>
    <xf numFmtId="0" fontId="23" fillId="0" borderId="16" xfId="1" applyFont="1" applyBorder="1" applyAlignment="1">
      <alignment horizontal="center" vertical="center"/>
    </xf>
    <xf numFmtId="0" fontId="2" fillId="0" borderId="20" xfId="1" applyBorder="1" applyAlignment="1">
      <alignment horizontal="center" vertical="center" wrapText="1"/>
    </xf>
    <xf numFmtId="0" fontId="2" fillId="0" borderId="31" xfId="1" applyFont="1" applyBorder="1" applyAlignment="1">
      <alignment horizontal="center" vertical="center" wrapText="1"/>
    </xf>
    <xf numFmtId="0" fontId="2" fillId="0" borderId="15" xfId="1" applyBorder="1" applyAlignment="1">
      <alignment horizontal="center" vertical="center" wrapText="1"/>
    </xf>
    <xf numFmtId="0" fontId="2" fillId="0" borderId="12" xfId="1" applyFont="1" applyBorder="1" applyAlignment="1">
      <alignment horizontal="center" vertical="center" wrapText="1"/>
    </xf>
    <xf numFmtId="0" fontId="2" fillId="0" borderId="16" xfId="1" applyFont="1" applyBorder="1" applyAlignment="1">
      <alignment horizontal="center" vertical="center" wrapText="1"/>
    </xf>
    <xf numFmtId="0" fontId="2" fillId="0" borderId="15" xfId="1" applyNumberFormat="1" applyFont="1" applyBorder="1" applyAlignment="1">
      <alignment horizontal="center" vertical="center" wrapText="1"/>
    </xf>
    <xf numFmtId="0" fontId="2" fillId="0" borderId="12" xfId="1" applyNumberFormat="1" applyFont="1" applyBorder="1" applyAlignment="1">
      <alignment horizontal="center" vertical="center" wrapText="1"/>
    </xf>
    <xf numFmtId="0" fontId="2" fillId="0" borderId="16" xfId="1" applyNumberFormat="1" applyFont="1" applyBorder="1" applyAlignment="1">
      <alignment horizontal="center" vertical="center" wrapText="1"/>
    </xf>
    <xf numFmtId="0" fontId="2" fillId="0" borderId="15" xfId="1" applyNumberFormat="1" applyBorder="1" applyAlignment="1">
      <alignment horizontal="center" vertical="center" wrapText="1"/>
    </xf>
    <xf numFmtId="0" fontId="20" fillId="0" borderId="15" xfId="1" applyFont="1" applyFill="1" applyBorder="1" applyAlignment="1">
      <alignment horizontal="center" vertical="center" wrapText="1"/>
    </xf>
    <xf numFmtId="0" fontId="20" fillId="0" borderId="12" xfId="1" applyFont="1" applyFill="1" applyBorder="1" applyAlignment="1">
      <alignment horizontal="center" vertical="center"/>
    </xf>
    <xf numFmtId="0" fontId="20" fillId="0" borderId="17" xfId="1" applyFont="1" applyFill="1" applyBorder="1" applyAlignment="1">
      <alignment horizontal="center" vertical="center"/>
    </xf>
    <xf numFmtId="179" fontId="2" fillId="0" borderId="15" xfId="1" applyNumberFormat="1" applyFont="1" applyBorder="1" applyAlignment="1">
      <alignment horizontal="center" vertical="center" wrapText="1"/>
    </xf>
    <xf numFmtId="179" fontId="2" fillId="0" borderId="12" xfId="1" applyNumberFormat="1" applyFont="1" applyBorder="1" applyAlignment="1">
      <alignment horizontal="center" vertical="center" wrapText="1"/>
    </xf>
    <xf numFmtId="179" fontId="2" fillId="0" borderId="16" xfId="1" applyNumberFormat="1" applyFont="1" applyBorder="1" applyAlignment="1">
      <alignment horizontal="center" vertical="center" wrapText="1"/>
    </xf>
    <xf numFmtId="0" fontId="2" fillId="0" borderId="20" xfId="1" applyFont="1" applyBorder="1" applyAlignment="1">
      <alignment horizontal="center" vertical="center" wrapText="1"/>
    </xf>
    <xf numFmtId="0" fontId="2" fillId="0" borderId="15" xfId="1" applyFont="1" applyBorder="1" applyAlignment="1">
      <alignment horizontal="left" vertical="center" wrapText="1"/>
    </xf>
    <xf numFmtId="0" fontId="2" fillId="0" borderId="12" xfId="1" applyFont="1" applyBorder="1" applyAlignment="1">
      <alignment horizontal="left" vertical="center" wrapText="1"/>
    </xf>
    <xf numFmtId="0" fontId="2" fillId="0" borderId="16" xfId="1" applyFont="1" applyBorder="1" applyAlignment="1">
      <alignment horizontal="left" vertical="center" wrapText="1"/>
    </xf>
    <xf numFmtId="177" fontId="2" fillId="0" borderId="15" xfId="1" applyNumberFormat="1" applyFont="1" applyBorder="1" applyAlignment="1">
      <alignment horizontal="right" vertical="center" wrapText="1"/>
    </xf>
    <xf numFmtId="177" fontId="2" fillId="0" borderId="12" xfId="1" applyNumberFormat="1" applyFont="1" applyBorder="1" applyAlignment="1">
      <alignment horizontal="right" vertical="center" wrapText="1"/>
    </xf>
    <xf numFmtId="0" fontId="2" fillId="0" borderId="20" xfId="1" applyFont="1" applyBorder="1" applyAlignment="1">
      <alignment horizontal="center" vertical="center"/>
    </xf>
    <xf numFmtId="0" fontId="2" fillId="0" borderId="145" xfId="1" applyFont="1" applyBorder="1" applyAlignment="1">
      <alignment horizontal="center" vertical="center" wrapText="1"/>
    </xf>
    <xf numFmtId="0" fontId="2" fillId="0" borderId="144" xfId="1" applyFont="1" applyBorder="1" applyAlignment="1">
      <alignment horizontal="center" vertical="center"/>
    </xf>
    <xf numFmtId="0" fontId="2" fillId="0" borderId="143" xfId="1" applyFont="1" applyBorder="1" applyAlignment="1">
      <alignment horizontal="center" vertical="center"/>
    </xf>
    <xf numFmtId="177" fontId="2" fillId="0" borderId="16" xfId="1" applyNumberFormat="1" applyFont="1" applyBorder="1" applyAlignment="1">
      <alignment horizontal="right" vertical="center" wrapText="1"/>
    </xf>
    <xf numFmtId="0" fontId="14" fillId="0" borderId="20" xfId="1" applyFont="1" applyBorder="1" applyAlignment="1">
      <alignment horizontal="center" vertical="center" wrapText="1"/>
    </xf>
    <xf numFmtId="0" fontId="14" fillId="0" borderId="19" xfId="1" applyFont="1" applyBorder="1" applyAlignment="1">
      <alignment horizontal="center" vertical="center" wrapText="1"/>
    </xf>
    <xf numFmtId="0" fontId="14" fillId="0" borderId="31" xfId="1" applyFont="1" applyBorder="1" applyAlignment="1">
      <alignment horizontal="center" vertical="center" wrapText="1"/>
    </xf>
    <xf numFmtId="0" fontId="2" fillId="0" borderId="14" xfId="1" applyFont="1" applyBorder="1" applyAlignment="1">
      <alignment horizontal="center" vertical="center"/>
    </xf>
    <xf numFmtId="0" fontId="2" fillId="0" borderId="52" xfId="1" applyFont="1" applyBorder="1" applyAlignment="1">
      <alignment horizontal="center" vertical="center" wrapText="1"/>
    </xf>
    <xf numFmtId="38" fontId="23" fillId="4" borderId="47" xfId="5" applyFont="1" applyFill="1" applyBorder="1" applyAlignment="1">
      <alignment horizontal="center" vertical="center"/>
    </xf>
    <xf numFmtId="0" fontId="23" fillId="4" borderId="65" xfId="1" applyFont="1" applyFill="1" applyBorder="1" applyAlignment="1">
      <alignment horizontal="center" vertical="center"/>
    </xf>
    <xf numFmtId="0" fontId="23" fillId="4" borderId="38" xfId="1" applyFont="1" applyFill="1" applyBorder="1" applyAlignment="1">
      <alignment horizontal="center" vertical="center"/>
    </xf>
    <xf numFmtId="0" fontId="23" fillId="4" borderId="39" xfId="1" applyFont="1" applyFill="1" applyBorder="1" applyAlignment="1">
      <alignment horizontal="center" vertical="center"/>
    </xf>
    <xf numFmtId="193" fontId="23" fillId="4" borderId="40" xfId="5" applyNumberFormat="1" applyFont="1" applyFill="1" applyBorder="1" applyAlignment="1">
      <alignment horizontal="center" vertical="center"/>
    </xf>
    <xf numFmtId="0" fontId="23" fillId="4" borderId="65" xfId="1" applyFont="1" applyFill="1" applyBorder="1" applyAlignment="1">
      <alignment horizontal="center" vertical="center" wrapText="1"/>
    </xf>
    <xf numFmtId="0" fontId="23" fillId="4" borderId="38" xfId="1" applyFont="1" applyFill="1" applyBorder="1" applyAlignment="1">
      <alignment horizontal="center" vertical="center" wrapText="1"/>
    </xf>
    <xf numFmtId="0" fontId="23" fillId="4" borderId="39" xfId="1" applyFont="1" applyFill="1" applyBorder="1" applyAlignment="1">
      <alignment horizontal="center" vertical="center" wrapText="1"/>
    </xf>
    <xf numFmtId="38" fontId="23" fillId="4" borderId="40" xfId="5" applyFont="1" applyFill="1" applyBorder="1" applyAlignment="1">
      <alignment horizontal="center" vertical="center"/>
    </xf>
    <xf numFmtId="0" fontId="24" fillId="4" borderId="65" xfId="1" applyFont="1" applyFill="1" applyBorder="1" applyAlignment="1">
      <alignment horizontal="center" vertical="center"/>
    </xf>
    <xf numFmtId="0" fontId="24" fillId="4" borderId="38" xfId="1" applyFont="1" applyFill="1" applyBorder="1" applyAlignment="1">
      <alignment horizontal="center" vertical="center"/>
    </xf>
    <xf numFmtId="0" fontId="24" fillId="4" borderId="39" xfId="1" applyFont="1" applyFill="1" applyBorder="1" applyAlignment="1">
      <alignment horizontal="center" vertical="center"/>
    </xf>
    <xf numFmtId="9" fontId="23" fillId="4" borderId="47" xfId="7" applyFont="1" applyFill="1" applyBorder="1" applyAlignment="1">
      <alignment horizontal="center" vertical="center"/>
    </xf>
    <xf numFmtId="0" fontId="23" fillId="4" borderId="62" xfId="1" applyFont="1" applyFill="1" applyBorder="1" applyAlignment="1">
      <alignment horizontal="center" vertical="center"/>
    </xf>
    <xf numFmtId="0" fontId="23" fillId="4" borderId="63" xfId="1" applyFont="1" applyFill="1" applyBorder="1" applyAlignment="1">
      <alignment horizontal="center" vertical="center"/>
    </xf>
    <xf numFmtId="0" fontId="23" fillId="4" borderId="64" xfId="1" applyFont="1" applyFill="1" applyBorder="1" applyAlignment="1">
      <alignment horizontal="center" vertical="center"/>
    </xf>
    <xf numFmtId="38" fontId="23" fillId="4" borderId="33" xfId="5" applyFont="1" applyFill="1" applyBorder="1" applyAlignment="1">
      <alignment horizontal="center" vertical="center"/>
    </xf>
    <xf numFmtId="176" fontId="2" fillId="0" borderId="39" xfId="1" applyNumberFormat="1" applyFill="1" applyBorder="1" applyAlignment="1">
      <alignment horizontal="center" vertical="center"/>
    </xf>
    <xf numFmtId="0" fontId="2" fillId="4" borderId="33" xfId="1" applyFont="1" applyFill="1" applyBorder="1" applyAlignment="1">
      <alignment horizontal="center" vertical="center"/>
    </xf>
    <xf numFmtId="0" fontId="2" fillId="4" borderId="78" xfId="1" applyFill="1" applyBorder="1" applyAlignment="1">
      <alignment horizontal="center" vertical="center"/>
    </xf>
    <xf numFmtId="0" fontId="2" fillId="4" borderId="63" xfId="1" applyFont="1" applyFill="1" applyBorder="1" applyAlignment="1">
      <alignment horizontal="center" vertical="center"/>
    </xf>
    <xf numFmtId="0" fontId="2" fillId="4" borderId="64" xfId="1" applyFont="1" applyFill="1" applyBorder="1" applyAlignment="1">
      <alignment horizontal="center" vertical="center"/>
    </xf>
    <xf numFmtId="176" fontId="2" fillId="0" borderId="64" xfId="1" applyNumberFormat="1" applyFont="1" applyFill="1" applyBorder="1" applyAlignment="1">
      <alignment horizontal="center" vertical="center"/>
    </xf>
    <xf numFmtId="0" fontId="0" fillId="0" borderId="14" xfId="2" applyFont="1" applyFill="1" applyBorder="1" applyAlignment="1" applyProtection="1">
      <alignment horizontal="center" vertical="center" wrapText="1"/>
    </xf>
    <xf numFmtId="0" fontId="2" fillId="0" borderId="12" xfId="2" applyFont="1" applyFill="1" applyBorder="1" applyAlignment="1" applyProtection="1">
      <alignment horizontal="center" vertical="center" wrapText="1"/>
    </xf>
    <xf numFmtId="0" fontId="2" fillId="0" borderId="12" xfId="1" applyBorder="1" applyAlignment="1">
      <alignment horizontal="center" vertical="center" wrapText="1" shrinkToFit="1"/>
    </xf>
    <xf numFmtId="0" fontId="2" fillId="0" borderId="12" xfId="1" applyFont="1" applyBorder="1" applyAlignment="1">
      <alignment horizontal="center" vertical="center" wrapText="1" shrinkToFit="1"/>
    </xf>
    <xf numFmtId="0" fontId="2" fillId="0" borderId="16" xfId="1" applyFont="1" applyBorder="1" applyAlignment="1">
      <alignment horizontal="center" vertical="center" wrapText="1" shrinkToFit="1"/>
    </xf>
    <xf numFmtId="0" fontId="0" fillId="0" borderId="15" xfId="4" applyFont="1" applyFill="1" applyBorder="1" applyAlignment="1" applyProtection="1">
      <alignment horizontal="center" vertical="center" wrapText="1" shrinkToFit="1"/>
    </xf>
    <xf numFmtId="0" fontId="2" fillId="0" borderId="12" xfId="4" applyFont="1" applyFill="1" applyBorder="1" applyAlignment="1" applyProtection="1">
      <alignment horizontal="center" vertical="center" wrapText="1" shrinkToFit="1"/>
    </xf>
    <xf numFmtId="0" fontId="2" fillId="0" borderId="17" xfId="4" applyFont="1" applyFill="1" applyBorder="1" applyAlignment="1" applyProtection="1">
      <alignment horizontal="center" vertical="center" wrapText="1" shrinkToFit="1"/>
    </xf>
    <xf numFmtId="0" fontId="0" fillId="0" borderId="14" xfId="3" applyFont="1" applyFill="1" applyBorder="1" applyAlignment="1" applyProtection="1">
      <alignment horizontal="center" vertical="center" wrapText="1" shrinkToFit="1"/>
    </xf>
    <xf numFmtId="0" fontId="0" fillId="0" borderId="12" xfId="4" applyFont="1" applyFill="1" applyBorder="1" applyAlignment="1" applyProtection="1">
      <alignment horizontal="center" vertical="center" wrapText="1"/>
    </xf>
    <xf numFmtId="0" fontId="2" fillId="0" borderId="12" xfId="4" applyFont="1" applyFill="1" applyBorder="1" applyAlignment="1" applyProtection="1">
      <alignment horizontal="center" vertical="center" wrapText="1"/>
    </xf>
    <xf numFmtId="0" fontId="2" fillId="0" borderId="17" xfId="1" applyFont="1" applyBorder="1" applyAlignment="1">
      <alignment horizontal="center" vertical="center" wrapText="1"/>
    </xf>
    <xf numFmtId="180" fontId="2" fillId="0" borderId="74" xfId="1" applyNumberFormat="1" applyBorder="1" applyAlignment="1">
      <alignment horizontal="right" vertical="center"/>
    </xf>
    <xf numFmtId="0" fontId="20" fillId="0" borderId="103" xfId="3" applyFont="1" applyFill="1" applyBorder="1" applyAlignment="1" applyProtection="1">
      <alignment vertical="top"/>
    </xf>
    <xf numFmtId="0" fontId="20" fillId="0" borderId="102" xfId="3" applyFont="1" applyFill="1" applyBorder="1" applyAlignment="1" applyProtection="1">
      <alignment vertical="top"/>
    </xf>
    <xf numFmtId="0" fontId="20" fillId="0" borderId="104" xfId="3" applyFont="1" applyFill="1" applyBorder="1" applyAlignment="1" applyProtection="1">
      <alignment vertical="top"/>
    </xf>
    <xf numFmtId="0" fontId="20" fillId="0" borderId="35" xfId="3" applyFont="1" applyFill="1" applyBorder="1" applyAlignment="1" applyProtection="1">
      <alignment vertical="top"/>
    </xf>
    <xf numFmtId="0" fontId="20" fillId="0" borderId="0" xfId="3" applyFont="1" applyFill="1" applyBorder="1" applyAlignment="1" applyProtection="1">
      <alignment vertical="top"/>
    </xf>
    <xf numFmtId="0" fontId="20" fillId="0" borderId="61" xfId="3" applyFont="1" applyFill="1" applyBorder="1" applyAlignment="1" applyProtection="1">
      <alignment vertical="top"/>
    </xf>
    <xf numFmtId="0" fontId="20" fillId="0" borderId="105" xfId="3" applyFont="1" applyFill="1" applyBorder="1" applyAlignment="1" applyProtection="1">
      <alignment vertical="top"/>
    </xf>
    <xf numFmtId="0" fontId="20" fillId="0" borderId="1" xfId="3" applyFont="1" applyFill="1" applyBorder="1" applyAlignment="1" applyProtection="1">
      <alignment vertical="top"/>
    </xf>
    <xf numFmtId="0" fontId="20" fillId="0" borderId="106" xfId="3" applyFont="1" applyFill="1" applyBorder="1" applyAlignment="1" applyProtection="1">
      <alignment vertical="top"/>
    </xf>
    <xf numFmtId="0" fontId="0" fillId="0" borderId="19" xfId="3" applyFont="1" applyFill="1" applyBorder="1" applyAlignment="1">
      <alignment horizontal="center" vertical="center" shrinkToFit="1"/>
    </xf>
    <xf numFmtId="0" fontId="14" fillId="0" borderId="14" xfId="3" applyFont="1" applyFill="1" applyBorder="1" applyAlignment="1" applyProtection="1">
      <alignment vertical="top" wrapText="1"/>
    </xf>
    <xf numFmtId="0" fontId="14" fillId="0" borderId="12" xfId="3" applyFont="1" applyFill="1" applyBorder="1" applyAlignment="1" applyProtection="1">
      <alignment vertical="top" wrapText="1"/>
    </xf>
    <xf numFmtId="0" fontId="14" fillId="0" borderId="17" xfId="3" applyFont="1" applyFill="1" applyBorder="1" applyAlignment="1" applyProtection="1">
      <alignment vertical="top" wrapText="1"/>
    </xf>
    <xf numFmtId="49" fontId="2" fillId="0" borderId="44" xfId="1" applyNumberFormat="1" applyBorder="1" applyAlignment="1">
      <alignment horizontal="center" vertical="center"/>
    </xf>
    <xf numFmtId="49" fontId="2" fillId="0" borderId="23" xfId="1" applyNumberFormat="1" applyFont="1" applyBorder="1" applyAlignment="1">
      <alignment horizontal="center" vertical="center"/>
    </xf>
    <xf numFmtId="49" fontId="2" fillId="0" borderId="43" xfId="1" applyNumberFormat="1" applyFont="1" applyBorder="1" applyAlignment="1">
      <alignment horizontal="center" vertical="center"/>
    </xf>
    <xf numFmtId="0" fontId="2" fillId="0" borderId="19" xfId="1" applyBorder="1" applyAlignment="1">
      <alignment vertical="center" wrapText="1"/>
    </xf>
    <xf numFmtId="0" fontId="2" fillId="0" borderId="20" xfId="1" applyBorder="1" applyAlignment="1">
      <alignment horizontal="center" vertical="center"/>
    </xf>
    <xf numFmtId="0" fontId="2" fillId="0" borderId="31" xfId="1" applyFont="1" applyBorder="1" applyAlignment="1">
      <alignment horizontal="center" vertical="center"/>
    </xf>
    <xf numFmtId="0" fontId="2" fillId="0" borderId="24" xfId="1" applyFont="1" applyBorder="1" applyAlignment="1">
      <alignment horizontal="center" vertical="center"/>
    </xf>
    <xf numFmtId="0" fontId="2" fillId="0" borderId="24" xfId="1" applyFont="1" applyBorder="1" applyAlignment="1">
      <alignment horizontal="center" vertical="center" wrapText="1"/>
    </xf>
    <xf numFmtId="0" fontId="2" fillId="0" borderId="43" xfId="1" applyFont="1" applyBorder="1" applyAlignment="1">
      <alignment horizontal="center" vertical="center" wrapText="1"/>
    </xf>
    <xf numFmtId="0" fontId="16" fillId="0" borderId="62" xfId="1" applyFont="1" applyFill="1" applyBorder="1" applyAlignment="1">
      <alignment horizontal="center" vertical="top"/>
    </xf>
    <xf numFmtId="0" fontId="16" fillId="0" borderId="63" xfId="1" applyFont="1" applyFill="1" applyBorder="1" applyAlignment="1">
      <alignment horizontal="center" vertical="top"/>
    </xf>
    <xf numFmtId="0" fontId="16" fillId="0" borderId="64" xfId="1" applyFont="1" applyFill="1" applyBorder="1" applyAlignment="1">
      <alignment horizontal="center" vertical="top"/>
    </xf>
    <xf numFmtId="0" fontId="2" fillId="0" borderId="63" xfId="1" applyFill="1" applyBorder="1" applyAlignment="1">
      <alignment horizontal="center" vertical="center" wrapText="1"/>
    </xf>
    <xf numFmtId="0" fontId="2" fillId="0" borderId="64" xfId="1" applyFill="1" applyBorder="1" applyAlignment="1">
      <alignment horizontal="center" vertical="center" wrapText="1"/>
    </xf>
    <xf numFmtId="0" fontId="2" fillId="0" borderId="38" xfId="1" applyFill="1" applyBorder="1" applyAlignment="1">
      <alignment horizontal="center" vertical="center" wrapText="1"/>
    </xf>
    <xf numFmtId="0" fontId="2" fillId="0" borderId="39" xfId="1" applyFill="1" applyBorder="1" applyAlignment="1">
      <alignment horizontal="center" vertical="center" wrapText="1"/>
    </xf>
    <xf numFmtId="0" fontId="2" fillId="0" borderId="139" xfId="1" applyFont="1" applyFill="1" applyBorder="1" applyAlignment="1">
      <alignment horizontal="center" vertical="top"/>
    </xf>
    <xf numFmtId="0" fontId="2" fillId="0" borderId="83" xfId="1" applyFont="1" applyFill="1" applyBorder="1" applyAlignment="1">
      <alignment horizontal="center" vertical="top"/>
    </xf>
    <xf numFmtId="0" fontId="2" fillId="0" borderId="84" xfId="1" applyFont="1" applyFill="1" applyBorder="1" applyAlignment="1">
      <alignment horizontal="center" vertical="top"/>
    </xf>
    <xf numFmtId="0" fontId="2" fillId="0" borderId="83" xfId="1" applyFont="1" applyFill="1" applyBorder="1" applyAlignment="1">
      <alignment horizontal="center" vertical="center"/>
    </xf>
    <xf numFmtId="0" fontId="2" fillId="0" borderId="84" xfId="1" applyFont="1" applyFill="1" applyBorder="1" applyAlignment="1">
      <alignment horizontal="center" vertical="center"/>
    </xf>
    <xf numFmtId="0" fontId="2" fillId="0" borderId="89" xfId="1" applyFont="1" applyFill="1" applyBorder="1" applyAlignment="1">
      <alignment horizontal="center" vertical="center"/>
    </xf>
    <xf numFmtId="0" fontId="2" fillId="0" borderId="90" xfId="1" applyFont="1" applyFill="1" applyBorder="1" applyAlignment="1">
      <alignment horizontal="center" vertical="center"/>
    </xf>
    <xf numFmtId="0" fontId="2" fillId="0" borderId="38" xfId="1" applyBorder="1" applyAlignment="1">
      <alignment horizontal="center" vertical="top"/>
    </xf>
    <xf numFmtId="0" fontId="2" fillId="0" borderId="39" xfId="1" applyBorder="1" applyAlignment="1">
      <alignment horizontal="center" vertical="top"/>
    </xf>
    <xf numFmtId="177" fontId="2" fillId="0" borderId="37" xfId="1" applyNumberFormat="1" applyFont="1" applyFill="1" applyBorder="1" applyAlignment="1">
      <alignment horizontal="center" vertical="center"/>
    </xf>
    <xf numFmtId="177" fontId="2" fillId="0" borderId="38" xfId="1" applyNumberFormat="1" applyFont="1" applyFill="1" applyBorder="1" applyAlignment="1">
      <alignment horizontal="center" vertical="center"/>
    </xf>
    <xf numFmtId="177" fontId="2" fillId="0" borderId="39" xfId="1" applyNumberFormat="1" applyFont="1" applyFill="1" applyBorder="1" applyAlignment="1">
      <alignment horizontal="center" vertical="center"/>
    </xf>
    <xf numFmtId="0" fontId="2" fillId="0" borderId="0" xfId="1" applyAlignment="1">
      <alignment horizontal="center" vertical="top"/>
    </xf>
    <xf numFmtId="0" fontId="2" fillId="0" borderId="61" xfId="1" applyBorder="1" applyAlignment="1">
      <alignment horizontal="center" vertical="top"/>
    </xf>
    <xf numFmtId="0" fontId="2" fillId="0" borderId="77" xfId="1" applyBorder="1" applyAlignment="1">
      <alignment horizontal="center" vertical="center" shrinkToFit="1"/>
    </xf>
    <xf numFmtId="0" fontId="2" fillId="0" borderId="63" xfId="1" applyBorder="1" applyAlignment="1">
      <alignment horizontal="center" vertical="center" shrinkToFit="1"/>
    </xf>
    <xf numFmtId="0" fontId="2" fillId="0" borderId="64" xfId="1" applyBorder="1" applyAlignment="1">
      <alignment horizontal="center" vertical="center" shrinkToFit="1"/>
    </xf>
    <xf numFmtId="0" fontId="14" fillId="0" borderId="65" xfId="1" applyFont="1" applyFill="1" applyBorder="1" applyAlignment="1">
      <alignment horizontal="center" vertical="top" wrapText="1"/>
    </xf>
    <xf numFmtId="0" fontId="14" fillId="0" borderId="38" xfId="1" applyFont="1" applyFill="1" applyBorder="1" applyAlignment="1">
      <alignment horizontal="center" vertical="top" wrapText="1"/>
    </xf>
    <xf numFmtId="0" fontId="14" fillId="0" borderId="39" xfId="1" applyFont="1" applyFill="1" applyBorder="1" applyAlignment="1">
      <alignment horizontal="center" vertical="top" wrapText="1"/>
    </xf>
    <xf numFmtId="0" fontId="23" fillId="0" borderId="35" xfId="1" applyFont="1" applyFill="1" applyBorder="1" applyAlignment="1">
      <alignment horizontal="center" vertical="center" wrapText="1"/>
    </xf>
    <xf numFmtId="0" fontId="23" fillId="0" borderId="0" xfId="1" applyFont="1" applyFill="1" applyBorder="1" applyAlignment="1">
      <alignment horizontal="center" vertical="center" wrapText="1"/>
    </xf>
    <xf numFmtId="0" fontId="23" fillId="0" borderId="36" xfId="1" applyFont="1" applyFill="1" applyBorder="1" applyAlignment="1">
      <alignment horizontal="center" vertical="center" wrapText="1"/>
    </xf>
    <xf numFmtId="0" fontId="23" fillId="0" borderId="66" xfId="1" applyFont="1" applyFill="1" applyBorder="1" applyAlignment="1">
      <alignment vertical="center"/>
    </xf>
    <xf numFmtId="0" fontId="23" fillId="0" borderId="0" xfId="1" applyFont="1" applyFill="1" applyBorder="1" applyAlignment="1">
      <alignment vertical="center"/>
    </xf>
    <xf numFmtId="0" fontId="23" fillId="0" borderId="61" xfId="1" applyFont="1" applyFill="1" applyBorder="1" applyAlignment="1">
      <alignment vertical="center"/>
    </xf>
    <xf numFmtId="0" fontId="16" fillId="2" borderId="19" xfId="1" applyFont="1" applyFill="1" applyBorder="1" applyAlignment="1">
      <alignment horizontal="center" vertical="center" wrapText="1" shrinkToFit="1"/>
    </xf>
    <xf numFmtId="0" fontId="16" fillId="2" borderId="31" xfId="1" applyFont="1" applyFill="1" applyBorder="1" applyAlignment="1">
      <alignment horizontal="center" vertical="center" wrapText="1" shrinkToFit="1"/>
    </xf>
    <xf numFmtId="0" fontId="16" fillId="2" borderId="66" xfId="1" applyFont="1" applyFill="1" applyBorder="1" applyAlignment="1">
      <alignment horizontal="center" vertical="center" wrapText="1" shrinkToFit="1"/>
    </xf>
    <xf numFmtId="0" fontId="16" fillId="2" borderId="0" xfId="1" applyFont="1" applyFill="1" applyBorder="1" applyAlignment="1">
      <alignment horizontal="center" vertical="center" wrapText="1" shrinkToFit="1"/>
    </xf>
    <xf numFmtId="0" fontId="16" fillId="2" borderId="36" xfId="1" applyFont="1" applyFill="1" applyBorder="1" applyAlignment="1">
      <alignment horizontal="center" vertical="center" wrapText="1" shrinkToFit="1"/>
    </xf>
    <xf numFmtId="0" fontId="16" fillId="2" borderId="44" xfId="1" applyFont="1" applyFill="1" applyBorder="1" applyAlignment="1">
      <alignment horizontal="center" vertical="center" wrapText="1" shrinkToFit="1"/>
    </xf>
    <xf numFmtId="0" fontId="16" fillId="2" borderId="23" xfId="1" applyFont="1" applyFill="1" applyBorder="1" applyAlignment="1">
      <alignment horizontal="center" vertical="center" wrapText="1" shrinkToFit="1"/>
    </xf>
    <xf numFmtId="0" fontId="16" fillId="2" borderId="43" xfId="1" applyFont="1" applyFill="1" applyBorder="1" applyAlignment="1">
      <alignment horizontal="center" vertical="center" wrapText="1" shrinkToFit="1"/>
    </xf>
    <xf numFmtId="186" fontId="23" fillId="0" borderId="122" xfId="1" applyNumberFormat="1" applyFont="1" applyFill="1" applyBorder="1" applyAlignment="1">
      <alignment horizontal="center" vertical="center"/>
    </xf>
    <xf numFmtId="186" fontId="23" fillId="0" borderId="123" xfId="1" applyNumberFormat="1" applyFont="1" applyFill="1" applyBorder="1" applyAlignment="1">
      <alignment horizontal="center" vertical="center"/>
    </xf>
    <xf numFmtId="0" fontId="23" fillId="0" borderId="35" xfId="1" applyFont="1" applyFill="1" applyBorder="1" applyAlignment="1">
      <alignment vertical="center"/>
    </xf>
    <xf numFmtId="0" fontId="23" fillId="0" borderId="36" xfId="1" applyFont="1" applyFill="1" applyBorder="1" applyAlignment="1">
      <alignment vertical="center"/>
    </xf>
    <xf numFmtId="0" fontId="23" fillId="0" borderId="24" xfId="1" applyFont="1" applyFill="1" applyBorder="1" applyAlignment="1">
      <alignment vertical="center"/>
    </xf>
    <xf numFmtId="0" fontId="23" fillId="0" borderId="23" xfId="1" applyFont="1" applyFill="1" applyBorder="1" applyAlignment="1">
      <alignment vertical="center"/>
    </xf>
    <xf numFmtId="0" fontId="23" fillId="0" borderId="43" xfId="1" applyFont="1" applyFill="1" applyBorder="1" applyAlignment="1">
      <alignment vertical="center"/>
    </xf>
    <xf numFmtId="0" fontId="23" fillId="0" borderId="66" xfId="1" applyFont="1" applyFill="1" applyBorder="1" applyAlignment="1">
      <alignment horizontal="center" vertical="center" wrapText="1" shrinkToFit="1"/>
    </xf>
    <xf numFmtId="0" fontId="23" fillId="0" borderId="0" xfId="1" applyFont="1" applyFill="1" applyBorder="1" applyAlignment="1">
      <alignment horizontal="center" vertical="center" shrinkToFit="1"/>
    </xf>
    <xf numFmtId="0" fontId="23" fillId="0" borderId="36" xfId="1" applyFont="1" applyFill="1" applyBorder="1" applyAlignment="1">
      <alignment horizontal="center" vertical="center" shrinkToFit="1"/>
    </xf>
    <xf numFmtId="0" fontId="23" fillId="0" borderId="44" xfId="1" applyFont="1" applyFill="1" applyBorder="1" applyAlignment="1">
      <alignment horizontal="center" vertical="center" shrinkToFit="1"/>
    </xf>
    <xf numFmtId="0" fontId="23" fillId="0" borderId="23" xfId="1" applyFont="1" applyFill="1" applyBorder="1" applyAlignment="1">
      <alignment horizontal="center" vertical="center" shrinkToFit="1"/>
    </xf>
    <xf numFmtId="0" fontId="23" fillId="0" borderId="43" xfId="1" applyFont="1" applyFill="1" applyBorder="1" applyAlignment="1">
      <alignment horizontal="center" vertical="center" shrinkToFit="1"/>
    </xf>
    <xf numFmtId="0" fontId="23" fillId="0" borderId="122" xfId="1" applyFont="1" applyFill="1" applyBorder="1" applyAlignment="1">
      <alignment horizontal="center" vertical="center"/>
    </xf>
    <xf numFmtId="0" fontId="23" fillId="0" borderId="105" xfId="1" applyFont="1" applyFill="1" applyBorder="1" applyAlignment="1">
      <alignment horizontal="center" vertical="center" wrapText="1"/>
    </xf>
    <xf numFmtId="0" fontId="23" fillId="0" borderId="1" xfId="1" applyFont="1" applyFill="1" applyBorder="1" applyAlignment="1">
      <alignment horizontal="center" vertical="center" wrapText="1"/>
    </xf>
    <xf numFmtId="0" fontId="23" fillId="0" borderId="1" xfId="1" applyFont="1" applyFill="1" applyBorder="1" applyAlignment="1">
      <alignment vertical="center"/>
    </xf>
    <xf numFmtId="0" fontId="23" fillId="0" borderId="106" xfId="1" applyFont="1" applyFill="1" applyBorder="1" applyAlignment="1">
      <alignment vertical="center"/>
    </xf>
    <xf numFmtId="0" fontId="2" fillId="2" borderId="66" xfId="1" applyFont="1" applyFill="1" applyBorder="1" applyAlignment="1">
      <alignment horizontal="center" vertical="center" shrinkToFit="1"/>
    </xf>
    <xf numFmtId="0" fontId="2" fillId="2" borderId="0" xfId="1" applyFont="1" applyFill="1" applyBorder="1" applyAlignment="1">
      <alignment horizontal="center" vertical="center" shrinkToFit="1"/>
    </xf>
    <xf numFmtId="0" fontId="2" fillId="2" borderId="36" xfId="1" applyFont="1" applyFill="1" applyBorder="1" applyAlignment="1">
      <alignment horizontal="center" vertical="center" shrinkToFit="1"/>
    </xf>
    <xf numFmtId="0" fontId="2" fillId="2" borderId="121" xfId="1" applyFont="1" applyFill="1" applyBorder="1" applyAlignment="1">
      <alignment horizontal="center" vertical="center" shrinkToFit="1"/>
    </xf>
    <xf numFmtId="0" fontId="2" fillId="2" borderId="1" xfId="1" applyFont="1" applyFill="1" applyBorder="1" applyAlignment="1">
      <alignment horizontal="center" vertical="center" shrinkToFit="1"/>
    </xf>
    <xf numFmtId="0" fontId="2" fillId="2" borderId="120" xfId="1" applyFont="1" applyFill="1" applyBorder="1" applyAlignment="1">
      <alignment horizontal="center" vertical="center" shrinkToFit="1"/>
    </xf>
    <xf numFmtId="0" fontId="23" fillId="0" borderId="47" xfId="1" applyFont="1" applyFill="1" applyBorder="1" applyAlignment="1">
      <alignment vertical="center"/>
    </xf>
    <xf numFmtId="0" fontId="2" fillId="0" borderId="122" xfId="1" applyFont="1" applyBorder="1" applyAlignment="1">
      <alignment horizontal="center" vertical="center"/>
    </xf>
    <xf numFmtId="0" fontId="2" fillId="0" borderId="123" xfId="1" applyFont="1" applyBorder="1" applyAlignment="1">
      <alignment horizontal="center" vertical="center"/>
    </xf>
    <xf numFmtId="0" fontId="23" fillId="0" borderId="125" xfId="1" applyFont="1" applyFill="1" applyBorder="1" applyAlignment="1">
      <alignment horizontal="center" vertical="center"/>
    </xf>
    <xf numFmtId="0" fontId="2" fillId="0" borderId="125" xfId="1" applyFont="1" applyBorder="1" applyAlignment="1">
      <alignment horizontal="center" vertical="center"/>
    </xf>
    <xf numFmtId="0" fontId="2" fillId="0" borderId="124" xfId="1" applyFont="1" applyBorder="1" applyAlignment="1">
      <alignment horizontal="center" vertical="center"/>
    </xf>
    <xf numFmtId="0" fontId="2" fillId="2" borderId="44" xfId="1" applyFont="1" applyFill="1" applyBorder="1" applyAlignment="1">
      <alignment horizontal="center" vertical="center" shrinkToFit="1"/>
    </xf>
    <xf numFmtId="0" fontId="2" fillId="2" borderId="23" xfId="1" applyFont="1" applyFill="1" applyBorder="1" applyAlignment="1">
      <alignment horizontal="center" vertical="center" shrinkToFit="1"/>
    </xf>
    <xf numFmtId="0" fontId="2" fillId="2" borderId="43" xfId="1" applyFont="1" applyFill="1" applyBorder="1" applyAlignment="1">
      <alignment horizontal="center" vertical="center" shrinkToFit="1"/>
    </xf>
    <xf numFmtId="0" fontId="23" fillId="0" borderId="122" xfId="1" applyFont="1" applyFill="1" applyBorder="1" applyAlignment="1">
      <alignment horizontal="center" vertical="center" wrapText="1" shrinkToFit="1"/>
    </xf>
    <xf numFmtId="0" fontId="23" fillId="0" borderId="122" xfId="1" applyFont="1" applyFill="1" applyBorder="1" applyAlignment="1">
      <alignment horizontal="center" vertical="center" shrinkToFit="1"/>
    </xf>
    <xf numFmtId="0" fontId="23" fillId="0" borderId="35" xfId="1" applyFont="1" applyFill="1" applyBorder="1" applyAlignment="1">
      <alignment vertical="top" wrapText="1"/>
    </xf>
    <xf numFmtId="0" fontId="23" fillId="0" borderId="0" xfId="1" applyFont="1" applyFill="1" applyBorder="1" applyAlignment="1">
      <alignment vertical="top" wrapText="1"/>
    </xf>
    <xf numFmtId="0" fontId="23" fillId="0" borderId="36" xfId="1" applyFont="1" applyFill="1" applyBorder="1" applyAlignment="1">
      <alignment vertical="top" wrapText="1"/>
    </xf>
    <xf numFmtId="0" fontId="23" fillId="0" borderId="125" xfId="1" applyFont="1" applyFill="1" applyBorder="1" applyAlignment="1">
      <alignment horizontal="center" vertical="center" wrapText="1" shrinkToFit="1"/>
    </xf>
    <xf numFmtId="0" fontId="23" fillId="0" borderId="125" xfId="1" applyFont="1" applyFill="1" applyBorder="1" applyAlignment="1">
      <alignment horizontal="center" vertical="center" shrinkToFit="1"/>
    </xf>
    <xf numFmtId="0" fontId="20" fillId="0" borderId="47" xfId="1" applyFont="1" applyFill="1" applyBorder="1" applyAlignment="1">
      <alignment vertical="center"/>
    </xf>
    <xf numFmtId="0" fontId="23" fillId="0" borderId="47" xfId="1" applyFont="1" applyFill="1" applyBorder="1" applyAlignment="1">
      <alignment vertical="center" wrapText="1"/>
    </xf>
    <xf numFmtId="0" fontId="2" fillId="0" borderId="79" xfId="1" applyBorder="1" applyAlignment="1">
      <alignment horizontal="center" vertical="center" wrapText="1"/>
    </xf>
    <xf numFmtId="0" fontId="2" fillId="0" borderId="38" xfId="1" applyFont="1" applyBorder="1" applyAlignment="1">
      <alignment horizontal="center" vertical="center" wrapText="1"/>
    </xf>
    <xf numFmtId="0" fontId="2" fillId="0" borderId="39" xfId="1" applyFont="1" applyBorder="1" applyAlignment="1">
      <alignment horizontal="center" vertical="center" wrapText="1"/>
    </xf>
    <xf numFmtId="0" fontId="2" fillId="0" borderId="77" xfId="1" applyBorder="1" applyAlignment="1">
      <alignment horizontal="center" vertical="center" wrapText="1"/>
    </xf>
    <xf numFmtId="0" fontId="2" fillId="0" borderId="63" xfId="1" applyFont="1" applyBorder="1" applyAlignment="1">
      <alignment horizontal="center" vertical="center" wrapText="1"/>
    </xf>
    <xf numFmtId="0" fontId="2" fillId="0" borderId="64" xfId="1" applyFont="1" applyBorder="1" applyAlignment="1">
      <alignment horizontal="center" vertical="center" wrapText="1"/>
    </xf>
    <xf numFmtId="0" fontId="2" fillId="0" borderId="78" xfId="1" applyBorder="1" applyAlignment="1">
      <alignment horizontal="left" vertical="center" wrapText="1"/>
    </xf>
    <xf numFmtId="0" fontId="2" fillId="0" borderId="63" xfId="1" applyFont="1" applyBorder="1" applyAlignment="1">
      <alignment horizontal="left" vertical="center" wrapText="1"/>
    </xf>
    <xf numFmtId="0" fontId="2" fillId="0" borderId="64" xfId="1" applyFont="1" applyBorder="1" applyAlignment="1">
      <alignment horizontal="left" vertical="center" wrapText="1"/>
    </xf>
    <xf numFmtId="0" fontId="2" fillId="0" borderId="37" xfId="1" applyBorder="1" applyAlignment="1">
      <alignment horizontal="left" vertical="center" wrapText="1"/>
    </xf>
    <xf numFmtId="0" fontId="2" fillId="0" borderId="38" xfId="1" applyFont="1" applyBorder="1" applyAlignment="1">
      <alignment horizontal="left" vertical="center" wrapText="1"/>
    </xf>
    <xf numFmtId="0" fontId="2" fillId="0" borderId="39" xfId="1" applyFont="1" applyBorder="1" applyAlignment="1">
      <alignment horizontal="left" vertical="center" wrapText="1"/>
    </xf>
    <xf numFmtId="0" fontId="14" fillId="0" borderId="103" xfId="3" applyFont="1" applyFill="1" applyBorder="1" applyAlignment="1" applyProtection="1">
      <alignment horizontal="center" vertical="top"/>
    </xf>
    <xf numFmtId="0" fontId="14" fillId="0" borderId="102" xfId="3" applyFont="1" applyFill="1" applyBorder="1" applyAlignment="1" applyProtection="1">
      <alignment horizontal="center" vertical="top"/>
    </xf>
    <xf numFmtId="0" fontId="14" fillId="0" borderId="104" xfId="3" applyFont="1" applyFill="1" applyBorder="1" applyAlignment="1" applyProtection="1">
      <alignment horizontal="center" vertical="top"/>
    </xf>
    <xf numFmtId="0" fontId="14" fillId="0" borderId="35" xfId="3" applyFont="1" applyFill="1" applyBorder="1" applyAlignment="1" applyProtection="1">
      <alignment horizontal="center" vertical="top"/>
    </xf>
    <xf numFmtId="0" fontId="14" fillId="0" borderId="61" xfId="3" applyFont="1" applyFill="1" applyBorder="1" applyAlignment="1" applyProtection="1">
      <alignment horizontal="center" vertical="top"/>
    </xf>
    <xf numFmtId="0" fontId="14" fillId="0" borderId="105" xfId="3" applyFont="1" applyFill="1" applyBorder="1" applyAlignment="1" applyProtection="1">
      <alignment horizontal="center" vertical="top"/>
    </xf>
    <xf numFmtId="0" fontId="14" fillId="0" borderId="1" xfId="3" applyFont="1" applyFill="1" applyBorder="1" applyAlignment="1" applyProtection="1">
      <alignment horizontal="center" vertical="top"/>
    </xf>
    <xf numFmtId="0" fontId="14" fillId="0" borderId="106" xfId="3" applyFont="1" applyFill="1" applyBorder="1" applyAlignment="1" applyProtection="1">
      <alignment horizontal="center" vertical="top"/>
    </xf>
    <xf numFmtId="0" fontId="2" fillId="0" borderId="7" xfId="1" applyFill="1" applyBorder="1" applyAlignment="1">
      <alignment horizontal="center" vertical="center"/>
    </xf>
    <xf numFmtId="177" fontId="2" fillId="0" borderId="78" xfId="1" applyNumberFormat="1" applyFont="1" applyBorder="1" applyAlignment="1">
      <alignment horizontal="right" vertical="center" wrapText="1"/>
    </xf>
    <xf numFmtId="177" fontId="2" fillId="0" borderId="63" xfId="1" applyNumberFormat="1" applyFont="1" applyBorder="1" applyAlignment="1">
      <alignment horizontal="right" vertical="center" wrapText="1"/>
    </xf>
    <xf numFmtId="177" fontId="2" fillId="0" borderId="108" xfId="1" applyNumberFormat="1" applyFont="1" applyBorder="1" applyAlignment="1">
      <alignment horizontal="right" vertical="center" wrapText="1"/>
    </xf>
    <xf numFmtId="0" fontId="23" fillId="0" borderId="62" xfId="1" applyFont="1" applyFill="1" applyBorder="1" applyAlignment="1">
      <alignment horizontal="center" vertical="top" wrapText="1"/>
    </xf>
    <xf numFmtId="0" fontId="23" fillId="0" borderId="63" xfId="1" applyFont="1" applyFill="1" applyBorder="1" applyAlignment="1">
      <alignment horizontal="center" vertical="top" wrapText="1"/>
    </xf>
    <xf numFmtId="0" fontId="23" fillId="0" borderId="64" xfId="1" applyFont="1" applyFill="1" applyBorder="1" applyAlignment="1">
      <alignment horizontal="center" vertical="top" wrapText="1"/>
    </xf>
    <xf numFmtId="0" fontId="23" fillId="0" borderId="65" xfId="1" applyFont="1" applyFill="1" applyBorder="1" applyAlignment="1">
      <alignment horizontal="center" vertical="top" wrapText="1"/>
    </xf>
    <xf numFmtId="0" fontId="23" fillId="0" borderId="38" xfId="1" applyFont="1" applyFill="1" applyBorder="1" applyAlignment="1">
      <alignment horizontal="center" vertical="top" wrapText="1"/>
    </xf>
    <xf numFmtId="0" fontId="23" fillId="0" borderId="39" xfId="1" applyFont="1" applyFill="1" applyBorder="1" applyAlignment="1">
      <alignment horizontal="center" vertical="top" wrapText="1"/>
    </xf>
    <xf numFmtId="180" fontId="2" fillId="0" borderId="40" xfId="1" applyNumberFormat="1" applyFill="1" applyBorder="1" applyAlignment="1">
      <alignment horizontal="center" vertical="center"/>
    </xf>
    <xf numFmtId="0" fontId="23" fillId="0" borderId="65" xfId="1" applyFont="1" applyFill="1" applyBorder="1" applyAlignment="1">
      <alignment horizontal="center" vertical="top"/>
    </xf>
    <xf numFmtId="0" fontId="23" fillId="0" borderId="38" xfId="1" applyFont="1" applyFill="1" applyBorder="1" applyAlignment="1">
      <alignment horizontal="center" vertical="top"/>
    </xf>
    <xf numFmtId="0" fontId="23" fillId="0" borderId="39" xfId="1" applyFont="1" applyFill="1" applyBorder="1" applyAlignment="1">
      <alignment horizontal="center" vertical="top"/>
    </xf>
    <xf numFmtId="0" fontId="23" fillId="0" borderId="40" xfId="1" applyFont="1" applyFill="1" applyBorder="1" applyAlignment="1">
      <alignment horizontal="center" vertical="center"/>
    </xf>
    <xf numFmtId="179" fontId="23" fillId="0" borderId="45" xfId="1" applyNumberFormat="1" applyFont="1" applyFill="1" applyBorder="1" applyAlignment="1">
      <alignment horizontal="center" vertical="center"/>
    </xf>
    <xf numFmtId="0" fontId="23" fillId="0" borderId="45" xfId="1" applyFont="1" applyFill="1" applyBorder="1" applyAlignment="1">
      <alignment horizontal="center" vertical="center"/>
    </xf>
    <xf numFmtId="178" fontId="23" fillId="0" borderId="45" xfId="1" applyNumberFormat="1" applyFont="1" applyFill="1" applyBorder="1" applyAlignment="1">
      <alignment horizontal="center" vertical="center"/>
    </xf>
    <xf numFmtId="182" fontId="23" fillId="0" borderId="47" xfId="1" applyNumberFormat="1" applyFont="1" applyFill="1" applyBorder="1" applyAlignment="1">
      <alignment horizontal="center" vertical="center"/>
    </xf>
    <xf numFmtId="0" fontId="0" fillId="0" borderId="19" xfId="3" applyFont="1" applyFill="1" applyBorder="1" applyAlignment="1">
      <alignment horizontal="center" vertical="center" wrapText="1" shrinkToFit="1"/>
    </xf>
    <xf numFmtId="0" fontId="2" fillId="0" borderId="21" xfId="1" applyFont="1" applyBorder="1" applyAlignment="1">
      <alignment horizontal="center" vertical="center" wrapText="1" shrinkToFit="1"/>
    </xf>
    <xf numFmtId="0" fontId="2" fillId="0" borderId="25" xfId="1" applyFont="1" applyBorder="1" applyAlignment="1">
      <alignment horizontal="center" vertical="center" wrapText="1" shrinkToFit="1"/>
    </xf>
    <xf numFmtId="0" fontId="23" fillId="0" borderId="119" xfId="1" applyFont="1" applyFill="1" applyBorder="1" applyAlignment="1">
      <alignment horizontal="center" vertical="center"/>
    </xf>
    <xf numFmtId="179" fontId="2" fillId="0" borderId="33" xfId="1" applyNumberFormat="1" applyFont="1" applyFill="1" applyBorder="1" applyAlignment="1">
      <alignment horizontal="center" vertical="center"/>
    </xf>
    <xf numFmtId="178" fontId="2" fillId="0" borderId="33" xfId="1" applyNumberFormat="1" applyFont="1" applyFill="1" applyBorder="1" applyAlignment="1">
      <alignment horizontal="center" vertical="center"/>
    </xf>
    <xf numFmtId="0" fontId="23" fillId="0" borderId="33" xfId="1" applyFont="1" applyFill="1" applyBorder="1" applyAlignment="1">
      <alignment horizontal="center" vertical="center"/>
    </xf>
    <xf numFmtId="0" fontId="23" fillId="0" borderId="14" xfId="2" applyFont="1" applyFill="1" applyBorder="1" applyAlignment="1" applyProtection="1">
      <alignment horizontal="center" vertical="center" wrapText="1"/>
    </xf>
    <xf numFmtId="0" fontId="23" fillId="0" borderId="12" xfId="2" applyFont="1" applyFill="1" applyBorder="1" applyAlignment="1" applyProtection="1">
      <alignment horizontal="center" vertical="center"/>
    </xf>
    <xf numFmtId="0" fontId="14" fillId="0" borderId="32" xfId="1" applyFont="1" applyBorder="1" applyAlignment="1">
      <alignment horizontal="left" vertical="center" wrapText="1"/>
    </xf>
    <xf numFmtId="0" fontId="14" fillId="0" borderId="19" xfId="1" applyFont="1" applyBorder="1" applyAlignment="1">
      <alignment horizontal="left" vertical="center" wrapText="1"/>
    </xf>
    <xf numFmtId="0" fontId="14" fillId="0" borderId="31" xfId="1" applyFont="1" applyBorder="1" applyAlignment="1">
      <alignment horizontal="left" vertical="center" wrapText="1"/>
    </xf>
    <xf numFmtId="0" fontId="20" fillId="0" borderId="62" xfId="1" applyFont="1" applyFill="1" applyBorder="1" applyAlignment="1">
      <alignment horizontal="center" vertical="top"/>
    </xf>
    <xf numFmtId="0" fontId="20" fillId="0" borderId="63" xfId="1" applyFont="1" applyFill="1" applyBorder="1" applyAlignment="1">
      <alignment horizontal="center" vertical="top"/>
    </xf>
    <xf numFmtId="0" fontId="20" fillId="0" borderId="64" xfId="1" applyFont="1" applyFill="1" applyBorder="1" applyAlignment="1">
      <alignment horizontal="center" vertical="top"/>
    </xf>
    <xf numFmtId="183" fontId="2" fillId="0" borderId="47" xfId="1" applyNumberFormat="1" applyBorder="1" applyAlignment="1">
      <alignment horizontal="center" vertical="center"/>
    </xf>
    <xf numFmtId="183" fontId="2" fillId="0" borderId="47" xfId="1" applyNumberFormat="1" applyFont="1" applyBorder="1" applyAlignment="1">
      <alignment horizontal="center" vertical="center"/>
    </xf>
    <xf numFmtId="183" fontId="2" fillId="0" borderId="47" xfId="1" applyNumberFormat="1" applyFont="1" applyBorder="1" applyAlignment="1">
      <alignment vertical="center"/>
    </xf>
    <xf numFmtId="184" fontId="2" fillId="0" borderId="40" xfId="1" applyNumberFormat="1" applyFont="1" applyFill="1" applyBorder="1" applyAlignment="1">
      <alignment horizontal="center" vertical="center"/>
    </xf>
    <xf numFmtId="0" fontId="24" fillId="0" borderId="62" xfId="1" applyFont="1" applyFill="1" applyBorder="1" applyAlignment="1">
      <alignment vertical="top" wrapText="1"/>
    </xf>
    <xf numFmtId="0" fontId="24" fillId="0" borderId="63" xfId="1" applyFont="1" applyFill="1" applyBorder="1" applyAlignment="1">
      <alignment vertical="top" wrapText="1"/>
    </xf>
    <xf numFmtId="0" fontId="24" fillId="0" borderId="64" xfId="1" applyFont="1" applyFill="1" applyBorder="1" applyAlignment="1">
      <alignment vertical="top" wrapText="1"/>
    </xf>
    <xf numFmtId="0" fontId="24" fillId="0" borderId="47" xfId="1" applyFont="1" applyFill="1" applyBorder="1" applyAlignment="1">
      <alignment vertical="center"/>
    </xf>
    <xf numFmtId="0" fontId="24" fillId="0" borderId="65" xfId="1" applyFont="1" applyFill="1" applyBorder="1" applyAlignment="1">
      <alignment vertical="top" wrapText="1"/>
    </xf>
    <xf numFmtId="0" fontId="24" fillId="0" borderId="38" xfId="1" applyFont="1" applyFill="1" applyBorder="1" applyAlignment="1">
      <alignment vertical="top" wrapText="1"/>
    </xf>
    <xf numFmtId="0" fontId="24" fillId="0" borderId="39" xfId="1" applyFont="1" applyFill="1" applyBorder="1" applyAlignment="1">
      <alignment vertical="top" wrapText="1"/>
    </xf>
    <xf numFmtId="0" fontId="0" fillId="0" borderId="32" xfId="3" applyFont="1" applyFill="1" applyBorder="1" applyAlignment="1">
      <alignment horizontal="center" vertical="center" wrapText="1" shrinkToFit="1"/>
    </xf>
    <xf numFmtId="0" fontId="14" fillId="0" borderId="47" xfId="1" applyFont="1" applyBorder="1" applyAlignment="1">
      <alignment vertical="center"/>
    </xf>
    <xf numFmtId="0" fontId="23" fillId="0" borderId="18" xfId="1" applyFont="1" applyFill="1" applyBorder="1" applyAlignment="1">
      <alignment horizontal="center" vertical="top"/>
    </xf>
    <xf numFmtId="0" fontId="23" fillId="0" borderId="19" xfId="1" applyFont="1" applyFill="1" applyBorder="1" applyAlignment="1">
      <alignment horizontal="center" vertical="top"/>
    </xf>
    <xf numFmtId="0" fontId="23" fillId="0" borderId="31" xfId="1" applyFont="1" applyFill="1" applyBorder="1" applyAlignment="1">
      <alignment horizontal="center" vertical="top"/>
    </xf>
    <xf numFmtId="0" fontId="26" fillId="0" borderId="103" xfId="3" applyFont="1" applyFill="1" applyBorder="1" applyAlignment="1" applyProtection="1">
      <alignment horizontal="center" vertical="top" wrapText="1"/>
    </xf>
    <xf numFmtId="0" fontId="23" fillId="2" borderId="14" xfId="1" applyFont="1" applyFill="1" applyBorder="1" applyAlignment="1">
      <alignment horizontal="center" vertical="center"/>
    </xf>
    <xf numFmtId="0" fontId="2" fillId="0" borderId="14" xfId="3" applyFont="1" applyFill="1" applyBorder="1" applyAlignment="1" applyProtection="1">
      <alignment vertical="top" wrapText="1"/>
    </xf>
    <xf numFmtId="0" fontId="2" fillId="0" borderId="12" xfId="3" applyFont="1" applyFill="1" applyBorder="1" applyAlignment="1" applyProtection="1">
      <alignment vertical="top" wrapText="1"/>
    </xf>
    <xf numFmtId="0" fontId="2" fillId="0" borderId="17" xfId="3" applyFont="1" applyFill="1" applyBorder="1" applyAlignment="1" applyProtection="1">
      <alignment vertical="top" wrapText="1"/>
    </xf>
    <xf numFmtId="0" fontId="2" fillId="0" borderId="66" xfId="1" applyFont="1" applyBorder="1" applyAlignment="1">
      <alignment horizontal="center" vertical="center" shrinkToFit="1"/>
    </xf>
    <xf numFmtId="0" fontId="2" fillId="0" borderId="0" xfId="1" applyFont="1" applyBorder="1" applyAlignment="1">
      <alignment horizontal="center" vertical="center" shrinkToFit="1"/>
    </xf>
    <xf numFmtId="0" fontId="2" fillId="0" borderId="36" xfId="1" applyFont="1" applyBorder="1" applyAlignment="1">
      <alignment horizontal="center" vertical="center" shrinkToFit="1"/>
    </xf>
    <xf numFmtId="177" fontId="23" fillId="0" borderId="57" xfId="1" applyNumberFormat="1" applyFont="1" applyFill="1" applyBorder="1" applyAlignment="1">
      <alignment horizontal="center" vertical="center"/>
    </xf>
    <xf numFmtId="38" fontId="2" fillId="0" borderId="57" xfId="5" applyFont="1" applyBorder="1" applyAlignment="1">
      <alignment horizontal="center" vertical="center"/>
    </xf>
    <xf numFmtId="38" fontId="0" fillId="0" borderId="31" xfId="5" applyFont="1" applyBorder="1" applyAlignment="1">
      <alignment horizontal="center" vertical="center"/>
    </xf>
    <xf numFmtId="38" fontId="0" fillId="0" borderId="57" xfId="5" applyFont="1" applyBorder="1" applyAlignment="1">
      <alignment horizontal="center" vertical="center"/>
    </xf>
    <xf numFmtId="38" fontId="0" fillId="0" borderId="126" xfId="5" applyFont="1" applyBorder="1" applyAlignment="1">
      <alignment horizontal="center" vertical="center"/>
    </xf>
    <xf numFmtId="0" fontId="23" fillId="0" borderId="20" xfId="1" applyFont="1" applyFill="1" applyBorder="1" applyAlignment="1">
      <alignment vertical="top" wrapText="1"/>
    </xf>
    <xf numFmtId="0" fontId="23" fillId="0" borderId="19" xfId="1" applyFont="1" applyFill="1" applyBorder="1" applyAlignment="1">
      <alignment vertical="top" wrapText="1"/>
    </xf>
    <xf numFmtId="0" fontId="23" fillId="0" borderId="31" xfId="1" applyFont="1" applyFill="1" applyBorder="1" applyAlignment="1">
      <alignment vertical="top" wrapText="1"/>
    </xf>
    <xf numFmtId="0" fontId="2" fillId="0" borderId="66" xfId="1" applyFont="1" applyBorder="1" applyAlignment="1">
      <alignment horizontal="center" vertical="center"/>
    </xf>
    <xf numFmtId="0" fontId="2" fillId="0" borderId="0" xfId="1" applyFont="1" applyBorder="1" applyAlignment="1">
      <alignment horizontal="center" vertical="center"/>
    </xf>
    <xf numFmtId="0" fontId="2" fillId="0" borderId="36" xfId="1" applyFont="1" applyBorder="1" applyAlignment="1">
      <alignment horizontal="center" vertical="center"/>
    </xf>
    <xf numFmtId="186" fontId="23" fillId="0" borderId="66" xfId="1" applyNumberFormat="1" applyFont="1" applyFill="1" applyBorder="1" applyAlignment="1">
      <alignment horizontal="center" vertical="center"/>
    </xf>
    <xf numFmtId="186" fontId="23" fillId="0" borderId="0" xfId="1" applyNumberFormat="1" applyFont="1" applyFill="1" applyBorder="1" applyAlignment="1">
      <alignment horizontal="center" vertical="center"/>
    </xf>
    <xf numFmtId="186" fontId="23" fillId="0" borderId="36" xfId="1" applyNumberFormat="1" applyFont="1" applyFill="1" applyBorder="1" applyAlignment="1">
      <alignment horizontal="center" vertical="center"/>
    </xf>
    <xf numFmtId="186" fontId="23" fillId="0" borderId="61" xfId="1" applyNumberFormat="1" applyFont="1" applyFill="1" applyBorder="1" applyAlignment="1">
      <alignment horizontal="center" vertical="center"/>
    </xf>
    <xf numFmtId="0" fontId="23" fillId="0" borderId="20" xfId="1" applyFont="1" applyFill="1" applyBorder="1" applyAlignment="1">
      <alignment horizontal="center" vertical="center" wrapText="1"/>
    </xf>
    <xf numFmtId="0" fontId="23" fillId="0" borderId="19" xfId="1" applyFont="1" applyFill="1" applyBorder="1" applyAlignment="1">
      <alignment horizontal="center" vertical="center" wrapText="1"/>
    </xf>
    <xf numFmtId="0" fontId="23" fillId="0" borderId="31" xfId="1" applyFont="1" applyFill="1" applyBorder="1" applyAlignment="1">
      <alignment horizontal="center" vertical="center" wrapText="1"/>
    </xf>
    <xf numFmtId="0" fontId="23" fillId="0" borderId="32" xfId="1" applyFont="1" applyFill="1" applyBorder="1" applyAlignment="1">
      <alignment vertical="center"/>
    </xf>
    <xf numFmtId="0" fontId="23" fillId="0" borderId="19" xfId="1" applyFont="1" applyFill="1" applyBorder="1" applyAlignment="1">
      <alignment vertical="center"/>
    </xf>
    <xf numFmtId="0" fontId="23" fillId="0" borderId="21" xfId="1" applyFont="1" applyFill="1" applyBorder="1" applyAlignment="1">
      <alignment vertical="center"/>
    </xf>
    <xf numFmtId="0" fontId="23" fillId="0" borderId="20" xfId="1" applyFont="1" applyFill="1" applyBorder="1" applyAlignment="1">
      <alignment vertical="center" wrapText="1"/>
    </xf>
    <xf numFmtId="0" fontId="23" fillId="0" borderId="19" xfId="1" applyFont="1" applyFill="1" applyBorder="1" applyAlignment="1">
      <alignment vertical="center" wrapText="1"/>
    </xf>
    <xf numFmtId="0" fontId="23" fillId="0" borderId="31" xfId="1" applyFont="1" applyFill="1" applyBorder="1" applyAlignment="1">
      <alignment vertical="center" wrapText="1"/>
    </xf>
    <xf numFmtId="0" fontId="23" fillId="0" borderId="35" xfId="1" applyFont="1" applyFill="1" applyBorder="1" applyAlignment="1">
      <alignment vertical="center" wrapText="1"/>
    </xf>
    <xf numFmtId="0" fontId="23" fillId="0" borderId="0" xfId="1" applyFont="1" applyFill="1" applyBorder="1" applyAlignment="1">
      <alignment vertical="center" wrapText="1"/>
    </xf>
    <xf numFmtId="0" fontId="23" fillId="0" borderId="36" xfId="1" applyFont="1" applyFill="1" applyBorder="1" applyAlignment="1">
      <alignment vertical="center" wrapText="1"/>
    </xf>
    <xf numFmtId="0" fontId="2" fillId="0" borderId="122" xfId="1" applyBorder="1" applyAlignment="1">
      <alignment horizontal="center" vertical="center" wrapText="1" shrinkToFit="1"/>
    </xf>
    <xf numFmtId="0" fontId="2" fillId="0" borderId="122" xfId="1" applyFont="1" applyBorder="1" applyAlignment="1">
      <alignment horizontal="center" vertical="center" shrinkToFit="1"/>
    </xf>
    <xf numFmtId="0" fontId="2" fillId="0" borderId="122" xfId="1" applyBorder="1" applyAlignment="1">
      <alignment horizontal="center" vertical="center"/>
    </xf>
    <xf numFmtId="0" fontId="2" fillId="0" borderId="61" xfId="1" applyFont="1" applyBorder="1" applyAlignment="1">
      <alignment horizontal="center" vertical="center"/>
    </xf>
    <xf numFmtId="185" fontId="23" fillId="0" borderId="44" xfId="1" applyNumberFormat="1" applyFont="1" applyFill="1" applyBorder="1" applyAlignment="1">
      <alignment horizontal="center" vertical="center"/>
    </xf>
    <xf numFmtId="185" fontId="23" fillId="0" borderId="23" xfId="1" applyNumberFormat="1" applyFont="1" applyFill="1" applyBorder="1" applyAlignment="1">
      <alignment horizontal="center" vertical="center"/>
    </xf>
    <xf numFmtId="185" fontId="23" fillId="0" borderId="25" xfId="1" applyNumberFormat="1" applyFont="1" applyFill="1" applyBorder="1" applyAlignment="1">
      <alignment horizontal="center" vertical="center"/>
    </xf>
    <xf numFmtId="0" fontId="2" fillId="0" borderId="72" xfId="1" applyFill="1" applyBorder="1" applyAlignment="1">
      <alignment vertical="center" wrapText="1"/>
    </xf>
    <xf numFmtId="0" fontId="2" fillId="0" borderId="73" xfId="1" applyBorder="1" applyAlignment="1">
      <alignment vertical="center" wrapText="1"/>
    </xf>
    <xf numFmtId="0" fontId="2" fillId="0" borderId="74" xfId="1" applyBorder="1" applyAlignment="1">
      <alignment vertical="center" wrapText="1"/>
    </xf>
    <xf numFmtId="0" fontId="2" fillId="0" borderId="88" xfId="1" applyFill="1" applyBorder="1" applyAlignment="1">
      <alignment horizontal="center" vertical="center"/>
    </xf>
    <xf numFmtId="0" fontId="2" fillId="0" borderId="99" xfId="1" applyBorder="1" applyAlignment="1">
      <alignment horizontal="center" vertical="center"/>
    </xf>
    <xf numFmtId="0" fontId="2" fillId="0" borderId="74" xfId="1" applyBorder="1" applyAlignment="1">
      <alignment horizontal="center" vertical="center"/>
    </xf>
    <xf numFmtId="49" fontId="2" fillId="0" borderId="101" xfId="1" applyNumberFormat="1" applyBorder="1" applyAlignment="1">
      <alignment horizontal="left" vertical="center"/>
    </xf>
    <xf numFmtId="49" fontId="2" fillId="0" borderId="12" xfId="1" applyNumberFormat="1" applyFont="1" applyBorder="1" applyAlignment="1">
      <alignment horizontal="left" vertical="center"/>
    </xf>
    <xf numFmtId="49" fontId="2" fillId="0" borderId="16" xfId="1" applyNumberFormat="1" applyFont="1" applyBorder="1" applyAlignment="1">
      <alignment horizontal="left" vertical="center"/>
    </xf>
    <xf numFmtId="49" fontId="2" fillId="0" borderId="17" xfId="1" applyNumberFormat="1" applyFont="1" applyBorder="1" applyAlignment="1">
      <alignment horizontal="left" vertical="center"/>
    </xf>
    <xf numFmtId="0" fontId="2" fillId="0" borderId="97" xfId="1" applyFont="1" applyFill="1" applyBorder="1" applyAlignment="1">
      <alignment horizontal="center" vertical="center" wrapText="1"/>
    </xf>
    <xf numFmtId="0" fontId="2" fillId="0" borderId="78" xfId="1" applyFill="1" applyBorder="1" applyAlignment="1">
      <alignment horizontal="center" vertical="center"/>
    </xf>
    <xf numFmtId="0" fontId="7" fillId="0" borderId="14" xfId="3" applyFont="1" applyFill="1" applyBorder="1" applyAlignment="1" applyProtection="1">
      <alignment vertical="center" wrapText="1"/>
    </xf>
    <xf numFmtId="0" fontId="7" fillId="0" borderId="12" xfId="3" applyFont="1" applyFill="1" applyBorder="1" applyAlignment="1" applyProtection="1">
      <alignment vertical="center" wrapText="1"/>
    </xf>
    <xf numFmtId="0" fontId="7" fillId="0" borderId="17" xfId="3" applyFont="1" applyFill="1" applyBorder="1" applyAlignment="1" applyProtection="1">
      <alignment vertical="center" wrapText="1"/>
    </xf>
    <xf numFmtId="0" fontId="40" fillId="0" borderId="14" xfId="3" applyFont="1" applyFill="1" applyBorder="1" applyAlignment="1" applyProtection="1">
      <alignment vertical="center" wrapText="1"/>
    </xf>
    <xf numFmtId="0" fontId="40" fillId="0" borderId="12" xfId="3" applyFont="1" applyFill="1" applyBorder="1" applyAlignment="1" applyProtection="1">
      <alignment vertical="center" wrapText="1"/>
    </xf>
    <xf numFmtId="0" fontId="40" fillId="0" borderId="17" xfId="3" applyFont="1" applyFill="1" applyBorder="1" applyAlignment="1" applyProtection="1">
      <alignment vertical="center" wrapText="1"/>
    </xf>
    <xf numFmtId="176" fontId="39" fillId="0" borderId="33" xfId="1" applyNumberFormat="1" applyFont="1" applyFill="1" applyBorder="1" applyAlignment="1">
      <alignment horizontal="center" vertical="center"/>
    </xf>
    <xf numFmtId="176" fontId="39" fillId="0" borderId="40" xfId="1" applyNumberFormat="1" applyFont="1" applyFill="1" applyBorder="1" applyAlignment="1">
      <alignment horizontal="center" vertical="center"/>
    </xf>
    <xf numFmtId="176" fontId="39" fillId="0" borderId="45" xfId="1" applyNumberFormat="1" applyFont="1" applyFill="1" applyBorder="1" applyAlignment="1">
      <alignment horizontal="center" vertical="center"/>
    </xf>
    <xf numFmtId="178" fontId="2" fillId="0" borderId="57" xfId="1" applyNumberFormat="1" applyBorder="1" applyAlignment="1">
      <alignment horizontal="center" vertical="center"/>
    </xf>
    <xf numFmtId="178" fontId="2" fillId="0" borderId="57" xfId="1" applyNumberFormat="1" applyFont="1" applyBorder="1" applyAlignment="1">
      <alignment horizontal="center" vertical="center"/>
    </xf>
    <xf numFmtId="0" fontId="2" fillId="0" borderId="20" xfId="1" applyFill="1" applyBorder="1" applyAlignment="1">
      <alignment horizontal="center" vertical="center" wrapText="1"/>
    </xf>
    <xf numFmtId="0" fontId="2" fillId="0" borderId="31" xfId="1" applyFont="1" applyFill="1" applyBorder="1" applyAlignment="1">
      <alignment horizontal="center" vertical="center" wrapText="1"/>
    </xf>
    <xf numFmtId="0" fontId="2" fillId="0" borderId="20" xfId="1" applyFill="1" applyBorder="1" applyAlignment="1">
      <alignment horizontal="center" vertical="center"/>
    </xf>
    <xf numFmtId="0" fontId="2" fillId="0" borderId="31" xfId="1" applyFont="1" applyFill="1" applyBorder="1" applyAlignment="1">
      <alignment horizontal="center" vertical="center"/>
    </xf>
    <xf numFmtId="0" fontId="2" fillId="0" borderId="24" xfId="1" applyFont="1" applyFill="1" applyBorder="1" applyAlignment="1">
      <alignment horizontal="center" vertical="center"/>
    </xf>
    <xf numFmtId="0" fontId="2" fillId="0" borderId="43" xfId="1" applyFont="1" applyFill="1" applyBorder="1" applyAlignment="1">
      <alignment horizontal="center" vertical="center"/>
    </xf>
    <xf numFmtId="0" fontId="22" fillId="0" borderId="62" xfId="1" applyFont="1" applyFill="1" applyBorder="1" applyAlignment="1">
      <alignment horizontal="center" vertical="center" wrapText="1"/>
    </xf>
    <xf numFmtId="0" fontId="22" fillId="0" borderId="63" xfId="1" applyFont="1" applyFill="1" applyBorder="1" applyAlignment="1">
      <alignment horizontal="center" vertical="center" wrapText="1"/>
    </xf>
    <xf numFmtId="0" fontId="22" fillId="0" borderId="64" xfId="1" applyFont="1" applyFill="1" applyBorder="1" applyAlignment="1">
      <alignment horizontal="center" vertical="center" wrapText="1"/>
    </xf>
    <xf numFmtId="0" fontId="22" fillId="0" borderId="65" xfId="1" applyFont="1" applyFill="1" applyBorder="1" applyAlignment="1">
      <alignment horizontal="center" vertical="center" wrapText="1"/>
    </xf>
    <xf numFmtId="0" fontId="22" fillId="0" borderId="38" xfId="1" applyFont="1" applyFill="1" applyBorder="1" applyAlignment="1">
      <alignment horizontal="center" vertical="center" wrapText="1"/>
    </xf>
    <xf numFmtId="0" fontId="22" fillId="0" borderId="39" xfId="1" applyFont="1" applyFill="1" applyBorder="1" applyAlignment="1">
      <alignment horizontal="center" vertical="center" wrapText="1"/>
    </xf>
    <xf numFmtId="180" fontId="39" fillId="0" borderId="40" xfId="1" applyNumberFormat="1" applyFont="1" applyFill="1" applyBorder="1" applyAlignment="1">
      <alignment horizontal="center" vertical="center"/>
    </xf>
    <xf numFmtId="0" fontId="2" fillId="0" borderId="17" xfId="1" applyFont="1" applyFill="1" applyBorder="1" applyAlignment="1">
      <alignment horizontal="center" vertical="center"/>
    </xf>
    <xf numFmtId="177" fontId="39" fillId="0" borderId="47" xfId="1" applyNumberFormat="1" applyFont="1" applyFill="1" applyBorder="1" applyAlignment="1">
      <alignment horizontal="center" vertical="center"/>
    </xf>
    <xf numFmtId="0" fontId="2" fillId="0" borderId="32" xfId="1" applyFill="1" applyBorder="1" applyAlignment="1">
      <alignment horizontal="left" vertical="center"/>
    </xf>
    <xf numFmtId="0" fontId="2" fillId="0" borderId="88" xfId="1" applyFill="1" applyBorder="1" applyAlignment="1">
      <alignment vertical="center"/>
    </xf>
    <xf numFmtId="0" fontId="2" fillId="0" borderId="89" xfId="1" applyBorder="1" applyAlignment="1">
      <alignment vertical="center"/>
    </xf>
    <xf numFmtId="0" fontId="2" fillId="0" borderId="90" xfId="1" applyBorder="1" applyAlignment="1">
      <alignment vertical="center"/>
    </xf>
    <xf numFmtId="0" fontId="7" fillId="6" borderId="72" xfId="1" applyFont="1" applyFill="1" applyBorder="1" applyAlignment="1">
      <alignment vertical="center" wrapText="1"/>
    </xf>
    <xf numFmtId="0" fontId="7" fillId="6" borderId="73" xfId="1" applyFont="1" applyFill="1" applyBorder="1" applyAlignment="1">
      <alignment vertical="center" wrapText="1"/>
    </xf>
    <xf numFmtId="0" fontId="7" fillId="6" borderId="74" xfId="1" applyFont="1" applyFill="1" applyBorder="1" applyAlignment="1">
      <alignment vertical="center" wrapText="1"/>
    </xf>
    <xf numFmtId="0" fontId="7" fillId="0" borderId="7" xfId="3" applyFont="1" applyFill="1" applyBorder="1" applyAlignment="1" applyProtection="1">
      <alignment horizontal="left" vertical="center" wrapText="1" shrinkToFit="1"/>
    </xf>
    <xf numFmtId="0" fontId="7" fillId="0" borderId="6" xfId="1" applyFont="1" applyFill="1" applyBorder="1" applyAlignment="1">
      <alignment horizontal="left" vertical="center" wrapText="1"/>
    </xf>
    <xf numFmtId="0" fontId="7" fillId="0" borderId="9" xfId="1" applyFont="1" applyFill="1" applyBorder="1" applyAlignment="1">
      <alignment horizontal="left" vertical="center" wrapText="1"/>
    </xf>
    <xf numFmtId="0" fontId="38" fillId="0" borderId="14" xfId="2" applyFont="1" applyFill="1" applyBorder="1" applyAlignment="1" applyProtection="1">
      <alignment horizontal="center" vertical="center" wrapText="1"/>
    </xf>
    <xf numFmtId="0" fontId="38" fillId="0" borderId="12" xfId="2" applyFont="1" applyFill="1" applyBorder="1" applyAlignment="1" applyProtection="1">
      <alignment horizontal="center" vertical="center"/>
    </xf>
    <xf numFmtId="0" fontId="38" fillId="0" borderId="12" xfId="1" applyFont="1" applyBorder="1" applyAlignment="1">
      <alignment horizontal="center" vertical="center"/>
    </xf>
    <xf numFmtId="0" fontId="7" fillId="0" borderId="32" xfId="3" applyFont="1" applyFill="1" applyBorder="1" applyAlignment="1">
      <alignment horizontal="left" vertical="center" wrapText="1" shrinkToFit="1"/>
    </xf>
    <xf numFmtId="0" fontId="7" fillId="0" borderId="19" xfId="1" applyFont="1" applyBorder="1" applyAlignment="1">
      <alignment horizontal="left" vertical="center" wrapText="1" shrinkToFit="1"/>
    </xf>
    <xf numFmtId="0" fontId="7" fillId="0" borderId="21" xfId="1" applyFont="1" applyBorder="1" applyAlignment="1">
      <alignment horizontal="left" vertical="center" wrapText="1" shrinkToFit="1"/>
    </xf>
    <xf numFmtId="0" fontId="7" fillId="0" borderId="44" xfId="1" applyFont="1" applyBorder="1" applyAlignment="1">
      <alignment horizontal="left" vertical="center" wrapText="1" shrinkToFit="1"/>
    </xf>
    <xf numFmtId="0" fontId="7" fillId="0" borderId="23" xfId="1" applyFont="1" applyBorder="1" applyAlignment="1">
      <alignment horizontal="left" vertical="center" wrapText="1" shrinkToFit="1"/>
    </xf>
    <xf numFmtId="0" fontId="7" fillId="0" borderId="25" xfId="1" applyFont="1" applyBorder="1" applyAlignment="1">
      <alignment horizontal="left" vertical="center" wrapText="1" shrinkToFit="1"/>
    </xf>
    <xf numFmtId="0" fontId="2" fillId="0" borderId="47" xfId="1" applyFont="1" applyFill="1" applyBorder="1" applyAlignment="1">
      <alignment vertical="center"/>
    </xf>
    <xf numFmtId="0" fontId="2" fillId="0" borderId="47" xfId="1" applyFont="1" applyFill="1" applyBorder="1" applyAlignment="1">
      <alignment vertical="center" wrapText="1"/>
    </xf>
    <xf numFmtId="0" fontId="2" fillId="0" borderId="12" xfId="1" applyFont="1" applyFill="1" applyBorder="1" applyAlignment="1">
      <alignment vertical="center"/>
    </xf>
    <xf numFmtId="0" fontId="2" fillId="0" borderId="16" xfId="1" applyFont="1" applyFill="1" applyBorder="1" applyAlignment="1">
      <alignment vertical="center"/>
    </xf>
    <xf numFmtId="0" fontId="2" fillId="0" borderId="15" xfId="1" applyFont="1" applyFill="1" applyBorder="1" applyAlignment="1">
      <alignment vertical="center" wrapText="1"/>
    </xf>
    <xf numFmtId="0" fontId="2" fillId="0" borderId="12" xfId="1" applyFont="1" applyFill="1" applyBorder="1" applyAlignment="1">
      <alignment vertical="center" wrapText="1"/>
    </xf>
    <xf numFmtId="0" fontId="2" fillId="0" borderId="16" xfId="1" applyFont="1" applyFill="1" applyBorder="1" applyAlignment="1">
      <alignment vertical="center" wrapText="1"/>
    </xf>
    <xf numFmtId="0" fontId="7" fillId="0" borderId="7" xfId="3" applyFont="1" applyFill="1" applyBorder="1" applyAlignment="1" applyProtection="1">
      <alignment horizontal="center" vertical="center" wrapText="1" shrinkToFit="1"/>
    </xf>
    <xf numFmtId="0" fontId="7" fillId="0" borderId="6" xfId="1" applyFont="1" applyFill="1" applyBorder="1" applyAlignment="1">
      <alignment horizontal="center" vertical="center" wrapText="1"/>
    </xf>
    <xf numFmtId="0" fontId="7" fillId="0" borderId="9" xfId="1" applyFont="1" applyFill="1" applyBorder="1" applyAlignment="1">
      <alignment horizontal="center" vertical="center" wrapText="1"/>
    </xf>
    <xf numFmtId="0" fontId="2" fillId="0" borderId="15" xfId="1" applyFill="1" applyBorder="1" applyAlignment="1">
      <alignment vertical="center" shrinkToFit="1"/>
    </xf>
    <xf numFmtId="0" fontId="2" fillId="0" borderId="12" xfId="1" applyFont="1" applyFill="1" applyBorder="1" applyAlignment="1">
      <alignment vertical="center" shrinkToFit="1"/>
    </xf>
    <xf numFmtId="0" fontId="2" fillId="0" borderId="16" xfId="1" applyFont="1" applyFill="1" applyBorder="1" applyAlignment="1">
      <alignment vertical="center" shrinkToFit="1"/>
    </xf>
    <xf numFmtId="0" fontId="2" fillId="0" borderId="15" xfId="1" applyFont="1" applyFill="1" applyBorder="1" applyAlignment="1">
      <alignment vertical="center"/>
    </xf>
    <xf numFmtId="9" fontId="23" fillId="0" borderId="47" xfId="1" applyNumberFormat="1" applyFont="1" applyFill="1" applyBorder="1" applyAlignment="1">
      <alignment horizontal="center" vertical="center"/>
    </xf>
    <xf numFmtId="0" fontId="2" fillId="0" borderId="15" xfId="1" applyNumberFormat="1" applyBorder="1" applyAlignment="1">
      <alignment horizontal="right" vertical="center"/>
    </xf>
    <xf numFmtId="0" fontId="2" fillId="0" borderId="12" xfId="1" applyNumberFormat="1" applyBorder="1" applyAlignment="1">
      <alignment horizontal="right" vertical="center"/>
    </xf>
    <xf numFmtId="0" fontId="2" fillId="0" borderId="16" xfId="1" applyNumberFormat="1" applyBorder="1" applyAlignment="1">
      <alignment horizontal="right" vertical="center"/>
    </xf>
    <xf numFmtId="178" fontId="2" fillId="0" borderId="15" xfId="1" applyNumberFormat="1" applyFill="1" applyBorder="1" applyAlignment="1">
      <alignment vertical="center" shrinkToFit="1"/>
    </xf>
    <xf numFmtId="178" fontId="2" fillId="0" borderId="12" xfId="1" applyNumberFormat="1" applyFont="1" applyFill="1" applyBorder="1" applyAlignment="1">
      <alignment vertical="center" shrinkToFit="1"/>
    </xf>
    <xf numFmtId="178" fontId="2" fillId="0" borderId="16" xfId="1" applyNumberFormat="1" applyFont="1" applyFill="1" applyBorder="1" applyAlignment="1">
      <alignment vertical="center" shrinkToFit="1"/>
    </xf>
    <xf numFmtId="0" fontId="23" fillId="2" borderId="47" xfId="0" applyFont="1" applyFill="1" applyBorder="1" applyAlignment="1">
      <alignment vertical="center"/>
    </xf>
    <xf numFmtId="0" fontId="23" fillId="0" borderId="47" xfId="0" applyFont="1" applyFill="1" applyBorder="1" applyAlignment="1">
      <alignment vertical="center"/>
    </xf>
    <xf numFmtId="0" fontId="23" fillId="0" borderId="47" xfId="0" applyFont="1" applyFill="1" applyBorder="1" applyAlignment="1">
      <alignment vertical="center" wrapText="1"/>
    </xf>
    <xf numFmtId="179" fontId="23" fillId="0" borderId="47" xfId="0" applyNumberFormat="1" applyFont="1" applyFill="1" applyBorder="1" applyAlignment="1">
      <alignment vertical="center" wrapText="1"/>
    </xf>
    <xf numFmtId="179" fontId="23" fillId="0" borderId="47" xfId="0" applyNumberFormat="1" applyFont="1" applyFill="1" applyBorder="1" applyAlignment="1">
      <alignment vertical="center"/>
    </xf>
    <xf numFmtId="0" fontId="23" fillId="2" borderId="47" xfId="0" applyFont="1" applyFill="1" applyBorder="1" applyAlignment="1">
      <alignment horizontal="center" vertical="center"/>
    </xf>
    <xf numFmtId="0" fontId="23" fillId="2" borderId="47" xfId="0" applyFont="1" applyFill="1" applyBorder="1" applyAlignment="1">
      <alignment horizontal="center" vertical="center" wrapText="1"/>
    </xf>
    <xf numFmtId="0" fontId="23" fillId="0" borderId="72" xfId="0" applyFont="1" applyFill="1" applyBorder="1" applyAlignment="1">
      <alignment horizontal="center" vertical="center"/>
    </xf>
    <xf numFmtId="0" fontId="23" fillId="0" borderId="73" xfId="0" applyFont="1" applyFill="1" applyBorder="1" applyAlignment="1">
      <alignment horizontal="center" vertical="center"/>
    </xf>
    <xf numFmtId="0" fontId="20" fillId="0" borderId="112" xfId="0" applyFont="1" applyFill="1" applyBorder="1" applyAlignment="1">
      <alignment horizontal="center" vertical="center" wrapText="1"/>
    </xf>
    <xf numFmtId="0" fontId="23" fillId="0" borderId="113" xfId="0" applyFont="1" applyFill="1" applyBorder="1" applyAlignment="1">
      <alignment horizontal="center" vertical="center"/>
    </xf>
    <xf numFmtId="0" fontId="23" fillId="0" borderId="114" xfId="0" applyFont="1" applyFill="1" applyBorder="1" applyAlignment="1">
      <alignment horizontal="center" vertical="center"/>
    </xf>
    <xf numFmtId="177" fontId="23" fillId="0" borderId="115" xfId="0" applyNumberFormat="1" applyFont="1" applyFill="1" applyBorder="1" applyAlignment="1">
      <alignment horizontal="right" vertical="center"/>
    </xf>
    <xf numFmtId="177" fontId="23" fillId="0" borderId="73" xfId="0" applyNumberFormat="1" applyFont="1" applyFill="1" applyBorder="1" applyAlignment="1">
      <alignment horizontal="right" vertical="center"/>
    </xf>
    <xf numFmtId="177" fontId="23" fillId="0" borderId="116" xfId="0" applyNumberFormat="1" applyFont="1" applyFill="1" applyBorder="1" applyAlignment="1">
      <alignment horizontal="right" vertical="center"/>
    </xf>
    <xf numFmtId="177" fontId="23" fillId="0" borderId="74" xfId="0" applyNumberFormat="1" applyFont="1" applyFill="1" applyBorder="1" applyAlignment="1">
      <alignment horizontal="right" vertical="center"/>
    </xf>
    <xf numFmtId="0" fontId="23" fillId="0" borderId="80" xfId="0" applyFont="1" applyFill="1" applyBorder="1" applyAlignment="1">
      <alignment horizontal="center" vertical="center"/>
    </xf>
    <xf numFmtId="0" fontId="23" fillId="0" borderId="68" xfId="0" applyFont="1" applyFill="1" applyBorder="1" applyAlignment="1">
      <alignment horizontal="center" vertical="center"/>
    </xf>
    <xf numFmtId="0" fontId="23" fillId="0" borderId="69" xfId="0" applyFont="1" applyFill="1" applyBorder="1" applyAlignment="1">
      <alignment horizontal="center" vertical="center"/>
    </xf>
    <xf numFmtId="0" fontId="20" fillId="0" borderId="81" xfId="0" applyFont="1" applyFill="1" applyBorder="1" applyAlignment="1">
      <alignment horizontal="left" vertical="center" wrapText="1"/>
    </xf>
    <xf numFmtId="0" fontId="23" fillId="0" borderId="68" xfId="0" applyFont="1" applyFill="1" applyBorder="1" applyAlignment="1">
      <alignment horizontal="left" vertical="center"/>
    </xf>
    <xf numFmtId="0" fontId="23" fillId="0" borderId="69" xfId="0" applyFont="1" applyFill="1" applyBorder="1" applyAlignment="1">
      <alignment horizontal="left" vertical="center"/>
    </xf>
    <xf numFmtId="177" fontId="23" fillId="0" borderId="81" xfId="0" applyNumberFormat="1" applyFont="1" applyFill="1" applyBorder="1" applyAlignment="1">
      <alignment horizontal="right" vertical="center"/>
    </xf>
    <xf numFmtId="177" fontId="23" fillId="0" borderId="68" xfId="0" applyNumberFormat="1" applyFont="1" applyFill="1" applyBorder="1" applyAlignment="1">
      <alignment horizontal="right" vertical="center"/>
    </xf>
    <xf numFmtId="177" fontId="23" fillId="0" borderId="111" xfId="0" applyNumberFormat="1" applyFont="1" applyFill="1" applyBorder="1" applyAlignment="1">
      <alignment horizontal="right" vertical="center"/>
    </xf>
    <xf numFmtId="0" fontId="23" fillId="0" borderId="79" xfId="0" applyFont="1" applyFill="1" applyBorder="1" applyAlignment="1">
      <alignment horizontal="center" vertical="center"/>
    </xf>
    <xf numFmtId="0" fontId="23" fillId="0" borderId="38" xfId="0" applyFont="1" applyFill="1" applyBorder="1" applyAlignment="1">
      <alignment horizontal="center" vertical="center"/>
    </xf>
    <xf numFmtId="0" fontId="23" fillId="0" borderId="39" xfId="0" applyFont="1" applyFill="1" applyBorder="1" applyAlignment="1">
      <alignment horizontal="center" vertical="center"/>
    </xf>
    <xf numFmtId="0" fontId="20" fillId="0" borderId="37" xfId="0" applyFont="1" applyFill="1" applyBorder="1" applyAlignment="1">
      <alignment horizontal="left" vertical="center" wrapText="1"/>
    </xf>
    <xf numFmtId="0" fontId="23" fillId="0" borderId="38" xfId="0" applyFont="1" applyFill="1" applyBorder="1" applyAlignment="1">
      <alignment horizontal="left" vertical="center"/>
    </xf>
    <xf numFmtId="0" fontId="23" fillId="0" borderId="39" xfId="0" applyFont="1" applyFill="1" applyBorder="1" applyAlignment="1">
      <alignment horizontal="left" vertical="center"/>
    </xf>
    <xf numFmtId="177" fontId="23" fillId="0" borderId="37" xfId="0" applyNumberFormat="1" applyFont="1" applyFill="1" applyBorder="1" applyAlignment="1">
      <alignment horizontal="right" vertical="center"/>
    </xf>
    <xf numFmtId="177" fontId="23" fillId="0" borderId="38" xfId="0" applyNumberFormat="1" applyFont="1" applyFill="1" applyBorder="1" applyAlignment="1">
      <alignment horizontal="right" vertical="center"/>
    </xf>
    <xf numFmtId="177" fontId="23" fillId="0" borderId="110" xfId="0" applyNumberFormat="1" applyFont="1" applyFill="1" applyBorder="1" applyAlignment="1">
      <alignment horizontal="right" vertical="center"/>
    </xf>
    <xf numFmtId="177" fontId="23" fillId="0" borderId="39" xfId="0" applyNumberFormat="1" applyFont="1" applyFill="1" applyBorder="1" applyAlignment="1">
      <alignment horizontal="right" vertical="center"/>
    </xf>
    <xf numFmtId="0" fontId="23" fillId="0" borderId="77" xfId="0" applyFont="1" applyFill="1" applyBorder="1" applyAlignment="1">
      <alignment horizontal="center" vertical="center"/>
    </xf>
    <xf numFmtId="0" fontId="23" fillId="0" borderId="63" xfId="0" applyFont="1" applyFill="1" applyBorder="1" applyAlignment="1">
      <alignment horizontal="center" vertical="center"/>
    </xf>
    <xf numFmtId="0" fontId="23" fillId="0" borderId="64" xfId="0" applyFont="1" applyFill="1" applyBorder="1" applyAlignment="1">
      <alignment horizontal="center" vertical="center"/>
    </xf>
    <xf numFmtId="0" fontId="20" fillId="0" borderId="78" xfId="0" applyFont="1" applyFill="1" applyBorder="1" applyAlignment="1">
      <alignment horizontal="left" vertical="center" wrapText="1"/>
    </xf>
    <xf numFmtId="0" fontId="23" fillId="0" borderId="63" xfId="0" applyFont="1" applyFill="1" applyBorder="1" applyAlignment="1">
      <alignment horizontal="left" vertical="center"/>
    </xf>
    <xf numFmtId="0" fontId="23" fillId="0" borderId="64" xfId="0" applyFont="1" applyFill="1" applyBorder="1" applyAlignment="1">
      <alignment horizontal="left" vertical="center"/>
    </xf>
    <xf numFmtId="177" fontId="23" fillId="0" borderId="78" xfId="0" applyNumberFormat="1" applyFont="1" applyFill="1" applyBorder="1" applyAlignment="1">
      <alignment horizontal="right" vertical="center"/>
    </xf>
    <xf numFmtId="177" fontId="23" fillId="0" borderId="63" xfId="0" applyNumberFormat="1" applyFont="1" applyFill="1" applyBorder="1" applyAlignment="1">
      <alignment horizontal="right" vertical="center"/>
    </xf>
    <xf numFmtId="177" fontId="23" fillId="0" borderId="64" xfId="0" applyNumberFormat="1" applyFont="1" applyFill="1" applyBorder="1" applyAlignment="1">
      <alignment horizontal="right" vertical="center"/>
    </xf>
    <xf numFmtId="177" fontId="23" fillId="0" borderId="109" xfId="0" applyNumberFormat="1" applyFont="1" applyFill="1" applyBorder="1" applyAlignment="1">
      <alignment horizontal="right" vertical="center"/>
    </xf>
    <xf numFmtId="0" fontId="23" fillId="0" borderId="14" xfId="0" applyFont="1" applyFill="1" applyBorder="1" applyAlignment="1">
      <alignment horizontal="center" vertical="center"/>
    </xf>
    <xf numFmtId="0" fontId="23" fillId="0" borderId="12" xfId="0" applyFont="1" applyFill="1" applyBorder="1" applyAlignment="1">
      <alignment horizontal="center" vertical="center"/>
    </xf>
    <xf numFmtId="0" fontId="23" fillId="0" borderId="16" xfId="0" applyFont="1" applyFill="1" applyBorder="1" applyAlignment="1">
      <alignment horizontal="center" vertical="center"/>
    </xf>
    <xf numFmtId="0" fontId="23" fillId="0" borderId="17" xfId="0" applyFont="1" applyFill="1" applyBorder="1" applyAlignment="1">
      <alignment horizontal="center" vertical="center"/>
    </xf>
    <xf numFmtId="0" fontId="23" fillId="0" borderId="20" xfId="0" applyFont="1" applyFill="1" applyBorder="1" applyAlignment="1">
      <alignment horizontal="center" vertical="center"/>
    </xf>
    <xf numFmtId="0" fontId="23" fillId="0" borderId="19" xfId="0" applyFont="1" applyFill="1" applyBorder="1" applyAlignment="1">
      <alignment horizontal="center" vertical="center"/>
    </xf>
    <xf numFmtId="0" fontId="23" fillId="0" borderId="15" xfId="0" applyFont="1" applyFill="1" applyBorder="1" applyAlignment="1">
      <alignment horizontal="center" vertical="center"/>
    </xf>
    <xf numFmtId="0" fontId="20" fillId="0" borderId="15" xfId="0" applyFont="1" applyFill="1" applyBorder="1" applyAlignment="1">
      <alignment horizontal="center" vertical="center" wrapText="1"/>
    </xf>
    <xf numFmtId="0" fontId="20" fillId="0" borderId="12" xfId="0" applyFont="1" applyFill="1" applyBorder="1" applyAlignment="1">
      <alignment horizontal="center" vertical="center"/>
    </xf>
    <xf numFmtId="0" fontId="20" fillId="0" borderId="16" xfId="0" applyFont="1" applyFill="1" applyBorder="1" applyAlignment="1">
      <alignment horizontal="center" vertical="center"/>
    </xf>
    <xf numFmtId="0" fontId="20" fillId="0" borderId="17" xfId="0" applyFont="1" applyFill="1" applyBorder="1" applyAlignment="1">
      <alignment horizontal="center" vertical="center"/>
    </xf>
    <xf numFmtId="0" fontId="20" fillId="0" borderId="52" xfId="0" applyFont="1" applyFill="1" applyBorder="1" applyAlignment="1">
      <alignment horizontal="center" vertical="center" wrapText="1"/>
    </xf>
    <xf numFmtId="0" fontId="23" fillId="0" borderId="53" xfId="0" applyFont="1" applyFill="1" applyBorder="1" applyAlignment="1">
      <alignment horizontal="center" vertical="center"/>
    </xf>
    <xf numFmtId="0" fontId="23" fillId="0" borderId="54" xfId="0" applyFont="1" applyFill="1" applyBorder="1" applyAlignment="1">
      <alignment horizontal="center" vertical="center"/>
    </xf>
    <xf numFmtId="177" fontId="23" fillId="0" borderId="15" xfId="0" applyNumberFormat="1" applyFont="1" applyFill="1" applyBorder="1" applyAlignment="1">
      <alignment horizontal="right" vertical="center"/>
    </xf>
    <xf numFmtId="177" fontId="23" fillId="0" borderId="12" xfId="0" applyNumberFormat="1" applyFont="1" applyFill="1" applyBorder="1" applyAlignment="1">
      <alignment horizontal="right" vertical="center"/>
    </xf>
    <xf numFmtId="177" fontId="23" fillId="0" borderId="16" xfId="0" applyNumberFormat="1" applyFont="1" applyFill="1" applyBorder="1" applyAlignment="1">
      <alignment horizontal="right" vertical="center"/>
    </xf>
    <xf numFmtId="177" fontId="23" fillId="0" borderId="17" xfId="0" applyNumberFormat="1" applyFont="1" applyFill="1" applyBorder="1" applyAlignment="1">
      <alignment horizontal="right" vertical="center"/>
    </xf>
    <xf numFmtId="180" fontId="23" fillId="0" borderId="78" xfId="0" applyNumberFormat="1" applyFont="1" applyFill="1" applyBorder="1" applyAlignment="1">
      <alignment horizontal="right" vertical="center"/>
    </xf>
    <xf numFmtId="180" fontId="23" fillId="0" borderId="63" xfId="0" applyNumberFormat="1" applyFont="1" applyFill="1" applyBorder="1" applyAlignment="1">
      <alignment horizontal="right" vertical="center"/>
    </xf>
    <xf numFmtId="180" fontId="23" fillId="0" borderId="64" xfId="0" applyNumberFormat="1" applyFont="1" applyFill="1" applyBorder="1" applyAlignment="1">
      <alignment horizontal="right" vertical="center"/>
    </xf>
    <xf numFmtId="0" fontId="28" fillId="2" borderId="29"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28" fillId="2" borderId="30" xfId="0" applyFont="1" applyFill="1" applyBorder="1" applyAlignment="1">
      <alignment horizontal="center" vertical="center" wrapText="1"/>
    </xf>
    <xf numFmtId="0" fontId="28" fillId="2" borderId="70"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28" fillId="2" borderId="71" xfId="0" applyFont="1" applyFill="1" applyBorder="1" applyAlignment="1">
      <alignment horizontal="center" vertical="center" wrapText="1"/>
    </xf>
    <xf numFmtId="0" fontId="23" fillId="0" borderId="24" xfId="0" applyFont="1" applyFill="1" applyBorder="1" applyAlignment="1">
      <alignment horizontal="center" vertical="center"/>
    </xf>
    <xf numFmtId="0" fontId="23" fillId="0" borderId="23" xfId="0" applyFont="1" applyFill="1" applyBorder="1" applyAlignment="1">
      <alignment horizontal="center" vertical="center"/>
    </xf>
    <xf numFmtId="0" fontId="23" fillId="0" borderId="43" xfId="0" applyFont="1" applyFill="1" applyBorder="1" applyAlignment="1">
      <alignment horizontal="center" vertical="center"/>
    </xf>
    <xf numFmtId="0" fontId="23" fillId="0" borderId="25" xfId="0" applyFont="1" applyFill="1" applyBorder="1" applyAlignment="1">
      <alignment horizontal="center" vertical="center"/>
    </xf>
    <xf numFmtId="0" fontId="28" fillId="2" borderId="24" xfId="0" applyFont="1" applyFill="1" applyBorder="1" applyAlignment="1">
      <alignment horizontal="center" wrapText="1"/>
    </xf>
    <xf numFmtId="0" fontId="28" fillId="2" borderId="23" xfId="0" applyFont="1" applyFill="1" applyBorder="1" applyAlignment="1">
      <alignment horizontal="center" wrapText="1"/>
    </xf>
    <xf numFmtId="0" fontId="28" fillId="2" borderId="25" xfId="0" applyFont="1" applyFill="1" applyBorder="1" applyAlignment="1">
      <alignment horizontal="center" wrapText="1"/>
    </xf>
    <xf numFmtId="0" fontId="28" fillId="0" borderId="14"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7" xfId="0" applyFont="1" applyFill="1" applyBorder="1" applyAlignment="1">
      <alignment horizontal="center" vertical="center" wrapText="1"/>
    </xf>
    <xf numFmtId="0" fontId="28" fillId="0" borderId="23" xfId="0" applyFont="1" applyFill="1" applyBorder="1" applyAlignment="1">
      <alignment horizontal="left" vertical="center" readingOrder="1"/>
    </xf>
    <xf numFmtId="0" fontId="28" fillId="5" borderId="32" xfId="0" applyFont="1" applyFill="1" applyBorder="1" applyAlignment="1">
      <alignment horizontal="center" vertical="center" textRotation="255"/>
    </xf>
    <xf numFmtId="0" fontId="28" fillId="5" borderId="19" xfId="0" applyFont="1" applyFill="1" applyBorder="1" applyAlignment="1">
      <alignment horizontal="center" vertical="center" textRotation="255"/>
    </xf>
    <xf numFmtId="0" fontId="23" fillId="0" borderId="32" xfId="0" applyFont="1" applyBorder="1" applyAlignment="1">
      <alignment horizontal="left" vertical="top"/>
    </xf>
    <xf numFmtId="0" fontId="23" fillId="0" borderId="19" xfId="0" applyFont="1" applyBorder="1" applyAlignment="1">
      <alignment horizontal="left" vertical="top"/>
    </xf>
    <xf numFmtId="0" fontId="23" fillId="0" borderId="31" xfId="0" applyFont="1" applyBorder="1" applyAlignment="1">
      <alignment horizontal="left" vertical="top"/>
    </xf>
    <xf numFmtId="0" fontId="28" fillId="2" borderId="29" xfId="2" applyFont="1" applyFill="1" applyBorder="1" applyAlignment="1" applyProtection="1">
      <alignment horizontal="center" vertical="center" wrapText="1"/>
    </xf>
    <xf numFmtId="0" fontId="28" fillId="2" borderId="0" xfId="2" applyFont="1" applyFill="1" applyBorder="1" applyAlignment="1" applyProtection="1">
      <alignment horizontal="center" vertical="center" wrapText="1"/>
    </xf>
    <xf numFmtId="0" fontId="28" fillId="2" borderId="30" xfId="2" applyFont="1" applyFill="1" applyBorder="1" applyAlignment="1" applyProtection="1">
      <alignment horizontal="center" vertical="center" wrapText="1"/>
    </xf>
    <xf numFmtId="0" fontId="14" fillId="0" borderId="35" xfId="3" applyFont="1" applyFill="1" applyBorder="1" applyAlignment="1" applyProtection="1">
      <alignment horizontal="center" vertical="center"/>
    </xf>
    <xf numFmtId="0" fontId="14" fillId="0" borderId="61" xfId="3" applyFont="1" applyFill="1" applyBorder="1" applyAlignment="1" applyProtection="1">
      <alignment horizontal="center" vertical="center"/>
    </xf>
    <xf numFmtId="0" fontId="23" fillId="0" borderId="11" xfId="0" applyFont="1" applyFill="1" applyBorder="1" applyAlignment="1">
      <alignment horizontal="center" vertical="center"/>
    </xf>
    <xf numFmtId="3" fontId="23" fillId="0" borderId="15" xfId="0" applyNumberFormat="1" applyFont="1" applyFill="1" applyBorder="1" applyAlignment="1">
      <alignment horizontal="right" vertical="top"/>
    </xf>
    <xf numFmtId="3" fontId="23" fillId="0" borderId="12" xfId="0" applyNumberFormat="1" applyFont="1" applyFill="1" applyBorder="1" applyAlignment="1">
      <alignment horizontal="right" vertical="top"/>
    </xf>
    <xf numFmtId="3" fontId="23" fillId="0" borderId="16" xfId="0" applyNumberFormat="1" applyFont="1" applyFill="1" applyBorder="1" applyAlignment="1">
      <alignment horizontal="right" vertical="top"/>
    </xf>
    <xf numFmtId="38" fontId="23" fillId="0" borderId="15" xfId="5" applyFont="1" applyFill="1" applyBorder="1" applyAlignment="1">
      <alignment horizontal="right" vertical="top"/>
    </xf>
    <xf numFmtId="38" fontId="23" fillId="0" borderId="12" xfId="5" applyFont="1" applyFill="1" applyBorder="1" applyAlignment="1">
      <alignment horizontal="right" vertical="top"/>
    </xf>
    <xf numFmtId="38" fontId="23" fillId="0" borderId="16" xfId="5" applyFont="1" applyFill="1" applyBorder="1" applyAlignment="1">
      <alignment horizontal="right" vertical="top"/>
    </xf>
    <xf numFmtId="0" fontId="23" fillId="0" borderId="44" xfId="0" applyFont="1" applyFill="1" applyBorder="1" applyAlignment="1">
      <alignment horizontal="center" vertical="top"/>
    </xf>
    <xf numFmtId="0" fontId="23" fillId="0" borderId="23" xfId="0" applyFont="1" applyFill="1" applyBorder="1" applyAlignment="1">
      <alignment horizontal="center" vertical="top"/>
    </xf>
    <xf numFmtId="0" fontId="23" fillId="0" borderId="25" xfId="0" applyFont="1" applyFill="1" applyBorder="1" applyAlignment="1">
      <alignment horizontal="center" vertical="top"/>
    </xf>
    <xf numFmtId="0" fontId="28" fillId="2" borderId="29" xfId="0" applyFont="1" applyFill="1" applyBorder="1" applyAlignment="1">
      <alignment horizontal="center" vertical="center" textRotation="255"/>
    </xf>
    <xf numFmtId="0" fontId="28" fillId="2" borderId="30" xfId="0" applyFont="1" applyFill="1" applyBorder="1" applyAlignment="1">
      <alignment horizontal="center" vertical="center" textRotation="255"/>
    </xf>
    <xf numFmtId="0" fontId="28" fillId="2" borderId="70" xfId="0" applyFont="1" applyFill="1" applyBorder="1" applyAlignment="1">
      <alignment horizontal="center" vertical="center" textRotation="255"/>
    </xf>
    <xf numFmtId="0" fontId="28" fillId="2" borderId="71" xfId="0" applyFont="1" applyFill="1" applyBorder="1" applyAlignment="1">
      <alignment horizontal="center" vertical="center" textRotation="255"/>
    </xf>
    <xf numFmtId="0" fontId="28" fillId="2" borderId="24" xfId="0" applyFont="1" applyFill="1" applyBorder="1" applyAlignment="1">
      <alignment horizontal="center" vertical="center" wrapText="1"/>
    </xf>
    <xf numFmtId="0" fontId="28" fillId="2" borderId="23" xfId="0" applyFont="1" applyFill="1" applyBorder="1" applyAlignment="1">
      <alignment horizontal="center" vertical="center" wrapText="1"/>
    </xf>
    <xf numFmtId="0" fontId="28" fillId="2" borderId="25" xfId="0" applyFont="1" applyFill="1" applyBorder="1" applyAlignment="1">
      <alignment horizontal="center" vertical="center" wrapText="1"/>
    </xf>
    <xf numFmtId="0" fontId="23" fillId="0" borderId="20" xfId="0" applyFont="1" applyFill="1" applyBorder="1" applyAlignment="1">
      <alignment horizontal="left" wrapText="1"/>
    </xf>
    <xf numFmtId="0" fontId="23" fillId="0" borderId="19" xfId="0" applyFont="1" applyFill="1" applyBorder="1" applyAlignment="1">
      <alignment horizontal="left" wrapText="1"/>
    </xf>
    <xf numFmtId="0" fontId="23" fillId="0" borderId="21" xfId="0" applyFont="1" applyFill="1" applyBorder="1" applyAlignment="1">
      <alignment horizontal="left" wrapText="1"/>
    </xf>
    <xf numFmtId="0" fontId="28" fillId="2" borderId="14" xfId="0" applyFont="1" applyFill="1" applyBorder="1" applyAlignment="1">
      <alignment horizontal="center" wrapText="1"/>
    </xf>
    <xf numFmtId="0" fontId="28" fillId="2" borderId="12" xfId="0" applyFont="1" applyFill="1" applyBorder="1" applyAlignment="1">
      <alignment horizontal="center" wrapText="1"/>
    </xf>
    <xf numFmtId="0" fontId="28" fillId="2" borderId="17" xfId="0" applyFont="1" applyFill="1" applyBorder="1" applyAlignment="1">
      <alignment horizontal="center" wrapText="1"/>
    </xf>
    <xf numFmtId="0" fontId="23" fillId="0" borderId="72" xfId="0" applyFont="1" applyFill="1" applyBorder="1" applyAlignment="1">
      <alignment horizontal="center" wrapText="1"/>
    </xf>
    <xf numFmtId="0" fontId="23" fillId="0" borderId="73" xfId="0" applyFont="1" applyFill="1" applyBorder="1" applyAlignment="1">
      <alignment horizontal="center" wrapText="1"/>
    </xf>
    <xf numFmtId="0" fontId="23" fillId="0" borderId="74" xfId="0" applyFont="1" applyFill="1" applyBorder="1" applyAlignment="1">
      <alignment horizontal="center" wrapText="1"/>
    </xf>
    <xf numFmtId="0" fontId="29" fillId="2" borderId="18" xfId="0" applyFont="1" applyFill="1" applyBorder="1" applyAlignment="1">
      <alignment horizontal="center" vertical="center" textRotation="255" wrapText="1"/>
    </xf>
    <xf numFmtId="0" fontId="29" fillId="2" borderId="21" xfId="0" applyFont="1" applyFill="1" applyBorder="1" applyAlignment="1">
      <alignment horizontal="center" vertical="center" textRotation="255" wrapText="1"/>
    </xf>
    <xf numFmtId="0" fontId="29" fillId="2" borderId="29" xfId="0" applyFont="1" applyFill="1" applyBorder="1" applyAlignment="1">
      <alignment horizontal="center" vertical="center" textRotation="255" wrapText="1"/>
    </xf>
    <xf numFmtId="0" fontId="29" fillId="2" borderId="61" xfId="0" applyFont="1" applyFill="1" applyBorder="1" applyAlignment="1">
      <alignment horizontal="center" vertical="center" textRotation="255" wrapText="1"/>
    </xf>
    <xf numFmtId="0" fontId="29" fillId="2" borderId="22" xfId="0" applyFont="1" applyFill="1" applyBorder="1" applyAlignment="1">
      <alignment horizontal="center" vertical="center" textRotation="255" wrapText="1"/>
    </xf>
    <xf numFmtId="0" fontId="29" fillId="2" borderId="25" xfId="0" applyFont="1" applyFill="1" applyBorder="1" applyAlignment="1">
      <alignment horizontal="center" vertical="center" textRotation="255" wrapText="1"/>
    </xf>
    <xf numFmtId="0" fontId="20" fillId="0" borderId="65" xfId="0" applyFont="1" applyFill="1" applyBorder="1" applyAlignment="1">
      <alignment horizontal="left" vertical="top"/>
    </xf>
    <xf numFmtId="0" fontId="20" fillId="0" borderId="38" xfId="0" applyFont="1" applyFill="1" applyBorder="1" applyAlignment="1">
      <alignment horizontal="left" vertical="top"/>
    </xf>
    <xf numFmtId="0" fontId="20" fillId="0" borderId="39" xfId="0" applyFont="1" applyFill="1" applyBorder="1" applyAlignment="1">
      <alignment horizontal="left" vertical="top"/>
    </xf>
    <xf numFmtId="0" fontId="23" fillId="0" borderId="37" xfId="0" applyFont="1" applyFill="1" applyBorder="1" applyAlignment="1">
      <alignment horizontal="right" vertical="top"/>
    </xf>
    <xf numFmtId="0" fontId="23" fillId="0" borderId="38" xfId="0" applyFont="1" applyFill="1" applyBorder="1" applyAlignment="1">
      <alignment horizontal="right" vertical="top"/>
    </xf>
    <xf numFmtId="0" fontId="23" fillId="0" borderId="39" xfId="0" applyFont="1" applyFill="1" applyBorder="1" applyAlignment="1">
      <alignment horizontal="right" vertical="top"/>
    </xf>
    <xf numFmtId="3" fontId="23" fillId="0" borderId="40" xfId="0" applyNumberFormat="1" applyFont="1" applyFill="1" applyBorder="1" applyAlignment="1">
      <alignment horizontal="right" vertical="top"/>
    </xf>
    <xf numFmtId="0" fontId="23" fillId="0" borderId="40" xfId="0" applyFont="1" applyFill="1" applyBorder="1" applyAlignment="1">
      <alignment horizontal="right" vertical="top"/>
    </xf>
    <xf numFmtId="0" fontId="23" fillId="0" borderId="66" xfId="0" applyFont="1" applyFill="1" applyBorder="1" applyAlignment="1">
      <alignment horizontal="center" vertical="top"/>
    </xf>
    <xf numFmtId="0" fontId="23" fillId="0" borderId="0" xfId="0" applyFont="1" applyFill="1" applyBorder="1" applyAlignment="1">
      <alignment horizontal="center" vertical="top"/>
    </xf>
    <xf numFmtId="0" fontId="23" fillId="0" borderId="61" xfId="0" applyFont="1" applyFill="1" applyBorder="1" applyAlignment="1">
      <alignment horizontal="center" vertical="top"/>
    </xf>
    <xf numFmtId="0" fontId="33" fillId="0" borderId="67" xfId="0" applyFont="1" applyFill="1" applyBorder="1" applyAlignment="1">
      <alignment horizontal="left" vertical="top"/>
    </xf>
    <xf numFmtId="0" fontId="33" fillId="0" borderId="68" xfId="0" applyFont="1" applyFill="1" applyBorder="1" applyAlignment="1">
      <alignment horizontal="left" vertical="top"/>
    </xf>
    <xf numFmtId="0" fontId="33" fillId="0" borderId="69" xfId="0" applyFont="1" applyFill="1" applyBorder="1" applyAlignment="1">
      <alignment horizontal="left" vertical="top"/>
    </xf>
    <xf numFmtId="0" fontId="23" fillId="0" borderId="45" xfId="0" applyFont="1" applyFill="1" applyBorder="1" applyAlignment="1">
      <alignment horizontal="center" vertical="top"/>
    </xf>
    <xf numFmtId="3" fontId="23" fillId="0" borderId="45" xfId="0" applyNumberFormat="1" applyFont="1" applyFill="1" applyBorder="1" applyAlignment="1">
      <alignment horizontal="right" vertical="top"/>
    </xf>
    <xf numFmtId="0" fontId="23" fillId="0" borderId="45" xfId="0" applyFont="1" applyFill="1" applyBorder="1" applyAlignment="1">
      <alignment horizontal="right" vertical="top"/>
    </xf>
    <xf numFmtId="0" fontId="33" fillId="0" borderId="65" xfId="0" applyFont="1" applyFill="1" applyBorder="1" applyAlignment="1">
      <alignment horizontal="left" vertical="top"/>
    </xf>
    <xf numFmtId="0" fontId="33" fillId="0" borderId="38" xfId="0" applyFont="1" applyFill="1" applyBorder="1" applyAlignment="1">
      <alignment horizontal="left" vertical="top"/>
    </xf>
    <xf numFmtId="0" fontId="33" fillId="0" borderId="39" xfId="0" applyFont="1" applyFill="1" applyBorder="1" applyAlignment="1">
      <alignment horizontal="left" vertical="top"/>
    </xf>
    <xf numFmtId="3" fontId="23" fillId="0" borderId="37" xfId="0" applyNumberFormat="1" applyFont="1" applyFill="1" applyBorder="1" applyAlignment="1">
      <alignment horizontal="right" vertical="top"/>
    </xf>
    <xf numFmtId="0" fontId="23" fillId="0" borderId="66" xfId="0" applyFont="1" applyFill="1" applyBorder="1" applyAlignment="1">
      <alignment horizontal="left" vertical="top"/>
    </xf>
    <xf numFmtId="0" fontId="23" fillId="0" borderId="0" xfId="0" applyFont="1" applyFill="1" applyBorder="1" applyAlignment="1">
      <alignment horizontal="left" vertical="top"/>
    </xf>
    <xf numFmtId="0" fontId="23" fillId="0" borderId="61" xfId="0" applyFont="1" applyFill="1" applyBorder="1" applyAlignment="1">
      <alignment horizontal="left" vertical="top"/>
    </xf>
    <xf numFmtId="191" fontId="23" fillId="0" borderId="37" xfId="0" applyNumberFormat="1" applyFont="1" applyFill="1" applyBorder="1" applyAlignment="1">
      <alignment horizontal="right" vertical="top"/>
    </xf>
    <xf numFmtId="191" fontId="23" fillId="0" borderId="38" xfId="0" applyNumberFormat="1" applyFont="1" applyFill="1" applyBorder="1" applyAlignment="1">
      <alignment horizontal="right" vertical="top"/>
    </xf>
    <xf numFmtId="191" fontId="23" fillId="0" borderId="39" xfId="0" applyNumberFormat="1" applyFont="1" applyFill="1" applyBorder="1" applyAlignment="1">
      <alignment horizontal="right" vertical="top"/>
    </xf>
    <xf numFmtId="0" fontId="23" fillId="0" borderId="66" xfId="0" applyFont="1" applyFill="1" applyBorder="1" applyAlignment="1">
      <alignment horizontal="center" vertical="top" wrapText="1"/>
    </xf>
    <xf numFmtId="0" fontId="23" fillId="0" borderId="0" xfId="0" applyFont="1" applyFill="1" applyBorder="1" applyAlignment="1">
      <alignment horizontal="center" vertical="top" wrapText="1"/>
    </xf>
    <xf numFmtId="0" fontId="23" fillId="0" borderId="61" xfId="0" applyFont="1" applyFill="1" applyBorder="1" applyAlignment="1">
      <alignment horizontal="center" vertical="top" wrapText="1"/>
    </xf>
    <xf numFmtId="179" fontId="23" fillId="0" borderId="37" xfId="0" applyNumberFormat="1" applyFont="1" applyFill="1" applyBorder="1" applyAlignment="1">
      <alignment vertical="top"/>
    </xf>
    <xf numFmtId="179" fontId="23" fillId="0" borderId="38" xfId="0" applyNumberFormat="1" applyFont="1" applyFill="1" applyBorder="1" applyAlignment="1">
      <alignment vertical="top"/>
    </xf>
    <xf numFmtId="179" fontId="23" fillId="0" borderId="39" xfId="0" applyNumberFormat="1" applyFont="1" applyFill="1" applyBorder="1" applyAlignment="1">
      <alignment vertical="top"/>
    </xf>
    <xf numFmtId="0" fontId="38" fillId="0" borderId="65" xfId="0" applyFont="1" applyFill="1" applyBorder="1" applyAlignment="1">
      <alignment horizontal="left" vertical="top"/>
    </xf>
    <xf numFmtId="0" fontId="38" fillId="0" borderId="38" xfId="0" applyFont="1" applyFill="1" applyBorder="1" applyAlignment="1">
      <alignment horizontal="left" vertical="top"/>
    </xf>
    <xf numFmtId="0" fontId="38" fillId="0" borderId="39" xfId="0" applyFont="1" applyFill="1" applyBorder="1" applyAlignment="1">
      <alignment horizontal="left" vertical="top"/>
    </xf>
    <xf numFmtId="0" fontId="23" fillId="3" borderId="18" xfId="0" applyFont="1" applyFill="1" applyBorder="1" applyAlignment="1">
      <alignment horizontal="center" vertical="center"/>
    </xf>
    <xf numFmtId="0" fontId="23" fillId="3" borderId="19" xfId="0" applyFont="1" applyFill="1" applyBorder="1" applyAlignment="1">
      <alignment horizontal="center" vertical="center"/>
    </xf>
    <xf numFmtId="0" fontId="23" fillId="3" borderId="31" xfId="0" applyFont="1" applyFill="1" applyBorder="1" applyAlignment="1">
      <alignment horizontal="center" vertical="center"/>
    </xf>
    <xf numFmtId="0" fontId="20" fillId="3" borderId="47" xfId="0" applyFont="1" applyFill="1" applyBorder="1" applyAlignment="1">
      <alignment horizontal="center" vertical="center"/>
    </xf>
    <xf numFmtId="0" fontId="23" fillId="3" borderId="47" xfId="0" applyFont="1" applyFill="1" applyBorder="1" applyAlignment="1">
      <alignment horizontal="center" vertical="center"/>
    </xf>
    <xf numFmtId="0" fontId="23" fillId="3" borderId="32" xfId="0" applyFont="1" applyFill="1" applyBorder="1" applyAlignment="1">
      <alignment horizontal="center" vertical="center"/>
    </xf>
    <xf numFmtId="0" fontId="23" fillId="3" borderId="21" xfId="0" applyFont="1" applyFill="1" applyBorder="1" applyAlignment="1">
      <alignment horizontal="center" vertical="center"/>
    </xf>
    <xf numFmtId="3" fontId="23" fillId="0" borderId="38" xfId="0" applyNumberFormat="1" applyFont="1" applyFill="1" applyBorder="1" applyAlignment="1">
      <alignment horizontal="right" vertical="top"/>
    </xf>
    <xf numFmtId="3" fontId="23" fillId="0" borderId="39" xfId="0" applyNumberFormat="1" applyFont="1" applyFill="1" applyBorder="1" applyAlignment="1">
      <alignment horizontal="right" vertical="top"/>
    </xf>
    <xf numFmtId="38" fontId="23" fillId="0" borderId="33" xfId="5" applyFont="1" applyFill="1" applyBorder="1" applyAlignment="1">
      <alignment horizontal="right" vertical="top"/>
    </xf>
    <xf numFmtId="0" fontId="23" fillId="0" borderId="32" xfId="0" applyFont="1" applyFill="1" applyBorder="1" applyAlignment="1">
      <alignment horizontal="center" vertical="top" wrapText="1"/>
    </xf>
    <xf numFmtId="0" fontId="23" fillId="0" borderId="19" xfId="0" applyFont="1" applyFill="1" applyBorder="1" applyAlignment="1">
      <alignment horizontal="center" vertical="top" wrapText="1"/>
    </xf>
    <xf numFmtId="0" fontId="23" fillId="0" borderId="21" xfId="0" applyFont="1" applyFill="1" applyBorder="1" applyAlignment="1">
      <alignment horizontal="center" vertical="top" wrapText="1"/>
    </xf>
    <xf numFmtId="0" fontId="23" fillId="2" borderId="15" xfId="0" applyFont="1" applyFill="1" applyBorder="1" applyAlignment="1">
      <alignment horizontal="center" vertical="center"/>
    </xf>
    <xf numFmtId="0" fontId="23" fillId="2" borderId="12" xfId="0" applyFont="1" applyFill="1" applyBorder="1" applyAlignment="1">
      <alignment horizontal="center" vertical="center"/>
    </xf>
    <xf numFmtId="0" fontId="23" fillId="2" borderId="17" xfId="0" applyFont="1" applyFill="1" applyBorder="1" applyAlignment="1">
      <alignment horizontal="center" vertical="center"/>
    </xf>
    <xf numFmtId="0" fontId="23" fillId="2" borderId="20" xfId="2"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23" fillId="2" borderId="35" xfId="0" applyFont="1" applyFill="1" applyBorder="1" applyAlignment="1">
      <alignment horizontal="center" vertical="center" wrapText="1"/>
    </xf>
    <xf numFmtId="0" fontId="23" fillId="2" borderId="36"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3" fillId="2" borderId="43" xfId="0" applyFont="1" applyFill="1" applyBorder="1" applyAlignment="1">
      <alignment horizontal="center" vertical="center" wrapText="1"/>
    </xf>
    <xf numFmtId="0" fontId="23" fillId="2" borderId="32" xfId="2" applyFont="1" applyFill="1" applyBorder="1" applyAlignment="1" applyProtection="1">
      <alignment horizontal="center" vertical="center" wrapText="1"/>
    </xf>
    <xf numFmtId="0" fontId="23" fillId="2" borderId="19" xfId="2" applyFont="1" applyFill="1" applyBorder="1" applyAlignment="1" applyProtection="1">
      <alignment horizontal="center" vertical="center" wrapText="1"/>
    </xf>
    <xf numFmtId="0" fontId="23" fillId="2" borderId="31" xfId="2" applyFont="1" applyFill="1" applyBorder="1" applyAlignment="1" applyProtection="1">
      <alignment horizontal="center" vertical="center" wrapText="1"/>
    </xf>
    <xf numFmtId="38" fontId="23" fillId="0" borderId="33" xfId="5" applyFont="1" applyFill="1" applyBorder="1" applyAlignment="1">
      <alignment horizontal="center" vertical="center"/>
    </xf>
    <xf numFmtId="3" fontId="23" fillId="0" borderId="33" xfId="0" applyNumberFormat="1" applyFont="1" applyFill="1" applyBorder="1" applyAlignment="1">
      <alignment horizontal="center" vertical="center"/>
    </xf>
    <xf numFmtId="0" fontId="23" fillId="0" borderId="33" xfId="0" applyFont="1" applyFill="1" applyBorder="1" applyAlignment="1">
      <alignment horizontal="center" vertical="center"/>
    </xf>
    <xf numFmtId="0" fontId="23" fillId="0" borderId="34" xfId="0" applyFont="1" applyFill="1" applyBorder="1" applyAlignment="1">
      <alignment horizontal="center" vertical="center"/>
    </xf>
    <xf numFmtId="0" fontId="23" fillId="2" borderId="37" xfId="2" applyFont="1" applyFill="1" applyBorder="1" applyAlignment="1" applyProtection="1">
      <alignment horizontal="center" vertical="center" wrapText="1"/>
    </xf>
    <xf numFmtId="0" fontId="23" fillId="2" borderId="38" xfId="2" applyFont="1" applyFill="1" applyBorder="1" applyAlignment="1" applyProtection="1">
      <alignment horizontal="center" vertical="center" wrapText="1"/>
    </xf>
    <xf numFmtId="0" fontId="23" fillId="2" borderId="39" xfId="2" applyFont="1" applyFill="1" applyBorder="1" applyAlignment="1" applyProtection="1">
      <alignment horizontal="center" vertical="center" wrapText="1"/>
    </xf>
    <xf numFmtId="0" fontId="23" fillId="0" borderId="40" xfId="0" applyFont="1" applyFill="1" applyBorder="1" applyAlignment="1">
      <alignment horizontal="center" vertical="center"/>
    </xf>
    <xf numFmtId="0" fontId="23" fillId="0" borderId="28" xfId="0" applyFont="1" applyFill="1" applyBorder="1" applyAlignment="1">
      <alignment horizontal="center" vertical="center"/>
    </xf>
    <xf numFmtId="0" fontId="23" fillId="0" borderId="48" xfId="0" applyFont="1" applyFill="1" applyBorder="1" applyAlignment="1">
      <alignment horizontal="center" vertical="center"/>
    </xf>
    <xf numFmtId="0" fontId="23" fillId="2" borderId="46" xfId="2" applyFont="1" applyFill="1" applyBorder="1" applyAlignment="1" applyProtection="1">
      <alignment horizontal="center" vertical="center" wrapText="1"/>
    </xf>
    <xf numFmtId="0" fontId="23" fillId="2" borderId="47" xfId="2" applyFont="1" applyFill="1" applyBorder="1" applyAlignment="1" applyProtection="1">
      <alignment horizontal="center" vertical="center" wrapText="1"/>
    </xf>
    <xf numFmtId="9" fontId="23" fillId="0" borderId="47" xfId="0" applyNumberFormat="1" applyFont="1" applyFill="1" applyBorder="1" applyAlignment="1">
      <alignment horizontal="center" vertical="center"/>
    </xf>
    <xf numFmtId="0" fontId="23" fillId="0" borderId="47" xfId="0" applyFont="1" applyFill="1" applyBorder="1" applyAlignment="1">
      <alignment horizontal="center" vertical="center"/>
    </xf>
    <xf numFmtId="0" fontId="23" fillId="0" borderId="45" xfId="0" applyFont="1" applyFill="1" applyBorder="1" applyAlignment="1">
      <alignment horizontal="center" vertical="center"/>
    </xf>
    <xf numFmtId="0" fontId="23" fillId="0" borderId="118" xfId="0" applyFont="1" applyFill="1" applyBorder="1" applyAlignment="1">
      <alignment horizontal="center" vertical="center"/>
    </xf>
    <xf numFmtId="178" fontId="23" fillId="0" borderId="47" xfId="6" applyNumberFormat="1" applyFont="1" applyFill="1" applyBorder="1" applyAlignment="1">
      <alignment horizontal="center" vertical="center"/>
    </xf>
    <xf numFmtId="0" fontId="28" fillId="2" borderId="18" xfId="2" applyFont="1" applyFill="1" applyBorder="1" applyAlignment="1" applyProtection="1">
      <alignment horizontal="center" vertical="center" wrapText="1"/>
    </xf>
    <xf numFmtId="0" fontId="28" fillId="2" borderId="19" xfId="2" applyFont="1" applyFill="1" applyBorder="1" applyAlignment="1" applyProtection="1">
      <alignment horizontal="center" vertical="center" wrapText="1"/>
    </xf>
    <xf numFmtId="0" fontId="28" fillId="2" borderId="26" xfId="2" applyFont="1" applyFill="1" applyBorder="1" applyAlignment="1" applyProtection="1">
      <alignment horizontal="center" vertical="center" wrapText="1"/>
    </xf>
    <xf numFmtId="0" fontId="28" fillId="2" borderId="22" xfId="2" applyFont="1" applyFill="1" applyBorder="1" applyAlignment="1" applyProtection="1">
      <alignment horizontal="center" vertical="center" wrapText="1"/>
    </xf>
    <xf numFmtId="0" fontId="28" fillId="2" borderId="23" xfId="2" applyFont="1" applyFill="1" applyBorder="1" applyAlignment="1" applyProtection="1">
      <alignment horizontal="center" vertical="center" wrapText="1"/>
    </xf>
    <xf numFmtId="0" fontId="28" fillId="2" borderId="49" xfId="2" applyFont="1" applyFill="1" applyBorder="1" applyAlignment="1" applyProtection="1">
      <alignment horizontal="center" vertical="center" wrapText="1"/>
    </xf>
    <xf numFmtId="0" fontId="28" fillId="0" borderId="27" xfId="2" applyFont="1" applyFill="1" applyBorder="1" applyAlignment="1" applyProtection="1">
      <alignment horizontal="center" vertical="center" wrapText="1"/>
    </xf>
    <xf numFmtId="0" fontId="28" fillId="0" borderId="28" xfId="2" applyFont="1" applyFill="1" applyBorder="1" applyAlignment="1" applyProtection="1">
      <alignment horizontal="center" vertical="center" wrapText="1"/>
    </xf>
    <xf numFmtId="0" fontId="23" fillId="2" borderId="16" xfId="0" applyFont="1" applyFill="1" applyBorder="1" applyAlignment="1">
      <alignment horizontal="center" vertical="center"/>
    </xf>
    <xf numFmtId="0" fontId="23" fillId="2" borderId="44" xfId="2" applyFont="1" applyFill="1" applyBorder="1" applyAlignment="1" applyProtection="1">
      <alignment horizontal="center" vertical="center" wrapText="1"/>
    </xf>
    <xf numFmtId="0" fontId="23" fillId="2" borderId="23" xfId="2" applyFont="1" applyFill="1" applyBorder="1" applyAlignment="1" applyProtection="1">
      <alignment horizontal="center" vertical="center" wrapText="1"/>
    </xf>
    <xf numFmtId="0" fontId="23" fillId="2" borderId="43" xfId="2" applyFont="1" applyFill="1" applyBorder="1" applyAlignment="1" applyProtection="1">
      <alignment horizontal="center" vertical="center" wrapText="1"/>
    </xf>
    <xf numFmtId="0" fontId="28" fillId="2" borderId="18" xfId="2" applyFont="1" applyFill="1" applyBorder="1" applyAlignment="1" applyProtection="1">
      <alignment horizontal="center" vertical="center" wrapText="1" shrinkToFit="1"/>
    </xf>
    <xf numFmtId="0" fontId="28" fillId="2" borderId="19" xfId="2" applyFont="1" applyFill="1" applyBorder="1" applyAlignment="1" applyProtection="1">
      <alignment horizontal="center" vertical="center" wrapText="1" shrinkToFit="1"/>
    </xf>
    <xf numFmtId="0" fontId="28" fillId="2" borderId="22" xfId="2" applyFont="1" applyFill="1" applyBorder="1" applyAlignment="1" applyProtection="1">
      <alignment horizontal="center" vertical="center" wrapText="1" shrinkToFit="1"/>
    </xf>
    <xf numFmtId="0" fontId="28" fillId="2" borderId="23" xfId="2" applyFont="1" applyFill="1" applyBorder="1" applyAlignment="1" applyProtection="1">
      <alignment horizontal="center" vertical="center" wrapText="1" shrinkToFit="1"/>
    </xf>
    <xf numFmtId="0" fontId="23" fillId="0" borderId="19" xfId="0" applyFont="1" applyBorder="1" applyAlignment="1">
      <alignment horizontal="center" vertical="center" wrapText="1"/>
    </xf>
    <xf numFmtId="0" fontId="23" fillId="0" borderId="23" xfId="0" applyFont="1" applyBorder="1" applyAlignment="1">
      <alignment horizontal="center" vertical="center" wrapText="1"/>
    </xf>
    <xf numFmtId="0" fontId="28" fillId="2" borderId="15" xfId="3" applyNumberFormat="1" applyFont="1" applyFill="1" applyBorder="1" applyAlignment="1" applyProtection="1">
      <alignment horizontal="center" vertical="center" wrapText="1"/>
    </xf>
    <xf numFmtId="0" fontId="23" fillId="0" borderId="12" xfId="0" applyFont="1" applyBorder="1" applyAlignment="1">
      <alignment horizontal="center" vertical="center"/>
    </xf>
    <xf numFmtId="0" fontId="23" fillId="0" borderId="16" xfId="0" applyFont="1" applyBorder="1" applyAlignment="1">
      <alignment horizontal="center" vertical="center"/>
    </xf>
    <xf numFmtId="0" fontId="23" fillId="0" borderId="15" xfId="0" applyFont="1" applyBorder="1" applyAlignment="1">
      <alignment horizontal="center" vertical="center"/>
    </xf>
    <xf numFmtId="0" fontId="2" fillId="0" borderId="19" xfId="0" applyFont="1" applyBorder="1" applyAlignment="1">
      <alignment horizontal="center" vertical="center" wrapText="1" shrinkToFit="1"/>
    </xf>
    <xf numFmtId="0" fontId="2" fillId="0" borderId="21" xfId="0" applyFont="1" applyBorder="1" applyAlignment="1">
      <alignment horizontal="center" vertical="center" wrapText="1" shrinkToFit="1"/>
    </xf>
    <xf numFmtId="0" fontId="2" fillId="0" borderId="23" xfId="0" applyFont="1" applyBorder="1" applyAlignment="1">
      <alignment horizontal="center" vertical="center" wrapText="1" shrinkToFit="1"/>
    </xf>
    <xf numFmtId="0" fontId="2" fillId="0" borderId="25" xfId="0" applyFont="1" applyBorder="1" applyAlignment="1">
      <alignment horizontal="center" vertical="center" wrapText="1" shrinkToFit="1"/>
    </xf>
    <xf numFmtId="0" fontId="28" fillId="2" borderId="11" xfId="2" applyFont="1" applyFill="1" applyBorder="1" applyAlignment="1" applyProtection="1">
      <alignment horizontal="center" vertical="center" wrapText="1"/>
    </xf>
    <xf numFmtId="0" fontId="28" fillId="2" borderId="12" xfId="2" applyFont="1" applyFill="1" applyBorder="1" applyAlignment="1" applyProtection="1">
      <alignment horizontal="center" vertical="center" wrapText="1"/>
    </xf>
    <xf numFmtId="0" fontId="28" fillId="2" borderId="13" xfId="2" applyFont="1" applyFill="1" applyBorder="1" applyAlignment="1" applyProtection="1">
      <alignment horizontal="center" vertical="center" wrapText="1"/>
    </xf>
    <xf numFmtId="0" fontId="23" fillId="0" borderId="14" xfId="3" applyFont="1" applyFill="1" applyBorder="1" applyAlignment="1" applyProtection="1">
      <alignment vertical="center" wrapText="1"/>
    </xf>
    <xf numFmtId="0" fontId="23" fillId="0" borderId="12" xfId="3" applyFont="1" applyFill="1" applyBorder="1" applyAlignment="1" applyProtection="1">
      <alignment vertical="center" wrapText="1"/>
    </xf>
    <xf numFmtId="0" fontId="23" fillId="0" borderId="17" xfId="3" applyFont="1" applyFill="1" applyBorder="1" applyAlignment="1" applyProtection="1">
      <alignment vertical="center" wrapText="1"/>
    </xf>
    <xf numFmtId="0" fontId="30" fillId="2" borderId="11" xfId="2" applyFont="1" applyFill="1" applyBorder="1" applyAlignment="1" applyProtection="1">
      <alignment horizontal="center" vertical="center" wrapText="1" shrinkToFit="1"/>
    </xf>
    <xf numFmtId="0" fontId="30" fillId="2" borderId="12" xfId="2" applyFont="1" applyFill="1" applyBorder="1" applyAlignment="1" applyProtection="1">
      <alignment horizontal="center" vertical="center" shrinkToFit="1"/>
    </xf>
    <xf numFmtId="0" fontId="30" fillId="2" borderId="13" xfId="2" applyFont="1" applyFill="1" applyBorder="1" applyAlignment="1" applyProtection="1">
      <alignment horizontal="center" vertical="center" shrinkToFit="1"/>
    </xf>
    <xf numFmtId="0" fontId="24" fillId="0" borderId="12" xfId="0" applyFont="1" applyBorder="1" applyAlignment="1">
      <alignment horizontal="center" vertical="center"/>
    </xf>
    <xf numFmtId="0" fontId="28" fillId="2" borderId="15" xfId="3" applyFont="1" applyFill="1" applyBorder="1" applyAlignment="1" applyProtection="1">
      <alignment horizontal="center" vertical="center" shrinkToFit="1"/>
    </xf>
    <xf numFmtId="0" fontId="23" fillId="0" borderId="12" xfId="0" applyFont="1" applyBorder="1" applyAlignment="1">
      <alignment horizontal="center" vertical="center" shrinkToFit="1"/>
    </xf>
    <xf numFmtId="0" fontId="23" fillId="0" borderId="16" xfId="0" applyFont="1" applyBorder="1" applyAlignment="1">
      <alignment horizontal="center" vertical="center" shrinkToFit="1"/>
    </xf>
    <xf numFmtId="0" fontId="28" fillId="2" borderId="11" xfId="2" applyFont="1" applyFill="1" applyBorder="1" applyAlignment="1" applyProtection="1">
      <alignment horizontal="center" vertical="center"/>
    </xf>
    <xf numFmtId="0" fontId="28" fillId="2" borderId="12" xfId="2" applyFont="1" applyFill="1" applyBorder="1" applyAlignment="1" applyProtection="1">
      <alignment horizontal="center" vertical="center"/>
    </xf>
    <xf numFmtId="0" fontId="28" fillId="2" borderId="15" xfId="2" applyFont="1" applyFill="1" applyBorder="1" applyAlignment="1" applyProtection="1">
      <alignment horizontal="center" vertical="center"/>
    </xf>
    <xf numFmtId="0" fontId="28" fillId="2" borderId="16" xfId="2" applyFont="1" applyFill="1" applyBorder="1" applyAlignment="1" applyProtection="1">
      <alignment horizontal="center" vertical="center"/>
    </xf>
    <xf numFmtId="0" fontId="23" fillId="0" borderId="17" xfId="0" applyFont="1" applyBorder="1" applyAlignment="1">
      <alignment horizontal="center" vertical="center"/>
    </xf>
    <xf numFmtId="0" fontId="23" fillId="0" borderId="41" xfId="0" applyFont="1" applyFill="1" applyBorder="1" applyAlignment="1">
      <alignment horizontal="center" vertical="center"/>
    </xf>
    <xf numFmtId="0" fontId="23" fillId="0" borderId="42" xfId="0" applyFont="1" applyFill="1" applyBorder="1" applyAlignment="1">
      <alignment horizontal="center" vertical="center"/>
    </xf>
    <xf numFmtId="0" fontId="41" fillId="0" borderId="1" xfId="0" applyFont="1" applyBorder="1" applyAlignment="1">
      <alignment horizontal="center" vertical="center"/>
    </xf>
    <xf numFmtId="0" fontId="23" fillId="0" borderId="1" xfId="0" applyFont="1" applyBorder="1" applyAlignment="1">
      <alignment horizontal="center" vertical="center"/>
    </xf>
    <xf numFmtId="0" fontId="28" fillId="2" borderId="5" xfId="2" applyFont="1" applyFill="1" applyBorder="1" applyAlignment="1" applyProtection="1">
      <alignment horizontal="center" vertical="center"/>
    </xf>
    <xf numFmtId="0" fontId="28" fillId="2" borderId="6" xfId="2" applyFont="1" applyFill="1" applyBorder="1" applyAlignment="1" applyProtection="1">
      <alignment horizontal="center" vertical="center"/>
    </xf>
    <xf numFmtId="0" fontId="20" fillId="0" borderId="7" xfId="3" applyFont="1" applyFill="1" applyBorder="1" applyAlignment="1" applyProtection="1">
      <alignment horizontal="center" vertical="center" wrapText="1" shrinkToFit="1"/>
    </xf>
    <xf numFmtId="0" fontId="20" fillId="0" borderId="6" xfId="0" applyFont="1" applyFill="1" applyBorder="1" applyAlignment="1">
      <alignment horizontal="center" vertical="center"/>
    </xf>
    <xf numFmtId="0" fontId="29" fillId="2" borderId="8" xfId="3" applyFont="1" applyFill="1" applyBorder="1" applyAlignment="1" applyProtection="1">
      <alignment horizontal="center" vertical="center" wrapText="1" shrinkToFit="1"/>
    </xf>
    <xf numFmtId="0" fontId="23" fillId="0" borderId="6" xfId="0" applyFont="1" applyBorder="1" applyAlignment="1">
      <alignment horizontal="center" vertical="center"/>
    </xf>
    <xf numFmtId="0" fontId="23" fillId="0" borderId="9" xfId="0" applyFont="1" applyBorder="1" applyAlignment="1">
      <alignment horizontal="center" vertical="center"/>
    </xf>
    <xf numFmtId="0" fontId="23" fillId="0" borderId="10" xfId="0" applyFont="1" applyBorder="1" applyAlignment="1">
      <alignment horizontal="center" vertical="center"/>
    </xf>
    <xf numFmtId="184" fontId="23" fillId="0" borderId="37" xfId="0" applyNumberFormat="1" applyFont="1" applyFill="1" applyBorder="1" applyAlignment="1">
      <alignment horizontal="right" vertical="center"/>
    </xf>
    <xf numFmtId="184" fontId="23" fillId="0" borderId="38" xfId="0" applyNumberFormat="1" applyFont="1" applyFill="1" applyBorder="1" applyAlignment="1">
      <alignment horizontal="right" vertical="center"/>
    </xf>
    <xf numFmtId="184" fontId="23" fillId="0" borderId="39" xfId="0" applyNumberFormat="1" applyFont="1" applyFill="1" applyBorder="1" applyAlignment="1">
      <alignment horizontal="right" vertical="center"/>
    </xf>
    <xf numFmtId="184" fontId="23" fillId="0" borderId="78" xfId="0" applyNumberFormat="1" applyFont="1" applyFill="1" applyBorder="1" applyAlignment="1">
      <alignment horizontal="right" vertical="center"/>
    </xf>
    <xf numFmtId="184" fontId="23" fillId="0" borderId="63" xfId="0" applyNumberFormat="1" applyFont="1" applyFill="1" applyBorder="1" applyAlignment="1">
      <alignment horizontal="right" vertical="center"/>
    </xf>
    <xf numFmtId="184" fontId="23" fillId="0" borderId="64" xfId="0" applyNumberFormat="1" applyFont="1" applyFill="1" applyBorder="1" applyAlignment="1">
      <alignment horizontal="right" vertical="center"/>
    </xf>
    <xf numFmtId="0" fontId="28" fillId="0" borderId="20"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0" borderId="21" xfId="0" applyFont="1" applyFill="1" applyBorder="1" applyAlignment="1">
      <alignment horizontal="center" vertical="center" wrapText="1"/>
    </xf>
    <xf numFmtId="0" fontId="28" fillId="0" borderId="0" xfId="0" applyFont="1" applyFill="1" applyBorder="1" applyAlignment="1">
      <alignment horizontal="left" vertical="center" readingOrder="1"/>
    </xf>
    <xf numFmtId="0" fontId="28" fillId="2" borderId="75" xfId="2" applyFont="1" applyFill="1" applyBorder="1" applyAlignment="1" applyProtection="1">
      <alignment horizontal="center" vertical="center" wrapText="1"/>
    </xf>
    <xf numFmtId="0" fontId="28" fillId="2" borderId="102" xfId="2" applyFont="1" applyFill="1" applyBorder="1" applyAlignment="1" applyProtection="1">
      <alignment horizontal="center" vertical="center" wrapText="1"/>
    </xf>
    <xf numFmtId="0" fontId="28" fillId="2" borderId="76" xfId="2" applyFont="1" applyFill="1" applyBorder="1" applyAlignment="1" applyProtection="1">
      <alignment horizontal="center" vertical="center" wrapText="1"/>
    </xf>
    <xf numFmtId="0" fontId="14" fillId="0" borderId="105" xfId="3" applyFont="1" applyFill="1" applyBorder="1" applyAlignment="1" applyProtection="1">
      <alignment horizontal="center" vertical="center"/>
    </xf>
    <xf numFmtId="0" fontId="14" fillId="0" borderId="1" xfId="3" applyFont="1" applyFill="1" applyBorder="1" applyAlignment="1" applyProtection="1">
      <alignment horizontal="center" vertical="center"/>
    </xf>
    <xf numFmtId="0" fontId="14" fillId="0" borderId="106" xfId="3" applyFont="1" applyFill="1" applyBorder="1" applyAlignment="1" applyProtection="1">
      <alignment horizontal="center" vertical="center"/>
    </xf>
    <xf numFmtId="3" fontId="23" fillId="0" borderId="33" xfId="0" quotePrefix="1" applyNumberFormat="1" applyFont="1" applyFill="1" applyBorder="1" applyAlignment="1">
      <alignment horizontal="center" vertical="center"/>
    </xf>
    <xf numFmtId="3" fontId="23" fillId="0" borderId="119" xfId="0" applyNumberFormat="1" applyFont="1" applyFill="1" applyBorder="1" applyAlignment="1">
      <alignment horizontal="center" vertical="center"/>
    </xf>
    <xf numFmtId="0" fontId="23" fillId="0" borderId="119" xfId="0" applyFont="1" applyFill="1" applyBorder="1" applyAlignment="1">
      <alignment horizontal="center" vertical="center"/>
    </xf>
    <xf numFmtId="0" fontId="38" fillId="0" borderId="65" xfId="0" applyFont="1" applyFill="1" applyBorder="1" applyAlignment="1">
      <alignment horizontal="left" vertical="center" wrapText="1"/>
    </xf>
    <xf numFmtId="0" fontId="38" fillId="0" borderId="38" xfId="0" applyFont="1" applyFill="1" applyBorder="1" applyAlignment="1">
      <alignment horizontal="left" vertical="center" wrapText="1"/>
    </xf>
    <xf numFmtId="0" fontId="38" fillId="0" borderId="39" xfId="0" applyFont="1" applyFill="1" applyBorder="1" applyAlignment="1">
      <alignment horizontal="left" vertical="center" wrapText="1"/>
    </xf>
    <xf numFmtId="191" fontId="23" fillId="0" borderId="78" xfId="0" applyNumberFormat="1" applyFont="1" applyFill="1" applyBorder="1" applyAlignment="1">
      <alignment horizontal="right" vertical="center"/>
    </xf>
    <xf numFmtId="191" fontId="23" fillId="0" borderId="63" xfId="0" applyNumberFormat="1" applyFont="1" applyFill="1" applyBorder="1" applyAlignment="1">
      <alignment horizontal="right" vertical="center"/>
    </xf>
    <xf numFmtId="191" fontId="23" fillId="0" borderId="64" xfId="0" applyNumberFormat="1" applyFont="1" applyFill="1" applyBorder="1" applyAlignment="1">
      <alignment horizontal="right" vertical="center"/>
    </xf>
    <xf numFmtId="0" fontId="23" fillId="0" borderId="32" xfId="0" applyFont="1" applyFill="1" applyBorder="1" applyAlignment="1">
      <alignment horizontal="left" vertical="center"/>
    </xf>
    <xf numFmtId="0" fontId="23" fillId="0" borderId="19" xfId="0" applyFont="1" applyFill="1" applyBorder="1" applyAlignment="1">
      <alignment horizontal="left" vertical="center"/>
    </xf>
    <xf numFmtId="0" fontId="23" fillId="0" borderId="21" xfId="0" applyFont="1" applyFill="1" applyBorder="1" applyAlignment="1">
      <alignment horizontal="left" vertical="center"/>
    </xf>
    <xf numFmtId="0" fontId="23" fillId="0" borderId="6" xfId="0" applyFont="1" applyFill="1" applyBorder="1" applyAlignment="1">
      <alignment horizontal="center" vertical="center"/>
    </xf>
    <xf numFmtId="0" fontId="24" fillId="0" borderId="12" xfId="2" applyFont="1" applyFill="1" applyBorder="1" applyAlignment="1" applyProtection="1">
      <alignment horizontal="center" vertical="center" wrapText="1"/>
    </xf>
    <xf numFmtId="0" fontId="24" fillId="0" borderId="16" xfId="2" applyFont="1" applyFill="1" applyBorder="1" applyAlignment="1" applyProtection="1">
      <alignment horizontal="center" vertical="center" wrapText="1"/>
    </xf>
    <xf numFmtId="9" fontId="23" fillId="0" borderId="47" xfId="0" applyNumberFormat="1" applyFont="1" applyFill="1" applyBorder="1" applyAlignment="1">
      <alignment vertical="center"/>
    </xf>
    <xf numFmtId="0" fontId="23" fillId="0" borderId="15" xfId="0" applyFont="1" applyFill="1" applyBorder="1" applyAlignment="1">
      <alignment horizontal="left" vertical="center"/>
    </xf>
    <xf numFmtId="0" fontId="23" fillId="0" borderId="12" xfId="0" applyFont="1" applyFill="1" applyBorder="1" applyAlignment="1">
      <alignment horizontal="left" vertical="center"/>
    </xf>
    <xf numFmtId="0" fontId="23" fillId="0" borderId="16" xfId="0" applyFont="1" applyFill="1" applyBorder="1" applyAlignment="1">
      <alignment horizontal="left" vertical="center"/>
    </xf>
    <xf numFmtId="0" fontId="23" fillId="0" borderId="15" xfId="0" applyFont="1" applyFill="1" applyBorder="1" applyAlignment="1">
      <alignment vertical="center"/>
    </xf>
    <xf numFmtId="0" fontId="23" fillId="0" borderId="12" xfId="0" applyFont="1" applyFill="1" applyBorder="1" applyAlignment="1">
      <alignment vertical="center"/>
    </xf>
    <xf numFmtId="0" fontId="23" fillId="0" borderId="16" xfId="0" applyFont="1" applyFill="1" applyBorder="1" applyAlignment="1">
      <alignment vertical="center"/>
    </xf>
    <xf numFmtId="0" fontId="23" fillId="0" borderId="15" xfId="0" applyFont="1" applyFill="1" applyBorder="1" applyAlignment="1">
      <alignment vertical="center" wrapText="1"/>
    </xf>
    <xf numFmtId="0" fontId="23" fillId="0" borderId="12" xfId="0" applyFont="1" applyFill="1" applyBorder="1" applyAlignment="1">
      <alignment vertical="center" wrapText="1"/>
    </xf>
    <xf numFmtId="0" fontId="23" fillId="0" borderId="16" xfId="0" applyFont="1" applyFill="1" applyBorder="1" applyAlignment="1">
      <alignment vertical="center" wrapText="1"/>
    </xf>
    <xf numFmtId="9" fontId="23" fillId="0" borderId="15" xfId="0" applyNumberFormat="1" applyFont="1" applyFill="1" applyBorder="1" applyAlignment="1">
      <alignment vertical="center"/>
    </xf>
    <xf numFmtId="9" fontId="23" fillId="0" borderId="12" xfId="0" applyNumberFormat="1" applyFont="1" applyFill="1" applyBorder="1" applyAlignment="1">
      <alignment vertical="center"/>
    </xf>
    <xf numFmtId="9" fontId="23" fillId="0" borderId="16" xfId="0" applyNumberFormat="1" applyFont="1" applyFill="1" applyBorder="1" applyAlignment="1">
      <alignment vertical="center"/>
    </xf>
    <xf numFmtId="0" fontId="23" fillId="2" borderId="15" xfId="0" applyFont="1" applyFill="1" applyBorder="1" applyAlignment="1">
      <alignment horizontal="center" vertical="center" wrapText="1"/>
    </xf>
    <xf numFmtId="0" fontId="23" fillId="0" borderId="15" xfId="0" applyFont="1" applyBorder="1" applyAlignment="1">
      <alignment vertical="center"/>
    </xf>
    <xf numFmtId="0" fontId="23" fillId="0" borderId="12" xfId="0" applyFont="1" applyBorder="1" applyAlignment="1">
      <alignment vertical="center"/>
    </xf>
    <xf numFmtId="0" fontId="23" fillId="0" borderId="16" xfId="0" applyFont="1" applyBorder="1" applyAlignment="1">
      <alignment vertical="center"/>
    </xf>
    <xf numFmtId="0" fontId="23" fillId="0" borderId="47" xfId="0" applyFont="1" applyBorder="1" applyAlignment="1">
      <alignment horizontal="center" vertical="center"/>
    </xf>
    <xf numFmtId="0" fontId="23" fillId="0" borderId="15" xfId="0" applyFont="1" applyFill="1" applyBorder="1" applyAlignment="1">
      <alignment horizontal="right" vertical="center" wrapText="1"/>
    </xf>
    <xf numFmtId="0" fontId="23" fillId="0" borderId="12" xfId="0" applyFont="1" applyFill="1" applyBorder="1" applyAlignment="1">
      <alignment horizontal="right" vertical="center" wrapText="1"/>
    </xf>
    <xf numFmtId="0" fontId="23" fillId="0" borderId="16" xfId="0" applyFont="1" applyFill="1" applyBorder="1" applyAlignment="1">
      <alignment horizontal="right" vertical="center" wrapText="1"/>
    </xf>
    <xf numFmtId="0" fontId="23" fillId="0" borderId="15" xfId="0" applyFont="1" applyFill="1" applyBorder="1" applyAlignment="1">
      <alignment horizontal="right" vertical="center"/>
    </xf>
    <xf numFmtId="0" fontId="23" fillId="0" borderId="12" xfId="0" applyFont="1" applyFill="1" applyBorder="1" applyAlignment="1">
      <alignment horizontal="right" vertical="center"/>
    </xf>
    <xf numFmtId="0" fontId="23" fillId="0" borderId="16" xfId="0" applyFont="1" applyFill="1" applyBorder="1" applyAlignment="1">
      <alignment horizontal="right" vertical="center"/>
    </xf>
    <xf numFmtId="184" fontId="23" fillId="0" borderId="109" xfId="0" applyNumberFormat="1" applyFont="1" applyFill="1" applyBorder="1" applyAlignment="1">
      <alignment horizontal="right" vertical="center"/>
    </xf>
    <xf numFmtId="0" fontId="24" fillId="0" borderId="79" xfId="0" applyFont="1" applyFill="1" applyBorder="1" applyAlignment="1">
      <alignment horizontal="center" vertical="center"/>
    </xf>
    <xf numFmtId="0" fontId="24" fillId="0" borderId="38" xfId="0" applyFont="1" applyFill="1" applyBorder="1" applyAlignment="1">
      <alignment horizontal="center" vertical="center"/>
    </xf>
    <xf numFmtId="0" fontId="24" fillId="0" borderId="39" xfId="0" applyFont="1" applyFill="1" applyBorder="1" applyAlignment="1">
      <alignment horizontal="center" vertical="center"/>
    </xf>
    <xf numFmtId="0" fontId="20" fillId="0" borderId="79" xfId="0" applyFont="1" applyFill="1" applyBorder="1" applyAlignment="1">
      <alignment horizontal="center" vertical="center"/>
    </xf>
    <xf numFmtId="0" fontId="20" fillId="0" borderId="38" xfId="0" applyFont="1" applyFill="1" applyBorder="1" applyAlignment="1">
      <alignment horizontal="center" vertical="center"/>
    </xf>
    <xf numFmtId="0" fontId="20" fillId="0" borderId="39" xfId="0" applyFont="1" applyFill="1" applyBorder="1" applyAlignment="1">
      <alignment horizontal="center" vertical="center"/>
    </xf>
    <xf numFmtId="177" fontId="23" fillId="0" borderId="37" xfId="0" quotePrefix="1" applyNumberFormat="1" applyFont="1" applyFill="1" applyBorder="1" applyAlignment="1">
      <alignment horizontal="right" vertical="center"/>
    </xf>
    <xf numFmtId="184" fontId="23" fillId="0" borderId="78" xfId="0" quotePrefix="1" applyNumberFormat="1" applyFont="1" applyFill="1" applyBorder="1" applyAlignment="1">
      <alignment horizontal="right" vertical="center"/>
    </xf>
    <xf numFmtId="180" fontId="23" fillId="0" borderId="37" xfId="0" applyNumberFormat="1" applyFont="1" applyFill="1" applyBorder="1" applyAlignment="1">
      <alignment horizontal="right" vertical="center"/>
    </xf>
    <xf numFmtId="180" fontId="23" fillId="0" borderId="38" xfId="0" applyNumberFormat="1" applyFont="1" applyFill="1" applyBorder="1" applyAlignment="1">
      <alignment horizontal="right" vertical="center"/>
    </xf>
    <xf numFmtId="180" fontId="23" fillId="0" borderId="39" xfId="0" applyNumberFormat="1" applyFont="1" applyFill="1" applyBorder="1" applyAlignment="1">
      <alignment horizontal="right" vertical="center"/>
    </xf>
    <xf numFmtId="0" fontId="28" fillId="0" borderId="1" xfId="0" applyNumberFormat="1" applyFont="1" applyFill="1" applyBorder="1" applyAlignment="1">
      <alignment horizontal="left" vertical="center" wrapText="1" readingOrder="2"/>
    </xf>
    <xf numFmtId="0" fontId="20" fillId="0" borderId="103" xfId="3" applyFont="1" applyFill="1" applyBorder="1" applyAlignment="1" applyProtection="1">
      <alignment horizontal="left" vertical="top" wrapText="1"/>
    </xf>
    <xf numFmtId="0" fontId="20" fillId="0" borderId="102" xfId="3" applyFont="1" applyFill="1" applyBorder="1" applyAlignment="1" applyProtection="1">
      <alignment horizontal="left" vertical="top" wrapText="1"/>
    </xf>
    <xf numFmtId="0" fontId="20" fillId="0" borderId="104" xfId="3" applyFont="1" applyFill="1" applyBorder="1" applyAlignment="1" applyProtection="1">
      <alignment horizontal="left" vertical="top" wrapText="1"/>
    </xf>
    <xf numFmtId="191" fontId="23" fillId="0" borderId="15" xfId="0" applyNumberFormat="1" applyFont="1" applyFill="1" applyBorder="1" applyAlignment="1">
      <alignment horizontal="right" vertical="top"/>
    </xf>
    <xf numFmtId="191" fontId="23" fillId="0" borderId="12" xfId="0" applyNumberFormat="1" applyFont="1" applyFill="1" applyBorder="1" applyAlignment="1">
      <alignment horizontal="right" vertical="top"/>
    </xf>
    <xf numFmtId="191" fontId="23" fillId="0" borderId="16" xfId="0" applyNumberFormat="1" applyFont="1" applyFill="1" applyBorder="1" applyAlignment="1">
      <alignment horizontal="right" vertical="top"/>
    </xf>
    <xf numFmtId="0" fontId="23" fillId="0" borderId="65" xfId="0" applyFont="1" applyFill="1" applyBorder="1" applyAlignment="1">
      <alignment horizontal="left" vertical="top"/>
    </xf>
    <xf numFmtId="0" fontId="23" fillId="0" borderId="38" xfId="0" applyFont="1" applyFill="1" applyBorder="1" applyAlignment="1">
      <alignment horizontal="left" vertical="top"/>
    </xf>
    <xf numFmtId="0" fontId="23" fillId="0" borderId="39" xfId="0" applyFont="1" applyFill="1" applyBorder="1" applyAlignment="1">
      <alignment horizontal="left" vertical="top"/>
    </xf>
    <xf numFmtId="38" fontId="23" fillId="0" borderId="40" xfId="5" applyFont="1" applyFill="1" applyBorder="1" applyAlignment="1">
      <alignment horizontal="right" vertical="top"/>
    </xf>
    <xf numFmtId="0" fontId="38" fillId="0" borderId="62" xfId="0" applyFont="1" applyFill="1" applyBorder="1" applyAlignment="1">
      <alignment horizontal="left" vertical="top"/>
    </xf>
    <xf numFmtId="0" fontId="38" fillId="0" borderId="63" xfId="0" applyFont="1" applyFill="1" applyBorder="1" applyAlignment="1">
      <alignment horizontal="left" vertical="top"/>
    </xf>
    <xf numFmtId="0" fontId="38" fillId="0" borderId="64" xfId="0" applyFont="1" applyFill="1" applyBorder="1" applyAlignment="1">
      <alignment horizontal="left" vertical="top"/>
    </xf>
    <xf numFmtId="191" fontId="23" fillId="0" borderId="78" xfId="0" applyNumberFormat="1" applyFont="1" applyFill="1" applyBorder="1" applyAlignment="1">
      <alignment horizontal="right" vertical="top"/>
    </xf>
    <xf numFmtId="191" fontId="23" fillId="0" borderId="63" xfId="0" applyNumberFormat="1" applyFont="1" applyFill="1" applyBorder="1" applyAlignment="1">
      <alignment horizontal="right" vertical="top"/>
    </xf>
    <xf numFmtId="191" fontId="23" fillId="0" borderId="64" xfId="0" applyNumberFormat="1" applyFont="1" applyFill="1" applyBorder="1" applyAlignment="1">
      <alignment horizontal="right" vertical="top"/>
    </xf>
    <xf numFmtId="0" fontId="23" fillId="0" borderId="33" xfId="0" applyFont="1" applyFill="1" applyBorder="1" applyAlignment="1">
      <alignment horizontal="right" vertical="top"/>
    </xf>
    <xf numFmtId="0" fontId="23" fillId="0" borderId="32" xfId="0" applyFont="1" applyFill="1" applyBorder="1" applyAlignment="1">
      <alignment horizontal="left" vertical="top"/>
    </xf>
    <xf numFmtId="0" fontId="23" fillId="0" borderId="19" xfId="0" applyFont="1" applyFill="1" applyBorder="1" applyAlignment="1">
      <alignment horizontal="left" vertical="top"/>
    </xf>
    <xf numFmtId="0" fontId="23" fillId="0" borderId="21" xfId="0" applyFont="1" applyFill="1" applyBorder="1" applyAlignment="1">
      <alignment horizontal="left" vertical="top"/>
    </xf>
    <xf numFmtId="0" fontId="23" fillId="0" borderId="32" xfId="3" applyFont="1" applyFill="1" applyBorder="1" applyAlignment="1">
      <alignment horizontal="left" vertical="center" wrapText="1" shrinkToFit="1"/>
    </xf>
    <xf numFmtId="0" fontId="23" fillId="0" borderId="19" xfId="0" applyFont="1" applyBorder="1" applyAlignment="1">
      <alignment horizontal="left" vertical="center" wrapText="1" shrinkToFit="1"/>
    </xf>
    <xf numFmtId="0" fontId="23" fillId="0" borderId="21" xfId="0" applyFont="1" applyBorder="1" applyAlignment="1">
      <alignment horizontal="left" vertical="center" wrapText="1" shrinkToFit="1"/>
    </xf>
    <xf numFmtId="0" fontId="23" fillId="0" borderId="44" xfId="0" applyFont="1" applyBorder="1" applyAlignment="1">
      <alignment horizontal="left" vertical="center" wrapText="1" shrinkToFit="1"/>
    </xf>
    <xf numFmtId="0" fontId="23" fillId="0" borderId="23" xfId="0" applyFont="1" applyBorder="1" applyAlignment="1">
      <alignment horizontal="left" vertical="center" wrapText="1" shrinkToFit="1"/>
    </xf>
    <xf numFmtId="0" fontId="23" fillId="0" borderId="25" xfId="0" applyFont="1" applyBorder="1" applyAlignment="1">
      <alignment horizontal="left" vertical="center" wrapText="1" shrinkToFit="1"/>
    </xf>
    <xf numFmtId="0" fontId="20" fillId="0" borderId="15" xfId="0" applyFont="1" applyFill="1" applyBorder="1" applyAlignment="1">
      <alignment vertical="center"/>
    </xf>
    <xf numFmtId="0" fontId="20" fillId="0" borderId="12" xfId="0" applyFont="1" applyFill="1" applyBorder="1" applyAlignment="1">
      <alignment vertical="center"/>
    </xf>
    <xf numFmtId="0" fontId="20" fillId="0" borderId="16" xfId="0" applyFont="1" applyFill="1" applyBorder="1" applyAlignment="1">
      <alignment vertical="center"/>
    </xf>
    <xf numFmtId="0" fontId="28" fillId="0" borderId="1" xfId="0" applyFont="1" applyFill="1" applyBorder="1" applyAlignment="1">
      <alignment horizontal="left" vertical="center" readingOrder="1"/>
    </xf>
    <xf numFmtId="0" fontId="20" fillId="0" borderId="103" xfId="3" applyFont="1" applyFill="1" applyBorder="1" applyAlignment="1" applyProtection="1">
      <alignment horizontal="left" vertical="top"/>
    </xf>
    <xf numFmtId="0" fontId="20" fillId="0" borderId="102" xfId="3" applyFont="1" applyFill="1" applyBorder="1" applyAlignment="1" applyProtection="1">
      <alignment horizontal="left" vertical="top"/>
    </xf>
    <xf numFmtId="0" fontId="20" fillId="0" borderId="104" xfId="3" applyFont="1" applyFill="1" applyBorder="1" applyAlignment="1" applyProtection="1">
      <alignment horizontal="left" vertical="top"/>
    </xf>
    <xf numFmtId="0" fontId="33" fillId="0" borderId="65" xfId="0" applyFont="1" applyFill="1" applyBorder="1" applyAlignment="1">
      <alignment horizontal="center" vertical="top"/>
    </xf>
    <xf numFmtId="0" fontId="33" fillId="0" borderId="38" xfId="0" applyFont="1" applyFill="1" applyBorder="1" applyAlignment="1">
      <alignment horizontal="center" vertical="top"/>
    </xf>
    <xf numFmtId="0" fontId="33" fillId="0" borderId="39" xfId="0" applyFont="1" applyFill="1" applyBorder="1" applyAlignment="1">
      <alignment horizontal="center" vertical="top"/>
    </xf>
    <xf numFmtId="3" fontId="23" fillId="0" borderId="78" xfId="0" applyNumberFormat="1" applyFont="1" applyFill="1" applyBorder="1" applyAlignment="1">
      <alignment horizontal="right" vertical="top"/>
    </xf>
    <xf numFmtId="3" fontId="23" fillId="0" borderId="63" xfId="0" applyNumberFormat="1" applyFont="1" applyFill="1" applyBorder="1" applyAlignment="1">
      <alignment horizontal="right" vertical="top"/>
    </xf>
    <xf numFmtId="3" fontId="23" fillId="0" borderId="64" xfId="0" applyNumberFormat="1" applyFont="1" applyFill="1" applyBorder="1" applyAlignment="1">
      <alignment horizontal="right" vertical="top"/>
    </xf>
    <xf numFmtId="0" fontId="0" fillId="0" borderId="32" xfId="3" applyFont="1" applyFill="1" applyBorder="1" applyAlignment="1">
      <alignment vertical="center" wrapText="1" shrinkToFit="1"/>
    </xf>
    <xf numFmtId="0" fontId="2" fillId="0" borderId="19" xfId="0" applyFont="1" applyBorder="1" applyAlignment="1">
      <alignment vertical="center" wrapText="1" shrinkToFit="1"/>
    </xf>
    <xf numFmtId="0" fontId="2" fillId="0" borderId="21" xfId="0" applyFont="1" applyBorder="1" applyAlignment="1">
      <alignment vertical="center" wrapText="1" shrinkToFit="1"/>
    </xf>
    <xf numFmtId="0" fontId="2" fillId="0" borderId="44" xfId="0" applyFont="1" applyBorder="1" applyAlignment="1">
      <alignment vertical="center" wrapText="1" shrinkToFit="1"/>
    </xf>
    <xf numFmtId="0" fontId="2" fillId="0" borderId="23" xfId="0" applyFont="1" applyBorder="1" applyAlignment="1">
      <alignment vertical="center" wrapText="1" shrinkToFit="1"/>
    </xf>
    <xf numFmtId="0" fontId="2" fillId="0" borderId="25" xfId="0" applyFont="1" applyBorder="1" applyAlignment="1">
      <alignment vertical="center" wrapText="1" shrinkToFit="1"/>
    </xf>
    <xf numFmtId="0" fontId="0" fillId="0" borderId="101" xfId="0" applyBorder="1" applyAlignment="1">
      <alignment horizontal="left" vertical="center"/>
    </xf>
    <xf numFmtId="0" fontId="0" fillId="0" borderId="12" xfId="0" applyFont="1" applyBorder="1" applyAlignment="1">
      <alignment horizontal="left" vertical="center"/>
    </xf>
    <xf numFmtId="0" fontId="0" fillId="0" borderId="16" xfId="0" applyFont="1" applyBorder="1" applyAlignment="1">
      <alignment horizontal="left" vertical="center"/>
    </xf>
    <xf numFmtId="0" fontId="0" fillId="0" borderId="101" xfId="0" applyBorder="1" applyAlignment="1">
      <alignment horizontal="left" vertical="center" wrapText="1"/>
    </xf>
    <xf numFmtId="0" fontId="0" fillId="0" borderId="17" xfId="0" applyFont="1" applyBorder="1" applyAlignment="1">
      <alignment horizontal="left" vertical="center"/>
    </xf>
    <xf numFmtId="0" fontId="13" fillId="5" borderId="5" xfId="0" applyFont="1" applyFill="1" applyBorder="1" applyAlignment="1">
      <alignment horizontal="center" vertical="center"/>
    </xf>
    <xf numFmtId="0" fontId="0" fillId="5" borderId="6" xfId="0" applyFont="1" applyFill="1" applyBorder="1" applyAlignment="1">
      <alignment horizontal="center" vertical="center"/>
    </xf>
    <xf numFmtId="0" fontId="0" fillId="5" borderId="10" xfId="0" applyFont="1" applyFill="1" applyBorder="1" applyAlignment="1">
      <alignment horizontal="center" vertical="center"/>
    </xf>
    <xf numFmtId="0" fontId="23" fillId="6" borderId="72" xfId="0" applyFont="1" applyFill="1" applyBorder="1" applyAlignment="1">
      <alignment horizontal="left" vertical="center" wrapText="1"/>
    </xf>
    <xf numFmtId="0" fontId="23" fillId="6" borderId="73" xfId="0" applyFont="1" applyFill="1" applyBorder="1" applyAlignment="1">
      <alignment horizontal="left" vertical="center" wrapText="1"/>
    </xf>
    <xf numFmtId="0" fontId="23" fillId="6" borderId="74" xfId="0" applyFont="1" applyFill="1" applyBorder="1" applyAlignment="1">
      <alignment horizontal="left" vertical="center" wrapText="1"/>
    </xf>
    <xf numFmtId="0" fontId="13" fillId="2" borderId="11"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3" borderId="5" xfId="0" applyFont="1" applyFill="1" applyBorder="1" applyAlignment="1">
      <alignment horizontal="center" vertical="center"/>
    </xf>
    <xf numFmtId="0" fontId="13" fillId="3" borderId="6" xfId="0" applyFont="1" applyFill="1" applyBorder="1" applyAlignment="1">
      <alignment horizontal="center" vertical="center"/>
    </xf>
    <xf numFmtId="0" fontId="13" fillId="3" borderId="10" xfId="0" applyFont="1" applyFill="1" applyBorder="1" applyAlignment="1">
      <alignment horizontal="center" vertical="center"/>
    </xf>
    <xf numFmtId="0" fontId="13" fillId="0" borderId="91" xfId="0" applyFont="1" applyFill="1" applyBorder="1" applyAlignment="1">
      <alignment vertical="center" textRotation="255"/>
    </xf>
    <xf numFmtId="0" fontId="0" fillId="0" borderId="73" xfId="0" applyBorder="1" applyAlignment="1">
      <alignment vertical="center" textRotation="255"/>
    </xf>
    <xf numFmtId="0" fontId="0" fillId="0" borderId="98" xfId="0" applyBorder="1" applyAlignment="1">
      <alignment vertical="center" textRotation="255"/>
    </xf>
    <xf numFmtId="0" fontId="0" fillId="0" borderId="99" xfId="0" applyBorder="1" applyAlignment="1">
      <alignment vertical="center"/>
    </xf>
    <xf numFmtId="0" fontId="0" fillId="0" borderId="73" xfId="0" applyBorder="1" applyAlignment="1">
      <alignment vertical="center"/>
    </xf>
    <xf numFmtId="0" fontId="0" fillId="0" borderId="74" xfId="0" applyBorder="1" applyAlignment="1">
      <alignment vertical="center"/>
    </xf>
    <xf numFmtId="0" fontId="13" fillId="2" borderId="24"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13" fillId="2" borderId="25" xfId="0" applyFont="1" applyFill="1" applyBorder="1" applyAlignment="1">
      <alignment horizontal="center" vertical="center" wrapText="1"/>
    </xf>
    <xf numFmtId="0" fontId="0" fillId="0" borderId="93" xfId="0" applyFont="1" applyFill="1" applyBorder="1" applyAlignment="1">
      <alignment vertical="top" wrapText="1"/>
    </xf>
    <xf numFmtId="0" fontId="13" fillId="0" borderId="94" xfId="0" applyFont="1" applyFill="1" applyBorder="1" applyAlignment="1">
      <alignment vertical="top" wrapText="1"/>
    </xf>
    <xf numFmtId="0" fontId="13" fillId="0" borderId="95" xfId="0" applyFont="1" applyFill="1" applyBorder="1" applyAlignment="1">
      <alignment vertical="top" wrapText="1"/>
    </xf>
    <xf numFmtId="0" fontId="0" fillId="0" borderId="24" xfId="0" applyFont="1" applyFill="1" applyBorder="1" applyAlignment="1">
      <alignment vertical="top" wrapText="1"/>
    </xf>
    <xf numFmtId="0" fontId="13" fillId="0" borderId="23" xfId="0" applyFont="1" applyFill="1" applyBorder="1" applyAlignment="1">
      <alignment vertical="top" wrapText="1"/>
    </xf>
    <xf numFmtId="0" fontId="13" fillId="0" borderId="25" xfId="0" applyFont="1" applyFill="1" applyBorder="1" applyAlignment="1">
      <alignment vertical="top" wrapText="1"/>
    </xf>
    <xf numFmtId="0" fontId="13" fillId="2" borderId="22" xfId="0" applyFont="1" applyFill="1" applyBorder="1" applyAlignment="1">
      <alignment horizontal="center" vertical="center" wrapText="1"/>
    </xf>
    <xf numFmtId="0" fontId="13" fillId="0" borderId="11" xfId="0" applyFont="1" applyFill="1" applyBorder="1" applyAlignment="1">
      <alignment vertical="center" textRotation="255"/>
    </xf>
    <xf numFmtId="0" fontId="0" fillId="0" borderId="12" xfId="0" applyBorder="1" applyAlignment="1">
      <alignment vertical="center"/>
    </xf>
    <xf numFmtId="0" fontId="0" fillId="0" borderId="96" xfId="0" applyBorder="1" applyAlignment="1">
      <alignment vertical="center"/>
    </xf>
    <xf numFmtId="0" fontId="0" fillId="0" borderId="97" xfId="0" applyFill="1" applyBorder="1" applyAlignment="1">
      <alignment vertical="center" wrapText="1"/>
    </xf>
    <xf numFmtId="0" fontId="0" fillId="0" borderId="12" xfId="0" applyFont="1" applyBorder="1" applyAlignment="1">
      <alignment vertical="center" wrapText="1"/>
    </xf>
    <xf numFmtId="0" fontId="0" fillId="0" borderId="17" xfId="0" applyFont="1" applyBorder="1" applyAlignment="1">
      <alignment vertical="center" wrapText="1"/>
    </xf>
    <xf numFmtId="0" fontId="0" fillId="0" borderId="82" xfId="0" applyFill="1" applyBorder="1" applyAlignment="1">
      <alignment horizontal="center" vertical="center"/>
    </xf>
    <xf numFmtId="0" fontId="0" fillId="0" borderId="83" xfId="0" applyBorder="1" applyAlignment="1">
      <alignment horizontal="center" vertical="center"/>
    </xf>
    <xf numFmtId="0" fontId="0" fillId="0" borderId="84" xfId="0" applyBorder="1" applyAlignment="1">
      <alignment horizontal="center" vertical="center"/>
    </xf>
    <xf numFmtId="0" fontId="18" fillId="0" borderId="85" xfId="0" applyFont="1" applyFill="1" applyBorder="1" applyAlignment="1">
      <alignment vertical="center" wrapText="1"/>
    </xf>
    <xf numFmtId="0" fontId="18" fillId="0" borderId="86" xfId="0" applyFont="1" applyBorder="1" applyAlignment="1">
      <alignment vertical="center" wrapText="1"/>
    </xf>
    <xf numFmtId="0" fontId="18" fillId="0" borderId="87" xfId="0" applyFont="1" applyBorder="1" applyAlignment="1">
      <alignment vertical="center" wrapText="1"/>
    </xf>
    <xf numFmtId="0" fontId="0" fillId="0" borderId="80" xfId="0" applyFill="1" applyBorder="1" applyAlignment="1">
      <alignment horizontal="center" vertical="center"/>
    </xf>
    <xf numFmtId="0" fontId="0" fillId="0" borderId="68" xfId="0" applyBorder="1" applyAlignment="1">
      <alignment horizontal="center" vertical="center"/>
    </xf>
    <xf numFmtId="0" fontId="0" fillId="0" borderId="69" xfId="0" applyBorder="1" applyAlignment="1">
      <alignment horizontal="center" vertical="center"/>
    </xf>
    <xf numFmtId="0" fontId="0" fillId="0" borderId="81" xfId="0" applyFont="1" applyFill="1" applyBorder="1" applyAlignment="1">
      <alignment vertical="center"/>
    </xf>
    <xf numFmtId="0" fontId="0" fillId="0" borderId="68" xfId="0" applyBorder="1" applyAlignment="1">
      <alignment vertical="center"/>
    </xf>
    <xf numFmtId="0" fontId="0" fillId="0" borderId="69" xfId="0" applyBorder="1" applyAlignment="1">
      <alignment vertical="center"/>
    </xf>
    <xf numFmtId="0" fontId="13" fillId="2" borderId="91" xfId="0" applyFont="1" applyFill="1" applyBorder="1" applyAlignment="1">
      <alignment horizontal="center" vertical="center" textRotation="255"/>
    </xf>
    <xf numFmtId="0" fontId="13" fillId="2" borderId="92" xfId="0" applyFont="1" applyFill="1" applyBorder="1" applyAlignment="1">
      <alignment horizontal="center" vertical="center" textRotation="255"/>
    </xf>
    <xf numFmtId="0" fontId="0" fillId="0" borderId="72" xfId="0" applyFill="1" applyBorder="1" applyAlignment="1">
      <alignment vertical="center"/>
    </xf>
    <xf numFmtId="0" fontId="0" fillId="0" borderId="88" xfId="0" applyFont="1" applyFill="1" applyBorder="1" applyAlignment="1">
      <alignment vertical="center"/>
    </xf>
    <xf numFmtId="0" fontId="0" fillId="0" borderId="89" xfId="0" applyBorder="1" applyAlignment="1">
      <alignment vertical="center"/>
    </xf>
    <xf numFmtId="0" fontId="0" fillId="0" borderId="90" xfId="0" applyBorder="1" applyAlignment="1">
      <alignment vertical="center"/>
    </xf>
    <xf numFmtId="0" fontId="0" fillId="4" borderId="85" xfId="0" applyFont="1" applyFill="1" applyBorder="1" applyAlignment="1">
      <alignment vertical="center" shrinkToFit="1"/>
    </xf>
    <xf numFmtId="0" fontId="0" fillId="4" borderId="86" xfId="0" applyFont="1" applyFill="1" applyBorder="1" applyAlignment="1">
      <alignment vertical="center" shrinkToFit="1"/>
    </xf>
    <xf numFmtId="0" fontId="0" fillId="0" borderId="86" xfId="0" applyBorder="1" applyAlignment="1">
      <alignment vertical="center" wrapText="1"/>
    </xf>
    <xf numFmtId="0" fontId="0" fillId="0" borderId="87" xfId="0" applyBorder="1" applyAlignment="1">
      <alignment vertical="center" wrapText="1"/>
    </xf>
    <xf numFmtId="0" fontId="13" fillId="2" borderId="18" xfId="0" applyFont="1" applyFill="1" applyBorder="1" applyAlignment="1">
      <alignment horizontal="center" vertical="center" textRotation="255" wrapText="1"/>
    </xf>
    <xf numFmtId="0" fontId="13" fillId="2" borderId="26" xfId="0" applyFont="1" applyFill="1" applyBorder="1" applyAlignment="1">
      <alignment horizontal="center" vertical="center" textRotation="255" wrapText="1"/>
    </xf>
    <xf numFmtId="0" fontId="13" fillId="2" borderId="29" xfId="0" applyFont="1" applyFill="1" applyBorder="1" applyAlignment="1">
      <alignment horizontal="center" vertical="center" textRotation="255" wrapText="1"/>
    </xf>
    <xf numFmtId="0" fontId="13" fillId="2" borderId="30" xfId="0" applyFont="1" applyFill="1" applyBorder="1" applyAlignment="1">
      <alignment horizontal="center" vertical="center" textRotation="255" wrapText="1"/>
    </xf>
    <xf numFmtId="0" fontId="13" fillId="2" borderId="22" xfId="0" applyFont="1" applyFill="1" applyBorder="1" applyAlignment="1">
      <alignment horizontal="center" vertical="center" textRotation="255" wrapText="1"/>
    </xf>
    <xf numFmtId="0" fontId="13" fillId="2" borderId="49" xfId="0" applyFont="1" applyFill="1" applyBorder="1" applyAlignment="1">
      <alignment horizontal="center" vertical="center" textRotation="255" wrapText="1"/>
    </xf>
    <xf numFmtId="0" fontId="0" fillId="0" borderId="77" xfId="0" applyFill="1"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8" xfId="0" applyFont="1" applyFill="1" applyBorder="1" applyAlignment="1">
      <alignment vertical="center"/>
    </xf>
    <xf numFmtId="0" fontId="0" fillId="0" borderId="63" xfId="0" applyBorder="1" applyAlignment="1">
      <alignment vertical="center"/>
    </xf>
    <xf numFmtId="0" fontId="0" fillId="0" borderId="64" xfId="0" applyBorder="1" applyAlignment="1">
      <alignment vertical="center"/>
    </xf>
    <xf numFmtId="0" fontId="0" fillId="0" borderId="32" xfId="0" applyFill="1" applyBorder="1" applyAlignment="1">
      <alignment horizontal="left" vertical="center" wrapText="1"/>
    </xf>
    <xf numFmtId="0" fontId="0" fillId="0" borderId="19" xfId="0" applyFont="1" applyFill="1" applyBorder="1" applyAlignment="1">
      <alignment horizontal="left" vertical="center"/>
    </xf>
    <xf numFmtId="0" fontId="0" fillId="0" borderId="21" xfId="0" applyFont="1" applyFill="1" applyBorder="1" applyAlignment="1">
      <alignment horizontal="left" vertical="center"/>
    </xf>
    <xf numFmtId="0" fontId="0" fillId="0" borderId="66" xfId="0" applyFont="1" applyFill="1" applyBorder="1" applyAlignment="1">
      <alignment horizontal="left" vertical="center"/>
    </xf>
    <xf numFmtId="0" fontId="0" fillId="0" borderId="0" xfId="0" applyFont="1" applyFill="1" applyBorder="1" applyAlignment="1">
      <alignment horizontal="left" vertical="center"/>
    </xf>
    <xf numFmtId="0" fontId="0" fillId="0" borderId="61" xfId="0" applyFont="1" applyFill="1" applyBorder="1" applyAlignment="1">
      <alignment horizontal="left" vertical="center"/>
    </xf>
    <xf numFmtId="0" fontId="0" fillId="0" borderId="44" xfId="0" applyFont="1" applyFill="1" applyBorder="1" applyAlignment="1">
      <alignment horizontal="left" vertical="center"/>
    </xf>
    <xf numFmtId="0" fontId="0" fillId="0" borderId="23" xfId="0" applyFont="1" applyFill="1" applyBorder="1" applyAlignment="1">
      <alignment horizontal="left" vertical="center"/>
    </xf>
    <xf numFmtId="0" fontId="0" fillId="0" borderId="25" xfId="0" applyFont="1" applyFill="1" applyBorder="1" applyAlignment="1">
      <alignment horizontal="left" vertical="center"/>
    </xf>
    <xf numFmtId="0" fontId="0" fillId="0" borderId="79" xfId="0" applyFill="1"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7" xfId="0" applyFont="1" applyFill="1" applyBorder="1" applyAlignment="1">
      <alignment vertical="center"/>
    </xf>
    <xf numFmtId="0" fontId="0" fillId="0" borderId="38" xfId="0" applyBorder="1" applyAlignment="1">
      <alignment vertical="center"/>
    </xf>
    <xf numFmtId="0" fontId="0" fillId="0" borderId="39" xfId="0" applyBorder="1" applyAlignment="1">
      <alignment vertical="center"/>
    </xf>
    <xf numFmtId="0" fontId="0" fillId="0" borderId="77" xfId="0" applyFill="1" applyBorder="1" applyAlignment="1">
      <alignment horizontal="center"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0" fillId="0" borderId="66"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61" xfId="0" applyFont="1" applyFill="1" applyBorder="1" applyAlignment="1">
      <alignment horizontal="left" vertical="center" wrapText="1"/>
    </xf>
    <xf numFmtId="0" fontId="0" fillId="0" borderId="44"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0" borderId="25" xfId="0" applyFont="1" applyFill="1" applyBorder="1" applyAlignment="1">
      <alignment horizontal="left" vertical="center" wrapText="1"/>
    </xf>
    <xf numFmtId="0" fontId="0" fillId="0" borderId="79" xfId="0" applyFill="1" applyBorder="1" applyAlignment="1">
      <alignment horizontal="center" vertical="center" wrapText="1"/>
    </xf>
    <xf numFmtId="0" fontId="0" fillId="0" borderId="37" xfId="0" applyFont="1" applyFill="1" applyBorder="1" applyAlignment="1">
      <alignment vertical="center" wrapText="1"/>
    </xf>
    <xf numFmtId="0" fontId="0" fillId="0" borderId="38" xfId="0" applyFont="1" applyBorder="1" applyAlignment="1">
      <alignment vertical="center" wrapText="1"/>
    </xf>
    <xf numFmtId="0" fontId="0" fillId="0" borderId="39" xfId="0" applyFont="1" applyBorder="1" applyAlignment="1">
      <alignment vertical="center" wrapText="1"/>
    </xf>
    <xf numFmtId="0" fontId="13" fillId="2" borderId="24" xfId="0" applyFont="1" applyFill="1" applyBorder="1" applyAlignment="1">
      <alignment horizontal="center" wrapText="1"/>
    </xf>
    <xf numFmtId="0" fontId="13" fillId="2" borderId="23" xfId="0" applyFont="1" applyFill="1" applyBorder="1" applyAlignment="1">
      <alignment horizontal="center" wrapText="1"/>
    </xf>
    <xf numFmtId="0" fontId="13" fillId="2" borderId="25" xfId="0" applyFont="1" applyFill="1" applyBorder="1" applyAlignment="1">
      <alignment horizontal="center" wrapText="1"/>
    </xf>
    <xf numFmtId="0" fontId="13" fillId="0" borderId="14"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3" borderId="22" xfId="0" applyFont="1" applyFill="1" applyBorder="1" applyAlignment="1">
      <alignment horizontal="center" vertical="center" wrapText="1"/>
    </xf>
    <xf numFmtId="0" fontId="13" fillId="3" borderId="23" xfId="0" applyFont="1" applyFill="1" applyBorder="1" applyAlignment="1">
      <alignment horizontal="center" vertical="center" wrapText="1"/>
    </xf>
    <xf numFmtId="0" fontId="13" fillId="3" borderId="25"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44" xfId="0" applyFont="1" applyFill="1" applyBorder="1" applyAlignment="1">
      <alignment horizontal="center" vertical="center" wrapText="1"/>
    </xf>
    <xf numFmtId="0" fontId="0" fillId="0" borderId="43" xfId="0" applyFont="1" applyFill="1" applyBorder="1" applyAlignment="1">
      <alignment horizontal="center" vertical="center" wrapText="1"/>
    </xf>
    <xf numFmtId="0" fontId="0" fillId="0" borderId="25" xfId="0" applyFont="1" applyFill="1" applyBorder="1" applyAlignment="1">
      <alignment horizontal="center" vertical="center" wrapText="1"/>
    </xf>
    <xf numFmtId="0" fontId="0" fillId="0" borderId="11"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16" xfId="0" applyFont="1" applyFill="1" applyBorder="1" applyAlignment="1">
      <alignment horizontal="center" vertical="center"/>
    </xf>
    <xf numFmtId="177" fontId="0" fillId="0" borderId="47" xfId="0" applyNumberFormat="1" applyFont="1" applyFill="1" applyBorder="1" applyAlignment="1">
      <alignment horizontal="center" vertical="center"/>
    </xf>
    <xf numFmtId="0" fontId="0" fillId="0" borderId="44" xfId="0" applyFont="1" applyFill="1" applyBorder="1" applyAlignment="1">
      <alignment horizontal="center" vertical="top"/>
    </xf>
    <xf numFmtId="0" fontId="0" fillId="0" borderId="23" xfId="0" applyFont="1" applyFill="1" applyBorder="1" applyAlignment="1">
      <alignment horizontal="center" vertical="top"/>
    </xf>
    <xf numFmtId="0" fontId="0" fillId="0" borderId="25" xfId="0" applyFont="1" applyFill="1" applyBorder="1" applyAlignment="1">
      <alignment horizontal="center" vertical="top"/>
    </xf>
    <xf numFmtId="0" fontId="13" fillId="2" borderId="29" xfId="0" applyFont="1" applyFill="1" applyBorder="1" applyAlignment="1">
      <alignment horizontal="center" vertical="center" textRotation="255"/>
    </xf>
    <xf numFmtId="0" fontId="13" fillId="2" borderId="30" xfId="0" applyFont="1" applyFill="1" applyBorder="1" applyAlignment="1">
      <alignment horizontal="center" vertical="center" textRotation="255"/>
    </xf>
    <xf numFmtId="0" fontId="13" fillId="2" borderId="70" xfId="0" applyFont="1" applyFill="1" applyBorder="1" applyAlignment="1">
      <alignment horizontal="center" vertical="center" textRotation="255"/>
    </xf>
    <xf numFmtId="0" fontId="13" fillId="2" borderId="71" xfId="0" applyFont="1" applyFill="1" applyBorder="1" applyAlignment="1">
      <alignment horizontal="center" vertical="center" textRotation="255"/>
    </xf>
    <xf numFmtId="0" fontId="2" fillId="0" borderId="20" xfId="0" applyFont="1" applyFill="1" applyBorder="1" applyAlignment="1">
      <alignment horizontal="left" wrapText="1"/>
    </xf>
    <xf numFmtId="0" fontId="2" fillId="0" borderId="19" xfId="0" applyFont="1" applyFill="1" applyBorder="1" applyAlignment="1">
      <alignment horizontal="left" wrapText="1"/>
    </xf>
    <xf numFmtId="0" fontId="2" fillId="0" borderId="21" xfId="0" applyFont="1" applyFill="1" applyBorder="1" applyAlignment="1">
      <alignment horizontal="left" wrapText="1"/>
    </xf>
    <xf numFmtId="0" fontId="13" fillId="2" borderId="14" xfId="0" applyFont="1" applyFill="1" applyBorder="1" applyAlignment="1">
      <alignment horizontal="center" wrapText="1"/>
    </xf>
    <xf numFmtId="0" fontId="13" fillId="2" borderId="12" xfId="0" applyFont="1" applyFill="1" applyBorder="1" applyAlignment="1">
      <alignment horizontal="center" wrapText="1"/>
    </xf>
    <xf numFmtId="0" fontId="13" fillId="2" borderId="17" xfId="0" applyFont="1" applyFill="1" applyBorder="1" applyAlignment="1">
      <alignment horizontal="center" wrapText="1"/>
    </xf>
    <xf numFmtId="0" fontId="2" fillId="0" borderId="72" xfId="0" applyFont="1" applyFill="1" applyBorder="1" applyAlignment="1">
      <alignment horizontal="center" wrapText="1"/>
    </xf>
    <xf numFmtId="0" fontId="2" fillId="0" borderId="73" xfId="0" applyFont="1" applyFill="1" applyBorder="1" applyAlignment="1">
      <alignment horizontal="center" wrapText="1"/>
    </xf>
    <xf numFmtId="0" fontId="2" fillId="0" borderId="74" xfId="0" applyFont="1" applyFill="1" applyBorder="1" applyAlignment="1">
      <alignment horizontal="center" wrapText="1"/>
    </xf>
    <xf numFmtId="0" fontId="17" fillId="2" borderId="18" xfId="0" applyFont="1" applyFill="1" applyBorder="1" applyAlignment="1">
      <alignment horizontal="center" vertical="center" textRotation="255" wrapText="1"/>
    </xf>
    <xf numFmtId="0" fontId="17" fillId="2" borderId="21" xfId="0" applyFont="1" applyFill="1" applyBorder="1" applyAlignment="1">
      <alignment horizontal="center" vertical="center" textRotation="255" wrapText="1"/>
    </xf>
    <xf numFmtId="0" fontId="17" fillId="2" borderId="29" xfId="0" applyFont="1" applyFill="1" applyBorder="1" applyAlignment="1">
      <alignment horizontal="center" vertical="center" textRotation="255" wrapText="1"/>
    </xf>
    <xf numFmtId="0" fontId="17" fillId="2" borderId="61" xfId="0" applyFont="1" applyFill="1" applyBorder="1" applyAlignment="1">
      <alignment horizontal="center" vertical="center" textRotation="255" wrapText="1"/>
    </xf>
    <xf numFmtId="0" fontId="17" fillId="2" borderId="22" xfId="0" applyFont="1" applyFill="1" applyBorder="1" applyAlignment="1">
      <alignment horizontal="center" vertical="center" textRotation="255" wrapText="1"/>
    </xf>
    <xf numFmtId="0" fontId="17" fillId="2" borderId="25" xfId="0" applyFont="1" applyFill="1" applyBorder="1" applyAlignment="1">
      <alignment horizontal="center" vertical="center" textRotation="255" wrapText="1"/>
    </xf>
    <xf numFmtId="0" fontId="16" fillId="0" borderId="65" xfId="0" applyFont="1" applyFill="1" applyBorder="1" applyAlignment="1">
      <alignment horizontal="center" vertical="top" wrapText="1"/>
    </xf>
    <xf numFmtId="0" fontId="16" fillId="0" borderId="38" xfId="0" applyFont="1" applyFill="1" applyBorder="1" applyAlignment="1">
      <alignment horizontal="center" vertical="top" wrapText="1"/>
    </xf>
    <xf numFmtId="0" fontId="16" fillId="0" borderId="39" xfId="0" applyFont="1" applyFill="1" applyBorder="1" applyAlignment="1">
      <alignment horizontal="center" vertical="top" wrapText="1"/>
    </xf>
    <xf numFmtId="177" fontId="0" fillId="0" borderId="40" xfId="0" applyNumberFormat="1" applyFont="1" applyFill="1" applyBorder="1" applyAlignment="1">
      <alignment horizontal="center" vertical="center"/>
    </xf>
    <xf numFmtId="0" fontId="0" fillId="0" borderId="66" xfId="0" applyFont="1" applyFill="1" applyBorder="1" applyAlignment="1">
      <alignment horizontal="center" vertical="top"/>
    </xf>
    <xf numFmtId="0" fontId="0" fillId="0" borderId="0" xfId="0" applyFont="1" applyFill="1" applyBorder="1" applyAlignment="1">
      <alignment horizontal="center" vertical="top"/>
    </xf>
    <xf numFmtId="0" fontId="0" fillId="0" borderId="61" xfId="0" applyFont="1" applyFill="1" applyBorder="1" applyAlignment="1">
      <alignment horizontal="center" vertical="top"/>
    </xf>
    <xf numFmtId="0" fontId="16" fillId="0" borderId="67" xfId="0" applyFont="1" applyFill="1" applyBorder="1" applyAlignment="1">
      <alignment horizontal="center" vertical="top" wrapText="1"/>
    </xf>
    <xf numFmtId="0" fontId="16" fillId="0" borderId="68" xfId="0" applyFont="1" applyFill="1" applyBorder="1" applyAlignment="1">
      <alignment horizontal="center" vertical="top"/>
    </xf>
    <xf numFmtId="0" fontId="16" fillId="0" borderId="69" xfId="0" applyFont="1" applyFill="1" applyBorder="1" applyAlignment="1">
      <alignment horizontal="center" vertical="top"/>
    </xf>
    <xf numFmtId="180" fontId="0" fillId="0" borderId="45" xfId="0" applyNumberFormat="1" applyFont="1" applyFill="1" applyBorder="1" applyAlignment="1">
      <alignment horizontal="center" vertical="center"/>
    </xf>
    <xf numFmtId="177" fontId="0" fillId="0" borderId="45" xfId="0" applyNumberFormat="1" applyFont="1" applyFill="1" applyBorder="1" applyAlignment="1">
      <alignment horizontal="center" vertical="center"/>
    </xf>
    <xf numFmtId="0" fontId="2" fillId="2" borderId="15"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16" xfId="0" applyFont="1" applyFill="1" applyBorder="1" applyAlignment="1">
      <alignment horizontal="center" vertical="center"/>
    </xf>
    <xf numFmtId="0" fontId="0" fillId="2" borderId="14" xfId="0" applyFont="1" applyFill="1" applyBorder="1" applyAlignment="1">
      <alignment horizontal="center" vertical="center"/>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0" fillId="2" borderId="47" xfId="0" applyFont="1" applyFill="1" applyBorder="1" applyAlignment="1">
      <alignment horizontal="center" vertical="center"/>
    </xf>
    <xf numFmtId="0" fontId="16" fillId="0" borderId="38" xfId="0" applyFont="1" applyFill="1" applyBorder="1" applyAlignment="1">
      <alignment horizontal="center" vertical="top"/>
    </xf>
    <xf numFmtId="0" fontId="16" fillId="0" borderId="39" xfId="0" applyFont="1" applyFill="1" applyBorder="1" applyAlignment="1">
      <alignment horizontal="center" vertical="top"/>
    </xf>
    <xf numFmtId="177" fontId="0" fillId="0" borderId="37" xfId="0" applyNumberFormat="1" applyFont="1" applyFill="1" applyBorder="1" applyAlignment="1">
      <alignment horizontal="center" vertical="center"/>
    </xf>
    <xf numFmtId="177" fontId="0" fillId="0" borderId="38" xfId="0" applyNumberFormat="1" applyFont="1" applyFill="1" applyBorder="1" applyAlignment="1">
      <alignment horizontal="center" vertical="center"/>
    </xf>
    <xf numFmtId="177" fontId="0" fillId="0" borderId="39" xfId="0" applyNumberFormat="1" applyFont="1" applyFill="1" applyBorder="1" applyAlignment="1">
      <alignment horizontal="center" vertical="center"/>
    </xf>
    <xf numFmtId="0" fontId="2" fillId="0" borderId="57" xfId="0" applyFont="1" applyBorder="1" applyAlignment="1">
      <alignment horizontal="center" vertical="center"/>
    </xf>
    <xf numFmtId="0" fontId="0" fillId="0" borderId="57" xfId="0" applyFont="1" applyBorder="1" applyAlignment="1">
      <alignment horizontal="center" vertical="center"/>
    </xf>
    <xf numFmtId="0" fontId="0" fillId="3" borderId="18" xfId="0" applyFont="1" applyFill="1" applyBorder="1" applyAlignment="1">
      <alignment horizontal="center" vertical="center"/>
    </xf>
    <xf numFmtId="0" fontId="0" fillId="3" borderId="19" xfId="0" applyFont="1" applyFill="1" applyBorder="1" applyAlignment="1">
      <alignment horizontal="center" vertical="center"/>
    </xf>
    <xf numFmtId="0" fontId="0" fillId="3" borderId="31" xfId="0" applyFont="1" applyFill="1" applyBorder="1" applyAlignment="1">
      <alignment horizontal="center" vertical="center"/>
    </xf>
    <xf numFmtId="0" fontId="14" fillId="3" borderId="47" xfId="0" applyFont="1" applyFill="1" applyBorder="1" applyAlignment="1">
      <alignment horizontal="center" vertical="center"/>
    </xf>
    <xf numFmtId="0" fontId="0" fillId="3" borderId="47" xfId="0" applyFont="1" applyFill="1" applyBorder="1" applyAlignment="1">
      <alignment horizontal="center" vertical="center"/>
    </xf>
    <xf numFmtId="0" fontId="0" fillId="3" borderId="32" xfId="0" applyFont="1" applyFill="1" applyBorder="1" applyAlignment="1">
      <alignment horizontal="center" vertical="center"/>
    </xf>
    <xf numFmtId="0" fontId="0" fillId="3" borderId="21" xfId="0" applyFont="1" applyFill="1" applyBorder="1" applyAlignment="1">
      <alignment horizontal="center" vertical="center"/>
    </xf>
    <xf numFmtId="0" fontId="0" fillId="0" borderId="62" xfId="0" applyFill="1" applyBorder="1" applyAlignment="1">
      <alignment horizontal="center" vertical="top"/>
    </xf>
    <xf numFmtId="0" fontId="0" fillId="0" borderId="63" xfId="0" applyFont="1" applyFill="1" applyBorder="1" applyAlignment="1">
      <alignment horizontal="center" vertical="top"/>
    </xf>
    <xf numFmtId="0" fontId="0" fillId="0" borderId="64" xfId="0" applyFont="1" applyFill="1" applyBorder="1" applyAlignment="1">
      <alignment horizontal="center" vertical="top"/>
    </xf>
    <xf numFmtId="177" fontId="0" fillId="0" borderId="33" xfId="0" applyNumberFormat="1" applyFont="1" applyFill="1" applyBorder="1" applyAlignment="1">
      <alignment horizontal="center" vertical="center"/>
    </xf>
    <xf numFmtId="0" fontId="0" fillId="0" borderId="32" xfId="0" applyFont="1" applyFill="1" applyBorder="1" applyAlignment="1">
      <alignment horizontal="center" vertical="top"/>
    </xf>
    <xf numFmtId="0" fontId="0" fillId="0" borderId="19" xfId="0" applyFont="1" applyFill="1" applyBorder="1" applyAlignment="1">
      <alignment horizontal="center" vertical="top"/>
    </xf>
    <xf numFmtId="0" fontId="0" fillId="0" borderId="21" xfId="0" applyFont="1" applyFill="1" applyBorder="1" applyAlignment="1">
      <alignment horizontal="center" vertical="top"/>
    </xf>
    <xf numFmtId="0" fontId="0" fillId="0" borderId="32" xfId="0" applyFont="1" applyBorder="1" applyAlignment="1">
      <alignment horizontal="center" vertical="center"/>
    </xf>
    <xf numFmtId="0" fontId="2" fillId="0" borderId="19" xfId="0" applyFont="1" applyBorder="1" applyAlignment="1">
      <alignment horizontal="center" vertical="center"/>
    </xf>
    <xf numFmtId="0" fontId="2" fillId="0" borderId="21" xfId="0" applyFont="1" applyBorder="1" applyAlignment="1">
      <alignment horizontal="center" vertical="center"/>
    </xf>
    <xf numFmtId="0" fontId="2" fillId="0" borderId="44" xfId="0" applyFont="1" applyBorder="1" applyAlignment="1">
      <alignment horizontal="center" vertical="center"/>
    </xf>
    <xf numFmtId="0" fontId="2" fillId="0" borderId="23" xfId="0" applyFont="1" applyBorder="1" applyAlignment="1">
      <alignment horizontal="center" vertical="center"/>
    </xf>
    <xf numFmtId="0" fontId="2" fillId="0" borderId="43" xfId="0" applyFont="1" applyBorder="1" applyAlignment="1">
      <alignment horizontal="center" vertical="center"/>
    </xf>
    <xf numFmtId="0" fontId="0" fillId="0" borderId="44" xfId="0" applyFont="1" applyBorder="1" applyAlignment="1">
      <alignment horizontal="center" vertical="center"/>
    </xf>
    <xf numFmtId="0" fontId="2" fillId="0" borderId="25" xfId="0" applyFont="1" applyBorder="1" applyAlignment="1">
      <alignment horizontal="center" vertical="center"/>
    </xf>
    <xf numFmtId="176" fontId="2" fillId="0" borderId="45" xfId="0" applyNumberFormat="1" applyFont="1" applyFill="1" applyBorder="1" applyAlignment="1">
      <alignment horizontal="center" vertical="center"/>
    </xf>
    <xf numFmtId="0" fontId="13" fillId="2" borderId="18" xfId="0" applyFont="1" applyFill="1" applyBorder="1" applyAlignment="1">
      <alignment horizontal="center" vertical="center" wrapText="1"/>
    </xf>
    <xf numFmtId="0" fontId="13" fillId="2" borderId="19" xfId="0" applyFont="1" applyFill="1" applyBorder="1" applyAlignment="1">
      <alignment horizontal="center" vertical="center"/>
    </xf>
    <xf numFmtId="0" fontId="13" fillId="0" borderId="14" xfId="0" applyFont="1" applyFill="1" applyBorder="1" applyAlignment="1">
      <alignment vertical="center" wrapText="1"/>
    </xf>
    <xf numFmtId="0" fontId="13" fillId="0" borderId="12" xfId="0" applyFont="1" applyFill="1" applyBorder="1" applyAlignment="1">
      <alignment vertical="center" wrapText="1"/>
    </xf>
    <xf numFmtId="0" fontId="13" fillId="0" borderId="16" xfId="0" applyFont="1" applyFill="1" applyBorder="1" applyAlignment="1">
      <alignment vertical="center" wrapText="1"/>
    </xf>
    <xf numFmtId="0" fontId="2" fillId="2" borderId="32" xfId="0" applyFont="1" applyFill="1" applyBorder="1" applyAlignment="1">
      <alignment horizontal="center" vertical="center" shrinkToFit="1"/>
    </xf>
    <xf numFmtId="0" fontId="2" fillId="2" borderId="19" xfId="0" applyFont="1" applyFill="1" applyBorder="1" applyAlignment="1">
      <alignment horizontal="center" vertical="center" shrinkToFit="1"/>
    </xf>
    <xf numFmtId="0" fontId="2" fillId="2" borderId="31" xfId="0" applyFont="1" applyFill="1" applyBorder="1" applyAlignment="1">
      <alignment horizontal="center" vertical="center" shrinkToFit="1"/>
    </xf>
    <xf numFmtId="0" fontId="0" fillId="0" borderId="19" xfId="0" applyBorder="1" applyAlignment="1">
      <alignment vertical="center" wrapText="1"/>
    </xf>
    <xf numFmtId="0" fontId="0" fillId="0" borderId="19" xfId="0" applyBorder="1" applyAlignment="1">
      <alignment vertical="center"/>
    </xf>
    <xf numFmtId="0" fontId="0" fillId="0" borderId="21" xfId="0" applyBorder="1" applyAlignment="1">
      <alignment vertical="center"/>
    </xf>
    <xf numFmtId="0" fontId="0" fillId="0" borderId="20" xfId="0" applyBorder="1" applyAlignment="1">
      <alignment horizontal="left" vertical="center" wrapText="1"/>
    </xf>
    <xf numFmtId="0" fontId="2" fillId="0" borderId="19" xfId="0" applyFont="1" applyBorder="1" applyAlignment="1">
      <alignment horizontal="left" vertical="center"/>
    </xf>
    <xf numFmtId="0" fontId="2" fillId="0" borderId="31" xfId="0" applyFont="1" applyBorder="1" applyAlignment="1">
      <alignment horizontal="left" vertical="center"/>
    </xf>
    <xf numFmtId="0" fontId="2" fillId="0" borderId="24" xfId="0" applyFont="1" applyBorder="1" applyAlignment="1">
      <alignment horizontal="left" vertical="center"/>
    </xf>
    <xf numFmtId="0" fontId="2" fillId="0" borderId="23" xfId="0" applyFont="1" applyBorder="1" applyAlignment="1">
      <alignment horizontal="left" vertical="center"/>
    </xf>
    <xf numFmtId="0" fontId="2" fillId="0" borderId="43" xfId="0" applyFont="1" applyBorder="1" applyAlignment="1">
      <alignment horizontal="left" vertical="center"/>
    </xf>
    <xf numFmtId="0" fontId="16" fillId="2" borderId="32" xfId="0" applyFont="1" applyFill="1" applyBorder="1" applyAlignment="1">
      <alignment horizontal="center" vertical="center" wrapText="1" shrinkToFit="1"/>
    </xf>
    <xf numFmtId="0" fontId="16" fillId="2" borderId="19" xfId="0" applyFont="1" applyFill="1" applyBorder="1" applyAlignment="1">
      <alignment horizontal="center" vertical="center" shrinkToFit="1"/>
    </xf>
    <xf numFmtId="0" fontId="16" fillId="2" borderId="31" xfId="0" applyFont="1" applyFill="1" applyBorder="1" applyAlignment="1">
      <alignment horizontal="center" vertical="center" shrinkToFit="1"/>
    </xf>
    <xf numFmtId="0" fontId="16" fillId="2" borderId="44" xfId="0" applyFont="1" applyFill="1" applyBorder="1" applyAlignment="1">
      <alignment horizontal="center" vertical="center" shrinkToFit="1"/>
    </xf>
    <xf numFmtId="0" fontId="16" fillId="2" borderId="23" xfId="0" applyFont="1" applyFill="1" applyBorder="1" applyAlignment="1">
      <alignment horizontal="center" vertical="center" shrinkToFit="1"/>
    </xf>
    <xf numFmtId="0" fontId="16" fillId="2" borderId="43" xfId="0" applyFont="1" applyFill="1" applyBorder="1" applyAlignment="1">
      <alignment horizontal="center" vertical="center" shrinkToFit="1"/>
    </xf>
    <xf numFmtId="0" fontId="0" fillId="0" borderId="32" xfId="0" applyBorder="1" applyAlignment="1">
      <alignment horizontal="center" vertical="center" shrinkToFit="1"/>
    </xf>
    <xf numFmtId="0" fontId="2" fillId="0" borderId="19" xfId="0" applyFont="1" applyBorder="1" applyAlignment="1">
      <alignment horizontal="center" vertical="center" shrinkToFit="1"/>
    </xf>
    <xf numFmtId="0" fontId="2" fillId="0" borderId="31" xfId="0" applyFont="1" applyBorder="1" applyAlignment="1">
      <alignment horizontal="center" vertical="center" shrinkToFit="1"/>
    </xf>
    <xf numFmtId="0" fontId="2" fillId="0" borderId="44" xfId="0" applyFont="1" applyBorder="1" applyAlignment="1">
      <alignment horizontal="center" vertical="center" shrinkToFit="1"/>
    </xf>
    <xf numFmtId="0" fontId="2" fillId="0" borderId="23" xfId="0" applyFont="1" applyBorder="1" applyAlignment="1">
      <alignment horizontal="center" vertical="center" shrinkToFit="1"/>
    </xf>
    <xf numFmtId="0" fontId="2" fillId="0" borderId="43" xfId="0" applyFont="1" applyBorder="1" applyAlignment="1">
      <alignment horizontal="center" vertical="center" shrinkToFit="1"/>
    </xf>
    <xf numFmtId="0" fontId="0" fillId="0" borderId="59" xfId="0" applyFont="1" applyBorder="1" applyAlignment="1">
      <alignment horizontal="center" vertical="center"/>
    </xf>
    <xf numFmtId="0" fontId="0" fillId="0" borderId="60" xfId="0" applyFont="1" applyBorder="1" applyAlignment="1">
      <alignment horizontal="center" vertical="center"/>
    </xf>
    <xf numFmtId="0" fontId="13" fillId="2" borderId="19" xfId="0" applyFont="1"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30" xfId="0" applyFont="1" applyFill="1" applyBorder="1" applyAlignment="1">
      <alignment horizontal="center" vertical="center" wrapText="1"/>
    </xf>
    <xf numFmtId="0" fontId="13" fillId="2" borderId="49" xfId="0" applyFont="1" applyFill="1" applyBorder="1" applyAlignment="1">
      <alignment horizontal="center" vertical="center" wrapText="1"/>
    </xf>
    <xf numFmtId="0" fontId="16" fillId="2" borderId="15" xfId="0" applyFont="1" applyFill="1" applyBorder="1" applyAlignment="1">
      <alignment horizontal="center" vertical="center" shrinkToFit="1"/>
    </xf>
    <xf numFmtId="0" fontId="16" fillId="2" borderId="12" xfId="0" applyFont="1" applyFill="1" applyBorder="1" applyAlignment="1">
      <alignment horizontal="center" vertical="center" shrinkToFit="1"/>
    </xf>
    <xf numFmtId="0" fontId="16" fillId="2" borderId="17" xfId="0" applyFont="1" applyFill="1" applyBorder="1" applyAlignment="1">
      <alignment horizontal="center" vertical="center" shrinkToFit="1"/>
    </xf>
    <xf numFmtId="0" fontId="13" fillId="2" borderId="50" xfId="0" applyFont="1" applyFill="1" applyBorder="1" applyAlignment="1">
      <alignment horizontal="center" vertical="center" wrapText="1"/>
    </xf>
    <xf numFmtId="0" fontId="13" fillId="2" borderId="47" xfId="0" applyFont="1" applyFill="1" applyBorder="1" applyAlignment="1">
      <alignment horizontal="center" vertical="center"/>
    </xf>
    <xf numFmtId="0" fontId="13" fillId="2" borderId="51" xfId="0" applyFont="1" applyFill="1" applyBorder="1" applyAlignment="1">
      <alignment horizontal="center" vertical="center"/>
    </xf>
    <xf numFmtId="0" fontId="13" fillId="2" borderId="50" xfId="0" applyFont="1" applyFill="1" applyBorder="1" applyAlignment="1">
      <alignment horizontal="center" vertical="center"/>
    </xf>
    <xf numFmtId="0" fontId="13" fillId="2" borderId="56" xfId="0" applyFont="1" applyFill="1" applyBorder="1" applyAlignment="1">
      <alignment horizontal="center" vertical="center"/>
    </xf>
    <xf numFmtId="0" fontId="13" fillId="2" borderId="57" xfId="0" applyFont="1" applyFill="1" applyBorder="1" applyAlignment="1">
      <alignment horizontal="center" vertical="center"/>
    </xf>
    <xf numFmtId="0" fontId="13" fillId="2" borderId="58" xfId="0" applyFont="1" applyFill="1" applyBorder="1" applyAlignment="1">
      <alignment horizontal="center" vertical="center"/>
    </xf>
    <xf numFmtId="0" fontId="0" fillId="2" borderId="47" xfId="0" applyFill="1" applyBorder="1" applyAlignment="1">
      <alignment horizontal="center" vertical="center" wrapText="1"/>
    </xf>
    <xf numFmtId="0" fontId="0" fillId="2" borderId="55" xfId="0" applyFont="1" applyFill="1" applyBorder="1" applyAlignment="1">
      <alignment horizontal="center" vertical="center"/>
    </xf>
    <xf numFmtId="0" fontId="14" fillId="0" borderId="20" xfId="0" applyFont="1" applyBorder="1" applyAlignment="1">
      <alignment horizontal="left" vertical="center" wrapText="1"/>
    </xf>
    <xf numFmtId="0" fontId="14" fillId="0" borderId="19" xfId="0" applyFont="1" applyBorder="1" applyAlignment="1">
      <alignment horizontal="left" vertical="center"/>
    </xf>
    <xf numFmtId="0" fontId="14" fillId="0" borderId="31" xfId="0" applyFont="1" applyBorder="1" applyAlignment="1">
      <alignment horizontal="left" vertical="center"/>
    </xf>
    <xf numFmtId="0" fontId="14" fillId="0" borderId="24" xfId="0" applyFont="1" applyBorder="1" applyAlignment="1">
      <alignment horizontal="left" vertical="center"/>
    </xf>
    <xf numFmtId="0" fontId="14" fillId="0" borderId="23" xfId="0" applyFont="1" applyBorder="1" applyAlignment="1">
      <alignment horizontal="left" vertical="center"/>
    </xf>
    <xf numFmtId="0" fontId="14" fillId="0" borderId="43" xfId="0" applyFont="1" applyBorder="1" applyAlignment="1">
      <alignment horizontal="left" vertical="center"/>
    </xf>
    <xf numFmtId="0" fontId="2" fillId="2" borderId="15" xfId="0" applyFont="1" applyFill="1" applyBorder="1" applyAlignment="1">
      <alignment horizontal="center" vertical="center" shrinkToFit="1"/>
    </xf>
    <xf numFmtId="0" fontId="2" fillId="2" borderId="12" xfId="0" applyFont="1" applyFill="1" applyBorder="1" applyAlignment="1">
      <alignment horizontal="center" vertical="center" shrinkToFit="1"/>
    </xf>
    <xf numFmtId="0" fontId="2" fillId="2" borderId="16" xfId="0" applyFont="1" applyFill="1" applyBorder="1" applyAlignment="1">
      <alignment horizontal="center" vertical="center" shrinkToFit="1"/>
    </xf>
    <xf numFmtId="176" fontId="2" fillId="0" borderId="33" xfId="0" applyNumberFormat="1" applyFont="1" applyFill="1" applyBorder="1" applyAlignment="1">
      <alignment horizontal="center" vertical="center"/>
    </xf>
    <xf numFmtId="176" fontId="2" fillId="0" borderId="34" xfId="0" applyNumberFormat="1" applyFont="1" applyFill="1" applyBorder="1" applyAlignment="1">
      <alignment horizontal="center" vertical="center"/>
    </xf>
    <xf numFmtId="176" fontId="0" fillId="0" borderId="40" xfId="0" applyNumberFormat="1" applyFill="1" applyBorder="1" applyAlignment="1">
      <alignment horizontal="center" vertical="center"/>
    </xf>
    <xf numFmtId="176" fontId="2" fillId="0" borderId="40" xfId="0" applyNumberFormat="1" applyFont="1" applyFill="1" applyBorder="1" applyAlignment="1">
      <alignment horizontal="center" vertical="center"/>
    </xf>
    <xf numFmtId="176" fontId="2" fillId="0" borderId="41" xfId="0" applyNumberFormat="1" applyFont="1" applyFill="1" applyBorder="1" applyAlignment="1">
      <alignment horizontal="center" vertical="center"/>
    </xf>
    <xf numFmtId="176" fontId="2" fillId="0" borderId="42" xfId="0" applyNumberFormat="1" applyFont="1" applyFill="1" applyBorder="1" applyAlignment="1">
      <alignment horizontal="center" vertical="center"/>
    </xf>
    <xf numFmtId="10" fontId="0" fillId="0" borderId="47" xfId="0" applyNumberFormat="1" applyBorder="1" applyAlignment="1">
      <alignment horizontal="center" vertical="center"/>
    </xf>
    <xf numFmtId="0" fontId="0" fillId="0" borderId="47" xfId="0" applyFont="1" applyBorder="1" applyAlignment="1">
      <alignment horizontal="center" vertical="center"/>
    </xf>
    <xf numFmtId="9" fontId="16" fillId="0" borderId="47" xfId="0" applyNumberFormat="1" applyFont="1" applyBorder="1" applyAlignment="1">
      <alignment horizontal="center" vertical="center" wrapText="1"/>
    </xf>
    <xf numFmtId="0" fontId="16" fillId="0" borderId="47" xfId="0" applyFont="1" applyBorder="1" applyAlignment="1">
      <alignment horizontal="center" vertical="center"/>
    </xf>
    <xf numFmtId="0" fontId="16" fillId="0" borderId="55" xfId="0" applyFont="1" applyBorder="1" applyAlignment="1">
      <alignment horizontal="center" vertical="center"/>
    </xf>
    <xf numFmtId="176" fontId="2" fillId="0" borderId="28" xfId="0" applyNumberFormat="1" applyFont="1" applyFill="1" applyBorder="1" applyAlignment="1">
      <alignment horizontal="center" vertical="center"/>
    </xf>
    <xf numFmtId="176" fontId="2" fillId="0" borderId="48" xfId="0" applyNumberFormat="1" applyFont="1" applyFill="1" applyBorder="1" applyAlignment="1">
      <alignment horizontal="center" vertical="center"/>
    </xf>
    <xf numFmtId="0" fontId="16" fillId="0" borderId="15" xfId="0" applyFont="1" applyBorder="1" applyAlignment="1">
      <alignment horizontal="center" vertical="center" wrapText="1" shrinkToFit="1"/>
    </xf>
    <xf numFmtId="0" fontId="16" fillId="0" borderId="12" xfId="0" applyFont="1" applyBorder="1" applyAlignment="1">
      <alignment horizontal="center" vertical="center" shrinkToFit="1"/>
    </xf>
    <xf numFmtId="0" fontId="16" fillId="0" borderId="16" xfId="0" applyFont="1" applyBorder="1" applyAlignment="1">
      <alignment horizontal="center" vertical="center" shrinkToFit="1"/>
    </xf>
    <xf numFmtId="0" fontId="0" fillId="2" borderId="15" xfId="0" applyFont="1" applyFill="1" applyBorder="1" applyAlignment="1">
      <alignment horizontal="center" vertical="center"/>
    </xf>
    <xf numFmtId="0" fontId="0" fillId="2" borderId="12" xfId="0" applyFont="1" applyFill="1" applyBorder="1" applyAlignment="1">
      <alignment horizontal="center" vertical="center"/>
    </xf>
    <xf numFmtId="0" fontId="0" fillId="2" borderId="17" xfId="0" applyFont="1" applyFill="1" applyBorder="1" applyAlignment="1">
      <alignment horizontal="center" vertical="center"/>
    </xf>
    <xf numFmtId="0" fontId="2" fillId="2" borderId="31"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0" fillId="0" borderId="14" xfId="3" applyFont="1" applyFill="1" applyBorder="1" applyAlignment="1" applyProtection="1">
      <alignment vertical="top" wrapText="1"/>
    </xf>
    <xf numFmtId="0" fontId="0" fillId="2" borderId="16" xfId="0" applyFont="1" applyFill="1" applyBorder="1" applyAlignment="1">
      <alignment horizontal="center" vertical="center"/>
    </xf>
    <xf numFmtId="0" fontId="0" fillId="0" borderId="19"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12" xfId="0" applyBorder="1" applyAlignment="1">
      <alignment horizontal="center" vertical="center"/>
    </xf>
    <xf numFmtId="0" fontId="0" fillId="0" borderId="16" xfId="0" applyBorder="1" applyAlignment="1">
      <alignment horizontal="center" vertical="center"/>
    </xf>
    <xf numFmtId="0" fontId="0" fillId="0" borderId="15" xfId="0" applyBorder="1" applyAlignment="1">
      <alignment horizontal="center" vertical="center"/>
    </xf>
    <xf numFmtId="0" fontId="2" fillId="0" borderId="21" xfId="0" applyFont="1" applyBorder="1" applyAlignment="1">
      <alignment horizontal="center" vertical="center" shrinkToFit="1"/>
    </xf>
    <xf numFmtId="0" fontId="2" fillId="0" borderId="25" xfId="0" applyFont="1" applyBorder="1" applyAlignment="1">
      <alignment horizontal="center" vertical="center" shrinkToFit="1"/>
    </xf>
    <xf numFmtId="176" fontId="2" fillId="0" borderId="47" xfId="0" applyNumberFormat="1" applyFont="1" applyFill="1" applyBorder="1" applyAlignment="1">
      <alignment horizontal="center" vertical="center"/>
    </xf>
    <xf numFmtId="0" fontId="0" fillId="0" borderId="12" xfId="0" applyFont="1" applyBorder="1" applyAlignment="1">
      <alignment horizontal="center" vertical="center"/>
    </xf>
    <xf numFmtId="0" fontId="0" fillId="0" borderId="12"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xf>
    <xf numFmtId="0" fontId="3" fillId="0" borderId="0" xfId="0" applyFont="1" applyBorder="1" applyAlignment="1">
      <alignment horizontal="center" vertical="center"/>
    </xf>
    <xf numFmtId="0" fontId="5" fillId="0" borderId="1" xfId="0" applyFont="1" applyBorder="1" applyAlignment="1">
      <alignment horizontal="center" vertical="center"/>
    </xf>
    <xf numFmtId="0" fontId="2" fillId="0" borderId="3" xfId="0" applyFont="1" applyBorder="1">
      <alignment vertical="center"/>
    </xf>
    <xf numFmtId="0" fontId="2" fillId="0" borderId="4" xfId="0" applyFont="1" applyBorder="1">
      <alignment vertical="center"/>
    </xf>
    <xf numFmtId="0" fontId="2" fillId="0"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0" fillId="0" borderId="6" xfId="0" applyBorder="1" applyAlignment="1">
      <alignment horizontal="center" vertical="center"/>
    </xf>
    <xf numFmtId="0" fontId="0" fillId="0" borderId="6" xfId="0" applyFont="1" applyBorder="1" applyAlignment="1">
      <alignment horizontal="center" vertical="center"/>
    </xf>
    <xf numFmtId="0" fontId="0" fillId="0" borderId="9" xfId="0" applyFont="1" applyBorder="1" applyAlignment="1">
      <alignment horizontal="center" vertical="center"/>
    </xf>
    <xf numFmtId="0" fontId="0" fillId="0" borderId="10" xfId="0" applyBorder="1" applyAlignment="1">
      <alignment horizontal="center" vertical="center"/>
    </xf>
    <xf numFmtId="0" fontId="23" fillId="6" borderId="72" xfId="1" applyFont="1" applyFill="1" applyBorder="1" applyAlignment="1">
      <alignment vertical="center" wrapText="1"/>
    </xf>
    <xf numFmtId="0" fontId="23" fillId="6" borderId="73" xfId="1" applyFont="1" applyFill="1" applyBorder="1" applyAlignment="1">
      <alignment vertical="center" wrapText="1"/>
    </xf>
    <xf numFmtId="0" fontId="23" fillId="6" borderId="74" xfId="1" applyFont="1" applyFill="1" applyBorder="1" applyAlignment="1">
      <alignment vertical="center" wrapText="1"/>
    </xf>
    <xf numFmtId="0" fontId="14" fillId="0" borderId="86" xfId="1" applyFont="1" applyBorder="1" applyAlignment="1">
      <alignment vertical="center" wrapText="1"/>
    </xf>
    <xf numFmtId="0" fontId="14" fillId="0" borderId="87" xfId="1" applyFont="1" applyBorder="1" applyAlignment="1">
      <alignment vertical="center" wrapText="1"/>
    </xf>
    <xf numFmtId="0" fontId="23" fillId="0" borderId="80" xfId="1" applyFont="1" applyFill="1" applyBorder="1" applyAlignment="1">
      <alignment horizontal="center" vertical="center"/>
    </xf>
    <xf numFmtId="0" fontId="23" fillId="0" borderId="68" xfId="1" applyFont="1" applyFill="1" applyBorder="1" applyAlignment="1">
      <alignment horizontal="center" vertical="center"/>
    </xf>
    <xf numFmtId="0" fontId="23" fillId="0" borderId="69" xfId="1" applyFont="1" applyFill="1" applyBorder="1" applyAlignment="1">
      <alignment horizontal="center" vertical="center"/>
    </xf>
    <xf numFmtId="0" fontId="23" fillId="0" borderId="79" xfId="1" applyFont="1" applyFill="1" applyBorder="1" applyAlignment="1">
      <alignment horizontal="center" vertical="center"/>
    </xf>
    <xf numFmtId="0" fontId="23" fillId="0" borderId="38" xfId="1" applyFont="1" applyFill="1" applyBorder="1" applyAlignment="1">
      <alignment horizontal="center" vertical="center"/>
    </xf>
    <xf numFmtId="0" fontId="23" fillId="0" borderId="39" xfId="1" applyFont="1" applyFill="1" applyBorder="1" applyAlignment="1">
      <alignment horizontal="center" vertical="center"/>
    </xf>
    <xf numFmtId="0" fontId="23" fillId="0" borderId="77" xfId="1" applyFont="1" applyFill="1" applyBorder="1" applyAlignment="1">
      <alignment horizontal="center" vertical="center" wrapText="1"/>
    </xf>
    <xf numFmtId="0" fontId="23" fillId="0" borderId="63" xfId="1" applyFont="1" applyFill="1" applyBorder="1" applyAlignment="1">
      <alignment vertical="center"/>
    </xf>
    <xf numFmtId="0" fontId="23" fillId="0" borderId="64" xfId="1" applyFont="1" applyFill="1" applyBorder="1" applyAlignment="1">
      <alignment vertical="center"/>
    </xf>
    <xf numFmtId="0" fontId="23" fillId="0" borderId="79" xfId="1" applyFont="1" applyFill="1" applyBorder="1" applyAlignment="1">
      <alignment horizontal="center" vertical="center" wrapText="1"/>
    </xf>
    <xf numFmtId="0" fontId="23" fillId="0" borderId="38" xfId="1" applyFont="1" applyFill="1" applyBorder="1" applyAlignment="1">
      <alignment vertical="center"/>
    </xf>
    <xf numFmtId="0" fontId="23" fillId="0" borderId="39" xfId="1" applyFont="1" applyFill="1" applyBorder="1" applyAlignment="1">
      <alignment vertical="center"/>
    </xf>
    <xf numFmtId="0" fontId="23" fillId="0" borderId="14" xfId="1" applyFont="1" applyFill="1" applyBorder="1" applyAlignment="1">
      <alignment horizontal="center" vertical="center" wrapText="1"/>
    </xf>
    <xf numFmtId="0" fontId="23" fillId="0" borderId="12" xfId="1" applyFont="1" applyFill="1" applyBorder="1" applyAlignment="1">
      <alignment horizontal="center" vertical="center" wrapText="1"/>
    </xf>
    <xf numFmtId="0" fontId="23" fillId="0" borderId="16" xfId="1" applyFont="1" applyFill="1" applyBorder="1" applyAlignment="1">
      <alignment horizontal="center" vertical="center" wrapText="1"/>
    </xf>
    <xf numFmtId="0" fontId="23" fillId="0" borderId="24" xfId="1" applyFont="1" applyFill="1" applyBorder="1" applyAlignment="1">
      <alignment vertical="center" wrapText="1"/>
    </xf>
    <xf numFmtId="0" fontId="23" fillId="0" borderId="23" xfId="1" applyFont="1" applyFill="1" applyBorder="1" applyAlignment="1">
      <alignment vertical="center" wrapText="1"/>
    </xf>
    <xf numFmtId="0" fontId="23" fillId="0" borderId="43" xfId="1" applyFont="1" applyFill="1" applyBorder="1" applyAlignment="1">
      <alignment vertical="center" wrapText="1"/>
    </xf>
    <xf numFmtId="0" fontId="2" fillId="0" borderId="44" xfId="1" applyBorder="1" applyAlignment="1">
      <alignment horizontal="center" vertical="center"/>
    </xf>
    <xf numFmtId="186" fontId="23" fillId="0" borderId="44" xfId="1" applyNumberFormat="1" applyFont="1" applyFill="1" applyBorder="1" applyAlignment="1">
      <alignment horizontal="center" vertical="center"/>
    </xf>
    <xf numFmtId="186" fontId="23" fillId="0" borderId="23" xfId="1" applyNumberFormat="1" applyFont="1" applyFill="1" applyBorder="1" applyAlignment="1">
      <alignment horizontal="center" vertical="center"/>
    </xf>
    <xf numFmtId="186" fontId="23" fillId="0" borderId="43" xfId="1" applyNumberFormat="1" applyFont="1" applyFill="1" applyBorder="1" applyAlignment="1">
      <alignment horizontal="center" vertical="center"/>
    </xf>
    <xf numFmtId="186" fontId="23" fillId="0" borderId="25" xfId="1" applyNumberFormat="1" applyFont="1" applyFill="1" applyBorder="1" applyAlignment="1">
      <alignment horizontal="center" vertical="center"/>
    </xf>
    <xf numFmtId="0" fontId="23" fillId="0" borderId="47" xfId="1" applyFont="1" applyFill="1" applyBorder="1" applyAlignment="1">
      <alignment horizontal="center" vertical="center" shrinkToFit="1"/>
    </xf>
    <xf numFmtId="38" fontId="0" fillId="0" borderId="47" xfId="5" applyFont="1" applyBorder="1" applyAlignment="1">
      <alignment horizontal="center" vertical="center"/>
    </xf>
    <xf numFmtId="38" fontId="0" fillId="0" borderId="55" xfId="5" applyFont="1" applyBorder="1" applyAlignment="1">
      <alignment horizontal="center" vertical="center"/>
    </xf>
    <xf numFmtId="9" fontId="2" fillId="0" borderId="57" xfId="1" applyNumberFormat="1" applyFont="1" applyBorder="1" applyAlignment="1">
      <alignment horizontal="center" vertical="center"/>
    </xf>
    <xf numFmtId="0" fontId="0" fillId="0" borderId="12" xfId="3" applyFont="1" applyFill="1" applyBorder="1" applyAlignment="1" applyProtection="1">
      <alignment vertical="top" wrapText="1"/>
    </xf>
    <xf numFmtId="0" fontId="0" fillId="0" borderId="17" xfId="3" applyFont="1" applyFill="1" applyBorder="1" applyAlignment="1" applyProtection="1">
      <alignment vertical="top" wrapText="1"/>
    </xf>
    <xf numFmtId="0" fontId="13" fillId="0" borderId="7" xfId="3" applyFont="1" applyFill="1" applyBorder="1" applyAlignment="1" applyProtection="1">
      <alignment horizontal="center" vertical="center" wrapText="1" shrinkToFit="1"/>
    </xf>
    <xf numFmtId="0" fontId="13" fillId="0" borderId="6" xfId="1" applyFont="1" applyFill="1" applyBorder="1" applyAlignment="1">
      <alignment horizontal="center" vertical="center" wrapText="1"/>
    </xf>
    <xf numFmtId="0" fontId="23" fillId="0" borderId="15" xfId="1" applyFont="1" applyFill="1" applyBorder="1" applyAlignment="1">
      <alignment vertical="center" shrinkToFit="1"/>
    </xf>
    <xf numFmtId="0" fontId="23" fillId="0" borderId="12" xfId="1" applyFont="1" applyFill="1" applyBorder="1" applyAlignment="1">
      <alignment vertical="center" shrinkToFit="1"/>
    </xf>
    <xf numFmtId="0" fontId="23" fillId="0" borderId="16" xfId="1" applyFont="1" applyFill="1" applyBorder="1" applyAlignment="1">
      <alignment vertical="center" shrinkToFit="1"/>
    </xf>
    <xf numFmtId="0" fontId="20" fillId="0" borderId="37" xfId="1" applyFont="1" applyFill="1" applyBorder="1" applyAlignment="1">
      <alignment horizontal="left" vertical="center" wrapText="1"/>
    </xf>
    <xf numFmtId="0" fontId="23" fillId="0" borderId="38" xfId="1" applyFont="1" applyFill="1" applyBorder="1" applyAlignment="1">
      <alignment horizontal="left" vertical="center"/>
    </xf>
    <xf numFmtId="0" fontId="23" fillId="0" borderId="39" xfId="1" applyFont="1" applyFill="1" applyBorder="1" applyAlignment="1">
      <alignment horizontal="left" vertical="center"/>
    </xf>
    <xf numFmtId="177" fontId="23" fillId="0" borderId="37" xfId="1" applyNumberFormat="1" applyFont="1" applyFill="1" applyBorder="1" applyAlignment="1">
      <alignment horizontal="right" vertical="center"/>
    </xf>
    <xf numFmtId="177" fontId="23" fillId="0" borderId="38" xfId="1" applyNumberFormat="1" applyFont="1" applyFill="1" applyBorder="1" applyAlignment="1">
      <alignment horizontal="right" vertical="center"/>
    </xf>
    <xf numFmtId="177" fontId="23" fillId="0" borderId="110" xfId="1" applyNumberFormat="1" applyFont="1" applyFill="1" applyBorder="1" applyAlignment="1">
      <alignment horizontal="right" vertical="center"/>
    </xf>
    <xf numFmtId="0" fontId="20" fillId="0" borderId="78" xfId="1" applyFont="1" applyFill="1" applyBorder="1" applyAlignment="1">
      <alignment horizontal="left" vertical="center" wrapText="1"/>
    </xf>
    <xf numFmtId="0" fontId="23" fillId="0" borderId="63" xfId="1" applyFont="1" applyFill="1" applyBorder="1" applyAlignment="1">
      <alignment horizontal="left" vertical="center"/>
    </xf>
    <xf numFmtId="0" fontId="23" fillId="0" borderId="64" xfId="1" applyFont="1" applyFill="1" applyBorder="1" applyAlignment="1">
      <alignment horizontal="left" vertical="center"/>
    </xf>
    <xf numFmtId="177" fontId="23" fillId="0" borderId="78" xfId="1" applyNumberFormat="1" applyFont="1" applyFill="1" applyBorder="1" applyAlignment="1">
      <alignment horizontal="right" vertical="center"/>
    </xf>
    <xf numFmtId="177" fontId="23" fillId="0" borderId="63" xfId="1" applyNumberFormat="1" applyFont="1" applyFill="1" applyBorder="1" applyAlignment="1">
      <alignment horizontal="right" vertical="center"/>
    </xf>
    <xf numFmtId="177" fontId="23" fillId="0" borderId="64" xfId="1" applyNumberFormat="1" applyFont="1" applyFill="1" applyBorder="1" applyAlignment="1">
      <alignment horizontal="right" vertical="center"/>
    </xf>
    <xf numFmtId="177" fontId="23" fillId="0" borderId="109" xfId="1" applyNumberFormat="1" applyFont="1" applyFill="1" applyBorder="1" applyAlignment="1">
      <alignment horizontal="right" vertical="center"/>
    </xf>
    <xf numFmtId="0" fontId="28" fillId="2" borderId="29" xfId="1" applyFont="1" applyFill="1" applyBorder="1" applyAlignment="1">
      <alignment horizontal="center" vertical="center" wrapText="1"/>
    </xf>
    <xf numFmtId="0" fontId="28" fillId="2" borderId="0" xfId="1" applyFont="1" applyFill="1" applyBorder="1" applyAlignment="1">
      <alignment horizontal="center" vertical="center" wrapText="1"/>
    </xf>
    <xf numFmtId="0" fontId="28" fillId="2" borderId="30" xfId="1" applyFont="1" applyFill="1" applyBorder="1" applyAlignment="1">
      <alignment horizontal="center" vertical="center" wrapText="1"/>
    </xf>
    <xf numFmtId="0" fontId="28" fillId="2" borderId="70" xfId="1" applyFont="1" applyFill="1" applyBorder="1" applyAlignment="1">
      <alignment horizontal="center" vertical="center" wrapText="1"/>
    </xf>
    <xf numFmtId="0" fontId="28" fillId="2" borderId="1" xfId="1" applyFont="1" applyFill="1" applyBorder="1" applyAlignment="1">
      <alignment horizontal="center" vertical="center" wrapText="1"/>
    </xf>
    <xf numFmtId="0" fontId="28" fillId="2" borderId="71" xfId="1" applyFont="1" applyFill="1" applyBorder="1" applyAlignment="1">
      <alignment horizontal="center" vertical="center" wrapText="1"/>
    </xf>
    <xf numFmtId="0" fontId="20" fillId="0" borderId="38" xfId="1" applyFont="1" applyFill="1" applyBorder="1" applyAlignment="1">
      <alignment horizontal="left" vertical="center" wrapText="1"/>
    </xf>
    <xf numFmtId="0" fontId="20" fillId="0" borderId="39" xfId="1" applyFont="1" applyFill="1" applyBorder="1" applyAlignment="1">
      <alignment horizontal="left" vertical="center" wrapText="1"/>
    </xf>
    <xf numFmtId="0" fontId="23" fillId="0" borderId="72" xfId="1" applyFont="1" applyFill="1" applyBorder="1" applyAlignment="1">
      <alignment horizontal="center" vertical="center"/>
    </xf>
    <xf numFmtId="0" fontId="23" fillId="0" borderId="73" xfId="1" applyFont="1" applyFill="1" applyBorder="1" applyAlignment="1">
      <alignment horizontal="center" vertical="center"/>
    </xf>
    <xf numFmtId="0" fontId="20" fillId="0" borderId="112" xfId="1" applyFont="1" applyFill="1" applyBorder="1" applyAlignment="1">
      <alignment horizontal="center" vertical="center" wrapText="1"/>
    </xf>
    <xf numFmtId="0" fontId="23" fillId="0" borderId="113" xfId="1" applyFont="1" applyFill="1" applyBorder="1" applyAlignment="1">
      <alignment horizontal="center" vertical="center"/>
    </xf>
    <xf numFmtId="0" fontId="23" fillId="0" borderId="114" xfId="1" applyFont="1" applyFill="1" applyBorder="1" applyAlignment="1">
      <alignment horizontal="center" vertical="center"/>
    </xf>
    <xf numFmtId="177" fontId="23" fillId="0" borderId="115" xfId="1" applyNumberFormat="1" applyFont="1" applyFill="1" applyBorder="1" applyAlignment="1">
      <alignment horizontal="right" vertical="center"/>
    </xf>
    <xf numFmtId="177" fontId="23" fillId="0" borderId="73" xfId="1" applyNumberFormat="1" applyFont="1" applyFill="1" applyBorder="1" applyAlignment="1">
      <alignment horizontal="right" vertical="center"/>
    </xf>
    <xf numFmtId="177" fontId="23" fillId="0" borderId="116" xfId="1" applyNumberFormat="1" applyFont="1" applyFill="1" applyBorder="1" applyAlignment="1">
      <alignment horizontal="right" vertical="center"/>
    </xf>
    <xf numFmtId="177" fontId="23" fillId="0" borderId="39" xfId="1" applyNumberFormat="1" applyFont="1" applyFill="1" applyBorder="1" applyAlignment="1">
      <alignment horizontal="right" vertical="center"/>
    </xf>
    <xf numFmtId="0" fontId="20" fillId="0" borderId="81" xfId="1" applyFont="1" applyFill="1" applyBorder="1" applyAlignment="1">
      <alignment horizontal="left" vertical="center" wrapText="1"/>
    </xf>
    <xf numFmtId="0" fontId="23" fillId="0" borderId="68" xfId="1" applyFont="1" applyFill="1" applyBorder="1" applyAlignment="1">
      <alignment horizontal="left" vertical="center"/>
    </xf>
    <xf numFmtId="0" fontId="23" fillId="0" borderId="69" xfId="1" applyFont="1" applyFill="1" applyBorder="1" applyAlignment="1">
      <alignment horizontal="left" vertical="center"/>
    </xf>
    <xf numFmtId="177" fontId="23" fillId="0" borderId="81" xfId="1" applyNumberFormat="1" applyFont="1" applyFill="1" applyBorder="1" applyAlignment="1">
      <alignment horizontal="right" vertical="center"/>
    </xf>
    <xf numFmtId="177" fontId="23" fillId="0" borderId="68" xfId="1" applyNumberFormat="1" applyFont="1" applyFill="1" applyBorder="1" applyAlignment="1">
      <alignment horizontal="right" vertical="center"/>
    </xf>
    <xf numFmtId="177" fontId="23" fillId="0" borderId="111" xfId="1" applyNumberFormat="1" applyFont="1" applyFill="1" applyBorder="1" applyAlignment="1">
      <alignment horizontal="right" vertical="center"/>
    </xf>
    <xf numFmtId="0" fontId="23" fillId="0" borderId="14" xfId="1" applyFont="1" applyFill="1" applyBorder="1" applyAlignment="1">
      <alignment horizontal="center" vertical="center"/>
    </xf>
    <xf numFmtId="0" fontId="20" fillId="0" borderId="52" xfId="1" applyFont="1" applyFill="1" applyBorder="1" applyAlignment="1">
      <alignment horizontal="center" vertical="center" wrapText="1"/>
    </xf>
    <xf numFmtId="0" fontId="23" fillId="0" borderId="53" xfId="1" applyFont="1" applyFill="1" applyBorder="1" applyAlignment="1">
      <alignment horizontal="center" vertical="center"/>
    </xf>
    <xf numFmtId="0" fontId="23" fillId="0" borderId="54" xfId="1" applyFont="1" applyFill="1" applyBorder="1" applyAlignment="1">
      <alignment horizontal="center" vertical="center"/>
    </xf>
    <xf numFmtId="184" fontId="23" fillId="0" borderId="15" xfId="1" applyNumberFormat="1" applyFont="1" applyFill="1" applyBorder="1" applyAlignment="1">
      <alignment horizontal="right" vertical="center"/>
    </xf>
    <xf numFmtId="184" fontId="23" fillId="0" borderId="12" xfId="1" applyNumberFormat="1" applyFont="1" applyFill="1" applyBorder="1" applyAlignment="1">
      <alignment horizontal="right" vertical="center"/>
    </xf>
    <xf numFmtId="184" fontId="23" fillId="0" borderId="16" xfId="1" applyNumberFormat="1" applyFont="1" applyFill="1" applyBorder="1" applyAlignment="1">
      <alignment horizontal="right" vertical="center"/>
    </xf>
    <xf numFmtId="177" fontId="23" fillId="0" borderId="15" xfId="1" applyNumberFormat="1" applyFont="1" applyFill="1" applyBorder="1" applyAlignment="1">
      <alignment horizontal="right" vertical="center"/>
    </xf>
    <xf numFmtId="177" fontId="23" fillId="0" borderId="12" xfId="1" applyNumberFormat="1" applyFont="1" applyFill="1" applyBorder="1" applyAlignment="1">
      <alignment horizontal="right" vertical="center"/>
    </xf>
    <xf numFmtId="177" fontId="23" fillId="0" borderId="17" xfId="1" applyNumberFormat="1" applyFont="1" applyFill="1" applyBorder="1" applyAlignment="1">
      <alignment horizontal="right" vertical="center"/>
    </xf>
    <xf numFmtId="0" fontId="23" fillId="0" borderId="20" xfId="1" applyFont="1" applyFill="1" applyBorder="1" applyAlignment="1">
      <alignment horizontal="center" vertical="center"/>
    </xf>
    <xf numFmtId="0" fontId="23" fillId="0" borderId="19" xfId="1" applyFont="1" applyFill="1" applyBorder="1" applyAlignment="1">
      <alignment horizontal="center" vertical="center"/>
    </xf>
    <xf numFmtId="0" fontId="20" fillId="0" borderId="16" xfId="1" applyFont="1" applyFill="1" applyBorder="1" applyAlignment="1">
      <alignment horizontal="center" vertical="center"/>
    </xf>
    <xf numFmtId="177" fontId="23" fillId="0" borderId="127" xfId="1" applyNumberFormat="1" applyFont="1" applyFill="1" applyBorder="1" applyAlignment="1">
      <alignment horizontal="right" vertical="center"/>
    </xf>
    <xf numFmtId="0" fontId="23" fillId="0" borderId="17" xfId="1" applyFont="1" applyFill="1" applyBorder="1" applyAlignment="1">
      <alignment horizontal="center" vertical="center"/>
    </xf>
    <xf numFmtId="0" fontId="20" fillId="0" borderId="68" xfId="1" applyFont="1" applyFill="1" applyBorder="1" applyAlignment="1">
      <alignment horizontal="left" vertical="center" wrapText="1"/>
    </xf>
    <xf numFmtId="0" fontId="20" fillId="0" borderId="69" xfId="1" applyFont="1" applyFill="1" applyBorder="1" applyAlignment="1">
      <alignment horizontal="left" vertical="center" wrapText="1"/>
    </xf>
    <xf numFmtId="177" fontId="23" fillId="0" borderId="128" xfId="1" applyNumberFormat="1" applyFont="1" applyFill="1" applyBorder="1" applyAlignment="1">
      <alignment horizontal="right" vertical="center"/>
    </xf>
    <xf numFmtId="0" fontId="20" fillId="0" borderId="53" xfId="1" applyFont="1" applyFill="1" applyBorder="1" applyAlignment="1">
      <alignment horizontal="center" vertical="center" wrapText="1"/>
    </xf>
    <xf numFmtId="0" fontId="20" fillId="0" borderId="54" xfId="1" applyFont="1" applyFill="1" applyBorder="1" applyAlignment="1">
      <alignment horizontal="center" vertical="center" wrapText="1"/>
    </xf>
    <xf numFmtId="184" fontId="23" fillId="0" borderId="13" xfId="1" applyNumberFormat="1" applyFont="1" applyFill="1" applyBorder="1" applyAlignment="1">
      <alignment horizontal="right" vertical="center"/>
    </xf>
    <xf numFmtId="0" fontId="23" fillId="0" borderId="13" xfId="1" applyFont="1" applyFill="1" applyBorder="1" applyAlignment="1">
      <alignment horizontal="center" vertical="center"/>
    </xf>
    <xf numFmtId="0" fontId="20" fillId="0" borderId="12" xfId="1" applyFont="1" applyFill="1" applyBorder="1" applyAlignment="1">
      <alignment horizontal="center" vertical="center" wrapText="1"/>
    </xf>
    <xf numFmtId="0" fontId="20" fillId="0" borderId="13" xfId="1" applyFont="1" applyFill="1" applyBorder="1" applyAlignment="1">
      <alignment horizontal="center" vertical="center" wrapText="1"/>
    </xf>
    <xf numFmtId="0" fontId="20" fillId="0" borderId="17" xfId="1" applyFont="1" applyFill="1" applyBorder="1" applyAlignment="1">
      <alignment horizontal="center" vertical="center" wrapText="1"/>
    </xf>
    <xf numFmtId="0" fontId="20" fillId="0" borderId="63" xfId="1" applyFont="1" applyFill="1" applyBorder="1" applyAlignment="1">
      <alignment horizontal="left" vertical="center" wrapText="1"/>
    </xf>
    <xf numFmtId="0" fontId="20" fillId="0" borderId="64" xfId="1" applyFont="1" applyFill="1" applyBorder="1" applyAlignment="1">
      <alignment horizontal="left" vertical="center" wrapText="1"/>
    </xf>
    <xf numFmtId="184" fontId="23" fillId="0" borderId="78" xfId="1" applyNumberFormat="1" applyFont="1" applyFill="1" applyBorder="1" applyAlignment="1">
      <alignment horizontal="right" vertical="center"/>
    </xf>
    <xf numFmtId="184" fontId="23" fillId="0" borderId="63" xfId="1" applyNumberFormat="1" applyFont="1" applyFill="1" applyBorder="1" applyAlignment="1">
      <alignment horizontal="right" vertical="center"/>
    </xf>
    <xf numFmtId="184" fontId="23" fillId="0" borderId="108" xfId="1" applyNumberFormat="1" applyFont="1" applyFill="1" applyBorder="1" applyAlignment="1">
      <alignment horizontal="right" vertical="center"/>
    </xf>
    <xf numFmtId="180" fontId="23" fillId="0" borderId="37" xfId="1" applyNumberFormat="1" applyFont="1" applyFill="1" applyBorder="1" applyAlignment="1">
      <alignment horizontal="right" vertical="center"/>
    </xf>
    <xf numFmtId="180" fontId="23" fillId="0" borderId="38" xfId="1" applyNumberFormat="1" applyFont="1" applyFill="1" applyBorder="1" applyAlignment="1">
      <alignment horizontal="right" vertical="center"/>
    </xf>
    <xf numFmtId="180" fontId="23" fillId="0" borderId="127" xfId="1" applyNumberFormat="1" applyFont="1" applyFill="1" applyBorder="1" applyAlignment="1">
      <alignment horizontal="right" vertical="center"/>
    </xf>
    <xf numFmtId="184" fontId="23" fillId="0" borderId="37" xfId="1" applyNumberFormat="1" applyFont="1" applyFill="1" applyBorder="1" applyAlignment="1">
      <alignment horizontal="right" vertical="center"/>
    </xf>
    <xf numFmtId="184" fontId="23" fillId="0" borderId="38" xfId="1" applyNumberFormat="1" applyFont="1" applyFill="1" applyBorder="1" applyAlignment="1">
      <alignment horizontal="right" vertical="center"/>
    </xf>
    <xf numFmtId="184" fontId="23" fillId="0" borderId="127" xfId="1" applyNumberFormat="1" applyFont="1" applyFill="1" applyBorder="1" applyAlignment="1">
      <alignment horizontal="right" vertical="center"/>
    </xf>
    <xf numFmtId="180" fontId="23" fillId="0" borderId="15" xfId="1" applyNumberFormat="1" applyFont="1" applyFill="1" applyBorder="1" applyAlignment="1">
      <alignment horizontal="right" vertical="center"/>
    </xf>
    <xf numFmtId="180" fontId="23" fillId="0" borderId="12" xfId="1" applyNumberFormat="1" applyFont="1" applyFill="1" applyBorder="1" applyAlignment="1">
      <alignment horizontal="right" vertical="center"/>
    </xf>
    <xf numFmtId="180" fontId="23" fillId="0" borderId="13" xfId="1" applyNumberFormat="1" applyFont="1" applyFill="1" applyBorder="1" applyAlignment="1">
      <alignment horizontal="right" vertical="center"/>
    </xf>
    <xf numFmtId="180" fontId="23" fillId="0" borderId="78" xfId="1" applyNumberFormat="1" applyFont="1" applyFill="1" applyBorder="1" applyAlignment="1">
      <alignment horizontal="right" vertical="center"/>
    </xf>
    <xf numFmtId="180" fontId="23" fillId="0" borderId="63" xfId="1" applyNumberFormat="1" applyFont="1" applyFill="1" applyBorder="1" applyAlignment="1">
      <alignment horizontal="right" vertical="center"/>
    </xf>
    <xf numFmtId="180" fontId="23" fillId="0" borderId="108" xfId="1" applyNumberFormat="1" applyFont="1" applyFill="1" applyBorder="1" applyAlignment="1">
      <alignment horizontal="right" vertical="center"/>
    </xf>
    <xf numFmtId="0" fontId="23" fillId="0" borderId="7" xfId="1" applyFont="1" applyFill="1" applyBorder="1" applyAlignment="1">
      <alignment horizontal="center" vertical="center"/>
    </xf>
    <xf numFmtId="0" fontId="23" fillId="0" borderId="107" xfId="1" applyFont="1" applyFill="1" applyBorder="1" applyAlignment="1">
      <alignment horizontal="center" vertical="center"/>
    </xf>
    <xf numFmtId="0" fontId="23" fillId="0" borderId="10" xfId="1" applyFont="1" applyFill="1" applyBorder="1" applyAlignment="1">
      <alignment horizontal="center" vertical="center"/>
    </xf>
    <xf numFmtId="0" fontId="2" fillId="0" borderId="0" xfId="1" applyBorder="1" applyAlignment="1">
      <alignment horizontal="center" vertical="center"/>
    </xf>
    <xf numFmtId="187" fontId="23" fillId="0" borderId="40" xfId="1" applyNumberFormat="1" applyFont="1" applyFill="1" applyBorder="1" applyAlignment="1">
      <alignment horizontal="center" vertical="center"/>
    </xf>
    <xf numFmtId="188" fontId="23" fillId="0" borderId="40" xfId="1" applyNumberFormat="1" applyFont="1" applyFill="1" applyBorder="1" applyAlignment="1">
      <alignment horizontal="center" vertical="center"/>
    </xf>
    <xf numFmtId="187" fontId="23" fillId="0" borderId="129" xfId="1" applyNumberFormat="1" applyFont="1" applyFill="1" applyBorder="1" applyAlignment="1">
      <alignment horizontal="center" vertical="center"/>
    </xf>
    <xf numFmtId="0" fontId="23" fillId="0" borderId="67" xfId="1" applyFont="1" applyFill="1" applyBorder="1" applyAlignment="1">
      <alignment horizontal="left" vertical="center" shrinkToFit="1"/>
    </xf>
    <xf numFmtId="0" fontId="23" fillId="0" borderId="68" xfId="1" applyFont="1" applyFill="1" applyBorder="1" applyAlignment="1">
      <alignment horizontal="left" vertical="center" shrinkToFit="1"/>
    </xf>
    <xf numFmtId="0" fontId="23" fillId="0" borderId="69" xfId="1" applyFont="1" applyFill="1" applyBorder="1" applyAlignment="1">
      <alignment horizontal="left" vertical="center" shrinkToFit="1"/>
    </xf>
    <xf numFmtId="187" fontId="23" fillId="0" borderId="45" xfId="1" applyNumberFormat="1" applyFont="1" applyFill="1" applyBorder="1" applyAlignment="1">
      <alignment horizontal="center" vertical="center"/>
    </xf>
    <xf numFmtId="0" fontId="23" fillId="0" borderId="65" xfId="1" applyFont="1" applyFill="1" applyBorder="1" applyAlignment="1">
      <alignment horizontal="left" vertical="center" shrinkToFit="1"/>
    </xf>
    <xf numFmtId="0" fontId="23" fillId="0" borderId="38" xfId="1" applyFont="1" applyFill="1" applyBorder="1" applyAlignment="1">
      <alignment horizontal="left" vertical="center" shrinkToFit="1"/>
    </xf>
    <xf numFmtId="0" fontId="23" fillId="0" borderId="39" xfId="1" applyFont="1" applyFill="1" applyBorder="1" applyAlignment="1">
      <alignment horizontal="left" vertical="center" shrinkToFit="1"/>
    </xf>
    <xf numFmtId="0" fontId="23" fillId="0" borderId="91" xfId="1" applyFont="1" applyFill="1" applyBorder="1" applyAlignment="1">
      <alignment horizontal="center" vertical="center"/>
    </xf>
    <xf numFmtId="0" fontId="23" fillId="0" borderId="116" xfId="1" applyFont="1" applyFill="1" applyBorder="1" applyAlignment="1">
      <alignment horizontal="center" vertical="center"/>
    </xf>
    <xf numFmtId="10" fontId="23" fillId="0" borderId="47" xfId="1" applyNumberFormat="1" applyFont="1" applyFill="1" applyBorder="1" applyAlignment="1">
      <alignment horizontal="center" vertical="center"/>
    </xf>
    <xf numFmtId="0" fontId="23" fillId="0" borderId="28" xfId="1" applyFont="1" applyFill="1" applyBorder="1" applyAlignment="1">
      <alignment horizontal="center" vertical="center"/>
    </xf>
    <xf numFmtId="0" fontId="23" fillId="0" borderId="48" xfId="1" applyFont="1" applyFill="1" applyBorder="1" applyAlignment="1">
      <alignment horizontal="center" vertical="center"/>
    </xf>
    <xf numFmtId="0" fontId="29" fillId="2" borderId="18" xfId="1" applyFont="1" applyFill="1" applyBorder="1" applyAlignment="1">
      <alignment horizontal="center" vertical="center" textRotation="255" wrapText="1"/>
    </xf>
    <xf numFmtId="0" fontId="29" fillId="2" borderId="21" xfId="1" applyFont="1" applyFill="1" applyBorder="1" applyAlignment="1">
      <alignment horizontal="center" vertical="center" textRotation="255" wrapText="1"/>
    </xf>
    <xf numFmtId="0" fontId="29" fillId="2" borderId="29" xfId="1" applyFont="1" applyFill="1" applyBorder="1" applyAlignment="1">
      <alignment horizontal="center" vertical="center" textRotation="255" wrapText="1"/>
    </xf>
    <xf numFmtId="0" fontId="29" fillId="2" borderId="61" xfId="1" applyFont="1" applyFill="1" applyBorder="1" applyAlignment="1">
      <alignment horizontal="center" vertical="center" textRotation="255" wrapText="1"/>
    </xf>
    <xf numFmtId="0" fontId="29" fillId="2" borderId="70" xfId="1" applyFont="1" applyFill="1" applyBorder="1" applyAlignment="1">
      <alignment horizontal="center" vertical="center" textRotation="255" wrapText="1"/>
    </xf>
    <xf numFmtId="0" fontId="29" fillId="2" borderId="106" xfId="1" applyFont="1" applyFill="1" applyBorder="1" applyAlignment="1">
      <alignment horizontal="center" vertical="center" textRotation="255" wrapText="1"/>
    </xf>
    <xf numFmtId="0" fontId="23" fillId="3" borderId="18" xfId="1" applyFont="1" applyFill="1" applyBorder="1" applyAlignment="1">
      <alignment horizontal="center" vertical="center"/>
    </xf>
    <xf numFmtId="0" fontId="23" fillId="3" borderId="19" xfId="1" applyFont="1" applyFill="1" applyBorder="1" applyAlignment="1">
      <alignment horizontal="center" vertical="center"/>
    </xf>
    <xf numFmtId="0" fontId="23" fillId="3" borderId="31" xfId="1" applyFont="1" applyFill="1" applyBorder="1" applyAlignment="1">
      <alignment horizontal="center" vertical="center"/>
    </xf>
    <xf numFmtId="0" fontId="20" fillId="3" borderId="47" xfId="1" applyFont="1" applyFill="1" applyBorder="1" applyAlignment="1">
      <alignment horizontal="center" vertical="center"/>
    </xf>
    <xf numFmtId="0" fontId="23" fillId="3" borderId="47" xfId="1" applyFont="1" applyFill="1" applyBorder="1" applyAlignment="1">
      <alignment horizontal="center" vertical="center"/>
    </xf>
    <xf numFmtId="0" fontId="23" fillId="3" borderId="32" xfId="1" applyFont="1" applyFill="1" applyBorder="1" applyAlignment="1">
      <alignment horizontal="center" vertical="center"/>
    </xf>
    <xf numFmtId="0" fontId="23" fillId="3" borderId="21" xfId="1" applyFont="1" applyFill="1" applyBorder="1" applyAlignment="1">
      <alignment horizontal="center" vertical="center"/>
    </xf>
    <xf numFmtId="0" fontId="23" fillId="0" borderId="62" xfId="1" applyFont="1" applyFill="1" applyBorder="1" applyAlignment="1">
      <alignment horizontal="left" vertical="center" shrinkToFit="1"/>
    </xf>
    <xf numFmtId="0" fontId="23" fillId="0" borderId="63" xfId="1" applyFont="1" applyFill="1" applyBorder="1" applyAlignment="1">
      <alignment horizontal="left" vertical="center" shrinkToFit="1"/>
    </xf>
    <xf numFmtId="0" fontId="23" fillId="0" borderId="64" xfId="1" applyFont="1" applyFill="1" applyBorder="1" applyAlignment="1">
      <alignment horizontal="left" vertical="center" shrinkToFit="1"/>
    </xf>
    <xf numFmtId="187" fontId="23" fillId="0" borderId="33" xfId="1" applyNumberFormat="1" applyFont="1" applyFill="1" applyBorder="1" applyAlignment="1">
      <alignment horizontal="center" vertical="center"/>
    </xf>
    <xf numFmtId="188" fontId="23" fillId="0" borderId="33" xfId="1" applyNumberFormat="1" applyFont="1" applyFill="1" applyBorder="1" applyAlignment="1">
      <alignment horizontal="center" vertical="center"/>
    </xf>
    <xf numFmtId="0" fontId="23" fillId="0" borderId="32" xfId="1" applyFont="1" applyFill="1" applyBorder="1" applyAlignment="1">
      <alignment horizontal="left" vertical="center" wrapText="1"/>
    </xf>
    <xf numFmtId="0" fontId="23" fillId="0" borderId="19" xfId="1" applyFont="1" applyFill="1" applyBorder="1" applyAlignment="1">
      <alignment horizontal="left" vertical="center" wrapText="1"/>
    </xf>
    <xf numFmtId="0" fontId="23" fillId="0" borderId="21" xfId="1" applyFont="1" applyFill="1" applyBorder="1" applyAlignment="1">
      <alignment horizontal="left" vertical="center" wrapText="1"/>
    </xf>
    <xf numFmtId="0" fontId="23" fillId="0" borderId="66" xfId="1" applyFont="1" applyFill="1" applyBorder="1" applyAlignment="1">
      <alignment horizontal="left" vertical="center" wrapText="1"/>
    </xf>
    <xf numFmtId="0" fontId="23" fillId="0" borderId="0" xfId="1" applyFont="1" applyFill="1" applyBorder="1" applyAlignment="1">
      <alignment horizontal="left" vertical="center" wrapText="1"/>
    </xf>
    <xf numFmtId="0" fontId="23" fillId="0" borderId="61" xfId="1" applyFont="1" applyFill="1" applyBorder="1" applyAlignment="1">
      <alignment horizontal="left" vertical="center" wrapText="1"/>
    </xf>
    <xf numFmtId="0" fontId="23" fillId="0" borderId="121" xfId="1" applyFont="1" applyFill="1" applyBorder="1" applyAlignment="1">
      <alignment horizontal="left" vertical="center" wrapText="1"/>
    </xf>
    <xf numFmtId="0" fontId="23" fillId="0" borderId="1" xfId="1" applyFont="1" applyFill="1" applyBorder="1" applyAlignment="1">
      <alignment horizontal="left" vertical="center" wrapText="1"/>
    </xf>
    <xf numFmtId="0" fontId="23" fillId="0" borderId="106" xfId="1" applyFont="1" applyFill="1" applyBorder="1" applyAlignment="1">
      <alignment horizontal="left" vertical="center" wrapText="1"/>
    </xf>
    <xf numFmtId="0" fontId="23" fillId="2" borderId="17" xfId="1" applyFont="1" applyFill="1" applyBorder="1" applyAlignment="1">
      <alignment horizontal="center" vertical="center"/>
    </xf>
    <xf numFmtId="0" fontId="23" fillId="2" borderId="31" xfId="1" applyFont="1" applyFill="1" applyBorder="1" applyAlignment="1">
      <alignment horizontal="center" vertical="center" wrapText="1"/>
    </xf>
    <xf numFmtId="0" fontId="23" fillId="2" borderId="35" xfId="1" applyFont="1" applyFill="1" applyBorder="1" applyAlignment="1">
      <alignment horizontal="center" vertical="center" wrapText="1"/>
    </xf>
    <xf numFmtId="0" fontId="23" fillId="2" borderId="36" xfId="1" applyFont="1" applyFill="1" applyBorder="1" applyAlignment="1">
      <alignment horizontal="center" vertical="center" wrapText="1"/>
    </xf>
    <xf numFmtId="0" fontId="23" fillId="2" borderId="24" xfId="1" applyFont="1" applyFill="1" applyBorder="1" applyAlignment="1">
      <alignment horizontal="center" vertical="center" wrapText="1"/>
    </xf>
    <xf numFmtId="0" fontId="23" fillId="2" borderId="43" xfId="1" applyFont="1" applyFill="1" applyBorder="1" applyAlignment="1">
      <alignment horizontal="center" vertical="center" wrapText="1"/>
    </xf>
    <xf numFmtId="0" fontId="23" fillId="0" borderId="34" xfId="1" applyFont="1" applyFill="1" applyBorder="1" applyAlignment="1">
      <alignment horizontal="center" vertical="center"/>
    </xf>
    <xf numFmtId="0" fontId="23" fillId="0" borderId="41" xfId="1" applyFont="1" applyFill="1" applyBorder="1" applyAlignment="1">
      <alignment horizontal="center" vertical="center"/>
    </xf>
    <xf numFmtId="0" fontId="23" fillId="0" borderId="42" xfId="1" applyFont="1" applyFill="1" applyBorder="1" applyAlignment="1">
      <alignment horizontal="center" vertical="center"/>
    </xf>
    <xf numFmtId="0" fontId="23" fillId="0" borderId="19" xfId="3" applyFont="1" applyFill="1" applyBorder="1" applyAlignment="1">
      <alignment horizontal="center" vertical="center" shrinkToFit="1"/>
    </xf>
    <xf numFmtId="0" fontId="23" fillId="0" borderId="19" xfId="1" applyFont="1" applyBorder="1" applyAlignment="1">
      <alignment horizontal="center" vertical="center" shrinkToFit="1"/>
    </xf>
    <xf numFmtId="0" fontId="23" fillId="0" borderId="21" xfId="1" applyFont="1" applyBorder="1" applyAlignment="1">
      <alignment horizontal="center" vertical="center" shrinkToFit="1"/>
    </xf>
    <xf numFmtId="0" fontId="23" fillId="0" borderId="23" xfId="1" applyFont="1" applyBorder="1" applyAlignment="1">
      <alignment horizontal="center" vertical="center" shrinkToFit="1"/>
    </xf>
    <xf numFmtId="0" fontId="23" fillId="0" borderId="25" xfId="1" applyFont="1" applyBorder="1" applyAlignment="1">
      <alignment horizontal="center" vertical="center" shrinkToFit="1"/>
    </xf>
    <xf numFmtId="0" fontId="9" fillId="0" borderId="0" xfId="2" applyFont="1" applyFill="1" applyBorder="1" applyAlignment="1" applyProtection="1">
      <alignment horizontal="left" vertical="center" wrapText="1"/>
    </xf>
    <xf numFmtId="0" fontId="32" fillId="0" borderId="0" xfId="1" applyFont="1" applyBorder="1" applyAlignment="1">
      <alignment horizontal="center" vertical="center"/>
    </xf>
    <xf numFmtId="0" fontId="16" fillId="0" borderId="72" xfId="1" applyFont="1" applyFill="1" applyBorder="1" applyAlignment="1">
      <alignment vertical="center" wrapText="1"/>
    </xf>
    <xf numFmtId="0" fontId="16" fillId="0" borderId="73" xfId="1" applyFont="1" applyBorder="1" applyAlignment="1">
      <alignment vertical="center"/>
    </xf>
    <xf numFmtId="0" fontId="16" fillId="0" borderId="74" xfId="1" applyFont="1" applyBorder="1" applyAlignment="1">
      <alignment vertical="center"/>
    </xf>
    <xf numFmtId="0" fontId="2" fillId="0" borderId="89" xfId="1" applyFill="1" applyBorder="1" applyAlignment="1">
      <alignment horizontal="center" vertical="center"/>
    </xf>
    <xf numFmtId="0" fontId="2" fillId="0" borderId="90" xfId="1" applyFill="1" applyBorder="1" applyAlignment="1">
      <alignment horizontal="center" vertical="center"/>
    </xf>
    <xf numFmtId="0" fontId="16" fillId="0" borderId="65" xfId="1" applyFont="1" applyFill="1" applyBorder="1" applyAlignment="1">
      <alignment horizontal="left" vertical="top" wrapText="1"/>
    </xf>
    <xf numFmtId="0" fontId="16" fillId="0" borderId="38" xfId="1" applyFont="1" applyFill="1" applyBorder="1" applyAlignment="1">
      <alignment horizontal="left" vertical="top" wrapText="1"/>
    </xf>
    <xf numFmtId="0" fontId="16" fillId="0" borderId="39" xfId="1" applyFont="1" applyFill="1" applyBorder="1" applyAlignment="1">
      <alignment horizontal="left" vertical="top" wrapText="1"/>
    </xf>
    <xf numFmtId="177" fontId="2" fillId="0" borderId="15" xfId="1" applyNumberFormat="1" applyFont="1" applyFill="1" applyBorder="1" applyAlignment="1">
      <alignment horizontal="right" vertical="center"/>
    </xf>
    <xf numFmtId="177" fontId="2" fillId="0" borderId="12" xfId="1" applyNumberFormat="1" applyFont="1" applyFill="1" applyBorder="1" applyAlignment="1">
      <alignment horizontal="right" vertical="center"/>
    </xf>
    <xf numFmtId="177" fontId="2" fillId="0" borderId="16" xfId="1" applyNumberFormat="1" applyFont="1" applyFill="1" applyBorder="1" applyAlignment="1">
      <alignment horizontal="right" vertical="center"/>
    </xf>
    <xf numFmtId="0" fontId="16" fillId="0" borderId="62" xfId="1" applyFont="1" applyFill="1" applyBorder="1" applyAlignment="1">
      <alignment horizontal="left" vertical="top" wrapText="1"/>
    </xf>
    <xf numFmtId="0" fontId="16" fillId="0" borderId="63" xfId="1" applyFont="1" applyFill="1" applyBorder="1" applyAlignment="1">
      <alignment horizontal="left" vertical="top" wrapText="1"/>
    </xf>
    <xf numFmtId="0" fontId="16" fillId="0" borderId="64" xfId="1" applyFont="1" applyFill="1" applyBorder="1" applyAlignment="1">
      <alignment horizontal="left" vertical="top" wrapText="1"/>
    </xf>
    <xf numFmtId="0" fontId="2" fillId="0" borderId="66" xfId="1" applyFont="1" applyFill="1" applyBorder="1" applyAlignment="1">
      <alignment horizontal="left" vertical="center" shrinkToFit="1"/>
    </xf>
    <xf numFmtId="0" fontId="2" fillId="0" borderId="0" xfId="1" applyFont="1" applyFill="1" applyBorder="1" applyAlignment="1">
      <alignment horizontal="left" vertical="center" shrinkToFit="1"/>
    </xf>
    <xf numFmtId="0" fontId="2" fillId="0" borderId="61" xfId="1" applyFont="1" applyFill="1" applyBorder="1" applyAlignment="1">
      <alignment horizontal="left" vertical="center" shrinkToFit="1"/>
    </xf>
    <xf numFmtId="0" fontId="2" fillId="0" borderId="19" xfId="1" applyBorder="1" applyAlignment="1">
      <alignment horizontal="center" vertical="center" shrinkToFit="1"/>
    </xf>
    <xf numFmtId="0" fontId="2" fillId="0" borderId="44" xfId="1" applyBorder="1" applyAlignment="1">
      <alignment horizontal="center" vertical="center" shrinkToFit="1"/>
    </xf>
    <xf numFmtId="0" fontId="2" fillId="0" borderId="23" xfId="1" applyBorder="1" applyAlignment="1">
      <alignment horizontal="center" vertical="center" shrinkToFit="1"/>
    </xf>
    <xf numFmtId="178" fontId="22" fillId="0" borderId="15" xfId="1" applyNumberFormat="1" applyFont="1" applyBorder="1" applyAlignment="1">
      <alignment horizontal="center" vertical="center" wrapText="1" shrinkToFit="1"/>
    </xf>
    <xf numFmtId="178" fontId="22" fillId="0" borderId="12" xfId="1" applyNumberFormat="1" applyFont="1" applyBorder="1" applyAlignment="1">
      <alignment horizontal="center" vertical="center" wrapText="1" shrinkToFit="1"/>
    </xf>
    <xf numFmtId="0" fontId="2" fillId="0" borderId="15" xfId="1" applyFont="1" applyBorder="1" applyAlignment="1">
      <alignment horizontal="center" vertical="center"/>
    </xf>
    <xf numFmtId="0" fontId="14" fillId="0" borderId="20" xfId="1" applyFont="1" applyBorder="1" applyAlignment="1">
      <alignment horizontal="left" vertical="center" wrapText="1"/>
    </xf>
    <xf numFmtId="0" fontId="14" fillId="0" borderId="24" xfId="1" applyFont="1" applyBorder="1" applyAlignment="1">
      <alignment horizontal="left" vertical="center" wrapText="1"/>
    </xf>
    <xf numFmtId="0" fontId="14" fillId="0" borderId="23" xfId="1" applyFont="1" applyBorder="1" applyAlignment="1">
      <alignment horizontal="left" vertical="center" wrapText="1"/>
    </xf>
    <xf numFmtId="0" fontId="14" fillId="0" borderId="43" xfId="1" applyFont="1" applyBorder="1" applyAlignment="1">
      <alignment horizontal="left" vertical="center" wrapText="1"/>
    </xf>
    <xf numFmtId="0" fontId="2" fillId="0" borderId="14" xfId="1" applyFill="1" applyBorder="1" applyAlignment="1">
      <alignment horizontal="left" vertical="center" wrapText="1"/>
    </xf>
    <xf numFmtId="0" fontId="2" fillId="0" borderId="12" xfId="1" applyFont="1" applyFill="1" applyBorder="1" applyAlignment="1">
      <alignment horizontal="left" vertical="center" wrapText="1"/>
    </xf>
    <xf numFmtId="0" fontId="2" fillId="0" borderId="16" xfId="1" applyFont="1" applyFill="1" applyBorder="1" applyAlignment="1">
      <alignment horizontal="left" vertical="center" wrapText="1"/>
    </xf>
    <xf numFmtId="0" fontId="2" fillId="0" borderId="17" xfId="1" applyBorder="1" applyAlignment="1">
      <alignment vertical="center"/>
    </xf>
    <xf numFmtId="0" fontId="14" fillId="0" borderId="19" xfId="1" applyFont="1" applyBorder="1" applyAlignment="1">
      <alignment horizontal="left" vertical="center"/>
    </xf>
    <xf numFmtId="0" fontId="14" fillId="0" borderId="31" xfId="1" applyFont="1" applyBorder="1" applyAlignment="1">
      <alignment horizontal="left" vertical="center"/>
    </xf>
    <xf numFmtId="0" fontId="14" fillId="0" borderId="24" xfId="1" applyFont="1" applyBorder="1" applyAlignment="1">
      <alignment horizontal="left" vertical="center"/>
    </xf>
    <xf numFmtId="0" fontId="14" fillId="0" borderId="23" xfId="1" applyFont="1" applyBorder="1" applyAlignment="1">
      <alignment horizontal="left" vertical="center"/>
    </xf>
    <xf numFmtId="0" fontId="14" fillId="0" borderId="43" xfId="1" applyFont="1" applyBorder="1" applyAlignment="1">
      <alignment horizontal="left" vertical="center"/>
    </xf>
    <xf numFmtId="0" fontId="2" fillId="2" borderId="12" xfId="1" applyFill="1" applyBorder="1" applyAlignment="1">
      <alignment horizontal="center" vertical="center" wrapText="1"/>
    </xf>
    <xf numFmtId="177" fontId="2" fillId="0" borderId="12" xfId="1" applyNumberFormat="1" applyFont="1" applyFill="1" applyBorder="1" applyAlignment="1">
      <alignment horizontal="center" vertical="center"/>
    </xf>
    <xf numFmtId="177" fontId="2" fillId="0" borderId="17" xfId="1" applyNumberFormat="1" applyFont="1" applyFill="1" applyBorder="1" applyAlignment="1">
      <alignment horizontal="center" vertical="center"/>
    </xf>
    <xf numFmtId="0" fontId="2" fillId="0" borderId="134" xfId="1" applyFont="1" applyBorder="1" applyAlignment="1">
      <alignment horizontal="center" vertical="center"/>
    </xf>
    <xf numFmtId="10" fontId="2" fillId="0" borderId="47" xfId="1" applyNumberFormat="1" applyFont="1" applyFill="1" applyBorder="1" applyAlignment="1">
      <alignment horizontal="center" vertical="center"/>
    </xf>
    <xf numFmtId="10" fontId="2" fillId="0" borderId="57" xfId="1" applyNumberFormat="1" applyFont="1" applyFill="1" applyBorder="1" applyAlignment="1">
      <alignment horizontal="center" vertical="center"/>
    </xf>
    <xf numFmtId="176" fontId="2" fillId="0" borderId="59" xfId="1" applyNumberFormat="1" applyFont="1" applyFill="1" applyBorder="1" applyAlignment="1">
      <alignment horizontal="center" vertical="center"/>
    </xf>
    <xf numFmtId="177" fontId="2" fillId="0" borderId="15" xfId="1" applyNumberFormat="1" applyFill="1" applyBorder="1" applyAlignment="1">
      <alignment horizontal="center" vertical="center" shrinkToFit="1"/>
    </xf>
    <xf numFmtId="177" fontId="2" fillId="0" borderId="12" xfId="1" applyNumberFormat="1" applyFont="1" applyFill="1" applyBorder="1" applyAlignment="1">
      <alignment horizontal="center" vertical="center" shrinkToFit="1"/>
    </xf>
    <xf numFmtId="177" fontId="2" fillId="0" borderId="16" xfId="1" applyNumberFormat="1" applyFont="1" applyFill="1" applyBorder="1" applyAlignment="1">
      <alignment horizontal="center" vertical="center" shrinkToFit="1"/>
    </xf>
    <xf numFmtId="177" fontId="2" fillId="0" borderId="15" xfId="1" applyNumberFormat="1" applyFont="1" applyBorder="1" applyAlignment="1">
      <alignment horizontal="center" vertical="center"/>
    </xf>
    <xf numFmtId="177" fontId="2" fillId="0" borderId="12" xfId="1" applyNumberFormat="1" applyFont="1" applyBorder="1" applyAlignment="1">
      <alignment horizontal="center" vertical="center"/>
    </xf>
    <xf numFmtId="177" fontId="2" fillId="0" borderId="16" xfId="1" applyNumberFormat="1" applyFont="1" applyBorder="1" applyAlignment="1">
      <alignment horizontal="center" vertical="center"/>
    </xf>
    <xf numFmtId="0" fontId="16" fillId="0" borderId="14" xfId="3" applyFont="1" applyFill="1" applyBorder="1" applyAlignment="1" applyProtection="1">
      <alignment vertical="center" wrapText="1"/>
    </xf>
    <xf numFmtId="0" fontId="16" fillId="0" borderId="12" xfId="3" applyFont="1" applyFill="1" applyBorder="1" applyAlignment="1" applyProtection="1">
      <alignment vertical="center" wrapText="1"/>
    </xf>
    <xf numFmtId="0" fontId="16" fillId="0" borderId="17" xfId="3" applyFont="1" applyFill="1" applyBorder="1" applyAlignment="1" applyProtection="1">
      <alignment vertical="center" wrapText="1"/>
    </xf>
    <xf numFmtId="0" fontId="33" fillId="0" borderId="7" xfId="3" applyFont="1" applyFill="1" applyBorder="1" applyAlignment="1" applyProtection="1">
      <alignment horizontal="left" vertical="center" wrapText="1" shrinkToFit="1"/>
    </xf>
    <xf numFmtId="0" fontId="33" fillId="0" borderId="6" xfId="1" applyFont="1" applyFill="1" applyBorder="1" applyAlignment="1">
      <alignment horizontal="left" vertical="center"/>
    </xf>
    <xf numFmtId="0" fontId="33" fillId="0" borderId="9" xfId="1" applyFont="1" applyFill="1" applyBorder="1" applyAlignment="1">
      <alignment horizontal="left" vertical="center"/>
    </xf>
    <xf numFmtId="0" fontId="28" fillId="0" borderId="133" xfId="2" applyFont="1" applyFill="1" applyBorder="1" applyAlignment="1" applyProtection="1">
      <alignment horizontal="center" vertical="center" wrapText="1"/>
    </xf>
    <xf numFmtId="0" fontId="28" fillId="0" borderId="53" xfId="2" applyFont="1" applyFill="1" applyBorder="1" applyAlignment="1" applyProtection="1">
      <alignment horizontal="center" vertical="center" wrapText="1"/>
    </xf>
    <xf numFmtId="0" fontId="28" fillId="0" borderId="54" xfId="2" applyFont="1" applyFill="1" applyBorder="1" applyAlignment="1" applyProtection="1">
      <alignment horizontal="center" vertical="center" wrapText="1"/>
    </xf>
    <xf numFmtId="0" fontId="23" fillId="0" borderId="118" xfId="1" applyFont="1" applyFill="1" applyBorder="1" applyAlignment="1">
      <alignment horizontal="center" vertical="center"/>
    </xf>
    <xf numFmtId="0" fontId="23" fillId="0" borderId="44" xfId="1" applyFont="1" applyFill="1" applyBorder="1" applyAlignment="1">
      <alignment horizontal="left" vertical="center" wrapText="1"/>
    </xf>
    <xf numFmtId="0" fontId="23" fillId="0" borderId="23" xfId="1" applyFont="1" applyFill="1" applyBorder="1" applyAlignment="1">
      <alignment horizontal="left" vertical="center" wrapText="1"/>
    </xf>
    <xf numFmtId="0" fontId="23" fillId="0" borderId="25" xfId="1" applyFont="1" applyFill="1" applyBorder="1" applyAlignment="1">
      <alignment horizontal="left" vertical="center" wrapText="1"/>
    </xf>
    <xf numFmtId="188" fontId="23" fillId="0" borderId="45" xfId="1" applyNumberFormat="1" applyFont="1" applyFill="1" applyBorder="1" applyAlignment="1">
      <alignment horizontal="right" vertical="center"/>
    </xf>
    <xf numFmtId="0" fontId="23" fillId="0" borderId="11" xfId="1" applyFont="1" applyFill="1" applyBorder="1" applyAlignment="1">
      <alignment horizontal="center" vertical="center"/>
    </xf>
    <xf numFmtId="188" fontId="23" fillId="0" borderId="47" xfId="1" applyNumberFormat="1" applyFont="1" applyFill="1" applyBorder="1" applyAlignment="1">
      <alignment horizontal="right" vertical="center"/>
    </xf>
    <xf numFmtId="187" fontId="23" fillId="0" borderId="47" xfId="1" applyNumberFormat="1" applyFont="1" applyFill="1" applyBorder="1" applyAlignment="1">
      <alignment horizontal="right" vertical="center"/>
    </xf>
    <xf numFmtId="188" fontId="23" fillId="0" borderId="40" xfId="1" applyNumberFormat="1" applyFont="1" applyFill="1" applyBorder="1" applyAlignment="1">
      <alignment horizontal="right" vertical="center"/>
    </xf>
    <xf numFmtId="0" fontId="13" fillId="0" borderId="29" xfId="3" applyFont="1" applyFill="1" applyBorder="1" applyAlignment="1" applyProtection="1">
      <alignment horizontal="center" vertical="top"/>
    </xf>
    <xf numFmtId="0" fontId="13" fillId="0" borderId="61" xfId="3" applyFont="1" applyFill="1" applyBorder="1" applyAlignment="1" applyProtection="1">
      <alignment horizontal="center" vertical="top"/>
    </xf>
    <xf numFmtId="0" fontId="29" fillId="2" borderId="22" xfId="1" applyFont="1" applyFill="1" applyBorder="1" applyAlignment="1">
      <alignment horizontal="center" vertical="center" textRotation="255" wrapText="1"/>
    </xf>
    <xf numFmtId="0" fontId="29" fillId="2" borderId="25" xfId="1" applyFont="1" applyFill="1" applyBorder="1" applyAlignment="1">
      <alignment horizontal="center" vertical="center" textRotation="255" wrapText="1"/>
    </xf>
    <xf numFmtId="188" fontId="23" fillId="0" borderId="33" xfId="1" applyNumberFormat="1" applyFont="1" applyFill="1" applyBorder="1" applyAlignment="1">
      <alignment horizontal="right" vertical="center"/>
    </xf>
    <xf numFmtId="0" fontId="23" fillId="0" borderId="88" xfId="1" applyFont="1" applyFill="1" applyBorder="1" applyAlignment="1">
      <alignment horizontal="center" vertical="center"/>
    </xf>
    <xf numFmtId="0" fontId="23" fillId="0" borderId="89" xfId="1" applyFont="1" applyFill="1" applyBorder="1" applyAlignment="1">
      <alignment horizontal="center" vertical="center"/>
    </xf>
    <xf numFmtId="0" fontId="23" fillId="0" borderId="90" xfId="1" applyFont="1" applyFill="1" applyBorder="1" applyAlignment="1">
      <alignment horizontal="center" vertical="center"/>
    </xf>
    <xf numFmtId="0" fontId="20" fillId="0" borderId="131" xfId="1" applyFont="1" applyFill="1" applyBorder="1" applyAlignment="1">
      <alignment horizontal="left" vertical="center" wrapText="1"/>
    </xf>
    <xf numFmtId="0" fontId="20" fillId="0" borderId="89" xfId="1" applyFont="1" applyFill="1" applyBorder="1" applyAlignment="1">
      <alignment horizontal="left" vertical="center" wrapText="1"/>
    </xf>
    <xf numFmtId="0" fontId="20" fillId="0" borderId="90" xfId="1" applyFont="1" applyFill="1" applyBorder="1" applyAlignment="1">
      <alignment horizontal="left" vertical="center" wrapText="1"/>
    </xf>
    <xf numFmtId="180" fontId="23" fillId="0" borderId="131" xfId="1" applyNumberFormat="1" applyFont="1" applyFill="1" applyBorder="1" applyAlignment="1">
      <alignment horizontal="right" vertical="center"/>
    </xf>
    <xf numFmtId="180" fontId="23" fillId="0" borderId="89" xfId="1" applyNumberFormat="1" applyFont="1" applyFill="1" applyBorder="1" applyAlignment="1">
      <alignment horizontal="right" vertical="center"/>
    </xf>
    <xf numFmtId="180" fontId="23" fillId="0" borderId="132" xfId="1" applyNumberFormat="1" applyFont="1" applyFill="1" applyBorder="1" applyAlignment="1">
      <alignment horizontal="right" vertical="center"/>
    </xf>
    <xf numFmtId="177" fontId="23" fillId="0" borderId="131" xfId="1" applyNumberFormat="1" applyFont="1" applyFill="1" applyBorder="1" applyAlignment="1">
      <alignment horizontal="right" vertical="center"/>
    </xf>
    <xf numFmtId="177" fontId="23" fillId="0" borderId="89" xfId="1" applyNumberFormat="1" applyFont="1" applyFill="1" applyBorder="1" applyAlignment="1">
      <alignment horizontal="right" vertical="center"/>
    </xf>
    <xf numFmtId="177" fontId="23" fillId="0" borderId="130" xfId="1" applyNumberFormat="1" applyFont="1" applyFill="1" applyBorder="1" applyAlignment="1">
      <alignment horizontal="right" vertical="center"/>
    </xf>
    <xf numFmtId="177" fontId="23" fillId="0" borderId="108" xfId="1" applyNumberFormat="1" applyFont="1" applyFill="1" applyBorder="1" applyAlignment="1">
      <alignment horizontal="right" vertical="center"/>
    </xf>
    <xf numFmtId="177" fontId="23" fillId="0" borderId="13" xfId="1" applyNumberFormat="1" applyFont="1" applyFill="1" applyBorder="1" applyAlignment="1">
      <alignment horizontal="right" vertical="center"/>
    </xf>
    <xf numFmtId="177" fontId="23" fillId="0" borderId="16" xfId="1" applyNumberFormat="1" applyFont="1" applyFill="1" applyBorder="1" applyAlignment="1">
      <alignment horizontal="right" vertical="center"/>
    </xf>
    <xf numFmtId="177" fontId="23" fillId="0" borderId="74" xfId="1" applyNumberFormat="1" applyFont="1" applyFill="1" applyBorder="1" applyAlignment="1">
      <alignment horizontal="right" vertical="center"/>
    </xf>
    <xf numFmtId="177" fontId="23" fillId="0" borderId="33" xfId="1" applyNumberFormat="1" applyFont="1" applyFill="1" applyBorder="1" applyAlignment="1">
      <alignment horizontal="right" vertical="center"/>
    </xf>
    <xf numFmtId="177" fontId="23" fillId="0" borderId="45" xfId="1" applyNumberFormat="1" applyFont="1" applyFill="1" applyBorder="1" applyAlignment="1">
      <alignment horizontal="right" vertical="center"/>
    </xf>
    <xf numFmtId="177" fontId="23" fillId="0" borderId="129" xfId="1" applyNumberFormat="1" applyFont="1" applyFill="1" applyBorder="1" applyAlignment="1">
      <alignment horizontal="right" vertical="center"/>
    </xf>
    <xf numFmtId="177" fontId="23" fillId="0" borderId="40" xfId="1" applyNumberFormat="1" applyFont="1" applyFill="1" applyBorder="1" applyAlignment="1">
      <alignment horizontal="right" vertical="center"/>
    </xf>
    <xf numFmtId="0" fontId="14" fillId="0" borderId="12" xfId="3" applyFont="1" applyFill="1" applyBorder="1" applyAlignment="1" applyProtection="1">
      <alignment horizontal="center" vertical="center"/>
    </xf>
    <xf numFmtId="0" fontId="14" fillId="0" borderId="16" xfId="3" applyFont="1" applyFill="1" applyBorder="1" applyAlignment="1" applyProtection="1">
      <alignment horizontal="center" vertical="center"/>
    </xf>
    <xf numFmtId="180" fontId="23" fillId="0" borderId="16" xfId="1" applyNumberFormat="1" applyFont="1" applyFill="1" applyBorder="1" applyAlignment="1">
      <alignment horizontal="right" vertical="center"/>
    </xf>
    <xf numFmtId="0" fontId="31" fillId="0" borderId="0" xfId="1" applyFont="1" applyBorder="1" applyAlignment="1">
      <alignment horizontal="center" vertical="center"/>
    </xf>
    <xf numFmtId="0" fontId="23" fillId="0" borderId="32" xfId="1" applyFont="1" applyFill="1" applyBorder="1" applyAlignment="1">
      <alignment horizontal="center" vertical="center" wrapText="1"/>
    </xf>
    <xf numFmtId="0" fontId="23" fillId="0" borderId="21" xfId="1" applyFont="1" applyFill="1" applyBorder="1" applyAlignment="1">
      <alignment horizontal="center" vertical="center" wrapText="1"/>
    </xf>
    <xf numFmtId="0" fontId="23" fillId="0" borderId="66" xfId="1" applyFont="1" applyFill="1" applyBorder="1" applyAlignment="1">
      <alignment horizontal="center" vertical="center" wrapText="1"/>
    </xf>
    <xf numFmtId="0" fontId="23" fillId="0" borderId="61" xfId="1" applyFont="1" applyFill="1" applyBorder="1" applyAlignment="1">
      <alignment horizontal="center" vertical="center" wrapText="1"/>
    </xf>
    <xf numFmtId="0" fontId="23" fillId="0" borderId="18" xfId="1" applyFont="1" applyFill="1" applyBorder="1" applyAlignment="1">
      <alignment horizontal="center" vertical="center"/>
    </xf>
    <xf numFmtId="0" fontId="23" fillId="0" borderId="31" xfId="1" applyFont="1" applyFill="1" applyBorder="1" applyAlignment="1">
      <alignment horizontal="center" vertical="center"/>
    </xf>
    <xf numFmtId="177" fontId="23" fillId="0" borderId="57" xfId="1" applyNumberFormat="1" applyFont="1" applyFill="1" applyBorder="1" applyAlignment="1">
      <alignment horizontal="right" vertical="center"/>
    </xf>
    <xf numFmtId="188" fontId="23" fillId="0" borderId="129" xfId="1" applyNumberFormat="1" applyFont="1" applyFill="1" applyBorder="1" applyAlignment="1">
      <alignment horizontal="right" vertical="center"/>
    </xf>
    <xf numFmtId="0" fontId="24" fillId="0" borderId="7" xfId="3" applyFont="1" applyFill="1" applyBorder="1" applyAlignment="1" applyProtection="1">
      <alignment horizontal="center" vertical="center" shrinkToFit="1"/>
    </xf>
    <xf numFmtId="0" fontId="24" fillId="0" borderId="6" xfId="1" applyFont="1" applyFill="1" applyBorder="1" applyAlignment="1">
      <alignment horizontal="center" vertical="center" shrinkToFit="1"/>
    </xf>
    <xf numFmtId="0" fontId="24" fillId="0" borderId="9" xfId="1" applyFont="1" applyFill="1" applyBorder="1" applyAlignment="1">
      <alignment horizontal="center" vertical="center" shrinkToFit="1"/>
    </xf>
    <xf numFmtId="187" fontId="23" fillId="0" borderId="40" xfId="1" applyNumberFormat="1" applyFont="1" applyFill="1" applyBorder="1" applyAlignment="1">
      <alignment horizontal="right" vertical="center"/>
    </xf>
    <xf numFmtId="187" fontId="23" fillId="0" borderId="33" xfId="1" applyNumberFormat="1" applyFont="1" applyFill="1" applyBorder="1" applyAlignment="1">
      <alignment horizontal="right" vertical="center"/>
    </xf>
    <xf numFmtId="187" fontId="23" fillId="0" borderId="45" xfId="1" applyNumberFormat="1" applyFont="1" applyFill="1" applyBorder="1" applyAlignment="1">
      <alignment horizontal="right" vertical="center"/>
    </xf>
    <xf numFmtId="188" fontId="23" fillId="0" borderId="45" xfId="1" applyNumberFormat="1" applyFont="1" applyFill="1" applyBorder="1" applyAlignment="1">
      <alignment horizontal="center" vertical="center"/>
    </xf>
    <xf numFmtId="188" fontId="23" fillId="0" borderId="47" xfId="1" applyNumberFormat="1" applyFont="1" applyFill="1" applyBorder="1" applyAlignment="1">
      <alignment horizontal="center" vertical="center"/>
    </xf>
    <xf numFmtId="0" fontId="28" fillId="2" borderId="75" xfId="1" applyFont="1" applyFill="1" applyBorder="1" applyAlignment="1">
      <alignment horizontal="center" vertical="center" textRotation="255"/>
    </xf>
    <xf numFmtId="0" fontId="28" fillId="2" borderId="76" xfId="1" applyFont="1" applyFill="1" applyBorder="1" applyAlignment="1">
      <alignment horizontal="center" vertical="center" textRotation="255"/>
    </xf>
    <xf numFmtId="0" fontId="28" fillId="2" borderId="29" xfId="1" applyFont="1" applyFill="1" applyBorder="1" applyAlignment="1">
      <alignment horizontal="center" vertical="center" textRotation="255"/>
    </xf>
    <xf numFmtId="0" fontId="28" fillId="2" borderId="30" xfId="1" applyFont="1" applyFill="1" applyBorder="1" applyAlignment="1">
      <alignment horizontal="center" vertical="center" textRotation="255"/>
    </xf>
    <xf numFmtId="0" fontId="28" fillId="2" borderId="70" xfId="1" applyFont="1" applyFill="1" applyBorder="1" applyAlignment="1">
      <alignment horizontal="center" vertical="center" textRotation="255"/>
    </xf>
    <xf numFmtId="0" fontId="28" fillId="2" borderId="71" xfId="1" applyFont="1" applyFill="1" applyBorder="1" applyAlignment="1">
      <alignment horizontal="center" vertical="center" textRotation="255"/>
    </xf>
    <xf numFmtId="0" fontId="28" fillId="2" borderId="7" xfId="1" applyFont="1" applyFill="1" applyBorder="1" applyAlignment="1">
      <alignment horizontal="center" vertical="center" wrapText="1"/>
    </xf>
    <xf numFmtId="0" fontId="28" fillId="2" borderId="6" xfId="1" applyFont="1" applyFill="1" applyBorder="1" applyAlignment="1">
      <alignment horizontal="center" vertical="center" wrapText="1"/>
    </xf>
    <xf numFmtId="0" fontId="28" fillId="2" borderId="10" xfId="1" applyFont="1" applyFill="1" applyBorder="1" applyAlignment="1">
      <alignment horizontal="center" vertical="center" wrapText="1"/>
    </xf>
    <xf numFmtId="0" fontId="23" fillId="0" borderId="14" xfId="1" applyFont="1" applyFill="1" applyBorder="1" applyAlignment="1">
      <alignment horizontal="left" wrapText="1"/>
    </xf>
    <xf numFmtId="0" fontId="23" fillId="0" borderId="12" xfId="1" applyFont="1" applyFill="1" applyBorder="1" applyAlignment="1">
      <alignment horizontal="left" wrapText="1"/>
    </xf>
    <xf numFmtId="0" fontId="23" fillId="0" borderId="17" xfId="1" applyFont="1" applyFill="1" applyBorder="1" applyAlignment="1">
      <alignment horizontal="left" wrapText="1"/>
    </xf>
    <xf numFmtId="0" fontId="28" fillId="2" borderId="14" xfId="1" applyFont="1" applyFill="1" applyBorder="1" applyAlignment="1">
      <alignment horizontal="center" wrapText="1"/>
    </xf>
    <xf numFmtId="0" fontId="28" fillId="2" borderId="12" xfId="1" applyFont="1" applyFill="1" applyBorder="1" applyAlignment="1">
      <alignment horizontal="center" wrapText="1"/>
    </xf>
    <xf numFmtId="0" fontId="28" fillId="2" borderId="17" xfId="1" applyFont="1" applyFill="1" applyBorder="1" applyAlignment="1">
      <alignment horizontal="center" wrapText="1"/>
    </xf>
    <xf numFmtId="0" fontId="23" fillId="0" borderId="72" xfId="1" applyFont="1" applyFill="1" applyBorder="1" applyAlignment="1">
      <alignment horizontal="center" wrapText="1"/>
    </xf>
    <xf numFmtId="0" fontId="23" fillId="0" borderId="73" xfId="1" applyFont="1" applyFill="1" applyBorder="1" applyAlignment="1">
      <alignment horizontal="center" wrapText="1"/>
    </xf>
    <xf numFmtId="0" fontId="23" fillId="0" borderId="74" xfId="1" applyFont="1" applyFill="1" applyBorder="1" applyAlignment="1">
      <alignment horizontal="center" wrapText="1"/>
    </xf>
    <xf numFmtId="0" fontId="28" fillId="2" borderId="7" xfId="1" applyFont="1" applyFill="1" applyBorder="1" applyAlignment="1">
      <alignment horizontal="center" wrapText="1"/>
    </xf>
    <xf numFmtId="0" fontId="28" fillId="2" borderId="6" xfId="1" applyFont="1" applyFill="1" applyBorder="1" applyAlignment="1">
      <alignment horizontal="center" wrapText="1"/>
    </xf>
    <xf numFmtId="0" fontId="28" fillId="2" borderId="10" xfId="1" applyFont="1" applyFill="1" applyBorder="1" applyAlignment="1">
      <alignment horizontal="center" wrapText="1"/>
    </xf>
    <xf numFmtId="0" fontId="28" fillId="0" borderId="14" xfId="1" applyFont="1" applyFill="1" applyBorder="1" applyAlignment="1">
      <alignment horizontal="center" vertical="center" wrapText="1"/>
    </xf>
    <xf numFmtId="0" fontId="28" fillId="0" borderId="12" xfId="1" applyFont="1" applyFill="1" applyBorder="1" applyAlignment="1">
      <alignment horizontal="center" vertical="center" wrapText="1"/>
    </xf>
    <xf numFmtId="0" fontId="28" fillId="0" borderId="17" xfId="1" applyFont="1" applyFill="1" applyBorder="1" applyAlignment="1">
      <alignment horizontal="center" vertical="center" wrapText="1"/>
    </xf>
    <xf numFmtId="0" fontId="2" fillId="0" borderId="17" xfId="1" applyFont="1" applyBorder="1" applyAlignment="1">
      <alignment horizontal="center" vertical="center"/>
    </xf>
    <xf numFmtId="0" fontId="2" fillId="2" borderId="15" xfId="1" applyFill="1" applyBorder="1" applyAlignment="1">
      <alignment vertical="center"/>
    </xf>
    <xf numFmtId="0" fontId="2" fillId="2" borderId="16" xfId="1" applyFill="1" applyBorder="1" applyAlignment="1">
      <alignment vertical="center"/>
    </xf>
    <xf numFmtId="0" fontId="2" fillId="0" borderId="12" xfId="1" applyBorder="1">
      <alignment vertical="center"/>
    </xf>
    <xf numFmtId="0" fontId="2" fillId="0" borderId="16" xfId="1" applyBorder="1">
      <alignment vertical="center"/>
    </xf>
    <xf numFmtId="0" fontId="2" fillId="0" borderId="0" xfId="1">
      <alignment vertical="center"/>
    </xf>
    <xf numFmtId="0" fontId="2" fillId="0" borderId="30" xfId="1" applyBorder="1">
      <alignment vertical="center"/>
    </xf>
    <xf numFmtId="0" fontId="2" fillId="0" borderId="29" xfId="1" applyBorder="1">
      <alignment vertical="center"/>
    </xf>
    <xf numFmtId="0" fontId="2" fillId="0" borderId="70" xfId="1" applyBorder="1">
      <alignment vertical="center"/>
    </xf>
    <xf numFmtId="0" fontId="2" fillId="0" borderId="1" xfId="1" applyBorder="1">
      <alignment vertical="center"/>
    </xf>
    <xf numFmtId="0" fontId="2" fillId="0" borderId="71" xfId="1" applyBorder="1">
      <alignment vertical="center"/>
    </xf>
    <xf numFmtId="0" fontId="2" fillId="0" borderId="6" xfId="1" applyBorder="1">
      <alignment vertical="center"/>
    </xf>
    <xf numFmtId="0" fontId="2" fillId="0" borderId="107" xfId="1" applyBorder="1">
      <alignment vertical="center"/>
    </xf>
    <xf numFmtId="0" fontId="2" fillId="0" borderId="10" xfId="1" applyBorder="1">
      <alignment vertical="center"/>
    </xf>
    <xf numFmtId="0" fontId="2" fillId="0" borderId="13" xfId="1" applyBorder="1">
      <alignment vertical="center"/>
    </xf>
    <xf numFmtId="0" fontId="2" fillId="0" borderId="17" xfId="1" applyBorder="1">
      <alignment vertical="center"/>
    </xf>
    <xf numFmtId="188" fontId="14" fillId="0" borderId="37" xfId="1" applyNumberFormat="1" applyFont="1" applyBorder="1" applyAlignment="1">
      <alignment horizontal="left" vertical="center" wrapText="1"/>
    </xf>
    <xf numFmtId="188" fontId="2" fillId="0" borderId="38" xfId="1" applyNumberFormat="1" applyBorder="1">
      <alignment vertical="center"/>
    </xf>
    <xf numFmtId="188" fontId="2" fillId="0" borderId="39" xfId="1" applyNumberFormat="1" applyBorder="1">
      <alignment vertical="center"/>
    </xf>
    <xf numFmtId="188" fontId="2" fillId="0" borderId="37" xfId="1" applyNumberFormat="1" applyBorder="1" applyAlignment="1">
      <alignment horizontal="right" vertical="center"/>
    </xf>
    <xf numFmtId="188" fontId="2" fillId="0" borderId="110" xfId="1" applyNumberFormat="1" applyBorder="1">
      <alignment vertical="center"/>
    </xf>
    <xf numFmtId="188" fontId="2" fillId="0" borderId="79" xfId="1" applyNumberFormat="1" applyBorder="1" applyAlignment="1">
      <alignment horizontal="center" vertical="center"/>
    </xf>
    <xf numFmtId="188" fontId="2" fillId="0" borderId="127" xfId="1" applyNumberFormat="1" applyBorder="1">
      <alignment vertical="center"/>
    </xf>
    <xf numFmtId="188" fontId="2" fillId="0" borderId="77" xfId="1" applyNumberFormat="1" applyBorder="1" applyAlignment="1">
      <alignment horizontal="center" vertical="center"/>
    </xf>
    <xf numFmtId="188" fontId="2" fillId="0" borderId="63" xfId="1" applyNumberFormat="1" applyBorder="1">
      <alignment vertical="center"/>
    </xf>
    <xf numFmtId="188" fontId="2" fillId="0" borderId="64" xfId="1" applyNumberFormat="1" applyBorder="1">
      <alignment vertical="center"/>
    </xf>
    <xf numFmtId="0" fontId="2" fillId="0" borderId="20" xfId="1" applyFont="1" applyBorder="1" applyAlignment="1">
      <alignment horizontal="left" vertical="center" wrapText="1"/>
    </xf>
    <xf numFmtId="0" fontId="2" fillId="0" borderId="32" xfId="1" applyFont="1" applyBorder="1" applyAlignment="1">
      <alignment horizontal="center" vertical="center" shrinkToFit="1"/>
    </xf>
    <xf numFmtId="49" fontId="2" fillId="0" borderId="44" xfId="1" applyNumberFormat="1" applyFont="1" applyBorder="1" applyAlignment="1">
      <alignment horizontal="center" vertical="center"/>
    </xf>
    <xf numFmtId="49" fontId="2" fillId="0" borderId="25" xfId="1" applyNumberFormat="1" applyFont="1" applyBorder="1" applyAlignment="1">
      <alignment horizontal="center" vertical="center"/>
    </xf>
    <xf numFmtId="0" fontId="2" fillId="0" borderId="32" xfId="1" applyFill="1" applyBorder="1" applyAlignment="1">
      <alignment horizontal="left" vertical="top" wrapText="1"/>
    </xf>
    <xf numFmtId="0" fontId="2" fillId="0" borderId="19" xfId="1" applyFont="1" applyFill="1" applyBorder="1" applyAlignment="1">
      <alignment horizontal="left" vertical="top" wrapText="1"/>
    </xf>
    <xf numFmtId="0" fontId="2" fillId="0" borderId="21" xfId="1" applyFont="1" applyFill="1" applyBorder="1" applyAlignment="1">
      <alignment horizontal="left" vertical="top" wrapText="1"/>
    </xf>
    <xf numFmtId="0" fontId="2" fillId="0" borderId="66" xfId="1" applyFont="1" applyFill="1" applyBorder="1" applyAlignment="1">
      <alignment horizontal="left" vertical="top" wrapText="1"/>
    </xf>
    <xf numFmtId="0" fontId="2" fillId="0" borderId="0" xfId="1" applyFont="1" applyFill="1" applyBorder="1" applyAlignment="1">
      <alignment horizontal="left" vertical="top" wrapText="1"/>
    </xf>
    <xf numFmtId="0" fontId="2" fillId="0" borderId="61" xfId="1" applyFont="1" applyFill="1" applyBorder="1" applyAlignment="1">
      <alignment horizontal="left" vertical="top" wrapText="1"/>
    </xf>
    <xf numFmtId="0" fontId="2" fillId="0" borderId="44" xfId="1" applyFont="1" applyFill="1" applyBorder="1" applyAlignment="1">
      <alignment horizontal="left" vertical="top" wrapText="1"/>
    </xf>
    <xf numFmtId="0" fontId="2" fillId="0" borderId="23" xfId="1" applyFont="1" applyFill="1" applyBorder="1" applyAlignment="1">
      <alignment horizontal="left" vertical="top" wrapText="1"/>
    </xf>
    <xf numFmtId="0" fontId="2" fillId="0" borderId="25" xfId="1" applyFont="1" applyFill="1" applyBorder="1" applyAlignment="1">
      <alignment horizontal="left" vertical="top" wrapText="1"/>
    </xf>
    <xf numFmtId="0" fontId="23" fillId="0" borderId="82" xfId="1" applyFont="1" applyFill="1" applyBorder="1" applyAlignment="1">
      <alignment horizontal="center" vertical="center"/>
    </xf>
    <xf numFmtId="0" fontId="23" fillId="0" borderId="83" xfId="1" applyFont="1" applyFill="1" applyBorder="1" applyAlignment="1">
      <alignment horizontal="center" vertical="center"/>
    </xf>
    <xf numFmtId="0" fontId="23" fillId="0" borderId="84" xfId="1" applyFont="1" applyFill="1" applyBorder="1" applyAlignment="1">
      <alignment horizontal="center" vertical="center"/>
    </xf>
    <xf numFmtId="0" fontId="2" fillId="0" borderId="37" xfId="1" applyFill="1" applyBorder="1" applyAlignment="1">
      <alignment vertical="center"/>
    </xf>
    <xf numFmtId="0" fontId="2" fillId="0" borderId="102" xfId="1" applyBorder="1">
      <alignment vertical="center"/>
    </xf>
    <xf numFmtId="0" fontId="2" fillId="0" borderId="76" xfId="1" applyBorder="1">
      <alignment vertical="center"/>
    </xf>
    <xf numFmtId="0" fontId="2" fillId="0" borderId="72" xfId="1" applyFill="1" applyBorder="1" applyAlignment="1">
      <alignment vertical="top" wrapText="1"/>
    </xf>
    <xf numFmtId="0" fontId="2" fillId="0" borderId="73" xfId="1" applyBorder="1" applyAlignment="1">
      <alignment vertical="top"/>
    </xf>
    <xf numFmtId="0" fontId="2" fillId="0" borderId="74" xfId="1" applyBorder="1" applyAlignment="1">
      <alignment vertical="top"/>
    </xf>
    <xf numFmtId="188" fontId="14" fillId="0" borderId="78" xfId="1" applyNumberFormat="1" applyFont="1" applyBorder="1" applyAlignment="1">
      <alignment horizontal="left" vertical="center" wrapText="1"/>
    </xf>
    <xf numFmtId="188" fontId="2" fillId="0" borderId="78" xfId="1" applyNumberFormat="1" applyBorder="1" applyAlignment="1">
      <alignment horizontal="right" vertical="center"/>
    </xf>
    <xf numFmtId="188" fontId="2" fillId="0" borderId="108" xfId="1" applyNumberFormat="1" applyBorder="1">
      <alignment vertical="center"/>
    </xf>
    <xf numFmtId="188" fontId="2" fillId="0" borderId="109" xfId="1" applyNumberFormat="1" applyBorder="1">
      <alignment vertical="center"/>
    </xf>
    <xf numFmtId="188" fontId="2" fillId="0" borderId="80" xfId="1" applyNumberFormat="1" applyBorder="1" applyAlignment="1">
      <alignment horizontal="center" vertical="center"/>
    </xf>
    <xf numFmtId="188" fontId="2" fillId="0" borderId="68" xfId="1" applyNumberFormat="1" applyBorder="1">
      <alignment vertical="center"/>
    </xf>
    <xf numFmtId="188" fontId="2" fillId="0" borderId="69" xfId="1" applyNumberFormat="1" applyBorder="1">
      <alignment vertical="center"/>
    </xf>
    <xf numFmtId="188" fontId="14" fillId="0" borderId="81" xfId="1" applyNumberFormat="1" applyFont="1" applyBorder="1" applyAlignment="1">
      <alignment horizontal="left" vertical="center" wrapText="1"/>
    </xf>
    <xf numFmtId="188" fontId="2" fillId="0" borderId="81" xfId="1" applyNumberFormat="1" applyBorder="1" applyAlignment="1">
      <alignment horizontal="right" vertical="center"/>
    </xf>
    <xf numFmtId="188" fontId="2" fillId="0" borderId="128" xfId="1" applyNumberFormat="1" applyBorder="1">
      <alignment vertical="center"/>
    </xf>
    <xf numFmtId="188" fontId="2" fillId="0" borderId="111" xfId="1" applyNumberFormat="1" applyBorder="1">
      <alignment vertical="center"/>
    </xf>
    <xf numFmtId="188" fontId="2" fillId="0" borderId="14" xfId="1" applyNumberFormat="1" applyBorder="1" applyAlignment="1">
      <alignment horizontal="center" vertical="center"/>
    </xf>
    <xf numFmtId="188" fontId="2" fillId="0" borderId="12" xfId="1" applyNumberFormat="1" applyBorder="1">
      <alignment vertical="center"/>
    </xf>
    <xf numFmtId="188" fontId="2" fillId="0" borderId="16" xfId="1" applyNumberFormat="1" applyBorder="1">
      <alignment vertical="center"/>
    </xf>
    <xf numFmtId="188" fontId="14" fillId="0" borderId="52" xfId="1" applyNumberFormat="1" applyFont="1" applyBorder="1" applyAlignment="1">
      <alignment horizontal="center" vertical="center" wrapText="1"/>
    </xf>
    <xf numFmtId="188" fontId="2" fillId="0" borderId="53" xfId="1" applyNumberFormat="1" applyBorder="1">
      <alignment vertical="center"/>
    </xf>
    <xf numFmtId="188" fontId="2" fillId="0" borderId="54" xfId="1" applyNumberFormat="1" applyBorder="1">
      <alignment vertical="center"/>
    </xf>
    <xf numFmtId="188" fontId="2" fillId="0" borderId="15" xfId="1" applyNumberFormat="1" applyBorder="1" applyAlignment="1">
      <alignment horizontal="right" vertical="center"/>
    </xf>
    <xf numFmtId="188" fontId="2" fillId="0" borderId="13" xfId="1" applyNumberFormat="1" applyBorder="1">
      <alignment vertical="center"/>
    </xf>
    <xf numFmtId="188" fontId="2" fillId="0" borderId="17" xfId="1" applyNumberFormat="1" applyBorder="1">
      <alignment vertical="center"/>
    </xf>
    <xf numFmtId="188" fontId="7" fillId="0" borderId="14" xfId="1" applyNumberFormat="1" applyFont="1" applyFill="1" applyBorder="1" applyAlignment="1">
      <alignment horizontal="center" vertical="center"/>
    </xf>
    <xf numFmtId="188" fontId="2" fillId="0" borderId="14" xfId="1" applyNumberFormat="1" applyFont="1" applyFill="1" applyBorder="1" applyAlignment="1">
      <alignment horizontal="center" vertical="center"/>
    </xf>
    <xf numFmtId="188" fontId="2" fillId="0" borderId="15" xfId="1" applyNumberFormat="1" applyFont="1" applyFill="1" applyBorder="1" applyAlignment="1">
      <alignment horizontal="center" vertical="center"/>
    </xf>
    <xf numFmtId="188" fontId="14" fillId="0" borderId="15" xfId="1" applyNumberFormat="1" applyFont="1" applyBorder="1" applyAlignment="1">
      <alignment horizontal="center" vertical="center" wrapText="1"/>
    </xf>
    <xf numFmtId="188" fontId="14" fillId="0" borderId="112" xfId="1" applyNumberFormat="1" applyFont="1" applyBorder="1" applyAlignment="1">
      <alignment horizontal="center" vertical="center" wrapText="1"/>
    </xf>
    <xf numFmtId="188" fontId="2" fillId="0" borderId="113" xfId="1" applyNumberFormat="1" applyBorder="1">
      <alignment vertical="center"/>
    </xf>
    <xf numFmtId="188" fontId="2" fillId="0" borderId="114" xfId="1" applyNumberFormat="1" applyBorder="1">
      <alignment vertical="center"/>
    </xf>
    <xf numFmtId="188" fontId="2" fillId="0" borderId="115" xfId="1" applyNumberFormat="1" applyBorder="1" applyAlignment="1">
      <alignment horizontal="right" vertical="center"/>
    </xf>
    <xf numFmtId="188" fontId="2" fillId="0" borderId="73" xfId="1" applyNumberFormat="1" applyBorder="1">
      <alignment vertical="center"/>
    </xf>
    <xf numFmtId="188" fontId="2" fillId="0" borderId="74" xfId="1" applyNumberFormat="1" applyBorder="1">
      <alignment vertical="center"/>
    </xf>
    <xf numFmtId="188" fontId="2" fillId="0" borderId="72" xfId="1" applyNumberFormat="1" applyBorder="1" applyAlignment="1">
      <alignment horizontal="center" vertical="center"/>
    </xf>
    <xf numFmtId="188" fontId="2" fillId="0" borderId="116" xfId="1" applyNumberFormat="1" applyBorder="1">
      <alignment vertical="center"/>
    </xf>
    <xf numFmtId="188" fontId="2" fillId="0" borderId="92" xfId="1" applyNumberFormat="1" applyBorder="1">
      <alignment vertical="center"/>
    </xf>
    <xf numFmtId="0" fontId="2" fillId="0" borderId="20" xfId="1" applyNumberFormat="1" applyFill="1" applyBorder="1" applyAlignment="1">
      <alignment horizontal="left" vertical="center" wrapText="1"/>
    </xf>
    <xf numFmtId="0" fontId="2" fillId="0" borderId="19" xfId="1" applyNumberFormat="1" applyFill="1" applyBorder="1" applyAlignment="1">
      <alignment horizontal="left" vertical="center" wrapText="1"/>
    </xf>
    <xf numFmtId="0" fontId="2" fillId="0" borderId="31" xfId="1" applyNumberFormat="1" applyFill="1" applyBorder="1" applyAlignment="1">
      <alignment horizontal="left" vertical="center" wrapText="1"/>
    </xf>
    <xf numFmtId="0" fontId="2" fillId="0" borderId="24" xfId="1" applyNumberFormat="1" applyFill="1" applyBorder="1" applyAlignment="1">
      <alignment horizontal="left" vertical="center" wrapText="1"/>
    </xf>
    <xf numFmtId="0" fontId="2" fillId="0" borderId="23" xfId="1" applyNumberFormat="1" applyFill="1" applyBorder="1" applyAlignment="1">
      <alignment horizontal="left" vertical="center" wrapText="1"/>
    </xf>
    <xf numFmtId="0" fontId="2" fillId="0" borderId="43" xfId="1" applyNumberFormat="1" applyFill="1" applyBorder="1" applyAlignment="1">
      <alignment horizontal="left" vertical="center" wrapText="1"/>
    </xf>
    <xf numFmtId="0" fontId="2" fillId="0" borderId="15" xfId="1" applyBorder="1" applyAlignment="1">
      <alignment horizontal="center" vertical="center" wrapText="1" shrinkToFit="1"/>
    </xf>
    <xf numFmtId="0" fontId="2" fillId="0" borderId="16" xfId="1" applyBorder="1" applyAlignment="1">
      <alignment horizontal="center" vertical="center" wrapText="1" shrinkToFit="1"/>
    </xf>
    <xf numFmtId="0" fontId="14" fillId="0" borderId="15" xfId="1" applyFont="1" applyBorder="1" applyAlignment="1">
      <alignment horizontal="left" vertical="center" wrapText="1"/>
    </xf>
    <xf numFmtId="0" fontId="14" fillId="0" borderId="12" xfId="1" applyFont="1" applyBorder="1" applyAlignment="1">
      <alignment horizontal="left" vertical="center" wrapText="1"/>
    </xf>
    <xf numFmtId="0" fontId="14" fillId="0" borderId="16" xfId="1" applyFont="1" applyBorder="1" applyAlignment="1">
      <alignment horizontal="left" vertical="center" wrapText="1"/>
    </xf>
    <xf numFmtId="0" fontId="2" fillId="0" borderId="12" xfId="1" applyBorder="1" applyAlignment="1">
      <alignment horizontal="center" vertical="center" wrapText="1"/>
    </xf>
    <xf numFmtId="0" fontId="2" fillId="0" borderId="16" xfId="1" applyBorder="1" applyAlignment="1">
      <alignment horizontal="center" vertical="center" wrapText="1"/>
    </xf>
    <xf numFmtId="0" fontId="2" fillId="0" borderId="44" xfId="1" applyBorder="1" applyAlignment="1">
      <alignment horizontal="left" vertical="center"/>
    </xf>
    <xf numFmtId="0" fontId="2" fillId="0" borderId="23" xfId="1" applyBorder="1" applyAlignment="1">
      <alignment horizontal="left" vertical="center"/>
    </xf>
    <xf numFmtId="0" fontId="2" fillId="0" borderId="25" xfId="1" applyBorder="1" applyAlignment="1">
      <alignment horizontal="left" vertical="center"/>
    </xf>
    <xf numFmtId="0" fontId="2" fillId="0" borderId="17" xfId="1" applyBorder="1" applyAlignment="1">
      <alignment horizontal="left" vertical="center"/>
    </xf>
    <xf numFmtId="0" fontId="4" fillId="0" borderId="32" xfId="1" applyFont="1" applyBorder="1" applyAlignment="1">
      <alignment horizontal="center" vertical="center" shrinkToFit="1"/>
    </xf>
    <xf numFmtId="0" fontId="4" fillId="0" borderId="19" xfId="1" applyFont="1" applyBorder="1" applyAlignment="1">
      <alignment horizontal="center" vertical="center" shrinkToFit="1"/>
    </xf>
    <xf numFmtId="0" fontId="4" fillId="0" borderId="31" xfId="1" applyFont="1" applyBorder="1" applyAlignment="1">
      <alignment horizontal="center" vertical="center" shrinkToFit="1"/>
    </xf>
    <xf numFmtId="0" fontId="4" fillId="0" borderId="66" xfId="1" applyFont="1" applyBorder="1" applyAlignment="1">
      <alignment horizontal="center" vertical="center" shrinkToFit="1"/>
    </xf>
    <xf numFmtId="0" fontId="4" fillId="0" borderId="0" xfId="1" applyFont="1" applyBorder="1" applyAlignment="1">
      <alignment horizontal="center" vertical="center" shrinkToFit="1"/>
    </xf>
    <xf numFmtId="0" fontId="4" fillId="0" borderId="36" xfId="1" applyFont="1" applyBorder="1" applyAlignment="1">
      <alignment horizontal="center" vertical="center" shrinkToFit="1"/>
    </xf>
    <xf numFmtId="0" fontId="2" fillId="0" borderId="19" xfId="1" applyNumberFormat="1" applyFont="1" applyFill="1" applyBorder="1" applyAlignment="1">
      <alignment horizontal="left" vertical="center" wrapText="1"/>
    </xf>
    <xf numFmtId="0" fontId="2" fillId="0" borderId="31" xfId="1" applyNumberFormat="1" applyFont="1" applyFill="1" applyBorder="1" applyAlignment="1">
      <alignment horizontal="left" vertical="center" wrapText="1"/>
    </xf>
    <xf numFmtId="0" fontId="2" fillId="0" borderId="24" xfId="1" applyNumberFormat="1" applyFont="1" applyFill="1" applyBorder="1" applyAlignment="1">
      <alignment horizontal="left" vertical="center" wrapText="1"/>
    </xf>
    <xf numFmtId="0" fontId="2" fillId="0" borderId="23" xfId="1" applyNumberFormat="1" applyFont="1" applyFill="1" applyBorder="1" applyAlignment="1">
      <alignment horizontal="left" vertical="center" wrapText="1"/>
    </xf>
    <xf numFmtId="0" fontId="2" fillId="0" borderId="43" xfId="1" applyNumberFormat="1" applyFont="1" applyFill="1" applyBorder="1" applyAlignment="1">
      <alignment horizontal="left" vertical="center" wrapText="1"/>
    </xf>
    <xf numFmtId="0" fontId="2" fillId="0" borderId="57" xfId="1" applyNumberFormat="1" applyFont="1" applyFill="1" applyBorder="1" applyAlignment="1">
      <alignment horizontal="center" vertical="center"/>
    </xf>
    <xf numFmtId="0" fontId="2" fillId="0" borderId="32" xfId="1" applyNumberFormat="1" applyFont="1" applyFill="1" applyBorder="1" applyAlignment="1">
      <alignment horizontal="center" vertical="center"/>
    </xf>
    <xf numFmtId="0" fontId="2" fillId="0" borderId="32" xfId="1" applyFont="1" applyFill="1" applyBorder="1" applyAlignment="1">
      <alignment horizontal="left" vertical="center"/>
    </xf>
    <xf numFmtId="0" fontId="14" fillId="0" borderId="17" xfId="1" applyFont="1" applyBorder="1" applyAlignment="1">
      <alignment horizontal="left" vertical="center" wrapText="1"/>
    </xf>
    <xf numFmtId="189" fontId="2" fillId="0" borderId="15" xfId="1" applyNumberFormat="1" applyBorder="1" applyAlignment="1">
      <alignment horizontal="center" vertical="center"/>
    </xf>
    <xf numFmtId="189" fontId="2" fillId="0" borderId="12" xfId="1" applyNumberFormat="1" applyBorder="1" applyAlignment="1">
      <alignment horizontal="center" vertical="center"/>
    </xf>
    <xf numFmtId="189" fontId="2" fillId="0" borderId="16" xfId="1" applyNumberFormat="1" applyBorder="1" applyAlignment="1">
      <alignment horizontal="center" vertical="center"/>
    </xf>
    <xf numFmtId="189" fontId="2" fillId="0" borderId="15" xfId="1" applyNumberFormat="1" applyFont="1" applyBorder="1" applyAlignment="1">
      <alignment horizontal="center" vertical="center"/>
    </xf>
    <xf numFmtId="189" fontId="2" fillId="0" borderId="12" xfId="1" applyNumberFormat="1" applyFont="1" applyBorder="1" applyAlignment="1">
      <alignment horizontal="center" vertical="center"/>
    </xf>
    <xf numFmtId="189" fontId="2" fillId="0" borderId="16" xfId="1" applyNumberFormat="1" applyFont="1" applyBorder="1" applyAlignment="1">
      <alignment horizontal="center" vertical="center"/>
    </xf>
    <xf numFmtId="189" fontId="2" fillId="0" borderId="15" xfId="1" applyNumberFormat="1" applyFont="1" applyFill="1" applyBorder="1" applyAlignment="1">
      <alignment horizontal="center" vertical="center"/>
    </xf>
    <xf numFmtId="189" fontId="2" fillId="0" borderId="12" xfId="1" applyNumberFormat="1" applyFont="1" applyFill="1" applyBorder="1" applyAlignment="1">
      <alignment horizontal="center" vertical="center"/>
    </xf>
    <xf numFmtId="189" fontId="2" fillId="0" borderId="16" xfId="1" applyNumberFormat="1" applyFont="1" applyFill="1" applyBorder="1" applyAlignment="1">
      <alignment horizontal="center" vertical="center"/>
    </xf>
    <xf numFmtId="9" fontId="2" fillId="0" borderId="15" xfId="1" applyNumberFormat="1" applyFont="1" applyFill="1" applyBorder="1" applyAlignment="1">
      <alignment horizontal="center" vertical="center" wrapText="1"/>
    </xf>
    <xf numFmtId="9" fontId="2" fillId="0" borderId="12" xfId="1" applyNumberFormat="1" applyFont="1" applyFill="1" applyBorder="1" applyAlignment="1">
      <alignment horizontal="center" vertical="center" wrapText="1"/>
    </xf>
    <xf numFmtId="9" fontId="2" fillId="0" borderId="16" xfId="1" applyNumberFormat="1" applyFont="1" applyFill="1" applyBorder="1" applyAlignment="1">
      <alignment horizontal="center" vertical="center" wrapText="1"/>
    </xf>
    <xf numFmtId="0" fontId="2" fillId="2" borderId="50" xfId="1" applyFill="1" applyBorder="1" applyAlignment="1">
      <alignment vertical="center"/>
    </xf>
    <xf numFmtId="0" fontId="2" fillId="0" borderId="125" xfId="1" applyBorder="1" applyAlignment="1">
      <alignment vertical="center" wrapText="1"/>
    </xf>
    <xf numFmtId="0" fontId="2" fillId="0" borderId="125" xfId="1" applyBorder="1" applyAlignment="1">
      <alignment vertical="center"/>
    </xf>
    <xf numFmtId="0" fontId="2" fillId="2" borderId="138" xfId="1" applyFill="1" applyBorder="1" applyAlignment="1">
      <alignment vertical="center"/>
    </xf>
    <xf numFmtId="0" fontId="2" fillId="2" borderId="125" xfId="1" applyFill="1" applyBorder="1" applyAlignment="1">
      <alignment vertical="center"/>
    </xf>
    <xf numFmtId="0" fontId="2" fillId="0" borderId="44" xfId="1" applyBorder="1" applyAlignment="1">
      <alignment vertical="center"/>
    </xf>
    <xf numFmtId="0" fontId="2" fillId="0" borderId="23" xfId="1" applyBorder="1" applyAlignment="1">
      <alignment vertical="center"/>
    </xf>
    <xf numFmtId="0" fontId="2" fillId="0" borderId="43" xfId="1" applyBorder="1" applyAlignment="1">
      <alignment vertical="center"/>
    </xf>
    <xf numFmtId="0" fontId="2" fillId="0" borderId="29" xfId="1" applyFill="1" applyBorder="1" applyAlignment="1">
      <alignment horizontal="center" vertical="center"/>
    </xf>
    <xf numFmtId="0" fontId="2" fillId="0" borderId="0" xfId="1" applyFill="1" applyBorder="1" applyAlignment="1">
      <alignment horizontal="center" vertical="center"/>
    </xf>
    <xf numFmtId="0" fontId="2" fillId="0" borderId="125" xfId="1" applyBorder="1" applyAlignment="1">
      <alignment horizontal="center" vertical="center"/>
    </xf>
    <xf numFmtId="0" fontId="14" fillId="0" borderId="19" xfId="3" applyFont="1" applyFill="1" applyBorder="1" applyAlignment="1" applyProtection="1">
      <alignment horizontal="center" vertical="center"/>
    </xf>
    <xf numFmtId="0" fontId="14" fillId="0" borderId="15" xfId="3" applyFont="1" applyFill="1" applyBorder="1" applyAlignment="1" applyProtection="1">
      <alignment horizontal="center" vertical="center" wrapText="1"/>
    </xf>
    <xf numFmtId="0" fontId="14" fillId="0" borderId="12" xfId="3" applyFont="1" applyFill="1" applyBorder="1" applyAlignment="1" applyProtection="1">
      <alignment horizontal="center" vertical="center" wrapText="1"/>
    </xf>
    <xf numFmtId="0" fontId="14" fillId="0" borderId="16" xfId="3" applyFont="1" applyFill="1" applyBorder="1" applyAlignment="1" applyProtection="1">
      <alignment horizontal="center" vertical="center" wrapText="1"/>
    </xf>
    <xf numFmtId="0" fontId="9" fillId="2" borderId="12" xfId="3" applyFont="1" applyFill="1" applyBorder="1" applyAlignment="1" applyProtection="1">
      <alignment horizontal="center" vertical="center" shrinkToFit="1"/>
    </xf>
    <xf numFmtId="0" fontId="9" fillId="2" borderId="16" xfId="3" applyFont="1" applyFill="1" applyBorder="1" applyAlignment="1" applyProtection="1">
      <alignment horizontal="center" vertical="center" shrinkToFit="1"/>
    </xf>
    <xf numFmtId="0" fontId="2" fillId="7" borderId="11" xfId="1" applyFont="1" applyFill="1" applyBorder="1" applyAlignment="1">
      <alignment horizontal="center" vertical="center"/>
    </xf>
    <xf numFmtId="0" fontId="2" fillId="7" borderId="12" xfId="1" applyFont="1" applyFill="1" applyBorder="1" applyAlignment="1">
      <alignment horizontal="center" vertical="center"/>
    </xf>
    <xf numFmtId="0" fontId="2" fillId="7" borderId="16" xfId="1" applyFont="1" applyFill="1" applyBorder="1" applyAlignment="1">
      <alignment horizontal="center" vertical="center"/>
    </xf>
    <xf numFmtId="0" fontId="2" fillId="0" borderId="37" xfId="1" applyNumberFormat="1" applyFill="1" applyBorder="1" applyAlignment="1">
      <alignment horizontal="center" vertical="center"/>
    </xf>
    <xf numFmtId="0" fontId="2" fillId="0" borderId="38" xfId="1" applyNumberFormat="1" applyFont="1" applyFill="1" applyBorder="1" applyAlignment="1">
      <alignment horizontal="center" vertical="center"/>
    </xf>
    <xf numFmtId="0" fontId="2" fillId="0" borderId="39" xfId="1" applyNumberFormat="1" applyFont="1" applyFill="1" applyBorder="1" applyAlignment="1">
      <alignment horizontal="center" vertical="center"/>
    </xf>
    <xf numFmtId="0" fontId="12" fillId="2" borderId="78" xfId="2" applyFont="1" applyFill="1" applyBorder="1" applyAlignment="1" applyProtection="1">
      <alignment horizontal="center" vertical="center" wrapText="1"/>
    </xf>
    <xf numFmtId="0" fontId="12" fillId="2" borderId="63" xfId="2" applyFont="1" applyFill="1" applyBorder="1" applyAlignment="1" applyProtection="1">
      <alignment horizontal="center" vertical="center" wrapText="1"/>
    </xf>
    <xf numFmtId="0" fontId="12" fillId="2" borderId="64" xfId="2" applyFont="1" applyFill="1" applyBorder="1" applyAlignment="1" applyProtection="1">
      <alignment horizontal="center" vertical="center" wrapText="1"/>
    </xf>
    <xf numFmtId="0" fontId="2" fillId="0" borderId="63" xfId="1" applyNumberFormat="1" applyFont="1" applyFill="1" applyBorder="1" applyAlignment="1">
      <alignment horizontal="center" vertical="center"/>
    </xf>
    <xf numFmtId="0" fontId="2" fillId="0" borderId="64" xfId="1" applyNumberFormat="1" applyFont="1" applyFill="1" applyBorder="1" applyAlignment="1">
      <alignment horizontal="center" vertical="center"/>
    </xf>
    <xf numFmtId="0" fontId="2" fillId="0" borderId="37" xfId="1" applyNumberFormat="1" applyFont="1" applyFill="1" applyBorder="1" applyAlignment="1">
      <alignment horizontal="center" vertical="center"/>
    </xf>
    <xf numFmtId="0" fontId="2" fillId="0" borderId="62" xfId="1" applyFill="1" applyBorder="1" applyAlignment="1">
      <alignment horizontal="left" vertical="center"/>
    </xf>
    <xf numFmtId="0" fontId="2" fillId="0" borderId="63" xfId="1" applyFont="1" applyFill="1" applyBorder="1" applyAlignment="1">
      <alignment horizontal="left" vertical="center"/>
    </xf>
    <xf numFmtId="0" fontId="2" fillId="0" borderId="64" xfId="1" applyFont="1" applyFill="1" applyBorder="1" applyAlignment="1">
      <alignment horizontal="left" vertical="center"/>
    </xf>
    <xf numFmtId="0" fontId="2" fillId="0" borderId="15" xfId="1" applyNumberFormat="1" applyFont="1" applyFill="1" applyBorder="1" applyAlignment="1">
      <alignment horizontal="center" vertical="center"/>
    </xf>
    <xf numFmtId="0" fontId="2" fillId="0" borderId="12" xfId="1" applyNumberFormat="1" applyFont="1" applyFill="1" applyBorder="1" applyAlignment="1">
      <alignment horizontal="center" vertical="center"/>
    </xf>
    <xf numFmtId="0" fontId="2" fillId="0" borderId="16" xfId="1" applyNumberFormat="1" applyFont="1" applyFill="1" applyBorder="1" applyAlignment="1">
      <alignment horizontal="center" vertical="center"/>
    </xf>
    <xf numFmtId="0" fontId="2" fillId="0" borderId="65" xfId="1" applyFont="1" applyFill="1" applyBorder="1" applyAlignment="1">
      <alignment horizontal="left" vertical="top"/>
    </xf>
    <xf numFmtId="0" fontId="2" fillId="0" borderId="38" xfId="1" applyFont="1" applyFill="1" applyBorder="1" applyAlignment="1">
      <alignment horizontal="left" vertical="top"/>
    </xf>
    <xf numFmtId="0" fontId="2" fillId="0" borderId="39" xfId="1" applyFont="1" applyFill="1" applyBorder="1" applyAlignment="1">
      <alignment horizontal="left" vertical="top"/>
    </xf>
    <xf numFmtId="0" fontId="2" fillId="0" borderId="52" xfId="1" applyNumberFormat="1" applyFont="1" applyFill="1" applyBorder="1" applyAlignment="1">
      <alignment horizontal="center" vertical="center"/>
    </xf>
    <xf numFmtId="0" fontId="2" fillId="0" borderId="53" xfId="1" applyNumberFormat="1" applyFont="1" applyFill="1" applyBorder="1" applyAlignment="1">
      <alignment horizontal="center" vertical="center"/>
    </xf>
    <xf numFmtId="0" fontId="2" fillId="0" borderId="54" xfId="1" applyNumberFormat="1" applyFont="1" applyFill="1" applyBorder="1" applyAlignment="1">
      <alignment horizontal="center" vertical="center"/>
    </xf>
    <xf numFmtId="0" fontId="2" fillId="0" borderId="67" xfId="1" applyFont="1" applyFill="1" applyBorder="1" applyAlignment="1">
      <alignment horizontal="left" vertical="top"/>
    </xf>
    <xf numFmtId="0" fontId="2" fillId="0" borderId="68" xfId="1" applyFont="1" applyFill="1" applyBorder="1" applyAlignment="1">
      <alignment horizontal="left" vertical="top"/>
    </xf>
    <xf numFmtId="0" fontId="2" fillId="0" borderId="69" xfId="1" applyFont="1" applyFill="1" applyBorder="1" applyAlignment="1">
      <alignment horizontal="left" vertical="top"/>
    </xf>
    <xf numFmtId="0" fontId="2" fillId="0" borderId="81" xfId="1" applyNumberFormat="1" applyFont="1" applyFill="1" applyBorder="1" applyAlignment="1">
      <alignment horizontal="center" vertical="center"/>
    </xf>
    <xf numFmtId="0" fontId="2" fillId="0" borderId="68" xfId="1" applyNumberFormat="1" applyFont="1" applyFill="1" applyBorder="1" applyAlignment="1">
      <alignment horizontal="center" vertical="center"/>
    </xf>
    <xf numFmtId="0" fontId="2" fillId="0" borderId="69" xfId="1" applyNumberFormat="1" applyFont="1" applyFill="1" applyBorder="1" applyAlignment="1">
      <alignment horizontal="center" vertical="center"/>
    </xf>
    <xf numFmtId="0" fontId="13" fillId="2" borderId="13" xfId="1" applyFont="1" applyFill="1" applyBorder="1" applyAlignment="1">
      <alignment horizontal="center" vertical="center" wrapText="1"/>
    </xf>
    <xf numFmtId="0" fontId="2" fillId="0" borderId="12" xfId="1" applyFill="1" applyBorder="1" applyAlignment="1">
      <alignment horizontal="center" vertical="center" wrapText="1"/>
    </xf>
    <xf numFmtId="0" fontId="2" fillId="0" borderId="16" xfId="1" applyFill="1" applyBorder="1" applyAlignment="1">
      <alignment horizontal="center" vertical="center" wrapText="1"/>
    </xf>
    <xf numFmtId="0" fontId="2" fillId="0" borderId="65" xfId="1" applyFill="1" applyBorder="1" applyAlignment="1">
      <alignment horizontal="left" vertical="center"/>
    </xf>
    <xf numFmtId="0" fontId="2" fillId="0" borderId="38" xfId="1" applyFont="1" applyFill="1" applyBorder="1" applyAlignment="1">
      <alignment horizontal="left" vertical="center"/>
    </xf>
    <xf numFmtId="0" fontId="2" fillId="0" borderId="39" xfId="1" applyFont="1" applyFill="1" applyBorder="1" applyAlignment="1">
      <alignment horizontal="left" vertical="center"/>
    </xf>
    <xf numFmtId="0" fontId="9" fillId="2" borderId="15" xfId="3" applyFont="1" applyFill="1" applyBorder="1" applyAlignment="1" applyProtection="1">
      <alignment horizontal="center" vertical="center"/>
    </xf>
    <xf numFmtId="0" fontId="2" fillId="0" borderId="78" xfId="1" applyNumberFormat="1" applyFont="1" applyFill="1" applyBorder="1" applyAlignment="1">
      <alignment horizontal="center" vertical="center"/>
    </xf>
    <xf numFmtId="0" fontId="2" fillId="0" borderId="137" xfId="1" applyNumberFormat="1" applyFont="1" applyFill="1" applyBorder="1" applyAlignment="1">
      <alignment horizontal="center" vertical="center"/>
    </xf>
    <xf numFmtId="0" fontId="2" fillId="0" borderId="136" xfId="1" applyNumberFormat="1" applyFont="1" applyFill="1" applyBorder="1" applyAlignment="1">
      <alignment horizontal="center" vertical="center"/>
    </xf>
    <xf numFmtId="0" fontId="2" fillId="0" borderId="32" xfId="1" applyBorder="1" applyAlignment="1">
      <alignment vertical="center"/>
    </xf>
    <xf numFmtId="0" fontId="2" fillId="0" borderId="31" xfId="1" applyBorder="1" applyAlignment="1">
      <alignment vertical="center"/>
    </xf>
    <xf numFmtId="0" fontId="2" fillId="0" borderId="32" xfId="1" applyBorder="1" applyAlignment="1">
      <alignment vertical="center" wrapText="1"/>
    </xf>
    <xf numFmtId="0" fontId="2" fillId="0" borderId="31" xfId="1" applyBorder="1" applyAlignment="1">
      <alignment vertical="center" wrapText="1"/>
    </xf>
    <xf numFmtId="0" fontId="2" fillId="0" borderId="57" xfId="1" applyBorder="1" applyAlignment="1">
      <alignment vertical="center" wrapText="1"/>
    </xf>
    <xf numFmtId="0" fontId="2" fillId="0" borderId="57" xfId="1" applyBorder="1" applyAlignment="1">
      <alignment vertical="center"/>
    </xf>
    <xf numFmtId="0" fontId="9" fillId="0" borderId="133" xfId="2" applyFont="1" applyFill="1" applyBorder="1" applyAlignment="1" applyProtection="1">
      <alignment horizontal="center" vertical="center" wrapText="1"/>
    </xf>
    <xf numFmtId="0" fontId="9" fillId="0" borderId="53" xfId="2" applyFont="1" applyFill="1" applyBorder="1" applyAlignment="1" applyProtection="1">
      <alignment horizontal="center" vertical="center" wrapText="1"/>
    </xf>
    <xf numFmtId="0" fontId="9" fillId="0" borderId="54" xfId="2" applyFont="1" applyFill="1" applyBorder="1" applyAlignment="1" applyProtection="1">
      <alignment horizontal="center" vertical="center" wrapText="1"/>
    </xf>
    <xf numFmtId="0" fontId="12" fillId="2" borderId="81" xfId="2" applyFont="1" applyFill="1" applyBorder="1" applyAlignment="1" applyProtection="1">
      <alignment horizontal="center" vertical="center" wrapText="1"/>
    </xf>
    <xf numFmtId="0" fontId="12" fillId="2" borderId="68" xfId="2" applyFont="1" applyFill="1" applyBorder="1" applyAlignment="1" applyProtection="1">
      <alignment horizontal="center" vertical="center" wrapText="1"/>
    </xf>
    <xf numFmtId="0" fontId="12" fillId="2" borderId="69" xfId="2" applyFont="1" applyFill="1" applyBorder="1" applyAlignment="1" applyProtection="1">
      <alignment horizontal="center" vertical="center" wrapText="1"/>
    </xf>
    <xf numFmtId="0" fontId="12" fillId="2" borderId="35" xfId="2" applyFont="1" applyFill="1" applyBorder="1" applyAlignment="1" applyProtection="1">
      <alignment horizontal="center" vertical="center" wrapText="1"/>
    </xf>
    <xf numFmtId="0" fontId="12" fillId="2" borderId="36" xfId="2" applyFont="1" applyFill="1" applyBorder="1" applyAlignment="1" applyProtection="1">
      <alignment horizontal="center" vertical="center" wrapText="1"/>
    </xf>
    <xf numFmtId="0" fontId="12" fillId="2" borderId="24" xfId="2" applyFont="1" applyFill="1" applyBorder="1" applyAlignment="1" applyProtection="1">
      <alignment horizontal="center" vertical="center" wrapText="1"/>
    </xf>
    <xf numFmtId="0" fontId="14" fillId="0" borderId="35" xfId="3" applyFont="1" applyFill="1" applyBorder="1" applyAlignment="1" applyProtection="1">
      <alignment horizontal="left" vertical="top"/>
    </xf>
    <xf numFmtId="0" fontId="14" fillId="0" borderId="0" xfId="3" applyFont="1" applyFill="1" applyBorder="1" applyAlignment="1" applyProtection="1">
      <alignment horizontal="left" vertical="top"/>
    </xf>
    <xf numFmtId="0" fontId="14" fillId="0" borderId="61" xfId="3" applyFont="1" applyFill="1" applyBorder="1" applyAlignment="1" applyProtection="1">
      <alignment horizontal="left" vertical="top"/>
    </xf>
    <xf numFmtId="0" fontId="14" fillId="0" borderId="15" xfId="3" applyFont="1" applyFill="1" applyBorder="1" applyAlignment="1" applyProtection="1">
      <alignment horizontal="center" vertical="top" wrapText="1"/>
    </xf>
    <xf numFmtId="0" fontId="14" fillId="0" borderId="12" xfId="3" applyFont="1" applyFill="1" applyBorder="1" applyAlignment="1" applyProtection="1">
      <alignment horizontal="center" vertical="top" wrapText="1"/>
    </xf>
    <xf numFmtId="0" fontId="14" fillId="0" borderId="16" xfId="3" applyFont="1" applyFill="1" applyBorder="1" applyAlignment="1" applyProtection="1">
      <alignment horizontal="center" vertical="top" wrapText="1"/>
    </xf>
    <xf numFmtId="0" fontId="9" fillId="2" borderId="32" xfId="3" applyNumberFormat="1" applyFont="1" applyFill="1" applyBorder="1" applyAlignment="1" applyProtection="1">
      <alignment horizontal="center" vertical="center" wrapText="1"/>
    </xf>
    <xf numFmtId="0" fontId="9" fillId="2" borderId="19" xfId="3" applyNumberFormat="1" applyFont="1" applyFill="1" applyBorder="1" applyAlignment="1" applyProtection="1">
      <alignment horizontal="center" vertical="center" wrapText="1"/>
    </xf>
    <xf numFmtId="0" fontId="9" fillId="2" borderId="31" xfId="3" applyNumberFormat="1" applyFont="1" applyFill="1" applyBorder="1" applyAlignment="1" applyProtection="1">
      <alignment horizontal="center" vertical="center" wrapText="1"/>
    </xf>
    <xf numFmtId="0" fontId="9" fillId="2" borderId="44" xfId="3" applyNumberFormat="1" applyFont="1" applyFill="1" applyBorder="1" applyAlignment="1" applyProtection="1">
      <alignment horizontal="center" vertical="center" wrapText="1"/>
    </xf>
    <xf numFmtId="0" fontId="9" fillId="2" borderId="23" xfId="3" applyNumberFormat="1" applyFont="1" applyFill="1" applyBorder="1" applyAlignment="1" applyProtection="1">
      <alignment horizontal="center" vertical="center" wrapText="1"/>
    </xf>
    <xf numFmtId="0" fontId="9" fillId="2" borderId="43" xfId="3" applyNumberFormat="1" applyFont="1" applyFill="1" applyBorder="1" applyAlignment="1" applyProtection="1">
      <alignment horizontal="center" vertical="center" wrapText="1"/>
    </xf>
    <xf numFmtId="0" fontId="2" fillId="0" borderId="3" xfId="1" applyBorder="1" applyAlignment="1">
      <alignment horizontal="left" vertical="center"/>
    </xf>
    <xf numFmtId="0" fontId="2" fillId="7" borderId="18" xfId="1" applyFont="1" applyFill="1" applyBorder="1" applyAlignment="1">
      <alignment horizontal="center" vertical="center"/>
    </xf>
    <xf numFmtId="0" fontId="2" fillId="7" borderId="19" xfId="1" applyFont="1" applyFill="1" applyBorder="1" applyAlignment="1">
      <alignment horizontal="center" vertical="center"/>
    </xf>
    <xf numFmtId="0" fontId="2" fillId="7" borderId="31" xfId="1" applyFont="1" applyFill="1" applyBorder="1" applyAlignment="1">
      <alignment horizontal="center" vertical="center"/>
    </xf>
    <xf numFmtId="0" fontId="2" fillId="0" borderId="33" xfId="1" applyNumberFormat="1" applyFont="1" applyFill="1" applyBorder="1" applyAlignment="1">
      <alignment horizontal="center" vertical="center"/>
    </xf>
    <xf numFmtId="0" fontId="2" fillId="0" borderId="33" xfId="1" applyNumberFormat="1" applyFill="1" applyBorder="1" applyAlignment="1">
      <alignment horizontal="center" vertical="center"/>
    </xf>
    <xf numFmtId="0" fontId="10" fillId="2" borderId="6" xfId="3" applyFont="1" applyFill="1" applyBorder="1" applyAlignment="1" applyProtection="1">
      <alignment horizontal="center" vertical="center" wrapText="1" shrinkToFit="1"/>
    </xf>
    <xf numFmtId="0" fontId="10" fillId="2" borderId="9" xfId="3" applyFont="1" applyFill="1" applyBorder="1" applyAlignment="1" applyProtection="1">
      <alignment horizontal="center" vertical="center" wrapText="1" shrinkToFit="1"/>
    </xf>
    <xf numFmtId="0" fontId="2" fillId="0" borderId="110" xfId="1" applyNumberFormat="1" applyFont="1" applyFill="1" applyBorder="1" applyAlignment="1">
      <alignment horizontal="center" vertical="center"/>
    </xf>
    <xf numFmtId="0" fontId="12" fillId="2" borderId="14" xfId="2" applyFont="1" applyFill="1" applyBorder="1" applyAlignment="1" applyProtection="1">
      <alignment horizontal="center" vertical="center" wrapText="1"/>
    </xf>
    <xf numFmtId="0" fontId="12" fillId="2" borderId="12" xfId="2" applyFont="1" applyFill="1" applyBorder="1" applyAlignment="1" applyProtection="1">
      <alignment horizontal="center" vertical="center" wrapText="1"/>
    </xf>
    <xf numFmtId="0" fontId="12" fillId="2" borderId="16" xfId="2" applyFont="1" applyFill="1" applyBorder="1" applyAlignment="1" applyProtection="1">
      <alignment horizontal="center" vertical="center" wrapText="1"/>
    </xf>
    <xf numFmtId="0" fontId="2" fillId="0" borderId="111" xfId="1" applyNumberFormat="1" applyFont="1" applyFill="1" applyBorder="1" applyAlignment="1">
      <alignment horizontal="center" vertical="center"/>
    </xf>
    <xf numFmtId="0" fontId="2" fillId="0" borderId="134" xfId="1" applyNumberFormat="1" applyFont="1" applyFill="1" applyBorder="1" applyAlignment="1">
      <alignment horizontal="center" vertical="center"/>
    </xf>
    <xf numFmtId="0" fontId="14" fillId="7" borderId="15" xfId="1" applyFont="1" applyFill="1" applyBorder="1" applyAlignment="1">
      <alignment horizontal="center" vertical="center"/>
    </xf>
    <xf numFmtId="0" fontId="14" fillId="7" borderId="12" xfId="1" applyFont="1" applyFill="1" applyBorder="1" applyAlignment="1">
      <alignment horizontal="center" vertical="center"/>
    </xf>
    <xf numFmtId="0" fontId="14" fillId="7" borderId="16" xfId="1" applyFont="1" applyFill="1" applyBorder="1" applyAlignment="1">
      <alignment horizontal="center" vertical="center"/>
    </xf>
    <xf numFmtId="0" fontId="2" fillId="7" borderId="15" xfId="1" applyFont="1" applyFill="1" applyBorder="1" applyAlignment="1">
      <alignment horizontal="center" vertical="center"/>
    </xf>
    <xf numFmtId="0" fontId="2" fillId="7" borderId="17" xfId="1" applyFont="1" applyFill="1" applyBorder="1" applyAlignment="1">
      <alignment horizontal="center" vertical="center"/>
    </xf>
    <xf numFmtId="0" fontId="2" fillId="0" borderId="109" xfId="1" applyNumberFormat="1" applyFont="1" applyFill="1" applyBorder="1" applyAlignment="1">
      <alignment horizontal="center" vertical="center"/>
    </xf>
    <xf numFmtId="0" fontId="2" fillId="0" borderId="135" xfId="1" applyNumberFormat="1" applyFont="1" applyFill="1" applyBorder="1" applyAlignment="1">
      <alignment horizontal="center" vertical="center"/>
    </xf>
    <xf numFmtId="0" fontId="12" fillId="0" borderId="14" xfId="2" applyFont="1" applyFill="1" applyBorder="1" applyAlignment="1" applyProtection="1">
      <alignment horizontal="center" vertical="center" wrapText="1"/>
    </xf>
    <xf numFmtId="0" fontId="12" fillId="0" borderId="12" xfId="2" applyFont="1" applyFill="1" applyBorder="1" applyAlignment="1" applyProtection="1">
      <alignment horizontal="center" vertical="center" wrapText="1"/>
    </xf>
    <xf numFmtId="0" fontId="12" fillId="0" borderId="16" xfId="2" applyFont="1" applyFill="1" applyBorder="1" applyAlignment="1" applyProtection="1">
      <alignment horizontal="center" vertical="center" wrapText="1"/>
    </xf>
    <xf numFmtId="0" fontId="2" fillId="0" borderId="15" xfId="1" applyBorder="1" applyAlignment="1">
      <alignment horizontal="center" vertical="center" shrinkToFit="1"/>
    </xf>
    <xf numFmtId="0" fontId="2" fillId="0" borderId="73" xfId="1" applyBorder="1" applyAlignment="1">
      <alignment horizontal="left" vertical="center"/>
    </xf>
    <xf numFmtId="0" fontId="2" fillId="0" borderId="74" xfId="1" applyBorder="1" applyAlignment="1">
      <alignment horizontal="left" vertical="center"/>
    </xf>
    <xf numFmtId="0" fontId="0" fillId="0" borderId="32" xfId="3" applyFont="1" applyFill="1" applyBorder="1" applyAlignment="1">
      <alignment horizontal="center" vertical="center" shrinkToFit="1"/>
    </xf>
    <xf numFmtId="0" fontId="2" fillId="0" borderId="21" xfId="3" applyFont="1" applyFill="1" applyBorder="1" applyAlignment="1">
      <alignment horizontal="center" vertical="center" shrinkToFit="1"/>
    </xf>
    <xf numFmtId="0" fontId="2" fillId="0" borderId="44" xfId="3" applyFont="1" applyFill="1" applyBorder="1" applyAlignment="1">
      <alignment horizontal="center" vertical="center" shrinkToFit="1"/>
    </xf>
    <xf numFmtId="0" fontId="2" fillId="0" borderId="23" xfId="3" applyFont="1" applyFill="1" applyBorder="1" applyAlignment="1">
      <alignment horizontal="center" vertical="center" shrinkToFit="1"/>
    </xf>
    <xf numFmtId="0" fontId="2" fillId="0" borderId="25" xfId="3" applyFont="1" applyFill="1" applyBorder="1" applyAlignment="1">
      <alignment horizontal="center" vertical="center" shrinkToFit="1"/>
    </xf>
    <xf numFmtId="0" fontId="2" fillId="0" borderId="8" xfId="1" applyBorder="1" applyAlignment="1">
      <alignment horizontal="center" vertical="center"/>
    </xf>
    <xf numFmtId="0" fontId="12" fillId="0" borderId="12" xfId="3" applyFont="1" applyFill="1" applyBorder="1" applyAlignment="1" applyProtection="1">
      <alignment horizontal="center" vertical="center" wrapText="1" shrinkToFit="1"/>
    </xf>
    <xf numFmtId="0" fontId="12" fillId="0" borderId="16" xfId="3" applyFont="1" applyFill="1" applyBorder="1" applyAlignment="1" applyProtection="1">
      <alignment horizontal="center" vertical="center" wrapText="1" shrinkToFit="1"/>
    </xf>
    <xf numFmtId="0" fontId="2" fillId="0" borderId="65" xfId="1" applyFill="1" applyBorder="1" applyAlignment="1">
      <alignment horizontal="left" vertical="top"/>
    </xf>
    <xf numFmtId="0" fontId="14" fillId="0" borderId="19" xfId="3" applyFont="1" applyFill="1" applyBorder="1" applyAlignment="1" applyProtection="1">
      <alignment horizontal="center" vertical="center" wrapText="1"/>
    </xf>
    <xf numFmtId="0" fontId="9" fillId="2" borderId="6" xfId="3" applyFont="1" applyFill="1" applyBorder="1" applyAlignment="1" applyProtection="1">
      <alignment horizontal="center" vertical="center"/>
    </xf>
    <xf numFmtId="0" fontId="9" fillId="2" borderId="10" xfId="3" applyFont="1" applyFill="1" applyBorder="1" applyAlignment="1" applyProtection="1">
      <alignment horizontal="center" vertical="center"/>
    </xf>
    <xf numFmtId="0" fontId="9" fillId="2" borderId="91" xfId="2" applyFont="1" applyFill="1" applyBorder="1" applyAlignment="1" applyProtection="1">
      <alignment horizontal="center" vertical="center" wrapText="1"/>
    </xf>
    <xf numFmtId="0" fontId="9" fillId="2" borderId="73" xfId="2" applyFont="1" applyFill="1" applyBorder="1" applyAlignment="1" applyProtection="1">
      <alignment horizontal="center" vertical="center" wrapText="1"/>
    </xf>
    <xf numFmtId="0" fontId="9" fillId="2" borderId="92" xfId="2" applyFont="1" applyFill="1" applyBorder="1" applyAlignment="1" applyProtection="1">
      <alignment horizontal="center" vertical="center" wrapText="1"/>
    </xf>
    <xf numFmtId="0" fontId="2" fillId="0" borderId="81" xfId="1" applyNumberFormat="1" applyFill="1" applyBorder="1" applyAlignment="1">
      <alignment horizontal="center" vertical="center"/>
    </xf>
    <xf numFmtId="0" fontId="0" fillId="0" borderId="12" xfId="3" applyFont="1" applyFill="1" applyBorder="1" applyAlignment="1" applyProtection="1">
      <alignment vertical="center" wrapText="1"/>
    </xf>
    <xf numFmtId="0" fontId="14" fillId="7" borderId="47" xfId="1" applyFont="1" applyFill="1" applyBorder="1" applyAlignment="1">
      <alignment horizontal="center" vertical="center"/>
    </xf>
    <xf numFmtId="0" fontId="2" fillId="0" borderId="47" xfId="1" applyNumberFormat="1" applyFill="1" applyBorder="1" applyAlignment="1">
      <alignment horizontal="center" vertical="center"/>
    </xf>
    <xf numFmtId="0" fontId="2" fillId="0" borderId="28" xfId="1" applyNumberFormat="1" applyFont="1" applyFill="1" applyBorder="1" applyAlignment="1">
      <alignment horizontal="center" vertical="center"/>
    </xf>
    <xf numFmtId="0" fontId="2" fillId="0" borderId="31" xfId="2" applyFont="1" applyFill="1" applyBorder="1" applyAlignment="1" applyProtection="1">
      <alignment horizontal="center" vertical="center" wrapText="1" shrinkToFit="1"/>
    </xf>
    <xf numFmtId="0" fontId="2" fillId="0" borderId="43" xfId="2" applyFont="1" applyFill="1" applyBorder="1" applyAlignment="1" applyProtection="1">
      <alignment horizontal="center" vertical="center" wrapText="1" shrinkToFit="1"/>
    </xf>
    <xf numFmtId="0" fontId="11" fillId="2" borderId="11" xfId="2" applyFont="1" applyFill="1" applyBorder="1" applyAlignment="1" applyProtection="1">
      <alignment horizontal="center" vertical="center" wrapText="1"/>
    </xf>
    <xf numFmtId="0" fontId="11" fillId="2" borderId="12" xfId="2" applyFont="1" applyFill="1" applyBorder="1" applyAlignment="1" applyProtection="1">
      <alignment horizontal="center" vertical="center" wrapText="1"/>
    </xf>
    <xf numFmtId="0" fontId="14" fillId="0" borderId="14" xfId="3" applyNumberFormat="1" applyFont="1" applyFill="1" applyBorder="1" applyAlignment="1" applyProtection="1">
      <alignment horizontal="left" vertical="top" wrapText="1"/>
    </xf>
    <xf numFmtId="0" fontId="14" fillId="0" borderId="12" xfId="3" applyNumberFormat="1" applyFont="1" applyFill="1" applyBorder="1" applyAlignment="1" applyProtection="1">
      <alignment horizontal="left" vertical="top" wrapText="1"/>
    </xf>
    <xf numFmtId="0" fontId="14" fillId="0" borderId="17" xfId="3" applyNumberFormat="1" applyFont="1" applyFill="1" applyBorder="1" applyAlignment="1" applyProtection="1">
      <alignment horizontal="left" vertical="top" wrapText="1"/>
    </xf>
    <xf numFmtId="0" fontId="12" fillId="0" borderId="7" xfId="3" applyFont="1" applyFill="1" applyBorder="1" applyAlignment="1" applyProtection="1">
      <alignment horizontal="center" vertical="center" wrapText="1" shrinkToFit="1"/>
    </xf>
    <xf numFmtId="0" fontId="13" fillId="2" borderId="13" xfId="2" applyFont="1" applyFill="1" applyBorder="1" applyAlignment="1" applyProtection="1">
      <alignment horizontal="center" vertical="center"/>
    </xf>
    <xf numFmtId="0" fontId="0" fillId="0" borderId="0" xfId="3" applyFont="1" applyFill="1" applyBorder="1" applyAlignment="1">
      <alignment horizontal="center" vertical="center" shrinkToFit="1"/>
    </xf>
    <xf numFmtId="0" fontId="2" fillId="0" borderId="61" xfId="1" applyFont="1" applyBorder="1" applyAlignment="1">
      <alignment horizontal="center" vertical="center" shrinkToFit="1"/>
    </xf>
    <xf numFmtId="0" fontId="9" fillId="0" borderId="70" xfId="2" applyFont="1" applyFill="1" applyBorder="1" applyAlignment="1" applyProtection="1">
      <alignment horizontal="left" vertical="center" wrapText="1"/>
    </xf>
    <xf numFmtId="0" fontId="17" fillId="2" borderId="18" xfId="2" applyFont="1" applyFill="1" applyBorder="1" applyAlignment="1" applyProtection="1">
      <alignment horizontal="center" vertical="center" wrapText="1" shrinkToFit="1"/>
    </xf>
    <xf numFmtId="0" fontId="17" fillId="2" borderId="19" xfId="2" applyFont="1" applyFill="1" applyBorder="1" applyAlignment="1" applyProtection="1">
      <alignment horizontal="center" vertical="center" wrapText="1" shrinkToFit="1"/>
    </xf>
    <xf numFmtId="0" fontId="17" fillId="2" borderId="26" xfId="2" applyFont="1" applyFill="1" applyBorder="1" applyAlignment="1" applyProtection="1">
      <alignment horizontal="center" vertical="center" wrapText="1" shrinkToFit="1"/>
    </xf>
    <xf numFmtId="0" fontId="17" fillId="2" borderId="22" xfId="2" applyFont="1" applyFill="1" applyBorder="1" applyAlignment="1" applyProtection="1">
      <alignment horizontal="center" vertical="center" wrapText="1" shrinkToFit="1"/>
    </xf>
    <xf numFmtId="0" fontId="17" fillId="2" borderId="23" xfId="2" applyFont="1" applyFill="1" applyBorder="1" applyAlignment="1" applyProtection="1">
      <alignment horizontal="center" vertical="center" wrapText="1" shrinkToFit="1"/>
    </xf>
    <xf numFmtId="0" fontId="17" fillId="2" borderId="49" xfId="2" applyFont="1" applyFill="1" applyBorder="1" applyAlignment="1" applyProtection="1">
      <alignment horizontal="center" vertical="center" wrapText="1" shrinkToFit="1"/>
    </xf>
    <xf numFmtId="0" fontId="14" fillId="0" borderId="35" xfId="2" applyFont="1" applyFill="1" applyBorder="1" applyAlignment="1" applyProtection="1">
      <alignment horizontal="center" vertical="center" wrapText="1" shrinkToFit="1"/>
    </xf>
    <xf numFmtId="0" fontId="14" fillId="0" borderId="0" xfId="2" applyFont="1" applyFill="1" applyBorder="1" applyAlignment="1" applyProtection="1">
      <alignment horizontal="center" vertical="center" wrapText="1" shrinkToFit="1"/>
    </xf>
    <xf numFmtId="0" fontId="14" fillId="0" borderId="36" xfId="2" applyFont="1" applyFill="1" applyBorder="1" applyAlignment="1" applyProtection="1">
      <alignment horizontal="center" vertical="center" wrapText="1" shrinkToFit="1"/>
    </xf>
    <xf numFmtId="0" fontId="14" fillId="0" borderId="24" xfId="2" applyFont="1" applyFill="1" applyBorder="1" applyAlignment="1" applyProtection="1">
      <alignment horizontal="center" vertical="center" wrapText="1" shrinkToFit="1"/>
    </xf>
    <xf numFmtId="0" fontId="14" fillId="0" borderId="23" xfId="2" applyFont="1" applyFill="1" applyBorder="1" applyAlignment="1" applyProtection="1">
      <alignment horizontal="center" vertical="center" wrapText="1" shrinkToFit="1"/>
    </xf>
    <xf numFmtId="0" fontId="14" fillId="0" borderId="43" xfId="2" applyFont="1" applyFill="1" applyBorder="1" applyAlignment="1" applyProtection="1">
      <alignment horizontal="center" vertical="center" wrapText="1" shrinkToFit="1"/>
    </xf>
    <xf numFmtId="0" fontId="2" fillId="0" borderId="23" xfId="1" applyBorder="1" applyAlignment="1">
      <alignment horizontal="center" vertical="center"/>
    </xf>
    <xf numFmtId="0" fontId="2" fillId="0" borderId="43" xfId="1" applyBorder="1" applyAlignment="1">
      <alignment horizontal="center" vertical="center"/>
    </xf>
    <xf numFmtId="0" fontId="0" fillId="0" borderId="17" xfId="3" applyFont="1" applyFill="1" applyBorder="1" applyAlignment="1" applyProtection="1">
      <alignment vertical="center" wrapText="1"/>
    </xf>
    <xf numFmtId="0" fontId="2" fillId="0" borderId="34" xfId="1" applyNumberFormat="1" applyFont="1" applyFill="1" applyBorder="1" applyAlignment="1">
      <alignment horizontal="center" vertical="center"/>
    </xf>
    <xf numFmtId="0" fontId="2" fillId="0" borderId="41" xfId="1" applyNumberFormat="1" applyFont="1" applyFill="1" applyBorder="1" applyAlignment="1">
      <alignment horizontal="center" vertical="center"/>
    </xf>
    <xf numFmtId="0" fontId="2" fillId="0" borderId="42" xfId="1" applyNumberFormat="1" applyFont="1" applyFill="1" applyBorder="1" applyAlignment="1">
      <alignment horizontal="center" vertical="center"/>
    </xf>
    <xf numFmtId="0" fontId="2" fillId="0" borderId="40" xfId="1" applyNumberFormat="1" applyFont="1" applyFill="1" applyBorder="1" applyAlignment="1">
      <alignment horizontal="center" vertical="center"/>
    </xf>
    <xf numFmtId="0" fontId="12" fillId="0" borderId="15" xfId="4" applyFont="1" applyFill="1" applyBorder="1" applyAlignment="1" applyProtection="1">
      <alignment horizontal="center" vertical="center" wrapText="1"/>
    </xf>
    <xf numFmtId="0" fontId="37" fillId="0" borderId="14" xfId="3" applyNumberFormat="1" applyFont="1" applyFill="1" applyBorder="1" applyAlignment="1" applyProtection="1">
      <alignment horizontal="left" vertical="top" wrapText="1"/>
    </xf>
    <xf numFmtId="0" fontId="37" fillId="0" borderId="12" xfId="3" applyNumberFormat="1" applyFont="1" applyFill="1" applyBorder="1" applyAlignment="1" applyProtection="1">
      <alignment horizontal="left" vertical="top" wrapText="1"/>
    </xf>
    <xf numFmtId="0" fontId="37" fillId="0" borderId="17" xfId="3" applyNumberFormat="1" applyFont="1" applyFill="1" applyBorder="1" applyAlignment="1" applyProtection="1">
      <alignment horizontal="left" vertical="top" wrapText="1"/>
    </xf>
    <xf numFmtId="0" fontId="2" fillId="0" borderId="48" xfId="1" applyNumberFormat="1" applyFont="1" applyFill="1" applyBorder="1" applyAlignment="1">
      <alignment horizontal="center" vertical="center"/>
    </xf>
    <xf numFmtId="178" fontId="2" fillId="0" borderId="47" xfId="1" applyNumberFormat="1" applyFont="1" applyFill="1" applyBorder="1" applyAlignment="1">
      <alignment horizontal="center" vertical="center"/>
    </xf>
    <xf numFmtId="0" fontId="2" fillId="0" borderId="40" xfId="1" applyNumberFormat="1" applyFill="1" applyBorder="1" applyAlignment="1">
      <alignment horizontal="center" vertical="center"/>
    </xf>
    <xf numFmtId="0" fontId="2" fillId="0" borderId="45" xfId="1" applyNumberFormat="1" applyFont="1" applyFill="1" applyBorder="1" applyAlignment="1">
      <alignment horizontal="center" vertical="center"/>
    </xf>
    <xf numFmtId="0" fontId="2" fillId="0" borderId="118" xfId="1" applyNumberFormat="1" applyFont="1" applyFill="1" applyBorder="1" applyAlignment="1">
      <alignment horizontal="center" vertical="center"/>
    </xf>
    <xf numFmtId="0" fontId="13" fillId="7" borderId="22" xfId="1" applyFont="1" applyFill="1" applyBorder="1" applyAlignment="1">
      <alignment horizontal="center" vertical="center" wrapText="1"/>
    </xf>
    <xf numFmtId="0" fontId="13" fillId="7" borderId="23" xfId="1" applyFont="1" applyFill="1" applyBorder="1" applyAlignment="1">
      <alignment horizontal="center" vertical="center" wrapText="1"/>
    </xf>
    <xf numFmtId="0" fontId="13" fillId="7" borderId="25" xfId="1" applyFont="1" applyFill="1" applyBorder="1" applyAlignment="1">
      <alignment horizontal="center" vertical="center" wrapText="1"/>
    </xf>
    <xf numFmtId="194" fontId="2" fillId="0" borderId="47" xfId="1" applyNumberFormat="1" applyFont="1" applyFill="1" applyBorder="1" applyAlignment="1">
      <alignment horizontal="center" vertical="center"/>
    </xf>
    <xf numFmtId="0" fontId="2" fillId="0" borderId="65" xfId="1" applyFill="1" applyBorder="1" applyAlignment="1">
      <alignment horizontal="left" vertical="center" wrapText="1"/>
    </xf>
    <xf numFmtId="0" fontId="2" fillId="0" borderId="38" xfId="1" applyFill="1" applyBorder="1" applyAlignment="1">
      <alignment horizontal="left" vertical="center" wrapText="1"/>
    </xf>
    <xf numFmtId="0" fontId="2" fillId="0" borderId="39" xfId="1" applyFill="1" applyBorder="1" applyAlignment="1">
      <alignment horizontal="left" vertical="center" wrapText="1"/>
    </xf>
    <xf numFmtId="0" fontId="2" fillId="0" borderId="38" xfId="1" applyFont="1" applyFill="1" applyBorder="1" applyAlignment="1">
      <alignment horizontal="left" vertical="center" wrapText="1"/>
    </xf>
    <xf numFmtId="0" fontId="2" fillId="0" borderId="39" xfId="1" applyFont="1" applyFill="1" applyBorder="1" applyAlignment="1">
      <alignment horizontal="left" vertical="center" wrapText="1"/>
    </xf>
    <xf numFmtId="0" fontId="34" fillId="2" borderId="18" xfId="1" applyFont="1" applyFill="1" applyBorder="1" applyAlignment="1">
      <alignment horizontal="center" vertical="center" textRotation="255" wrapText="1"/>
    </xf>
    <xf numFmtId="0" fontId="34" fillId="2" borderId="21" xfId="1" applyFont="1" applyFill="1" applyBorder="1" applyAlignment="1">
      <alignment horizontal="center" vertical="center" textRotation="255" wrapText="1"/>
    </xf>
    <xf numFmtId="0" fontId="34" fillId="2" borderId="29" xfId="1" applyFont="1" applyFill="1" applyBorder="1" applyAlignment="1">
      <alignment horizontal="center" vertical="center" textRotation="255" wrapText="1"/>
    </xf>
    <xf numFmtId="0" fontId="34" fillId="2" borderId="61" xfId="1" applyFont="1" applyFill="1" applyBorder="1" applyAlignment="1">
      <alignment horizontal="center" vertical="center" textRotation="255" wrapText="1"/>
    </xf>
    <xf numFmtId="0" fontId="2" fillId="0" borderId="79" xfId="1" applyFont="1" applyFill="1" applyBorder="1" applyAlignment="1">
      <alignment horizontal="center" vertical="center"/>
    </xf>
    <xf numFmtId="0" fontId="2" fillId="0" borderId="37" xfId="1" applyFont="1" applyFill="1" applyBorder="1" applyAlignment="1">
      <alignment horizontal="left" vertical="center"/>
    </xf>
    <xf numFmtId="0" fontId="2" fillId="0" borderId="80" xfId="1" applyFont="1" applyFill="1" applyBorder="1" applyAlignment="1">
      <alignment horizontal="center" vertical="center"/>
    </xf>
    <xf numFmtId="0" fontId="2" fillId="0" borderId="81" xfId="1" applyFont="1" applyFill="1" applyBorder="1" applyAlignment="1">
      <alignment horizontal="left" vertical="center"/>
    </xf>
    <xf numFmtId="0" fontId="2" fillId="0" borderId="68" xfId="1" applyFont="1" applyFill="1" applyBorder="1" applyAlignment="1">
      <alignment horizontal="left" vertical="center"/>
    </xf>
    <xf numFmtId="0" fontId="2" fillId="0" borderId="69" xfId="1" applyFont="1" applyFill="1" applyBorder="1" applyAlignment="1">
      <alignment horizontal="left" vertical="center"/>
    </xf>
    <xf numFmtId="0" fontId="2" fillId="0" borderId="63" xfId="1" applyFill="1" applyBorder="1" applyAlignment="1">
      <alignment vertical="center"/>
    </xf>
    <xf numFmtId="0" fontId="2" fillId="0" borderId="64" xfId="1" applyFill="1" applyBorder="1" applyAlignment="1">
      <alignment vertical="center"/>
    </xf>
    <xf numFmtId="0" fontId="2" fillId="0" borderId="38" xfId="1" applyFill="1" applyBorder="1" applyAlignment="1">
      <alignment vertical="center"/>
    </xf>
    <xf numFmtId="0" fontId="2" fillId="0" borderId="39" xfId="1" applyFill="1" applyBorder="1" applyAlignment="1">
      <alignment vertical="center"/>
    </xf>
    <xf numFmtId="0" fontId="2" fillId="0" borderId="38" xfId="1" applyFont="1" applyFill="1" applyBorder="1" applyAlignment="1">
      <alignment vertical="center" wrapText="1"/>
    </xf>
    <xf numFmtId="0" fontId="2" fillId="0" borderId="39" xfId="1" applyFont="1" applyFill="1" applyBorder="1" applyAlignment="1">
      <alignment vertical="center" wrapText="1"/>
    </xf>
    <xf numFmtId="0" fontId="2" fillId="0" borderId="68" xfId="1" applyFill="1" applyBorder="1" applyAlignment="1">
      <alignment horizontal="center" vertical="center"/>
    </xf>
    <xf numFmtId="0" fontId="2" fillId="0" borderId="69" xfId="1" applyFill="1" applyBorder="1" applyAlignment="1">
      <alignment horizontal="center" vertical="center"/>
    </xf>
    <xf numFmtId="0" fontId="2" fillId="0" borderId="68" xfId="1" applyFill="1" applyBorder="1" applyAlignment="1">
      <alignment vertical="center"/>
    </xf>
    <xf numFmtId="0" fontId="2" fillId="0" borderId="69" xfId="1" applyFill="1" applyBorder="1" applyAlignment="1">
      <alignment vertical="center"/>
    </xf>
    <xf numFmtId="0" fontId="2" fillId="0" borderId="32" xfId="1" applyFont="1" applyFill="1" applyBorder="1" applyAlignment="1">
      <alignment horizontal="left" vertical="center" wrapText="1"/>
    </xf>
    <xf numFmtId="0" fontId="2" fillId="0" borderId="85" xfId="1" applyFont="1" applyFill="1" applyBorder="1" applyAlignment="1">
      <alignment horizontal="left" vertical="center" shrinkToFit="1"/>
    </xf>
    <xf numFmtId="0" fontId="2" fillId="0" borderId="86" xfId="1" applyFont="1" applyFill="1" applyBorder="1" applyAlignment="1">
      <alignment horizontal="left" vertical="center" shrinkToFit="1"/>
    </xf>
    <xf numFmtId="0" fontId="2" fillId="0" borderId="86" xfId="1" applyFont="1" applyFill="1" applyBorder="1" applyAlignment="1">
      <alignment horizontal="left" vertical="center" wrapText="1"/>
    </xf>
    <xf numFmtId="0" fontId="2" fillId="0" borderId="87" xfId="1" applyFont="1" applyFill="1" applyBorder="1" applyAlignment="1">
      <alignment horizontal="left" vertical="center" wrapText="1"/>
    </xf>
    <xf numFmtId="0" fontId="2" fillId="0" borderId="77" xfId="1" applyFont="1" applyFill="1" applyBorder="1" applyAlignment="1">
      <alignment horizontal="center" vertical="center"/>
    </xf>
    <xf numFmtId="0" fontId="2" fillId="0" borderId="78" xfId="1" applyFont="1" applyFill="1" applyBorder="1" applyAlignment="1">
      <alignment horizontal="left" vertical="center"/>
    </xf>
    <xf numFmtId="0" fontId="18" fillId="0" borderId="85" xfId="1" applyFont="1" applyFill="1" applyBorder="1" applyAlignment="1">
      <alignment horizontal="left" vertical="center" wrapText="1"/>
    </xf>
    <xf numFmtId="0" fontId="18" fillId="0" borderId="86" xfId="1" applyFont="1" applyFill="1" applyBorder="1" applyAlignment="1">
      <alignment horizontal="left" vertical="center" wrapText="1"/>
    </xf>
    <xf numFmtId="0" fontId="18" fillId="0" borderId="87" xfId="1" applyFont="1" applyFill="1" applyBorder="1" applyAlignment="1">
      <alignment horizontal="left" vertical="center" wrapText="1"/>
    </xf>
    <xf numFmtId="0" fontId="2" fillId="0" borderId="82" xfId="1" applyFont="1" applyFill="1" applyBorder="1" applyAlignment="1">
      <alignment horizontal="center" vertical="center"/>
    </xf>
    <xf numFmtId="0" fontId="2" fillId="0" borderId="73" xfId="1" applyFill="1" applyBorder="1" applyAlignment="1">
      <alignment vertical="top" wrapText="1"/>
    </xf>
    <xf numFmtId="0" fontId="2" fillId="0" borderId="74" xfId="1" applyFill="1" applyBorder="1" applyAlignment="1">
      <alignment vertical="top" wrapText="1"/>
    </xf>
    <xf numFmtId="0" fontId="17" fillId="0" borderId="35" xfId="3" applyFont="1" applyFill="1" applyBorder="1" applyAlignment="1" applyProtection="1">
      <alignment horizontal="left" vertical="top"/>
    </xf>
    <xf numFmtId="0" fontId="13" fillId="2" borderId="26" xfId="2" applyFont="1" applyFill="1" applyBorder="1" applyAlignment="1" applyProtection="1">
      <alignment horizontal="center" vertical="center" wrapText="1" shrinkToFit="1"/>
    </xf>
    <xf numFmtId="0" fontId="13" fillId="2" borderId="49" xfId="2" applyFont="1" applyFill="1" applyBorder="1" applyAlignment="1" applyProtection="1">
      <alignment horizontal="center" vertical="center" wrapText="1" shrinkToFit="1"/>
    </xf>
    <xf numFmtId="0" fontId="9" fillId="2" borderId="44" xfId="3" applyFont="1" applyFill="1" applyBorder="1" applyAlignment="1" applyProtection="1">
      <alignment horizontal="center" vertical="center"/>
    </xf>
    <xf numFmtId="0" fontId="9" fillId="2" borderId="23" xfId="3" applyFont="1" applyFill="1" applyBorder="1" applyAlignment="1" applyProtection="1">
      <alignment horizontal="center" vertical="center"/>
    </xf>
    <xf numFmtId="0" fontId="9" fillId="2" borderId="25" xfId="3" applyFont="1" applyFill="1" applyBorder="1" applyAlignment="1" applyProtection="1">
      <alignment horizontal="center" vertical="center"/>
    </xf>
    <xf numFmtId="0" fontId="14" fillId="0" borderId="0" xfId="3" applyFont="1" applyFill="1" applyBorder="1" applyAlignment="1" applyProtection="1">
      <alignment horizontal="left" vertical="center"/>
    </xf>
    <xf numFmtId="0" fontId="13" fillId="7" borderId="5" xfId="1" applyFont="1" applyFill="1" applyBorder="1" applyAlignment="1">
      <alignment horizontal="center" vertical="center"/>
    </xf>
    <xf numFmtId="0" fontId="2" fillId="7" borderId="6" xfId="1" applyFont="1" applyFill="1" applyBorder="1" applyAlignment="1">
      <alignment horizontal="center" vertical="center"/>
    </xf>
    <xf numFmtId="0" fontId="2" fillId="7" borderId="10" xfId="1" applyFont="1" applyFill="1" applyBorder="1" applyAlignment="1">
      <alignment horizontal="center" vertical="center"/>
    </xf>
    <xf numFmtId="0" fontId="2" fillId="0" borderId="45" xfId="1" applyNumberFormat="1" applyFill="1" applyBorder="1" applyAlignment="1">
      <alignment horizontal="center" vertical="center"/>
    </xf>
    <xf numFmtId="0" fontId="2" fillId="0" borderId="15" xfId="1" applyNumberFormat="1" applyFill="1" applyBorder="1" applyAlignment="1">
      <alignment horizontal="center" vertical="center"/>
    </xf>
    <xf numFmtId="0" fontId="2" fillId="7" borderId="47" xfId="1" applyFont="1" applyFill="1" applyBorder="1" applyAlignment="1">
      <alignment horizontal="center" vertical="center"/>
    </xf>
    <xf numFmtId="0" fontId="36" fillId="0" borderId="47" xfId="1" applyNumberFormat="1" applyFont="1" applyFill="1" applyBorder="1" applyAlignment="1">
      <alignment horizontal="center" vertical="center"/>
    </xf>
    <xf numFmtId="0" fontId="11" fillId="2" borderId="12" xfId="2" applyFont="1" applyFill="1" applyBorder="1" applyAlignment="1" applyProtection="1">
      <alignment horizontal="center" vertical="center" wrapText="1" shrinkToFit="1"/>
    </xf>
    <xf numFmtId="0" fontId="11" fillId="2" borderId="13" xfId="2" applyFont="1" applyFill="1" applyBorder="1" applyAlignment="1" applyProtection="1">
      <alignment horizontal="center" vertical="center" wrapText="1" shrinkToFit="1"/>
    </xf>
    <xf numFmtId="0" fontId="12" fillId="0" borderId="16" xfId="2" applyFont="1" applyFill="1" applyBorder="1" applyAlignment="1" applyProtection="1">
      <alignment horizontal="center" vertical="center"/>
    </xf>
    <xf numFmtId="0" fontId="9" fillId="2" borderId="107" xfId="2" applyFont="1" applyFill="1" applyBorder="1" applyAlignment="1" applyProtection="1">
      <alignment horizontal="center" vertical="center"/>
    </xf>
    <xf numFmtId="0" fontId="2" fillId="2" borderId="56" xfId="1" applyFill="1" applyBorder="1" applyAlignment="1">
      <alignment vertical="center"/>
    </xf>
    <xf numFmtId="0" fontId="2" fillId="2" borderId="57" xfId="1" applyFill="1" applyBorder="1" applyAlignment="1">
      <alignment vertical="center"/>
    </xf>
    <xf numFmtId="0" fontId="2" fillId="0" borderId="7" xfId="1" applyBorder="1" applyAlignment="1">
      <alignment horizontal="center" vertical="center" wrapText="1"/>
    </xf>
    <xf numFmtId="0" fontId="2" fillId="0" borderId="6" xfId="1" applyFont="1" applyBorder="1" applyAlignment="1">
      <alignment horizontal="center" vertical="center" wrapText="1"/>
    </xf>
    <xf numFmtId="0" fontId="2" fillId="0" borderId="9" xfId="1" applyFont="1" applyBorder="1" applyAlignment="1">
      <alignment horizontal="center" vertical="center" wrapText="1"/>
    </xf>
    <xf numFmtId="0" fontId="2" fillId="8" borderId="18" xfId="1" applyFill="1" applyBorder="1" applyAlignment="1">
      <alignment horizontal="center" vertical="center"/>
    </xf>
    <xf numFmtId="0" fontId="2" fillId="8" borderId="19" xfId="1" applyFont="1" applyFill="1" applyBorder="1" applyAlignment="1">
      <alignment horizontal="center" vertical="center"/>
    </xf>
    <xf numFmtId="0" fontId="2" fillId="8" borderId="21" xfId="1" applyFont="1" applyFill="1" applyBorder="1" applyAlignment="1">
      <alignment horizontal="center" vertical="center"/>
    </xf>
    <xf numFmtId="0" fontId="13" fillId="7" borderId="6" xfId="1" applyFont="1" applyFill="1" applyBorder="1" applyAlignment="1">
      <alignment horizontal="center" vertical="center"/>
    </xf>
    <xf numFmtId="0" fontId="13" fillId="7" borderId="10" xfId="1" applyFont="1" applyFill="1" applyBorder="1" applyAlignment="1">
      <alignment horizontal="center" vertical="center"/>
    </xf>
    <xf numFmtId="0" fontId="9" fillId="2" borderId="23" xfId="2" applyFont="1" applyFill="1" applyBorder="1" applyAlignment="1" applyProtection="1">
      <alignment horizontal="center" vertical="center"/>
    </xf>
    <xf numFmtId="0" fontId="9" fillId="2" borderId="49" xfId="2" applyFont="1" applyFill="1" applyBorder="1" applyAlignment="1" applyProtection="1">
      <alignment horizontal="center" vertical="center"/>
    </xf>
    <xf numFmtId="0" fontId="2" fillId="0" borderId="24" xfId="1" applyBorder="1" applyAlignment="1">
      <alignment horizontal="center" vertical="center" wrapText="1"/>
    </xf>
    <xf numFmtId="0" fontId="10" fillId="2" borderId="44" xfId="3" applyFont="1" applyFill="1" applyBorder="1" applyAlignment="1" applyProtection="1">
      <alignment horizontal="center" vertical="center" wrapText="1" shrinkToFit="1"/>
    </xf>
    <xf numFmtId="0" fontId="10" fillId="2" borderId="23" xfId="3" applyFont="1" applyFill="1" applyBorder="1" applyAlignment="1" applyProtection="1">
      <alignment horizontal="center" vertical="center" wrapText="1" shrinkToFit="1"/>
    </xf>
    <xf numFmtId="0" fontId="10" fillId="2" borderId="43" xfId="3" applyFont="1" applyFill="1" applyBorder="1" applyAlignment="1" applyProtection="1">
      <alignment horizontal="center" vertical="center" wrapText="1" shrinkToFit="1"/>
    </xf>
    <xf numFmtId="0" fontId="14" fillId="0" borderId="36" xfId="3" applyFont="1" applyFill="1" applyBorder="1" applyAlignment="1" applyProtection="1">
      <alignment horizontal="center" vertical="center"/>
    </xf>
    <xf numFmtId="0" fontId="2" fillId="0" borderId="32" xfId="1" applyFont="1" applyFill="1" applyBorder="1" applyAlignment="1">
      <alignment horizontal="center" vertical="center" wrapText="1"/>
    </xf>
    <xf numFmtId="0" fontId="4" fillId="0" borderId="44" xfId="1" applyFont="1" applyBorder="1" applyAlignment="1">
      <alignment horizontal="center" vertical="center" shrinkToFit="1"/>
    </xf>
    <xf numFmtId="0" fontId="4" fillId="0" borderId="23" xfId="1" applyFont="1" applyBorder="1" applyAlignment="1">
      <alignment horizontal="center" vertical="center" shrinkToFit="1"/>
    </xf>
    <xf numFmtId="0" fontId="4" fillId="0" borderId="43" xfId="1" applyFont="1" applyBorder="1" applyAlignment="1">
      <alignment horizontal="center" vertical="center" shrinkToFit="1"/>
    </xf>
    <xf numFmtId="9" fontId="2" fillId="0" borderId="57" xfId="1" applyNumberFormat="1" applyBorder="1" applyAlignment="1">
      <alignment horizontal="center" vertical="center"/>
    </xf>
    <xf numFmtId="0" fontId="2" fillId="2" borderId="12" xfId="1" applyFont="1" applyFill="1" applyBorder="1" applyAlignment="1">
      <alignment horizontal="center" vertical="center" wrapText="1"/>
    </xf>
    <xf numFmtId="0" fontId="2" fillId="2" borderId="16" xfId="1" applyFont="1" applyFill="1" applyBorder="1" applyAlignment="1">
      <alignment horizontal="center" vertical="center" wrapText="1"/>
    </xf>
    <xf numFmtId="0" fontId="2" fillId="0" borderId="15" xfId="1" applyFont="1" applyFill="1" applyBorder="1" applyAlignment="1">
      <alignment horizontal="left" vertical="center" wrapText="1"/>
    </xf>
    <xf numFmtId="0" fontId="2" fillId="0" borderId="15" xfId="1" applyFill="1" applyBorder="1" applyAlignment="1">
      <alignment horizontal="left" vertical="center" wrapText="1"/>
    </xf>
    <xf numFmtId="0" fontId="2" fillId="0" borderId="17" xfId="1" applyFont="1" applyFill="1" applyBorder="1" applyAlignment="1">
      <alignment horizontal="left" vertical="center" wrapText="1"/>
    </xf>
    <xf numFmtId="49" fontId="2" fillId="0" borderId="15" xfId="1" applyNumberFormat="1" applyFont="1" applyBorder="1" applyAlignment="1">
      <alignment horizontal="center" vertical="center"/>
    </xf>
    <xf numFmtId="49" fontId="2" fillId="0" borderId="12" xfId="1" applyNumberFormat="1" applyFont="1" applyBorder="1" applyAlignment="1">
      <alignment horizontal="center" vertical="center"/>
    </xf>
    <xf numFmtId="49" fontId="2" fillId="0" borderId="16" xfId="1" applyNumberFormat="1" applyFont="1" applyBorder="1" applyAlignment="1">
      <alignment horizontal="center" vertical="center"/>
    </xf>
    <xf numFmtId="0" fontId="2" fillId="0" borderId="20" xfId="1" applyFill="1" applyBorder="1" applyAlignment="1">
      <alignment horizontal="left" vertical="center" wrapText="1"/>
    </xf>
    <xf numFmtId="0" fontId="2" fillId="0" borderId="19" xfId="1" applyFill="1" applyBorder="1" applyAlignment="1">
      <alignment horizontal="left" vertical="center" wrapText="1"/>
    </xf>
    <xf numFmtId="0" fontId="2" fillId="0" borderId="31" xfId="1" applyFill="1" applyBorder="1" applyAlignment="1">
      <alignment horizontal="left" vertical="center" wrapText="1"/>
    </xf>
    <xf numFmtId="0" fontId="2" fillId="0" borderId="24" xfId="1" applyFill="1" applyBorder="1" applyAlignment="1">
      <alignment horizontal="left" vertical="center" wrapText="1"/>
    </xf>
    <xf numFmtId="0" fontId="2" fillId="0" borderId="23" xfId="1" applyFill="1" applyBorder="1" applyAlignment="1">
      <alignment horizontal="left" vertical="center" wrapText="1"/>
    </xf>
    <xf numFmtId="0" fontId="2" fillId="0" borderId="43" xfId="1" applyFill="1" applyBorder="1" applyAlignment="1">
      <alignment horizontal="left" vertical="center" wrapText="1"/>
    </xf>
    <xf numFmtId="0" fontId="2" fillId="0" borderId="32" xfId="1" applyBorder="1" applyAlignment="1">
      <alignment horizontal="left" vertical="center" wrapText="1"/>
    </xf>
    <xf numFmtId="0" fontId="2" fillId="0" borderId="19" xfId="1" applyBorder="1" applyAlignment="1">
      <alignment horizontal="left" vertical="center" wrapText="1"/>
    </xf>
    <xf numFmtId="0" fontId="2" fillId="0" borderId="31" xfId="1" applyBorder="1" applyAlignment="1">
      <alignment horizontal="left" vertical="center" wrapText="1"/>
    </xf>
    <xf numFmtId="0" fontId="2" fillId="2" borderId="32" xfId="1" applyFill="1" applyBorder="1" applyAlignment="1">
      <alignment horizontal="center" vertical="center"/>
    </xf>
    <xf numFmtId="0" fontId="2" fillId="2" borderId="19" xfId="1" applyFill="1" applyBorder="1" applyAlignment="1">
      <alignment horizontal="center" vertical="center"/>
    </xf>
    <xf numFmtId="0" fontId="2" fillId="2" borderId="31" xfId="1" applyFill="1" applyBorder="1" applyAlignment="1">
      <alignment horizontal="center" vertical="center"/>
    </xf>
    <xf numFmtId="0" fontId="2" fillId="2" borderId="66" xfId="1" applyFill="1" applyBorder="1" applyAlignment="1">
      <alignment horizontal="center" vertical="center"/>
    </xf>
    <xf numFmtId="0" fontId="2" fillId="2" borderId="0" xfId="1" applyFill="1" applyBorder="1" applyAlignment="1">
      <alignment horizontal="center" vertical="center"/>
    </xf>
    <xf numFmtId="0" fontId="2" fillId="2" borderId="36" xfId="1" applyFill="1" applyBorder="1" applyAlignment="1">
      <alignment horizontal="center" vertical="center"/>
    </xf>
    <xf numFmtId="0" fontId="2" fillId="2" borderId="44" xfId="1" applyFill="1" applyBorder="1" applyAlignment="1">
      <alignment horizontal="center" vertical="center"/>
    </xf>
    <xf numFmtId="0" fontId="2" fillId="2" borderId="23" xfId="1" applyFill="1" applyBorder="1" applyAlignment="1">
      <alignment horizontal="center" vertical="center"/>
    </xf>
    <xf numFmtId="0" fontId="2" fillId="2" borderId="43" xfId="1" applyFill="1" applyBorder="1" applyAlignment="1">
      <alignment horizontal="center" vertical="center"/>
    </xf>
    <xf numFmtId="0" fontId="2" fillId="0" borderId="15" xfId="1" applyNumberFormat="1" applyFont="1" applyBorder="1" applyAlignment="1">
      <alignment horizontal="center" vertical="center"/>
    </xf>
    <xf numFmtId="0" fontId="2" fillId="0" borderId="12" xfId="1" applyNumberFormat="1" applyFont="1" applyBorder="1" applyAlignment="1">
      <alignment horizontal="center" vertical="center"/>
    </xf>
    <xf numFmtId="0" fontId="2" fillId="0" borderId="16" xfId="1" applyNumberFormat="1" applyFont="1" applyBorder="1" applyAlignment="1">
      <alignment horizontal="center" vertical="center"/>
    </xf>
    <xf numFmtId="0" fontId="2" fillId="0" borderId="44" xfId="1" applyFont="1" applyBorder="1" applyAlignment="1">
      <alignment horizontal="center" vertical="center" wrapText="1"/>
    </xf>
    <xf numFmtId="0" fontId="2" fillId="0" borderId="43" xfId="1" applyFont="1" applyFill="1" applyBorder="1" applyAlignment="1">
      <alignment horizontal="left" vertical="center" wrapText="1"/>
    </xf>
    <xf numFmtId="0" fontId="2" fillId="0" borderId="52" xfId="1" applyFont="1" applyFill="1" applyBorder="1" applyAlignment="1">
      <alignment horizontal="center" vertical="center"/>
    </xf>
    <xf numFmtId="0" fontId="2" fillId="0" borderId="53" xfId="1" applyFont="1" applyFill="1" applyBorder="1" applyAlignment="1">
      <alignment horizontal="center" vertical="center"/>
    </xf>
    <xf numFmtId="0" fontId="2" fillId="0" borderId="134" xfId="1" applyFont="1" applyFill="1" applyBorder="1" applyAlignment="1">
      <alignment horizontal="center" vertical="center"/>
    </xf>
    <xf numFmtId="49" fontId="2" fillId="0" borderId="15" xfId="1" applyNumberFormat="1" applyFont="1" applyFill="1" applyBorder="1" applyAlignment="1">
      <alignment horizontal="center" vertical="center"/>
    </xf>
    <xf numFmtId="49" fontId="2" fillId="0" borderId="12" xfId="1" applyNumberFormat="1" applyFont="1" applyFill="1" applyBorder="1" applyAlignment="1">
      <alignment horizontal="center" vertical="center"/>
    </xf>
    <xf numFmtId="49" fontId="2" fillId="0" borderId="16" xfId="1" applyNumberFormat="1" applyFont="1" applyFill="1" applyBorder="1" applyAlignment="1">
      <alignment horizontal="center" vertical="center"/>
    </xf>
    <xf numFmtId="0" fontId="2" fillId="0" borderId="32" xfId="1" applyFont="1" applyBorder="1" applyAlignment="1">
      <alignment horizontal="center" vertical="center" wrapText="1"/>
    </xf>
    <xf numFmtId="0" fontId="2" fillId="0" borderId="20" xfId="1" applyFont="1" applyFill="1" applyBorder="1" applyAlignment="1">
      <alignment horizontal="left" vertical="center" wrapText="1"/>
    </xf>
    <xf numFmtId="0" fontId="2" fillId="0" borderId="31" xfId="1" applyFont="1" applyFill="1" applyBorder="1" applyAlignment="1">
      <alignment horizontal="left" vertical="center" wrapText="1"/>
    </xf>
    <xf numFmtId="0" fontId="2" fillId="0" borderId="24" xfId="1" applyFont="1" applyFill="1" applyBorder="1" applyAlignment="1">
      <alignment horizontal="left" vertical="center" wrapText="1"/>
    </xf>
    <xf numFmtId="0" fontId="2" fillId="0" borderId="62" xfId="1" applyFill="1" applyBorder="1" applyAlignment="1">
      <alignment horizontal="left" vertical="center" wrapText="1"/>
    </xf>
    <xf numFmtId="0" fontId="2" fillId="0" borderId="63" xfId="1" applyFont="1" applyFill="1" applyBorder="1" applyAlignment="1">
      <alignment horizontal="left" vertical="center" wrapText="1"/>
    </xf>
    <xf numFmtId="0" fontId="2" fillId="0" borderId="64" xfId="1" applyFont="1" applyFill="1" applyBorder="1" applyAlignment="1">
      <alignment horizontal="left" vertical="center" wrapText="1"/>
    </xf>
    <xf numFmtId="0" fontId="2" fillId="0" borderId="31" xfId="1" applyFont="1" applyFill="1" applyBorder="1" applyAlignment="1">
      <alignment horizontal="left" vertical="center"/>
    </xf>
    <xf numFmtId="0" fontId="2" fillId="0" borderId="44" xfId="1" applyFont="1" applyBorder="1" applyAlignment="1">
      <alignment horizontal="left" vertical="center" wrapText="1"/>
    </xf>
    <xf numFmtId="0" fontId="2" fillId="0" borderId="44" xfId="1" applyBorder="1" applyAlignment="1">
      <alignment horizontal="center" vertical="center" wrapText="1"/>
    </xf>
    <xf numFmtId="0" fontId="2" fillId="0" borderId="44" xfId="1" applyBorder="1" applyAlignment="1">
      <alignment horizontal="left" vertical="center" wrapText="1"/>
    </xf>
    <xf numFmtId="0" fontId="2" fillId="0" borderId="44" xfId="1" applyFill="1" applyBorder="1" applyAlignment="1">
      <alignment horizontal="left" vertical="center" wrapText="1"/>
    </xf>
    <xf numFmtId="0" fontId="2" fillId="0" borderId="25" xfId="1" applyFill="1" applyBorder="1" applyAlignment="1">
      <alignment horizontal="left" vertical="center" wrapText="1"/>
    </xf>
    <xf numFmtId="0" fontId="14" fillId="0" borderId="0" xfId="1" applyFont="1" applyFill="1" applyBorder="1" applyAlignment="1">
      <alignment horizontal="center" vertical="center" wrapText="1"/>
    </xf>
    <xf numFmtId="0" fontId="14" fillId="0" borderId="61" xfId="1" applyFont="1" applyFill="1" applyBorder="1" applyAlignment="1">
      <alignment horizontal="center" vertical="center" wrapText="1"/>
    </xf>
    <xf numFmtId="0" fontId="2" fillId="4" borderId="91" xfId="1" applyFill="1" applyBorder="1" applyAlignment="1">
      <alignment horizontal="left" vertical="center" wrapText="1"/>
    </xf>
    <xf numFmtId="0" fontId="2" fillId="4" borderId="73" xfId="1" applyFont="1" applyFill="1" applyBorder="1" applyAlignment="1">
      <alignment horizontal="left" vertical="center"/>
    </xf>
    <xf numFmtId="0" fontId="2" fillId="4" borderId="74" xfId="1" applyFont="1" applyFill="1" applyBorder="1" applyAlignment="1">
      <alignment horizontal="left" vertical="center"/>
    </xf>
    <xf numFmtId="180" fontId="2" fillId="0" borderId="37" xfId="1" applyNumberFormat="1" applyFont="1" applyFill="1" applyBorder="1" applyAlignment="1">
      <alignment horizontal="center" vertical="center"/>
    </xf>
    <xf numFmtId="180" fontId="2" fillId="0" borderId="38" xfId="1" applyNumberFormat="1" applyFont="1" applyFill="1" applyBorder="1" applyAlignment="1">
      <alignment horizontal="center" vertical="center"/>
    </xf>
    <xf numFmtId="180" fontId="2" fillId="0" borderId="39" xfId="1" applyNumberFormat="1" applyFont="1" applyFill="1" applyBorder="1" applyAlignment="1">
      <alignment horizontal="center" vertical="center"/>
    </xf>
    <xf numFmtId="0" fontId="2" fillId="0" borderId="65" xfId="1" applyFill="1" applyBorder="1" applyAlignment="1">
      <alignment horizontal="center" vertical="top" shrinkToFit="1"/>
    </xf>
    <xf numFmtId="0" fontId="2" fillId="0" borderId="38" xfId="1" applyFont="1" applyFill="1" applyBorder="1" applyAlignment="1">
      <alignment horizontal="center" vertical="top" shrinkToFit="1"/>
    </xf>
    <xf numFmtId="0" fontId="2" fillId="0" borderId="39" xfId="1" applyFont="1" applyFill="1" applyBorder="1" applyAlignment="1">
      <alignment horizontal="center" vertical="top" shrinkToFit="1"/>
    </xf>
    <xf numFmtId="0" fontId="2" fillId="3" borderId="32" xfId="1" applyFill="1" applyBorder="1" applyAlignment="1">
      <alignment horizontal="center" vertical="center"/>
    </xf>
    <xf numFmtId="0" fontId="2" fillId="0" borderId="57" xfId="1" applyBorder="1" applyAlignment="1">
      <alignment horizontal="center" vertical="center" wrapText="1"/>
    </xf>
    <xf numFmtId="0" fontId="33" fillId="0" borderId="15" xfId="1" applyFont="1" applyFill="1" applyBorder="1" applyAlignment="1">
      <alignment horizontal="left" vertical="center" wrapText="1"/>
    </xf>
    <xf numFmtId="0" fontId="33" fillId="0" borderId="12" xfId="1" applyFont="1" applyFill="1" applyBorder="1" applyAlignment="1">
      <alignment horizontal="left" vertical="center" wrapText="1"/>
    </xf>
    <xf numFmtId="0" fontId="33" fillId="0" borderId="16" xfId="1" applyFont="1" applyFill="1" applyBorder="1" applyAlignment="1">
      <alignment horizontal="left" vertical="center" wrapText="1"/>
    </xf>
    <xf numFmtId="0" fontId="24" fillId="0" borderId="15" xfId="1" applyFont="1" applyFill="1" applyBorder="1" applyAlignment="1">
      <alignment horizontal="center" vertical="center" wrapText="1"/>
    </xf>
    <xf numFmtId="0" fontId="24" fillId="0" borderId="12" xfId="1" applyFont="1" applyFill="1" applyBorder="1" applyAlignment="1">
      <alignment horizontal="center" vertical="center" wrapText="1"/>
    </xf>
    <xf numFmtId="0" fontId="24" fillId="0" borderId="16" xfId="1" applyFont="1" applyFill="1" applyBorder="1" applyAlignment="1">
      <alignment horizontal="center" vertical="center" wrapText="1"/>
    </xf>
    <xf numFmtId="0" fontId="22" fillId="0" borderId="15" xfId="1" applyFont="1" applyBorder="1" applyAlignment="1">
      <alignment horizontal="center" vertical="center" wrapText="1" shrinkToFit="1"/>
    </xf>
    <xf numFmtId="0" fontId="22" fillId="0" borderId="12" xfId="1" applyFont="1" applyBorder="1" applyAlignment="1">
      <alignment horizontal="center" vertical="center" wrapText="1" shrinkToFit="1"/>
    </xf>
    <xf numFmtId="0" fontId="22" fillId="0" borderId="16" xfId="1" applyFont="1" applyBorder="1" applyAlignment="1">
      <alignment horizontal="center" vertical="center" wrapText="1" shrinkToFit="1"/>
    </xf>
    <xf numFmtId="0" fontId="6" fillId="0" borderId="32" xfId="3" applyFont="1" applyFill="1" applyBorder="1" applyAlignment="1">
      <alignment horizontal="left" vertical="center" wrapText="1" shrinkToFit="1"/>
    </xf>
    <xf numFmtId="0" fontId="6" fillId="0" borderId="19" xfId="1" applyFont="1" applyBorder="1" applyAlignment="1">
      <alignment horizontal="left" vertical="center" shrinkToFit="1"/>
    </xf>
    <xf numFmtId="0" fontId="6" fillId="0" borderId="21" xfId="1" applyFont="1" applyBorder="1" applyAlignment="1">
      <alignment horizontal="left" vertical="center" shrinkToFit="1"/>
    </xf>
    <xf numFmtId="0" fontId="6" fillId="0" borderId="44" xfId="1" applyFont="1" applyBorder="1" applyAlignment="1">
      <alignment horizontal="left" vertical="center" shrinkToFit="1"/>
    </xf>
    <xf numFmtId="0" fontId="6" fillId="0" borderId="23" xfId="1" applyFont="1" applyBorder="1" applyAlignment="1">
      <alignment horizontal="left" vertical="center" shrinkToFit="1"/>
    </xf>
    <xf numFmtId="0" fontId="6" fillId="0" borderId="25" xfId="1" applyFont="1" applyBorder="1" applyAlignment="1">
      <alignment horizontal="left" vertical="center" shrinkToFit="1"/>
    </xf>
    <xf numFmtId="0" fontId="10" fillId="0" borderId="7" xfId="3" applyFont="1" applyFill="1" applyBorder="1" applyAlignment="1" applyProtection="1">
      <alignment horizontal="center" vertical="center" wrapText="1" shrinkToFit="1"/>
    </xf>
    <xf numFmtId="0" fontId="14" fillId="0" borderId="6" xfId="1" applyFont="1" applyFill="1" applyBorder="1" applyAlignment="1">
      <alignment horizontal="center" vertical="center"/>
    </xf>
    <xf numFmtId="0" fontId="2" fillId="0" borderId="32" xfId="1" applyFont="1" applyFill="1" applyBorder="1" applyAlignment="1">
      <alignment horizontal="center" vertical="center"/>
    </xf>
    <xf numFmtId="190" fontId="2" fillId="0" borderId="44" xfId="1" applyNumberFormat="1" applyFont="1" applyBorder="1" applyAlignment="1">
      <alignment horizontal="center" vertical="center"/>
    </xf>
    <xf numFmtId="190" fontId="2" fillId="0" borderId="23" xfId="1" applyNumberFormat="1" applyFont="1" applyBorder="1" applyAlignment="1">
      <alignment horizontal="center" vertical="center"/>
    </xf>
    <xf numFmtId="190" fontId="2" fillId="0" borderId="25" xfId="1" applyNumberFormat="1" applyFont="1" applyBorder="1" applyAlignment="1">
      <alignment horizontal="center" vertical="center"/>
    </xf>
    <xf numFmtId="0" fontId="14" fillId="0" borderId="14" xfId="3" applyFont="1" applyFill="1" applyBorder="1" applyAlignment="1" applyProtection="1">
      <alignment horizontal="left" vertical="top" wrapText="1"/>
    </xf>
    <xf numFmtId="0" fontId="14" fillId="0" borderId="12" xfId="3" applyFont="1" applyFill="1" applyBorder="1" applyAlignment="1" applyProtection="1">
      <alignment horizontal="left" vertical="top" wrapText="1"/>
    </xf>
    <xf numFmtId="0" fontId="14" fillId="0" borderId="17" xfId="3" applyFont="1" applyFill="1" applyBorder="1" applyAlignment="1" applyProtection="1">
      <alignment horizontal="left" vertical="top" wrapText="1"/>
    </xf>
  </cellXfs>
  <cellStyles count="8">
    <cellStyle name="パーセント 2" xfId="7"/>
    <cellStyle name="桁区切り 2" xfId="5"/>
    <cellStyle name="通貨 2" xfId="6"/>
    <cellStyle name="標準" xfId="0" builtinId="0"/>
    <cellStyle name="標準 2" xfId="1"/>
    <cellStyle name="標準_01【みんまち】（地区まちづくり推進事業）" xfId="3"/>
    <cellStyle name="標準_01【みんまち】（地区まちづくり推進事業） 2" xfId="4"/>
    <cellStyle name="標準_Sheet1"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F78917D1-09A1-4ABC-8E1F-240D8F0F139B}" type="doc">
      <dgm:prSet loTypeId="urn:microsoft.com/office/officeart/2005/8/layout/hierarchy1" loCatId="hierarchy" qsTypeId="urn:microsoft.com/office/officeart/2005/8/quickstyle/simple1" qsCatId="simple" csTypeId="urn:microsoft.com/office/officeart/2005/8/colors/accent1_2" csCatId="accent1" phldr="1"/>
      <dgm:spPr/>
      <dgm:t>
        <a:bodyPr/>
        <a:lstStyle/>
        <a:p>
          <a:endParaRPr kumimoji="1" lang="ja-JP" altLang="en-US"/>
        </a:p>
      </dgm:t>
    </dgm:pt>
    <dgm:pt modelId="{7B0DF72A-32D1-40E0-8A0D-90FF460D92DA}">
      <dgm:prSet phldrT="[テキスト]" custT="1"/>
      <dgm:spPr/>
      <dgm:t>
        <a:bodyPr/>
        <a:lstStyle/>
        <a:p>
          <a:r>
            <a:rPr kumimoji="1" lang="ja-JP" altLang="en-US" sz="1200"/>
            <a:t>外務省大洋州課</a:t>
          </a:r>
          <a:endParaRPr kumimoji="1" lang="en-US" altLang="ja-JP" sz="1200"/>
        </a:p>
        <a:p>
          <a:r>
            <a:rPr kumimoji="1" lang="ja-JP" altLang="en-US" sz="1200"/>
            <a:t>６百万円</a:t>
          </a:r>
        </a:p>
      </dgm:t>
    </dgm:pt>
    <dgm:pt modelId="{65BBFBDC-FE25-4E66-8DA7-8EA0E37D957C}" type="parTrans" cxnId="{6B805C22-375C-4ADF-929E-078A68F719E7}">
      <dgm:prSet/>
      <dgm:spPr/>
      <dgm:t>
        <a:bodyPr/>
        <a:lstStyle/>
        <a:p>
          <a:endParaRPr kumimoji="1" lang="ja-JP" altLang="en-US"/>
        </a:p>
      </dgm:t>
    </dgm:pt>
    <dgm:pt modelId="{A01A24B3-3E39-4CB7-B300-7CE3A03A362B}" type="sibTrans" cxnId="{6B805C22-375C-4ADF-929E-078A68F719E7}">
      <dgm:prSet/>
      <dgm:spPr/>
      <dgm:t>
        <a:bodyPr/>
        <a:lstStyle/>
        <a:p>
          <a:endParaRPr kumimoji="1" lang="ja-JP" altLang="en-US"/>
        </a:p>
      </dgm:t>
    </dgm:pt>
    <dgm:pt modelId="{423DA076-C980-4402-BBEA-A084B38219D4}">
      <dgm:prSet phldrT="[テキスト]" custT="1"/>
      <dgm:spPr/>
      <dgm:t>
        <a:bodyPr/>
        <a:lstStyle/>
        <a:p>
          <a:r>
            <a:rPr kumimoji="1" lang="ja-JP" altLang="en-US" sz="1200"/>
            <a:t>Ａ．外務省出張者：２名</a:t>
          </a:r>
          <a:endParaRPr kumimoji="1" lang="en-US" altLang="ja-JP" sz="1200"/>
        </a:p>
        <a:p>
          <a:r>
            <a:rPr kumimoji="1" lang="ja-JP" altLang="en-US" sz="1200"/>
            <a:t>１百万円</a:t>
          </a:r>
        </a:p>
      </dgm:t>
    </dgm:pt>
    <dgm:pt modelId="{47A60573-5AD6-4DAE-80CD-F83AA7C01A04}" type="parTrans" cxnId="{5682FC61-378B-4045-9AB4-37EB82975464}">
      <dgm:prSet/>
      <dgm:spPr/>
      <dgm:t>
        <a:bodyPr/>
        <a:lstStyle/>
        <a:p>
          <a:endParaRPr kumimoji="1" lang="ja-JP" altLang="en-US"/>
        </a:p>
      </dgm:t>
    </dgm:pt>
    <dgm:pt modelId="{D992266F-A6E0-45FF-9D96-913763D791ED}" type="sibTrans" cxnId="{5682FC61-378B-4045-9AB4-37EB82975464}">
      <dgm:prSet/>
      <dgm:spPr/>
      <dgm:t>
        <a:bodyPr/>
        <a:lstStyle/>
        <a:p>
          <a:endParaRPr kumimoji="1" lang="ja-JP" altLang="en-US"/>
        </a:p>
      </dgm:t>
    </dgm:pt>
    <dgm:pt modelId="{9790129F-A917-4116-85FD-B379DEC65A84}">
      <dgm:prSet phldrT="[テキスト]" custT="1"/>
      <dgm:spPr/>
      <dgm:t>
        <a:bodyPr/>
        <a:lstStyle/>
        <a:p>
          <a:r>
            <a:rPr kumimoji="1" lang="ja-JP" altLang="en-US" sz="1200"/>
            <a:t>Ｄ．在豪日本大使館</a:t>
          </a:r>
          <a:endParaRPr kumimoji="1" lang="en-US" altLang="ja-JP" sz="1200"/>
        </a:p>
        <a:p>
          <a:r>
            <a:rPr kumimoji="1" lang="ja-JP" altLang="en-US" sz="1200"/>
            <a:t>０．３百万円</a:t>
          </a:r>
        </a:p>
      </dgm:t>
    </dgm:pt>
    <dgm:pt modelId="{8BF85158-5F00-4E68-813C-D59C9866C6CE}" type="parTrans" cxnId="{5D99C0F1-E422-4DB3-99B5-3A1731F10D1B}">
      <dgm:prSet/>
      <dgm:spPr/>
      <dgm:t>
        <a:bodyPr/>
        <a:lstStyle/>
        <a:p>
          <a:endParaRPr kumimoji="1" lang="ja-JP" altLang="en-US"/>
        </a:p>
      </dgm:t>
    </dgm:pt>
    <dgm:pt modelId="{BC5B98AF-1BB1-4604-AFDE-0B49E6E784C6}" type="sibTrans" cxnId="{5D99C0F1-E422-4DB3-99B5-3A1731F10D1B}">
      <dgm:prSet/>
      <dgm:spPr/>
      <dgm:t>
        <a:bodyPr/>
        <a:lstStyle/>
        <a:p>
          <a:endParaRPr kumimoji="1" lang="ja-JP" altLang="en-US"/>
        </a:p>
      </dgm:t>
    </dgm:pt>
    <dgm:pt modelId="{14B86549-F962-4F70-8BFB-B19BA050E432}">
      <dgm:prSet custT="1"/>
      <dgm:spPr/>
      <dgm:t>
        <a:bodyPr/>
        <a:lstStyle/>
        <a:p>
          <a:r>
            <a:rPr kumimoji="1" lang="ja-JP" altLang="en-US" sz="1200"/>
            <a:t>（随意契約）</a:t>
          </a:r>
          <a:endParaRPr kumimoji="1" lang="en-US" altLang="ja-JP" sz="1200"/>
        </a:p>
        <a:p>
          <a:r>
            <a:rPr kumimoji="1" lang="en-US" altLang="ja-JP" sz="1200"/>
            <a:t>STAMFORD  Plaza</a:t>
          </a:r>
        </a:p>
        <a:p>
          <a:r>
            <a:rPr kumimoji="1" lang="ja-JP" altLang="en-US" sz="1200"/>
            <a:t>０．２百万円</a:t>
          </a:r>
        </a:p>
      </dgm:t>
    </dgm:pt>
    <dgm:pt modelId="{ED42F2D2-7106-4FAD-B91B-A3B92BB08BA5}" type="parTrans" cxnId="{DDD74738-B35A-414D-8778-D8084A14CA7D}">
      <dgm:prSet/>
      <dgm:spPr/>
      <dgm:t>
        <a:bodyPr/>
        <a:lstStyle/>
        <a:p>
          <a:endParaRPr kumimoji="1" lang="ja-JP" altLang="en-US"/>
        </a:p>
      </dgm:t>
    </dgm:pt>
    <dgm:pt modelId="{6A6CB8D3-4691-42A9-B8F8-3D1D9B2CC774}" type="sibTrans" cxnId="{DDD74738-B35A-414D-8778-D8084A14CA7D}">
      <dgm:prSet/>
      <dgm:spPr/>
      <dgm:t>
        <a:bodyPr/>
        <a:lstStyle/>
        <a:p>
          <a:endParaRPr kumimoji="1" lang="ja-JP" altLang="en-US"/>
        </a:p>
      </dgm:t>
    </dgm:pt>
    <dgm:pt modelId="{7D20CAA0-CA2D-49A7-89B4-781A5580F920}">
      <dgm:prSet custT="1"/>
      <dgm:spPr/>
      <dgm:t>
        <a:bodyPr/>
        <a:lstStyle/>
        <a:p>
          <a:r>
            <a:rPr kumimoji="1" lang="ja-JP" altLang="en-US" sz="1200"/>
            <a:t>Ｂ．会議出席者：５名</a:t>
          </a:r>
          <a:endParaRPr kumimoji="1" lang="en-US" altLang="ja-JP" sz="1200"/>
        </a:p>
        <a:p>
          <a:r>
            <a:rPr kumimoji="1" lang="ja-JP" altLang="en-US" sz="1200"/>
            <a:t>４百万円</a:t>
          </a:r>
        </a:p>
      </dgm:t>
    </dgm:pt>
    <dgm:pt modelId="{0179BD02-198C-4136-9703-BD67ACF8CE5D}" type="parTrans" cxnId="{AC299341-9A5C-4D48-A6A5-A208FE79358B}">
      <dgm:prSet/>
      <dgm:spPr/>
      <dgm:t>
        <a:bodyPr/>
        <a:lstStyle/>
        <a:p>
          <a:endParaRPr kumimoji="1" lang="ja-JP" altLang="en-US"/>
        </a:p>
      </dgm:t>
    </dgm:pt>
    <dgm:pt modelId="{BEED0C87-1B7F-477B-8867-E78C75DC9368}" type="sibTrans" cxnId="{AC299341-9A5C-4D48-A6A5-A208FE79358B}">
      <dgm:prSet/>
      <dgm:spPr/>
      <dgm:t>
        <a:bodyPr/>
        <a:lstStyle/>
        <a:p>
          <a:endParaRPr kumimoji="1" lang="ja-JP" altLang="en-US"/>
        </a:p>
      </dgm:t>
    </dgm:pt>
    <dgm:pt modelId="{C03A0A13-2E5E-4F58-90F4-A8F8B71E8148}">
      <dgm:prSet custT="1"/>
      <dgm:spPr/>
      <dgm:t>
        <a:bodyPr/>
        <a:lstStyle/>
        <a:p>
          <a:r>
            <a:rPr kumimoji="1" lang="ja-JP" altLang="en-US" sz="1200"/>
            <a:t>Ｃ．会議出席者謝礼</a:t>
          </a:r>
          <a:endParaRPr kumimoji="1" lang="en-US" altLang="ja-JP" sz="1200"/>
        </a:p>
        <a:p>
          <a:r>
            <a:rPr kumimoji="1" lang="ja-JP" altLang="en-US" sz="1200"/>
            <a:t>０．１百万円</a:t>
          </a:r>
        </a:p>
      </dgm:t>
    </dgm:pt>
    <dgm:pt modelId="{59060295-BD94-40FD-83B7-C7314F7D812D}" type="parTrans" cxnId="{6598E9BD-0F7D-4149-9592-14FB2868B407}">
      <dgm:prSet/>
      <dgm:spPr/>
      <dgm:t>
        <a:bodyPr/>
        <a:lstStyle/>
        <a:p>
          <a:endParaRPr kumimoji="1" lang="ja-JP" altLang="en-US"/>
        </a:p>
      </dgm:t>
    </dgm:pt>
    <dgm:pt modelId="{0D324CFB-3E7A-4AA2-88BD-A2493F97B1F9}" type="sibTrans" cxnId="{6598E9BD-0F7D-4149-9592-14FB2868B407}">
      <dgm:prSet/>
      <dgm:spPr/>
      <dgm:t>
        <a:bodyPr/>
        <a:lstStyle/>
        <a:p>
          <a:endParaRPr kumimoji="1" lang="ja-JP" altLang="en-US"/>
        </a:p>
      </dgm:t>
    </dgm:pt>
    <dgm:pt modelId="{614A5A19-E7E6-4010-B898-DAB93DD89258}">
      <dgm:prSet custT="1"/>
      <dgm:spPr/>
      <dgm:t>
        <a:bodyPr/>
        <a:lstStyle/>
        <a:p>
          <a:r>
            <a:rPr kumimoji="1" lang="ja-JP" altLang="en-US" sz="1200"/>
            <a:t>Ｅ．在ブリスベン総領事館</a:t>
          </a:r>
          <a:endParaRPr kumimoji="1" lang="en-US" altLang="ja-JP" sz="1200"/>
        </a:p>
        <a:p>
          <a:r>
            <a:rPr kumimoji="1" lang="ja-JP" altLang="en-US" sz="1200"/>
            <a:t>０．１百万円</a:t>
          </a:r>
        </a:p>
      </dgm:t>
    </dgm:pt>
    <dgm:pt modelId="{4AB93CF1-FB2E-4B71-B84A-C039CBA22788}" type="parTrans" cxnId="{8D358495-4680-4B24-93E0-75C35CB9714C}">
      <dgm:prSet/>
      <dgm:spPr/>
      <dgm:t>
        <a:bodyPr/>
        <a:lstStyle/>
        <a:p>
          <a:endParaRPr kumimoji="1" lang="ja-JP" altLang="en-US"/>
        </a:p>
      </dgm:t>
    </dgm:pt>
    <dgm:pt modelId="{31BE3540-AE6A-445A-8F57-AEDCF29D7464}" type="sibTrans" cxnId="{8D358495-4680-4B24-93E0-75C35CB9714C}">
      <dgm:prSet/>
      <dgm:spPr/>
      <dgm:t>
        <a:bodyPr/>
        <a:lstStyle/>
        <a:p>
          <a:endParaRPr kumimoji="1" lang="ja-JP" altLang="en-US"/>
        </a:p>
      </dgm:t>
    </dgm:pt>
    <dgm:pt modelId="{625188D4-706E-49A4-99C0-53997B880429}">
      <dgm:prSet custT="1"/>
      <dgm:spPr/>
      <dgm:t>
        <a:bodyPr/>
        <a:lstStyle/>
        <a:p>
          <a:r>
            <a:rPr kumimoji="1" lang="ja-JP" altLang="en-US" sz="1200"/>
            <a:t>（随意契約）</a:t>
          </a:r>
          <a:endParaRPr kumimoji="1" lang="en-US" altLang="ja-JP" sz="1200"/>
        </a:p>
        <a:p>
          <a:r>
            <a:rPr kumimoji="1" lang="ja-JP" altLang="en-US" sz="1200"/>
            <a:t>Ａｒｉｅｓ　Ｔｏｕｒｓ</a:t>
          </a:r>
          <a:endParaRPr kumimoji="1" lang="en-US" altLang="ja-JP" sz="1200"/>
        </a:p>
        <a:p>
          <a:r>
            <a:rPr kumimoji="1" lang="ja-JP" altLang="en-US" sz="1200"/>
            <a:t>０．１百万円</a:t>
          </a:r>
        </a:p>
      </dgm:t>
    </dgm:pt>
    <dgm:pt modelId="{64D6D378-6842-48DB-85C5-DB6450F88ABA}" type="parTrans" cxnId="{8F049592-8D51-4391-A8A3-78612B47C171}">
      <dgm:prSet/>
      <dgm:spPr/>
      <dgm:t>
        <a:bodyPr/>
        <a:lstStyle/>
        <a:p>
          <a:endParaRPr kumimoji="1" lang="ja-JP" altLang="en-US"/>
        </a:p>
      </dgm:t>
    </dgm:pt>
    <dgm:pt modelId="{2F4AB0AE-DD1B-4CA8-831F-F28F5043424C}" type="sibTrans" cxnId="{8F049592-8D51-4391-A8A3-78612B47C171}">
      <dgm:prSet/>
      <dgm:spPr/>
      <dgm:t>
        <a:bodyPr/>
        <a:lstStyle/>
        <a:p>
          <a:endParaRPr kumimoji="1" lang="ja-JP" altLang="en-US"/>
        </a:p>
      </dgm:t>
    </dgm:pt>
    <dgm:pt modelId="{F82827CD-9B86-41F5-8B17-D5BEF973B395}" type="pres">
      <dgm:prSet presAssocID="{F78917D1-09A1-4ABC-8E1F-240D8F0F139B}" presName="hierChild1" presStyleCnt="0">
        <dgm:presLayoutVars>
          <dgm:chPref val="1"/>
          <dgm:dir/>
          <dgm:animOne val="branch"/>
          <dgm:animLvl val="lvl"/>
          <dgm:resizeHandles/>
        </dgm:presLayoutVars>
      </dgm:prSet>
      <dgm:spPr/>
      <dgm:t>
        <a:bodyPr/>
        <a:lstStyle/>
        <a:p>
          <a:endParaRPr kumimoji="1" lang="ja-JP" altLang="en-US"/>
        </a:p>
      </dgm:t>
    </dgm:pt>
    <dgm:pt modelId="{C82C0C10-E098-440E-981B-84B7B321FD6F}" type="pres">
      <dgm:prSet presAssocID="{7B0DF72A-32D1-40E0-8A0D-90FF460D92DA}" presName="hierRoot1" presStyleCnt="0"/>
      <dgm:spPr/>
    </dgm:pt>
    <dgm:pt modelId="{AEDAB43D-9D08-4099-BEF9-660A7D932C3C}" type="pres">
      <dgm:prSet presAssocID="{7B0DF72A-32D1-40E0-8A0D-90FF460D92DA}" presName="composite" presStyleCnt="0"/>
      <dgm:spPr/>
    </dgm:pt>
    <dgm:pt modelId="{A4DFBC94-C47C-4ECE-853A-3BB4E36C463B}" type="pres">
      <dgm:prSet presAssocID="{7B0DF72A-32D1-40E0-8A0D-90FF460D92DA}" presName="background" presStyleLbl="node0" presStyleIdx="0" presStyleCnt="1"/>
      <dgm:spPr/>
    </dgm:pt>
    <dgm:pt modelId="{4CE72F3B-D222-42B6-A41F-BD6FEEB4F170}" type="pres">
      <dgm:prSet presAssocID="{7B0DF72A-32D1-40E0-8A0D-90FF460D92DA}" presName="text" presStyleLbl="fgAcc0" presStyleIdx="0" presStyleCnt="1">
        <dgm:presLayoutVars>
          <dgm:chPref val="3"/>
        </dgm:presLayoutVars>
      </dgm:prSet>
      <dgm:spPr/>
      <dgm:t>
        <a:bodyPr/>
        <a:lstStyle/>
        <a:p>
          <a:endParaRPr kumimoji="1" lang="ja-JP" altLang="en-US"/>
        </a:p>
      </dgm:t>
    </dgm:pt>
    <dgm:pt modelId="{C26043B8-9F1E-4A68-91FF-AF1A2BD8B67E}" type="pres">
      <dgm:prSet presAssocID="{7B0DF72A-32D1-40E0-8A0D-90FF460D92DA}" presName="hierChild2" presStyleCnt="0"/>
      <dgm:spPr/>
    </dgm:pt>
    <dgm:pt modelId="{6B4CE654-1409-47F1-9B0B-2AF718E2981D}" type="pres">
      <dgm:prSet presAssocID="{47A60573-5AD6-4DAE-80CD-F83AA7C01A04}" presName="Name10" presStyleLbl="parChTrans1D2" presStyleIdx="0" presStyleCnt="3"/>
      <dgm:spPr/>
      <dgm:t>
        <a:bodyPr/>
        <a:lstStyle/>
        <a:p>
          <a:endParaRPr kumimoji="1" lang="ja-JP" altLang="en-US"/>
        </a:p>
      </dgm:t>
    </dgm:pt>
    <dgm:pt modelId="{9B4F038B-4B7C-46E2-A700-A5611521883D}" type="pres">
      <dgm:prSet presAssocID="{423DA076-C980-4402-BBEA-A084B38219D4}" presName="hierRoot2" presStyleCnt="0"/>
      <dgm:spPr/>
    </dgm:pt>
    <dgm:pt modelId="{083E42AD-67A4-4B47-9692-3F993CC68A29}" type="pres">
      <dgm:prSet presAssocID="{423DA076-C980-4402-BBEA-A084B38219D4}" presName="composite2" presStyleCnt="0"/>
      <dgm:spPr/>
    </dgm:pt>
    <dgm:pt modelId="{FDA6904C-ACF6-47A4-BADD-B54A8E4B3663}" type="pres">
      <dgm:prSet presAssocID="{423DA076-C980-4402-BBEA-A084B38219D4}" presName="background2" presStyleLbl="node2" presStyleIdx="0" presStyleCnt="3"/>
      <dgm:spPr/>
    </dgm:pt>
    <dgm:pt modelId="{880D08C2-A6D9-44A5-8044-8A200B894AEB}" type="pres">
      <dgm:prSet presAssocID="{423DA076-C980-4402-BBEA-A084B38219D4}" presName="text2" presStyleLbl="fgAcc2" presStyleIdx="0" presStyleCnt="3">
        <dgm:presLayoutVars>
          <dgm:chPref val="3"/>
        </dgm:presLayoutVars>
      </dgm:prSet>
      <dgm:spPr/>
      <dgm:t>
        <a:bodyPr/>
        <a:lstStyle/>
        <a:p>
          <a:endParaRPr kumimoji="1" lang="ja-JP" altLang="en-US"/>
        </a:p>
      </dgm:t>
    </dgm:pt>
    <dgm:pt modelId="{28E2FD19-97AB-4951-A670-B42334B113EF}" type="pres">
      <dgm:prSet presAssocID="{423DA076-C980-4402-BBEA-A084B38219D4}" presName="hierChild3" presStyleCnt="0"/>
      <dgm:spPr/>
    </dgm:pt>
    <dgm:pt modelId="{A2C146AF-5209-40B0-8799-91EFA2A9E350}" type="pres">
      <dgm:prSet presAssocID="{0179BD02-198C-4136-9703-BD67ACF8CE5D}" presName="Name17" presStyleLbl="parChTrans1D3" presStyleIdx="0" presStyleCnt="3"/>
      <dgm:spPr/>
      <dgm:t>
        <a:bodyPr/>
        <a:lstStyle/>
        <a:p>
          <a:endParaRPr kumimoji="1" lang="ja-JP" altLang="en-US"/>
        </a:p>
      </dgm:t>
    </dgm:pt>
    <dgm:pt modelId="{8D3372BA-2C0C-48AF-B7FF-285022BE3AB4}" type="pres">
      <dgm:prSet presAssocID="{7D20CAA0-CA2D-49A7-89B4-781A5580F920}" presName="hierRoot3" presStyleCnt="0"/>
      <dgm:spPr/>
    </dgm:pt>
    <dgm:pt modelId="{8D8CC045-7405-4498-841F-90FA44D7D1E6}" type="pres">
      <dgm:prSet presAssocID="{7D20CAA0-CA2D-49A7-89B4-781A5580F920}" presName="composite3" presStyleCnt="0"/>
      <dgm:spPr/>
    </dgm:pt>
    <dgm:pt modelId="{B69CA9AF-7A18-40AD-ACB3-E565969A8AB9}" type="pres">
      <dgm:prSet presAssocID="{7D20CAA0-CA2D-49A7-89B4-781A5580F920}" presName="background3" presStyleLbl="node3" presStyleIdx="0" presStyleCnt="3"/>
      <dgm:spPr/>
    </dgm:pt>
    <dgm:pt modelId="{2C1315EF-58F1-40C1-B943-F0F24382D98A}" type="pres">
      <dgm:prSet presAssocID="{7D20CAA0-CA2D-49A7-89B4-781A5580F920}" presName="text3" presStyleLbl="fgAcc3" presStyleIdx="0" presStyleCnt="3">
        <dgm:presLayoutVars>
          <dgm:chPref val="3"/>
        </dgm:presLayoutVars>
      </dgm:prSet>
      <dgm:spPr/>
      <dgm:t>
        <a:bodyPr/>
        <a:lstStyle/>
        <a:p>
          <a:endParaRPr kumimoji="1" lang="ja-JP" altLang="en-US"/>
        </a:p>
      </dgm:t>
    </dgm:pt>
    <dgm:pt modelId="{A55B456C-8612-4C37-A83C-5D847814312A}" type="pres">
      <dgm:prSet presAssocID="{7D20CAA0-CA2D-49A7-89B4-781A5580F920}" presName="hierChild4" presStyleCnt="0"/>
      <dgm:spPr/>
    </dgm:pt>
    <dgm:pt modelId="{CBDAA93E-1AAA-4262-B20E-A7E71A0A5D0A}" type="pres">
      <dgm:prSet presAssocID="{59060295-BD94-40FD-83B7-C7314F7D812D}" presName="Name23" presStyleLbl="parChTrans1D4" presStyleIdx="0" presStyleCnt="1"/>
      <dgm:spPr/>
      <dgm:t>
        <a:bodyPr/>
        <a:lstStyle/>
        <a:p>
          <a:endParaRPr kumimoji="1" lang="ja-JP" altLang="en-US"/>
        </a:p>
      </dgm:t>
    </dgm:pt>
    <dgm:pt modelId="{BB6FB4F8-F21B-4FA0-9019-6A7434AC4643}" type="pres">
      <dgm:prSet presAssocID="{C03A0A13-2E5E-4F58-90F4-A8F8B71E8148}" presName="hierRoot4" presStyleCnt="0"/>
      <dgm:spPr/>
    </dgm:pt>
    <dgm:pt modelId="{D9FF51DF-CBE1-4FD3-96A7-5B40034E077C}" type="pres">
      <dgm:prSet presAssocID="{C03A0A13-2E5E-4F58-90F4-A8F8B71E8148}" presName="composite4" presStyleCnt="0"/>
      <dgm:spPr/>
    </dgm:pt>
    <dgm:pt modelId="{D72318D4-AF12-4C5C-A1F3-E31BDF9DB72E}" type="pres">
      <dgm:prSet presAssocID="{C03A0A13-2E5E-4F58-90F4-A8F8B71E8148}" presName="background4" presStyleLbl="node4" presStyleIdx="0" presStyleCnt="1"/>
      <dgm:spPr/>
    </dgm:pt>
    <dgm:pt modelId="{34F81B70-DDD8-40EF-97DA-6A0773D01C56}" type="pres">
      <dgm:prSet presAssocID="{C03A0A13-2E5E-4F58-90F4-A8F8B71E8148}" presName="text4" presStyleLbl="fgAcc4" presStyleIdx="0" presStyleCnt="1">
        <dgm:presLayoutVars>
          <dgm:chPref val="3"/>
        </dgm:presLayoutVars>
      </dgm:prSet>
      <dgm:spPr/>
      <dgm:t>
        <a:bodyPr/>
        <a:lstStyle/>
        <a:p>
          <a:endParaRPr kumimoji="1" lang="ja-JP" altLang="en-US"/>
        </a:p>
      </dgm:t>
    </dgm:pt>
    <dgm:pt modelId="{417D1232-695B-49DC-AC89-B6340A5CC0E5}" type="pres">
      <dgm:prSet presAssocID="{C03A0A13-2E5E-4F58-90F4-A8F8B71E8148}" presName="hierChild5" presStyleCnt="0"/>
      <dgm:spPr/>
    </dgm:pt>
    <dgm:pt modelId="{5F8AE66D-1660-4FF2-816D-6CB48B67CF34}" type="pres">
      <dgm:prSet presAssocID="{8BF85158-5F00-4E68-813C-D59C9866C6CE}" presName="Name10" presStyleLbl="parChTrans1D2" presStyleIdx="1" presStyleCnt="3"/>
      <dgm:spPr/>
      <dgm:t>
        <a:bodyPr/>
        <a:lstStyle/>
        <a:p>
          <a:endParaRPr kumimoji="1" lang="ja-JP" altLang="en-US"/>
        </a:p>
      </dgm:t>
    </dgm:pt>
    <dgm:pt modelId="{8F67F61A-3B80-4762-967E-618CD6D02194}" type="pres">
      <dgm:prSet presAssocID="{9790129F-A917-4116-85FD-B379DEC65A84}" presName="hierRoot2" presStyleCnt="0"/>
      <dgm:spPr/>
    </dgm:pt>
    <dgm:pt modelId="{BFD1EDD4-F60C-4E61-85ED-5DAF81F29180}" type="pres">
      <dgm:prSet presAssocID="{9790129F-A917-4116-85FD-B379DEC65A84}" presName="composite2" presStyleCnt="0"/>
      <dgm:spPr/>
    </dgm:pt>
    <dgm:pt modelId="{6AFB1A99-500E-4615-A0DF-61C951E2C5A7}" type="pres">
      <dgm:prSet presAssocID="{9790129F-A917-4116-85FD-B379DEC65A84}" presName="background2" presStyleLbl="node2" presStyleIdx="1" presStyleCnt="3"/>
      <dgm:spPr/>
    </dgm:pt>
    <dgm:pt modelId="{E5BE3457-104C-4D9C-AE94-A2E874541683}" type="pres">
      <dgm:prSet presAssocID="{9790129F-A917-4116-85FD-B379DEC65A84}" presName="text2" presStyleLbl="fgAcc2" presStyleIdx="1" presStyleCnt="3">
        <dgm:presLayoutVars>
          <dgm:chPref val="3"/>
        </dgm:presLayoutVars>
      </dgm:prSet>
      <dgm:spPr/>
      <dgm:t>
        <a:bodyPr/>
        <a:lstStyle/>
        <a:p>
          <a:endParaRPr kumimoji="1" lang="ja-JP" altLang="en-US"/>
        </a:p>
      </dgm:t>
    </dgm:pt>
    <dgm:pt modelId="{701518D5-B2AC-4D49-AB66-B6DC988B9C6E}" type="pres">
      <dgm:prSet presAssocID="{9790129F-A917-4116-85FD-B379DEC65A84}" presName="hierChild3" presStyleCnt="0"/>
      <dgm:spPr/>
    </dgm:pt>
    <dgm:pt modelId="{FF46728B-9CE7-4546-A348-66D990F1A902}" type="pres">
      <dgm:prSet presAssocID="{ED42F2D2-7106-4FAD-B91B-A3B92BB08BA5}" presName="Name17" presStyleLbl="parChTrans1D3" presStyleIdx="1" presStyleCnt="3"/>
      <dgm:spPr/>
      <dgm:t>
        <a:bodyPr/>
        <a:lstStyle/>
        <a:p>
          <a:endParaRPr kumimoji="1" lang="ja-JP" altLang="en-US"/>
        </a:p>
      </dgm:t>
    </dgm:pt>
    <dgm:pt modelId="{0A0DEECD-E871-433E-98A3-59E7B7B8452D}" type="pres">
      <dgm:prSet presAssocID="{14B86549-F962-4F70-8BFB-B19BA050E432}" presName="hierRoot3" presStyleCnt="0"/>
      <dgm:spPr/>
    </dgm:pt>
    <dgm:pt modelId="{4DB25C96-4FB3-433A-8BD8-48F4BDF0A07D}" type="pres">
      <dgm:prSet presAssocID="{14B86549-F962-4F70-8BFB-B19BA050E432}" presName="composite3" presStyleCnt="0"/>
      <dgm:spPr/>
    </dgm:pt>
    <dgm:pt modelId="{FD87B3DF-C090-4E27-BD4E-8693BCC9A1FD}" type="pres">
      <dgm:prSet presAssocID="{14B86549-F962-4F70-8BFB-B19BA050E432}" presName="background3" presStyleLbl="node3" presStyleIdx="1" presStyleCnt="3"/>
      <dgm:spPr/>
    </dgm:pt>
    <dgm:pt modelId="{0A8AF7AC-152D-45F8-A6B3-16CE139CBB4B}" type="pres">
      <dgm:prSet presAssocID="{14B86549-F962-4F70-8BFB-B19BA050E432}" presName="text3" presStyleLbl="fgAcc3" presStyleIdx="1" presStyleCnt="3">
        <dgm:presLayoutVars>
          <dgm:chPref val="3"/>
        </dgm:presLayoutVars>
      </dgm:prSet>
      <dgm:spPr/>
      <dgm:t>
        <a:bodyPr/>
        <a:lstStyle/>
        <a:p>
          <a:endParaRPr kumimoji="1" lang="ja-JP" altLang="en-US"/>
        </a:p>
      </dgm:t>
    </dgm:pt>
    <dgm:pt modelId="{4EDF8FA7-850C-473C-9244-30C223BBBC90}" type="pres">
      <dgm:prSet presAssocID="{14B86549-F962-4F70-8BFB-B19BA050E432}" presName="hierChild4" presStyleCnt="0"/>
      <dgm:spPr/>
    </dgm:pt>
    <dgm:pt modelId="{6A38651A-04E3-4D64-AAD7-89042962A39E}" type="pres">
      <dgm:prSet presAssocID="{4AB93CF1-FB2E-4B71-B84A-C039CBA22788}" presName="Name10" presStyleLbl="parChTrans1D2" presStyleIdx="2" presStyleCnt="3"/>
      <dgm:spPr/>
      <dgm:t>
        <a:bodyPr/>
        <a:lstStyle/>
        <a:p>
          <a:endParaRPr kumimoji="1" lang="ja-JP" altLang="en-US"/>
        </a:p>
      </dgm:t>
    </dgm:pt>
    <dgm:pt modelId="{FA5ECFD4-988D-4D68-A398-3A2A89805BB1}" type="pres">
      <dgm:prSet presAssocID="{614A5A19-E7E6-4010-B898-DAB93DD89258}" presName="hierRoot2" presStyleCnt="0"/>
      <dgm:spPr/>
    </dgm:pt>
    <dgm:pt modelId="{35E3EE72-EF46-4B05-BE90-7F537D2040D6}" type="pres">
      <dgm:prSet presAssocID="{614A5A19-E7E6-4010-B898-DAB93DD89258}" presName="composite2" presStyleCnt="0"/>
      <dgm:spPr/>
    </dgm:pt>
    <dgm:pt modelId="{847E16A7-CDFB-471D-BC93-20B828227D31}" type="pres">
      <dgm:prSet presAssocID="{614A5A19-E7E6-4010-B898-DAB93DD89258}" presName="background2" presStyleLbl="node2" presStyleIdx="2" presStyleCnt="3"/>
      <dgm:spPr/>
    </dgm:pt>
    <dgm:pt modelId="{F3D69CDF-7EE3-43E4-8AD7-38E5936F553A}" type="pres">
      <dgm:prSet presAssocID="{614A5A19-E7E6-4010-B898-DAB93DD89258}" presName="text2" presStyleLbl="fgAcc2" presStyleIdx="2" presStyleCnt="3">
        <dgm:presLayoutVars>
          <dgm:chPref val="3"/>
        </dgm:presLayoutVars>
      </dgm:prSet>
      <dgm:spPr/>
      <dgm:t>
        <a:bodyPr/>
        <a:lstStyle/>
        <a:p>
          <a:endParaRPr kumimoji="1" lang="ja-JP" altLang="en-US"/>
        </a:p>
      </dgm:t>
    </dgm:pt>
    <dgm:pt modelId="{CB7EA7F3-AA1B-421F-94E5-03E06CBA410C}" type="pres">
      <dgm:prSet presAssocID="{614A5A19-E7E6-4010-B898-DAB93DD89258}" presName="hierChild3" presStyleCnt="0"/>
      <dgm:spPr/>
    </dgm:pt>
    <dgm:pt modelId="{898BF9EE-5C13-483F-8B42-33D8B623F484}" type="pres">
      <dgm:prSet presAssocID="{64D6D378-6842-48DB-85C5-DB6450F88ABA}" presName="Name17" presStyleLbl="parChTrans1D3" presStyleIdx="2" presStyleCnt="3"/>
      <dgm:spPr/>
      <dgm:t>
        <a:bodyPr/>
        <a:lstStyle/>
        <a:p>
          <a:endParaRPr kumimoji="1" lang="ja-JP" altLang="en-US"/>
        </a:p>
      </dgm:t>
    </dgm:pt>
    <dgm:pt modelId="{45D31F69-6944-4EED-AC37-A52E8944F0D2}" type="pres">
      <dgm:prSet presAssocID="{625188D4-706E-49A4-99C0-53997B880429}" presName="hierRoot3" presStyleCnt="0"/>
      <dgm:spPr/>
    </dgm:pt>
    <dgm:pt modelId="{A2CA1574-D2F8-4CF2-A793-969FBB9BEB45}" type="pres">
      <dgm:prSet presAssocID="{625188D4-706E-49A4-99C0-53997B880429}" presName="composite3" presStyleCnt="0"/>
      <dgm:spPr/>
    </dgm:pt>
    <dgm:pt modelId="{26430A19-8B6E-4B81-82DE-74FB585747BC}" type="pres">
      <dgm:prSet presAssocID="{625188D4-706E-49A4-99C0-53997B880429}" presName="background3" presStyleLbl="node3" presStyleIdx="2" presStyleCnt="3"/>
      <dgm:spPr/>
    </dgm:pt>
    <dgm:pt modelId="{94C75842-69B5-4557-8CDD-007B3D64B3D2}" type="pres">
      <dgm:prSet presAssocID="{625188D4-706E-49A4-99C0-53997B880429}" presName="text3" presStyleLbl="fgAcc3" presStyleIdx="2" presStyleCnt="3">
        <dgm:presLayoutVars>
          <dgm:chPref val="3"/>
        </dgm:presLayoutVars>
      </dgm:prSet>
      <dgm:spPr/>
      <dgm:t>
        <a:bodyPr/>
        <a:lstStyle/>
        <a:p>
          <a:endParaRPr kumimoji="1" lang="ja-JP" altLang="en-US"/>
        </a:p>
      </dgm:t>
    </dgm:pt>
    <dgm:pt modelId="{53BA65BF-435B-44A9-B74F-580118A134F1}" type="pres">
      <dgm:prSet presAssocID="{625188D4-706E-49A4-99C0-53997B880429}" presName="hierChild4" presStyleCnt="0"/>
      <dgm:spPr/>
    </dgm:pt>
  </dgm:ptLst>
  <dgm:cxnLst>
    <dgm:cxn modelId="{5C1D5608-1838-4AA3-B4EC-8D72F6E687E7}" type="presOf" srcId="{59060295-BD94-40FD-83B7-C7314F7D812D}" destId="{CBDAA93E-1AAA-4262-B20E-A7E71A0A5D0A}" srcOrd="0" destOrd="0" presId="urn:microsoft.com/office/officeart/2005/8/layout/hierarchy1"/>
    <dgm:cxn modelId="{AC299341-9A5C-4D48-A6A5-A208FE79358B}" srcId="{423DA076-C980-4402-BBEA-A084B38219D4}" destId="{7D20CAA0-CA2D-49A7-89B4-781A5580F920}" srcOrd="0" destOrd="0" parTransId="{0179BD02-198C-4136-9703-BD67ACF8CE5D}" sibTransId="{BEED0C87-1B7F-477B-8867-E78C75DC9368}"/>
    <dgm:cxn modelId="{DDD74738-B35A-414D-8778-D8084A14CA7D}" srcId="{9790129F-A917-4116-85FD-B379DEC65A84}" destId="{14B86549-F962-4F70-8BFB-B19BA050E432}" srcOrd="0" destOrd="0" parTransId="{ED42F2D2-7106-4FAD-B91B-A3B92BB08BA5}" sibTransId="{6A6CB8D3-4691-42A9-B8F8-3D1D9B2CC774}"/>
    <dgm:cxn modelId="{6598E9BD-0F7D-4149-9592-14FB2868B407}" srcId="{7D20CAA0-CA2D-49A7-89B4-781A5580F920}" destId="{C03A0A13-2E5E-4F58-90F4-A8F8B71E8148}" srcOrd="0" destOrd="0" parTransId="{59060295-BD94-40FD-83B7-C7314F7D812D}" sibTransId="{0D324CFB-3E7A-4AA2-88BD-A2493F97B1F9}"/>
    <dgm:cxn modelId="{39BE1D54-361B-4B2A-A01C-C88AC4D86677}" type="presOf" srcId="{625188D4-706E-49A4-99C0-53997B880429}" destId="{94C75842-69B5-4557-8CDD-007B3D64B3D2}" srcOrd="0" destOrd="0" presId="urn:microsoft.com/office/officeart/2005/8/layout/hierarchy1"/>
    <dgm:cxn modelId="{D643B4D0-2717-41E4-8492-7A450003D4C3}" type="presOf" srcId="{7D20CAA0-CA2D-49A7-89B4-781A5580F920}" destId="{2C1315EF-58F1-40C1-B943-F0F24382D98A}" srcOrd="0" destOrd="0" presId="urn:microsoft.com/office/officeart/2005/8/layout/hierarchy1"/>
    <dgm:cxn modelId="{CEEC14C6-CC4E-4CC5-A0D0-778D4B9FFD05}" type="presOf" srcId="{0179BD02-198C-4136-9703-BD67ACF8CE5D}" destId="{A2C146AF-5209-40B0-8799-91EFA2A9E350}" srcOrd="0" destOrd="0" presId="urn:microsoft.com/office/officeart/2005/8/layout/hierarchy1"/>
    <dgm:cxn modelId="{FB2647F2-B008-4801-B5FB-796ACD114099}" type="presOf" srcId="{C03A0A13-2E5E-4F58-90F4-A8F8B71E8148}" destId="{34F81B70-DDD8-40EF-97DA-6A0773D01C56}" srcOrd="0" destOrd="0" presId="urn:microsoft.com/office/officeart/2005/8/layout/hierarchy1"/>
    <dgm:cxn modelId="{C812CB91-3D8E-4322-8A53-43D91AFEA08B}" type="presOf" srcId="{423DA076-C980-4402-BBEA-A084B38219D4}" destId="{880D08C2-A6D9-44A5-8044-8A200B894AEB}" srcOrd="0" destOrd="0" presId="urn:microsoft.com/office/officeart/2005/8/layout/hierarchy1"/>
    <dgm:cxn modelId="{0F0B12C9-FD6B-4CE6-961D-3488A813BEF6}" type="presOf" srcId="{F78917D1-09A1-4ABC-8E1F-240D8F0F139B}" destId="{F82827CD-9B86-41F5-8B17-D5BEF973B395}" srcOrd="0" destOrd="0" presId="urn:microsoft.com/office/officeart/2005/8/layout/hierarchy1"/>
    <dgm:cxn modelId="{C0EE0CA3-D98F-427B-9C5E-8545D282A919}" type="presOf" srcId="{9790129F-A917-4116-85FD-B379DEC65A84}" destId="{E5BE3457-104C-4D9C-AE94-A2E874541683}" srcOrd="0" destOrd="0" presId="urn:microsoft.com/office/officeart/2005/8/layout/hierarchy1"/>
    <dgm:cxn modelId="{6B805C22-375C-4ADF-929E-078A68F719E7}" srcId="{F78917D1-09A1-4ABC-8E1F-240D8F0F139B}" destId="{7B0DF72A-32D1-40E0-8A0D-90FF460D92DA}" srcOrd="0" destOrd="0" parTransId="{65BBFBDC-FE25-4E66-8DA7-8EA0E37D957C}" sibTransId="{A01A24B3-3E39-4CB7-B300-7CE3A03A362B}"/>
    <dgm:cxn modelId="{6403D608-EFE0-4A5B-A154-3DCE7675BFE7}" type="presOf" srcId="{64D6D378-6842-48DB-85C5-DB6450F88ABA}" destId="{898BF9EE-5C13-483F-8B42-33D8B623F484}" srcOrd="0" destOrd="0" presId="urn:microsoft.com/office/officeart/2005/8/layout/hierarchy1"/>
    <dgm:cxn modelId="{65933953-6F46-4F4F-B2A2-D578BBDD999C}" type="presOf" srcId="{14B86549-F962-4F70-8BFB-B19BA050E432}" destId="{0A8AF7AC-152D-45F8-A6B3-16CE139CBB4B}" srcOrd="0" destOrd="0" presId="urn:microsoft.com/office/officeart/2005/8/layout/hierarchy1"/>
    <dgm:cxn modelId="{50834708-7FC0-4ECC-B461-1926C13734F1}" type="presOf" srcId="{ED42F2D2-7106-4FAD-B91B-A3B92BB08BA5}" destId="{FF46728B-9CE7-4546-A348-66D990F1A902}" srcOrd="0" destOrd="0" presId="urn:microsoft.com/office/officeart/2005/8/layout/hierarchy1"/>
    <dgm:cxn modelId="{8F049592-8D51-4391-A8A3-78612B47C171}" srcId="{614A5A19-E7E6-4010-B898-DAB93DD89258}" destId="{625188D4-706E-49A4-99C0-53997B880429}" srcOrd="0" destOrd="0" parTransId="{64D6D378-6842-48DB-85C5-DB6450F88ABA}" sibTransId="{2F4AB0AE-DD1B-4CA8-831F-F28F5043424C}"/>
    <dgm:cxn modelId="{5682FC61-378B-4045-9AB4-37EB82975464}" srcId="{7B0DF72A-32D1-40E0-8A0D-90FF460D92DA}" destId="{423DA076-C980-4402-BBEA-A084B38219D4}" srcOrd="0" destOrd="0" parTransId="{47A60573-5AD6-4DAE-80CD-F83AA7C01A04}" sibTransId="{D992266F-A6E0-45FF-9D96-913763D791ED}"/>
    <dgm:cxn modelId="{7059945F-D3A4-4816-8B8E-636697CEBC7E}" type="presOf" srcId="{8BF85158-5F00-4E68-813C-D59C9866C6CE}" destId="{5F8AE66D-1660-4FF2-816D-6CB48B67CF34}" srcOrd="0" destOrd="0" presId="urn:microsoft.com/office/officeart/2005/8/layout/hierarchy1"/>
    <dgm:cxn modelId="{497444B3-B7C6-46EF-82A6-FA7D9BDFC429}" type="presOf" srcId="{7B0DF72A-32D1-40E0-8A0D-90FF460D92DA}" destId="{4CE72F3B-D222-42B6-A41F-BD6FEEB4F170}" srcOrd="0" destOrd="0" presId="urn:microsoft.com/office/officeart/2005/8/layout/hierarchy1"/>
    <dgm:cxn modelId="{C9AC84D2-9CCF-4391-AEA8-96570928E636}" type="presOf" srcId="{614A5A19-E7E6-4010-B898-DAB93DD89258}" destId="{F3D69CDF-7EE3-43E4-8AD7-38E5936F553A}" srcOrd="0" destOrd="0" presId="urn:microsoft.com/office/officeart/2005/8/layout/hierarchy1"/>
    <dgm:cxn modelId="{B2B8EFA3-58DF-47BE-9F5C-B77030676BBC}" type="presOf" srcId="{4AB93CF1-FB2E-4B71-B84A-C039CBA22788}" destId="{6A38651A-04E3-4D64-AAD7-89042962A39E}" srcOrd="0" destOrd="0" presId="urn:microsoft.com/office/officeart/2005/8/layout/hierarchy1"/>
    <dgm:cxn modelId="{614946CD-E8B6-4EE0-A4FC-91D00081574F}" type="presOf" srcId="{47A60573-5AD6-4DAE-80CD-F83AA7C01A04}" destId="{6B4CE654-1409-47F1-9B0B-2AF718E2981D}" srcOrd="0" destOrd="0" presId="urn:microsoft.com/office/officeart/2005/8/layout/hierarchy1"/>
    <dgm:cxn modelId="{8D358495-4680-4B24-93E0-75C35CB9714C}" srcId="{7B0DF72A-32D1-40E0-8A0D-90FF460D92DA}" destId="{614A5A19-E7E6-4010-B898-DAB93DD89258}" srcOrd="2" destOrd="0" parTransId="{4AB93CF1-FB2E-4B71-B84A-C039CBA22788}" sibTransId="{31BE3540-AE6A-445A-8F57-AEDCF29D7464}"/>
    <dgm:cxn modelId="{5D99C0F1-E422-4DB3-99B5-3A1731F10D1B}" srcId="{7B0DF72A-32D1-40E0-8A0D-90FF460D92DA}" destId="{9790129F-A917-4116-85FD-B379DEC65A84}" srcOrd="1" destOrd="0" parTransId="{8BF85158-5F00-4E68-813C-D59C9866C6CE}" sibTransId="{BC5B98AF-1BB1-4604-AFDE-0B49E6E784C6}"/>
    <dgm:cxn modelId="{9382AE9B-D532-4E2C-9D4A-9EB5D2BC7F90}" type="presParOf" srcId="{F82827CD-9B86-41F5-8B17-D5BEF973B395}" destId="{C82C0C10-E098-440E-981B-84B7B321FD6F}" srcOrd="0" destOrd="0" presId="urn:microsoft.com/office/officeart/2005/8/layout/hierarchy1"/>
    <dgm:cxn modelId="{2D35CA4F-62E4-4AF3-AF8F-44E90112562B}" type="presParOf" srcId="{C82C0C10-E098-440E-981B-84B7B321FD6F}" destId="{AEDAB43D-9D08-4099-BEF9-660A7D932C3C}" srcOrd="0" destOrd="0" presId="urn:microsoft.com/office/officeart/2005/8/layout/hierarchy1"/>
    <dgm:cxn modelId="{2F54D0CA-568B-4F1E-9E87-E48F685A5FE0}" type="presParOf" srcId="{AEDAB43D-9D08-4099-BEF9-660A7D932C3C}" destId="{A4DFBC94-C47C-4ECE-853A-3BB4E36C463B}" srcOrd="0" destOrd="0" presId="urn:microsoft.com/office/officeart/2005/8/layout/hierarchy1"/>
    <dgm:cxn modelId="{02F62092-30B8-43CA-9B99-1C44B41B3EFA}" type="presParOf" srcId="{AEDAB43D-9D08-4099-BEF9-660A7D932C3C}" destId="{4CE72F3B-D222-42B6-A41F-BD6FEEB4F170}" srcOrd="1" destOrd="0" presId="urn:microsoft.com/office/officeart/2005/8/layout/hierarchy1"/>
    <dgm:cxn modelId="{1477A64A-16CE-4C80-8A5B-3EB7D269823E}" type="presParOf" srcId="{C82C0C10-E098-440E-981B-84B7B321FD6F}" destId="{C26043B8-9F1E-4A68-91FF-AF1A2BD8B67E}" srcOrd="1" destOrd="0" presId="urn:microsoft.com/office/officeart/2005/8/layout/hierarchy1"/>
    <dgm:cxn modelId="{F193AC0A-9D3A-4663-81E3-E40D7B9045E1}" type="presParOf" srcId="{C26043B8-9F1E-4A68-91FF-AF1A2BD8B67E}" destId="{6B4CE654-1409-47F1-9B0B-2AF718E2981D}" srcOrd="0" destOrd="0" presId="urn:microsoft.com/office/officeart/2005/8/layout/hierarchy1"/>
    <dgm:cxn modelId="{CF7B3934-3A75-4E66-8AA8-9FA6B2B0BAF5}" type="presParOf" srcId="{C26043B8-9F1E-4A68-91FF-AF1A2BD8B67E}" destId="{9B4F038B-4B7C-46E2-A700-A5611521883D}" srcOrd="1" destOrd="0" presId="urn:microsoft.com/office/officeart/2005/8/layout/hierarchy1"/>
    <dgm:cxn modelId="{F74D3ED0-19A7-485C-943B-24D4E822D90C}" type="presParOf" srcId="{9B4F038B-4B7C-46E2-A700-A5611521883D}" destId="{083E42AD-67A4-4B47-9692-3F993CC68A29}" srcOrd="0" destOrd="0" presId="urn:microsoft.com/office/officeart/2005/8/layout/hierarchy1"/>
    <dgm:cxn modelId="{B7BC9505-EA10-4458-8669-ADEE90517564}" type="presParOf" srcId="{083E42AD-67A4-4B47-9692-3F993CC68A29}" destId="{FDA6904C-ACF6-47A4-BADD-B54A8E4B3663}" srcOrd="0" destOrd="0" presId="urn:microsoft.com/office/officeart/2005/8/layout/hierarchy1"/>
    <dgm:cxn modelId="{F2F4A55A-E229-40DD-BD76-29AC944E3706}" type="presParOf" srcId="{083E42AD-67A4-4B47-9692-3F993CC68A29}" destId="{880D08C2-A6D9-44A5-8044-8A200B894AEB}" srcOrd="1" destOrd="0" presId="urn:microsoft.com/office/officeart/2005/8/layout/hierarchy1"/>
    <dgm:cxn modelId="{FAC21BA7-7109-4125-B42B-039A00BAFC39}" type="presParOf" srcId="{9B4F038B-4B7C-46E2-A700-A5611521883D}" destId="{28E2FD19-97AB-4951-A670-B42334B113EF}" srcOrd="1" destOrd="0" presId="urn:microsoft.com/office/officeart/2005/8/layout/hierarchy1"/>
    <dgm:cxn modelId="{C88F1F84-D089-4051-B21D-392BA005A681}" type="presParOf" srcId="{28E2FD19-97AB-4951-A670-B42334B113EF}" destId="{A2C146AF-5209-40B0-8799-91EFA2A9E350}" srcOrd="0" destOrd="0" presId="urn:microsoft.com/office/officeart/2005/8/layout/hierarchy1"/>
    <dgm:cxn modelId="{14EACE76-EF0C-4C5F-AEBE-E14187F5EE97}" type="presParOf" srcId="{28E2FD19-97AB-4951-A670-B42334B113EF}" destId="{8D3372BA-2C0C-48AF-B7FF-285022BE3AB4}" srcOrd="1" destOrd="0" presId="urn:microsoft.com/office/officeart/2005/8/layout/hierarchy1"/>
    <dgm:cxn modelId="{EB65A64D-4BB7-4EE3-A2DB-70F2885908D2}" type="presParOf" srcId="{8D3372BA-2C0C-48AF-B7FF-285022BE3AB4}" destId="{8D8CC045-7405-4498-841F-90FA44D7D1E6}" srcOrd="0" destOrd="0" presId="urn:microsoft.com/office/officeart/2005/8/layout/hierarchy1"/>
    <dgm:cxn modelId="{ACA73CD5-533D-4C02-B4B0-D306B384597C}" type="presParOf" srcId="{8D8CC045-7405-4498-841F-90FA44D7D1E6}" destId="{B69CA9AF-7A18-40AD-ACB3-E565969A8AB9}" srcOrd="0" destOrd="0" presId="urn:microsoft.com/office/officeart/2005/8/layout/hierarchy1"/>
    <dgm:cxn modelId="{33691B76-F2D2-47B7-A6B1-0E26371EB606}" type="presParOf" srcId="{8D8CC045-7405-4498-841F-90FA44D7D1E6}" destId="{2C1315EF-58F1-40C1-B943-F0F24382D98A}" srcOrd="1" destOrd="0" presId="urn:microsoft.com/office/officeart/2005/8/layout/hierarchy1"/>
    <dgm:cxn modelId="{A6E7673B-706B-4F2B-B989-05A8AECA18B7}" type="presParOf" srcId="{8D3372BA-2C0C-48AF-B7FF-285022BE3AB4}" destId="{A55B456C-8612-4C37-A83C-5D847814312A}" srcOrd="1" destOrd="0" presId="urn:microsoft.com/office/officeart/2005/8/layout/hierarchy1"/>
    <dgm:cxn modelId="{6FF76895-FF4D-42C3-B277-CF73FD615108}" type="presParOf" srcId="{A55B456C-8612-4C37-A83C-5D847814312A}" destId="{CBDAA93E-1AAA-4262-B20E-A7E71A0A5D0A}" srcOrd="0" destOrd="0" presId="urn:microsoft.com/office/officeart/2005/8/layout/hierarchy1"/>
    <dgm:cxn modelId="{B7723780-58D7-45AB-A934-570DA8B93590}" type="presParOf" srcId="{A55B456C-8612-4C37-A83C-5D847814312A}" destId="{BB6FB4F8-F21B-4FA0-9019-6A7434AC4643}" srcOrd="1" destOrd="0" presId="urn:microsoft.com/office/officeart/2005/8/layout/hierarchy1"/>
    <dgm:cxn modelId="{6B6A45EA-9557-4E9D-8A19-8B77403CB1CF}" type="presParOf" srcId="{BB6FB4F8-F21B-4FA0-9019-6A7434AC4643}" destId="{D9FF51DF-CBE1-4FD3-96A7-5B40034E077C}" srcOrd="0" destOrd="0" presId="urn:microsoft.com/office/officeart/2005/8/layout/hierarchy1"/>
    <dgm:cxn modelId="{6706799C-3A02-40C2-9B40-A07DD196F41A}" type="presParOf" srcId="{D9FF51DF-CBE1-4FD3-96A7-5B40034E077C}" destId="{D72318D4-AF12-4C5C-A1F3-E31BDF9DB72E}" srcOrd="0" destOrd="0" presId="urn:microsoft.com/office/officeart/2005/8/layout/hierarchy1"/>
    <dgm:cxn modelId="{C87CBA00-E903-4D16-8D0A-6433184E5777}" type="presParOf" srcId="{D9FF51DF-CBE1-4FD3-96A7-5B40034E077C}" destId="{34F81B70-DDD8-40EF-97DA-6A0773D01C56}" srcOrd="1" destOrd="0" presId="urn:microsoft.com/office/officeart/2005/8/layout/hierarchy1"/>
    <dgm:cxn modelId="{B325FF81-C795-40EF-9C7F-9E54DE21872E}" type="presParOf" srcId="{BB6FB4F8-F21B-4FA0-9019-6A7434AC4643}" destId="{417D1232-695B-49DC-AC89-B6340A5CC0E5}" srcOrd="1" destOrd="0" presId="urn:microsoft.com/office/officeart/2005/8/layout/hierarchy1"/>
    <dgm:cxn modelId="{B4E9D539-581A-4E41-B751-28AC00BE1519}" type="presParOf" srcId="{C26043B8-9F1E-4A68-91FF-AF1A2BD8B67E}" destId="{5F8AE66D-1660-4FF2-816D-6CB48B67CF34}" srcOrd="2" destOrd="0" presId="urn:microsoft.com/office/officeart/2005/8/layout/hierarchy1"/>
    <dgm:cxn modelId="{2D7CA0ED-D9B4-41E4-9C67-990F4A1C61DE}" type="presParOf" srcId="{C26043B8-9F1E-4A68-91FF-AF1A2BD8B67E}" destId="{8F67F61A-3B80-4762-967E-618CD6D02194}" srcOrd="3" destOrd="0" presId="urn:microsoft.com/office/officeart/2005/8/layout/hierarchy1"/>
    <dgm:cxn modelId="{C0B2CB2A-16C1-4EDC-9084-B8E4AB123B92}" type="presParOf" srcId="{8F67F61A-3B80-4762-967E-618CD6D02194}" destId="{BFD1EDD4-F60C-4E61-85ED-5DAF81F29180}" srcOrd="0" destOrd="0" presId="urn:microsoft.com/office/officeart/2005/8/layout/hierarchy1"/>
    <dgm:cxn modelId="{47BDDE76-3AB9-4FAF-B349-F409370BCE38}" type="presParOf" srcId="{BFD1EDD4-F60C-4E61-85ED-5DAF81F29180}" destId="{6AFB1A99-500E-4615-A0DF-61C951E2C5A7}" srcOrd="0" destOrd="0" presId="urn:microsoft.com/office/officeart/2005/8/layout/hierarchy1"/>
    <dgm:cxn modelId="{657DC902-D830-4902-805E-AEA46830E388}" type="presParOf" srcId="{BFD1EDD4-F60C-4E61-85ED-5DAF81F29180}" destId="{E5BE3457-104C-4D9C-AE94-A2E874541683}" srcOrd="1" destOrd="0" presId="urn:microsoft.com/office/officeart/2005/8/layout/hierarchy1"/>
    <dgm:cxn modelId="{96A86C65-83C1-4346-88BC-CF356C54DE93}" type="presParOf" srcId="{8F67F61A-3B80-4762-967E-618CD6D02194}" destId="{701518D5-B2AC-4D49-AB66-B6DC988B9C6E}" srcOrd="1" destOrd="0" presId="urn:microsoft.com/office/officeart/2005/8/layout/hierarchy1"/>
    <dgm:cxn modelId="{135E4C7A-18BF-4DAE-AD6B-CFCCA58EFC92}" type="presParOf" srcId="{701518D5-B2AC-4D49-AB66-B6DC988B9C6E}" destId="{FF46728B-9CE7-4546-A348-66D990F1A902}" srcOrd="0" destOrd="0" presId="urn:microsoft.com/office/officeart/2005/8/layout/hierarchy1"/>
    <dgm:cxn modelId="{38355F3A-7F36-402D-8BBC-382AAD2ACB82}" type="presParOf" srcId="{701518D5-B2AC-4D49-AB66-B6DC988B9C6E}" destId="{0A0DEECD-E871-433E-98A3-59E7B7B8452D}" srcOrd="1" destOrd="0" presId="urn:microsoft.com/office/officeart/2005/8/layout/hierarchy1"/>
    <dgm:cxn modelId="{20AC9B1A-061A-4FBF-8438-C004787C5424}" type="presParOf" srcId="{0A0DEECD-E871-433E-98A3-59E7B7B8452D}" destId="{4DB25C96-4FB3-433A-8BD8-48F4BDF0A07D}" srcOrd="0" destOrd="0" presId="urn:microsoft.com/office/officeart/2005/8/layout/hierarchy1"/>
    <dgm:cxn modelId="{18F5D107-8C31-4654-8BCE-BC75BB779C70}" type="presParOf" srcId="{4DB25C96-4FB3-433A-8BD8-48F4BDF0A07D}" destId="{FD87B3DF-C090-4E27-BD4E-8693BCC9A1FD}" srcOrd="0" destOrd="0" presId="urn:microsoft.com/office/officeart/2005/8/layout/hierarchy1"/>
    <dgm:cxn modelId="{E328234C-E01C-453E-8257-DF4F69CABE06}" type="presParOf" srcId="{4DB25C96-4FB3-433A-8BD8-48F4BDF0A07D}" destId="{0A8AF7AC-152D-45F8-A6B3-16CE139CBB4B}" srcOrd="1" destOrd="0" presId="urn:microsoft.com/office/officeart/2005/8/layout/hierarchy1"/>
    <dgm:cxn modelId="{17E722D5-DCA3-4EAF-AAF0-F1548CF34DA4}" type="presParOf" srcId="{0A0DEECD-E871-433E-98A3-59E7B7B8452D}" destId="{4EDF8FA7-850C-473C-9244-30C223BBBC90}" srcOrd="1" destOrd="0" presId="urn:microsoft.com/office/officeart/2005/8/layout/hierarchy1"/>
    <dgm:cxn modelId="{5400B308-CE89-494E-9F6C-6A6B5B874E4E}" type="presParOf" srcId="{C26043B8-9F1E-4A68-91FF-AF1A2BD8B67E}" destId="{6A38651A-04E3-4D64-AAD7-89042962A39E}" srcOrd="4" destOrd="0" presId="urn:microsoft.com/office/officeart/2005/8/layout/hierarchy1"/>
    <dgm:cxn modelId="{C2ABB3B8-33A0-4B78-9DAB-92B8B765FCFE}" type="presParOf" srcId="{C26043B8-9F1E-4A68-91FF-AF1A2BD8B67E}" destId="{FA5ECFD4-988D-4D68-A398-3A2A89805BB1}" srcOrd="5" destOrd="0" presId="urn:microsoft.com/office/officeart/2005/8/layout/hierarchy1"/>
    <dgm:cxn modelId="{8324DA93-F6C0-436A-9DB3-FD4B77F2E42B}" type="presParOf" srcId="{FA5ECFD4-988D-4D68-A398-3A2A89805BB1}" destId="{35E3EE72-EF46-4B05-BE90-7F537D2040D6}" srcOrd="0" destOrd="0" presId="urn:microsoft.com/office/officeart/2005/8/layout/hierarchy1"/>
    <dgm:cxn modelId="{9755F0E5-251F-4D04-9A82-716E7A3E221B}" type="presParOf" srcId="{35E3EE72-EF46-4B05-BE90-7F537D2040D6}" destId="{847E16A7-CDFB-471D-BC93-20B828227D31}" srcOrd="0" destOrd="0" presId="urn:microsoft.com/office/officeart/2005/8/layout/hierarchy1"/>
    <dgm:cxn modelId="{2BEA6C07-2844-4E09-940C-C83B38DD93D6}" type="presParOf" srcId="{35E3EE72-EF46-4B05-BE90-7F537D2040D6}" destId="{F3D69CDF-7EE3-43E4-8AD7-38E5936F553A}" srcOrd="1" destOrd="0" presId="urn:microsoft.com/office/officeart/2005/8/layout/hierarchy1"/>
    <dgm:cxn modelId="{CE6DFC91-20C2-4699-BD6D-9A088715D290}" type="presParOf" srcId="{FA5ECFD4-988D-4D68-A398-3A2A89805BB1}" destId="{CB7EA7F3-AA1B-421F-94E5-03E06CBA410C}" srcOrd="1" destOrd="0" presId="urn:microsoft.com/office/officeart/2005/8/layout/hierarchy1"/>
    <dgm:cxn modelId="{FC887689-E470-40F3-89AF-1FD692058134}" type="presParOf" srcId="{CB7EA7F3-AA1B-421F-94E5-03E06CBA410C}" destId="{898BF9EE-5C13-483F-8B42-33D8B623F484}" srcOrd="0" destOrd="0" presId="urn:microsoft.com/office/officeart/2005/8/layout/hierarchy1"/>
    <dgm:cxn modelId="{73FE9C3C-D221-4880-B20D-A748E2CE4534}" type="presParOf" srcId="{CB7EA7F3-AA1B-421F-94E5-03E06CBA410C}" destId="{45D31F69-6944-4EED-AC37-A52E8944F0D2}" srcOrd="1" destOrd="0" presId="urn:microsoft.com/office/officeart/2005/8/layout/hierarchy1"/>
    <dgm:cxn modelId="{AAA950C9-D555-479D-9B0C-A0BB88740713}" type="presParOf" srcId="{45D31F69-6944-4EED-AC37-A52E8944F0D2}" destId="{A2CA1574-D2F8-4CF2-A793-969FBB9BEB45}" srcOrd="0" destOrd="0" presId="urn:microsoft.com/office/officeart/2005/8/layout/hierarchy1"/>
    <dgm:cxn modelId="{05331D9D-B285-4B5B-9045-2C3B9234F576}" type="presParOf" srcId="{A2CA1574-D2F8-4CF2-A793-969FBB9BEB45}" destId="{26430A19-8B6E-4B81-82DE-74FB585747BC}" srcOrd="0" destOrd="0" presId="urn:microsoft.com/office/officeart/2005/8/layout/hierarchy1"/>
    <dgm:cxn modelId="{F55209E4-F0DA-47C6-97F2-2AA69943C424}" type="presParOf" srcId="{A2CA1574-D2F8-4CF2-A793-969FBB9BEB45}" destId="{94C75842-69B5-4557-8CDD-007B3D64B3D2}" srcOrd="1" destOrd="0" presId="urn:microsoft.com/office/officeart/2005/8/layout/hierarchy1"/>
    <dgm:cxn modelId="{44BB5978-5030-40BE-AB35-D346A1200241}" type="presParOf" srcId="{45D31F69-6944-4EED-AC37-A52E8944F0D2}" destId="{53BA65BF-435B-44A9-B74F-580118A134F1}" srcOrd="1" destOrd="0" presId="urn:microsoft.com/office/officeart/2005/8/layout/hierarchy1"/>
  </dgm:cxnLst>
  <dgm:bg/>
  <dgm:whole/>
</dgm:dataModel>
</file>

<file path=xl/diagrams/data2.xml><?xml version="1.0" encoding="utf-8"?>
<dgm:dataModel xmlns:dgm="http://schemas.openxmlformats.org/drawingml/2006/diagram" xmlns:a="http://schemas.openxmlformats.org/drawingml/2006/main">
  <dgm:ptLst>
    <dgm:pt modelId="{F78917D1-09A1-4ABC-8E1F-240D8F0F139B}" type="doc">
      <dgm:prSet loTypeId="urn:microsoft.com/office/officeart/2005/8/layout/hierarchy1" loCatId="hierarchy" qsTypeId="urn:microsoft.com/office/officeart/2005/8/quickstyle/simple1" qsCatId="simple" csTypeId="urn:microsoft.com/office/officeart/2005/8/colors/accent1_2" csCatId="accent1" phldr="1"/>
      <dgm:spPr/>
      <dgm:t>
        <a:bodyPr/>
        <a:lstStyle/>
        <a:p>
          <a:endParaRPr kumimoji="1" lang="ja-JP" altLang="en-US"/>
        </a:p>
      </dgm:t>
    </dgm:pt>
    <dgm:pt modelId="{7B0DF72A-32D1-40E0-8A0D-90FF460D92DA}">
      <dgm:prSet phldrT="[テキスト]" custT="1"/>
      <dgm:spPr/>
      <dgm:t>
        <a:bodyPr/>
        <a:lstStyle/>
        <a:p>
          <a:r>
            <a:rPr kumimoji="1" lang="ja-JP" altLang="en-US" sz="1200"/>
            <a:t>外務省大洋州課</a:t>
          </a:r>
          <a:endParaRPr kumimoji="1" lang="en-US" altLang="ja-JP" sz="1200"/>
        </a:p>
        <a:p>
          <a:r>
            <a:rPr kumimoji="1" lang="ja-JP" altLang="en-US" sz="1200"/>
            <a:t>２百万円</a:t>
          </a:r>
        </a:p>
      </dgm:t>
    </dgm:pt>
    <dgm:pt modelId="{65BBFBDC-FE25-4E66-8DA7-8EA0E37D957C}" type="parTrans" cxnId="{6B805C22-375C-4ADF-929E-078A68F719E7}">
      <dgm:prSet/>
      <dgm:spPr/>
      <dgm:t>
        <a:bodyPr/>
        <a:lstStyle/>
        <a:p>
          <a:endParaRPr kumimoji="1" lang="ja-JP" altLang="en-US"/>
        </a:p>
      </dgm:t>
    </dgm:pt>
    <dgm:pt modelId="{A01A24B3-3E39-4CB7-B300-7CE3A03A362B}" type="sibTrans" cxnId="{6B805C22-375C-4ADF-929E-078A68F719E7}">
      <dgm:prSet/>
      <dgm:spPr/>
      <dgm:t>
        <a:bodyPr/>
        <a:lstStyle/>
        <a:p>
          <a:endParaRPr kumimoji="1" lang="ja-JP" altLang="en-US"/>
        </a:p>
      </dgm:t>
    </dgm:pt>
    <dgm:pt modelId="{8C9552A5-7C07-4600-8881-5FC33D05C680}">
      <dgm:prSet custT="1"/>
      <dgm:spPr/>
      <dgm:t>
        <a:bodyPr/>
        <a:lstStyle/>
        <a:p>
          <a:r>
            <a:rPr kumimoji="1" lang="ja-JP" altLang="en-US" sz="1200"/>
            <a:t>（企画競争）</a:t>
          </a:r>
          <a:endParaRPr kumimoji="1" lang="en-US" altLang="ja-JP" sz="1200"/>
        </a:p>
        <a:p>
          <a:r>
            <a:rPr kumimoji="1" lang="ja-JP" altLang="en-US" sz="1200"/>
            <a:t>Ａ．（財）日本国際問題研究所</a:t>
          </a:r>
          <a:endParaRPr kumimoji="1" lang="en-US" altLang="ja-JP" sz="1200"/>
        </a:p>
        <a:p>
          <a:r>
            <a:rPr kumimoji="1" lang="ja-JP" altLang="en-US" sz="1200"/>
            <a:t>２百万円</a:t>
          </a:r>
        </a:p>
      </dgm:t>
    </dgm:pt>
    <dgm:pt modelId="{65D917FF-D9E3-4E3A-A2D0-0FFF25CBD3E8}" type="parTrans" cxnId="{787531D6-962F-4F21-96E4-A85325059896}">
      <dgm:prSet/>
      <dgm:spPr/>
      <dgm:t>
        <a:bodyPr/>
        <a:lstStyle/>
        <a:p>
          <a:endParaRPr kumimoji="1" lang="ja-JP" altLang="en-US"/>
        </a:p>
      </dgm:t>
    </dgm:pt>
    <dgm:pt modelId="{42FCF072-EB98-47AF-80AB-7DF9194292D3}" type="sibTrans" cxnId="{787531D6-962F-4F21-96E4-A85325059896}">
      <dgm:prSet/>
      <dgm:spPr/>
      <dgm:t>
        <a:bodyPr/>
        <a:lstStyle/>
        <a:p>
          <a:endParaRPr kumimoji="1" lang="ja-JP" altLang="en-US"/>
        </a:p>
      </dgm:t>
    </dgm:pt>
    <dgm:pt modelId="{F82827CD-9B86-41F5-8B17-D5BEF973B395}" type="pres">
      <dgm:prSet presAssocID="{F78917D1-09A1-4ABC-8E1F-240D8F0F139B}" presName="hierChild1" presStyleCnt="0">
        <dgm:presLayoutVars>
          <dgm:chPref val="1"/>
          <dgm:dir/>
          <dgm:animOne val="branch"/>
          <dgm:animLvl val="lvl"/>
          <dgm:resizeHandles/>
        </dgm:presLayoutVars>
      </dgm:prSet>
      <dgm:spPr/>
      <dgm:t>
        <a:bodyPr/>
        <a:lstStyle/>
        <a:p>
          <a:endParaRPr kumimoji="1" lang="ja-JP" altLang="en-US"/>
        </a:p>
      </dgm:t>
    </dgm:pt>
    <dgm:pt modelId="{C82C0C10-E098-440E-981B-84B7B321FD6F}" type="pres">
      <dgm:prSet presAssocID="{7B0DF72A-32D1-40E0-8A0D-90FF460D92DA}" presName="hierRoot1" presStyleCnt="0"/>
      <dgm:spPr/>
    </dgm:pt>
    <dgm:pt modelId="{AEDAB43D-9D08-4099-BEF9-660A7D932C3C}" type="pres">
      <dgm:prSet presAssocID="{7B0DF72A-32D1-40E0-8A0D-90FF460D92DA}" presName="composite" presStyleCnt="0"/>
      <dgm:spPr/>
    </dgm:pt>
    <dgm:pt modelId="{A4DFBC94-C47C-4ECE-853A-3BB4E36C463B}" type="pres">
      <dgm:prSet presAssocID="{7B0DF72A-32D1-40E0-8A0D-90FF460D92DA}" presName="background" presStyleLbl="node0" presStyleIdx="0" presStyleCnt="1"/>
      <dgm:spPr/>
    </dgm:pt>
    <dgm:pt modelId="{4CE72F3B-D222-42B6-A41F-BD6FEEB4F170}" type="pres">
      <dgm:prSet presAssocID="{7B0DF72A-32D1-40E0-8A0D-90FF460D92DA}" presName="text" presStyleLbl="fgAcc0" presStyleIdx="0" presStyleCnt="1">
        <dgm:presLayoutVars>
          <dgm:chPref val="3"/>
        </dgm:presLayoutVars>
      </dgm:prSet>
      <dgm:spPr/>
      <dgm:t>
        <a:bodyPr/>
        <a:lstStyle/>
        <a:p>
          <a:endParaRPr kumimoji="1" lang="ja-JP" altLang="en-US"/>
        </a:p>
      </dgm:t>
    </dgm:pt>
    <dgm:pt modelId="{C26043B8-9F1E-4A68-91FF-AF1A2BD8B67E}" type="pres">
      <dgm:prSet presAssocID="{7B0DF72A-32D1-40E0-8A0D-90FF460D92DA}" presName="hierChild2" presStyleCnt="0"/>
      <dgm:spPr/>
    </dgm:pt>
    <dgm:pt modelId="{7918BB5F-8DAE-4223-A5FC-C504D217C0B7}" type="pres">
      <dgm:prSet presAssocID="{65D917FF-D9E3-4E3A-A2D0-0FFF25CBD3E8}" presName="Name10" presStyleLbl="parChTrans1D2" presStyleIdx="0" presStyleCnt="1"/>
      <dgm:spPr/>
      <dgm:t>
        <a:bodyPr/>
        <a:lstStyle/>
        <a:p>
          <a:endParaRPr kumimoji="1" lang="ja-JP" altLang="en-US"/>
        </a:p>
      </dgm:t>
    </dgm:pt>
    <dgm:pt modelId="{D84E2BBA-F1DD-4D1D-B210-96720E95B7EE}" type="pres">
      <dgm:prSet presAssocID="{8C9552A5-7C07-4600-8881-5FC33D05C680}" presName="hierRoot2" presStyleCnt="0"/>
      <dgm:spPr/>
    </dgm:pt>
    <dgm:pt modelId="{DE8F2485-C2E4-4523-A1B1-1F4E7C37AE90}" type="pres">
      <dgm:prSet presAssocID="{8C9552A5-7C07-4600-8881-5FC33D05C680}" presName="composite2" presStyleCnt="0"/>
      <dgm:spPr/>
    </dgm:pt>
    <dgm:pt modelId="{54D5E4D4-0F6C-4E79-B222-A9F2B2AE25E4}" type="pres">
      <dgm:prSet presAssocID="{8C9552A5-7C07-4600-8881-5FC33D05C680}" presName="background2" presStyleLbl="node2" presStyleIdx="0" presStyleCnt="1"/>
      <dgm:spPr/>
    </dgm:pt>
    <dgm:pt modelId="{FDD9008D-12E2-43C4-90A3-49B8565E1F0A}" type="pres">
      <dgm:prSet presAssocID="{8C9552A5-7C07-4600-8881-5FC33D05C680}" presName="text2" presStyleLbl="fgAcc2" presStyleIdx="0" presStyleCnt="1">
        <dgm:presLayoutVars>
          <dgm:chPref val="3"/>
        </dgm:presLayoutVars>
      </dgm:prSet>
      <dgm:spPr/>
      <dgm:t>
        <a:bodyPr/>
        <a:lstStyle/>
        <a:p>
          <a:endParaRPr kumimoji="1" lang="ja-JP" altLang="en-US"/>
        </a:p>
      </dgm:t>
    </dgm:pt>
    <dgm:pt modelId="{286D0619-5259-44D9-B297-0F3867A400CC}" type="pres">
      <dgm:prSet presAssocID="{8C9552A5-7C07-4600-8881-5FC33D05C680}" presName="hierChild3" presStyleCnt="0"/>
      <dgm:spPr/>
    </dgm:pt>
  </dgm:ptLst>
  <dgm:cxnLst>
    <dgm:cxn modelId="{6B805C22-375C-4ADF-929E-078A68F719E7}" srcId="{F78917D1-09A1-4ABC-8E1F-240D8F0F139B}" destId="{7B0DF72A-32D1-40E0-8A0D-90FF460D92DA}" srcOrd="0" destOrd="0" parTransId="{65BBFBDC-FE25-4E66-8DA7-8EA0E37D957C}" sibTransId="{A01A24B3-3E39-4CB7-B300-7CE3A03A362B}"/>
    <dgm:cxn modelId="{99E10E58-0D81-456D-A303-589B948DE5AF}" type="presOf" srcId="{7B0DF72A-32D1-40E0-8A0D-90FF460D92DA}" destId="{4CE72F3B-D222-42B6-A41F-BD6FEEB4F170}" srcOrd="0" destOrd="0" presId="urn:microsoft.com/office/officeart/2005/8/layout/hierarchy1"/>
    <dgm:cxn modelId="{787531D6-962F-4F21-96E4-A85325059896}" srcId="{7B0DF72A-32D1-40E0-8A0D-90FF460D92DA}" destId="{8C9552A5-7C07-4600-8881-5FC33D05C680}" srcOrd="0" destOrd="0" parTransId="{65D917FF-D9E3-4E3A-A2D0-0FFF25CBD3E8}" sibTransId="{42FCF072-EB98-47AF-80AB-7DF9194292D3}"/>
    <dgm:cxn modelId="{91F04B24-6649-41F2-A010-46E41E51E76F}" type="presOf" srcId="{65D917FF-D9E3-4E3A-A2D0-0FFF25CBD3E8}" destId="{7918BB5F-8DAE-4223-A5FC-C504D217C0B7}" srcOrd="0" destOrd="0" presId="urn:microsoft.com/office/officeart/2005/8/layout/hierarchy1"/>
    <dgm:cxn modelId="{435DC5E1-D1CA-4B5D-8B9F-77983AB3DD5C}" type="presOf" srcId="{F78917D1-09A1-4ABC-8E1F-240D8F0F139B}" destId="{F82827CD-9B86-41F5-8B17-D5BEF973B395}" srcOrd="0" destOrd="0" presId="urn:microsoft.com/office/officeart/2005/8/layout/hierarchy1"/>
    <dgm:cxn modelId="{F81BDB98-C6E2-44C7-9741-3D9830257EE3}" type="presOf" srcId="{8C9552A5-7C07-4600-8881-5FC33D05C680}" destId="{FDD9008D-12E2-43C4-90A3-49B8565E1F0A}" srcOrd="0" destOrd="0" presId="urn:microsoft.com/office/officeart/2005/8/layout/hierarchy1"/>
    <dgm:cxn modelId="{AD5885B4-2011-4BFE-88AD-6B4A8F7CA205}" type="presParOf" srcId="{F82827CD-9B86-41F5-8B17-D5BEF973B395}" destId="{C82C0C10-E098-440E-981B-84B7B321FD6F}" srcOrd="0" destOrd="0" presId="urn:microsoft.com/office/officeart/2005/8/layout/hierarchy1"/>
    <dgm:cxn modelId="{122EA9B0-E247-48FF-A11B-273DA37F86DE}" type="presParOf" srcId="{C82C0C10-E098-440E-981B-84B7B321FD6F}" destId="{AEDAB43D-9D08-4099-BEF9-660A7D932C3C}" srcOrd="0" destOrd="0" presId="urn:microsoft.com/office/officeart/2005/8/layout/hierarchy1"/>
    <dgm:cxn modelId="{98F56A11-2008-455F-B67E-119847ACC3FB}" type="presParOf" srcId="{AEDAB43D-9D08-4099-BEF9-660A7D932C3C}" destId="{A4DFBC94-C47C-4ECE-853A-3BB4E36C463B}" srcOrd="0" destOrd="0" presId="urn:microsoft.com/office/officeart/2005/8/layout/hierarchy1"/>
    <dgm:cxn modelId="{F9AB49B2-B0A1-4A57-8AEA-219B273B38C4}" type="presParOf" srcId="{AEDAB43D-9D08-4099-BEF9-660A7D932C3C}" destId="{4CE72F3B-D222-42B6-A41F-BD6FEEB4F170}" srcOrd="1" destOrd="0" presId="urn:microsoft.com/office/officeart/2005/8/layout/hierarchy1"/>
    <dgm:cxn modelId="{732BBA90-EB04-4BAC-B0A0-EAE76844B9A7}" type="presParOf" srcId="{C82C0C10-E098-440E-981B-84B7B321FD6F}" destId="{C26043B8-9F1E-4A68-91FF-AF1A2BD8B67E}" srcOrd="1" destOrd="0" presId="urn:microsoft.com/office/officeart/2005/8/layout/hierarchy1"/>
    <dgm:cxn modelId="{5848DA98-DBCC-431B-8DDC-C465C7B7E36E}" type="presParOf" srcId="{C26043B8-9F1E-4A68-91FF-AF1A2BD8B67E}" destId="{7918BB5F-8DAE-4223-A5FC-C504D217C0B7}" srcOrd="0" destOrd="0" presId="urn:microsoft.com/office/officeart/2005/8/layout/hierarchy1"/>
    <dgm:cxn modelId="{DBB8A949-F6F3-4392-943C-3EE0759F4E0A}" type="presParOf" srcId="{C26043B8-9F1E-4A68-91FF-AF1A2BD8B67E}" destId="{D84E2BBA-F1DD-4D1D-B210-96720E95B7EE}" srcOrd="1" destOrd="0" presId="urn:microsoft.com/office/officeart/2005/8/layout/hierarchy1"/>
    <dgm:cxn modelId="{FDDC6769-9CA6-469E-A1D3-138CAB1B7D2B}" type="presParOf" srcId="{D84E2BBA-F1DD-4D1D-B210-96720E95B7EE}" destId="{DE8F2485-C2E4-4523-A1B1-1F4E7C37AE90}" srcOrd="0" destOrd="0" presId="urn:microsoft.com/office/officeart/2005/8/layout/hierarchy1"/>
    <dgm:cxn modelId="{D8536AC8-DB4D-4E41-8292-7FA0ED7AB8B5}" type="presParOf" srcId="{DE8F2485-C2E4-4523-A1B1-1F4E7C37AE90}" destId="{54D5E4D4-0F6C-4E79-B222-A9F2B2AE25E4}" srcOrd="0" destOrd="0" presId="urn:microsoft.com/office/officeart/2005/8/layout/hierarchy1"/>
    <dgm:cxn modelId="{B35880EC-73CA-41DB-BB83-8A2F099C90CE}" type="presParOf" srcId="{DE8F2485-C2E4-4523-A1B1-1F4E7C37AE90}" destId="{FDD9008D-12E2-43C4-90A3-49B8565E1F0A}" srcOrd="1" destOrd="0" presId="urn:microsoft.com/office/officeart/2005/8/layout/hierarchy1"/>
    <dgm:cxn modelId="{298B0D23-0593-4A88-84C4-9683789AEF06}" type="presParOf" srcId="{D84E2BBA-F1DD-4D1D-B210-96720E95B7EE}" destId="{286D0619-5259-44D9-B297-0F3867A400CC}" srcOrd="1" destOrd="0" presId="urn:microsoft.com/office/officeart/2005/8/layout/hierarchy1"/>
  </dgm:cxnLst>
  <dgm:bg/>
  <dgm:whole/>
</dgm:dataModel>
</file>

<file path=xl/diagrams/data3.xml><?xml version="1.0" encoding="utf-8"?>
<dgm:dataModel xmlns:dgm="http://schemas.openxmlformats.org/drawingml/2006/diagram" xmlns:a="http://schemas.openxmlformats.org/drawingml/2006/main">
  <dgm:ptLst>
    <dgm:pt modelId="{F78917D1-09A1-4ABC-8E1F-240D8F0F139B}" type="doc">
      <dgm:prSet loTypeId="urn:microsoft.com/office/officeart/2005/8/layout/hierarchy1" loCatId="hierarchy" qsTypeId="urn:microsoft.com/office/officeart/2005/8/quickstyle/simple1" qsCatId="simple" csTypeId="urn:microsoft.com/office/officeart/2005/8/colors/accent1_2" csCatId="accent1" phldr="1"/>
      <dgm:spPr/>
      <dgm:t>
        <a:bodyPr/>
        <a:lstStyle/>
        <a:p>
          <a:endParaRPr kumimoji="1" lang="ja-JP" altLang="en-US"/>
        </a:p>
      </dgm:t>
    </dgm:pt>
    <dgm:pt modelId="{7B0DF72A-32D1-40E0-8A0D-90FF460D92DA}">
      <dgm:prSet phldrT="[テキスト]" custT="1"/>
      <dgm:spPr/>
      <dgm:t>
        <a:bodyPr/>
        <a:lstStyle/>
        <a:p>
          <a:r>
            <a:rPr kumimoji="1" lang="ja-JP" altLang="en-US" sz="1200"/>
            <a:t>外務省大洋州課</a:t>
          </a:r>
          <a:endParaRPr kumimoji="1" lang="en-US" altLang="ja-JP" sz="1200"/>
        </a:p>
        <a:p>
          <a:r>
            <a:rPr kumimoji="1" lang="ja-JP" altLang="en-US" sz="1200"/>
            <a:t>４百万円</a:t>
          </a:r>
        </a:p>
      </dgm:t>
    </dgm:pt>
    <dgm:pt modelId="{65BBFBDC-FE25-4E66-8DA7-8EA0E37D957C}" type="parTrans" cxnId="{6B805C22-375C-4ADF-929E-078A68F719E7}">
      <dgm:prSet/>
      <dgm:spPr/>
      <dgm:t>
        <a:bodyPr/>
        <a:lstStyle/>
        <a:p>
          <a:endParaRPr kumimoji="1" lang="ja-JP" altLang="en-US"/>
        </a:p>
      </dgm:t>
    </dgm:pt>
    <dgm:pt modelId="{A01A24B3-3E39-4CB7-B300-7CE3A03A362B}" type="sibTrans" cxnId="{6B805C22-375C-4ADF-929E-078A68F719E7}">
      <dgm:prSet/>
      <dgm:spPr/>
      <dgm:t>
        <a:bodyPr/>
        <a:lstStyle/>
        <a:p>
          <a:endParaRPr kumimoji="1" lang="ja-JP" altLang="en-US"/>
        </a:p>
      </dgm:t>
    </dgm:pt>
    <dgm:pt modelId="{8C9552A5-7C07-4600-8881-5FC33D05C680}">
      <dgm:prSet custT="1"/>
      <dgm:spPr/>
      <dgm:t>
        <a:bodyPr/>
        <a:lstStyle/>
        <a:p>
          <a:endParaRPr kumimoji="1" lang="en-US" altLang="ja-JP" sz="1200"/>
        </a:p>
        <a:p>
          <a:r>
            <a:rPr kumimoji="1" lang="ja-JP" altLang="en-US" sz="1200"/>
            <a:t>Ａ．外務省出張者２名</a:t>
          </a:r>
          <a:endParaRPr kumimoji="1" lang="en-US" altLang="ja-JP" sz="1200"/>
        </a:p>
        <a:p>
          <a:r>
            <a:rPr kumimoji="1" lang="ja-JP" altLang="en-US" sz="1200"/>
            <a:t>１百万円</a:t>
          </a:r>
        </a:p>
      </dgm:t>
    </dgm:pt>
    <dgm:pt modelId="{65D917FF-D9E3-4E3A-A2D0-0FFF25CBD3E8}" type="parTrans" cxnId="{787531D6-962F-4F21-96E4-A85325059896}">
      <dgm:prSet/>
      <dgm:spPr/>
      <dgm:t>
        <a:bodyPr/>
        <a:lstStyle/>
        <a:p>
          <a:endParaRPr kumimoji="1" lang="ja-JP" altLang="en-US"/>
        </a:p>
      </dgm:t>
    </dgm:pt>
    <dgm:pt modelId="{42FCF072-EB98-47AF-80AB-7DF9194292D3}" type="sibTrans" cxnId="{787531D6-962F-4F21-96E4-A85325059896}">
      <dgm:prSet/>
      <dgm:spPr/>
      <dgm:t>
        <a:bodyPr/>
        <a:lstStyle/>
        <a:p>
          <a:endParaRPr kumimoji="1" lang="ja-JP" altLang="en-US"/>
        </a:p>
      </dgm:t>
    </dgm:pt>
    <dgm:pt modelId="{574D4642-6D1B-4392-9025-F60B7464CA4A}">
      <dgm:prSet custT="1"/>
      <dgm:spPr/>
      <dgm:t>
        <a:bodyPr/>
        <a:lstStyle/>
        <a:p>
          <a:r>
            <a:rPr kumimoji="1" lang="ja-JP" altLang="en-US" sz="1200"/>
            <a:t>（一般競争入札）</a:t>
          </a:r>
          <a:endParaRPr kumimoji="1" lang="en-US" altLang="ja-JP" sz="1200"/>
        </a:p>
        <a:p>
          <a:r>
            <a:rPr kumimoji="1" lang="ja-JP" altLang="en-US" sz="1200"/>
            <a:t>Ｂ．株式会社ﾚｵｽﾞ・ｲﾝﾀｰﾅｼｮﾅﾙ</a:t>
          </a:r>
          <a:endParaRPr kumimoji="1" lang="en-US" altLang="ja-JP" sz="1200"/>
        </a:p>
        <a:p>
          <a:r>
            <a:rPr kumimoji="1" lang="ja-JP" altLang="en-US" sz="1200"/>
            <a:t>３百円</a:t>
          </a:r>
        </a:p>
      </dgm:t>
    </dgm:pt>
    <dgm:pt modelId="{E5AF3E54-7F02-4E74-8063-DAA90AF30540}" type="parTrans" cxnId="{A74794D3-9866-48F9-B77E-1119ED6ECB5A}">
      <dgm:prSet/>
      <dgm:spPr/>
      <dgm:t>
        <a:bodyPr/>
        <a:lstStyle/>
        <a:p>
          <a:endParaRPr kumimoji="1" lang="ja-JP" altLang="en-US"/>
        </a:p>
      </dgm:t>
    </dgm:pt>
    <dgm:pt modelId="{8C4905EA-EFBB-483F-849C-A3E354C35128}" type="sibTrans" cxnId="{A74794D3-9866-48F9-B77E-1119ED6ECB5A}">
      <dgm:prSet/>
      <dgm:spPr/>
      <dgm:t>
        <a:bodyPr/>
        <a:lstStyle/>
        <a:p>
          <a:endParaRPr kumimoji="1" lang="ja-JP" altLang="en-US"/>
        </a:p>
      </dgm:t>
    </dgm:pt>
    <dgm:pt modelId="{B49318FC-208D-42C4-ADC8-885A7485D21E}">
      <dgm:prSet custT="1"/>
      <dgm:spPr/>
      <dgm:t>
        <a:bodyPr/>
        <a:lstStyle/>
        <a:p>
          <a:r>
            <a:rPr kumimoji="1" lang="ja-JP" altLang="en-US" sz="1200"/>
            <a:t>Ｃ．在ＮＺ大使館</a:t>
          </a:r>
          <a:endParaRPr kumimoji="1" lang="en-US" altLang="ja-JP" sz="1200"/>
        </a:p>
        <a:p>
          <a:r>
            <a:rPr kumimoji="1" lang="ja-JP" altLang="en-US" sz="1200"/>
            <a:t>０．２百万円</a:t>
          </a:r>
        </a:p>
      </dgm:t>
    </dgm:pt>
    <dgm:pt modelId="{64F7BE90-97FB-4319-BFD7-2369E4147B9C}" type="parTrans" cxnId="{000514EF-649F-4411-A5F9-F519AE79BAA5}">
      <dgm:prSet/>
      <dgm:spPr/>
      <dgm:t>
        <a:bodyPr/>
        <a:lstStyle/>
        <a:p>
          <a:endParaRPr kumimoji="1" lang="ja-JP" altLang="en-US"/>
        </a:p>
      </dgm:t>
    </dgm:pt>
    <dgm:pt modelId="{6BD2984A-9399-46E0-A7CB-10E803FD9185}" type="sibTrans" cxnId="{000514EF-649F-4411-A5F9-F519AE79BAA5}">
      <dgm:prSet/>
      <dgm:spPr/>
      <dgm:t>
        <a:bodyPr/>
        <a:lstStyle/>
        <a:p>
          <a:endParaRPr kumimoji="1" lang="ja-JP" altLang="en-US"/>
        </a:p>
      </dgm:t>
    </dgm:pt>
    <dgm:pt modelId="{040290E9-E401-4143-B41F-93D165E2F1E4}">
      <dgm:prSet custT="1"/>
      <dgm:spPr/>
      <dgm:t>
        <a:bodyPr/>
        <a:lstStyle/>
        <a:p>
          <a:r>
            <a:rPr kumimoji="1" lang="ja-JP" altLang="en-US" sz="1200"/>
            <a:t>（随意契約）</a:t>
          </a:r>
          <a:endParaRPr kumimoji="1" lang="en-US" altLang="ja-JP" sz="1200"/>
        </a:p>
        <a:p>
          <a:r>
            <a:rPr kumimoji="1" lang="en-US" altLang="ja-JP" sz="1200"/>
            <a:t>johnstons</a:t>
          </a:r>
        </a:p>
        <a:p>
          <a:r>
            <a:rPr kumimoji="1" lang="ja-JP" altLang="en-US" sz="1200"/>
            <a:t>０．２百万円</a:t>
          </a:r>
        </a:p>
      </dgm:t>
    </dgm:pt>
    <dgm:pt modelId="{CBBCBF11-4F0C-4A23-8C31-8A1EA221E03C}" type="parTrans" cxnId="{6D3D81EC-C6D9-4976-8A3E-2C1F6C1A9C84}">
      <dgm:prSet/>
      <dgm:spPr/>
      <dgm:t>
        <a:bodyPr/>
        <a:lstStyle/>
        <a:p>
          <a:endParaRPr kumimoji="1" lang="ja-JP" altLang="en-US"/>
        </a:p>
      </dgm:t>
    </dgm:pt>
    <dgm:pt modelId="{AD6D0F03-4AAB-4C15-B02D-120C4D635EAB}" type="sibTrans" cxnId="{6D3D81EC-C6D9-4976-8A3E-2C1F6C1A9C84}">
      <dgm:prSet/>
      <dgm:spPr/>
      <dgm:t>
        <a:bodyPr/>
        <a:lstStyle/>
        <a:p>
          <a:endParaRPr kumimoji="1" lang="ja-JP" altLang="en-US"/>
        </a:p>
      </dgm:t>
    </dgm:pt>
    <dgm:pt modelId="{F82827CD-9B86-41F5-8B17-D5BEF973B395}" type="pres">
      <dgm:prSet presAssocID="{F78917D1-09A1-4ABC-8E1F-240D8F0F139B}" presName="hierChild1" presStyleCnt="0">
        <dgm:presLayoutVars>
          <dgm:chPref val="1"/>
          <dgm:dir/>
          <dgm:animOne val="branch"/>
          <dgm:animLvl val="lvl"/>
          <dgm:resizeHandles/>
        </dgm:presLayoutVars>
      </dgm:prSet>
      <dgm:spPr/>
      <dgm:t>
        <a:bodyPr/>
        <a:lstStyle/>
        <a:p>
          <a:endParaRPr kumimoji="1" lang="ja-JP" altLang="en-US"/>
        </a:p>
      </dgm:t>
    </dgm:pt>
    <dgm:pt modelId="{C82C0C10-E098-440E-981B-84B7B321FD6F}" type="pres">
      <dgm:prSet presAssocID="{7B0DF72A-32D1-40E0-8A0D-90FF460D92DA}" presName="hierRoot1" presStyleCnt="0"/>
      <dgm:spPr/>
    </dgm:pt>
    <dgm:pt modelId="{AEDAB43D-9D08-4099-BEF9-660A7D932C3C}" type="pres">
      <dgm:prSet presAssocID="{7B0DF72A-32D1-40E0-8A0D-90FF460D92DA}" presName="composite" presStyleCnt="0"/>
      <dgm:spPr/>
    </dgm:pt>
    <dgm:pt modelId="{A4DFBC94-C47C-4ECE-853A-3BB4E36C463B}" type="pres">
      <dgm:prSet presAssocID="{7B0DF72A-32D1-40E0-8A0D-90FF460D92DA}" presName="background" presStyleLbl="node0" presStyleIdx="0" presStyleCnt="1"/>
      <dgm:spPr/>
    </dgm:pt>
    <dgm:pt modelId="{4CE72F3B-D222-42B6-A41F-BD6FEEB4F170}" type="pres">
      <dgm:prSet presAssocID="{7B0DF72A-32D1-40E0-8A0D-90FF460D92DA}" presName="text" presStyleLbl="fgAcc0" presStyleIdx="0" presStyleCnt="1">
        <dgm:presLayoutVars>
          <dgm:chPref val="3"/>
        </dgm:presLayoutVars>
      </dgm:prSet>
      <dgm:spPr/>
      <dgm:t>
        <a:bodyPr/>
        <a:lstStyle/>
        <a:p>
          <a:endParaRPr kumimoji="1" lang="ja-JP" altLang="en-US"/>
        </a:p>
      </dgm:t>
    </dgm:pt>
    <dgm:pt modelId="{C26043B8-9F1E-4A68-91FF-AF1A2BD8B67E}" type="pres">
      <dgm:prSet presAssocID="{7B0DF72A-32D1-40E0-8A0D-90FF460D92DA}" presName="hierChild2" presStyleCnt="0"/>
      <dgm:spPr/>
    </dgm:pt>
    <dgm:pt modelId="{7918BB5F-8DAE-4223-A5FC-C504D217C0B7}" type="pres">
      <dgm:prSet presAssocID="{65D917FF-D9E3-4E3A-A2D0-0FFF25CBD3E8}" presName="Name10" presStyleLbl="parChTrans1D2" presStyleIdx="0" presStyleCnt="3"/>
      <dgm:spPr/>
      <dgm:t>
        <a:bodyPr/>
        <a:lstStyle/>
        <a:p>
          <a:endParaRPr kumimoji="1" lang="ja-JP" altLang="en-US"/>
        </a:p>
      </dgm:t>
    </dgm:pt>
    <dgm:pt modelId="{D84E2BBA-F1DD-4D1D-B210-96720E95B7EE}" type="pres">
      <dgm:prSet presAssocID="{8C9552A5-7C07-4600-8881-5FC33D05C680}" presName="hierRoot2" presStyleCnt="0"/>
      <dgm:spPr/>
    </dgm:pt>
    <dgm:pt modelId="{DE8F2485-C2E4-4523-A1B1-1F4E7C37AE90}" type="pres">
      <dgm:prSet presAssocID="{8C9552A5-7C07-4600-8881-5FC33D05C680}" presName="composite2" presStyleCnt="0"/>
      <dgm:spPr/>
    </dgm:pt>
    <dgm:pt modelId="{54D5E4D4-0F6C-4E79-B222-A9F2B2AE25E4}" type="pres">
      <dgm:prSet presAssocID="{8C9552A5-7C07-4600-8881-5FC33D05C680}" presName="background2" presStyleLbl="node2" presStyleIdx="0" presStyleCnt="3"/>
      <dgm:spPr/>
    </dgm:pt>
    <dgm:pt modelId="{FDD9008D-12E2-43C4-90A3-49B8565E1F0A}" type="pres">
      <dgm:prSet presAssocID="{8C9552A5-7C07-4600-8881-5FC33D05C680}" presName="text2" presStyleLbl="fgAcc2" presStyleIdx="0" presStyleCnt="3">
        <dgm:presLayoutVars>
          <dgm:chPref val="3"/>
        </dgm:presLayoutVars>
      </dgm:prSet>
      <dgm:spPr/>
      <dgm:t>
        <a:bodyPr/>
        <a:lstStyle/>
        <a:p>
          <a:endParaRPr kumimoji="1" lang="ja-JP" altLang="en-US"/>
        </a:p>
      </dgm:t>
    </dgm:pt>
    <dgm:pt modelId="{286D0619-5259-44D9-B297-0F3867A400CC}" type="pres">
      <dgm:prSet presAssocID="{8C9552A5-7C07-4600-8881-5FC33D05C680}" presName="hierChild3" presStyleCnt="0"/>
      <dgm:spPr/>
    </dgm:pt>
    <dgm:pt modelId="{4C8ACE59-DE5E-4E47-BEAC-E53E4AB59904}" type="pres">
      <dgm:prSet presAssocID="{E5AF3E54-7F02-4E74-8063-DAA90AF30540}" presName="Name10" presStyleLbl="parChTrans1D2" presStyleIdx="1" presStyleCnt="3"/>
      <dgm:spPr/>
      <dgm:t>
        <a:bodyPr/>
        <a:lstStyle/>
        <a:p>
          <a:endParaRPr kumimoji="1" lang="ja-JP" altLang="en-US"/>
        </a:p>
      </dgm:t>
    </dgm:pt>
    <dgm:pt modelId="{EE6101BF-FFD9-48C5-8E1A-41DFDCCD45F0}" type="pres">
      <dgm:prSet presAssocID="{574D4642-6D1B-4392-9025-F60B7464CA4A}" presName="hierRoot2" presStyleCnt="0"/>
      <dgm:spPr/>
    </dgm:pt>
    <dgm:pt modelId="{21D0184A-AA8A-4203-A17E-729898F74945}" type="pres">
      <dgm:prSet presAssocID="{574D4642-6D1B-4392-9025-F60B7464CA4A}" presName="composite2" presStyleCnt="0"/>
      <dgm:spPr/>
    </dgm:pt>
    <dgm:pt modelId="{86E43555-CA49-477B-AA7A-12A04BCE7B77}" type="pres">
      <dgm:prSet presAssocID="{574D4642-6D1B-4392-9025-F60B7464CA4A}" presName="background2" presStyleLbl="node2" presStyleIdx="1" presStyleCnt="3"/>
      <dgm:spPr/>
    </dgm:pt>
    <dgm:pt modelId="{3119F93F-F930-4382-9278-C5366D8EBE34}" type="pres">
      <dgm:prSet presAssocID="{574D4642-6D1B-4392-9025-F60B7464CA4A}" presName="text2" presStyleLbl="fgAcc2" presStyleIdx="1" presStyleCnt="3">
        <dgm:presLayoutVars>
          <dgm:chPref val="3"/>
        </dgm:presLayoutVars>
      </dgm:prSet>
      <dgm:spPr/>
      <dgm:t>
        <a:bodyPr/>
        <a:lstStyle/>
        <a:p>
          <a:endParaRPr kumimoji="1" lang="ja-JP" altLang="en-US"/>
        </a:p>
      </dgm:t>
    </dgm:pt>
    <dgm:pt modelId="{C3249768-7D7E-489A-9B08-B13DC30D0B96}" type="pres">
      <dgm:prSet presAssocID="{574D4642-6D1B-4392-9025-F60B7464CA4A}" presName="hierChild3" presStyleCnt="0"/>
      <dgm:spPr/>
    </dgm:pt>
    <dgm:pt modelId="{77DBD775-C244-492B-BB37-D0C1A6B0BCFB}" type="pres">
      <dgm:prSet presAssocID="{64F7BE90-97FB-4319-BFD7-2369E4147B9C}" presName="Name10" presStyleLbl="parChTrans1D2" presStyleIdx="2" presStyleCnt="3"/>
      <dgm:spPr/>
      <dgm:t>
        <a:bodyPr/>
        <a:lstStyle/>
        <a:p>
          <a:endParaRPr kumimoji="1" lang="ja-JP" altLang="en-US"/>
        </a:p>
      </dgm:t>
    </dgm:pt>
    <dgm:pt modelId="{0E199F3F-A906-4636-AB0A-3A8BD051FEE6}" type="pres">
      <dgm:prSet presAssocID="{B49318FC-208D-42C4-ADC8-885A7485D21E}" presName="hierRoot2" presStyleCnt="0"/>
      <dgm:spPr/>
    </dgm:pt>
    <dgm:pt modelId="{34B4049A-9790-4927-8DC6-3B00C4633F32}" type="pres">
      <dgm:prSet presAssocID="{B49318FC-208D-42C4-ADC8-885A7485D21E}" presName="composite2" presStyleCnt="0"/>
      <dgm:spPr/>
    </dgm:pt>
    <dgm:pt modelId="{D38E2F96-9904-418C-B17B-1C90560888EC}" type="pres">
      <dgm:prSet presAssocID="{B49318FC-208D-42C4-ADC8-885A7485D21E}" presName="background2" presStyleLbl="node2" presStyleIdx="2" presStyleCnt="3"/>
      <dgm:spPr/>
    </dgm:pt>
    <dgm:pt modelId="{43179B11-E803-4FF8-8D49-B7E292F67F30}" type="pres">
      <dgm:prSet presAssocID="{B49318FC-208D-42C4-ADC8-885A7485D21E}" presName="text2" presStyleLbl="fgAcc2" presStyleIdx="2" presStyleCnt="3">
        <dgm:presLayoutVars>
          <dgm:chPref val="3"/>
        </dgm:presLayoutVars>
      </dgm:prSet>
      <dgm:spPr/>
      <dgm:t>
        <a:bodyPr/>
        <a:lstStyle/>
        <a:p>
          <a:endParaRPr kumimoji="1" lang="ja-JP" altLang="en-US"/>
        </a:p>
      </dgm:t>
    </dgm:pt>
    <dgm:pt modelId="{F50475C9-3FE5-4873-A41A-419B8A890FCC}" type="pres">
      <dgm:prSet presAssocID="{B49318FC-208D-42C4-ADC8-885A7485D21E}" presName="hierChild3" presStyleCnt="0"/>
      <dgm:spPr/>
    </dgm:pt>
    <dgm:pt modelId="{4217D410-5588-47DC-AB5A-2F66A33130AA}" type="pres">
      <dgm:prSet presAssocID="{CBBCBF11-4F0C-4A23-8C31-8A1EA221E03C}" presName="Name17" presStyleLbl="parChTrans1D3" presStyleIdx="0" presStyleCnt="1"/>
      <dgm:spPr/>
      <dgm:t>
        <a:bodyPr/>
        <a:lstStyle/>
        <a:p>
          <a:endParaRPr kumimoji="1" lang="ja-JP" altLang="en-US"/>
        </a:p>
      </dgm:t>
    </dgm:pt>
    <dgm:pt modelId="{2E9ED137-4959-4DD1-ACB5-46244B57BC5C}" type="pres">
      <dgm:prSet presAssocID="{040290E9-E401-4143-B41F-93D165E2F1E4}" presName="hierRoot3" presStyleCnt="0"/>
      <dgm:spPr/>
    </dgm:pt>
    <dgm:pt modelId="{62ACBD9C-9FDD-4D90-BAD9-82E7DB840C7C}" type="pres">
      <dgm:prSet presAssocID="{040290E9-E401-4143-B41F-93D165E2F1E4}" presName="composite3" presStyleCnt="0"/>
      <dgm:spPr/>
    </dgm:pt>
    <dgm:pt modelId="{5A531CE9-EB26-4711-986C-F2071BBC0BF6}" type="pres">
      <dgm:prSet presAssocID="{040290E9-E401-4143-B41F-93D165E2F1E4}" presName="background3" presStyleLbl="node3" presStyleIdx="0" presStyleCnt="1"/>
      <dgm:spPr/>
    </dgm:pt>
    <dgm:pt modelId="{61FDA0DA-DFF8-4E54-9255-431D6F56CF15}" type="pres">
      <dgm:prSet presAssocID="{040290E9-E401-4143-B41F-93D165E2F1E4}" presName="text3" presStyleLbl="fgAcc3" presStyleIdx="0" presStyleCnt="1">
        <dgm:presLayoutVars>
          <dgm:chPref val="3"/>
        </dgm:presLayoutVars>
      </dgm:prSet>
      <dgm:spPr/>
      <dgm:t>
        <a:bodyPr/>
        <a:lstStyle/>
        <a:p>
          <a:endParaRPr kumimoji="1" lang="ja-JP" altLang="en-US"/>
        </a:p>
      </dgm:t>
    </dgm:pt>
    <dgm:pt modelId="{2D0309D5-3888-43FC-A2B9-F3FC98126101}" type="pres">
      <dgm:prSet presAssocID="{040290E9-E401-4143-B41F-93D165E2F1E4}" presName="hierChild4" presStyleCnt="0"/>
      <dgm:spPr/>
    </dgm:pt>
  </dgm:ptLst>
  <dgm:cxnLst>
    <dgm:cxn modelId="{91C65214-8C0F-4392-883B-10505234E14B}" type="presOf" srcId="{CBBCBF11-4F0C-4A23-8C31-8A1EA221E03C}" destId="{4217D410-5588-47DC-AB5A-2F66A33130AA}" srcOrd="0" destOrd="0" presId="urn:microsoft.com/office/officeart/2005/8/layout/hierarchy1"/>
    <dgm:cxn modelId="{6B805C22-375C-4ADF-929E-078A68F719E7}" srcId="{F78917D1-09A1-4ABC-8E1F-240D8F0F139B}" destId="{7B0DF72A-32D1-40E0-8A0D-90FF460D92DA}" srcOrd="0" destOrd="0" parTransId="{65BBFBDC-FE25-4E66-8DA7-8EA0E37D957C}" sibTransId="{A01A24B3-3E39-4CB7-B300-7CE3A03A362B}"/>
    <dgm:cxn modelId="{994223F6-E026-4BF8-A747-29CB355C90A2}" type="presOf" srcId="{B49318FC-208D-42C4-ADC8-885A7485D21E}" destId="{43179B11-E803-4FF8-8D49-B7E292F67F30}" srcOrd="0" destOrd="0" presId="urn:microsoft.com/office/officeart/2005/8/layout/hierarchy1"/>
    <dgm:cxn modelId="{787531D6-962F-4F21-96E4-A85325059896}" srcId="{7B0DF72A-32D1-40E0-8A0D-90FF460D92DA}" destId="{8C9552A5-7C07-4600-8881-5FC33D05C680}" srcOrd="0" destOrd="0" parTransId="{65D917FF-D9E3-4E3A-A2D0-0FFF25CBD3E8}" sibTransId="{42FCF072-EB98-47AF-80AB-7DF9194292D3}"/>
    <dgm:cxn modelId="{1929BCC4-6C6E-4A93-B55A-122A80A63585}" type="presOf" srcId="{574D4642-6D1B-4392-9025-F60B7464CA4A}" destId="{3119F93F-F930-4382-9278-C5366D8EBE34}" srcOrd="0" destOrd="0" presId="urn:microsoft.com/office/officeart/2005/8/layout/hierarchy1"/>
    <dgm:cxn modelId="{ABEF5554-F591-4C6B-97D2-B00956E419CD}" type="presOf" srcId="{E5AF3E54-7F02-4E74-8063-DAA90AF30540}" destId="{4C8ACE59-DE5E-4E47-BEAC-E53E4AB59904}" srcOrd="0" destOrd="0" presId="urn:microsoft.com/office/officeart/2005/8/layout/hierarchy1"/>
    <dgm:cxn modelId="{6D3D81EC-C6D9-4976-8A3E-2C1F6C1A9C84}" srcId="{B49318FC-208D-42C4-ADC8-885A7485D21E}" destId="{040290E9-E401-4143-B41F-93D165E2F1E4}" srcOrd="0" destOrd="0" parTransId="{CBBCBF11-4F0C-4A23-8C31-8A1EA221E03C}" sibTransId="{AD6D0F03-4AAB-4C15-B02D-120C4D635EAB}"/>
    <dgm:cxn modelId="{AC9E471F-B861-4173-AD36-527E474CE4D6}" type="presOf" srcId="{65D917FF-D9E3-4E3A-A2D0-0FFF25CBD3E8}" destId="{7918BB5F-8DAE-4223-A5FC-C504D217C0B7}" srcOrd="0" destOrd="0" presId="urn:microsoft.com/office/officeart/2005/8/layout/hierarchy1"/>
    <dgm:cxn modelId="{A74794D3-9866-48F9-B77E-1119ED6ECB5A}" srcId="{7B0DF72A-32D1-40E0-8A0D-90FF460D92DA}" destId="{574D4642-6D1B-4392-9025-F60B7464CA4A}" srcOrd="1" destOrd="0" parTransId="{E5AF3E54-7F02-4E74-8063-DAA90AF30540}" sibTransId="{8C4905EA-EFBB-483F-849C-A3E354C35128}"/>
    <dgm:cxn modelId="{BC40D7C4-142B-4B61-9191-3C9DC4C69234}" type="presOf" srcId="{64F7BE90-97FB-4319-BFD7-2369E4147B9C}" destId="{77DBD775-C244-492B-BB37-D0C1A6B0BCFB}" srcOrd="0" destOrd="0" presId="urn:microsoft.com/office/officeart/2005/8/layout/hierarchy1"/>
    <dgm:cxn modelId="{43C48674-83E4-457B-ABBE-E8F3661A6A66}" type="presOf" srcId="{8C9552A5-7C07-4600-8881-5FC33D05C680}" destId="{FDD9008D-12E2-43C4-90A3-49B8565E1F0A}" srcOrd="0" destOrd="0" presId="urn:microsoft.com/office/officeart/2005/8/layout/hierarchy1"/>
    <dgm:cxn modelId="{4660C08D-937C-4DCF-B6D5-8181844ADCD2}" type="presOf" srcId="{040290E9-E401-4143-B41F-93D165E2F1E4}" destId="{61FDA0DA-DFF8-4E54-9255-431D6F56CF15}" srcOrd="0" destOrd="0" presId="urn:microsoft.com/office/officeart/2005/8/layout/hierarchy1"/>
    <dgm:cxn modelId="{8A43F0A5-8E07-42B8-A4B7-A369480438FF}" type="presOf" srcId="{F78917D1-09A1-4ABC-8E1F-240D8F0F139B}" destId="{F82827CD-9B86-41F5-8B17-D5BEF973B395}" srcOrd="0" destOrd="0" presId="urn:microsoft.com/office/officeart/2005/8/layout/hierarchy1"/>
    <dgm:cxn modelId="{000514EF-649F-4411-A5F9-F519AE79BAA5}" srcId="{7B0DF72A-32D1-40E0-8A0D-90FF460D92DA}" destId="{B49318FC-208D-42C4-ADC8-885A7485D21E}" srcOrd="2" destOrd="0" parTransId="{64F7BE90-97FB-4319-BFD7-2369E4147B9C}" sibTransId="{6BD2984A-9399-46E0-A7CB-10E803FD9185}"/>
    <dgm:cxn modelId="{84A051B7-C880-492E-B73E-289AA19F9E1A}" type="presOf" srcId="{7B0DF72A-32D1-40E0-8A0D-90FF460D92DA}" destId="{4CE72F3B-D222-42B6-A41F-BD6FEEB4F170}" srcOrd="0" destOrd="0" presId="urn:microsoft.com/office/officeart/2005/8/layout/hierarchy1"/>
    <dgm:cxn modelId="{F5E05F0F-1F25-43FB-A1B5-E76E63D951E6}" type="presParOf" srcId="{F82827CD-9B86-41F5-8B17-D5BEF973B395}" destId="{C82C0C10-E098-440E-981B-84B7B321FD6F}" srcOrd="0" destOrd="0" presId="urn:microsoft.com/office/officeart/2005/8/layout/hierarchy1"/>
    <dgm:cxn modelId="{019FEF1A-8F6C-4FA4-BB40-2533B1D2FA46}" type="presParOf" srcId="{C82C0C10-E098-440E-981B-84B7B321FD6F}" destId="{AEDAB43D-9D08-4099-BEF9-660A7D932C3C}" srcOrd="0" destOrd="0" presId="urn:microsoft.com/office/officeart/2005/8/layout/hierarchy1"/>
    <dgm:cxn modelId="{0DF88551-C645-4BBE-9683-D487C46E81D3}" type="presParOf" srcId="{AEDAB43D-9D08-4099-BEF9-660A7D932C3C}" destId="{A4DFBC94-C47C-4ECE-853A-3BB4E36C463B}" srcOrd="0" destOrd="0" presId="urn:microsoft.com/office/officeart/2005/8/layout/hierarchy1"/>
    <dgm:cxn modelId="{80FC8194-2C48-4C9D-99F0-400D4E4D93FB}" type="presParOf" srcId="{AEDAB43D-9D08-4099-BEF9-660A7D932C3C}" destId="{4CE72F3B-D222-42B6-A41F-BD6FEEB4F170}" srcOrd="1" destOrd="0" presId="urn:microsoft.com/office/officeart/2005/8/layout/hierarchy1"/>
    <dgm:cxn modelId="{4FD532B0-0FE7-44E7-8CC0-45BA90D50CA3}" type="presParOf" srcId="{C82C0C10-E098-440E-981B-84B7B321FD6F}" destId="{C26043B8-9F1E-4A68-91FF-AF1A2BD8B67E}" srcOrd="1" destOrd="0" presId="urn:microsoft.com/office/officeart/2005/8/layout/hierarchy1"/>
    <dgm:cxn modelId="{AD4DB082-C1DA-4F0E-9F71-3CCBAE9172B8}" type="presParOf" srcId="{C26043B8-9F1E-4A68-91FF-AF1A2BD8B67E}" destId="{7918BB5F-8DAE-4223-A5FC-C504D217C0B7}" srcOrd="0" destOrd="0" presId="urn:microsoft.com/office/officeart/2005/8/layout/hierarchy1"/>
    <dgm:cxn modelId="{C6782FD2-3C23-411F-84A2-C8F6CD5E6D80}" type="presParOf" srcId="{C26043B8-9F1E-4A68-91FF-AF1A2BD8B67E}" destId="{D84E2BBA-F1DD-4D1D-B210-96720E95B7EE}" srcOrd="1" destOrd="0" presId="urn:microsoft.com/office/officeart/2005/8/layout/hierarchy1"/>
    <dgm:cxn modelId="{5DCB3314-E651-459B-97A8-1E76365487C4}" type="presParOf" srcId="{D84E2BBA-F1DD-4D1D-B210-96720E95B7EE}" destId="{DE8F2485-C2E4-4523-A1B1-1F4E7C37AE90}" srcOrd="0" destOrd="0" presId="urn:microsoft.com/office/officeart/2005/8/layout/hierarchy1"/>
    <dgm:cxn modelId="{0B38A81C-1BA7-4183-8EEB-D681584438B9}" type="presParOf" srcId="{DE8F2485-C2E4-4523-A1B1-1F4E7C37AE90}" destId="{54D5E4D4-0F6C-4E79-B222-A9F2B2AE25E4}" srcOrd="0" destOrd="0" presId="urn:microsoft.com/office/officeart/2005/8/layout/hierarchy1"/>
    <dgm:cxn modelId="{511FF5E1-2F60-4CAF-AFAF-5012C5FD6219}" type="presParOf" srcId="{DE8F2485-C2E4-4523-A1B1-1F4E7C37AE90}" destId="{FDD9008D-12E2-43C4-90A3-49B8565E1F0A}" srcOrd="1" destOrd="0" presId="urn:microsoft.com/office/officeart/2005/8/layout/hierarchy1"/>
    <dgm:cxn modelId="{45AEE8FE-EF83-4E60-AA2D-FD0E9A5B7AF5}" type="presParOf" srcId="{D84E2BBA-F1DD-4D1D-B210-96720E95B7EE}" destId="{286D0619-5259-44D9-B297-0F3867A400CC}" srcOrd="1" destOrd="0" presId="urn:microsoft.com/office/officeart/2005/8/layout/hierarchy1"/>
    <dgm:cxn modelId="{4BD695D9-0C35-4601-92A3-70ED3DD2C9F8}" type="presParOf" srcId="{C26043B8-9F1E-4A68-91FF-AF1A2BD8B67E}" destId="{4C8ACE59-DE5E-4E47-BEAC-E53E4AB59904}" srcOrd="2" destOrd="0" presId="urn:microsoft.com/office/officeart/2005/8/layout/hierarchy1"/>
    <dgm:cxn modelId="{CECA06F1-20D4-4D71-9FED-9D7E6FC9459A}" type="presParOf" srcId="{C26043B8-9F1E-4A68-91FF-AF1A2BD8B67E}" destId="{EE6101BF-FFD9-48C5-8E1A-41DFDCCD45F0}" srcOrd="3" destOrd="0" presId="urn:microsoft.com/office/officeart/2005/8/layout/hierarchy1"/>
    <dgm:cxn modelId="{44AAF091-FB1E-490F-8A69-55DFAB3F3A55}" type="presParOf" srcId="{EE6101BF-FFD9-48C5-8E1A-41DFDCCD45F0}" destId="{21D0184A-AA8A-4203-A17E-729898F74945}" srcOrd="0" destOrd="0" presId="urn:microsoft.com/office/officeart/2005/8/layout/hierarchy1"/>
    <dgm:cxn modelId="{F376E18A-19CA-445C-A450-3404E93BEBEB}" type="presParOf" srcId="{21D0184A-AA8A-4203-A17E-729898F74945}" destId="{86E43555-CA49-477B-AA7A-12A04BCE7B77}" srcOrd="0" destOrd="0" presId="urn:microsoft.com/office/officeart/2005/8/layout/hierarchy1"/>
    <dgm:cxn modelId="{FA2FFD7D-4DAB-4155-8C85-CA1A30430D98}" type="presParOf" srcId="{21D0184A-AA8A-4203-A17E-729898F74945}" destId="{3119F93F-F930-4382-9278-C5366D8EBE34}" srcOrd="1" destOrd="0" presId="urn:microsoft.com/office/officeart/2005/8/layout/hierarchy1"/>
    <dgm:cxn modelId="{FD12849E-6757-419F-B6E9-A416D99A12F0}" type="presParOf" srcId="{EE6101BF-FFD9-48C5-8E1A-41DFDCCD45F0}" destId="{C3249768-7D7E-489A-9B08-B13DC30D0B96}" srcOrd="1" destOrd="0" presId="urn:microsoft.com/office/officeart/2005/8/layout/hierarchy1"/>
    <dgm:cxn modelId="{87B65A3E-3A2C-4154-B671-8F290CC4AAF4}" type="presParOf" srcId="{C26043B8-9F1E-4A68-91FF-AF1A2BD8B67E}" destId="{77DBD775-C244-492B-BB37-D0C1A6B0BCFB}" srcOrd="4" destOrd="0" presId="urn:microsoft.com/office/officeart/2005/8/layout/hierarchy1"/>
    <dgm:cxn modelId="{A0036E98-304D-4ED6-B391-A056F873F497}" type="presParOf" srcId="{C26043B8-9F1E-4A68-91FF-AF1A2BD8B67E}" destId="{0E199F3F-A906-4636-AB0A-3A8BD051FEE6}" srcOrd="5" destOrd="0" presId="urn:microsoft.com/office/officeart/2005/8/layout/hierarchy1"/>
    <dgm:cxn modelId="{F475BD75-0C27-4741-AF88-44E38DE5F0D8}" type="presParOf" srcId="{0E199F3F-A906-4636-AB0A-3A8BD051FEE6}" destId="{34B4049A-9790-4927-8DC6-3B00C4633F32}" srcOrd="0" destOrd="0" presId="urn:microsoft.com/office/officeart/2005/8/layout/hierarchy1"/>
    <dgm:cxn modelId="{46133EAF-E0A8-4A38-8D7E-B5F0D6EDF86B}" type="presParOf" srcId="{34B4049A-9790-4927-8DC6-3B00C4633F32}" destId="{D38E2F96-9904-418C-B17B-1C90560888EC}" srcOrd="0" destOrd="0" presId="urn:microsoft.com/office/officeart/2005/8/layout/hierarchy1"/>
    <dgm:cxn modelId="{15E81409-44D7-41C1-996B-1AC9C6FC194C}" type="presParOf" srcId="{34B4049A-9790-4927-8DC6-3B00C4633F32}" destId="{43179B11-E803-4FF8-8D49-B7E292F67F30}" srcOrd="1" destOrd="0" presId="urn:microsoft.com/office/officeart/2005/8/layout/hierarchy1"/>
    <dgm:cxn modelId="{138E906C-5E5C-4DE2-8DE2-C6ACC00BAF4F}" type="presParOf" srcId="{0E199F3F-A906-4636-AB0A-3A8BD051FEE6}" destId="{F50475C9-3FE5-4873-A41A-419B8A890FCC}" srcOrd="1" destOrd="0" presId="urn:microsoft.com/office/officeart/2005/8/layout/hierarchy1"/>
    <dgm:cxn modelId="{A2A31620-FA80-4966-BFCB-C6FB3EAD8CFC}" type="presParOf" srcId="{F50475C9-3FE5-4873-A41A-419B8A890FCC}" destId="{4217D410-5588-47DC-AB5A-2F66A33130AA}" srcOrd="0" destOrd="0" presId="urn:microsoft.com/office/officeart/2005/8/layout/hierarchy1"/>
    <dgm:cxn modelId="{23840B28-A87F-4F6E-9C07-262C55931150}" type="presParOf" srcId="{F50475C9-3FE5-4873-A41A-419B8A890FCC}" destId="{2E9ED137-4959-4DD1-ACB5-46244B57BC5C}" srcOrd="1" destOrd="0" presId="urn:microsoft.com/office/officeart/2005/8/layout/hierarchy1"/>
    <dgm:cxn modelId="{E2509136-123D-41F1-9B33-1B1802F4281E}" type="presParOf" srcId="{2E9ED137-4959-4DD1-ACB5-46244B57BC5C}" destId="{62ACBD9C-9FDD-4D90-BAD9-82E7DB840C7C}" srcOrd="0" destOrd="0" presId="urn:microsoft.com/office/officeart/2005/8/layout/hierarchy1"/>
    <dgm:cxn modelId="{7A82F631-EB04-4C71-8E3C-E49BB589C01B}" type="presParOf" srcId="{62ACBD9C-9FDD-4D90-BAD9-82E7DB840C7C}" destId="{5A531CE9-EB26-4711-986C-F2071BBC0BF6}" srcOrd="0" destOrd="0" presId="urn:microsoft.com/office/officeart/2005/8/layout/hierarchy1"/>
    <dgm:cxn modelId="{092A1A10-AAE5-499C-AB29-461B17EF0A37}" type="presParOf" srcId="{62ACBD9C-9FDD-4D90-BAD9-82E7DB840C7C}" destId="{61FDA0DA-DFF8-4E54-9255-431D6F56CF15}" srcOrd="1" destOrd="0" presId="urn:microsoft.com/office/officeart/2005/8/layout/hierarchy1"/>
    <dgm:cxn modelId="{5F79798D-A4FE-4865-AB8C-6B709B20C856}" type="presParOf" srcId="{2E9ED137-4959-4DD1-ACB5-46244B57BC5C}" destId="{2D0309D5-3888-43FC-A2B9-F3FC98126101}" srcOrd="1" destOrd="0" presId="urn:microsoft.com/office/officeart/2005/8/layout/hierarchy1"/>
  </dgm:cxnLst>
  <dgm:bg/>
  <dgm:whole/>
</dgm:dataModel>
</file>

<file path=xl/diagrams/data4.xml><?xml version="1.0" encoding="utf-8"?>
<dgm:dataModel xmlns:dgm="http://schemas.openxmlformats.org/drawingml/2006/diagram" xmlns:a="http://schemas.openxmlformats.org/drawingml/2006/main">
  <dgm:ptLst>
    <dgm:pt modelId="{F78917D1-09A1-4ABC-8E1F-240D8F0F139B}" type="doc">
      <dgm:prSet loTypeId="urn:microsoft.com/office/officeart/2005/8/layout/hierarchy1" loCatId="hierarchy" qsTypeId="urn:microsoft.com/office/officeart/2005/8/quickstyle/simple1" qsCatId="simple" csTypeId="urn:microsoft.com/office/officeart/2005/8/colors/accent1_2" csCatId="accent1" phldr="1"/>
      <dgm:spPr/>
      <dgm:t>
        <a:bodyPr/>
        <a:lstStyle/>
        <a:p>
          <a:endParaRPr kumimoji="1" lang="ja-JP" altLang="en-US"/>
        </a:p>
      </dgm:t>
    </dgm:pt>
    <dgm:pt modelId="{7B0DF72A-32D1-40E0-8A0D-90FF460D92DA}">
      <dgm:prSet phldrT="[テキスト]" custT="1"/>
      <dgm:spPr/>
      <dgm:t>
        <a:bodyPr/>
        <a:lstStyle/>
        <a:p>
          <a:r>
            <a:rPr kumimoji="1" lang="ja-JP" altLang="en-US" sz="1200"/>
            <a:t>外務省大洋州課</a:t>
          </a:r>
          <a:endParaRPr kumimoji="1" lang="en-US" altLang="ja-JP" sz="1200"/>
        </a:p>
        <a:p>
          <a:r>
            <a:rPr kumimoji="1" lang="ja-JP" altLang="en-US" sz="1200"/>
            <a:t>１９百万円</a:t>
          </a:r>
        </a:p>
      </dgm:t>
    </dgm:pt>
    <dgm:pt modelId="{65BBFBDC-FE25-4E66-8DA7-8EA0E37D957C}" type="parTrans" cxnId="{6B805C22-375C-4ADF-929E-078A68F719E7}">
      <dgm:prSet/>
      <dgm:spPr/>
      <dgm:t>
        <a:bodyPr/>
        <a:lstStyle/>
        <a:p>
          <a:endParaRPr kumimoji="1" lang="ja-JP" altLang="en-US"/>
        </a:p>
      </dgm:t>
    </dgm:pt>
    <dgm:pt modelId="{A01A24B3-3E39-4CB7-B300-7CE3A03A362B}" type="sibTrans" cxnId="{6B805C22-375C-4ADF-929E-078A68F719E7}">
      <dgm:prSet/>
      <dgm:spPr/>
      <dgm:t>
        <a:bodyPr/>
        <a:lstStyle/>
        <a:p>
          <a:endParaRPr kumimoji="1" lang="ja-JP" altLang="en-US"/>
        </a:p>
      </dgm:t>
    </dgm:pt>
    <dgm:pt modelId="{8C9552A5-7C07-4600-8881-5FC33D05C680}">
      <dgm:prSet custT="1"/>
      <dgm:spPr/>
      <dgm:t>
        <a:bodyPr/>
        <a:lstStyle/>
        <a:p>
          <a:r>
            <a:rPr kumimoji="1" lang="ja-JP" altLang="en-US" sz="1200"/>
            <a:t>（随意契約）</a:t>
          </a:r>
          <a:endParaRPr kumimoji="1" lang="en-US" altLang="ja-JP" sz="1200"/>
        </a:p>
        <a:p>
          <a:r>
            <a:rPr kumimoji="1" lang="ja-JP" altLang="en-US" sz="900"/>
            <a:t>Ａ．（株）放送サービスセンター</a:t>
          </a:r>
          <a:endParaRPr kumimoji="1" lang="en-US" altLang="ja-JP" sz="900"/>
        </a:p>
        <a:p>
          <a:r>
            <a:rPr kumimoji="1" lang="ja-JP" altLang="en-US" sz="1200"/>
            <a:t>０．５百万円</a:t>
          </a:r>
        </a:p>
      </dgm:t>
    </dgm:pt>
    <dgm:pt modelId="{65D917FF-D9E3-4E3A-A2D0-0FFF25CBD3E8}" type="parTrans" cxnId="{787531D6-962F-4F21-96E4-A85325059896}">
      <dgm:prSet/>
      <dgm:spPr/>
      <dgm:t>
        <a:bodyPr/>
        <a:lstStyle/>
        <a:p>
          <a:endParaRPr kumimoji="1" lang="ja-JP" altLang="en-US"/>
        </a:p>
      </dgm:t>
    </dgm:pt>
    <dgm:pt modelId="{42FCF072-EB98-47AF-80AB-7DF9194292D3}" type="sibTrans" cxnId="{787531D6-962F-4F21-96E4-A85325059896}">
      <dgm:prSet/>
      <dgm:spPr/>
      <dgm:t>
        <a:bodyPr/>
        <a:lstStyle/>
        <a:p>
          <a:endParaRPr kumimoji="1" lang="ja-JP" altLang="en-US"/>
        </a:p>
      </dgm:t>
    </dgm:pt>
    <dgm:pt modelId="{574D4642-6D1B-4392-9025-F60B7464CA4A}">
      <dgm:prSet custT="1"/>
      <dgm:spPr/>
      <dgm:t>
        <a:bodyPr/>
        <a:lstStyle/>
        <a:p>
          <a:r>
            <a:rPr kumimoji="1" lang="ja-JP" altLang="en-US" sz="1200"/>
            <a:t>（随意契約）</a:t>
          </a:r>
          <a:endParaRPr kumimoji="1" lang="en-US" altLang="ja-JP" sz="1200"/>
        </a:p>
        <a:p>
          <a:r>
            <a:rPr kumimoji="1" lang="ja-JP" altLang="en-US" sz="1200"/>
            <a:t>Ｅ．（財）国際文化会館</a:t>
          </a:r>
          <a:endParaRPr kumimoji="1" lang="en-US" altLang="ja-JP" sz="1200"/>
        </a:p>
        <a:p>
          <a:r>
            <a:rPr kumimoji="1" lang="ja-JP" altLang="en-US" sz="1200"/>
            <a:t>１百万円</a:t>
          </a:r>
        </a:p>
      </dgm:t>
    </dgm:pt>
    <dgm:pt modelId="{E5AF3E54-7F02-4E74-8063-DAA90AF30540}" type="parTrans" cxnId="{A74794D3-9866-48F9-B77E-1119ED6ECB5A}">
      <dgm:prSet/>
      <dgm:spPr/>
      <dgm:t>
        <a:bodyPr/>
        <a:lstStyle/>
        <a:p>
          <a:endParaRPr kumimoji="1" lang="ja-JP" altLang="en-US"/>
        </a:p>
      </dgm:t>
    </dgm:pt>
    <dgm:pt modelId="{8C4905EA-EFBB-483F-849C-A3E354C35128}" type="sibTrans" cxnId="{A74794D3-9866-48F9-B77E-1119ED6ECB5A}">
      <dgm:prSet/>
      <dgm:spPr/>
      <dgm:t>
        <a:bodyPr/>
        <a:lstStyle/>
        <a:p>
          <a:endParaRPr kumimoji="1" lang="ja-JP" altLang="en-US"/>
        </a:p>
      </dgm:t>
    </dgm:pt>
    <dgm:pt modelId="{B49318FC-208D-42C4-ADC8-885A7485D21E}">
      <dgm:prSet custT="1"/>
      <dgm:spPr/>
      <dgm:t>
        <a:bodyPr/>
        <a:lstStyle/>
        <a:p>
          <a:r>
            <a:rPr kumimoji="1" lang="ja-JP" altLang="en-US" sz="1200"/>
            <a:t>Ｈ．在ＮＺ大使館</a:t>
          </a:r>
          <a:endParaRPr kumimoji="1" lang="en-US" altLang="ja-JP" sz="1200"/>
        </a:p>
        <a:p>
          <a:r>
            <a:rPr kumimoji="1" lang="ja-JP" altLang="en-US" sz="1200"/>
            <a:t>１百万円</a:t>
          </a:r>
        </a:p>
      </dgm:t>
    </dgm:pt>
    <dgm:pt modelId="{64F7BE90-97FB-4319-BFD7-2369E4147B9C}" type="parTrans" cxnId="{000514EF-649F-4411-A5F9-F519AE79BAA5}">
      <dgm:prSet/>
      <dgm:spPr/>
      <dgm:t>
        <a:bodyPr/>
        <a:lstStyle/>
        <a:p>
          <a:endParaRPr kumimoji="1" lang="ja-JP" altLang="en-US"/>
        </a:p>
      </dgm:t>
    </dgm:pt>
    <dgm:pt modelId="{6BD2984A-9399-46E0-A7CB-10E803FD9185}" type="sibTrans" cxnId="{000514EF-649F-4411-A5F9-F519AE79BAA5}">
      <dgm:prSet/>
      <dgm:spPr/>
      <dgm:t>
        <a:bodyPr/>
        <a:lstStyle/>
        <a:p>
          <a:endParaRPr kumimoji="1" lang="ja-JP" altLang="en-US"/>
        </a:p>
      </dgm:t>
    </dgm:pt>
    <dgm:pt modelId="{040290E9-E401-4143-B41F-93D165E2F1E4}">
      <dgm:prSet custT="1"/>
      <dgm:spPr/>
      <dgm:t>
        <a:bodyPr/>
        <a:lstStyle/>
        <a:p>
          <a:r>
            <a:rPr kumimoji="1" lang="ja-JP" altLang="en-US" sz="1200"/>
            <a:t>Ｉ．在フィジー大使館</a:t>
          </a:r>
          <a:endParaRPr kumimoji="1" lang="en-US" altLang="ja-JP" sz="1200"/>
        </a:p>
        <a:p>
          <a:r>
            <a:rPr kumimoji="1" lang="ja-JP" altLang="en-US" sz="1200"/>
            <a:t>４百万円</a:t>
          </a:r>
        </a:p>
      </dgm:t>
    </dgm:pt>
    <dgm:pt modelId="{CBBCBF11-4F0C-4A23-8C31-8A1EA221E03C}" type="parTrans" cxnId="{6D3D81EC-C6D9-4976-8A3E-2C1F6C1A9C84}">
      <dgm:prSet/>
      <dgm:spPr/>
      <dgm:t>
        <a:bodyPr/>
        <a:lstStyle/>
        <a:p>
          <a:endParaRPr kumimoji="1" lang="ja-JP" altLang="en-US"/>
        </a:p>
      </dgm:t>
    </dgm:pt>
    <dgm:pt modelId="{AD6D0F03-4AAB-4C15-B02D-120C4D635EAB}" type="sibTrans" cxnId="{6D3D81EC-C6D9-4976-8A3E-2C1F6C1A9C84}">
      <dgm:prSet/>
      <dgm:spPr/>
      <dgm:t>
        <a:bodyPr/>
        <a:lstStyle/>
        <a:p>
          <a:endParaRPr kumimoji="1" lang="ja-JP" altLang="en-US"/>
        </a:p>
      </dgm:t>
    </dgm:pt>
    <dgm:pt modelId="{CB6831B4-D283-4525-B9F1-71CEADE812B6}">
      <dgm:prSet custT="1"/>
      <dgm:spPr/>
      <dgm:t>
        <a:bodyPr/>
        <a:lstStyle/>
        <a:p>
          <a:r>
            <a:rPr kumimoji="1" lang="ja-JP" altLang="en-US" sz="1200"/>
            <a:t>（一般競争入札）</a:t>
          </a:r>
          <a:endParaRPr kumimoji="1" lang="en-US" altLang="ja-JP" sz="1200"/>
        </a:p>
        <a:p>
          <a:r>
            <a:rPr kumimoji="1" lang="ja-JP" altLang="en-US" sz="900"/>
            <a:t>Ｂ．（株）ｻｲﾏﾙ・ｲﾝﾀｰﾅｼｮﾅﾙ</a:t>
          </a:r>
          <a:endParaRPr kumimoji="1" lang="en-US" altLang="ja-JP" sz="900"/>
        </a:p>
        <a:p>
          <a:r>
            <a:rPr kumimoji="1" lang="ja-JP" altLang="en-US" sz="1200"/>
            <a:t>３百万円</a:t>
          </a:r>
        </a:p>
      </dgm:t>
    </dgm:pt>
    <dgm:pt modelId="{3F5FBB15-CC1D-497B-A6DB-9F27BBF8CD3D}" type="parTrans" cxnId="{29C0BD7C-8B47-4F22-8E76-34637D156E89}">
      <dgm:prSet/>
      <dgm:spPr/>
      <dgm:t>
        <a:bodyPr/>
        <a:lstStyle/>
        <a:p>
          <a:endParaRPr kumimoji="1" lang="ja-JP" altLang="en-US"/>
        </a:p>
      </dgm:t>
    </dgm:pt>
    <dgm:pt modelId="{E01C8646-60A8-4472-87FF-BAEDA363594E}" type="sibTrans" cxnId="{29C0BD7C-8B47-4F22-8E76-34637D156E89}">
      <dgm:prSet/>
      <dgm:spPr/>
      <dgm:t>
        <a:bodyPr/>
        <a:lstStyle/>
        <a:p>
          <a:endParaRPr kumimoji="1" lang="ja-JP" altLang="en-US"/>
        </a:p>
      </dgm:t>
    </dgm:pt>
    <dgm:pt modelId="{815047A4-1C2D-428F-BA2F-2E4994DC635F}">
      <dgm:prSet custT="1"/>
      <dgm:spPr/>
      <dgm:t>
        <a:bodyPr/>
        <a:lstStyle/>
        <a:p>
          <a:r>
            <a:rPr kumimoji="1" lang="ja-JP" altLang="en-US" sz="1200"/>
            <a:t>（随意契約）</a:t>
          </a:r>
          <a:endParaRPr kumimoji="1" lang="en-US" altLang="ja-JP" sz="1200"/>
        </a:p>
        <a:p>
          <a:r>
            <a:rPr kumimoji="1" lang="ja-JP" altLang="en-US" sz="1050"/>
            <a:t>Ｃ．（社）太平洋諸島研究所</a:t>
          </a:r>
          <a:endParaRPr kumimoji="1" lang="en-US" altLang="ja-JP" sz="1050"/>
        </a:p>
        <a:p>
          <a:r>
            <a:rPr kumimoji="1" lang="ja-JP" altLang="en-US" sz="1200"/>
            <a:t>１百万円</a:t>
          </a:r>
        </a:p>
      </dgm:t>
    </dgm:pt>
    <dgm:pt modelId="{6180ADC8-E47C-452A-9059-A4172F4EAD78}" type="parTrans" cxnId="{8207B3CF-B22A-46C5-93B4-8C5F5EF4D713}">
      <dgm:prSet/>
      <dgm:spPr/>
      <dgm:t>
        <a:bodyPr/>
        <a:lstStyle/>
        <a:p>
          <a:endParaRPr kumimoji="1" lang="ja-JP" altLang="en-US"/>
        </a:p>
      </dgm:t>
    </dgm:pt>
    <dgm:pt modelId="{F26E65E2-7A1C-4D25-9CFE-54093D6C2B18}" type="sibTrans" cxnId="{8207B3CF-B22A-46C5-93B4-8C5F5EF4D713}">
      <dgm:prSet/>
      <dgm:spPr/>
      <dgm:t>
        <a:bodyPr/>
        <a:lstStyle/>
        <a:p>
          <a:endParaRPr kumimoji="1" lang="ja-JP" altLang="en-US"/>
        </a:p>
      </dgm:t>
    </dgm:pt>
    <dgm:pt modelId="{D04ABE18-6302-4052-AA74-2B34FB8DA9B9}">
      <dgm:prSet custT="1"/>
      <dgm:spPr/>
      <dgm:t>
        <a:bodyPr/>
        <a:lstStyle/>
        <a:p>
          <a:r>
            <a:rPr kumimoji="1" lang="ja-JP" altLang="en-US" sz="1200"/>
            <a:t>（一般競争入札）</a:t>
          </a:r>
          <a:endParaRPr kumimoji="1" lang="en-US" altLang="ja-JP" sz="1200"/>
        </a:p>
        <a:p>
          <a:r>
            <a:rPr kumimoji="1" lang="ja-JP" altLang="en-US" sz="1200"/>
            <a:t>Ｆ．（株）ｲﾝﾀｰｸﾞﾙｰﾌﾟ</a:t>
          </a:r>
          <a:endParaRPr kumimoji="1" lang="en-US" altLang="ja-JP" sz="1200"/>
        </a:p>
        <a:p>
          <a:r>
            <a:rPr kumimoji="1" lang="ja-JP" altLang="en-US" sz="1200"/>
            <a:t>３百万円</a:t>
          </a:r>
        </a:p>
      </dgm:t>
    </dgm:pt>
    <dgm:pt modelId="{42FB29AF-1468-4735-958E-04DCB4BB25D0}" type="parTrans" cxnId="{7FCFAD5F-C1BC-45A4-BDEA-60325F808F16}">
      <dgm:prSet/>
      <dgm:spPr/>
      <dgm:t>
        <a:bodyPr/>
        <a:lstStyle/>
        <a:p>
          <a:endParaRPr kumimoji="1" lang="ja-JP" altLang="en-US"/>
        </a:p>
      </dgm:t>
    </dgm:pt>
    <dgm:pt modelId="{6F631517-ABAF-4CF5-B607-0BA2D79EC3EA}" type="sibTrans" cxnId="{7FCFAD5F-C1BC-45A4-BDEA-60325F808F16}">
      <dgm:prSet/>
      <dgm:spPr/>
      <dgm:t>
        <a:bodyPr/>
        <a:lstStyle/>
        <a:p>
          <a:endParaRPr kumimoji="1" lang="ja-JP" altLang="en-US"/>
        </a:p>
      </dgm:t>
    </dgm:pt>
    <dgm:pt modelId="{EDC51FBC-45C5-4E25-A3B4-337D10C07104}">
      <dgm:prSet custT="1"/>
      <dgm:spPr/>
      <dgm:t>
        <a:bodyPr/>
        <a:lstStyle/>
        <a:p>
          <a:r>
            <a:rPr kumimoji="1" lang="ja-JP" altLang="en-US" sz="1200"/>
            <a:t>（企画競争）</a:t>
          </a:r>
          <a:endParaRPr kumimoji="1" lang="en-US" altLang="ja-JP" sz="1200"/>
        </a:p>
        <a:p>
          <a:r>
            <a:rPr kumimoji="1" lang="ja-JP" altLang="en-US" sz="1200"/>
            <a:t>Ｄ．松代印刷株式会社</a:t>
          </a:r>
          <a:endParaRPr kumimoji="1" lang="en-US" altLang="ja-JP" sz="1200"/>
        </a:p>
        <a:p>
          <a:r>
            <a:rPr kumimoji="1" lang="ja-JP" altLang="en-US" sz="1200"/>
            <a:t>１百万円</a:t>
          </a:r>
        </a:p>
      </dgm:t>
    </dgm:pt>
    <dgm:pt modelId="{FBA2DF27-0DCC-49B3-85DB-DA18C1B67AFE}" type="parTrans" cxnId="{82EF8185-ED5B-4715-8093-82B12A83FF46}">
      <dgm:prSet/>
      <dgm:spPr/>
      <dgm:t>
        <a:bodyPr/>
        <a:lstStyle/>
        <a:p>
          <a:endParaRPr kumimoji="1" lang="ja-JP" altLang="en-US"/>
        </a:p>
      </dgm:t>
    </dgm:pt>
    <dgm:pt modelId="{0964D8FA-0A58-40BB-90C9-629304983B5F}" type="sibTrans" cxnId="{82EF8185-ED5B-4715-8093-82B12A83FF46}">
      <dgm:prSet/>
      <dgm:spPr/>
      <dgm:t>
        <a:bodyPr/>
        <a:lstStyle/>
        <a:p>
          <a:endParaRPr kumimoji="1" lang="ja-JP" altLang="en-US"/>
        </a:p>
      </dgm:t>
    </dgm:pt>
    <dgm:pt modelId="{A83D61EA-47BB-4C03-9F73-1B2AC588A280}">
      <dgm:prSet custT="1"/>
      <dgm:spPr/>
      <dgm:t>
        <a:bodyPr/>
        <a:lstStyle/>
        <a:p>
          <a:r>
            <a:rPr kumimoji="1" lang="ja-JP" altLang="en-US" sz="1200"/>
            <a:t>Ｇ．外務省出張者２２名</a:t>
          </a:r>
          <a:endParaRPr kumimoji="1" lang="en-US" altLang="ja-JP" sz="1200"/>
        </a:p>
        <a:p>
          <a:r>
            <a:rPr kumimoji="1" lang="ja-JP" altLang="en-US" sz="1200"/>
            <a:t>１．６百万円</a:t>
          </a:r>
          <a:endParaRPr kumimoji="1" lang="en-US" altLang="ja-JP" sz="1200"/>
        </a:p>
        <a:p>
          <a:endParaRPr kumimoji="1" lang="ja-JP" altLang="en-US" sz="1200"/>
        </a:p>
      </dgm:t>
    </dgm:pt>
    <dgm:pt modelId="{67399AD5-90E0-43E6-93D8-06FE16EF1DE4}" type="parTrans" cxnId="{81B9082A-27A5-4D62-A899-34D20DCBA2C4}">
      <dgm:prSet/>
      <dgm:spPr/>
      <dgm:t>
        <a:bodyPr/>
        <a:lstStyle/>
        <a:p>
          <a:endParaRPr kumimoji="1" lang="ja-JP" altLang="en-US"/>
        </a:p>
      </dgm:t>
    </dgm:pt>
    <dgm:pt modelId="{FBBB2E0D-6641-42D7-895D-79130B3DFAF5}" type="sibTrans" cxnId="{81B9082A-27A5-4D62-A899-34D20DCBA2C4}">
      <dgm:prSet/>
      <dgm:spPr/>
      <dgm:t>
        <a:bodyPr/>
        <a:lstStyle/>
        <a:p>
          <a:endParaRPr kumimoji="1" lang="ja-JP" altLang="en-US"/>
        </a:p>
      </dgm:t>
    </dgm:pt>
    <dgm:pt modelId="{D59B73A8-7295-4EEA-A79C-9D43354C66F7}">
      <dgm:prSet custT="1"/>
      <dgm:spPr/>
      <dgm:t>
        <a:bodyPr/>
        <a:lstStyle/>
        <a:p>
          <a:r>
            <a:rPr kumimoji="1" lang="ja-JP" altLang="en-US" sz="1200"/>
            <a:t>Ｊ．在トンガ大使館</a:t>
          </a:r>
          <a:endParaRPr kumimoji="1" lang="en-US" altLang="ja-JP" sz="1200"/>
        </a:p>
        <a:p>
          <a:r>
            <a:rPr kumimoji="1" lang="ja-JP" altLang="en-US" sz="1200"/>
            <a:t>０．６百万円</a:t>
          </a:r>
        </a:p>
      </dgm:t>
    </dgm:pt>
    <dgm:pt modelId="{DF2B1B1E-3499-481F-ABB1-BD2245BB5625}" type="parTrans" cxnId="{01121929-98A9-48EE-A235-D0F00D41FDC9}">
      <dgm:prSet/>
      <dgm:spPr/>
      <dgm:t>
        <a:bodyPr/>
        <a:lstStyle/>
        <a:p>
          <a:endParaRPr kumimoji="1" lang="ja-JP" altLang="en-US"/>
        </a:p>
      </dgm:t>
    </dgm:pt>
    <dgm:pt modelId="{4AFCB647-03A6-4118-BF9C-172C1221D6D5}" type="sibTrans" cxnId="{01121929-98A9-48EE-A235-D0F00D41FDC9}">
      <dgm:prSet/>
      <dgm:spPr/>
      <dgm:t>
        <a:bodyPr/>
        <a:lstStyle/>
        <a:p>
          <a:endParaRPr kumimoji="1" lang="ja-JP" altLang="en-US"/>
        </a:p>
      </dgm:t>
    </dgm:pt>
    <dgm:pt modelId="{E828D7EF-2E49-4131-B529-0521A863E35A}">
      <dgm:prSet custT="1"/>
      <dgm:spPr/>
      <dgm:t>
        <a:bodyPr/>
        <a:lstStyle/>
        <a:p>
          <a:r>
            <a:rPr kumimoji="1" lang="ja-JP" altLang="en-US" sz="1200"/>
            <a:t>Ｋ．在ミクロネシア大使館</a:t>
          </a:r>
          <a:endParaRPr kumimoji="1" lang="en-US" altLang="ja-JP" sz="1200"/>
        </a:p>
        <a:p>
          <a:r>
            <a:rPr kumimoji="1" lang="ja-JP" altLang="en-US" sz="1200"/>
            <a:t>０．２百万円</a:t>
          </a:r>
        </a:p>
      </dgm:t>
    </dgm:pt>
    <dgm:pt modelId="{12D2978F-A0AF-4A50-9F38-BE2363AEC2F1}" type="parTrans" cxnId="{B0B4C077-2AEC-4EF8-88C1-07AC7A6D9373}">
      <dgm:prSet/>
      <dgm:spPr/>
      <dgm:t>
        <a:bodyPr/>
        <a:lstStyle/>
        <a:p>
          <a:endParaRPr kumimoji="1" lang="ja-JP" altLang="en-US"/>
        </a:p>
      </dgm:t>
    </dgm:pt>
    <dgm:pt modelId="{D3F2E8EE-A96C-4952-81B3-1144CC28595F}" type="sibTrans" cxnId="{B0B4C077-2AEC-4EF8-88C1-07AC7A6D9373}">
      <dgm:prSet/>
      <dgm:spPr/>
      <dgm:t>
        <a:bodyPr/>
        <a:lstStyle/>
        <a:p>
          <a:endParaRPr kumimoji="1" lang="ja-JP" altLang="en-US"/>
        </a:p>
      </dgm:t>
    </dgm:pt>
    <dgm:pt modelId="{E4D9334B-9554-41E7-8357-5B5DB618938B}">
      <dgm:prSet custT="1"/>
      <dgm:spPr/>
      <dgm:t>
        <a:bodyPr/>
        <a:lstStyle/>
        <a:p>
          <a:r>
            <a:rPr kumimoji="1" lang="ja-JP" altLang="en-US" sz="1200"/>
            <a:t>Ｌ．在マーシャル大使館</a:t>
          </a:r>
          <a:endParaRPr kumimoji="1" lang="en-US" altLang="ja-JP" sz="1200"/>
        </a:p>
        <a:p>
          <a:r>
            <a:rPr kumimoji="1" lang="ja-JP" altLang="en-US" sz="1200"/>
            <a:t>０．２百万円</a:t>
          </a:r>
        </a:p>
      </dgm:t>
    </dgm:pt>
    <dgm:pt modelId="{ACEFC2C4-6343-4818-9834-DB87A070DB00}" type="parTrans" cxnId="{E62E6ED3-6FC4-4637-B4E9-BCD22294C3A9}">
      <dgm:prSet/>
      <dgm:spPr/>
      <dgm:t>
        <a:bodyPr/>
        <a:lstStyle/>
        <a:p>
          <a:endParaRPr kumimoji="1" lang="ja-JP" altLang="en-US"/>
        </a:p>
      </dgm:t>
    </dgm:pt>
    <dgm:pt modelId="{8238AFDB-B46E-47F0-B86B-14F4E3C9B3EB}" type="sibTrans" cxnId="{E62E6ED3-6FC4-4637-B4E9-BCD22294C3A9}">
      <dgm:prSet/>
      <dgm:spPr/>
      <dgm:t>
        <a:bodyPr/>
        <a:lstStyle/>
        <a:p>
          <a:endParaRPr kumimoji="1" lang="ja-JP" altLang="en-US"/>
        </a:p>
      </dgm:t>
    </dgm:pt>
    <dgm:pt modelId="{E204FD8B-4848-49A6-B4C9-01BF8D8F71C6}">
      <dgm:prSet custT="1"/>
      <dgm:spPr/>
      <dgm:t>
        <a:bodyPr/>
        <a:lstStyle/>
        <a:p>
          <a:r>
            <a:rPr kumimoji="1" lang="ja-JP" altLang="en-US" sz="1200"/>
            <a:t>Ｍ．在ソロモン大使館</a:t>
          </a:r>
          <a:endParaRPr kumimoji="1" lang="en-US" altLang="ja-JP" sz="1200"/>
        </a:p>
        <a:p>
          <a:r>
            <a:rPr kumimoji="1" lang="ja-JP" altLang="en-US" sz="1200"/>
            <a:t>１百万円</a:t>
          </a:r>
        </a:p>
      </dgm:t>
    </dgm:pt>
    <dgm:pt modelId="{81C74D57-2F39-476A-8CB0-6680663541D9}" type="parTrans" cxnId="{963E28F9-97D7-44EC-994B-6CF95B9055B9}">
      <dgm:prSet/>
      <dgm:spPr/>
      <dgm:t>
        <a:bodyPr/>
        <a:lstStyle/>
        <a:p>
          <a:endParaRPr kumimoji="1" lang="ja-JP" altLang="en-US"/>
        </a:p>
      </dgm:t>
    </dgm:pt>
    <dgm:pt modelId="{062A2557-7F9D-46C2-8FCB-08A4D6669AAC}" type="sibTrans" cxnId="{963E28F9-97D7-44EC-994B-6CF95B9055B9}">
      <dgm:prSet/>
      <dgm:spPr/>
      <dgm:t>
        <a:bodyPr/>
        <a:lstStyle/>
        <a:p>
          <a:endParaRPr kumimoji="1" lang="ja-JP" altLang="en-US"/>
        </a:p>
      </dgm:t>
    </dgm:pt>
    <dgm:pt modelId="{8F656A95-5DB7-4DC2-BB25-3A553AD61BC0}">
      <dgm:prSet custT="1"/>
      <dgm:spPr/>
      <dgm:t>
        <a:bodyPr/>
        <a:lstStyle/>
        <a:p>
          <a:r>
            <a:rPr kumimoji="1" lang="ja-JP" altLang="en-US" sz="1200"/>
            <a:t>Ｎ．在パラオ大使館</a:t>
          </a:r>
          <a:endParaRPr kumimoji="1" lang="en-US" altLang="ja-JP" sz="1200"/>
        </a:p>
        <a:p>
          <a:r>
            <a:rPr kumimoji="1" lang="ja-JP" altLang="en-US" sz="1200"/>
            <a:t>０．１百万円</a:t>
          </a:r>
        </a:p>
      </dgm:t>
    </dgm:pt>
    <dgm:pt modelId="{7F74DED1-BBCE-4287-8D73-FF6E12D46D8F}" type="parTrans" cxnId="{F395425D-8744-4F1C-8982-81FE86420614}">
      <dgm:prSet/>
      <dgm:spPr/>
      <dgm:t>
        <a:bodyPr/>
        <a:lstStyle/>
        <a:p>
          <a:endParaRPr kumimoji="1" lang="ja-JP" altLang="en-US"/>
        </a:p>
      </dgm:t>
    </dgm:pt>
    <dgm:pt modelId="{C70F3013-1B2E-4AAF-934C-612C376D2DD0}" type="sibTrans" cxnId="{F395425D-8744-4F1C-8982-81FE86420614}">
      <dgm:prSet/>
      <dgm:spPr/>
      <dgm:t>
        <a:bodyPr/>
        <a:lstStyle/>
        <a:p>
          <a:endParaRPr kumimoji="1" lang="ja-JP" altLang="en-US"/>
        </a:p>
      </dgm:t>
    </dgm:pt>
    <dgm:pt modelId="{654362C2-1F63-44E5-A49D-B1440E3C024C}">
      <dgm:prSet custT="1"/>
      <dgm:spPr/>
      <dgm:t>
        <a:bodyPr/>
        <a:lstStyle/>
        <a:p>
          <a:r>
            <a:rPr kumimoji="1" lang="ja-JP" altLang="en-US" sz="1200"/>
            <a:t>Ｏ．在ＰＮＧ大使館</a:t>
          </a:r>
          <a:endParaRPr kumimoji="1" lang="en-US" altLang="ja-JP" sz="1200"/>
        </a:p>
        <a:p>
          <a:r>
            <a:rPr kumimoji="1" lang="ja-JP" altLang="en-US" sz="1200"/>
            <a:t>０．４百万円</a:t>
          </a:r>
        </a:p>
      </dgm:t>
    </dgm:pt>
    <dgm:pt modelId="{84C21E20-EC47-4A73-A10C-16802D62E2DE}" type="parTrans" cxnId="{B8D40ED2-ED0F-4652-9AB2-9288A6DB8407}">
      <dgm:prSet/>
      <dgm:spPr/>
      <dgm:t>
        <a:bodyPr/>
        <a:lstStyle/>
        <a:p>
          <a:endParaRPr kumimoji="1" lang="ja-JP" altLang="en-US"/>
        </a:p>
      </dgm:t>
    </dgm:pt>
    <dgm:pt modelId="{1B354AF0-EE13-4FEE-B9CB-1199DA53219A}" type="sibTrans" cxnId="{B8D40ED2-ED0F-4652-9AB2-9288A6DB8407}">
      <dgm:prSet/>
      <dgm:spPr/>
      <dgm:t>
        <a:bodyPr/>
        <a:lstStyle/>
        <a:p>
          <a:endParaRPr kumimoji="1" lang="ja-JP" altLang="en-US"/>
        </a:p>
      </dgm:t>
    </dgm:pt>
    <dgm:pt modelId="{F82827CD-9B86-41F5-8B17-D5BEF973B395}" type="pres">
      <dgm:prSet presAssocID="{F78917D1-09A1-4ABC-8E1F-240D8F0F139B}" presName="hierChild1" presStyleCnt="0">
        <dgm:presLayoutVars>
          <dgm:chPref val="1"/>
          <dgm:dir/>
          <dgm:animOne val="branch"/>
          <dgm:animLvl val="lvl"/>
          <dgm:resizeHandles/>
        </dgm:presLayoutVars>
      </dgm:prSet>
      <dgm:spPr/>
      <dgm:t>
        <a:bodyPr/>
        <a:lstStyle/>
        <a:p>
          <a:endParaRPr kumimoji="1" lang="ja-JP" altLang="en-US"/>
        </a:p>
      </dgm:t>
    </dgm:pt>
    <dgm:pt modelId="{C82C0C10-E098-440E-981B-84B7B321FD6F}" type="pres">
      <dgm:prSet presAssocID="{7B0DF72A-32D1-40E0-8A0D-90FF460D92DA}" presName="hierRoot1" presStyleCnt="0"/>
      <dgm:spPr/>
    </dgm:pt>
    <dgm:pt modelId="{AEDAB43D-9D08-4099-BEF9-660A7D932C3C}" type="pres">
      <dgm:prSet presAssocID="{7B0DF72A-32D1-40E0-8A0D-90FF460D92DA}" presName="composite" presStyleCnt="0"/>
      <dgm:spPr/>
    </dgm:pt>
    <dgm:pt modelId="{A4DFBC94-C47C-4ECE-853A-3BB4E36C463B}" type="pres">
      <dgm:prSet presAssocID="{7B0DF72A-32D1-40E0-8A0D-90FF460D92DA}" presName="background" presStyleLbl="node0" presStyleIdx="0" presStyleCnt="1"/>
      <dgm:spPr/>
    </dgm:pt>
    <dgm:pt modelId="{4CE72F3B-D222-42B6-A41F-BD6FEEB4F170}" type="pres">
      <dgm:prSet presAssocID="{7B0DF72A-32D1-40E0-8A0D-90FF460D92DA}" presName="text" presStyleLbl="fgAcc0" presStyleIdx="0" presStyleCnt="1">
        <dgm:presLayoutVars>
          <dgm:chPref val="3"/>
        </dgm:presLayoutVars>
      </dgm:prSet>
      <dgm:spPr/>
      <dgm:t>
        <a:bodyPr/>
        <a:lstStyle/>
        <a:p>
          <a:endParaRPr kumimoji="1" lang="ja-JP" altLang="en-US"/>
        </a:p>
      </dgm:t>
    </dgm:pt>
    <dgm:pt modelId="{C26043B8-9F1E-4A68-91FF-AF1A2BD8B67E}" type="pres">
      <dgm:prSet presAssocID="{7B0DF72A-32D1-40E0-8A0D-90FF460D92DA}" presName="hierChild2" presStyleCnt="0"/>
      <dgm:spPr/>
    </dgm:pt>
    <dgm:pt modelId="{7918BB5F-8DAE-4223-A5FC-C504D217C0B7}" type="pres">
      <dgm:prSet presAssocID="{65D917FF-D9E3-4E3A-A2D0-0FFF25CBD3E8}" presName="Name10" presStyleLbl="parChTrans1D2" presStyleIdx="0" presStyleCnt="3"/>
      <dgm:spPr/>
      <dgm:t>
        <a:bodyPr/>
        <a:lstStyle/>
        <a:p>
          <a:endParaRPr kumimoji="1" lang="ja-JP" altLang="en-US"/>
        </a:p>
      </dgm:t>
    </dgm:pt>
    <dgm:pt modelId="{D84E2BBA-F1DD-4D1D-B210-96720E95B7EE}" type="pres">
      <dgm:prSet presAssocID="{8C9552A5-7C07-4600-8881-5FC33D05C680}" presName="hierRoot2" presStyleCnt="0"/>
      <dgm:spPr/>
    </dgm:pt>
    <dgm:pt modelId="{DE8F2485-C2E4-4523-A1B1-1F4E7C37AE90}" type="pres">
      <dgm:prSet presAssocID="{8C9552A5-7C07-4600-8881-5FC33D05C680}" presName="composite2" presStyleCnt="0"/>
      <dgm:spPr/>
    </dgm:pt>
    <dgm:pt modelId="{54D5E4D4-0F6C-4E79-B222-A9F2B2AE25E4}" type="pres">
      <dgm:prSet presAssocID="{8C9552A5-7C07-4600-8881-5FC33D05C680}" presName="background2" presStyleLbl="node2" presStyleIdx="0" presStyleCnt="3"/>
      <dgm:spPr/>
    </dgm:pt>
    <dgm:pt modelId="{FDD9008D-12E2-43C4-90A3-49B8565E1F0A}" type="pres">
      <dgm:prSet presAssocID="{8C9552A5-7C07-4600-8881-5FC33D05C680}" presName="text2" presStyleLbl="fgAcc2" presStyleIdx="0" presStyleCnt="3">
        <dgm:presLayoutVars>
          <dgm:chPref val="3"/>
        </dgm:presLayoutVars>
      </dgm:prSet>
      <dgm:spPr/>
      <dgm:t>
        <a:bodyPr/>
        <a:lstStyle/>
        <a:p>
          <a:endParaRPr kumimoji="1" lang="ja-JP" altLang="en-US"/>
        </a:p>
      </dgm:t>
    </dgm:pt>
    <dgm:pt modelId="{286D0619-5259-44D9-B297-0F3867A400CC}" type="pres">
      <dgm:prSet presAssocID="{8C9552A5-7C07-4600-8881-5FC33D05C680}" presName="hierChild3" presStyleCnt="0"/>
      <dgm:spPr/>
    </dgm:pt>
    <dgm:pt modelId="{A8AED34A-2584-4970-955B-80F182E3DA5B}" type="pres">
      <dgm:prSet presAssocID="{3F5FBB15-CC1D-497B-A6DB-9F27BBF8CD3D}" presName="Name17" presStyleLbl="parChTrans1D3" presStyleIdx="0" presStyleCnt="3"/>
      <dgm:spPr/>
      <dgm:t>
        <a:bodyPr/>
        <a:lstStyle/>
        <a:p>
          <a:endParaRPr kumimoji="1" lang="ja-JP" altLang="en-US"/>
        </a:p>
      </dgm:t>
    </dgm:pt>
    <dgm:pt modelId="{45A00062-114A-4D85-90AD-745A8D8BA946}" type="pres">
      <dgm:prSet presAssocID="{CB6831B4-D283-4525-B9F1-71CEADE812B6}" presName="hierRoot3" presStyleCnt="0"/>
      <dgm:spPr/>
    </dgm:pt>
    <dgm:pt modelId="{FDE1D085-1902-4AA6-93C3-5B47C58150AF}" type="pres">
      <dgm:prSet presAssocID="{CB6831B4-D283-4525-B9F1-71CEADE812B6}" presName="composite3" presStyleCnt="0"/>
      <dgm:spPr/>
    </dgm:pt>
    <dgm:pt modelId="{4822CA77-DC55-403B-A7B7-B907E14BA269}" type="pres">
      <dgm:prSet presAssocID="{CB6831B4-D283-4525-B9F1-71CEADE812B6}" presName="background3" presStyleLbl="node3" presStyleIdx="0" presStyleCnt="3"/>
      <dgm:spPr/>
    </dgm:pt>
    <dgm:pt modelId="{FC5AEA54-A9DF-4CD4-A097-13D25C0DB01C}" type="pres">
      <dgm:prSet presAssocID="{CB6831B4-D283-4525-B9F1-71CEADE812B6}" presName="text3" presStyleLbl="fgAcc3" presStyleIdx="0" presStyleCnt="3">
        <dgm:presLayoutVars>
          <dgm:chPref val="3"/>
        </dgm:presLayoutVars>
      </dgm:prSet>
      <dgm:spPr/>
      <dgm:t>
        <a:bodyPr/>
        <a:lstStyle/>
        <a:p>
          <a:endParaRPr kumimoji="1" lang="ja-JP" altLang="en-US"/>
        </a:p>
      </dgm:t>
    </dgm:pt>
    <dgm:pt modelId="{1122B55F-21C6-4212-AE17-F811956A9176}" type="pres">
      <dgm:prSet presAssocID="{CB6831B4-D283-4525-B9F1-71CEADE812B6}" presName="hierChild4" presStyleCnt="0"/>
      <dgm:spPr/>
    </dgm:pt>
    <dgm:pt modelId="{B703A11F-51C0-4CDB-9ABE-DC355A400392}" type="pres">
      <dgm:prSet presAssocID="{6180ADC8-E47C-452A-9059-A4172F4EAD78}" presName="Name23" presStyleLbl="parChTrans1D4" presStyleIdx="0" presStyleCnt="9"/>
      <dgm:spPr/>
      <dgm:t>
        <a:bodyPr/>
        <a:lstStyle/>
        <a:p>
          <a:endParaRPr kumimoji="1" lang="ja-JP" altLang="en-US"/>
        </a:p>
      </dgm:t>
    </dgm:pt>
    <dgm:pt modelId="{3F377D39-BFDF-48A9-9E67-7E53EA520E2C}" type="pres">
      <dgm:prSet presAssocID="{815047A4-1C2D-428F-BA2F-2E4994DC635F}" presName="hierRoot4" presStyleCnt="0"/>
      <dgm:spPr/>
    </dgm:pt>
    <dgm:pt modelId="{27796D05-4003-417E-AEF2-319D5B6B94AE}" type="pres">
      <dgm:prSet presAssocID="{815047A4-1C2D-428F-BA2F-2E4994DC635F}" presName="composite4" presStyleCnt="0"/>
      <dgm:spPr/>
    </dgm:pt>
    <dgm:pt modelId="{6D25177A-3A89-4DD5-AA84-81248803FE23}" type="pres">
      <dgm:prSet presAssocID="{815047A4-1C2D-428F-BA2F-2E4994DC635F}" presName="background4" presStyleLbl="node4" presStyleIdx="0" presStyleCnt="9"/>
      <dgm:spPr/>
    </dgm:pt>
    <dgm:pt modelId="{67239BE8-DC97-46DB-B1E7-CAEF7A5C8E64}" type="pres">
      <dgm:prSet presAssocID="{815047A4-1C2D-428F-BA2F-2E4994DC635F}" presName="text4" presStyleLbl="fgAcc4" presStyleIdx="0" presStyleCnt="9" custScaleX="111899">
        <dgm:presLayoutVars>
          <dgm:chPref val="3"/>
        </dgm:presLayoutVars>
      </dgm:prSet>
      <dgm:spPr/>
      <dgm:t>
        <a:bodyPr/>
        <a:lstStyle/>
        <a:p>
          <a:endParaRPr kumimoji="1" lang="ja-JP" altLang="en-US"/>
        </a:p>
      </dgm:t>
    </dgm:pt>
    <dgm:pt modelId="{270E3C2A-5684-4C2A-9DAE-DBFD11AB5320}" type="pres">
      <dgm:prSet presAssocID="{815047A4-1C2D-428F-BA2F-2E4994DC635F}" presName="hierChild5" presStyleCnt="0"/>
      <dgm:spPr/>
    </dgm:pt>
    <dgm:pt modelId="{93249838-23B5-4756-83E6-8DCC8B5C7599}" type="pres">
      <dgm:prSet presAssocID="{FBA2DF27-0DCC-49B3-85DB-DA18C1B67AFE}" presName="Name23" presStyleLbl="parChTrans1D4" presStyleIdx="1" presStyleCnt="9"/>
      <dgm:spPr/>
      <dgm:t>
        <a:bodyPr/>
        <a:lstStyle/>
        <a:p>
          <a:endParaRPr kumimoji="1" lang="ja-JP" altLang="en-US"/>
        </a:p>
      </dgm:t>
    </dgm:pt>
    <dgm:pt modelId="{1C660463-9D58-4488-8249-E70103E453EE}" type="pres">
      <dgm:prSet presAssocID="{EDC51FBC-45C5-4E25-A3B4-337D10C07104}" presName="hierRoot4" presStyleCnt="0"/>
      <dgm:spPr/>
    </dgm:pt>
    <dgm:pt modelId="{2625C84F-BAE5-4404-A56E-8F6C494B7856}" type="pres">
      <dgm:prSet presAssocID="{EDC51FBC-45C5-4E25-A3B4-337D10C07104}" presName="composite4" presStyleCnt="0"/>
      <dgm:spPr/>
    </dgm:pt>
    <dgm:pt modelId="{CC589393-001F-4E66-8461-490CA11EEC0C}" type="pres">
      <dgm:prSet presAssocID="{EDC51FBC-45C5-4E25-A3B4-337D10C07104}" presName="background4" presStyleLbl="node4" presStyleIdx="1" presStyleCnt="9"/>
      <dgm:spPr/>
    </dgm:pt>
    <dgm:pt modelId="{4D8C8715-B472-4BBB-B5D0-77FCE0EBFD5A}" type="pres">
      <dgm:prSet presAssocID="{EDC51FBC-45C5-4E25-A3B4-337D10C07104}" presName="text4" presStyleLbl="fgAcc4" presStyleIdx="1" presStyleCnt="9" custScaleX="126985">
        <dgm:presLayoutVars>
          <dgm:chPref val="3"/>
        </dgm:presLayoutVars>
      </dgm:prSet>
      <dgm:spPr/>
      <dgm:t>
        <a:bodyPr/>
        <a:lstStyle/>
        <a:p>
          <a:endParaRPr kumimoji="1" lang="ja-JP" altLang="en-US"/>
        </a:p>
      </dgm:t>
    </dgm:pt>
    <dgm:pt modelId="{E0B29214-5264-4A9F-8031-B47C85FB4A53}" type="pres">
      <dgm:prSet presAssocID="{EDC51FBC-45C5-4E25-A3B4-337D10C07104}" presName="hierChild5" presStyleCnt="0"/>
      <dgm:spPr/>
    </dgm:pt>
    <dgm:pt modelId="{4C8ACE59-DE5E-4E47-BEAC-E53E4AB59904}" type="pres">
      <dgm:prSet presAssocID="{E5AF3E54-7F02-4E74-8063-DAA90AF30540}" presName="Name10" presStyleLbl="parChTrans1D2" presStyleIdx="1" presStyleCnt="3"/>
      <dgm:spPr/>
      <dgm:t>
        <a:bodyPr/>
        <a:lstStyle/>
        <a:p>
          <a:endParaRPr kumimoji="1" lang="ja-JP" altLang="en-US"/>
        </a:p>
      </dgm:t>
    </dgm:pt>
    <dgm:pt modelId="{EE6101BF-FFD9-48C5-8E1A-41DFDCCD45F0}" type="pres">
      <dgm:prSet presAssocID="{574D4642-6D1B-4392-9025-F60B7464CA4A}" presName="hierRoot2" presStyleCnt="0"/>
      <dgm:spPr/>
    </dgm:pt>
    <dgm:pt modelId="{21D0184A-AA8A-4203-A17E-729898F74945}" type="pres">
      <dgm:prSet presAssocID="{574D4642-6D1B-4392-9025-F60B7464CA4A}" presName="composite2" presStyleCnt="0"/>
      <dgm:spPr/>
    </dgm:pt>
    <dgm:pt modelId="{86E43555-CA49-477B-AA7A-12A04BCE7B77}" type="pres">
      <dgm:prSet presAssocID="{574D4642-6D1B-4392-9025-F60B7464CA4A}" presName="background2" presStyleLbl="node2" presStyleIdx="1" presStyleCnt="3"/>
      <dgm:spPr/>
    </dgm:pt>
    <dgm:pt modelId="{3119F93F-F930-4382-9278-C5366D8EBE34}" type="pres">
      <dgm:prSet presAssocID="{574D4642-6D1B-4392-9025-F60B7464CA4A}" presName="text2" presStyleLbl="fgAcc2" presStyleIdx="1" presStyleCnt="3">
        <dgm:presLayoutVars>
          <dgm:chPref val="3"/>
        </dgm:presLayoutVars>
      </dgm:prSet>
      <dgm:spPr/>
      <dgm:t>
        <a:bodyPr/>
        <a:lstStyle/>
        <a:p>
          <a:endParaRPr kumimoji="1" lang="ja-JP" altLang="en-US"/>
        </a:p>
      </dgm:t>
    </dgm:pt>
    <dgm:pt modelId="{C3249768-7D7E-489A-9B08-B13DC30D0B96}" type="pres">
      <dgm:prSet presAssocID="{574D4642-6D1B-4392-9025-F60B7464CA4A}" presName="hierChild3" presStyleCnt="0"/>
      <dgm:spPr/>
    </dgm:pt>
    <dgm:pt modelId="{C4EC54CE-D3C7-4944-8996-223DFB712767}" type="pres">
      <dgm:prSet presAssocID="{42FB29AF-1468-4735-958E-04DCB4BB25D0}" presName="Name17" presStyleLbl="parChTrans1D3" presStyleIdx="1" presStyleCnt="3"/>
      <dgm:spPr/>
      <dgm:t>
        <a:bodyPr/>
        <a:lstStyle/>
        <a:p>
          <a:endParaRPr kumimoji="1" lang="ja-JP" altLang="en-US"/>
        </a:p>
      </dgm:t>
    </dgm:pt>
    <dgm:pt modelId="{674DC3BA-475E-4ACF-B78E-6610EFFAE630}" type="pres">
      <dgm:prSet presAssocID="{D04ABE18-6302-4052-AA74-2B34FB8DA9B9}" presName="hierRoot3" presStyleCnt="0"/>
      <dgm:spPr/>
    </dgm:pt>
    <dgm:pt modelId="{BEB0DA37-A93E-4CFB-8101-0FEC1AE6376C}" type="pres">
      <dgm:prSet presAssocID="{D04ABE18-6302-4052-AA74-2B34FB8DA9B9}" presName="composite3" presStyleCnt="0"/>
      <dgm:spPr/>
    </dgm:pt>
    <dgm:pt modelId="{5A137D4D-8F75-4CC4-A0BC-3A3F56DA1511}" type="pres">
      <dgm:prSet presAssocID="{D04ABE18-6302-4052-AA74-2B34FB8DA9B9}" presName="background3" presStyleLbl="node3" presStyleIdx="1" presStyleCnt="3"/>
      <dgm:spPr/>
    </dgm:pt>
    <dgm:pt modelId="{23FCD6F0-52F4-4E2B-A1B4-A0F3E313F97D}" type="pres">
      <dgm:prSet presAssocID="{D04ABE18-6302-4052-AA74-2B34FB8DA9B9}" presName="text3" presStyleLbl="fgAcc3" presStyleIdx="1" presStyleCnt="3">
        <dgm:presLayoutVars>
          <dgm:chPref val="3"/>
        </dgm:presLayoutVars>
      </dgm:prSet>
      <dgm:spPr/>
      <dgm:t>
        <a:bodyPr/>
        <a:lstStyle/>
        <a:p>
          <a:endParaRPr kumimoji="1" lang="ja-JP" altLang="en-US"/>
        </a:p>
      </dgm:t>
    </dgm:pt>
    <dgm:pt modelId="{D603B34A-1FA6-4789-A105-50A4118196EB}" type="pres">
      <dgm:prSet presAssocID="{D04ABE18-6302-4052-AA74-2B34FB8DA9B9}" presName="hierChild4" presStyleCnt="0"/>
      <dgm:spPr/>
    </dgm:pt>
    <dgm:pt modelId="{C5065C7D-A1FC-48F9-A0E0-9592C7B85741}" type="pres">
      <dgm:prSet presAssocID="{67399AD5-90E0-43E6-93D8-06FE16EF1DE4}" presName="Name23" presStyleLbl="parChTrans1D4" presStyleIdx="2" presStyleCnt="9"/>
      <dgm:spPr/>
      <dgm:t>
        <a:bodyPr/>
        <a:lstStyle/>
        <a:p>
          <a:endParaRPr kumimoji="1" lang="ja-JP" altLang="en-US"/>
        </a:p>
      </dgm:t>
    </dgm:pt>
    <dgm:pt modelId="{3B41A489-73E8-42B2-88EF-06D19AA05892}" type="pres">
      <dgm:prSet presAssocID="{A83D61EA-47BB-4C03-9F73-1B2AC588A280}" presName="hierRoot4" presStyleCnt="0"/>
      <dgm:spPr/>
    </dgm:pt>
    <dgm:pt modelId="{E2B8E799-FEBC-45C6-A0A3-867CDCE27E8F}" type="pres">
      <dgm:prSet presAssocID="{A83D61EA-47BB-4C03-9F73-1B2AC588A280}" presName="composite4" presStyleCnt="0"/>
      <dgm:spPr/>
    </dgm:pt>
    <dgm:pt modelId="{79973A60-57BD-48DF-9735-BA4B5116F838}" type="pres">
      <dgm:prSet presAssocID="{A83D61EA-47BB-4C03-9F73-1B2AC588A280}" presName="background4" presStyleLbl="node4" presStyleIdx="2" presStyleCnt="9"/>
      <dgm:spPr/>
    </dgm:pt>
    <dgm:pt modelId="{027E79ED-B4FC-45BE-9F18-5EFBB93FC433}" type="pres">
      <dgm:prSet presAssocID="{A83D61EA-47BB-4C03-9F73-1B2AC588A280}" presName="text4" presStyleLbl="fgAcc4" presStyleIdx="2" presStyleCnt="9">
        <dgm:presLayoutVars>
          <dgm:chPref val="3"/>
        </dgm:presLayoutVars>
      </dgm:prSet>
      <dgm:spPr/>
      <dgm:t>
        <a:bodyPr/>
        <a:lstStyle/>
        <a:p>
          <a:endParaRPr kumimoji="1" lang="ja-JP" altLang="en-US"/>
        </a:p>
      </dgm:t>
    </dgm:pt>
    <dgm:pt modelId="{5A293C9D-0892-4F8D-B050-3270B103300B}" type="pres">
      <dgm:prSet presAssocID="{A83D61EA-47BB-4C03-9F73-1B2AC588A280}" presName="hierChild5" presStyleCnt="0"/>
      <dgm:spPr/>
    </dgm:pt>
    <dgm:pt modelId="{77DBD775-C244-492B-BB37-D0C1A6B0BCFB}" type="pres">
      <dgm:prSet presAssocID="{64F7BE90-97FB-4319-BFD7-2369E4147B9C}" presName="Name10" presStyleLbl="parChTrans1D2" presStyleIdx="2" presStyleCnt="3"/>
      <dgm:spPr/>
      <dgm:t>
        <a:bodyPr/>
        <a:lstStyle/>
        <a:p>
          <a:endParaRPr kumimoji="1" lang="ja-JP" altLang="en-US"/>
        </a:p>
      </dgm:t>
    </dgm:pt>
    <dgm:pt modelId="{0E199F3F-A906-4636-AB0A-3A8BD051FEE6}" type="pres">
      <dgm:prSet presAssocID="{B49318FC-208D-42C4-ADC8-885A7485D21E}" presName="hierRoot2" presStyleCnt="0"/>
      <dgm:spPr/>
    </dgm:pt>
    <dgm:pt modelId="{34B4049A-9790-4927-8DC6-3B00C4633F32}" type="pres">
      <dgm:prSet presAssocID="{B49318FC-208D-42C4-ADC8-885A7485D21E}" presName="composite2" presStyleCnt="0"/>
      <dgm:spPr/>
    </dgm:pt>
    <dgm:pt modelId="{D38E2F96-9904-418C-B17B-1C90560888EC}" type="pres">
      <dgm:prSet presAssocID="{B49318FC-208D-42C4-ADC8-885A7485D21E}" presName="background2" presStyleLbl="node2" presStyleIdx="2" presStyleCnt="3"/>
      <dgm:spPr/>
    </dgm:pt>
    <dgm:pt modelId="{43179B11-E803-4FF8-8D49-B7E292F67F30}" type="pres">
      <dgm:prSet presAssocID="{B49318FC-208D-42C4-ADC8-885A7485D21E}" presName="text2" presStyleLbl="fgAcc2" presStyleIdx="2" presStyleCnt="3">
        <dgm:presLayoutVars>
          <dgm:chPref val="3"/>
        </dgm:presLayoutVars>
      </dgm:prSet>
      <dgm:spPr/>
      <dgm:t>
        <a:bodyPr/>
        <a:lstStyle/>
        <a:p>
          <a:endParaRPr kumimoji="1" lang="ja-JP" altLang="en-US"/>
        </a:p>
      </dgm:t>
    </dgm:pt>
    <dgm:pt modelId="{F50475C9-3FE5-4873-A41A-419B8A890FCC}" type="pres">
      <dgm:prSet presAssocID="{B49318FC-208D-42C4-ADC8-885A7485D21E}" presName="hierChild3" presStyleCnt="0"/>
      <dgm:spPr/>
    </dgm:pt>
    <dgm:pt modelId="{4217D410-5588-47DC-AB5A-2F66A33130AA}" type="pres">
      <dgm:prSet presAssocID="{CBBCBF11-4F0C-4A23-8C31-8A1EA221E03C}" presName="Name17" presStyleLbl="parChTrans1D3" presStyleIdx="2" presStyleCnt="3"/>
      <dgm:spPr/>
      <dgm:t>
        <a:bodyPr/>
        <a:lstStyle/>
        <a:p>
          <a:endParaRPr kumimoji="1" lang="ja-JP" altLang="en-US"/>
        </a:p>
      </dgm:t>
    </dgm:pt>
    <dgm:pt modelId="{2E9ED137-4959-4DD1-ACB5-46244B57BC5C}" type="pres">
      <dgm:prSet presAssocID="{040290E9-E401-4143-B41F-93D165E2F1E4}" presName="hierRoot3" presStyleCnt="0"/>
      <dgm:spPr/>
    </dgm:pt>
    <dgm:pt modelId="{62ACBD9C-9FDD-4D90-BAD9-82E7DB840C7C}" type="pres">
      <dgm:prSet presAssocID="{040290E9-E401-4143-B41F-93D165E2F1E4}" presName="composite3" presStyleCnt="0"/>
      <dgm:spPr/>
    </dgm:pt>
    <dgm:pt modelId="{5A531CE9-EB26-4711-986C-F2071BBC0BF6}" type="pres">
      <dgm:prSet presAssocID="{040290E9-E401-4143-B41F-93D165E2F1E4}" presName="background3" presStyleLbl="node3" presStyleIdx="2" presStyleCnt="3"/>
      <dgm:spPr/>
    </dgm:pt>
    <dgm:pt modelId="{61FDA0DA-DFF8-4E54-9255-431D6F56CF15}" type="pres">
      <dgm:prSet presAssocID="{040290E9-E401-4143-B41F-93D165E2F1E4}" presName="text3" presStyleLbl="fgAcc3" presStyleIdx="2" presStyleCnt="3">
        <dgm:presLayoutVars>
          <dgm:chPref val="3"/>
        </dgm:presLayoutVars>
      </dgm:prSet>
      <dgm:spPr/>
      <dgm:t>
        <a:bodyPr/>
        <a:lstStyle/>
        <a:p>
          <a:endParaRPr kumimoji="1" lang="ja-JP" altLang="en-US"/>
        </a:p>
      </dgm:t>
    </dgm:pt>
    <dgm:pt modelId="{2D0309D5-3888-43FC-A2B9-F3FC98126101}" type="pres">
      <dgm:prSet presAssocID="{040290E9-E401-4143-B41F-93D165E2F1E4}" presName="hierChild4" presStyleCnt="0"/>
      <dgm:spPr/>
    </dgm:pt>
    <dgm:pt modelId="{D1FA3E83-0657-42A9-AEA2-95858AAFB0E7}" type="pres">
      <dgm:prSet presAssocID="{DF2B1B1E-3499-481F-ABB1-BD2245BB5625}" presName="Name23" presStyleLbl="parChTrans1D4" presStyleIdx="3" presStyleCnt="9"/>
      <dgm:spPr/>
      <dgm:t>
        <a:bodyPr/>
        <a:lstStyle/>
        <a:p>
          <a:endParaRPr kumimoji="1" lang="ja-JP" altLang="en-US"/>
        </a:p>
      </dgm:t>
    </dgm:pt>
    <dgm:pt modelId="{A5B01E26-05ED-4EBA-86F3-4ED5D80BC39E}" type="pres">
      <dgm:prSet presAssocID="{D59B73A8-7295-4EEA-A79C-9D43354C66F7}" presName="hierRoot4" presStyleCnt="0"/>
      <dgm:spPr/>
    </dgm:pt>
    <dgm:pt modelId="{CF5E5E06-CD01-46BA-AC15-218E6B209585}" type="pres">
      <dgm:prSet presAssocID="{D59B73A8-7295-4EEA-A79C-9D43354C66F7}" presName="composite4" presStyleCnt="0"/>
      <dgm:spPr/>
    </dgm:pt>
    <dgm:pt modelId="{05FA20C3-4B94-4BDD-AEFF-F306B7F1C56E}" type="pres">
      <dgm:prSet presAssocID="{D59B73A8-7295-4EEA-A79C-9D43354C66F7}" presName="background4" presStyleLbl="node4" presStyleIdx="3" presStyleCnt="9"/>
      <dgm:spPr/>
    </dgm:pt>
    <dgm:pt modelId="{C4CE96BF-E101-413A-B1A9-F9D3F317EE7E}" type="pres">
      <dgm:prSet presAssocID="{D59B73A8-7295-4EEA-A79C-9D43354C66F7}" presName="text4" presStyleLbl="fgAcc4" presStyleIdx="3" presStyleCnt="9">
        <dgm:presLayoutVars>
          <dgm:chPref val="3"/>
        </dgm:presLayoutVars>
      </dgm:prSet>
      <dgm:spPr/>
      <dgm:t>
        <a:bodyPr/>
        <a:lstStyle/>
        <a:p>
          <a:endParaRPr kumimoji="1" lang="ja-JP" altLang="en-US"/>
        </a:p>
      </dgm:t>
    </dgm:pt>
    <dgm:pt modelId="{B921DCCF-D3B9-47AA-AF91-8526E686B7B3}" type="pres">
      <dgm:prSet presAssocID="{D59B73A8-7295-4EEA-A79C-9D43354C66F7}" presName="hierChild5" presStyleCnt="0"/>
      <dgm:spPr/>
    </dgm:pt>
    <dgm:pt modelId="{248730C3-28DA-4226-ABFF-8A6CAF21A9E1}" type="pres">
      <dgm:prSet presAssocID="{12D2978F-A0AF-4A50-9F38-BE2363AEC2F1}" presName="Name23" presStyleLbl="parChTrans1D4" presStyleIdx="4" presStyleCnt="9"/>
      <dgm:spPr/>
      <dgm:t>
        <a:bodyPr/>
        <a:lstStyle/>
        <a:p>
          <a:endParaRPr kumimoji="1" lang="ja-JP" altLang="en-US"/>
        </a:p>
      </dgm:t>
    </dgm:pt>
    <dgm:pt modelId="{0F5BA70A-01C6-4FF3-B2B9-C6FE17F26D97}" type="pres">
      <dgm:prSet presAssocID="{E828D7EF-2E49-4131-B529-0521A863E35A}" presName="hierRoot4" presStyleCnt="0"/>
      <dgm:spPr/>
    </dgm:pt>
    <dgm:pt modelId="{B56C2B97-F143-471E-B747-F55E4ABAD1EA}" type="pres">
      <dgm:prSet presAssocID="{E828D7EF-2E49-4131-B529-0521A863E35A}" presName="composite4" presStyleCnt="0"/>
      <dgm:spPr/>
    </dgm:pt>
    <dgm:pt modelId="{3ED61C85-6A18-437E-B1B3-31718D699909}" type="pres">
      <dgm:prSet presAssocID="{E828D7EF-2E49-4131-B529-0521A863E35A}" presName="background4" presStyleLbl="node4" presStyleIdx="4" presStyleCnt="9"/>
      <dgm:spPr/>
    </dgm:pt>
    <dgm:pt modelId="{19950956-5A13-4305-BAB7-DAC105B6AD61}" type="pres">
      <dgm:prSet presAssocID="{E828D7EF-2E49-4131-B529-0521A863E35A}" presName="text4" presStyleLbl="fgAcc4" presStyleIdx="4" presStyleCnt="9" custScaleX="136069">
        <dgm:presLayoutVars>
          <dgm:chPref val="3"/>
        </dgm:presLayoutVars>
      </dgm:prSet>
      <dgm:spPr/>
      <dgm:t>
        <a:bodyPr/>
        <a:lstStyle/>
        <a:p>
          <a:endParaRPr kumimoji="1" lang="ja-JP" altLang="en-US"/>
        </a:p>
      </dgm:t>
    </dgm:pt>
    <dgm:pt modelId="{2805C0A7-873D-430C-B025-BB2CE8E32F33}" type="pres">
      <dgm:prSet presAssocID="{E828D7EF-2E49-4131-B529-0521A863E35A}" presName="hierChild5" presStyleCnt="0"/>
      <dgm:spPr/>
    </dgm:pt>
    <dgm:pt modelId="{504B0AB1-743F-47C2-9EDF-C6B5ED08B5AC}" type="pres">
      <dgm:prSet presAssocID="{ACEFC2C4-6343-4818-9834-DB87A070DB00}" presName="Name23" presStyleLbl="parChTrans1D4" presStyleIdx="5" presStyleCnt="9"/>
      <dgm:spPr/>
      <dgm:t>
        <a:bodyPr/>
        <a:lstStyle/>
        <a:p>
          <a:endParaRPr kumimoji="1" lang="ja-JP" altLang="en-US"/>
        </a:p>
      </dgm:t>
    </dgm:pt>
    <dgm:pt modelId="{ED1AD0E0-EB23-4E48-B649-C065E1DFD9AF}" type="pres">
      <dgm:prSet presAssocID="{E4D9334B-9554-41E7-8357-5B5DB618938B}" presName="hierRoot4" presStyleCnt="0"/>
      <dgm:spPr/>
    </dgm:pt>
    <dgm:pt modelId="{23FEA82D-AE43-42B3-82CC-B9CEBF64A7BC}" type="pres">
      <dgm:prSet presAssocID="{E4D9334B-9554-41E7-8357-5B5DB618938B}" presName="composite4" presStyleCnt="0"/>
      <dgm:spPr/>
    </dgm:pt>
    <dgm:pt modelId="{ECD4B56B-FE8D-445B-A953-10CA2C7E8869}" type="pres">
      <dgm:prSet presAssocID="{E4D9334B-9554-41E7-8357-5B5DB618938B}" presName="background4" presStyleLbl="node4" presStyleIdx="5" presStyleCnt="9"/>
      <dgm:spPr/>
    </dgm:pt>
    <dgm:pt modelId="{B27B30F8-9F71-4C08-886A-32FD9AB0E890}" type="pres">
      <dgm:prSet presAssocID="{E4D9334B-9554-41E7-8357-5B5DB618938B}" presName="text4" presStyleLbl="fgAcc4" presStyleIdx="5" presStyleCnt="9" custScaleX="119263">
        <dgm:presLayoutVars>
          <dgm:chPref val="3"/>
        </dgm:presLayoutVars>
      </dgm:prSet>
      <dgm:spPr/>
      <dgm:t>
        <a:bodyPr/>
        <a:lstStyle/>
        <a:p>
          <a:endParaRPr kumimoji="1" lang="ja-JP" altLang="en-US"/>
        </a:p>
      </dgm:t>
    </dgm:pt>
    <dgm:pt modelId="{F531AAFB-8E45-464C-A5EA-BE0121F0262B}" type="pres">
      <dgm:prSet presAssocID="{E4D9334B-9554-41E7-8357-5B5DB618938B}" presName="hierChild5" presStyleCnt="0"/>
      <dgm:spPr/>
    </dgm:pt>
    <dgm:pt modelId="{439519BF-7DC9-4AA4-8A12-584AA8A41507}" type="pres">
      <dgm:prSet presAssocID="{81C74D57-2F39-476A-8CB0-6680663541D9}" presName="Name23" presStyleLbl="parChTrans1D4" presStyleIdx="6" presStyleCnt="9"/>
      <dgm:spPr/>
      <dgm:t>
        <a:bodyPr/>
        <a:lstStyle/>
        <a:p>
          <a:endParaRPr kumimoji="1" lang="ja-JP" altLang="en-US"/>
        </a:p>
      </dgm:t>
    </dgm:pt>
    <dgm:pt modelId="{9D53A99A-0B9A-46BD-85BE-C11D499BBF69}" type="pres">
      <dgm:prSet presAssocID="{E204FD8B-4848-49A6-B4C9-01BF8D8F71C6}" presName="hierRoot4" presStyleCnt="0"/>
      <dgm:spPr/>
    </dgm:pt>
    <dgm:pt modelId="{8E2DF013-F98A-455D-863C-53EF01399AC1}" type="pres">
      <dgm:prSet presAssocID="{E204FD8B-4848-49A6-B4C9-01BF8D8F71C6}" presName="composite4" presStyleCnt="0"/>
      <dgm:spPr/>
    </dgm:pt>
    <dgm:pt modelId="{4A96D225-718E-4584-8991-012B54C56731}" type="pres">
      <dgm:prSet presAssocID="{E204FD8B-4848-49A6-B4C9-01BF8D8F71C6}" presName="background4" presStyleLbl="node4" presStyleIdx="6" presStyleCnt="9"/>
      <dgm:spPr/>
    </dgm:pt>
    <dgm:pt modelId="{2F6B7CF0-DE28-4162-A750-8B0427E77DC4}" type="pres">
      <dgm:prSet presAssocID="{E204FD8B-4848-49A6-B4C9-01BF8D8F71C6}" presName="text4" presStyleLbl="fgAcc4" presStyleIdx="6" presStyleCnt="9" custScaleX="122023">
        <dgm:presLayoutVars>
          <dgm:chPref val="3"/>
        </dgm:presLayoutVars>
      </dgm:prSet>
      <dgm:spPr/>
      <dgm:t>
        <a:bodyPr/>
        <a:lstStyle/>
        <a:p>
          <a:endParaRPr kumimoji="1" lang="ja-JP" altLang="en-US"/>
        </a:p>
      </dgm:t>
    </dgm:pt>
    <dgm:pt modelId="{8FD38FF9-2C1B-4BAE-8F1F-58951E511F94}" type="pres">
      <dgm:prSet presAssocID="{E204FD8B-4848-49A6-B4C9-01BF8D8F71C6}" presName="hierChild5" presStyleCnt="0"/>
      <dgm:spPr/>
    </dgm:pt>
    <dgm:pt modelId="{AFD39DCD-AFDE-4E4C-B618-ACD7A6AC1BCF}" type="pres">
      <dgm:prSet presAssocID="{7F74DED1-BBCE-4287-8D73-FF6E12D46D8F}" presName="Name23" presStyleLbl="parChTrans1D4" presStyleIdx="7" presStyleCnt="9"/>
      <dgm:spPr/>
      <dgm:t>
        <a:bodyPr/>
        <a:lstStyle/>
        <a:p>
          <a:endParaRPr kumimoji="1" lang="ja-JP" altLang="en-US"/>
        </a:p>
      </dgm:t>
    </dgm:pt>
    <dgm:pt modelId="{84A16BE8-EC34-46A6-B8C1-A7C42D51EEB6}" type="pres">
      <dgm:prSet presAssocID="{8F656A95-5DB7-4DC2-BB25-3A553AD61BC0}" presName="hierRoot4" presStyleCnt="0"/>
      <dgm:spPr/>
    </dgm:pt>
    <dgm:pt modelId="{02219E96-D3BB-4C03-88C4-774F4FF39D75}" type="pres">
      <dgm:prSet presAssocID="{8F656A95-5DB7-4DC2-BB25-3A553AD61BC0}" presName="composite4" presStyleCnt="0"/>
      <dgm:spPr/>
    </dgm:pt>
    <dgm:pt modelId="{CC87F623-362C-4B63-9D69-4762606E3289}" type="pres">
      <dgm:prSet presAssocID="{8F656A95-5DB7-4DC2-BB25-3A553AD61BC0}" presName="background4" presStyleLbl="node4" presStyleIdx="7" presStyleCnt="9"/>
      <dgm:spPr/>
    </dgm:pt>
    <dgm:pt modelId="{5ECE6A93-D9DA-4DBE-982B-8AD56A003BAD}" type="pres">
      <dgm:prSet presAssocID="{8F656A95-5DB7-4DC2-BB25-3A553AD61BC0}" presName="text4" presStyleLbl="fgAcc4" presStyleIdx="7" presStyleCnt="9" custScaleX="113579">
        <dgm:presLayoutVars>
          <dgm:chPref val="3"/>
        </dgm:presLayoutVars>
      </dgm:prSet>
      <dgm:spPr/>
      <dgm:t>
        <a:bodyPr/>
        <a:lstStyle/>
        <a:p>
          <a:endParaRPr kumimoji="1" lang="ja-JP" altLang="en-US"/>
        </a:p>
      </dgm:t>
    </dgm:pt>
    <dgm:pt modelId="{1CE7BD86-FDE2-48CA-9BBB-550CB8CF3F65}" type="pres">
      <dgm:prSet presAssocID="{8F656A95-5DB7-4DC2-BB25-3A553AD61BC0}" presName="hierChild5" presStyleCnt="0"/>
      <dgm:spPr/>
    </dgm:pt>
    <dgm:pt modelId="{AC011352-5A99-47CD-A12C-5824023EF8D3}" type="pres">
      <dgm:prSet presAssocID="{84C21E20-EC47-4A73-A10C-16802D62E2DE}" presName="Name23" presStyleLbl="parChTrans1D4" presStyleIdx="8" presStyleCnt="9"/>
      <dgm:spPr/>
      <dgm:t>
        <a:bodyPr/>
        <a:lstStyle/>
        <a:p>
          <a:endParaRPr kumimoji="1" lang="ja-JP" altLang="en-US"/>
        </a:p>
      </dgm:t>
    </dgm:pt>
    <dgm:pt modelId="{961258A5-1A09-4D2F-997E-FF3EDA6A007B}" type="pres">
      <dgm:prSet presAssocID="{654362C2-1F63-44E5-A49D-B1440E3C024C}" presName="hierRoot4" presStyleCnt="0"/>
      <dgm:spPr/>
    </dgm:pt>
    <dgm:pt modelId="{8A67879A-4478-4C72-9699-0A6BE089097B}" type="pres">
      <dgm:prSet presAssocID="{654362C2-1F63-44E5-A49D-B1440E3C024C}" presName="composite4" presStyleCnt="0"/>
      <dgm:spPr/>
    </dgm:pt>
    <dgm:pt modelId="{A9A0B1DD-992E-4F48-8F2A-8794A2F6E7A4}" type="pres">
      <dgm:prSet presAssocID="{654362C2-1F63-44E5-A49D-B1440E3C024C}" presName="background4" presStyleLbl="node4" presStyleIdx="8" presStyleCnt="9"/>
      <dgm:spPr/>
    </dgm:pt>
    <dgm:pt modelId="{96C35729-BB03-4ABF-8A63-3880DCAEF7F1}" type="pres">
      <dgm:prSet presAssocID="{654362C2-1F63-44E5-A49D-B1440E3C024C}" presName="text4" presStyleLbl="fgAcc4" presStyleIdx="8" presStyleCnt="9" custScaleX="120257">
        <dgm:presLayoutVars>
          <dgm:chPref val="3"/>
        </dgm:presLayoutVars>
      </dgm:prSet>
      <dgm:spPr/>
      <dgm:t>
        <a:bodyPr/>
        <a:lstStyle/>
        <a:p>
          <a:endParaRPr kumimoji="1" lang="ja-JP" altLang="en-US"/>
        </a:p>
      </dgm:t>
    </dgm:pt>
    <dgm:pt modelId="{C9698705-5492-437A-9AFE-5050FEE083DD}" type="pres">
      <dgm:prSet presAssocID="{654362C2-1F63-44E5-A49D-B1440E3C024C}" presName="hierChild5" presStyleCnt="0"/>
      <dgm:spPr/>
    </dgm:pt>
  </dgm:ptLst>
  <dgm:cxnLst>
    <dgm:cxn modelId="{29C0BD7C-8B47-4F22-8E76-34637D156E89}" srcId="{8C9552A5-7C07-4600-8881-5FC33D05C680}" destId="{CB6831B4-D283-4525-B9F1-71CEADE812B6}" srcOrd="0" destOrd="0" parTransId="{3F5FBB15-CC1D-497B-A6DB-9F27BBF8CD3D}" sibTransId="{E01C8646-60A8-4472-87FF-BAEDA363594E}"/>
    <dgm:cxn modelId="{7ADC7064-12BB-4F70-9793-C7B0B2CEC4FA}" type="presOf" srcId="{FBA2DF27-0DCC-49B3-85DB-DA18C1B67AFE}" destId="{93249838-23B5-4756-83E6-8DCC8B5C7599}" srcOrd="0" destOrd="0" presId="urn:microsoft.com/office/officeart/2005/8/layout/hierarchy1"/>
    <dgm:cxn modelId="{BD7094AD-708E-4FC7-8A18-4EDBFB5ACE9F}" type="presOf" srcId="{EDC51FBC-45C5-4E25-A3B4-337D10C07104}" destId="{4D8C8715-B472-4BBB-B5D0-77FCE0EBFD5A}" srcOrd="0" destOrd="0" presId="urn:microsoft.com/office/officeart/2005/8/layout/hierarchy1"/>
    <dgm:cxn modelId="{0B18DF30-E102-4C5C-AF1C-1EAAF69F1995}" type="presOf" srcId="{E4D9334B-9554-41E7-8357-5B5DB618938B}" destId="{B27B30F8-9F71-4C08-886A-32FD9AB0E890}" srcOrd="0" destOrd="0" presId="urn:microsoft.com/office/officeart/2005/8/layout/hierarchy1"/>
    <dgm:cxn modelId="{6098F3E8-AAC7-4067-B31D-688297F34656}" type="presOf" srcId="{B49318FC-208D-42C4-ADC8-885A7485D21E}" destId="{43179B11-E803-4FF8-8D49-B7E292F67F30}" srcOrd="0" destOrd="0" presId="urn:microsoft.com/office/officeart/2005/8/layout/hierarchy1"/>
    <dgm:cxn modelId="{A74794D3-9866-48F9-B77E-1119ED6ECB5A}" srcId="{7B0DF72A-32D1-40E0-8A0D-90FF460D92DA}" destId="{574D4642-6D1B-4392-9025-F60B7464CA4A}" srcOrd="1" destOrd="0" parTransId="{E5AF3E54-7F02-4E74-8063-DAA90AF30540}" sibTransId="{8C4905EA-EFBB-483F-849C-A3E354C35128}"/>
    <dgm:cxn modelId="{EBCA03F3-988F-4C89-AB5B-370BE74FD1A2}" type="presOf" srcId="{654362C2-1F63-44E5-A49D-B1440E3C024C}" destId="{96C35729-BB03-4ABF-8A63-3880DCAEF7F1}" srcOrd="0" destOrd="0" presId="urn:microsoft.com/office/officeart/2005/8/layout/hierarchy1"/>
    <dgm:cxn modelId="{2CD89CAE-BF93-4317-9DE8-C1BB8DD8D995}" type="presOf" srcId="{574D4642-6D1B-4392-9025-F60B7464CA4A}" destId="{3119F93F-F930-4382-9278-C5366D8EBE34}" srcOrd="0" destOrd="0" presId="urn:microsoft.com/office/officeart/2005/8/layout/hierarchy1"/>
    <dgm:cxn modelId="{01121929-98A9-48EE-A235-D0F00D41FDC9}" srcId="{040290E9-E401-4143-B41F-93D165E2F1E4}" destId="{D59B73A8-7295-4EEA-A79C-9D43354C66F7}" srcOrd="0" destOrd="0" parTransId="{DF2B1B1E-3499-481F-ABB1-BD2245BB5625}" sibTransId="{4AFCB647-03A6-4118-BF9C-172C1221D6D5}"/>
    <dgm:cxn modelId="{B8D40ED2-ED0F-4652-9AB2-9288A6DB8407}" srcId="{8F656A95-5DB7-4DC2-BB25-3A553AD61BC0}" destId="{654362C2-1F63-44E5-A49D-B1440E3C024C}" srcOrd="0" destOrd="0" parTransId="{84C21E20-EC47-4A73-A10C-16802D62E2DE}" sibTransId="{1B354AF0-EE13-4FEE-B9CB-1199DA53219A}"/>
    <dgm:cxn modelId="{F55CD679-C68C-4B91-ACAC-9C2553454A43}" type="presOf" srcId="{F78917D1-09A1-4ABC-8E1F-240D8F0F139B}" destId="{F82827CD-9B86-41F5-8B17-D5BEF973B395}" srcOrd="0" destOrd="0" presId="urn:microsoft.com/office/officeart/2005/8/layout/hierarchy1"/>
    <dgm:cxn modelId="{187CBF55-3838-442F-ADE3-EBBB59C083B6}" type="presOf" srcId="{67399AD5-90E0-43E6-93D8-06FE16EF1DE4}" destId="{C5065C7D-A1FC-48F9-A0E0-9592C7B85741}" srcOrd="0" destOrd="0" presId="urn:microsoft.com/office/officeart/2005/8/layout/hierarchy1"/>
    <dgm:cxn modelId="{F4E3BDBF-D031-4B55-A1ED-EF380E3822A9}" type="presOf" srcId="{D59B73A8-7295-4EEA-A79C-9D43354C66F7}" destId="{C4CE96BF-E101-413A-B1A9-F9D3F317EE7E}" srcOrd="0" destOrd="0" presId="urn:microsoft.com/office/officeart/2005/8/layout/hierarchy1"/>
    <dgm:cxn modelId="{6C430C68-F6D5-4EA7-8163-621233BAA45A}" type="presOf" srcId="{64F7BE90-97FB-4319-BFD7-2369E4147B9C}" destId="{77DBD775-C244-492B-BB37-D0C1A6B0BCFB}" srcOrd="0" destOrd="0" presId="urn:microsoft.com/office/officeart/2005/8/layout/hierarchy1"/>
    <dgm:cxn modelId="{62FBCAE6-2A7D-46E8-9118-12FF55508BE9}" type="presOf" srcId="{8F656A95-5DB7-4DC2-BB25-3A553AD61BC0}" destId="{5ECE6A93-D9DA-4DBE-982B-8AD56A003BAD}" srcOrd="0" destOrd="0" presId="urn:microsoft.com/office/officeart/2005/8/layout/hierarchy1"/>
    <dgm:cxn modelId="{000514EF-649F-4411-A5F9-F519AE79BAA5}" srcId="{7B0DF72A-32D1-40E0-8A0D-90FF460D92DA}" destId="{B49318FC-208D-42C4-ADC8-885A7485D21E}" srcOrd="2" destOrd="0" parTransId="{64F7BE90-97FB-4319-BFD7-2369E4147B9C}" sibTransId="{6BD2984A-9399-46E0-A7CB-10E803FD9185}"/>
    <dgm:cxn modelId="{963E28F9-97D7-44EC-994B-6CF95B9055B9}" srcId="{E4D9334B-9554-41E7-8357-5B5DB618938B}" destId="{E204FD8B-4848-49A6-B4C9-01BF8D8F71C6}" srcOrd="0" destOrd="0" parTransId="{81C74D57-2F39-476A-8CB0-6680663541D9}" sibTransId="{062A2557-7F9D-46C2-8FCB-08A4D6669AAC}"/>
    <dgm:cxn modelId="{A1DEEF13-D404-48CC-A382-5F05AA1168AF}" type="presOf" srcId="{12D2978F-A0AF-4A50-9F38-BE2363AEC2F1}" destId="{248730C3-28DA-4226-ABFF-8A6CAF21A9E1}" srcOrd="0" destOrd="0" presId="urn:microsoft.com/office/officeart/2005/8/layout/hierarchy1"/>
    <dgm:cxn modelId="{8207B3CF-B22A-46C5-93B4-8C5F5EF4D713}" srcId="{CB6831B4-D283-4525-B9F1-71CEADE812B6}" destId="{815047A4-1C2D-428F-BA2F-2E4994DC635F}" srcOrd="0" destOrd="0" parTransId="{6180ADC8-E47C-452A-9059-A4172F4EAD78}" sibTransId="{F26E65E2-7A1C-4D25-9CFE-54093D6C2B18}"/>
    <dgm:cxn modelId="{B0B4C077-2AEC-4EF8-88C1-07AC7A6D9373}" srcId="{D59B73A8-7295-4EEA-A79C-9D43354C66F7}" destId="{E828D7EF-2E49-4131-B529-0521A863E35A}" srcOrd="0" destOrd="0" parTransId="{12D2978F-A0AF-4A50-9F38-BE2363AEC2F1}" sibTransId="{D3F2E8EE-A96C-4952-81B3-1144CC28595F}"/>
    <dgm:cxn modelId="{7DFB0F38-D254-4EEE-B7D0-3BE7491EF05C}" type="presOf" srcId="{CB6831B4-D283-4525-B9F1-71CEADE812B6}" destId="{FC5AEA54-A9DF-4CD4-A097-13D25C0DB01C}" srcOrd="0" destOrd="0" presId="urn:microsoft.com/office/officeart/2005/8/layout/hierarchy1"/>
    <dgm:cxn modelId="{D28C9B90-7369-4257-BFCC-38796D0C0000}" type="presOf" srcId="{DF2B1B1E-3499-481F-ABB1-BD2245BB5625}" destId="{D1FA3E83-0657-42A9-AEA2-95858AAFB0E7}" srcOrd="0" destOrd="0" presId="urn:microsoft.com/office/officeart/2005/8/layout/hierarchy1"/>
    <dgm:cxn modelId="{3F710578-DBF3-4A61-B7BA-FEC64FF4C436}" type="presOf" srcId="{65D917FF-D9E3-4E3A-A2D0-0FFF25CBD3E8}" destId="{7918BB5F-8DAE-4223-A5FC-C504D217C0B7}" srcOrd="0" destOrd="0" presId="urn:microsoft.com/office/officeart/2005/8/layout/hierarchy1"/>
    <dgm:cxn modelId="{7FA77071-77A9-4C52-8874-9113FEC1D934}" type="presOf" srcId="{81C74D57-2F39-476A-8CB0-6680663541D9}" destId="{439519BF-7DC9-4AA4-8A12-584AA8A41507}" srcOrd="0" destOrd="0" presId="urn:microsoft.com/office/officeart/2005/8/layout/hierarchy1"/>
    <dgm:cxn modelId="{82EF8185-ED5B-4715-8093-82B12A83FF46}" srcId="{815047A4-1C2D-428F-BA2F-2E4994DC635F}" destId="{EDC51FBC-45C5-4E25-A3B4-337D10C07104}" srcOrd="0" destOrd="0" parTransId="{FBA2DF27-0DCC-49B3-85DB-DA18C1B67AFE}" sibTransId="{0964D8FA-0A58-40BB-90C9-629304983B5F}"/>
    <dgm:cxn modelId="{6B805C22-375C-4ADF-929E-078A68F719E7}" srcId="{F78917D1-09A1-4ABC-8E1F-240D8F0F139B}" destId="{7B0DF72A-32D1-40E0-8A0D-90FF460D92DA}" srcOrd="0" destOrd="0" parTransId="{65BBFBDC-FE25-4E66-8DA7-8EA0E37D957C}" sibTransId="{A01A24B3-3E39-4CB7-B300-7CE3A03A362B}"/>
    <dgm:cxn modelId="{787531D6-962F-4F21-96E4-A85325059896}" srcId="{7B0DF72A-32D1-40E0-8A0D-90FF460D92DA}" destId="{8C9552A5-7C07-4600-8881-5FC33D05C680}" srcOrd="0" destOrd="0" parTransId="{65D917FF-D9E3-4E3A-A2D0-0FFF25CBD3E8}" sibTransId="{42FCF072-EB98-47AF-80AB-7DF9194292D3}"/>
    <dgm:cxn modelId="{EC6F637C-21B1-4368-AD1A-C417AA6E6142}" type="presOf" srcId="{7B0DF72A-32D1-40E0-8A0D-90FF460D92DA}" destId="{4CE72F3B-D222-42B6-A41F-BD6FEEB4F170}" srcOrd="0" destOrd="0" presId="urn:microsoft.com/office/officeart/2005/8/layout/hierarchy1"/>
    <dgm:cxn modelId="{4069B0B0-28AE-4011-AD26-1239F68C704B}" type="presOf" srcId="{CBBCBF11-4F0C-4A23-8C31-8A1EA221E03C}" destId="{4217D410-5588-47DC-AB5A-2F66A33130AA}" srcOrd="0" destOrd="0" presId="urn:microsoft.com/office/officeart/2005/8/layout/hierarchy1"/>
    <dgm:cxn modelId="{340E7A4A-42E4-4C83-8A6A-905A9D12837B}" type="presOf" srcId="{E204FD8B-4848-49A6-B4C9-01BF8D8F71C6}" destId="{2F6B7CF0-DE28-4162-A750-8B0427E77DC4}" srcOrd="0" destOrd="0" presId="urn:microsoft.com/office/officeart/2005/8/layout/hierarchy1"/>
    <dgm:cxn modelId="{7FCFAD5F-C1BC-45A4-BDEA-60325F808F16}" srcId="{574D4642-6D1B-4392-9025-F60B7464CA4A}" destId="{D04ABE18-6302-4052-AA74-2B34FB8DA9B9}" srcOrd="0" destOrd="0" parTransId="{42FB29AF-1468-4735-958E-04DCB4BB25D0}" sibTransId="{6F631517-ABAF-4CF5-B607-0BA2D79EC3EA}"/>
    <dgm:cxn modelId="{6D88A31B-CF80-4330-802D-40C256087791}" type="presOf" srcId="{E828D7EF-2E49-4131-B529-0521A863E35A}" destId="{19950956-5A13-4305-BAB7-DAC105B6AD61}" srcOrd="0" destOrd="0" presId="urn:microsoft.com/office/officeart/2005/8/layout/hierarchy1"/>
    <dgm:cxn modelId="{BE9BFA77-6FEE-4E27-9BF9-5104941E800A}" type="presOf" srcId="{ACEFC2C4-6343-4818-9834-DB87A070DB00}" destId="{504B0AB1-743F-47C2-9EDF-C6B5ED08B5AC}" srcOrd="0" destOrd="0" presId="urn:microsoft.com/office/officeart/2005/8/layout/hierarchy1"/>
    <dgm:cxn modelId="{0385E701-0C48-4788-88E4-940D3F127D52}" type="presOf" srcId="{E5AF3E54-7F02-4E74-8063-DAA90AF30540}" destId="{4C8ACE59-DE5E-4E47-BEAC-E53E4AB59904}" srcOrd="0" destOrd="0" presId="urn:microsoft.com/office/officeart/2005/8/layout/hierarchy1"/>
    <dgm:cxn modelId="{6D3D81EC-C6D9-4976-8A3E-2C1F6C1A9C84}" srcId="{B49318FC-208D-42C4-ADC8-885A7485D21E}" destId="{040290E9-E401-4143-B41F-93D165E2F1E4}" srcOrd="0" destOrd="0" parTransId="{CBBCBF11-4F0C-4A23-8C31-8A1EA221E03C}" sibTransId="{AD6D0F03-4AAB-4C15-B02D-120C4D635EAB}"/>
    <dgm:cxn modelId="{5CF14AA2-F767-4E3A-BAFF-3F901E743087}" type="presOf" srcId="{42FB29AF-1468-4735-958E-04DCB4BB25D0}" destId="{C4EC54CE-D3C7-4944-8996-223DFB712767}" srcOrd="0" destOrd="0" presId="urn:microsoft.com/office/officeart/2005/8/layout/hierarchy1"/>
    <dgm:cxn modelId="{9B7CDDE4-F871-4F69-BFEA-1DFD4513C4CE}" type="presOf" srcId="{D04ABE18-6302-4052-AA74-2B34FB8DA9B9}" destId="{23FCD6F0-52F4-4E2B-A1B4-A0F3E313F97D}" srcOrd="0" destOrd="0" presId="urn:microsoft.com/office/officeart/2005/8/layout/hierarchy1"/>
    <dgm:cxn modelId="{17864CBC-F691-4854-9CAF-F284CDE72F4B}" type="presOf" srcId="{6180ADC8-E47C-452A-9059-A4172F4EAD78}" destId="{B703A11F-51C0-4CDB-9ABE-DC355A400392}" srcOrd="0" destOrd="0" presId="urn:microsoft.com/office/officeart/2005/8/layout/hierarchy1"/>
    <dgm:cxn modelId="{261F22CA-DF50-43BE-8AB5-E8ADEEEF311F}" type="presOf" srcId="{815047A4-1C2D-428F-BA2F-2E4994DC635F}" destId="{67239BE8-DC97-46DB-B1E7-CAEF7A5C8E64}" srcOrd="0" destOrd="0" presId="urn:microsoft.com/office/officeart/2005/8/layout/hierarchy1"/>
    <dgm:cxn modelId="{D7C603A7-F183-4BA4-9A55-B456F0791295}" type="presOf" srcId="{3F5FBB15-CC1D-497B-A6DB-9F27BBF8CD3D}" destId="{A8AED34A-2584-4970-955B-80F182E3DA5B}" srcOrd="0" destOrd="0" presId="urn:microsoft.com/office/officeart/2005/8/layout/hierarchy1"/>
    <dgm:cxn modelId="{7770A411-A414-4B1B-B793-158864199E57}" type="presOf" srcId="{84C21E20-EC47-4A73-A10C-16802D62E2DE}" destId="{AC011352-5A99-47CD-A12C-5824023EF8D3}" srcOrd="0" destOrd="0" presId="urn:microsoft.com/office/officeart/2005/8/layout/hierarchy1"/>
    <dgm:cxn modelId="{81B9082A-27A5-4D62-A899-34D20DCBA2C4}" srcId="{D04ABE18-6302-4052-AA74-2B34FB8DA9B9}" destId="{A83D61EA-47BB-4C03-9F73-1B2AC588A280}" srcOrd="0" destOrd="0" parTransId="{67399AD5-90E0-43E6-93D8-06FE16EF1DE4}" sibTransId="{FBBB2E0D-6641-42D7-895D-79130B3DFAF5}"/>
    <dgm:cxn modelId="{A5A18924-4ECF-47C5-9A09-A9EEFF9CCD8E}" type="presOf" srcId="{8C9552A5-7C07-4600-8881-5FC33D05C680}" destId="{FDD9008D-12E2-43C4-90A3-49B8565E1F0A}" srcOrd="0" destOrd="0" presId="urn:microsoft.com/office/officeart/2005/8/layout/hierarchy1"/>
    <dgm:cxn modelId="{AE52E713-5FAA-4CEB-B0B6-0907C8C4DC4D}" type="presOf" srcId="{7F74DED1-BBCE-4287-8D73-FF6E12D46D8F}" destId="{AFD39DCD-AFDE-4E4C-B618-ACD7A6AC1BCF}" srcOrd="0" destOrd="0" presId="urn:microsoft.com/office/officeart/2005/8/layout/hierarchy1"/>
    <dgm:cxn modelId="{F395425D-8744-4F1C-8982-81FE86420614}" srcId="{E204FD8B-4848-49A6-B4C9-01BF8D8F71C6}" destId="{8F656A95-5DB7-4DC2-BB25-3A553AD61BC0}" srcOrd="0" destOrd="0" parTransId="{7F74DED1-BBCE-4287-8D73-FF6E12D46D8F}" sibTransId="{C70F3013-1B2E-4AAF-934C-612C376D2DD0}"/>
    <dgm:cxn modelId="{C0F5D395-24A8-4819-BCF6-1363D6E3014E}" type="presOf" srcId="{A83D61EA-47BB-4C03-9F73-1B2AC588A280}" destId="{027E79ED-B4FC-45BE-9F18-5EFBB93FC433}" srcOrd="0" destOrd="0" presId="urn:microsoft.com/office/officeart/2005/8/layout/hierarchy1"/>
    <dgm:cxn modelId="{1A5A5390-2EA9-4931-BAB2-2512CFAC46A0}" type="presOf" srcId="{040290E9-E401-4143-B41F-93D165E2F1E4}" destId="{61FDA0DA-DFF8-4E54-9255-431D6F56CF15}" srcOrd="0" destOrd="0" presId="urn:microsoft.com/office/officeart/2005/8/layout/hierarchy1"/>
    <dgm:cxn modelId="{E62E6ED3-6FC4-4637-B4E9-BCD22294C3A9}" srcId="{E828D7EF-2E49-4131-B529-0521A863E35A}" destId="{E4D9334B-9554-41E7-8357-5B5DB618938B}" srcOrd="0" destOrd="0" parTransId="{ACEFC2C4-6343-4818-9834-DB87A070DB00}" sibTransId="{8238AFDB-B46E-47F0-B86B-14F4E3C9B3EB}"/>
    <dgm:cxn modelId="{23A4EE14-CCAC-444F-B7C6-C288891970F0}" type="presParOf" srcId="{F82827CD-9B86-41F5-8B17-D5BEF973B395}" destId="{C82C0C10-E098-440E-981B-84B7B321FD6F}" srcOrd="0" destOrd="0" presId="urn:microsoft.com/office/officeart/2005/8/layout/hierarchy1"/>
    <dgm:cxn modelId="{648A9D4C-6B2B-4A91-BE8E-6F31E4F9D0D6}" type="presParOf" srcId="{C82C0C10-E098-440E-981B-84B7B321FD6F}" destId="{AEDAB43D-9D08-4099-BEF9-660A7D932C3C}" srcOrd="0" destOrd="0" presId="urn:microsoft.com/office/officeart/2005/8/layout/hierarchy1"/>
    <dgm:cxn modelId="{5E935A65-EE44-4E0A-BC4B-0E411797C1BE}" type="presParOf" srcId="{AEDAB43D-9D08-4099-BEF9-660A7D932C3C}" destId="{A4DFBC94-C47C-4ECE-853A-3BB4E36C463B}" srcOrd="0" destOrd="0" presId="urn:microsoft.com/office/officeart/2005/8/layout/hierarchy1"/>
    <dgm:cxn modelId="{C5A00767-DECD-4973-B369-B07CA0B16F46}" type="presParOf" srcId="{AEDAB43D-9D08-4099-BEF9-660A7D932C3C}" destId="{4CE72F3B-D222-42B6-A41F-BD6FEEB4F170}" srcOrd="1" destOrd="0" presId="urn:microsoft.com/office/officeart/2005/8/layout/hierarchy1"/>
    <dgm:cxn modelId="{8C0A8A36-534A-4A50-963C-BFE929C5FDDF}" type="presParOf" srcId="{C82C0C10-E098-440E-981B-84B7B321FD6F}" destId="{C26043B8-9F1E-4A68-91FF-AF1A2BD8B67E}" srcOrd="1" destOrd="0" presId="urn:microsoft.com/office/officeart/2005/8/layout/hierarchy1"/>
    <dgm:cxn modelId="{7D63D811-27D2-43AB-BF36-2472DEA77DCE}" type="presParOf" srcId="{C26043B8-9F1E-4A68-91FF-AF1A2BD8B67E}" destId="{7918BB5F-8DAE-4223-A5FC-C504D217C0B7}" srcOrd="0" destOrd="0" presId="urn:microsoft.com/office/officeart/2005/8/layout/hierarchy1"/>
    <dgm:cxn modelId="{A05D5169-F5A8-42DF-9EB1-7F92F6B8865E}" type="presParOf" srcId="{C26043B8-9F1E-4A68-91FF-AF1A2BD8B67E}" destId="{D84E2BBA-F1DD-4D1D-B210-96720E95B7EE}" srcOrd="1" destOrd="0" presId="urn:microsoft.com/office/officeart/2005/8/layout/hierarchy1"/>
    <dgm:cxn modelId="{9DF3CF9E-253A-4EC3-BCC7-CE38FF5073D2}" type="presParOf" srcId="{D84E2BBA-F1DD-4D1D-B210-96720E95B7EE}" destId="{DE8F2485-C2E4-4523-A1B1-1F4E7C37AE90}" srcOrd="0" destOrd="0" presId="urn:microsoft.com/office/officeart/2005/8/layout/hierarchy1"/>
    <dgm:cxn modelId="{25D4A830-21F5-4E2A-99D4-DC43D6A253C5}" type="presParOf" srcId="{DE8F2485-C2E4-4523-A1B1-1F4E7C37AE90}" destId="{54D5E4D4-0F6C-4E79-B222-A9F2B2AE25E4}" srcOrd="0" destOrd="0" presId="urn:microsoft.com/office/officeart/2005/8/layout/hierarchy1"/>
    <dgm:cxn modelId="{01A4FCBC-C724-46B8-AA14-2322444A358F}" type="presParOf" srcId="{DE8F2485-C2E4-4523-A1B1-1F4E7C37AE90}" destId="{FDD9008D-12E2-43C4-90A3-49B8565E1F0A}" srcOrd="1" destOrd="0" presId="urn:microsoft.com/office/officeart/2005/8/layout/hierarchy1"/>
    <dgm:cxn modelId="{D1F58650-6B29-4941-AC78-A5343A653BEB}" type="presParOf" srcId="{D84E2BBA-F1DD-4D1D-B210-96720E95B7EE}" destId="{286D0619-5259-44D9-B297-0F3867A400CC}" srcOrd="1" destOrd="0" presId="urn:microsoft.com/office/officeart/2005/8/layout/hierarchy1"/>
    <dgm:cxn modelId="{6BB600F6-27B8-4DF2-8392-DDBA2220A695}" type="presParOf" srcId="{286D0619-5259-44D9-B297-0F3867A400CC}" destId="{A8AED34A-2584-4970-955B-80F182E3DA5B}" srcOrd="0" destOrd="0" presId="urn:microsoft.com/office/officeart/2005/8/layout/hierarchy1"/>
    <dgm:cxn modelId="{0F1BC62A-CF0F-424A-A94A-356F2C4AFE67}" type="presParOf" srcId="{286D0619-5259-44D9-B297-0F3867A400CC}" destId="{45A00062-114A-4D85-90AD-745A8D8BA946}" srcOrd="1" destOrd="0" presId="urn:microsoft.com/office/officeart/2005/8/layout/hierarchy1"/>
    <dgm:cxn modelId="{F7E75361-A12D-47E6-BC29-022CA7DBFED6}" type="presParOf" srcId="{45A00062-114A-4D85-90AD-745A8D8BA946}" destId="{FDE1D085-1902-4AA6-93C3-5B47C58150AF}" srcOrd="0" destOrd="0" presId="urn:microsoft.com/office/officeart/2005/8/layout/hierarchy1"/>
    <dgm:cxn modelId="{AD0BDD9D-2B74-45E0-B3E8-F5E37743D478}" type="presParOf" srcId="{FDE1D085-1902-4AA6-93C3-5B47C58150AF}" destId="{4822CA77-DC55-403B-A7B7-B907E14BA269}" srcOrd="0" destOrd="0" presId="urn:microsoft.com/office/officeart/2005/8/layout/hierarchy1"/>
    <dgm:cxn modelId="{B0407432-B87B-4C87-8800-69B85C4E874B}" type="presParOf" srcId="{FDE1D085-1902-4AA6-93C3-5B47C58150AF}" destId="{FC5AEA54-A9DF-4CD4-A097-13D25C0DB01C}" srcOrd="1" destOrd="0" presId="urn:microsoft.com/office/officeart/2005/8/layout/hierarchy1"/>
    <dgm:cxn modelId="{91502FA7-F122-4F24-AAAD-535774AF8A64}" type="presParOf" srcId="{45A00062-114A-4D85-90AD-745A8D8BA946}" destId="{1122B55F-21C6-4212-AE17-F811956A9176}" srcOrd="1" destOrd="0" presId="urn:microsoft.com/office/officeart/2005/8/layout/hierarchy1"/>
    <dgm:cxn modelId="{79D0BF85-0EC2-49CB-B6F6-C45758FA4641}" type="presParOf" srcId="{1122B55F-21C6-4212-AE17-F811956A9176}" destId="{B703A11F-51C0-4CDB-9ABE-DC355A400392}" srcOrd="0" destOrd="0" presId="urn:microsoft.com/office/officeart/2005/8/layout/hierarchy1"/>
    <dgm:cxn modelId="{7317613E-0207-405D-9028-8A78D31ED272}" type="presParOf" srcId="{1122B55F-21C6-4212-AE17-F811956A9176}" destId="{3F377D39-BFDF-48A9-9E67-7E53EA520E2C}" srcOrd="1" destOrd="0" presId="urn:microsoft.com/office/officeart/2005/8/layout/hierarchy1"/>
    <dgm:cxn modelId="{CFFBD63C-3FF7-4000-99F6-0C70E474697C}" type="presParOf" srcId="{3F377D39-BFDF-48A9-9E67-7E53EA520E2C}" destId="{27796D05-4003-417E-AEF2-319D5B6B94AE}" srcOrd="0" destOrd="0" presId="urn:microsoft.com/office/officeart/2005/8/layout/hierarchy1"/>
    <dgm:cxn modelId="{83C701AC-075B-40F9-A34B-1D17193E62F0}" type="presParOf" srcId="{27796D05-4003-417E-AEF2-319D5B6B94AE}" destId="{6D25177A-3A89-4DD5-AA84-81248803FE23}" srcOrd="0" destOrd="0" presId="urn:microsoft.com/office/officeart/2005/8/layout/hierarchy1"/>
    <dgm:cxn modelId="{42DA0194-435B-4F14-85B5-73CB25B2C01B}" type="presParOf" srcId="{27796D05-4003-417E-AEF2-319D5B6B94AE}" destId="{67239BE8-DC97-46DB-B1E7-CAEF7A5C8E64}" srcOrd="1" destOrd="0" presId="urn:microsoft.com/office/officeart/2005/8/layout/hierarchy1"/>
    <dgm:cxn modelId="{8D085E36-2AB6-4D15-AFCF-387AC86B37E4}" type="presParOf" srcId="{3F377D39-BFDF-48A9-9E67-7E53EA520E2C}" destId="{270E3C2A-5684-4C2A-9DAE-DBFD11AB5320}" srcOrd="1" destOrd="0" presId="urn:microsoft.com/office/officeart/2005/8/layout/hierarchy1"/>
    <dgm:cxn modelId="{1EFECFBA-7060-44BA-8929-A8F9BD47964C}" type="presParOf" srcId="{270E3C2A-5684-4C2A-9DAE-DBFD11AB5320}" destId="{93249838-23B5-4756-83E6-8DCC8B5C7599}" srcOrd="0" destOrd="0" presId="urn:microsoft.com/office/officeart/2005/8/layout/hierarchy1"/>
    <dgm:cxn modelId="{CA416CC5-4AAB-4B18-BA7C-372A792FD5F2}" type="presParOf" srcId="{270E3C2A-5684-4C2A-9DAE-DBFD11AB5320}" destId="{1C660463-9D58-4488-8249-E70103E453EE}" srcOrd="1" destOrd="0" presId="urn:microsoft.com/office/officeart/2005/8/layout/hierarchy1"/>
    <dgm:cxn modelId="{5FB7E9E7-617F-4465-9EB5-5B933EDE0CFD}" type="presParOf" srcId="{1C660463-9D58-4488-8249-E70103E453EE}" destId="{2625C84F-BAE5-4404-A56E-8F6C494B7856}" srcOrd="0" destOrd="0" presId="urn:microsoft.com/office/officeart/2005/8/layout/hierarchy1"/>
    <dgm:cxn modelId="{59902AD4-DA06-4B2E-8F53-DE32644842F8}" type="presParOf" srcId="{2625C84F-BAE5-4404-A56E-8F6C494B7856}" destId="{CC589393-001F-4E66-8461-490CA11EEC0C}" srcOrd="0" destOrd="0" presId="urn:microsoft.com/office/officeart/2005/8/layout/hierarchy1"/>
    <dgm:cxn modelId="{C8D5B790-2194-44AD-AAA7-28CF4ACC4A20}" type="presParOf" srcId="{2625C84F-BAE5-4404-A56E-8F6C494B7856}" destId="{4D8C8715-B472-4BBB-B5D0-77FCE0EBFD5A}" srcOrd="1" destOrd="0" presId="urn:microsoft.com/office/officeart/2005/8/layout/hierarchy1"/>
    <dgm:cxn modelId="{C522334E-EA86-4E48-AC90-A00E484795E6}" type="presParOf" srcId="{1C660463-9D58-4488-8249-E70103E453EE}" destId="{E0B29214-5264-4A9F-8031-B47C85FB4A53}" srcOrd="1" destOrd="0" presId="urn:microsoft.com/office/officeart/2005/8/layout/hierarchy1"/>
    <dgm:cxn modelId="{8114CEA9-C787-4B17-AF09-07732AFB524C}" type="presParOf" srcId="{C26043B8-9F1E-4A68-91FF-AF1A2BD8B67E}" destId="{4C8ACE59-DE5E-4E47-BEAC-E53E4AB59904}" srcOrd="2" destOrd="0" presId="urn:microsoft.com/office/officeart/2005/8/layout/hierarchy1"/>
    <dgm:cxn modelId="{706C27A9-C99A-40C0-80FD-FCE7BDF4F210}" type="presParOf" srcId="{C26043B8-9F1E-4A68-91FF-AF1A2BD8B67E}" destId="{EE6101BF-FFD9-48C5-8E1A-41DFDCCD45F0}" srcOrd="3" destOrd="0" presId="urn:microsoft.com/office/officeart/2005/8/layout/hierarchy1"/>
    <dgm:cxn modelId="{F588AF8F-7AEE-4591-971B-3D490AAFF6E5}" type="presParOf" srcId="{EE6101BF-FFD9-48C5-8E1A-41DFDCCD45F0}" destId="{21D0184A-AA8A-4203-A17E-729898F74945}" srcOrd="0" destOrd="0" presId="urn:microsoft.com/office/officeart/2005/8/layout/hierarchy1"/>
    <dgm:cxn modelId="{E9A5EAF2-4A8A-4C00-8CDB-1B5152872B08}" type="presParOf" srcId="{21D0184A-AA8A-4203-A17E-729898F74945}" destId="{86E43555-CA49-477B-AA7A-12A04BCE7B77}" srcOrd="0" destOrd="0" presId="urn:microsoft.com/office/officeart/2005/8/layout/hierarchy1"/>
    <dgm:cxn modelId="{99747555-BF59-4AAC-858C-5ECB85B9F919}" type="presParOf" srcId="{21D0184A-AA8A-4203-A17E-729898F74945}" destId="{3119F93F-F930-4382-9278-C5366D8EBE34}" srcOrd="1" destOrd="0" presId="urn:microsoft.com/office/officeart/2005/8/layout/hierarchy1"/>
    <dgm:cxn modelId="{BA8E86DF-EF98-4113-B3E3-19008DAAFD6A}" type="presParOf" srcId="{EE6101BF-FFD9-48C5-8E1A-41DFDCCD45F0}" destId="{C3249768-7D7E-489A-9B08-B13DC30D0B96}" srcOrd="1" destOrd="0" presId="urn:microsoft.com/office/officeart/2005/8/layout/hierarchy1"/>
    <dgm:cxn modelId="{31924DB6-B41E-4885-87E9-9C4A79A40BF2}" type="presParOf" srcId="{C3249768-7D7E-489A-9B08-B13DC30D0B96}" destId="{C4EC54CE-D3C7-4944-8996-223DFB712767}" srcOrd="0" destOrd="0" presId="urn:microsoft.com/office/officeart/2005/8/layout/hierarchy1"/>
    <dgm:cxn modelId="{454F5013-43C3-4835-A01A-DB525BA289C1}" type="presParOf" srcId="{C3249768-7D7E-489A-9B08-B13DC30D0B96}" destId="{674DC3BA-475E-4ACF-B78E-6610EFFAE630}" srcOrd="1" destOrd="0" presId="urn:microsoft.com/office/officeart/2005/8/layout/hierarchy1"/>
    <dgm:cxn modelId="{DB2D822B-6634-4F4C-AD89-CE0016058471}" type="presParOf" srcId="{674DC3BA-475E-4ACF-B78E-6610EFFAE630}" destId="{BEB0DA37-A93E-4CFB-8101-0FEC1AE6376C}" srcOrd="0" destOrd="0" presId="urn:microsoft.com/office/officeart/2005/8/layout/hierarchy1"/>
    <dgm:cxn modelId="{92B4C78C-362C-4016-B8C6-64C2DDE86401}" type="presParOf" srcId="{BEB0DA37-A93E-4CFB-8101-0FEC1AE6376C}" destId="{5A137D4D-8F75-4CC4-A0BC-3A3F56DA1511}" srcOrd="0" destOrd="0" presId="urn:microsoft.com/office/officeart/2005/8/layout/hierarchy1"/>
    <dgm:cxn modelId="{78B2405D-9DED-4DB2-BC40-D87953C02D0F}" type="presParOf" srcId="{BEB0DA37-A93E-4CFB-8101-0FEC1AE6376C}" destId="{23FCD6F0-52F4-4E2B-A1B4-A0F3E313F97D}" srcOrd="1" destOrd="0" presId="urn:microsoft.com/office/officeart/2005/8/layout/hierarchy1"/>
    <dgm:cxn modelId="{016FA83D-4772-4716-A30A-47FB911671DF}" type="presParOf" srcId="{674DC3BA-475E-4ACF-B78E-6610EFFAE630}" destId="{D603B34A-1FA6-4789-A105-50A4118196EB}" srcOrd="1" destOrd="0" presId="urn:microsoft.com/office/officeart/2005/8/layout/hierarchy1"/>
    <dgm:cxn modelId="{3743C040-F0FA-43C6-936C-C6266D9F2526}" type="presParOf" srcId="{D603B34A-1FA6-4789-A105-50A4118196EB}" destId="{C5065C7D-A1FC-48F9-A0E0-9592C7B85741}" srcOrd="0" destOrd="0" presId="urn:microsoft.com/office/officeart/2005/8/layout/hierarchy1"/>
    <dgm:cxn modelId="{D2D77941-0ABA-4B7A-B1A3-A80C3312DF01}" type="presParOf" srcId="{D603B34A-1FA6-4789-A105-50A4118196EB}" destId="{3B41A489-73E8-42B2-88EF-06D19AA05892}" srcOrd="1" destOrd="0" presId="urn:microsoft.com/office/officeart/2005/8/layout/hierarchy1"/>
    <dgm:cxn modelId="{7E7B6EF6-7B5D-432D-B78B-CB56DF3313B9}" type="presParOf" srcId="{3B41A489-73E8-42B2-88EF-06D19AA05892}" destId="{E2B8E799-FEBC-45C6-A0A3-867CDCE27E8F}" srcOrd="0" destOrd="0" presId="urn:microsoft.com/office/officeart/2005/8/layout/hierarchy1"/>
    <dgm:cxn modelId="{F3FC4A3A-C279-4AD4-8CCB-EABC06632A07}" type="presParOf" srcId="{E2B8E799-FEBC-45C6-A0A3-867CDCE27E8F}" destId="{79973A60-57BD-48DF-9735-BA4B5116F838}" srcOrd="0" destOrd="0" presId="urn:microsoft.com/office/officeart/2005/8/layout/hierarchy1"/>
    <dgm:cxn modelId="{58C872B2-930C-4194-8272-B4B6EB65DAD3}" type="presParOf" srcId="{E2B8E799-FEBC-45C6-A0A3-867CDCE27E8F}" destId="{027E79ED-B4FC-45BE-9F18-5EFBB93FC433}" srcOrd="1" destOrd="0" presId="urn:microsoft.com/office/officeart/2005/8/layout/hierarchy1"/>
    <dgm:cxn modelId="{89504F0A-11E9-4FD6-93FB-91252A0C06B8}" type="presParOf" srcId="{3B41A489-73E8-42B2-88EF-06D19AA05892}" destId="{5A293C9D-0892-4F8D-B050-3270B103300B}" srcOrd="1" destOrd="0" presId="urn:microsoft.com/office/officeart/2005/8/layout/hierarchy1"/>
    <dgm:cxn modelId="{8976EB68-55AF-4F49-954D-5BBA027093C1}" type="presParOf" srcId="{C26043B8-9F1E-4A68-91FF-AF1A2BD8B67E}" destId="{77DBD775-C244-492B-BB37-D0C1A6B0BCFB}" srcOrd="4" destOrd="0" presId="urn:microsoft.com/office/officeart/2005/8/layout/hierarchy1"/>
    <dgm:cxn modelId="{D9D9666A-278D-4E9E-9A4F-DD409023EADA}" type="presParOf" srcId="{C26043B8-9F1E-4A68-91FF-AF1A2BD8B67E}" destId="{0E199F3F-A906-4636-AB0A-3A8BD051FEE6}" srcOrd="5" destOrd="0" presId="urn:microsoft.com/office/officeart/2005/8/layout/hierarchy1"/>
    <dgm:cxn modelId="{3AE60DA2-EB44-42C9-941E-6F971DB8990F}" type="presParOf" srcId="{0E199F3F-A906-4636-AB0A-3A8BD051FEE6}" destId="{34B4049A-9790-4927-8DC6-3B00C4633F32}" srcOrd="0" destOrd="0" presId="urn:microsoft.com/office/officeart/2005/8/layout/hierarchy1"/>
    <dgm:cxn modelId="{FFBB1B5C-7E4E-41ED-9165-83444D6F6B18}" type="presParOf" srcId="{34B4049A-9790-4927-8DC6-3B00C4633F32}" destId="{D38E2F96-9904-418C-B17B-1C90560888EC}" srcOrd="0" destOrd="0" presId="urn:microsoft.com/office/officeart/2005/8/layout/hierarchy1"/>
    <dgm:cxn modelId="{A0161402-A955-412A-9C65-C8791A65BBFF}" type="presParOf" srcId="{34B4049A-9790-4927-8DC6-3B00C4633F32}" destId="{43179B11-E803-4FF8-8D49-B7E292F67F30}" srcOrd="1" destOrd="0" presId="urn:microsoft.com/office/officeart/2005/8/layout/hierarchy1"/>
    <dgm:cxn modelId="{17C77650-EFDD-4BC1-B902-AD0CEBD0F0FE}" type="presParOf" srcId="{0E199F3F-A906-4636-AB0A-3A8BD051FEE6}" destId="{F50475C9-3FE5-4873-A41A-419B8A890FCC}" srcOrd="1" destOrd="0" presId="urn:microsoft.com/office/officeart/2005/8/layout/hierarchy1"/>
    <dgm:cxn modelId="{8B58BCCF-7B7D-4EC4-8282-176EDC7E28FB}" type="presParOf" srcId="{F50475C9-3FE5-4873-A41A-419B8A890FCC}" destId="{4217D410-5588-47DC-AB5A-2F66A33130AA}" srcOrd="0" destOrd="0" presId="urn:microsoft.com/office/officeart/2005/8/layout/hierarchy1"/>
    <dgm:cxn modelId="{D8AFDDDE-2F20-442B-AC81-AE4E9A024CC3}" type="presParOf" srcId="{F50475C9-3FE5-4873-A41A-419B8A890FCC}" destId="{2E9ED137-4959-4DD1-ACB5-46244B57BC5C}" srcOrd="1" destOrd="0" presId="urn:microsoft.com/office/officeart/2005/8/layout/hierarchy1"/>
    <dgm:cxn modelId="{F4C36C65-BD34-420A-AA60-8F0775A231AB}" type="presParOf" srcId="{2E9ED137-4959-4DD1-ACB5-46244B57BC5C}" destId="{62ACBD9C-9FDD-4D90-BAD9-82E7DB840C7C}" srcOrd="0" destOrd="0" presId="urn:microsoft.com/office/officeart/2005/8/layout/hierarchy1"/>
    <dgm:cxn modelId="{E2373B55-E96B-4DC4-8BC4-E08B37AC731C}" type="presParOf" srcId="{62ACBD9C-9FDD-4D90-BAD9-82E7DB840C7C}" destId="{5A531CE9-EB26-4711-986C-F2071BBC0BF6}" srcOrd="0" destOrd="0" presId="urn:microsoft.com/office/officeart/2005/8/layout/hierarchy1"/>
    <dgm:cxn modelId="{E63FA584-BD0A-4109-8683-C35B38302DD5}" type="presParOf" srcId="{62ACBD9C-9FDD-4D90-BAD9-82E7DB840C7C}" destId="{61FDA0DA-DFF8-4E54-9255-431D6F56CF15}" srcOrd="1" destOrd="0" presId="urn:microsoft.com/office/officeart/2005/8/layout/hierarchy1"/>
    <dgm:cxn modelId="{8E18A3F5-ED82-4983-A25E-2B21E5FB5208}" type="presParOf" srcId="{2E9ED137-4959-4DD1-ACB5-46244B57BC5C}" destId="{2D0309D5-3888-43FC-A2B9-F3FC98126101}" srcOrd="1" destOrd="0" presId="urn:microsoft.com/office/officeart/2005/8/layout/hierarchy1"/>
    <dgm:cxn modelId="{EC333590-E636-4047-BE11-3B76EDA23D34}" type="presParOf" srcId="{2D0309D5-3888-43FC-A2B9-F3FC98126101}" destId="{D1FA3E83-0657-42A9-AEA2-95858AAFB0E7}" srcOrd="0" destOrd="0" presId="urn:microsoft.com/office/officeart/2005/8/layout/hierarchy1"/>
    <dgm:cxn modelId="{003B81C8-45BC-4B08-AFC7-F4C7C2C59A50}" type="presParOf" srcId="{2D0309D5-3888-43FC-A2B9-F3FC98126101}" destId="{A5B01E26-05ED-4EBA-86F3-4ED5D80BC39E}" srcOrd="1" destOrd="0" presId="urn:microsoft.com/office/officeart/2005/8/layout/hierarchy1"/>
    <dgm:cxn modelId="{5A344DFE-5EB6-4D52-A521-7CEE58685016}" type="presParOf" srcId="{A5B01E26-05ED-4EBA-86F3-4ED5D80BC39E}" destId="{CF5E5E06-CD01-46BA-AC15-218E6B209585}" srcOrd="0" destOrd="0" presId="urn:microsoft.com/office/officeart/2005/8/layout/hierarchy1"/>
    <dgm:cxn modelId="{C9F83B02-91F0-4C8A-83E6-0E76AB68FE4F}" type="presParOf" srcId="{CF5E5E06-CD01-46BA-AC15-218E6B209585}" destId="{05FA20C3-4B94-4BDD-AEFF-F306B7F1C56E}" srcOrd="0" destOrd="0" presId="urn:microsoft.com/office/officeart/2005/8/layout/hierarchy1"/>
    <dgm:cxn modelId="{6A753D23-401C-4CA0-BA21-36C1148D09E6}" type="presParOf" srcId="{CF5E5E06-CD01-46BA-AC15-218E6B209585}" destId="{C4CE96BF-E101-413A-B1A9-F9D3F317EE7E}" srcOrd="1" destOrd="0" presId="urn:microsoft.com/office/officeart/2005/8/layout/hierarchy1"/>
    <dgm:cxn modelId="{2ACE593C-479E-4D28-BAB0-4BE45B3A49D9}" type="presParOf" srcId="{A5B01E26-05ED-4EBA-86F3-4ED5D80BC39E}" destId="{B921DCCF-D3B9-47AA-AF91-8526E686B7B3}" srcOrd="1" destOrd="0" presId="urn:microsoft.com/office/officeart/2005/8/layout/hierarchy1"/>
    <dgm:cxn modelId="{A8B2A2D5-C88F-448C-9825-6027D6C41BDE}" type="presParOf" srcId="{B921DCCF-D3B9-47AA-AF91-8526E686B7B3}" destId="{248730C3-28DA-4226-ABFF-8A6CAF21A9E1}" srcOrd="0" destOrd="0" presId="urn:microsoft.com/office/officeart/2005/8/layout/hierarchy1"/>
    <dgm:cxn modelId="{418CD337-742E-46CA-8BA6-2E125B074BF3}" type="presParOf" srcId="{B921DCCF-D3B9-47AA-AF91-8526E686B7B3}" destId="{0F5BA70A-01C6-4FF3-B2B9-C6FE17F26D97}" srcOrd="1" destOrd="0" presId="urn:microsoft.com/office/officeart/2005/8/layout/hierarchy1"/>
    <dgm:cxn modelId="{B294663B-58A0-43BB-AB5D-92789972150A}" type="presParOf" srcId="{0F5BA70A-01C6-4FF3-B2B9-C6FE17F26D97}" destId="{B56C2B97-F143-471E-B747-F55E4ABAD1EA}" srcOrd="0" destOrd="0" presId="urn:microsoft.com/office/officeart/2005/8/layout/hierarchy1"/>
    <dgm:cxn modelId="{8460CE8F-9BD6-4858-8482-1DF837C73150}" type="presParOf" srcId="{B56C2B97-F143-471E-B747-F55E4ABAD1EA}" destId="{3ED61C85-6A18-437E-B1B3-31718D699909}" srcOrd="0" destOrd="0" presId="urn:microsoft.com/office/officeart/2005/8/layout/hierarchy1"/>
    <dgm:cxn modelId="{99D300DA-0D25-42CB-9A06-39731B184EB8}" type="presParOf" srcId="{B56C2B97-F143-471E-B747-F55E4ABAD1EA}" destId="{19950956-5A13-4305-BAB7-DAC105B6AD61}" srcOrd="1" destOrd="0" presId="urn:microsoft.com/office/officeart/2005/8/layout/hierarchy1"/>
    <dgm:cxn modelId="{BF12EF86-604E-4ECD-8BEF-A5AFC883304C}" type="presParOf" srcId="{0F5BA70A-01C6-4FF3-B2B9-C6FE17F26D97}" destId="{2805C0A7-873D-430C-B025-BB2CE8E32F33}" srcOrd="1" destOrd="0" presId="urn:microsoft.com/office/officeart/2005/8/layout/hierarchy1"/>
    <dgm:cxn modelId="{85702FE4-6A58-47E0-8488-E1ECA3CFDFDD}" type="presParOf" srcId="{2805C0A7-873D-430C-B025-BB2CE8E32F33}" destId="{504B0AB1-743F-47C2-9EDF-C6B5ED08B5AC}" srcOrd="0" destOrd="0" presId="urn:microsoft.com/office/officeart/2005/8/layout/hierarchy1"/>
    <dgm:cxn modelId="{267BFEAD-810A-4358-BAC3-6C4640083AF8}" type="presParOf" srcId="{2805C0A7-873D-430C-B025-BB2CE8E32F33}" destId="{ED1AD0E0-EB23-4E48-B649-C065E1DFD9AF}" srcOrd="1" destOrd="0" presId="urn:microsoft.com/office/officeart/2005/8/layout/hierarchy1"/>
    <dgm:cxn modelId="{B9305084-C238-4295-8195-F019C06F1BEC}" type="presParOf" srcId="{ED1AD0E0-EB23-4E48-B649-C065E1DFD9AF}" destId="{23FEA82D-AE43-42B3-82CC-B9CEBF64A7BC}" srcOrd="0" destOrd="0" presId="urn:microsoft.com/office/officeart/2005/8/layout/hierarchy1"/>
    <dgm:cxn modelId="{F07888C4-0C3B-4F63-816F-9E7881A94315}" type="presParOf" srcId="{23FEA82D-AE43-42B3-82CC-B9CEBF64A7BC}" destId="{ECD4B56B-FE8D-445B-A953-10CA2C7E8869}" srcOrd="0" destOrd="0" presId="urn:microsoft.com/office/officeart/2005/8/layout/hierarchy1"/>
    <dgm:cxn modelId="{E65CB94B-35C1-4E40-8379-5A1317B76A79}" type="presParOf" srcId="{23FEA82D-AE43-42B3-82CC-B9CEBF64A7BC}" destId="{B27B30F8-9F71-4C08-886A-32FD9AB0E890}" srcOrd="1" destOrd="0" presId="urn:microsoft.com/office/officeart/2005/8/layout/hierarchy1"/>
    <dgm:cxn modelId="{FB74B5CA-E0EE-4063-97A9-8260D4233038}" type="presParOf" srcId="{ED1AD0E0-EB23-4E48-B649-C065E1DFD9AF}" destId="{F531AAFB-8E45-464C-A5EA-BE0121F0262B}" srcOrd="1" destOrd="0" presId="urn:microsoft.com/office/officeart/2005/8/layout/hierarchy1"/>
    <dgm:cxn modelId="{C92E1DB9-5C5E-4735-92ED-02134B8934E8}" type="presParOf" srcId="{F531AAFB-8E45-464C-A5EA-BE0121F0262B}" destId="{439519BF-7DC9-4AA4-8A12-584AA8A41507}" srcOrd="0" destOrd="0" presId="urn:microsoft.com/office/officeart/2005/8/layout/hierarchy1"/>
    <dgm:cxn modelId="{670AC226-A71E-4CC6-B0CA-01559878EC84}" type="presParOf" srcId="{F531AAFB-8E45-464C-A5EA-BE0121F0262B}" destId="{9D53A99A-0B9A-46BD-85BE-C11D499BBF69}" srcOrd="1" destOrd="0" presId="urn:microsoft.com/office/officeart/2005/8/layout/hierarchy1"/>
    <dgm:cxn modelId="{C8474C18-2CFD-4C6E-BBCF-0E4A99FF5B56}" type="presParOf" srcId="{9D53A99A-0B9A-46BD-85BE-C11D499BBF69}" destId="{8E2DF013-F98A-455D-863C-53EF01399AC1}" srcOrd="0" destOrd="0" presId="urn:microsoft.com/office/officeart/2005/8/layout/hierarchy1"/>
    <dgm:cxn modelId="{AA93912C-7404-4254-BC7B-FBE0854E51D2}" type="presParOf" srcId="{8E2DF013-F98A-455D-863C-53EF01399AC1}" destId="{4A96D225-718E-4584-8991-012B54C56731}" srcOrd="0" destOrd="0" presId="urn:microsoft.com/office/officeart/2005/8/layout/hierarchy1"/>
    <dgm:cxn modelId="{C197FE58-4589-4C2C-8989-4C542646364C}" type="presParOf" srcId="{8E2DF013-F98A-455D-863C-53EF01399AC1}" destId="{2F6B7CF0-DE28-4162-A750-8B0427E77DC4}" srcOrd="1" destOrd="0" presId="urn:microsoft.com/office/officeart/2005/8/layout/hierarchy1"/>
    <dgm:cxn modelId="{11164D44-67A3-4274-8A76-52BA26781565}" type="presParOf" srcId="{9D53A99A-0B9A-46BD-85BE-C11D499BBF69}" destId="{8FD38FF9-2C1B-4BAE-8F1F-58951E511F94}" srcOrd="1" destOrd="0" presId="urn:microsoft.com/office/officeart/2005/8/layout/hierarchy1"/>
    <dgm:cxn modelId="{9AC02030-3BD1-49DB-BD4E-AF150B14D28E}" type="presParOf" srcId="{8FD38FF9-2C1B-4BAE-8F1F-58951E511F94}" destId="{AFD39DCD-AFDE-4E4C-B618-ACD7A6AC1BCF}" srcOrd="0" destOrd="0" presId="urn:microsoft.com/office/officeart/2005/8/layout/hierarchy1"/>
    <dgm:cxn modelId="{8239C0D7-F5BD-4D1F-96D5-B3B195C40B95}" type="presParOf" srcId="{8FD38FF9-2C1B-4BAE-8F1F-58951E511F94}" destId="{84A16BE8-EC34-46A6-B8C1-A7C42D51EEB6}" srcOrd="1" destOrd="0" presId="urn:microsoft.com/office/officeart/2005/8/layout/hierarchy1"/>
    <dgm:cxn modelId="{A3A8F310-95C5-432C-B9F1-1270BE5845C9}" type="presParOf" srcId="{84A16BE8-EC34-46A6-B8C1-A7C42D51EEB6}" destId="{02219E96-D3BB-4C03-88C4-774F4FF39D75}" srcOrd="0" destOrd="0" presId="urn:microsoft.com/office/officeart/2005/8/layout/hierarchy1"/>
    <dgm:cxn modelId="{93598E40-2EA4-4F9B-A87C-ACC93B1680F8}" type="presParOf" srcId="{02219E96-D3BB-4C03-88C4-774F4FF39D75}" destId="{CC87F623-362C-4B63-9D69-4762606E3289}" srcOrd="0" destOrd="0" presId="urn:microsoft.com/office/officeart/2005/8/layout/hierarchy1"/>
    <dgm:cxn modelId="{5DE422FD-553D-4DDE-B27A-90AEE4EAB005}" type="presParOf" srcId="{02219E96-D3BB-4C03-88C4-774F4FF39D75}" destId="{5ECE6A93-D9DA-4DBE-982B-8AD56A003BAD}" srcOrd="1" destOrd="0" presId="urn:microsoft.com/office/officeart/2005/8/layout/hierarchy1"/>
    <dgm:cxn modelId="{884CED57-B004-490B-8C16-ABEDFD3B7F68}" type="presParOf" srcId="{84A16BE8-EC34-46A6-B8C1-A7C42D51EEB6}" destId="{1CE7BD86-FDE2-48CA-9BBB-550CB8CF3F65}" srcOrd="1" destOrd="0" presId="urn:microsoft.com/office/officeart/2005/8/layout/hierarchy1"/>
    <dgm:cxn modelId="{A6D3FB5B-7621-4025-9DF7-B47F67FAC8B2}" type="presParOf" srcId="{1CE7BD86-FDE2-48CA-9BBB-550CB8CF3F65}" destId="{AC011352-5A99-47CD-A12C-5824023EF8D3}" srcOrd="0" destOrd="0" presId="urn:microsoft.com/office/officeart/2005/8/layout/hierarchy1"/>
    <dgm:cxn modelId="{8914D271-E269-47D6-846F-51AC98F82372}" type="presParOf" srcId="{1CE7BD86-FDE2-48CA-9BBB-550CB8CF3F65}" destId="{961258A5-1A09-4D2F-997E-FF3EDA6A007B}" srcOrd="1" destOrd="0" presId="urn:microsoft.com/office/officeart/2005/8/layout/hierarchy1"/>
    <dgm:cxn modelId="{EEAEDC48-EEBC-4827-90C0-C8EF2D69830F}" type="presParOf" srcId="{961258A5-1A09-4D2F-997E-FF3EDA6A007B}" destId="{8A67879A-4478-4C72-9699-0A6BE089097B}" srcOrd="0" destOrd="0" presId="urn:microsoft.com/office/officeart/2005/8/layout/hierarchy1"/>
    <dgm:cxn modelId="{27A0C3DB-0D9A-48DE-B75E-22CEF6F99992}" type="presParOf" srcId="{8A67879A-4478-4C72-9699-0A6BE089097B}" destId="{A9A0B1DD-992E-4F48-8F2A-8794A2F6E7A4}" srcOrd="0" destOrd="0" presId="urn:microsoft.com/office/officeart/2005/8/layout/hierarchy1"/>
    <dgm:cxn modelId="{48A1C4F2-80DE-46B0-8C2C-DB822CFBB345}" type="presParOf" srcId="{8A67879A-4478-4C72-9699-0A6BE089097B}" destId="{96C35729-BB03-4ABF-8A63-3880DCAEF7F1}" srcOrd="1" destOrd="0" presId="urn:microsoft.com/office/officeart/2005/8/layout/hierarchy1"/>
    <dgm:cxn modelId="{987A7A11-E56A-4015-88F6-909A10AF19DE}" type="presParOf" srcId="{961258A5-1A09-4D2F-997E-FF3EDA6A007B}" destId="{C9698705-5492-437A-9AFE-5050FEE083DD}" srcOrd="1" destOrd="0" presId="urn:microsoft.com/office/officeart/2005/8/layout/hierarchy1"/>
  </dgm:cxnLst>
  <dgm:bg/>
  <dgm:whole/>
</dgm:dataModel>
</file>

<file path=xl/diagrams/data5.xml><?xml version="1.0" encoding="utf-8"?>
<dgm:dataModel xmlns:dgm="http://schemas.openxmlformats.org/drawingml/2006/diagram" xmlns:a="http://schemas.openxmlformats.org/drawingml/2006/main">
  <dgm:ptLst>
    <dgm:pt modelId="{CE2A2C08-80C0-4E4E-A466-9A190D862D3E}" type="doc">
      <dgm:prSet loTypeId="urn:microsoft.com/office/officeart/2005/8/layout/hierarchy5" loCatId="hierarchy" qsTypeId="urn:microsoft.com/office/officeart/2005/8/quickstyle/simple3" qsCatId="simple" csTypeId="urn:microsoft.com/office/officeart/2005/8/colors/colorful2" csCatId="colorful" phldr="1"/>
      <dgm:spPr/>
      <dgm:t>
        <a:bodyPr/>
        <a:lstStyle/>
        <a:p>
          <a:endParaRPr kumimoji="1" lang="ja-JP" altLang="en-US"/>
        </a:p>
      </dgm:t>
    </dgm:pt>
    <dgm:pt modelId="{BB09B22B-6AF8-49D6-B014-DD0894739658}">
      <dgm:prSet phldrT="[テキスト]" custT="1"/>
      <dgm:spPr/>
      <dgm:t>
        <a:bodyPr/>
        <a:lstStyle/>
        <a:p>
          <a:r>
            <a:rPr kumimoji="1" lang="ja-JP" altLang="en-US" sz="1500" b="1"/>
            <a:t>外務省</a:t>
          </a:r>
          <a:endParaRPr kumimoji="1" lang="en-US" altLang="ja-JP" sz="1500" b="1"/>
        </a:p>
        <a:p>
          <a:r>
            <a:rPr kumimoji="1" lang="en-US" altLang="ja-JP" sz="1500" b="1"/>
            <a:t>9.2</a:t>
          </a:r>
          <a:r>
            <a:rPr kumimoji="1" lang="ja-JP" altLang="en-US" sz="1500" b="1"/>
            <a:t>百万円</a:t>
          </a:r>
        </a:p>
      </dgm:t>
    </dgm:pt>
    <dgm:pt modelId="{652CFC55-D4DF-4022-ACB5-D84C29FF36E5}" type="parTrans" cxnId="{7468273C-0C91-4011-8558-8ED13D9F553A}">
      <dgm:prSet/>
      <dgm:spPr/>
      <dgm:t>
        <a:bodyPr/>
        <a:lstStyle/>
        <a:p>
          <a:endParaRPr kumimoji="1" lang="ja-JP" altLang="en-US" sz="1500"/>
        </a:p>
      </dgm:t>
    </dgm:pt>
    <dgm:pt modelId="{D84DE42B-7044-4E58-81C9-341D8FB3E2EF}" type="sibTrans" cxnId="{7468273C-0C91-4011-8558-8ED13D9F553A}">
      <dgm:prSet/>
      <dgm:spPr/>
      <dgm:t>
        <a:bodyPr/>
        <a:lstStyle/>
        <a:p>
          <a:endParaRPr kumimoji="1" lang="ja-JP" altLang="en-US" sz="1500"/>
        </a:p>
      </dgm:t>
    </dgm:pt>
    <dgm:pt modelId="{68DAB5F9-FE77-4A99-BC45-34197DCB5E62}">
      <dgm:prSet phldrT="[テキスト]" custT="1"/>
      <dgm:spPr/>
      <dgm:t>
        <a:bodyPr/>
        <a:lstStyle/>
        <a:p>
          <a:pPr algn="l"/>
          <a:r>
            <a:rPr kumimoji="1" lang="en-US" altLang="ja-JP" sz="1500"/>
            <a:t>【</a:t>
          </a:r>
          <a:r>
            <a:rPr kumimoji="1" lang="ja-JP" altLang="en-US" sz="1500"/>
            <a:t>競争性のない随意契約</a:t>
          </a:r>
          <a:r>
            <a:rPr kumimoji="1" lang="en-US" altLang="ja-JP" sz="1500"/>
            <a:t>】</a:t>
          </a:r>
        </a:p>
        <a:p>
          <a:pPr algn="l"/>
          <a:r>
            <a:rPr kumimoji="1" lang="en-US" altLang="ja-JP" sz="1500" b="1" u="sng"/>
            <a:t>A.</a:t>
          </a:r>
          <a:r>
            <a:rPr kumimoji="1" lang="ja-JP" altLang="en-US" sz="1500" b="1" u="sng"/>
            <a:t>韓国実施　協力団体</a:t>
          </a:r>
          <a:r>
            <a:rPr kumimoji="1" lang="en-US" altLang="ja-JP" sz="1500" b="1" u="sng"/>
            <a:t>1</a:t>
          </a:r>
          <a:r>
            <a:rPr kumimoji="1" lang="ja-JP" altLang="en-US" sz="1500" b="1" u="sng"/>
            <a:t>団体</a:t>
          </a:r>
          <a:endParaRPr kumimoji="1" lang="en-US" altLang="ja-JP" sz="1500" b="1" u="sng"/>
        </a:p>
        <a:p>
          <a:pPr algn="l"/>
          <a:r>
            <a:rPr kumimoji="1" lang="en-US" altLang="ja-JP" sz="1500" b="1"/>
            <a:t>6.7</a:t>
          </a:r>
          <a:r>
            <a:rPr kumimoji="1" lang="ja-JP" altLang="en-US" sz="1500" b="1"/>
            <a:t>百万円</a:t>
          </a:r>
          <a:endParaRPr kumimoji="1" lang="en-US" altLang="ja-JP" sz="1500" b="1"/>
        </a:p>
        <a:p>
          <a:pPr algn="l"/>
          <a:r>
            <a:rPr kumimoji="1" lang="ja-JP" altLang="en-US" sz="1500"/>
            <a:t>４件</a:t>
          </a:r>
          <a:endParaRPr kumimoji="1" lang="en-US" altLang="ja-JP" sz="1500"/>
        </a:p>
        <a:p>
          <a:pPr algn="l"/>
          <a:r>
            <a:rPr kumimoji="1" lang="ja-JP" altLang="en-US" sz="1200"/>
            <a:t>協力者謝礼金・元慰安婦に対するケア事業実施費等</a:t>
          </a:r>
        </a:p>
      </dgm:t>
    </dgm:pt>
    <dgm:pt modelId="{9E2A6421-27F3-4243-9BB5-EAA6E84F7B73}" type="parTrans" cxnId="{BB16C6EA-5F85-4947-9089-AE73E0BFB3B5}">
      <dgm:prSet custT="1"/>
      <dgm:spPr/>
      <dgm:t>
        <a:bodyPr/>
        <a:lstStyle/>
        <a:p>
          <a:endParaRPr kumimoji="1" lang="ja-JP" altLang="en-US" sz="1500"/>
        </a:p>
      </dgm:t>
    </dgm:pt>
    <dgm:pt modelId="{0B146617-F666-41DC-A26F-A7D697A0AA7E}" type="sibTrans" cxnId="{BB16C6EA-5F85-4947-9089-AE73E0BFB3B5}">
      <dgm:prSet/>
      <dgm:spPr/>
      <dgm:t>
        <a:bodyPr/>
        <a:lstStyle/>
        <a:p>
          <a:endParaRPr kumimoji="1" lang="ja-JP" altLang="en-US" sz="1500"/>
        </a:p>
      </dgm:t>
    </dgm:pt>
    <dgm:pt modelId="{11222E84-7868-4494-A807-C0BBA7206E0B}">
      <dgm:prSet phldrT="[テキスト]" custT="1"/>
      <dgm:spPr/>
      <dgm:t>
        <a:bodyPr/>
        <a:lstStyle/>
        <a:p>
          <a:pPr algn="l"/>
          <a:r>
            <a:rPr kumimoji="1" lang="en-US" altLang="ja-JP" sz="1500"/>
            <a:t>【</a:t>
          </a:r>
          <a:r>
            <a:rPr kumimoji="1" lang="ja-JP" altLang="en-US" sz="1500"/>
            <a:t>競争性のない随意契約</a:t>
          </a:r>
          <a:r>
            <a:rPr kumimoji="1" lang="en-US" altLang="ja-JP" sz="1500"/>
            <a:t>】</a:t>
          </a:r>
        </a:p>
        <a:p>
          <a:pPr algn="l"/>
          <a:r>
            <a:rPr kumimoji="1" lang="en-US" altLang="ja-JP" sz="1500" b="1" u="sng"/>
            <a:t>C.</a:t>
          </a:r>
          <a:r>
            <a:rPr kumimoji="1" lang="ja-JP" altLang="en-US" sz="1500" b="1" u="sng"/>
            <a:t>フィリピン実施　協力者</a:t>
          </a:r>
          <a:r>
            <a:rPr kumimoji="1" lang="en-US" altLang="ja-JP" sz="1500" b="1" u="sng"/>
            <a:t>2</a:t>
          </a:r>
          <a:r>
            <a:rPr kumimoji="1" lang="ja-JP" altLang="en-US" sz="1500" b="1" u="sng"/>
            <a:t>名</a:t>
          </a:r>
          <a:endParaRPr kumimoji="1" lang="en-US" altLang="ja-JP" sz="1500" b="1" u="sng"/>
        </a:p>
        <a:p>
          <a:pPr algn="l"/>
          <a:r>
            <a:rPr kumimoji="1" lang="en-US" altLang="ja-JP" sz="1500" b="1"/>
            <a:t>0.6</a:t>
          </a:r>
          <a:r>
            <a:rPr kumimoji="1" lang="ja-JP" altLang="en-US" sz="1500" b="1"/>
            <a:t>百万円</a:t>
          </a:r>
          <a:endParaRPr kumimoji="1" lang="en-US" altLang="ja-JP" sz="1500" b="1"/>
        </a:p>
        <a:p>
          <a:pPr algn="l"/>
          <a:r>
            <a:rPr kumimoji="1" lang="ja-JP" altLang="en-US" sz="1500"/>
            <a:t>１件</a:t>
          </a:r>
          <a:endParaRPr kumimoji="1" lang="en-US" altLang="ja-JP" sz="1500"/>
        </a:p>
        <a:p>
          <a:pPr algn="l"/>
          <a:r>
            <a:rPr kumimoji="1" lang="ja-JP" altLang="en-US" sz="1200"/>
            <a:t>協力者謝礼金・元慰安婦に対するケア事業実施費等</a:t>
          </a:r>
        </a:p>
      </dgm:t>
    </dgm:pt>
    <dgm:pt modelId="{79AEC41A-4642-4CB5-822F-D313DBFFF750}" type="parTrans" cxnId="{C6232224-6A06-462A-B3AB-65AC61294451}">
      <dgm:prSet custT="1"/>
      <dgm:spPr/>
      <dgm:t>
        <a:bodyPr/>
        <a:lstStyle/>
        <a:p>
          <a:endParaRPr kumimoji="1" lang="ja-JP" altLang="en-US" sz="1500"/>
        </a:p>
      </dgm:t>
    </dgm:pt>
    <dgm:pt modelId="{C41FAC5C-4D08-4F55-B366-F71207E6B4ED}" type="sibTrans" cxnId="{C6232224-6A06-462A-B3AB-65AC61294451}">
      <dgm:prSet/>
      <dgm:spPr/>
      <dgm:t>
        <a:bodyPr/>
        <a:lstStyle/>
        <a:p>
          <a:endParaRPr kumimoji="1" lang="ja-JP" altLang="en-US" sz="1500"/>
        </a:p>
      </dgm:t>
    </dgm:pt>
    <dgm:pt modelId="{920D0DCE-8794-4883-B138-8E720A88B6C0}">
      <dgm:prSet phldrT="[テキスト]" custT="1"/>
      <dgm:spPr/>
      <dgm:t>
        <a:bodyPr/>
        <a:lstStyle/>
        <a:p>
          <a:pPr algn="l"/>
          <a:r>
            <a:rPr kumimoji="1" lang="en-US" altLang="ja-JP" sz="1500"/>
            <a:t>【</a:t>
          </a:r>
          <a:r>
            <a:rPr kumimoji="1" lang="ja-JP" altLang="en-US" sz="1500"/>
            <a:t>競争性のない随意契約</a:t>
          </a:r>
          <a:r>
            <a:rPr kumimoji="1" lang="en-US" altLang="ja-JP" sz="1500"/>
            <a:t>】</a:t>
          </a:r>
        </a:p>
        <a:p>
          <a:pPr algn="l"/>
          <a:r>
            <a:rPr kumimoji="1" lang="en-US" altLang="ja-JP" sz="1500" b="1" u="sng"/>
            <a:t>B.</a:t>
          </a:r>
          <a:r>
            <a:rPr kumimoji="1" lang="ja-JP" altLang="en-US" sz="1500" b="1" u="sng"/>
            <a:t>台湾実施　協力者</a:t>
          </a:r>
          <a:r>
            <a:rPr kumimoji="1" lang="en-US" altLang="ja-JP" sz="1500" b="1" u="sng"/>
            <a:t>1</a:t>
          </a:r>
          <a:r>
            <a:rPr kumimoji="1" lang="ja-JP" altLang="en-US" sz="1500" b="1" u="sng"/>
            <a:t>名</a:t>
          </a:r>
          <a:endParaRPr kumimoji="1" lang="en-US" altLang="ja-JP" sz="1500" b="1" u="sng"/>
        </a:p>
        <a:p>
          <a:pPr algn="l"/>
          <a:r>
            <a:rPr kumimoji="1" lang="en-US" altLang="ja-JP" sz="1500" b="1"/>
            <a:t>1.4</a:t>
          </a:r>
          <a:r>
            <a:rPr kumimoji="1" lang="ja-JP" altLang="en-US" sz="1500" b="1"/>
            <a:t>百万円</a:t>
          </a:r>
          <a:endParaRPr kumimoji="1" lang="en-US" altLang="ja-JP" sz="1500" b="1"/>
        </a:p>
        <a:p>
          <a:pPr algn="l"/>
          <a:r>
            <a:rPr kumimoji="1" lang="ja-JP" altLang="en-US" sz="1500"/>
            <a:t>２件</a:t>
          </a:r>
          <a:endParaRPr kumimoji="1" lang="en-US" altLang="ja-JP" sz="1500"/>
        </a:p>
        <a:p>
          <a:pPr algn="l"/>
          <a:r>
            <a:rPr kumimoji="1" lang="ja-JP" altLang="en-US" sz="1200"/>
            <a:t>協力者謝礼金・元慰安婦に対するケア事業実施費等</a:t>
          </a:r>
        </a:p>
      </dgm:t>
    </dgm:pt>
    <dgm:pt modelId="{ACB2F174-D2D3-4F6B-93F5-4A8A6AB27CAF}" type="parTrans" cxnId="{CF5DA8BD-B735-43AA-9905-D6E600E96E1D}">
      <dgm:prSet custT="1"/>
      <dgm:spPr/>
      <dgm:t>
        <a:bodyPr/>
        <a:lstStyle/>
        <a:p>
          <a:endParaRPr kumimoji="1" lang="ja-JP" altLang="en-US" sz="1500"/>
        </a:p>
      </dgm:t>
    </dgm:pt>
    <dgm:pt modelId="{31CEFED6-163D-4F24-BB32-BE467F5CC77F}" type="sibTrans" cxnId="{CF5DA8BD-B735-43AA-9905-D6E600E96E1D}">
      <dgm:prSet/>
      <dgm:spPr/>
      <dgm:t>
        <a:bodyPr/>
        <a:lstStyle/>
        <a:p>
          <a:endParaRPr kumimoji="1" lang="ja-JP" altLang="en-US" sz="1500"/>
        </a:p>
      </dgm:t>
    </dgm:pt>
    <dgm:pt modelId="{BBF2C608-6D38-4BB2-835A-6A008BF6E512}">
      <dgm:prSet phldrT="[テキスト]" custT="1"/>
      <dgm:spPr/>
      <dgm:t>
        <a:bodyPr/>
        <a:lstStyle/>
        <a:p>
          <a:pPr algn="l"/>
          <a:r>
            <a:rPr kumimoji="1" lang="en-US" altLang="ja-JP" sz="1500"/>
            <a:t>【</a:t>
          </a:r>
          <a:r>
            <a:rPr kumimoji="1" lang="ja-JP" altLang="en-US" sz="1500"/>
            <a:t>競争性のない随意契約</a:t>
          </a:r>
          <a:r>
            <a:rPr kumimoji="1" lang="en-US" altLang="ja-JP" sz="1500"/>
            <a:t>】</a:t>
          </a:r>
        </a:p>
        <a:p>
          <a:pPr algn="l"/>
          <a:r>
            <a:rPr kumimoji="1" lang="en-US" altLang="ja-JP" sz="1500" b="1" u="sng"/>
            <a:t>D.</a:t>
          </a:r>
          <a:r>
            <a:rPr kumimoji="1" lang="ja-JP" altLang="en-US" sz="1500" b="1" u="sng"/>
            <a:t>インドネシア実施　協力者</a:t>
          </a:r>
          <a:r>
            <a:rPr kumimoji="1" lang="en-US" altLang="ja-JP" sz="1500" b="1" u="sng"/>
            <a:t>1</a:t>
          </a:r>
          <a:r>
            <a:rPr kumimoji="1" lang="ja-JP" altLang="en-US" sz="1500" b="1" u="sng"/>
            <a:t>名</a:t>
          </a:r>
          <a:endParaRPr kumimoji="1" lang="en-US" altLang="ja-JP" sz="1500" b="1" u="sng"/>
        </a:p>
        <a:p>
          <a:pPr algn="l"/>
          <a:r>
            <a:rPr kumimoji="1" lang="en-US" altLang="ja-JP" sz="1500" b="1"/>
            <a:t>0.5</a:t>
          </a:r>
          <a:r>
            <a:rPr kumimoji="1" lang="ja-JP" altLang="en-US" sz="1500" b="1"/>
            <a:t>百万円</a:t>
          </a:r>
          <a:endParaRPr kumimoji="1" lang="en-US" altLang="ja-JP" sz="1500" b="1"/>
        </a:p>
        <a:p>
          <a:pPr algn="l"/>
          <a:r>
            <a:rPr kumimoji="1" lang="ja-JP" altLang="en-US" sz="1500"/>
            <a:t>１件</a:t>
          </a:r>
          <a:endParaRPr kumimoji="1" lang="en-US" altLang="ja-JP" sz="1500"/>
        </a:p>
        <a:p>
          <a:pPr algn="l"/>
          <a:r>
            <a:rPr kumimoji="1" lang="ja-JP" altLang="en-US" sz="1200"/>
            <a:t>協力者謝礼金・元慰安婦に対するケア事業実施費等</a:t>
          </a:r>
        </a:p>
      </dgm:t>
    </dgm:pt>
    <dgm:pt modelId="{EC210303-77AF-41CF-9565-922053EAA16A}" type="parTrans" cxnId="{83DE9DA7-FE20-428D-9AE2-B84114DAF82C}">
      <dgm:prSet custT="1"/>
      <dgm:spPr/>
      <dgm:t>
        <a:bodyPr/>
        <a:lstStyle/>
        <a:p>
          <a:endParaRPr kumimoji="1" lang="ja-JP" altLang="en-US" sz="1500"/>
        </a:p>
      </dgm:t>
    </dgm:pt>
    <dgm:pt modelId="{18551D8C-31C6-4149-A094-40C844C8B893}" type="sibTrans" cxnId="{83DE9DA7-FE20-428D-9AE2-B84114DAF82C}">
      <dgm:prSet/>
      <dgm:spPr/>
      <dgm:t>
        <a:bodyPr/>
        <a:lstStyle/>
        <a:p>
          <a:endParaRPr kumimoji="1" lang="ja-JP" altLang="en-US" sz="1500"/>
        </a:p>
      </dgm:t>
    </dgm:pt>
    <dgm:pt modelId="{780C863E-3BD7-4C54-8A1C-369337BD389B}" type="pres">
      <dgm:prSet presAssocID="{CE2A2C08-80C0-4E4E-A466-9A190D862D3E}" presName="mainComposite" presStyleCnt="0">
        <dgm:presLayoutVars>
          <dgm:chPref val="1"/>
          <dgm:dir/>
          <dgm:animOne val="branch"/>
          <dgm:animLvl val="lvl"/>
          <dgm:resizeHandles val="exact"/>
        </dgm:presLayoutVars>
      </dgm:prSet>
      <dgm:spPr/>
      <dgm:t>
        <a:bodyPr/>
        <a:lstStyle/>
        <a:p>
          <a:endParaRPr kumimoji="1" lang="ja-JP" altLang="en-US"/>
        </a:p>
      </dgm:t>
    </dgm:pt>
    <dgm:pt modelId="{4896E50C-3D15-44AD-981F-EA52B091982D}" type="pres">
      <dgm:prSet presAssocID="{CE2A2C08-80C0-4E4E-A466-9A190D862D3E}" presName="hierFlow" presStyleCnt="0"/>
      <dgm:spPr/>
    </dgm:pt>
    <dgm:pt modelId="{CBFBE17B-FDA5-48D8-8224-A63FEEBF4B36}" type="pres">
      <dgm:prSet presAssocID="{CE2A2C08-80C0-4E4E-A466-9A190D862D3E}" presName="hierChild1" presStyleCnt="0">
        <dgm:presLayoutVars>
          <dgm:chPref val="1"/>
          <dgm:animOne val="branch"/>
          <dgm:animLvl val="lvl"/>
        </dgm:presLayoutVars>
      </dgm:prSet>
      <dgm:spPr/>
    </dgm:pt>
    <dgm:pt modelId="{58A029EC-2669-4EEA-9F63-A9342A326A42}" type="pres">
      <dgm:prSet presAssocID="{BB09B22B-6AF8-49D6-B014-DD0894739658}" presName="Name17" presStyleCnt="0"/>
      <dgm:spPr/>
    </dgm:pt>
    <dgm:pt modelId="{C346618E-0B30-47B3-993F-DF3A6B622600}" type="pres">
      <dgm:prSet presAssocID="{BB09B22B-6AF8-49D6-B014-DD0894739658}" presName="level1Shape" presStyleLbl="node0" presStyleIdx="0" presStyleCnt="1" custScaleX="29751" custScaleY="94079">
        <dgm:presLayoutVars>
          <dgm:chPref val="3"/>
        </dgm:presLayoutVars>
      </dgm:prSet>
      <dgm:spPr/>
      <dgm:t>
        <a:bodyPr/>
        <a:lstStyle/>
        <a:p>
          <a:endParaRPr kumimoji="1" lang="ja-JP" altLang="en-US"/>
        </a:p>
      </dgm:t>
    </dgm:pt>
    <dgm:pt modelId="{B056098B-12EC-4C06-8E13-DEE7DD204934}" type="pres">
      <dgm:prSet presAssocID="{BB09B22B-6AF8-49D6-B014-DD0894739658}" presName="hierChild2" presStyleCnt="0"/>
      <dgm:spPr/>
    </dgm:pt>
    <dgm:pt modelId="{493C552A-A29A-466F-8DA0-610F228C6A5E}" type="pres">
      <dgm:prSet presAssocID="{9E2A6421-27F3-4243-9BB5-EAA6E84F7B73}" presName="Name25" presStyleLbl="parChTrans1D2" presStyleIdx="0" presStyleCnt="4"/>
      <dgm:spPr/>
      <dgm:t>
        <a:bodyPr/>
        <a:lstStyle/>
        <a:p>
          <a:endParaRPr kumimoji="1" lang="ja-JP" altLang="en-US"/>
        </a:p>
      </dgm:t>
    </dgm:pt>
    <dgm:pt modelId="{BFE45ADA-CB84-4FBE-963A-7251522905B5}" type="pres">
      <dgm:prSet presAssocID="{9E2A6421-27F3-4243-9BB5-EAA6E84F7B73}" presName="connTx" presStyleLbl="parChTrans1D2" presStyleIdx="0" presStyleCnt="4"/>
      <dgm:spPr/>
      <dgm:t>
        <a:bodyPr/>
        <a:lstStyle/>
        <a:p>
          <a:endParaRPr kumimoji="1" lang="ja-JP" altLang="en-US"/>
        </a:p>
      </dgm:t>
    </dgm:pt>
    <dgm:pt modelId="{A690EF79-3F23-4230-9D38-7A4FB4979021}" type="pres">
      <dgm:prSet presAssocID="{68DAB5F9-FE77-4A99-BC45-34197DCB5E62}" presName="Name30" presStyleCnt="0"/>
      <dgm:spPr/>
    </dgm:pt>
    <dgm:pt modelId="{2C019254-8865-4CE3-A9B6-998B5FD00053}" type="pres">
      <dgm:prSet presAssocID="{68DAB5F9-FE77-4A99-BC45-34197DCB5E62}" presName="level2Shape" presStyleLbl="node2" presStyleIdx="0" presStyleCnt="4"/>
      <dgm:spPr/>
      <dgm:t>
        <a:bodyPr/>
        <a:lstStyle/>
        <a:p>
          <a:endParaRPr kumimoji="1" lang="ja-JP" altLang="en-US"/>
        </a:p>
      </dgm:t>
    </dgm:pt>
    <dgm:pt modelId="{6C664649-B7A9-4112-A6F0-E351D3D9D3F7}" type="pres">
      <dgm:prSet presAssocID="{68DAB5F9-FE77-4A99-BC45-34197DCB5E62}" presName="hierChild3" presStyleCnt="0"/>
      <dgm:spPr/>
    </dgm:pt>
    <dgm:pt modelId="{BADAFB43-A7B6-4B11-8EC4-C9B4B63C04CB}" type="pres">
      <dgm:prSet presAssocID="{ACB2F174-D2D3-4F6B-93F5-4A8A6AB27CAF}" presName="Name25" presStyleLbl="parChTrans1D2" presStyleIdx="1" presStyleCnt="4"/>
      <dgm:spPr/>
      <dgm:t>
        <a:bodyPr/>
        <a:lstStyle/>
        <a:p>
          <a:endParaRPr kumimoji="1" lang="ja-JP" altLang="en-US"/>
        </a:p>
      </dgm:t>
    </dgm:pt>
    <dgm:pt modelId="{DC46572B-614B-41D5-9CE8-3CAAB1F4CDF3}" type="pres">
      <dgm:prSet presAssocID="{ACB2F174-D2D3-4F6B-93F5-4A8A6AB27CAF}" presName="connTx" presStyleLbl="parChTrans1D2" presStyleIdx="1" presStyleCnt="4"/>
      <dgm:spPr/>
      <dgm:t>
        <a:bodyPr/>
        <a:lstStyle/>
        <a:p>
          <a:endParaRPr kumimoji="1" lang="ja-JP" altLang="en-US"/>
        </a:p>
      </dgm:t>
    </dgm:pt>
    <dgm:pt modelId="{1ED6DC2F-9C1A-4A4A-BD4F-A8DE3AB5636E}" type="pres">
      <dgm:prSet presAssocID="{920D0DCE-8794-4883-B138-8E720A88B6C0}" presName="Name30" presStyleCnt="0"/>
      <dgm:spPr/>
    </dgm:pt>
    <dgm:pt modelId="{06F71968-470B-4F07-A9DB-93A80EBC80F9}" type="pres">
      <dgm:prSet presAssocID="{920D0DCE-8794-4883-B138-8E720A88B6C0}" presName="level2Shape" presStyleLbl="node2" presStyleIdx="1" presStyleCnt="4"/>
      <dgm:spPr/>
      <dgm:t>
        <a:bodyPr/>
        <a:lstStyle/>
        <a:p>
          <a:endParaRPr kumimoji="1" lang="ja-JP" altLang="en-US"/>
        </a:p>
      </dgm:t>
    </dgm:pt>
    <dgm:pt modelId="{9D3553AA-1734-4821-9D7E-48F0B485CB53}" type="pres">
      <dgm:prSet presAssocID="{920D0DCE-8794-4883-B138-8E720A88B6C0}" presName="hierChild3" presStyleCnt="0"/>
      <dgm:spPr/>
    </dgm:pt>
    <dgm:pt modelId="{82DE4239-49A4-4062-ACA0-B6F1301D52B6}" type="pres">
      <dgm:prSet presAssocID="{79AEC41A-4642-4CB5-822F-D313DBFFF750}" presName="Name25" presStyleLbl="parChTrans1D2" presStyleIdx="2" presStyleCnt="4"/>
      <dgm:spPr/>
      <dgm:t>
        <a:bodyPr/>
        <a:lstStyle/>
        <a:p>
          <a:endParaRPr kumimoji="1" lang="ja-JP" altLang="en-US"/>
        </a:p>
      </dgm:t>
    </dgm:pt>
    <dgm:pt modelId="{2F4C070D-C46D-4D21-B340-CC844F91C9DC}" type="pres">
      <dgm:prSet presAssocID="{79AEC41A-4642-4CB5-822F-D313DBFFF750}" presName="connTx" presStyleLbl="parChTrans1D2" presStyleIdx="2" presStyleCnt="4"/>
      <dgm:spPr/>
      <dgm:t>
        <a:bodyPr/>
        <a:lstStyle/>
        <a:p>
          <a:endParaRPr kumimoji="1" lang="ja-JP" altLang="en-US"/>
        </a:p>
      </dgm:t>
    </dgm:pt>
    <dgm:pt modelId="{BA3396BD-F7C9-4291-9D03-29C3A367F53B}" type="pres">
      <dgm:prSet presAssocID="{11222E84-7868-4494-A807-C0BBA7206E0B}" presName="Name30" presStyleCnt="0"/>
      <dgm:spPr/>
    </dgm:pt>
    <dgm:pt modelId="{101DC850-882B-41FD-B0F8-D6A32849EAA1}" type="pres">
      <dgm:prSet presAssocID="{11222E84-7868-4494-A807-C0BBA7206E0B}" presName="level2Shape" presStyleLbl="node2" presStyleIdx="2" presStyleCnt="4"/>
      <dgm:spPr/>
      <dgm:t>
        <a:bodyPr/>
        <a:lstStyle/>
        <a:p>
          <a:endParaRPr kumimoji="1" lang="ja-JP" altLang="en-US"/>
        </a:p>
      </dgm:t>
    </dgm:pt>
    <dgm:pt modelId="{95BCA981-D9F8-4C01-8922-BDAEAC85265C}" type="pres">
      <dgm:prSet presAssocID="{11222E84-7868-4494-A807-C0BBA7206E0B}" presName="hierChild3" presStyleCnt="0"/>
      <dgm:spPr/>
    </dgm:pt>
    <dgm:pt modelId="{B7EA7214-E68C-4D94-8E97-22CDE3D29C38}" type="pres">
      <dgm:prSet presAssocID="{EC210303-77AF-41CF-9565-922053EAA16A}" presName="Name25" presStyleLbl="parChTrans1D2" presStyleIdx="3" presStyleCnt="4"/>
      <dgm:spPr/>
      <dgm:t>
        <a:bodyPr/>
        <a:lstStyle/>
        <a:p>
          <a:endParaRPr kumimoji="1" lang="ja-JP" altLang="en-US"/>
        </a:p>
      </dgm:t>
    </dgm:pt>
    <dgm:pt modelId="{412CA787-7144-4701-9928-9FC7D54C06A0}" type="pres">
      <dgm:prSet presAssocID="{EC210303-77AF-41CF-9565-922053EAA16A}" presName="connTx" presStyleLbl="parChTrans1D2" presStyleIdx="3" presStyleCnt="4"/>
      <dgm:spPr/>
      <dgm:t>
        <a:bodyPr/>
        <a:lstStyle/>
        <a:p>
          <a:endParaRPr kumimoji="1" lang="ja-JP" altLang="en-US"/>
        </a:p>
      </dgm:t>
    </dgm:pt>
    <dgm:pt modelId="{4D35A351-CF34-42D3-B644-70419A5428FA}" type="pres">
      <dgm:prSet presAssocID="{BBF2C608-6D38-4BB2-835A-6A008BF6E512}" presName="Name30" presStyleCnt="0"/>
      <dgm:spPr/>
    </dgm:pt>
    <dgm:pt modelId="{4B3D4F23-6BEE-4829-B12C-064DDBD2D289}" type="pres">
      <dgm:prSet presAssocID="{BBF2C608-6D38-4BB2-835A-6A008BF6E512}" presName="level2Shape" presStyleLbl="node2" presStyleIdx="3" presStyleCnt="4"/>
      <dgm:spPr/>
      <dgm:t>
        <a:bodyPr/>
        <a:lstStyle/>
        <a:p>
          <a:endParaRPr kumimoji="1" lang="ja-JP" altLang="en-US"/>
        </a:p>
      </dgm:t>
    </dgm:pt>
    <dgm:pt modelId="{A15069D6-525E-4AD3-8370-3BBC0F378858}" type="pres">
      <dgm:prSet presAssocID="{BBF2C608-6D38-4BB2-835A-6A008BF6E512}" presName="hierChild3" presStyleCnt="0"/>
      <dgm:spPr/>
    </dgm:pt>
    <dgm:pt modelId="{112ACE60-0492-4DFA-86C7-F779399B95C4}" type="pres">
      <dgm:prSet presAssocID="{CE2A2C08-80C0-4E4E-A466-9A190D862D3E}" presName="bgShapesFlow" presStyleCnt="0"/>
      <dgm:spPr/>
    </dgm:pt>
  </dgm:ptLst>
  <dgm:cxnLst>
    <dgm:cxn modelId="{3EBB2838-5D49-46E5-8CB3-EBFDCE3EC997}" type="presOf" srcId="{BB09B22B-6AF8-49D6-B014-DD0894739658}" destId="{C346618E-0B30-47B3-993F-DF3A6B622600}" srcOrd="0" destOrd="0" presId="urn:microsoft.com/office/officeart/2005/8/layout/hierarchy5"/>
    <dgm:cxn modelId="{7935AA51-91E0-43EC-B1C5-73EF6C0AD6CE}" type="presOf" srcId="{CE2A2C08-80C0-4E4E-A466-9A190D862D3E}" destId="{780C863E-3BD7-4C54-8A1C-369337BD389B}" srcOrd="0" destOrd="0" presId="urn:microsoft.com/office/officeart/2005/8/layout/hierarchy5"/>
    <dgm:cxn modelId="{18B3764E-28E2-41B0-8D1C-67C3D9134A2F}" type="presOf" srcId="{920D0DCE-8794-4883-B138-8E720A88B6C0}" destId="{06F71968-470B-4F07-A9DB-93A80EBC80F9}" srcOrd="0" destOrd="0" presId="urn:microsoft.com/office/officeart/2005/8/layout/hierarchy5"/>
    <dgm:cxn modelId="{7468273C-0C91-4011-8558-8ED13D9F553A}" srcId="{CE2A2C08-80C0-4E4E-A466-9A190D862D3E}" destId="{BB09B22B-6AF8-49D6-B014-DD0894739658}" srcOrd="0" destOrd="0" parTransId="{652CFC55-D4DF-4022-ACB5-D84C29FF36E5}" sibTransId="{D84DE42B-7044-4E58-81C9-341D8FB3E2EF}"/>
    <dgm:cxn modelId="{D0B4D0AC-1763-4FBE-9489-B289A58AB571}" type="presOf" srcId="{79AEC41A-4642-4CB5-822F-D313DBFFF750}" destId="{2F4C070D-C46D-4D21-B340-CC844F91C9DC}" srcOrd="1" destOrd="0" presId="urn:microsoft.com/office/officeart/2005/8/layout/hierarchy5"/>
    <dgm:cxn modelId="{BB16C6EA-5F85-4947-9089-AE73E0BFB3B5}" srcId="{BB09B22B-6AF8-49D6-B014-DD0894739658}" destId="{68DAB5F9-FE77-4A99-BC45-34197DCB5E62}" srcOrd="0" destOrd="0" parTransId="{9E2A6421-27F3-4243-9BB5-EAA6E84F7B73}" sibTransId="{0B146617-F666-41DC-A26F-A7D697A0AA7E}"/>
    <dgm:cxn modelId="{889CD7ED-6602-47FC-A09E-18CB439DBA52}" type="presOf" srcId="{11222E84-7868-4494-A807-C0BBA7206E0B}" destId="{101DC850-882B-41FD-B0F8-D6A32849EAA1}" srcOrd="0" destOrd="0" presId="urn:microsoft.com/office/officeart/2005/8/layout/hierarchy5"/>
    <dgm:cxn modelId="{A93CE0C2-0B35-49A4-95A4-8EC2823FAA98}" type="presOf" srcId="{9E2A6421-27F3-4243-9BB5-EAA6E84F7B73}" destId="{493C552A-A29A-466F-8DA0-610F228C6A5E}" srcOrd="0" destOrd="0" presId="urn:microsoft.com/office/officeart/2005/8/layout/hierarchy5"/>
    <dgm:cxn modelId="{5486E6B4-C6AD-4E9A-AF0B-48452587E41C}" type="presOf" srcId="{EC210303-77AF-41CF-9565-922053EAA16A}" destId="{B7EA7214-E68C-4D94-8E97-22CDE3D29C38}" srcOrd="0" destOrd="0" presId="urn:microsoft.com/office/officeart/2005/8/layout/hierarchy5"/>
    <dgm:cxn modelId="{0146F547-8005-4C93-8F21-CD0A03653BFA}" type="presOf" srcId="{BBF2C608-6D38-4BB2-835A-6A008BF6E512}" destId="{4B3D4F23-6BEE-4829-B12C-064DDBD2D289}" srcOrd="0" destOrd="0" presId="urn:microsoft.com/office/officeart/2005/8/layout/hierarchy5"/>
    <dgm:cxn modelId="{CF5DA8BD-B735-43AA-9905-D6E600E96E1D}" srcId="{BB09B22B-6AF8-49D6-B014-DD0894739658}" destId="{920D0DCE-8794-4883-B138-8E720A88B6C0}" srcOrd="1" destOrd="0" parTransId="{ACB2F174-D2D3-4F6B-93F5-4A8A6AB27CAF}" sibTransId="{31CEFED6-163D-4F24-BB32-BE467F5CC77F}"/>
    <dgm:cxn modelId="{E2727D08-09F7-481B-9D38-E8E93815FE42}" type="presOf" srcId="{ACB2F174-D2D3-4F6B-93F5-4A8A6AB27CAF}" destId="{BADAFB43-A7B6-4B11-8EC4-C9B4B63C04CB}" srcOrd="0" destOrd="0" presId="urn:microsoft.com/office/officeart/2005/8/layout/hierarchy5"/>
    <dgm:cxn modelId="{D4E43C61-0EB3-47AC-B854-C9E30F4C0411}" type="presOf" srcId="{68DAB5F9-FE77-4A99-BC45-34197DCB5E62}" destId="{2C019254-8865-4CE3-A9B6-998B5FD00053}" srcOrd="0" destOrd="0" presId="urn:microsoft.com/office/officeart/2005/8/layout/hierarchy5"/>
    <dgm:cxn modelId="{82A673B7-AEE2-48CF-812E-776BE65F33BD}" type="presOf" srcId="{9E2A6421-27F3-4243-9BB5-EAA6E84F7B73}" destId="{BFE45ADA-CB84-4FBE-963A-7251522905B5}" srcOrd="1" destOrd="0" presId="urn:microsoft.com/office/officeart/2005/8/layout/hierarchy5"/>
    <dgm:cxn modelId="{A53103DC-321C-4260-8ECC-30682DFD83C5}" type="presOf" srcId="{EC210303-77AF-41CF-9565-922053EAA16A}" destId="{412CA787-7144-4701-9928-9FC7D54C06A0}" srcOrd="1" destOrd="0" presId="urn:microsoft.com/office/officeart/2005/8/layout/hierarchy5"/>
    <dgm:cxn modelId="{4528A8DE-B5C0-4B9E-8A7A-ED733EADA01E}" type="presOf" srcId="{ACB2F174-D2D3-4F6B-93F5-4A8A6AB27CAF}" destId="{DC46572B-614B-41D5-9CE8-3CAAB1F4CDF3}" srcOrd="1" destOrd="0" presId="urn:microsoft.com/office/officeart/2005/8/layout/hierarchy5"/>
    <dgm:cxn modelId="{83DE9DA7-FE20-428D-9AE2-B84114DAF82C}" srcId="{BB09B22B-6AF8-49D6-B014-DD0894739658}" destId="{BBF2C608-6D38-4BB2-835A-6A008BF6E512}" srcOrd="3" destOrd="0" parTransId="{EC210303-77AF-41CF-9565-922053EAA16A}" sibTransId="{18551D8C-31C6-4149-A094-40C844C8B893}"/>
    <dgm:cxn modelId="{C6232224-6A06-462A-B3AB-65AC61294451}" srcId="{BB09B22B-6AF8-49D6-B014-DD0894739658}" destId="{11222E84-7868-4494-A807-C0BBA7206E0B}" srcOrd="2" destOrd="0" parTransId="{79AEC41A-4642-4CB5-822F-D313DBFFF750}" sibTransId="{C41FAC5C-4D08-4F55-B366-F71207E6B4ED}"/>
    <dgm:cxn modelId="{017C26A2-ECBD-4DDA-A666-AA865217798E}" type="presOf" srcId="{79AEC41A-4642-4CB5-822F-D313DBFFF750}" destId="{82DE4239-49A4-4062-ACA0-B6F1301D52B6}" srcOrd="0" destOrd="0" presId="urn:microsoft.com/office/officeart/2005/8/layout/hierarchy5"/>
    <dgm:cxn modelId="{146552A0-9AEE-4607-B5EC-F176F426BA81}" type="presParOf" srcId="{780C863E-3BD7-4C54-8A1C-369337BD389B}" destId="{4896E50C-3D15-44AD-981F-EA52B091982D}" srcOrd="0" destOrd="0" presId="urn:microsoft.com/office/officeart/2005/8/layout/hierarchy5"/>
    <dgm:cxn modelId="{8D96D617-858A-4ED3-8D18-FA5C62964F97}" type="presParOf" srcId="{4896E50C-3D15-44AD-981F-EA52B091982D}" destId="{CBFBE17B-FDA5-48D8-8224-A63FEEBF4B36}" srcOrd="0" destOrd="0" presId="urn:microsoft.com/office/officeart/2005/8/layout/hierarchy5"/>
    <dgm:cxn modelId="{089601C2-3622-4CFE-AF43-822E2F3A344B}" type="presParOf" srcId="{CBFBE17B-FDA5-48D8-8224-A63FEEBF4B36}" destId="{58A029EC-2669-4EEA-9F63-A9342A326A42}" srcOrd="0" destOrd="0" presId="urn:microsoft.com/office/officeart/2005/8/layout/hierarchy5"/>
    <dgm:cxn modelId="{A9B8537B-9E6E-441D-B874-01BC382A61BE}" type="presParOf" srcId="{58A029EC-2669-4EEA-9F63-A9342A326A42}" destId="{C346618E-0B30-47B3-993F-DF3A6B622600}" srcOrd="0" destOrd="0" presId="urn:microsoft.com/office/officeart/2005/8/layout/hierarchy5"/>
    <dgm:cxn modelId="{68C0DBDA-CD8C-4FB0-AC85-BA1ACB1ED006}" type="presParOf" srcId="{58A029EC-2669-4EEA-9F63-A9342A326A42}" destId="{B056098B-12EC-4C06-8E13-DEE7DD204934}" srcOrd="1" destOrd="0" presId="urn:microsoft.com/office/officeart/2005/8/layout/hierarchy5"/>
    <dgm:cxn modelId="{2F6B41F8-3149-49C4-8B6B-DA613E924A28}" type="presParOf" srcId="{B056098B-12EC-4C06-8E13-DEE7DD204934}" destId="{493C552A-A29A-466F-8DA0-610F228C6A5E}" srcOrd="0" destOrd="0" presId="urn:microsoft.com/office/officeart/2005/8/layout/hierarchy5"/>
    <dgm:cxn modelId="{93F707A8-001F-4A1E-A93D-A3DFC115AB13}" type="presParOf" srcId="{493C552A-A29A-466F-8DA0-610F228C6A5E}" destId="{BFE45ADA-CB84-4FBE-963A-7251522905B5}" srcOrd="0" destOrd="0" presId="urn:microsoft.com/office/officeart/2005/8/layout/hierarchy5"/>
    <dgm:cxn modelId="{D72484FC-CA8F-486F-BAFC-8EC7E6EA66E6}" type="presParOf" srcId="{B056098B-12EC-4C06-8E13-DEE7DD204934}" destId="{A690EF79-3F23-4230-9D38-7A4FB4979021}" srcOrd="1" destOrd="0" presId="urn:microsoft.com/office/officeart/2005/8/layout/hierarchy5"/>
    <dgm:cxn modelId="{BF3818CE-1055-4289-9F67-A13E83BB2D53}" type="presParOf" srcId="{A690EF79-3F23-4230-9D38-7A4FB4979021}" destId="{2C019254-8865-4CE3-A9B6-998B5FD00053}" srcOrd="0" destOrd="0" presId="urn:microsoft.com/office/officeart/2005/8/layout/hierarchy5"/>
    <dgm:cxn modelId="{FAABD1E7-CC8F-4066-9BB7-D8F10EB9CCEA}" type="presParOf" srcId="{A690EF79-3F23-4230-9D38-7A4FB4979021}" destId="{6C664649-B7A9-4112-A6F0-E351D3D9D3F7}" srcOrd="1" destOrd="0" presId="urn:microsoft.com/office/officeart/2005/8/layout/hierarchy5"/>
    <dgm:cxn modelId="{5469356E-24FE-4B41-B406-118B4C9F0606}" type="presParOf" srcId="{B056098B-12EC-4C06-8E13-DEE7DD204934}" destId="{BADAFB43-A7B6-4B11-8EC4-C9B4B63C04CB}" srcOrd="2" destOrd="0" presId="urn:microsoft.com/office/officeart/2005/8/layout/hierarchy5"/>
    <dgm:cxn modelId="{7AAB198A-A890-4B8B-813F-D71C846458E7}" type="presParOf" srcId="{BADAFB43-A7B6-4B11-8EC4-C9B4B63C04CB}" destId="{DC46572B-614B-41D5-9CE8-3CAAB1F4CDF3}" srcOrd="0" destOrd="0" presId="urn:microsoft.com/office/officeart/2005/8/layout/hierarchy5"/>
    <dgm:cxn modelId="{6561DDEE-FD10-48C3-B9E7-D47CBEF8690F}" type="presParOf" srcId="{B056098B-12EC-4C06-8E13-DEE7DD204934}" destId="{1ED6DC2F-9C1A-4A4A-BD4F-A8DE3AB5636E}" srcOrd="3" destOrd="0" presId="urn:microsoft.com/office/officeart/2005/8/layout/hierarchy5"/>
    <dgm:cxn modelId="{04BB0E74-AC05-42E4-8BCB-B91C4A6E5768}" type="presParOf" srcId="{1ED6DC2F-9C1A-4A4A-BD4F-A8DE3AB5636E}" destId="{06F71968-470B-4F07-A9DB-93A80EBC80F9}" srcOrd="0" destOrd="0" presId="urn:microsoft.com/office/officeart/2005/8/layout/hierarchy5"/>
    <dgm:cxn modelId="{C8135161-89AB-4228-A7EC-23B9299023BF}" type="presParOf" srcId="{1ED6DC2F-9C1A-4A4A-BD4F-A8DE3AB5636E}" destId="{9D3553AA-1734-4821-9D7E-48F0B485CB53}" srcOrd="1" destOrd="0" presId="urn:microsoft.com/office/officeart/2005/8/layout/hierarchy5"/>
    <dgm:cxn modelId="{707DD325-854E-4CD3-9432-7347B8C32F1F}" type="presParOf" srcId="{B056098B-12EC-4C06-8E13-DEE7DD204934}" destId="{82DE4239-49A4-4062-ACA0-B6F1301D52B6}" srcOrd="4" destOrd="0" presId="urn:microsoft.com/office/officeart/2005/8/layout/hierarchy5"/>
    <dgm:cxn modelId="{EB1A255E-7BE3-4521-8196-517E20E3BAAB}" type="presParOf" srcId="{82DE4239-49A4-4062-ACA0-B6F1301D52B6}" destId="{2F4C070D-C46D-4D21-B340-CC844F91C9DC}" srcOrd="0" destOrd="0" presId="urn:microsoft.com/office/officeart/2005/8/layout/hierarchy5"/>
    <dgm:cxn modelId="{1B8F1E81-4AFF-4753-95A9-6FDB94ACE4DC}" type="presParOf" srcId="{B056098B-12EC-4C06-8E13-DEE7DD204934}" destId="{BA3396BD-F7C9-4291-9D03-29C3A367F53B}" srcOrd="5" destOrd="0" presId="urn:microsoft.com/office/officeart/2005/8/layout/hierarchy5"/>
    <dgm:cxn modelId="{325ADC8E-E1CF-42CF-AD7A-D546D40789EA}" type="presParOf" srcId="{BA3396BD-F7C9-4291-9D03-29C3A367F53B}" destId="{101DC850-882B-41FD-B0F8-D6A32849EAA1}" srcOrd="0" destOrd="0" presId="urn:microsoft.com/office/officeart/2005/8/layout/hierarchy5"/>
    <dgm:cxn modelId="{D0692925-5638-4F4D-A4DE-B53C1D3EF0A7}" type="presParOf" srcId="{BA3396BD-F7C9-4291-9D03-29C3A367F53B}" destId="{95BCA981-D9F8-4C01-8922-BDAEAC85265C}" srcOrd="1" destOrd="0" presId="urn:microsoft.com/office/officeart/2005/8/layout/hierarchy5"/>
    <dgm:cxn modelId="{7D820263-48BC-4F34-A989-602BCDF9E46E}" type="presParOf" srcId="{B056098B-12EC-4C06-8E13-DEE7DD204934}" destId="{B7EA7214-E68C-4D94-8E97-22CDE3D29C38}" srcOrd="6" destOrd="0" presId="urn:microsoft.com/office/officeart/2005/8/layout/hierarchy5"/>
    <dgm:cxn modelId="{1003FE6D-4BD8-4EBA-A7B8-0CCAC41D21CA}" type="presParOf" srcId="{B7EA7214-E68C-4D94-8E97-22CDE3D29C38}" destId="{412CA787-7144-4701-9928-9FC7D54C06A0}" srcOrd="0" destOrd="0" presId="urn:microsoft.com/office/officeart/2005/8/layout/hierarchy5"/>
    <dgm:cxn modelId="{1AB6E2CC-87EF-4E34-916F-AC61BC374302}" type="presParOf" srcId="{B056098B-12EC-4C06-8E13-DEE7DD204934}" destId="{4D35A351-CF34-42D3-B644-70419A5428FA}" srcOrd="7" destOrd="0" presId="urn:microsoft.com/office/officeart/2005/8/layout/hierarchy5"/>
    <dgm:cxn modelId="{2B22EAEE-C2D5-41B1-A05B-0668BB0B0ACF}" type="presParOf" srcId="{4D35A351-CF34-42D3-B644-70419A5428FA}" destId="{4B3D4F23-6BEE-4829-B12C-064DDBD2D289}" srcOrd="0" destOrd="0" presId="urn:microsoft.com/office/officeart/2005/8/layout/hierarchy5"/>
    <dgm:cxn modelId="{C92EDF9B-9CAA-4D4F-8A76-6C30E21B06AF}" type="presParOf" srcId="{4D35A351-CF34-42D3-B644-70419A5428FA}" destId="{A15069D6-525E-4AD3-8370-3BBC0F378858}" srcOrd="1" destOrd="0" presId="urn:microsoft.com/office/officeart/2005/8/layout/hierarchy5"/>
    <dgm:cxn modelId="{6B1004F5-F357-4B58-9842-BADD53F9FE74}" type="presParOf" srcId="{780C863E-3BD7-4C54-8A1C-369337BD389B}" destId="{112ACE60-0492-4DFA-86C7-F779399B95C4}" srcOrd="1" destOrd="0" presId="urn:microsoft.com/office/officeart/2005/8/layout/hierarchy5"/>
  </dgm:cxnLst>
  <dgm:bg/>
  <dgm:whole/>
</dgm:dataModel>
</file>

<file path=xl/diagrams/layout1.xml><?xml version="1.0" encoding="utf-8"?>
<dgm:layoutDef xmlns:dgm="http://schemas.openxmlformats.org/drawingml/2006/diagram" xmlns:a="http://schemas.openxmlformats.org/drawingml/2006/main" uniqueId="urn:microsoft.com/office/officeart/2005/8/layout/hierarchy1">
  <dgm:title val=""/>
  <dgm:desc val=""/>
  <dgm:catLst>
    <dgm:cat type="hierarchy" pri="2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hierChild1">
    <dgm:varLst>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primFontSz" for="des" ptType="node" op="equ" val="65"/>
      <dgm:constr type="w" for="des" forName="composite" refType="w"/>
      <dgm:constr type="h" for="des" forName="composite" refType="w" refFor="des" refForName="composite" fact="0.667"/>
      <dgm:constr type="w" for="des" forName="composite2" refType="w" refFor="des" refForName="composite"/>
      <dgm:constr type="h" for="des" forName="composite2" refType="h" refFor="des" refForName="composite"/>
      <dgm:constr type="w" for="des" forName="composite3" refType="w" refFor="des" refForName="composite"/>
      <dgm:constr type="h" for="des" forName="composite3" refType="h" refFor="des" refForName="composite"/>
      <dgm:constr type="w" for="des" forName="composite4" refType="w" refFor="des" refForName="composite"/>
      <dgm:constr type="h" for="des" forName="composite4" refType="h" refFor="des" refForName="composite"/>
      <dgm:constr type="w" for="des" forName="composite5" refType="w" refFor="des" refForName="composite"/>
      <dgm:constr type="h" for="des" forName="composite5" refType="h" refFor="des" refForName="composite"/>
      <dgm:constr type="sibSp" refType="w" refFor="des" refForName="composite" fact="0.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p" for="des" forName="hierRoot1" refType="h" refFor="des" refForName="composite" fact="0.25"/>
      <dgm:constr type="sp" for="des" forName="hierRoot2" refType="sp" refFor="des" refForName="hierRoot1"/>
      <dgm:constr type="sp" for="des" forName="hierRoot3" refType="sp" refFor="des" refForName="hierRoot1"/>
      <dgm:constr type="sp" for="des" forName="hierRoot4" refType="sp" refFor="des" refForName="hierRoot1"/>
      <dgm:constr type="sp" for="des" forName="hierRoot5" refType="sp" refFor="des" refForName="hierRoot1"/>
    </dgm:constrLst>
    <dgm:ruleLst/>
    <dgm:forEach name="Name3" axis="ch">
      <dgm:forEach name="Name4" axis="self" ptType="node">
        <dgm:layoutNode name="hierRoot1">
          <dgm:alg type="hierRoot"/>
          <dgm:shape xmlns:r="http://schemas.openxmlformats.org/officeDocument/2006/relationships" r:blip="">
            <dgm:adjLst/>
          </dgm:shape>
          <dgm:presOf/>
          <dgm:constrLst>
            <dgm:constr type="bendDist" for="des" ptType="parTrans" refType="sp" fact="0.5"/>
          </dgm:constrLst>
          <dgm:ruleLst/>
          <dgm:layoutNode name="composite">
            <dgm:alg type="composite"/>
            <dgm:shape xmlns:r="http://schemas.openxmlformats.org/officeDocument/2006/relationships" r:blip="">
              <dgm:adjLst/>
            </dgm:shape>
            <dgm:presOf/>
            <dgm:constrLst>
              <dgm:constr type="w" for="ch" forName="background" refType="w" fact="0.9"/>
              <dgm:constr type="h" for="ch" forName="background" refType="w" refFor="ch" refForName="background" fact="0.635"/>
              <dgm:constr type="t" for="ch" forName="background"/>
              <dgm:constr type="l" for="ch" forName="background"/>
              <dgm:constr type="w" for="ch" forName="text" refType="w" fact="0.9"/>
              <dgm:constr type="h" for="ch" forName="text" refType="w" refFor="ch" refForName="text" fact="0.635"/>
              <dgm:constr type="t" for="ch" forName="text" refType="w" fact="0.095"/>
              <dgm:constr type="l" for="ch" forName="text" refType="w" fact="0.1"/>
            </dgm:constrLst>
            <dgm:ruleLst/>
            <dgm:layoutNode name="background" styleLbl="node0" moveWith="text">
              <dgm:alg type="sp"/>
              <dgm:shape xmlns:r="http://schemas.openxmlformats.org/officeDocument/2006/relationships" type="roundRect" r:blip="">
                <dgm:adjLst>
                  <dgm:adj idx="1" val="0.1"/>
                </dgm:adjLst>
              </dgm:shape>
              <dgm:presOf/>
              <dgm:constrLst/>
              <dgm:ruleLst/>
            </dgm:layoutNode>
            <dgm:layoutNode name="text" styleLbl="fgAcc0">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2">
            <dgm:choose name="Name5">
              <dgm:if name="Name6" func="var" arg="dir" op="equ" val="norm">
                <dgm:alg type="hierChild">
                  <dgm:param type="linDir" val="fromL"/>
                </dgm:alg>
              </dgm:if>
              <dgm:else name="Name7">
                <dgm:alg type="hierChild">
                  <dgm:param type="linDir" val="fromR"/>
                </dgm:alg>
              </dgm:else>
            </dgm:choose>
            <dgm:shape xmlns:r="http://schemas.openxmlformats.org/officeDocument/2006/relationships" r:blip="">
              <dgm:adjLst/>
            </dgm:shape>
            <dgm:presOf/>
            <dgm:constrLst/>
            <dgm:ruleLst/>
            <dgm:forEach name="Name8" axis="ch">
              <dgm:forEach name="Name9" axis="self" ptType="parTrans" cnt="1">
                <dgm:layoutNode name="Name10">
                  <dgm:alg type="conn">
                    <dgm:param type="dim" val="1D"/>
                    <dgm:param type="endSty" val="noArr"/>
                    <dgm:param type="connRout" val="bend"/>
                    <dgm:param type="bendPt" val="end"/>
                    <dgm:param type="begPts" val="bCtr"/>
                    <dgm:param type="endPts" val="tCtr"/>
                    <dgm:param type="srcNode" val="background"/>
                    <dgm:param type="dstNode" val="background2"/>
                  </dgm:alg>
                  <dgm:shape xmlns:r="http://schemas.openxmlformats.org/officeDocument/2006/relationships" type="conn" r:blip="" zOrderOff="-999">
                    <dgm:adjLst/>
                  </dgm:shape>
                  <dgm:presOf axis="self"/>
                  <dgm:constrLst>
                    <dgm:constr type="begPad"/>
                    <dgm:constr type="endPad"/>
                  </dgm:constrLst>
                  <dgm:ruleLst/>
                </dgm:layoutNode>
              </dgm:forEach>
              <dgm:forEach name="Name11" axis="self" ptType="node">
                <dgm:layoutNode name="hierRoot2">
                  <dgm:alg type="hierRoot"/>
                  <dgm:shape xmlns:r="http://schemas.openxmlformats.org/officeDocument/2006/relationships" r:blip="">
                    <dgm:adjLst/>
                  </dgm:shape>
                  <dgm:presOf/>
                  <dgm:constrLst>
                    <dgm:constr type="bendDist" for="des" ptType="parTrans" refType="sp" fact="0.5"/>
                  </dgm:constrLst>
                  <dgm:ruleLst/>
                  <dgm:layoutNode name="composite2">
                    <dgm:alg type="composite"/>
                    <dgm:shape xmlns:r="http://schemas.openxmlformats.org/officeDocument/2006/relationships" r:blip="">
                      <dgm:adjLst/>
                    </dgm:shape>
                    <dgm:presOf/>
                    <dgm:constrLst>
                      <dgm:constr type="w" for="ch" forName="background2" refType="w" fact="0.9"/>
                      <dgm:constr type="h" for="ch" forName="background2" refType="w" refFor="ch" refForName="background2" fact="0.635"/>
                      <dgm:constr type="t" for="ch" forName="background2"/>
                      <dgm:constr type="l" for="ch" forName="background2"/>
                      <dgm:constr type="w" for="ch" forName="text2" refType="w" fact="0.9"/>
                      <dgm:constr type="h" for="ch" forName="text2" refType="w" refFor="ch" refForName="text2" fact="0.635"/>
                      <dgm:constr type="t" for="ch" forName="text2" refType="w" fact="0.095"/>
                      <dgm:constr type="l" for="ch" forName="text2" refType="w" fact="0.1"/>
                    </dgm:constrLst>
                    <dgm:ruleLst/>
                    <dgm:layoutNode name="background2" moveWith="text2">
                      <dgm:alg type="sp"/>
                      <dgm:shape xmlns:r="http://schemas.openxmlformats.org/officeDocument/2006/relationships" type="roundRect" r:blip="">
                        <dgm:adjLst>
                          <dgm:adj idx="1" val="0.1"/>
                        </dgm:adjLst>
                      </dgm:shape>
                      <dgm:presOf/>
                      <dgm:constrLst/>
                      <dgm:ruleLst/>
                    </dgm:layoutNode>
                    <dgm:layoutNode name="text2" styleLbl="fgAcc2">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3">
                    <dgm:choose name="Name12">
                      <dgm:if name="Name13" func="var" arg="dir" op="equ" val="norm">
                        <dgm:alg type="hierChild">
                          <dgm:param type="linDir" val="fromL"/>
                        </dgm:alg>
                      </dgm:if>
                      <dgm:else name="Name14">
                        <dgm:alg type="hierChild">
                          <dgm:param type="linDir" val="fromR"/>
                        </dgm:alg>
                      </dgm:else>
                    </dgm:choose>
                    <dgm:shape xmlns:r="http://schemas.openxmlformats.org/officeDocument/2006/relationships" r:blip="">
                      <dgm:adjLst/>
                    </dgm:shape>
                    <dgm:presOf/>
                    <dgm:constrLst/>
                    <dgm:ruleLst/>
                    <dgm:forEach name="Name15" axis="ch">
                      <dgm:forEach name="Name16" axis="self" ptType="parTrans" cnt="1">
                        <dgm:layoutNode name="Name17">
                          <dgm:alg type="conn">
                            <dgm:param type="dim" val="1D"/>
                            <dgm:param type="endSty" val="noArr"/>
                            <dgm:param type="connRout" val="bend"/>
                            <dgm:param type="bendPt" val="end"/>
                            <dgm:param type="begPts" val="bCtr"/>
                            <dgm:param type="endPts" val="tCtr"/>
                            <dgm:param type="srcNode" val="background2"/>
                            <dgm:param type="dstNode" val="background3"/>
                          </dgm:alg>
                          <dgm:shape xmlns:r="http://schemas.openxmlformats.org/officeDocument/2006/relationships" type="conn" r:blip="" zOrderOff="-999">
                            <dgm:adjLst/>
                          </dgm:shape>
                          <dgm:presOf axis="self"/>
                          <dgm:constrLst>
                            <dgm:constr type="begPad"/>
                            <dgm:constr type="endPad"/>
                          </dgm:constrLst>
                          <dgm:ruleLst/>
                        </dgm:layoutNode>
                      </dgm:forEach>
                      <dgm:forEach name="Name18" axis="self" ptType="node">
                        <dgm:layoutNode name="hierRoot3">
                          <dgm:alg type="hierRoot"/>
                          <dgm:shape xmlns:r="http://schemas.openxmlformats.org/officeDocument/2006/relationships" r:blip="">
                            <dgm:adjLst/>
                          </dgm:shape>
                          <dgm:presOf/>
                          <dgm:constrLst>
                            <dgm:constr type="bendDist" for="des" ptType="parTrans" refType="sp" fact="0.5"/>
                          </dgm:constrLst>
                          <dgm:ruleLst/>
                          <dgm:layoutNode name="composite3">
                            <dgm:alg type="composite"/>
                            <dgm:shape xmlns:r="http://schemas.openxmlformats.org/officeDocument/2006/relationships" r:blip="">
                              <dgm:adjLst/>
                            </dgm:shape>
                            <dgm:presOf/>
                            <dgm:constrLst>
                              <dgm:constr type="w" for="ch" forName="background3" refType="w" fact="0.9"/>
                              <dgm:constr type="h" for="ch" forName="background3" refType="w" refFor="ch" refForName="background3" fact="0.635"/>
                              <dgm:constr type="t" for="ch" forName="background3"/>
                              <dgm:constr type="l" for="ch" forName="background3"/>
                              <dgm:constr type="w" for="ch" forName="text3" refType="w" fact="0.9"/>
                              <dgm:constr type="h" for="ch" forName="text3" refType="w" refFor="ch" refForName="text3" fact="0.635"/>
                              <dgm:constr type="t" for="ch" forName="text3" refType="w" fact="0.095"/>
                              <dgm:constr type="l" for="ch" forName="text3" refType="w" fact="0.1"/>
                            </dgm:constrLst>
                            <dgm:ruleLst/>
                            <dgm:layoutNode name="background3" moveWith="text3">
                              <dgm:alg type="sp"/>
                              <dgm:shape xmlns:r="http://schemas.openxmlformats.org/officeDocument/2006/relationships" type="roundRect" r:blip="">
                                <dgm:adjLst>
                                  <dgm:adj idx="1" val="0.1"/>
                                </dgm:adjLst>
                              </dgm:shape>
                              <dgm:presOf/>
                              <dgm:constrLst/>
                              <dgm:ruleLst/>
                            </dgm:layoutNode>
                            <dgm:layoutNode name="text3" styleLbl="fgAcc3">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4">
                            <dgm:choose name="Name19">
                              <dgm:if name="Name20" func="var" arg="dir" op="equ" val="norm">
                                <dgm:alg type="hierChild">
                                  <dgm:param type="linDir" val="fromL"/>
                                </dgm:alg>
                              </dgm:if>
                              <dgm:else name="Name21">
                                <dgm:alg type="hierChild">
                                  <dgm:param type="linDir" val="fromR"/>
                                </dgm:alg>
                              </dgm:else>
                            </dgm:choose>
                            <dgm:shape xmlns:r="http://schemas.openxmlformats.org/officeDocument/2006/relationships" r:blip="">
                              <dgm:adjLst/>
                            </dgm:shape>
                            <dgm:presOf/>
                            <dgm:constrLst/>
                            <dgm:ruleLst/>
                            <dgm:forEach name="repeat" axis="ch">
                              <dgm:forEach name="Name22" axis="self" ptType="parTrans" cnt="1">
                                <dgm:layoutNode name="Name23">
                                  <dgm:choose name="Name24">
                                    <dgm:if name="Name25" axis="self" func="depth" op="lte" val="4">
                                      <dgm:alg type="conn">
                                        <dgm:param type="dim" val="1D"/>
                                        <dgm:param type="endSty" val="noArr"/>
                                        <dgm:param type="connRout" val="bend"/>
                                        <dgm:param type="bendPt" val="end"/>
                                        <dgm:param type="begPts" val="bCtr"/>
                                        <dgm:param type="endPts" val="tCtr"/>
                                        <dgm:param type="srcNode" val="background3"/>
                                        <dgm:param type="dstNode" val="background4"/>
                                      </dgm:alg>
                                    </dgm:if>
                                    <dgm:else name="Name26">
                                      <dgm:alg type="conn">
                                        <dgm:param type="dim" val="1D"/>
                                        <dgm:param type="endSty" val="noArr"/>
                                        <dgm:param type="connRout" val="bend"/>
                                        <dgm:param type="bendPt" val="end"/>
                                        <dgm:param type="begPts" val="bCtr"/>
                                        <dgm:param type="endPts" val="tCtr"/>
                                        <dgm:param type="srcNode" val="background4"/>
                                        <dgm:param type="dstNode" val="background4"/>
                                      </dgm:alg>
                                    </dgm:else>
                                  </dgm:choose>
                                  <dgm:shape xmlns:r="http://schemas.openxmlformats.org/officeDocument/2006/relationships" type="conn" r:blip="" zOrderOff="-999">
                                    <dgm:adjLst/>
                                  </dgm:shape>
                                  <dgm:presOf axis="self"/>
                                  <dgm:constrLst>
                                    <dgm:constr type="begPad"/>
                                    <dgm:constr type="endPad"/>
                                  </dgm:constrLst>
                                  <dgm:ruleLst/>
                                </dgm:layoutNode>
                              </dgm:forEach>
                              <dgm:forEach name="Name27" axis="self" ptType="node">
                                <dgm:layoutNode name="hierRoot4">
                                  <dgm:alg type="hierRoot"/>
                                  <dgm:shape xmlns:r="http://schemas.openxmlformats.org/officeDocument/2006/relationships" r:blip="">
                                    <dgm:adjLst/>
                                  </dgm:shape>
                                  <dgm:presOf/>
                                  <dgm:constrLst>
                                    <dgm:constr type="bendDist" for="des" ptType="parTrans" refType="sp" fact="0.5"/>
                                  </dgm:constrLst>
                                  <dgm:ruleLst/>
                                  <dgm:layoutNode name="composite4">
                                    <dgm:alg type="composite"/>
                                    <dgm:shape xmlns:r="http://schemas.openxmlformats.org/officeDocument/2006/relationships" r:blip="">
                                      <dgm:adjLst/>
                                    </dgm:shape>
                                    <dgm:presOf/>
                                    <dgm:constrLst>
                                      <dgm:constr type="w" for="ch" forName="background4" refType="w" fact="0.9"/>
                                      <dgm:constr type="h" for="ch" forName="background4" refType="w" refFor="ch" refForName="background4" fact="0.635"/>
                                      <dgm:constr type="t" for="ch" forName="background4"/>
                                      <dgm:constr type="l" for="ch" forName="background4"/>
                                      <dgm:constr type="w" for="ch" forName="text4" refType="w" fact="0.9"/>
                                      <dgm:constr type="h" for="ch" forName="text4" refType="w" refFor="ch" refForName="text4" fact="0.635"/>
                                      <dgm:constr type="t" for="ch" forName="text4" refType="w" fact="0.095"/>
                                      <dgm:constr type="l" for="ch" forName="text4" refType="w" fact="0.1"/>
                                    </dgm:constrLst>
                                    <dgm:ruleLst/>
                                    <dgm:layoutNode name="background4" moveWith="text4">
                                      <dgm:alg type="sp"/>
                                      <dgm:shape xmlns:r="http://schemas.openxmlformats.org/officeDocument/2006/relationships" type="roundRect" r:blip="">
                                        <dgm:adjLst>
                                          <dgm:adj idx="1" val="0.1"/>
                                        </dgm:adjLst>
                                      </dgm:shape>
                                      <dgm:presOf/>
                                      <dgm:constrLst/>
                                      <dgm:ruleLst/>
                                    </dgm:layoutNode>
                                    <dgm:layoutNode name="text4" styleLbl="fgAcc4">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5">
                                    <dgm:choose name="Name28">
                                      <dgm:if name="Name29" func="var" arg="dir" op="equ" val="norm">
                                        <dgm:alg type="hierChild">
                                          <dgm:param type="linDir" val="fromL"/>
                                        </dgm:alg>
                                      </dgm:if>
                                      <dgm:else name="Name30">
                                        <dgm:alg type="hierChild">
                                          <dgm:param type="linDir" val="fromR"/>
                                        </dgm:alg>
                                      </dgm:else>
                                    </dgm:choose>
                                    <dgm:shape xmlns:r="http://schemas.openxmlformats.org/officeDocument/2006/relationships" r:blip="">
                                      <dgm:adjLst/>
                                    </dgm:shape>
                                    <dgm:presOf/>
                                    <dgm:constrLst/>
                                    <dgm:ruleLst/>
                                    <dgm:forEach name="Name31" ref="repeat"/>
                                  </dgm:layoutNode>
                                </dgm:layoutNode>
                              </dgm:forEach>
                            </dgm:forEach>
                          </dgm:layoutNode>
                        </dgm:layoutNode>
                      </dgm:forEach>
                    </dgm:forEach>
                  </dgm:layoutNode>
                </dgm:layoutNode>
              </dgm:forEach>
            </dgm:forEach>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hierarchy1">
  <dgm:title val=""/>
  <dgm:desc val=""/>
  <dgm:catLst>
    <dgm:cat type="hierarchy" pri="2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hierChild1">
    <dgm:varLst>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primFontSz" for="des" ptType="node" op="equ" val="65"/>
      <dgm:constr type="w" for="des" forName="composite" refType="w"/>
      <dgm:constr type="h" for="des" forName="composite" refType="w" refFor="des" refForName="composite" fact="0.667"/>
      <dgm:constr type="w" for="des" forName="composite2" refType="w" refFor="des" refForName="composite"/>
      <dgm:constr type="h" for="des" forName="composite2" refType="h" refFor="des" refForName="composite"/>
      <dgm:constr type="w" for="des" forName="composite3" refType="w" refFor="des" refForName="composite"/>
      <dgm:constr type="h" for="des" forName="composite3" refType="h" refFor="des" refForName="composite"/>
      <dgm:constr type="w" for="des" forName="composite4" refType="w" refFor="des" refForName="composite"/>
      <dgm:constr type="h" for="des" forName="composite4" refType="h" refFor="des" refForName="composite"/>
      <dgm:constr type="w" for="des" forName="composite5" refType="w" refFor="des" refForName="composite"/>
      <dgm:constr type="h" for="des" forName="composite5" refType="h" refFor="des" refForName="composite"/>
      <dgm:constr type="sibSp" refType="w" refFor="des" refForName="composite" fact="0.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p" for="des" forName="hierRoot1" refType="h" refFor="des" refForName="composite" fact="0.25"/>
      <dgm:constr type="sp" for="des" forName="hierRoot2" refType="sp" refFor="des" refForName="hierRoot1"/>
      <dgm:constr type="sp" for="des" forName="hierRoot3" refType="sp" refFor="des" refForName="hierRoot1"/>
      <dgm:constr type="sp" for="des" forName="hierRoot4" refType="sp" refFor="des" refForName="hierRoot1"/>
      <dgm:constr type="sp" for="des" forName="hierRoot5" refType="sp" refFor="des" refForName="hierRoot1"/>
    </dgm:constrLst>
    <dgm:ruleLst/>
    <dgm:forEach name="Name3" axis="ch">
      <dgm:forEach name="Name4" axis="self" ptType="node">
        <dgm:layoutNode name="hierRoot1">
          <dgm:alg type="hierRoot"/>
          <dgm:shape xmlns:r="http://schemas.openxmlformats.org/officeDocument/2006/relationships" r:blip="">
            <dgm:adjLst/>
          </dgm:shape>
          <dgm:presOf/>
          <dgm:constrLst>
            <dgm:constr type="bendDist" for="des" ptType="parTrans" refType="sp" fact="0.5"/>
          </dgm:constrLst>
          <dgm:ruleLst/>
          <dgm:layoutNode name="composite">
            <dgm:alg type="composite"/>
            <dgm:shape xmlns:r="http://schemas.openxmlformats.org/officeDocument/2006/relationships" r:blip="">
              <dgm:adjLst/>
            </dgm:shape>
            <dgm:presOf/>
            <dgm:constrLst>
              <dgm:constr type="w" for="ch" forName="background" refType="w" fact="0.9"/>
              <dgm:constr type="h" for="ch" forName="background" refType="w" refFor="ch" refForName="background" fact="0.635"/>
              <dgm:constr type="t" for="ch" forName="background"/>
              <dgm:constr type="l" for="ch" forName="background"/>
              <dgm:constr type="w" for="ch" forName="text" refType="w" fact="0.9"/>
              <dgm:constr type="h" for="ch" forName="text" refType="w" refFor="ch" refForName="text" fact="0.635"/>
              <dgm:constr type="t" for="ch" forName="text" refType="w" fact="0.095"/>
              <dgm:constr type="l" for="ch" forName="text" refType="w" fact="0.1"/>
            </dgm:constrLst>
            <dgm:ruleLst/>
            <dgm:layoutNode name="background" styleLbl="node0" moveWith="text">
              <dgm:alg type="sp"/>
              <dgm:shape xmlns:r="http://schemas.openxmlformats.org/officeDocument/2006/relationships" type="roundRect" r:blip="">
                <dgm:adjLst>
                  <dgm:adj idx="1" val="0.1"/>
                </dgm:adjLst>
              </dgm:shape>
              <dgm:presOf/>
              <dgm:constrLst/>
              <dgm:ruleLst/>
            </dgm:layoutNode>
            <dgm:layoutNode name="text" styleLbl="fgAcc0">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2">
            <dgm:choose name="Name5">
              <dgm:if name="Name6" func="var" arg="dir" op="equ" val="norm">
                <dgm:alg type="hierChild">
                  <dgm:param type="linDir" val="fromL"/>
                </dgm:alg>
              </dgm:if>
              <dgm:else name="Name7">
                <dgm:alg type="hierChild">
                  <dgm:param type="linDir" val="fromR"/>
                </dgm:alg>
              </dgm:else>
            </dgm:choose>
            <dgm:shape xmlns:r="http://schemas.openxmlformats.org/officeDocument/2006/relationships" r:blip="">
              <dgm:adjLst/>
            </dgm:shape>
            <dgm:presOf/>
            <dgm:constrLst/>
            <dgm:ruleLst/>
            <dgm:forEach name="Name8" axis="ch">
              <dgm:forEach name="Name9" axis="self" ptType="parTrans" cnt="1">
                <dgm:layoutNode name="Name10">
                  <dgm:alg type="conn">
                    <dgm:param type="dim" val="1D"/>
                    <dgm:param type="endSty" val="noArr"/>
                    <dgm:param type="connRout" val="bend"/>
                    <dgm:param type="bendPt" val="end"/>
                    <dgm:param type="begPts" val="bCtr"/>
                    <dgm:param type="endPts" val="tCtr"/>
                    <dgm:param type="srcNode" val="background"/>
                    <dgm:param type="dstNode" val="background2"/>
                  </dgm:alg>
                  <dgm:shape xmlns:r="http://schemas.openxmlformats.org/officeDocument/2006/relationships" type="conn" r:blip="" zOrderOff="-999">
                    <dgm:adjLst/>
                  </dgm:shape>
                  <dgm:presOf axis="self"/>
                  <dgm:constrLst>
                    <dgm:constr type="begPad"/>
                    <dgm:constr type="endPad"/>
                  </dgm:constrLst>
                  <dgm:ruleLst/>
                </dgm:layoutNode>
              </dgm:forEach>
              <dgm:forEach name="Name11" axis="self" ptType="node">
                <dgm:layoutNode name="hierRoot2">
                  <dgm:alg type="hierRoot"/>
                  <dgm:shape xmlns:r="http://schemas.openxmlformats.org/officeDocument/2006/relationships" r:blip="">
                    <dgm:adjLst/>
                  </dgm:shape>
                  <dgm:presOf/>
                  <dgm:constrLst>
                    <dgm:constr type="bendDist" for="des" ptType="parTrans" refType="sp" fact="0.5"/>
                  </dgm:constrLst>
                  <dgm:ruleLst/>
                  <dgm:layoutNode name="composite2">
                    <dgm:alg type="composite"/>
                    <dgm:shape xmlns:r="http://schemas.openxmlformats.org/officeDocument/2006/relationships" r:blip="">
                      <dgm:adjLst/>
                    </dgm:shape>
                    <dgm:presOf/>
                    <dgm:constrLst>
                      <dgm:constr type="w" for="ch" forName="background2" refType="w" fact="0.9"/>
                      <dgm:constr type="h" for="ch" forName="background2" refType="w" refFor="ch" refForName="background2" fact="0.635"/>
                      <dgm:constr type="t" for="ch" forName="background2"/>
                      <dgm:constr type="l" for="ch" forName="background2"/>
                      <dgm:constr type="w" for="ch" forName="text2" refType="w" fact="0.9"/>
                      <dgm:constr type="h" for="ch" forName="text2" refType="w" refFor="ch" refForName="text2" fact="0.635"/>
                      <dgm:constr type="t" for="ch" forName="text2" refType="w" fact="0.095"/>
                      <dgm:constr type="l" for="ch" forName="text2" refType="w" fact="0.1"/>
                    </dgm:constrLst>
                    <dgm:ruleLst/>
                    <dgm:layoutNode name="background2" moveWith="text2">
                      <dgm:alg type="sp"/>
                      <dgm:shape xmlns:r="http://schemas.openxmlformats.org/officeDocument/2006/relationships" type="roundRect" r:blip="">
                        <dgm:adjLst>
                          <dgm:adj idx="1" val="0.1"/>
                        </dgm:adjLst>
                      </dgm:shape>
                      <dgm:presOf/>
                      <dgm:constrLst/>
                      <dgm:ruleLst/>
                    </dgm:layoutNode>
                    <dgm:layoutNode name="text2" styleLbl="fgAcc2">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3">
                    <dgm:choose name="Name12">
                      <dgm:if name="Name13" func="var" arg="dir" op="equ" val="norm">
                        <dgm:alg type="hierChild">
                          <dgm:param type="linDir" val="fromL"/>
                        </dgm:alg>
                      </dgm:if>
                      <dgm:else name="Name14">
                        <dgm:alg type="hierChild">
                          <dgm:param type="linDir" val="fromR"/>
                        </dgm:alg>
                      </dgm:else>
                    </dgm:choose>
                    <dgm:shape xmlns:r="http://schemas.openxmlformats.org/officeDocument/2006/relationships" r:blip="">
                      <dgm:adjLst/>
                    </dgm:shape>
                    <dgm:presOf/>
                    <dgm:constrLst/>
                    <dgm:ruleLst/>
                    <dgm:forEach name="Name15" axis="ch">
                      <dgm:forEach name="Name16" axis="self" ptType="parTrans" cnt="1">
                        <dgm:layoutNode name="Name17">
                          <dgm:alg type="conn">
                            <dgm:param type="dim" val="1D"/>
                            <dgm:param type="endSty" val="noArr"/>
                            <dgm:param type="connRout" val="bend"/>
                            <dgm:param type="bendPt" val="end"/>
                            <dgm:param type="begPts" val="bCtr"/>
                            <dgm:param type="endPts" val="tCtr"/>
                            <dgm:param type="srcNode" val="background2"/>
                            <dgm:param type="dstNode" val="background3"/>
                          </dgm:alg>
                          <dgm:shape xmlns:r="http://schemas.openxmlformats.org/officeDocument/2006/relationships" type="conn" r:blip="" zOrderOff="-999">
                            <dgm:adjLst/>
                          </dgm:shape>
                          <dgm:presOf axis="self"/>
                          <dgm:constrLst>
                            <dgm:constr type="begPad"/>
                            <dgm:constr type="endPad"/>
                          </dgm:constrLst>
                          <dgm:ruleLst/>
                        </dgm:layoutNode>
                      </dgm:forEach>
                      <dgm:forEach name="Name18" axis="self" ptType="node">
                        <dgm:layoutNode name="hierRoot3">
                          <dgm:alg type="hierRoot"/>
                          <dgm:shape xmlns:r="http://schemas.openxmlformats.org/officeDocument/2006/relationships" r:blip="">
                            <dgm:adjLst/>
                          </dgm:shape>
                          <dgm:presOf/>
                          <dgm:constrLst>
                            <dgm:constr type="bendDist" for="des" ptType="parTrans" refType="sp" fact="0.5"/>
                          </dgm:constrLst>
                          <dgm:ruleLst/>
                          <dgm:layoutNode name="composite3">
                            <dgm:alg type="composite"/>
                            <dgm:shape xmlns:r="http://schemas.openxmlformats.org/officeDocument/2006/relationships" r:blip="">
                              <dgm:adjLst/>
                            </dgm:shape>
                            <dgm:presOf/>
                            <dgm:constrLst>
                              <dgm:constr type="w" for="ch" forName="background3" refType="w" fact="0.9"/>
                              <dgm:constr type="h" for="ch" forName="background3" refType="w" refFor="ch" refForName="background3" fact="0.635"/>
                              <dgm:constr type="t" for="ch" forName="background3"/>
                              <dgm:constr type="l" for="ch" forName="background3"/>
                              <dgm:constr type="w" for="ch" forName="text3" refType="w" fact="0.9"/>
                              <dgm:constr type="h" for="ch" forName="text3" refType="w" refFor="ch" refForName="text3" fact="0.635"/>
                              <dgm:constr type="t" for="ch" forName="text3" refType="w" fact="0.095"/>
                              <dgm:constr type="l" for="ch" forName="text3" refType="w" fact="0.1"/>
                            </dgm:constrLst>
                            <dgm:ruleLst/>
                            <dgm:layoutNode name="background3" moveWith="text3">
                              <dgm:alg type="sp"/>
                              <dgm:shape xmlns:r="http://schemas.openxmlformats.org/officeDocument/2006/relationships" type="roundRect" r:blip="">
                                <dgm:adjLst>
                                  <dgm:adj idx="1" val="0.1"/>
                                </dgm:adjLst>
                              </dgm:shape>
                              <dgm:presOf/>
                              <dgm:constrLst/>
                              <dgm:ruleLst/>
                            </dgm:layoutNode>
                            <dgm:layoutNode name="text3" styleLbl="fgAcc3">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4">
                            <dgm:choose name="Name19">
                              <dgm:if name="Name20" func="var" arg="dir" op="equ" val="norm">
                                <dgm:alg type="hierChild">
                                  <dgm:param type="linDir" val="fromL"/>
                                </dgm:alg>
                              </dgm:if>
                              <dgm:else name="Name21">
                                <dgm:alg type="hierChild">
                                  <dgm:param type="linDir" val="fromR"/>
                                </dgm:alg>
                              </dgm:else>
                            </dgm:choose>
                            <dgm:shape xmlns:r="http://schemas.openxmlformats.org/officeDocument/2006/relationships" r:blip="">
                              <dgm:adjLst/>
                            </dgm:shape>
                            <dgm:presOf/>
                            <dgm:constrLst/>
                            <dgm:ruleLst/>
                            <dgm:forEach name="repeat" axis="ch">
                              <dgm:forEach name="Name22" axis="self" ptType="parTrans" cnt="1">
                                <dgm:layoutNode name="Name23">
                                  <dgm:choose name="Name24">
                                    <dgm:if name="Name25" axis="self" func="depth" op="lte" val="4">
                                      <dgm:alg type="conn">
                                        <dgm:param type="dim" val="1D"/>
                                        <dgm:param type="endSty" val="noArr"/>
                                        <dgm:param type="connRout" val="bend"/>
                                        <dgm:param type="bendPt" val="end"/>
                                        <dgm:param type="begPts" val="bCtr"/>
                                        <dgm:param type="endPts" val="tCtr"/>
                                        <dgm:param type="srcNode" val="background3"/>
                                        <dgm:param type="dstNode" val="background4"/>
                                      </dgm:alg>
                                    </dgm:if>
                                    <dgm:else name="Name26">
                                      <dgm:alg type="conn">
                                        <dgm:param type="dim" val="1D"/>
                                        <dgm:param type="endSty" val="noArr"/>
                                        <dgm:param type="connRout" val="bend"/>
                                        <dgm:param type="bendPt" val="end"/>
                                        <dgm:param type="begPts" val="bCtr"/>
                                        <dgm:param type="endPts" val="tCtr"/>
                                        <dgm:param type="srcNode" val="background4"/>
                                        <dgm:param type="dstNode" val="background4"/>
                                      </dgm:alg>
                                    </dgm:else>
                                  </dgm:choose>
                                  <dgm:shape xmlns:r="http://schemas.openxmlformats.org/officeDocument/2006/relationships" type="conn" r:blip="" zOrderOff="-999">
                                    <dgm:adjLst/>
                                  </dgm:shape>
                                  <dgm:presOf axis="self"/>
                                  <dgm:constrLst>
                                    <dgm:constr type="begPad"/>
                                    <dgm:constr type="endPad"/>
                                  </dgm:constrLst>
                                  <dgm:ruleLst/>
                                </dgm:layoutNode>
                              </dgm:forEach>
                              <dgm:forEach name="Name27" axis="self" ptType="node">
                                <dgm:layoutNode name="hierRoot4">
                                  <dgm:alg type="hierRoot"/>
                                  <dgm:shape xmlns:r="http://schemas.openxmlformats.org/officeDocument/2006/relationships" r:blip="">
                                    <dgm:adjLst/>
                                  </dgm:shape>
                                  <dgm:presOf/>
                                  <dgm:constrLst>
                                    <dgm:constr type="bendDist" for="des" ptType="parTrans" refType="sp" fact="0.5"/>
                                  </dgm:constrLst>
                                  <dgm:ruleLst/>
                                  <dgm:layoutNode name="composite4">
                                    <dgm:alg type="composite"/>
                                    <dgm:shape xmlns:r="http://schemas.openxmlformats.org/officeDocument/2006/relationships" r:blip="">
                                      <dgm:adjLst/>
                                    </dgm:shape>
                                    <dgm:presOf/>
                                    <dgm:constrLst>
                                      <dgm:constr type="w" for="ch" forName="background4" refType="w" fact="0.9"/>
                                      <dgm:constr type="h" for="ch" forName="background4" refType="w" refFor="ch" refForName="background4" fact="0.635"/>
                                      <dgm:constr type="t" for="ch" forName="background4"/>
                                      <dgm:constr type="l" for="ch" forName="background4"/>
                                      <dgm:constr type="w" for="ch" forName="text4" refType="w" fact="0.9"/>
                                      <dgm:constr type="h" for="ch" forName="text4" refType="w" refFor="ch" refForName="text4" fact="0.635"/>
                                      <dgm:constr type="t" for="ch" forName="text4" refType="w" fact="0.095"/>
                                      <dgm:constr type="l" for="ch" forName="text4" refType="w" fact="0.1"/>
                                    </dgm:constrLst>
                                    <dgm:ruleLst/>
                                    <dgm:layoutNode name="background4" moveWith="text4">
                                      <dgm:alg type="sp"/>
                                      <dgm:shape xmlns:r="http://schemas.openxmlformats.org/officeDocument/2006/relationships" type="roundRect" r:blip="">
                                        <dgm:adjLst>
                                          <dgm:adj idx="1" val="0.1"/>
                                        </dgm:adjLst>
                                      </dgm:shape>
                                      <dgm:presOf/>
                                      <dgm:constrLst/>
                                      <dgm:ruleLst/>
                                    </dgm:layoutNode>
                                    <dgm:layoutNode name="text4" styleLbl="fgAcc4">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5">
                                    <dgm:choose name="Name28">
                                      <dgm:if name="Name29" func="var" arg="dir" op="equ" val="norm">
                                        <dgm:alg type="hierChild">
                                          <dgm:param type="linDir" val="fromL"/>
                                        </dgm:alg>
                                      </dgm:if>
                                      <dgm:else name="Name30">
                                        <dgm:alg type="hierChild">
                                          <dgm:param type="linDir" val="fromR"/>
                                        </dgm:alg>
                                      </dgm:else>
                                    </dgm:choose>
                                    <dgm:shape xmlns:r="http://schemas.openxmlformats.org/officeDocument/2006/relationships" r:blip="">
                                      <dgm:adjLst/>
                                    </dgm:shape>
                                    <dgm:presOf/>
                                    <dgm:constrLst/>
                                    <dgm:ruleLst/>
                                    <dgm:forEach name="Name31" ref="repeat"/>
                                  </dgm:layoutNode>
                                </dgm:layoutNode>
                              </dgm:forEach>
                            </dgm:forEach>
                          </dgm:layoutNode>
                        </dgm:layoutNode>
                      </dgm:forEach>
                    </dgm:forEach>
                  </dgm:layoutNode>
                </dgm:layoutNode>
              </dgm:forEach>
            </dgm:forEach>
          </dgm:layoutNode>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hierarchy1">
  <dgm:title val=""/>
  <dgm:desc val=""/>
  <dgm:catLst>
    <dgm:cat type="hierarchy" pri="2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hierChild1">
    <dgm:varLst>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primFontSz" for="des" ptType="node" op="equ" val="65"/>
      <dgm:constr type="w" for="des" forName="composite" refType="w"/>
      <dgm:constr type="h" for="des" forName="composite" refType="w" refFor="des" refForName="composite" fact="0.667"/>
      <dgm:constr type="w" for="des" forName="composite2" refType="w" refFor="des" refForName="composite"/>
      <dgm:constr type="h" for="des" forName="composite2" refType="h" refFor="des" refForName="composite"/>
      <dgm:constr type="w" for="des" forName="composite3" refType="w" refFor="des" refForName="composite"/>
      <dgm:constr type="h" for="des" forName="composite3" refType="h" refFor="des" refForName="composite"/>
      <dgm:constr type="w" for="des" forName="composite4" refType="w" refFor="des" refForName="composite"/>
      <dgm:constr type="h" for="des" forName="composite4" refType="h" refFor="des" refForName="composite"/>
      <dgm:constr type="w" for="des" forName="composite5" refType="w" refFor="des" refForName="composite"/>
      <dgm:constr type="h" for="des" forName="composite5" refType="h" refFor="des" refForName="composite"/>
      <dgm:constr type="sibSp" refType="w" refFor="des" refForName="composite" fact="0.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p" for="des" forName="hierRoot1" refType="h" refFor="des" refForName="composite" fact="0.25"/>
      <dgm:constr type="sp" for="des" forName="hierRoot2" refType="sp" refFor="des" refForName="hierRoot1"/>
      <dgm:constr type="sp" for="des" forName="hierRoot3" refType="sp" refFor="des" refForName="hierRoot1"/>
      <dgm:constr type="sp" for="des" forName="hierRoot4" refType="sp" refFor="des" refForName="hierRoot1"/>
      <dgm:constr type="sp" for="des" forName="hierRoot5" refType="sp" refFor="des" refForName="hierRoot1"/>
    </dgm:constrLst>
    <dgm:ruleLst/>
    <dgm:forEach name="Name3" axis="ch">
      <dgm:forEach name="Name4" axis="self" ptType="node">
        <dgm:layoutNode name="hierRoot1">
          <dgm:alg type="hierRoot"/>
          <dgm:shape xmlns:r="http://schemas.openxmlformats.org/officeDocument/2006/relationships" r:blip="">
            <dgm:adjLst/>
          </dgm:shape>
          <dgm:presOf/>
          <dgm:constrLst>
            <dgm:constr type="bendDist" for="des" ptType="parTrans" refType="sp" fact="0.5"/>
          </dgm:constrLst>
          <dgm:ruleLst/>
          <dgm:layoutNode name="composite">
            <dgm:alg type="composite"/>
            <dgm:shape xmlns:r="http://schemas.openxmlformats.org/officeDocument/2006/relationships" r:blip="">
              <dgm:adjLst/>
            </dgm:shape>
            <dgm:presOf/>
            <dgm:constrLst>
              <dgm:constr type="w" for="ch" forName="background" refType="w" fact="0.9"/>
              <dgm:constr type="h" for="ch" forName="background" refType="w" refFor="ch" refForName="background" fact="0.635"/>
              <dgm:constr type="t" for="ch" forName="background"/>
              <dgm:constr type="l" for="ch" forName="background"/>
              <dgm:constr type="w" for="ch" forName="text" refType="w" fact="0.9"/>
              <dgm:constr type="h" for="ch" forName="text" refType="w" refFor="ch" refForName="text" fact="0.635"/>
              <dgm:constr type="t" for="ch" forName="text" refType="w" fact="0.095"/>
              <dgm:constr type="l" for="ch" forName="text" refType="w" fact="0.1"/>
            </dgm:constrLst>
            <dgm:ruleLst/>
            <dgm:layoutNode name="background" styleLbl="node0" moveWith="text">
              <dgm:alg type="sp"/>
              <dgm:shape xmlns:r="http://schemas.openxmlformats.org/officeDocument/2006/relationships" type="roundRect" r:blip="">
                <dgm:adjLst>
                  <dgm:adj idx="1" val="0.1"/>
                </dgm:adjLst>
              </dgm:shape>
              <dgm:presOf/>
              <dgm:constrLst/>
              <dgm:ruleLst/>
            </dgm:layoutNode>
            <dgm:layoutNode name="text" styleLbl="fgAcc0">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2">
            <dgm:choose name="Name5">
              <dgm:if name="Name6" func="var" arg="dir" op="equ" val="norm">
                <dgm:alg type="hierChild">
                  <dgm:param type="linDir" val="fromL"/>
                </dgm:alg>
              </dgm:if>
              <dgm:else name="Name7">
                <dgm:alg type="hierChild">
                  <dgm:param type="linDir" val="fromR"/>
                </dgm:alg>
              </dgm:else>
            </dgm:choose>
            <dgm:shape xmlns:r="http://schemas.openxmlformats.org/officeDocument/2006/relationships" r:blip="">
              <dgm:adjLst/>
            </dgm:shape>
            <dgm:presOf/>
            <dgm:constrLst/>
            <dgm:ruleLst/>
            <dgm:forEach name="Name8" axis="ch">
              <dgm:forEach name="Name9" axis="self" ptType="parTrans" cnt="1">
                <dgm:layoutNode name="Name10">
                  <dgm:alg type="conn">
                    <dgm:param type="dim" val="1D"/>
                    <dgm:param type="endSty" val="noArr"/>
                    <dgm:param type="connRout" val="bend"/>
                    <dgm:param type="bendPt" val="end"/>
                    <dgm:param type="begPts" val="bCtr"/>
                    <dgm:param type="endPts" val="tCtr"/>
                    <dgm:param type="srcNode" val="background"/>
                    <dgm:param type="dstNode" val="background2"/>
                  </dgm:alg>
                  <dgm:shape xmlns:r="http://schemas.openxmlformats.org/officeDocument/2006/relationships" type="conn" r:blip="" zOrderOff="-999">
                    <dgm:adjLst/>
                  </dgm:shape>
                  <dgm:presOf axis="self"/>
                  <dgm:constrLst>
                    <dgm:constr type="begPad"/>
                    <dgm:constr type="endPad"/>
                  </dgm:constrLst>
                  <dgm:ruleLst/>
                </dgm:layoutNode>
              </dgm:forEach>
              <dgm:forEach name="Name11" axis="self" ptType="node">
                <dgm:layoutNode name="hierRoot2">
                  <dgm:alg type="hierRoot"/>
                  <dgm:shape xmlns:r="http://schemas.openxmlformats.org/officeDocument/2006/relationships" r:blip="">
                    <dgm:adjLst/>
                  </dgm:shape>
                  <dgm:presOf/>
                  <dgm:constrLst>
                    <dgm:constr type="bendDist" for="des" ptType="parTrans" refType="sp" fact="0.5"/>
                  </dgm:constrLst>
                  <dgm:ruleLst/>
                  <dgm:layoutNode name="composite2">
                    <dgm:alg type="composite"/>
                    <dgm:shape xmlns:r="http://schemas.openxmlformats.org/officeDocument/2006/relationships" r:blip="">
                      <dgm:adjLst/>
                    </dgm:shape>
                    <dgm:presOf/>
                    <dgm:constrLst>
                      <dgm:constr type="w" for="ch" forName="background2" refType="w" fact="0.9"/>
                      <dgm:constr type="h" for="ch" forName="background2" refType="w" refFor="ch" refForName="background2" fact="0.635"/>
                      <dgm:constr type="t" for="ch" forName="background2"/>
                      <dgm:constr type="l" for="ch" forName="background2"/>
                      <dgm:constr type="w" for="ch" forName="text2" refType="w" fact="0.9"/>
                      <dgm:constr type="h" for="ch" forName="text2" refType="w" refFor="ch" refForName="text2" fact="0.635"/>
                      <dgm:constr type="t" for="ch" forName="text2" refType="w" fact="0.095"/>
                      <dgm:constr type="l" for="ch" forName="text2" refType="w" fact="0.1"/>
                    </dgm:constrLst>
                    <dgm:ruleLst/>
                    <dgm:layoutNode name="background2" moveWith="text2">
                      <dgm:alg type="sp"/>
                      <dgm:shape xmlns:r="http://schemas.openxmlformats.org/officeDocument/2006/relationships" type="roundRect" r:blip="">
                        <dgm:adjLst>
                          <dgm:adj idx="1" val="0.1"/>
                        </dgm:adjLst>
                      </dgm:shape>
                      <dgm:presOf/>
                      <dgm:constrLst/>
                      <dgm:ruleLst/>
                    </dgm:layoutNode>
                    <dgm:layoutNode name="text2" styleLbl="fgAcc2">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3">
                    <dgm:choose name="Name12">
                      <dgm:if name="Name13" func="var" arg="dir" op="equ" val="norm">
                        <dgm:alg type="hierChild">
                          <dgm:param type="linDir" val="fromL"/>
                        </dgm:alg>
                      </dgm:if>
                      <dgm:else name="Name14">
                        <dgm:alg type="hierChild">
                          <dgm:param type="linDir" val="fromR"/>
                        </dgm:alg>
                      </dgm:else>
                    </dgm:choose>
                    <dgm:shape xmlns:r="http://schemas.openxmlformats.org/officeDocument/2006/relationships" r:blip="">
                      <dgm:adjLst/>
                    </dgm:shape>
                    <dgm:presOf/>
                    <dgm:constrLst/>
                    <dgm:ruleLst/>
                    <dgm:forEach name="Name15" axis="ch">
                      <dgm:forEach name="Name16" axis="self" ptType="parTrans" cnt="1">
                        <dgm:layoutNode name="Name17">
                          <dgm:alg type="conn">
                            <dgm:param type="dim" val="1D"/>
                            <dgm:param type="endSty" val="noArr"/>
                            <dgm:param type="connRout" val="bend"/>
                            <dgm:param type="bendPt" val="end"/>
                            <dgm:param type="begPts" val="bCtr"/>
                            <dgm:param type="endPts" val="tCtr"/>
                            <dgm:param type="srcNode" val="background2"/>
                            <dgm:param type="dstNode" val="background3"/>
                          </dgm:alg>
                          <dgm:shape xmlns:r="http://schemas.openxmlformats.org/officeDocument/2006/relationships" type="conn" r:blip="" zOrderOff="-999">
                            <dgm:adjLst/>
                          </dgm:shape>
                          <dgm:presOf axis="self"/>
                          <dgm:constrLst>
                            <dgm:constr type="begPad"/>
                            <dgm:constr type="endPad"/>
                          </dgm:constrLst>
                          <dgm:ruleLst/>
                        </dgm:layoutNode>
                      </dgm:forEach>
                      <dgm:forEach name="Name18" axis="self" ptType="node">
                        <dgm:layoutNode name="hierRoot3">
                          <dgm:alg type="hierRoot"/>
                          <dgm:shape xmlns:r="http://schemas.openxmlformats.org/officeDocument/2006/relationships" r:blip="">
                            <dgm:adjLst/>
                          </dgm:shape>
                          <dgm:presOf/>
                          <dgm:constrLst>
                            <dgm:constr type="bendDist" for="des" ptType="parTrans" refType="sp" fact="0.5"/>
                          </dgm:constrLst>
                          <dgm:ruleLst/>
                          <dgm:layoutNode name="composite3">
                            <dgm:alg type="composite"/>
                            <dgm:shape xmlns:r="http://schemas.openxmlformats.org/officeDocument/2006/relationships" r:blip="">
                              <dgm:adjLst/>
                            </dgm:shape>
                            <dgm:presOf/>
                            <dgm:constrLst>
                              <dgm:constr type="w" for="ch" forName="background3" refType="w" fact="0.9"/>
                              <dgm:constr type="h" for="ch" forName="background3" refType="w" refFor="ch" refForName="background3" fact="0.635"/>
                              <dgm:constr type="t" for="ch" forName="background3"/>
                              <dgm:constr type="l" for="ch" forName="background3"/>
                              <dgm:constr type="w" for="ch" forName="text3" refType="w" fact="0.9"/>
                              <dgm:constr type="h" for="ch" forName="text3" refType="w" refFor="ch" refForName="text3" fact="0.635"/>
                              <dgm:constr type="t" for="ch" forName="text3" refType="w" fact="0.095"/>
                              <dgm:constr type="l" for="ch" forName="text3" refType="w" fact="0.1"/>
                            </dgm:constrLst>
                            <dgm:ruleLst/>
                            <dgm:layoutNode name="background3" moveWith="text3">
                              <dgm:alg type="sp"/>
                              <dgm:shape xmlns:r="http://schemas.openxmlformats.org/officeDocument/2006/relationships" type="roundRect" r:blip="">
                                <dgm:adjLst>
                                  <dgm:adj idx="1" val="0.1"/>
                                </dgm:adjLst>
                              </dgm:shape>
                              <dgm:presOf/>
                              <dgm:constrLst/>
                              <dgm:ruleLst/>
                            </dgm:layoutNode>
                            <dgm:layoutNode name="text3" styleLbl="fgAcc3">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4">
                            <dgm:choose name="Name19">
                              <dgm:if name="Name20" func="var" arg="dir" op="equ" val="norm">
                                <dgm:alg type="hierChild">
                                  <dgm:param type="linDir" val="fromL"/>
                                </dgm:alg>
                              </dgm:if>
                              <dgm:else name="Name21">
                                <dgm:alg type="hierChild">
                                  <dgm:param type="linDir" val="fromR"/>
                                </dgm:alg>
                              </dgm:else>
                            </dgm:choose>
                            <dgm:shape xmlns:r="http://schemas.openxmlformats.org/officeDocument/2006/relationships" r:blip="">
                              <dgm:adjLst/>
                            </dgm:shape>
                            <dgm:presOf/>
                            <dgm:constrLst/>
                            <dgm:ruleLst/>
                            <dgm:forEach name="repeat" axis="ch">
                              <dgm:forEach name="Name22" axis="self" ptType="parTrans" cnt="1">
                                <dgm:layoutNode name="Name23">
                                  <dgm:choose name="Name24">
                                    <dgm:if name="Name25" axis="self" func="depth" op="lte" val="4">
                                      <dgm:alg type="conn">
                                        <dgm:param type="dim" val="1D"/>
                                        <dgm:param type="endSty" val="noArr"/>
                                        <dgm:param type="connRout" val="bend"/>
                                        <dgm:param type="bendPt" val="end"/>
                                        <dgm:param type="begPts" val="bCtr"/>
                                        <dgm:param type="endPts" val="tCtr"/>
                                        <dgm:param type="srcNode" val="background3"/>
                                        <dgm:param type="dstNode" val="background4"/>
                                      </dgm:alg>
                                    </dgm:if>
                                    <dgm:else name="Name26">
                                      <dgm:alg type="conn">
                                        <dgm:param type="dim" val="1D"/>
                                        <dgm:param type="endSty" val="noArr"/>
                                        <dgm:param type="connRout" val="bend"/>
                                        <dgm:param type="bendPt" val="end"/>
                                        <dgm:param type="begPts" val="bCtr"/>
                                        <dgm:param type="endPts" val="tCtr"/>
                                        <dgm:param type="srcNode" val="background4"/>
                                        <dgm:param type="dstNode" val="background4"/>
                                      </dgm:alg>
                                    </dgm:else>
                                  </dgm:choose>
                                  <dgm:shape xmlns:r="http://schemas.openxmlformats.org/officeDocument/2006/relationships" type="conn" r:blip="" zOrderOff="-999">
                                    <dgm:adjLst/>
                                  </dgm:shape>
                                  <dgm:presOf axis="self"/>
                                  <dgm:constrLst>
                                    <dgm:constr type="begPad"/>
                                    <dgm:constr type="endPad"/>
                                  </dgm:constrLst>
                                  <dgm:ruleLst/>
                                </dgm:layoutNode>
                              </dgm:forEach>
                              <dgm:forEach name="Name27" axis="self" ptType="node">
                                <dgm:layoutNode name="hierRoot4">
                                  <dgm:alg type="hierRoot"/>
                                  <dgm:shape xmlns:r="http://schemas.openxmlformats.org/officeDocument/2006/relationships" r:blip="">
                                    <dgm:adjLst/>
                                  </dgm:shape>
                                  <dgm:presOf/>
                                  <dgm:constrLst>
                                    <dgm:constr type="bendDist" for="des" ptType="parTrans" refType="sp" fact="0.5"/>
                                  </dgm:constrLst>
                                  <dgm:ruleLst/>
                                  <dgm:layoutNode name="composite4">
                                    <dgm:alg type="composite"/>
                                    <dgm:shape xmlns:r="http://schemas.openxmlformats.org/officeDocument/2006/relationships" r:blip="">
                                      <dgm:adjLst/>
                                    </dgm:shape>
                                    <dgm:presOf/>
                                    <dgm:constrLst>
                                      <dgm:constr type="w" for="ch" forName="background4" refType="w" fact="0.9"/>
                                      <dgm:constr type="h" for="ch" forName="background4" refType="w" refFor="ch" refForName="background4" fact="0.635"/>
                                      <dgm:constr type="t" for="ch" forName="background4"/>
                                      <dgm:constr type="l" for="ch" forName="background4"/>
                                      <dgm:constr type="w" for="ch" forName="text4" refType="w" fact="0.9"/>
                                      <dgm:constr type="h" for="ch" forName="text4" refType="w" refFor="ch" refForName="text4" fact="0.635"/>
                                      <dgm:constr type="t" for="ch" forName="text4" refType="w" fact="0.095"/>
                                      <dgm:constr type="l" for="ch" forName="text4" refType="w" fact="0.1"/>
                                    </dgm:constrLst>
                                    <dgm:ruleLst/>
                                    <dgm:layoutNode name="background4" moveWith="text4">
                                      <dgm:alg type="sp"/>
                                      <dgm:shape xmlns:r="http://schemas.openxmlformats.org/officeDocument/2006/relationships" type="roundRect" r:blip="">
                                        <dgm:adjLst>
                                          <dgm:adj idx="1" val="0.1"/>
                                        </dgm:adjLst>
                                      </dgm:shape>
                                      <dgm:presOf/>
                                      <dgm:constrLst/>
                                      <dgm:ruleLst/>
                                    </dgm:layoutNode>
                                    <dgm:layoutNode name="text4" styleLbl="fgAcc4">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5">
                                    <dgm:choose name="Name28">
                                      <dgm:if name="Name29" func="var" arg="dir" op="equ" val="norm">
                                        <dgm:alg type="hierChild">
                                          <dgm:param type="linDir" val="fromL"/>
                                        </dgm:alg>
                                      </dgm:if>
                                      <dgm:else name="Name30">
                                        <dgm:alg type="hierChild">
                                          <dgm:param type="linDir" val="fromR"/>
                                        </dgm:alg>
                                      </dgm:else>
                                    </dgm:choose>
                                    <dgm:shape xmlns:r="http://schemas.openxmlformats.org/officeDocument/2006/relationships" r:blip="">
                                      <dgm:adjLst/>
                                    </dgm:shape>
                                    <dgm:presOf/>
                                    <dgm:constrLst/>
                                    <dgm:ruleLst/>
                                    <dgm:forEach name="Name31" ref="repeat"/>
                                  </dgm:layoutNode>
                                </dgm:layoutNode>
                              </dgm:forEach>
                            </dgm:forEach>
                          </dgm:layoutNode>
                        </dgm:layoutNode>
                      </dgm:forEach>
                    </dgm:forEach>
                  </dgm:layoutNode>
                </dgm:layoutNode>
              </dgm:forEach>
            </dgm:forEach>
          </dgm:layoutNode>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hierarchy1">
  <dgm:title val=""/>
  <dgm:desc val=""/>
  <dgm:catLst>
    <dgm:cat type="hierarchy" pri="2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hierChild1">
    <dgm:varLst>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primFontSz" for="des" ptType="node" op="equ" val="65"/>
      <dgm:constr type="w" for="des" forName="composite" refType="w"/>
      <dgm:constr type="h" for="des" forName="composite" refType="w" refFor="des" refForName="composite" fact="0.667"/>
      <dgm:constr type="w" for="des" forName="composite2" refType="w" refFor="des" refForName="composite"/>
      <dgm:constr type="h" for="des" forName="composite2" refType="h" refFor="des" refForName="composite"/>
      <dgm:constr type="w" for="des" forName="composite3" refType="w" refFor="des" refForName="composite"/>
      <dgm:constr type="h" for="des" forName="composite3" refType="h" refFor="des" refForName="composite"/>
      <dgm:constr type="w" for="des" forName="composite4" refType="w" refFor="des" refForName="composite"/>
      <dgm:constr type="h" for="des" forName="composite4" refType="h" refFor="des" refForName="composite"/>
      <dgm:constr type="w" for="des" forName="composite5" refType="w" refFor="des" refForName="composite"/>
      <dgm:constr type="h" for="des" forName="composite5" refType="h" refFor="des" refForName="composite"/>
      <dgm:constr type="sibSp" refType="w" refFor="des" refForName="composite" fact="0.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p" for="des" forName="hierRoot1" refType="h" refFor="des" refForName="composite" fact="0.25"/>
      <dgm:constr type="sp" for="des" forName="hierRoot2" refType="sp" refFor="des" refForName="hierRoot1"/>
      <dgm:constr type="sp" for="des" forName="hierRoot3" refType="sp" refFor="des" refForName="hierRoot1"/>
      <dgm:constr type="sp" for="des" forName="hierRoot4" refType="sp" refFor="des" refForName="hierRoot1"/>
      <dgm:constr type="sp" for="des" forName="hierRoot5" refType="sp" refFor="des" refForName="hierRoot1"/>
    </dgm:constrLst>
    <dgm:ruleLst/>
    <dgm:forEach name="Name3" axis="ch">
      <dgm:forEach name="Name4" axis="self" ptType="node">
        <dgm:layoutNode name="hierRoot1">
          <dgm:alg type="hierRoot"/>
          <dgm:shape xmlns:r="http://schemas.openxmlformats.org/officeDocument/2006/relationships" r:blip="">
            <dgm:adjLst/>
          </dgm:shape>
          <dgm:presOf/>
          <dgm:constrLst>
            <dgm:constr type="bendDist" for="des" ptType="parTrans" refType="sp" fact="0.5"/>
          </dgm:constrLst>
          <dgm:ruleLst/>
          <dgm:layoutNode name="composite">
            <dgm:alg type="composite"/>
            <dgm:shape xmlns:r="http://schemas.openxmlformats.org/officeDocument/2006/relationships" r:blip="">
              <dgm:adjLst/>
            </dgm:shape>
            <dgm:presOf/>
            <dgm:constrLst>
              <dgm:constr type="w" for="ch" forName="background" refType="w" fact="0.9"/>
              <dgm:constr type="h" for="ch" forName="background" refType="w" refFor="ch" refForName="background" fact="0.635"/>
              <dgm:constr type="t" for="ch" forName="background"/>
              <dgm:constr type="l" for="ch" forName="background"/>
              <dgm:constr type="w" for="ch" forName="text" refType="w" fact="0.9"/>
              <dgm:constr type="h" for="ch" forName="text" refType="w" refFor="ch" refForName="text" fact="0.635"/>
              <dgm:constr type="t" for="ch" forName="text" refType="w" fact="0.095"/>
              <dgm:constr type="l" for="ch" forName="text" refType="w" fact="0.1"/>
            </dgm:constrLst>
            <dgm:ruleLst/>
            <dgm:layoutNode name="background" styleLbl="node0" moveWith="text">
              <dgm:alg type="sp"/>
              <dgm:shape xmlns:r="http://schemas.openxmlformats.org/officeDocument/2006/relationships" type="roundRect" r:blip="">
                <dgm:adjLst>
                  <dgm:adj idx="1" val="0.1"/>
                </dgm:adjLst>
              </dgm:shape>
              <dgm:presOf/>
              <dgm:constrLst/>
              <dgm:ruleLst/>
            </dgm:layoutNode>
            <dgm:layoutNode name="text" styleLbl="fgAcc0">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2">
            <dgm:choose name="Name5">
              <dgm:if name="Name6" func="var" arg="dir" op="equ" val="norm">
                <dgm:alg type="hierChild">
                  <dgm:param type="linDir" val="fromL"/>
                </dgm:alg>
              </dgm:if>
              <dgm:else name="Name7">
                <dgm:alg type="hierChild">
                  <dgm:param type="linDir" val="fromR"/>
                </dgm:alg>
              </dgm:else>
            </dgm:choose>
            <dgm:shape xmlns:r="http://schemas.openxmlformats.org/officeDocument/2006/relationships" r:blip="">
              <dgm:adjLst/>
            </dgm:shape>
            <dgm:presOf/>
            <dgm:constrLst/>
            <dgm:ruleLst/>
            <dgm:forEach name="Name8" axis="ch">
              <dgm:forEach name="Name9" axis="self" ptType="parTrans" cnt="1">
                <dgm:layoutNode name="Name10">
                  <dgm:alg type="conn">
                    <dgm:param type="dim" val="1D"/>
                    <dgm:param type="endSty" val="noArr"/>
                    <dgm:param type="connRout" val="bend"/>
                    <dgm:param type="bendPt" val="end"/>
                    <dgm:param type="begPts" val="bCtr"/>
                    <dgm:param type="endPts" val="tCtr"/>
                    <dgm:param type="srcNode" val="background"/>
                    <dgm:param type="dstNode" val="background2"/>
                  </dgm:alg>
                  <dgm:shape xmlns:r="http://schemas.openxmlformats.org/officeDocument/2006/relationships" type="conn" r:blip="" zOrderOff="-999">
                    <dgm:adjLst/>
                  </dgm:shape>
                  <dgm:presOf axis="self"/>
                  <dgm:constrLst>
                    <dgm:constr type="begPad"/>
                    <dgm:constr type="endPad"/>
                  </dgm:constrLst>
                  <dgm:ruleLst/>
                </dgm:layoutNode>
              </dgm:forEach>
              <dgm:forEach name="Name11" axis="self" ptType="node">
                <dgm:layoutNode name="hierRoot2">
                  <dgm:alg type="hierRoot"/>
                  <dgm:shape xmlns:r="http://schemas.openxmlformats.org/officeDocument/2006/relationships" r:blip="">
                    <dgm:adjLst/>
                  </dgm:shape>
                  <dgm:presOf/>
                  <dgm:constrLst>
                    <dgm:constr type="bendDist" for="des" ptType="parTrans" refType="sp" fact="0.5"/>
                  </dgm:constrLst>
                  <dgm:ruleLst/>
                  <dgm:layoutNode name="composite2">
                    <dgm:alg type="composite"/>
                    <dgm:shape xmlns:r="http://schemas.openxmlformats.org/officeDocument/2006/relationships" r:blip="">
                      <dgm:adjLst/>
                    </dgm:shape>
                    <dgm:presOf/>
                    <dgm:constrLst>
                      <dgm:constr type="w" for="ch" forName="background2" refType="w" fact="0.9"/>
                      <dgm:constr type="h" for="ch" forName="background2" refType="w" refFor="ch" refForName="background2" fact="0.635"/>
                      <dgm:constr type="t" for="ch" forName="background2"/>
                      <dgm:constr type="l" for="ch" forName="background2"/>
                      <dgm:constr type="w" for="ch" forName="text2" refType="w" fact="0.9"/>
                      <dgm:constr type="h" for="ch" forName="text2" refType="w" refFor="ch" refForName="text2" fact="0.635"/>
                      <dgm:constr type="t" for="ch" forName="text2" refType="w" fact="0.095"/>
                      <dgm:constr type="l" for="ch" forName="text2" refType="w" fact="0.1"/>
                    </dgm:constrLst>
                    <dgm:ruleLst/>
                    <dgm:layoutNode name="background2" moveWith="text2">
                      <dgm:alg type="sp"/>
                      <dgm:shape xmlns:r="http://schemas.openxmlformats.org/officeDocument/2006/relationships" type="roundRect" r:blip="">
                        <dgm:adjLst>
                          <dgm:adj idx="1" val="0.1"/>
                        </dgm:adjLst>
                      </dgm:shape>
                      <dgm:presOf/>
                      <dgm:constrLst/>
                      <dgm:ruleLst/>
                    </dgm:layoutNode>
                    <dgm:layoutNode name="text2" styleLbl="fgAcc2">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3">
                    <dgm:choose name="Name12">
                      <dgm:if name="Name13" func="var" arg="dir" op="equ" val="norm">
                        <dgm:alg type="hierChild">
                          <dgm:param type="linDir" val="fromL"/>
                        </dgm:alg>
                      </dgm:if>
                      <dgm:else name="Name14">
                        <dgm:alg type="hierChild">
                          <dgm:param type="linDir" val="fromR"/>
                        </dgm:alg>
                      </dgm:else>
                    </dgm:choose>
                    <dgm:shape xmlns:r="http://schemas.openxmlformats.org/officeDocument/2006/relationships" r:blip="">
                      <dgm:adjLst/>
                    </dgm:shape>
                    <dgm:presOf/>
                    <dgm:constrLst/>
                    <dgm:ruleLst/>
                    <dgm:forEach name="Name15" axis="ch">
                      <dgm:forEach name="Name16" axis="self" ptType="parTrans" cnt="1">
                        <dgm:layoutNode name="Name17">
                          <dgm:alg type="conn">
                            <dgm:param type="dim" val="1D"/>
                            <dgm:param type="endSty" val="noArr"/>
                            <dgm:param type="connRout" val="bend"/>
                            <dgm:param type="bendPt" val="end"/>
                            <dgm:param type="begPts" val="bCtr"/>
                            <dgm:param type="endPts" val="tCtr"/>
                            <dgm:param type="srcNode" val="background2"/>
                            <dgm:param type="dstNode" val="background3"/>
                          </dgm:alg>
                          <dgm:shape xmlns:r="http://schemas.openxmlformats.org/officeDocument/2006/relationships" type="conn" r:blip="" zOrderOff="-999">
                            <dgm:adjLst/>
                          </dgm:shape>
                          <dgm:presOf axis="self"/>
                          <dgm:constrLst>
                            <dgm:constr type="begPad"/>
                            <dgm:constr type="endPad"/>
                          </dgm:constrLst>
                          <dgm:ruleLst/>
                        </dgm:layoutNode>
                      </dgm:forEach>
                      <dgm:forEach name="Name18" axis="self" ptType="node">
                        <dgm:layoutNode name="hierRoot3">
                          <dgm:alg type="hierRoot"/>
                          <dgm:shape xmlns:r="http://schemas.openxmlformats.org/officeDocument/2006/relationships" r:blip="">
                            <dgm:adjLst/>
                          </dgm:shape>
                          <dgm:presOf/>
                          <dgm:constrLst>
                            <dgm:constr type="bendDist" for="des" ptType="parTrans" refType="sp" fact="0.5"/>
                          </dgm:constrLst>
                          <dgm:ruleLst/>
                          <dgm:layoutNode name="composite3">
                            <dgm:alg type="composite"/>
                            <dgm:shape xmlns:r="http://schemas.openxmlformats.org/officeDocument/2006/relationships" r:blip="">
                              <dgm:adjLst/>
                            </dgm:shape>
                            <dgm:presOf/>
                            <dgm:constrLst>
                              <dgm:constr type="w" for="ch" forName="background3" refType="w" fact="0.9"/>
                              <dgm:constr type="h" for="ch" forName="background3" refType="w" refFor="ch" refForName="background3" fact="0.635"/>
                              <dgm:constr type="t" for="ch" forName="background3"/>
                              <dgm:constr type="l" for="ch" forName="background3"/>
                              <dgm:constr type="w" for="ch" forName="text3" refType="w" fact="0.9"/>
                              <dgm:constr type="h" for="ch" forName="text3" refType="w" refFor="ch" refForName="text3" fact="0.635"/>
                              <dgm:constr type="t" for="ch" forName="text3" refType="w" fact="0.095"/>
                              <dgm:constr type="l" for="ch" forName="text3" refType="w" fact="0.1"/>
                            </dgm:constrLst>
                            <dgm:ruleLst/>
                            <dgm:layoutNode name="background3" moveWith="text3">
                              <dgm:alg type="sp"/>
                              <dgm:shape xmlns:r="http://schemas.openxmlformats.org/officeDocument/2006/relationships" type="roundRect" r:blip="">
                                <dgm:adjLst>
                                  <dgm:adj idx="1" val="0.1"/>
                                </dgm:adjLst>
                              </dgm:shape>
                              <dgm:presOf/>
                              <dgm:constrLst/>
                              <dgm:ruleLst/>
                            </dgm:layoutNode>
                            <dgm:layoutNode name="text3" styleLbl="fgAcc3">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4">
                            <dgm:choose name="Name19">
                              <dgm:if name="Name20" func="var" arg="dir" op="equ" val="norm">
                                <dgm:alg type="hierChild">
                                  <dgm:param type="linDir" val="fromL"/>
                                </dgm:alg>
                              </dgm:if>
                              <dgm:else name="Name21">
                                <dgm:alg type="hierChild">
                                  <dgm:param type="linDir" val="fromR"/>
                                </dgm:alg>
                              </dgm:else>
                            </dgm:choose>
                            <dgm:shape xmlns:r="http://schemas.openxmlformats.org/officeDocument/2006/relationships" r:blip="">
                              <dgm:adjLst/>
                            </dgm:shape>
                            <dgm:presOf/>
                            <dgm:constrLst/>
                            <dgm:ruleLst/>
                            <dgm:forEach name="repeat" axis="ch">
                              <dgm:forEach name="Name22" axis="self" ptType="parTrans" cnt="1">
                                <dgm:layoutNode name="Name23">
                                  <dgm:choose name="Name24">
                                    <dgm:if name="Name25" axis="self" func="depth" op="lte" val="4">
                                      <dgm:alg type="conn">
                                        <dgm:param type="dim" val="1D"/>
                                        <dgm:param type="endSty" val="noArr"/>
                                        <dgm:param type="connRout" val="bend"/>
                                        <dgm:param type="bendPt" val="end"/>
                                        <dgm:param type="begPts" val="bCtr"/>
                                        <dgm:param type="endPts" val="tCtr"/>
                                        <dgm:param type="srcNode" val="background3"/>
                                        <dgm:param type="dstNode" val="background4"/>
                                      </dgm:alg>
                                    </dgm:if>
                                    <dgm:else name="Name26">
                                      <dgm:alg type="conn">
                                        <dgm:param type="dim" val="1D"/>
                                        <dgm:param type="endSty" val="noArr"/>
                                        <dgm:param type="connRout" val="bend"/>
                                        <dgm:param type="bendPt" val="end"/>
                                        <dgm:param type="begPts" val="bCtr"/>
                                        <dgm:param type="endPts" val="tCtr"/>
                                        <dgm:param type="srcNode" val="background4"/>
                                        <dgm:param type="dstNode" val="background4"/>
                                      </dgm:alg>
                                    </dgm:else>
                                  </dgm:choose>
                                  <dgm:shape xmlns:r="http://schemas.openxmlformats.org/officeDocument/2006/relationships" type="conn" r:blip="" zOrderOff="-999">
                                    <dgm:adjLst/>
                                  </dgm:shape>
                                  <dgm:presOf axis="self"/>
                                  <dgm:constrLst>
                                    <dgm:constr type="begPad"/>
                                    <dgm:constr type="endPad"/>
                                  </dgm:constrLst>
                                  <dgm:ruleLst/>
                                </dgm:layoutNode>
                              </dgm:forEach>
                              <dgm:forEach name="Name27" axis="self" ptType="node">
                                <dgm:layoutNode name="hierRoot4">
                                  <dgm:alg type="hierRoot"/>
                                  <dgm:shape xmlns:r="http://schemas.openxmlformats.org/officeDocument/2006/relationships" r:blip="">
                                    <dgm:adjLst/>
                                  </dgm:shape>
                                  <dgm:presOf/>
                                  <dgm:constrLst>
                                    <dgm:constr type="bendDist" for="des" ptType="parTrans" refType="sp" fact="0.5"/>
                                  </dgm:constrLst>
                                  <dgm:ruleLst/>
                                  <dgm:layoutNode name="composite4">
                                    <dgm:alg type="composite"/>
                                    <dgm:shape xmlns:r="http://schemas.openxmlformats.org/officeDocument/2006/relationships" r:blip="">
                                      <dgm:adjLst/>
                                    </dgm:shape>
                                    <dgm:presOf/>
                                    <dgm:constrLst>
                                      <dgm:constr type="w" for="ch" forName="background4" refType="w" fact="0.9"/>
                                      <dgm:constr type="h" for="ch" forName="background4" refType="w" refFor="ch" refForName="background4" fact="0.635"/>
                                      <dgm:constr type="t" for="ch" forName="background4"/>
                                      <dgm:constr type="l" for="ch" forName="background4"/>
                                      <dgm:constr type="w" for="ch" forName="text4" refType="w" fact="0.9"/>
                                      <dgm:constr type="h" for="ch" forName="text4" refType="w" refFor="ch" refForName="text4" fact="0.635"/>
                                      <dgm:constr type="t" for="ch" forName="text4" refType="w" fact="0.095"/>
                                      <dgm:constr type="l" for="ch" forName="text4" refType="w" fact="0.1"/>
                                    </dgm:constrLst>
                                    <dgm:ruleLst/>
                                    <dgm:layoutNode name="background4" moveWith="text4">
                                      <dgm:alg type="sp"/>
                                      <dgm:shape xmlns:r="http://schemas.openxmlformats.org/officeDocument/2006/relationships" type="roundRect" r:blip="">
                                        <dgm:adjLst>
                                          <dgm:adj idx="1" val="0.1"/>
                                        </dgm:adjLst>
                                      </dgm:shape>
                                      <dgm:presOf/>
                                      <dgm:constrLst/>
                                      <dgm:ruleLst/>
                                    </dgm:layoutNode>
                                    <dgm:layoutNode name="text4" styleLbl="fgAcc4">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5">
                                    <dgm:choose name="Name28">
                                      <dgm:if name="Name29" func="var" arg="dir" op="equ" val="norm">
                                        <dgm:alg type="hierChild">
                                          <dgm:param type="linDir" val="fromL"/>
                                        </dgm:alg>
                                      </dgm:if>
                                      <dgm:else name="Name30">
                                        <dgm:alg type="hierChild">
                                          <dgm:param type="linDir" val="fromR"/>
                                        </dgm:alg>
                                      </dgm:else>
                                    </dgm:choose>
                                    <dgm:shape xmlns:r="http://schemas.openxmlformats.org/officeDocument/2006/relationships" r:blip="">
                                      <dgm:adjLst/>
                                    </dgm:shape>
                                    <dgm:presOf/>
                                    <dgm:constrLst/>
                                    <dgm:ruleLst/>
                                    <dgm:forEach name="Name31" ref="repeat"/>
                                  </dgm:layoutNode>
                                </dgm:layoutNode>
                              </dgm:forEach>
                            </dgm:forEach>
                          </dgm:layoutNode>
                        </dgm:layoutNode>
                      </dgm:forEach>
                    </dgm:forEach>
                  </dgm:layoutNode>
                </dgm:layoutNode>
              </dgm:forEach>
            </dgm:forEach>
          </dgm:layoutNode>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hierarchy5">
  <dgm:title val=""/>
  <dgm:desc val=""/>
  <dgm:catLst>
    <dgm:cat type="hierarchy" pri="6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resOf/>
    <dgm:shape xmlns:r="http://schemas.openxmlformats.org/officeDocument/2006/relationships" r:blip="">
      <dgm:adjLst/>
    </dgm:shape>
    <dgm:choose name="Name0">
      <dgm:if name="Name1" axis="ch" ptType="node" func="cnt" op="gte" val="2">
        <dgm:choose name="Name2">
          <dgm:if name="Name3" func="var" arg="dir" op="equ" val="norm">
            <dgm:constrLst>
              <dgm:constr type="l" for="ch" forName="hierFlow"/>
              <dgm:constr type="t" for="ch" forName="hierFlow" refType="h" fact="0.3"/>
              <dgm:constr type="r" for="ch" forName="hierFlow" refType="w" fact="0.98"/>
              <dgm:constr type="b" for="ch" forName="hierFlow" refType="h" fact="0.96"/>
              <dgm:constr type="l" for="ch" forName="bgShapesFlow"/>
              <dgm:constr type="t" for="ch" forName="bgShapesFlow"/>
              <dgm:constr type="r" for="ch" forName="bgShapesFlow" refType="w"/>
              <dgm:constr type="b" for="ch" forName="bgShapesFlow" refType="h"/>
              <dgm:constr type="h" for="des" forName="level1Shape" refType="h"/>
              <dgm:constr type="w" for="des" forName="level1Shape" refType="h" refFor="des" refForName="level1Shape" fact="2"/>
              <dgm:constr type="w" for="des" forName="level2Shape" refType="w" refFor="des" refForName="level1Shape" op="equ"/>
              <dgm:constr type="h" for="des" forName="level2Shape" refType="h" refFor="des" refForName="level1Shape" op="equ"/>
              <dgm:constr type="sp" for="des" refType="w" refFor="des" refForName="level1Shape" op="equ" fact="0.4"/>
              <dgm:constr type="sibSp" for="des" forName="hierChild1" refType="h" refFor="des" refForName="level1Shape" op="equ" fact="0.15"/>
              <dgm:constr type="sibSp" for="des" forName="hierChild2" refType="sibSp" refFor="des" refForName="hierChild1" op="equ"/>
              <dgm:constr type="sibSp" for="des" forName="hierChild3" refType="sibSp" refFor="des" refForName="hierChild1" op="equ"/>
              <dgm:constr type="userA" for="des" refType="w" refFor="des" refForName="level1Shape" op="equ"/>
              <dgm:constr type="userB" for="des" refType="sp" refFor="des" op="equ"/>
              <dgm:constr type="w" for="des" forName="firstBuf" refType="w" refFor="des" refForName="level1Shape" fact="0.1"/>
            </dgm:constrLst>
          </dgm:if>
          <dgm:else name="Name4">
            <dgm:constrLst>
              <dgm:constr type="l" for="ch" forName="hierFlow" refType="w" fact="0.02"/>
              <dgm:constr type="t" for="ch" forName="hierFlow" refType="h" fact="0.3"/>
              <dgm:constr type="r" for="ch" forName="hierFlow" refType="w"/>
              <dgm:constr type="b" for="ch" forName="hierFlow" refType="h" fact="0.96"/>
              <dgm:constr type="l" for="ch" forName="bgShapesFlow"/>
              <dgm:constr type="t" for="ch" forName="bgShapesFlow"/>
              <dgm:constr type="r" for="ch" forName="bgShapesFlow" refType="w"/>
              <dgm:constr type="b" for="ch" forName="bgShapesFlow" refType="h"/>
              <dgm:constr type="h" for="des" forName="level1Shape" refType="h"/>
              <dgm:constr type="w" for="des" forName="level1Shape" refType="h" refFor="des" refForName="level1Shape" fact="2"/>
              <dgm:constr type="w" for="des" forName="level2Shape" refType="w" refFor="des" refForName="level1Shape" op="equ"/>
              <dgm:constr type="h" for="des" forName="level2Shape" refType="h" refFor="des" refForName="level1Shape" op="equ"/>
              <dgm:constr type="sp" for="des" refType="w" refFor="des" refForName="level1Shape" op="equ" fact="0.4"/>
              <dgm:constr type="sibSp" for="des" forName="hierChild1" refType="h" refFor="des" refForName="level1Shape" op="equ" fact="0.15"/>
              <dgm:constr type="sibSp" for="des" forName="hierChild2" refType="sibSp" refFor="des" refForName="hierChild1" op="equ"/>
              <dgm:constr type="sibSp" for="des" forName="hierChild3" refType="sibSp" refFor="des" refForName="hierChild1" op="equ"/>
              <dgm:constr type="userA" for="des" refType="w" refFor="des" refForName="level1Shape" op="equ"/>
              <dgm:constr type="userB" for="des" refType="sp" refFor="des" op="equ"/>
              <dgm:constr type="w" for="des" forName="firstBuf" refType="w"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h" for="des" forName="level1Shape" refType="h"/>
          <dgm:constr type="w" for="des" forName="level1Shape" refType="h" refFor="des" refForName="level1Shape" fact="2"/>
          <dgm:constr type="w" for="des" forName="level2Shape" refType="w" refFor="des" refForName="level1Shape" op="equ"/>
          <dgm:constr type="h" for="des" forName="level2Shape" refType="h" refFor="des" refForName="level1Shape" op="equ"/>
          <dgm:constr type="sp" for="des" refType="w" refFor="des" refForName="level1Shape" op="equ" fact="0.4"/>
          <dgm:constr type="sibSp" for="des" forName="hierChild1" refType="h" refFor="des" refForName="level1Shape" op="equ" fact="0.15"/>
          <dgm:constr type="sibSp" for="des" forName="hierChild2" refType="sibSp" refFor="des" refForName="hierChild1" op="equ"/>
          <dgm:constr type="sibSp" for="des" forName="hierChild3" refType="sibSp" refFor="des" refForName="hierChild1" op="equ"/>
          <dgm:constr type="userA" for="des" refType="w" refFor="des" refForName="level1Shape" op="equ"/>
          <dgm:constr type="userB" for="des" refType="sp" refFor="des" op="equ"/>
          <dgm:constr type="w" for="des" forName="firstBuf" refType="w" refFor="des" refForName="level1Shape" fact="0.1"/>
        </dgm:constrLst>
      </dgm:else>
    </dgm:choose>
    <dgm:ruleLst/>
    <dgm:layoutNode name="hierFlow">
      <dgm:choose name="Name6">
        <dgm:if name="Name7" func="var" arg="dir" op="equ" val="norm">
          <dgm:alg type="lin">
            <dgm:param type="linDir" val="fromL"/>
            <dgm:param type="nodeVertAlign" val="mid"/>
            <dgm:param type="vertAlign" val="mid"/>
            <dgm:param type="nodeHorzAlign" val="l"/>
            <dgm:param type="horzAlign" val="l"/>
            <dgm:param type="fallback" val="2D"/>
          </dgm:alg>
        </dgm:if>
        <dgm:else name="Name8">
          <dgm:alg type="lin">
            <dgm:param type="linDir" val="fromR"/>
            <dgm:param type="nodeVertAlign" val="mid"/>
            <dgm:param type="vertAlign" val="mid"/>
            <dgm:param type="nodeHorzAlign" val="r"/>
            <dgm:param type="horzAlign" val="r"/>
            <dgm:param type="fallback" val="2D"/>
          </dgm:alg>
        </dgm:else>
      </dgm:choose>
      <dgm:shape xmlns:r="http://schemas.openxmlformats.org/officeDocument/2006/relationships" r:blip="">
        <dgm:adjLst/>
      </dgm:shape>
      <dgm:presOf/>
      <dgm:constrLst>
        <dgm:constr type="primFontSz" for="des" ptType="node" op="equ" val="65"/>
        <dgm:constr type="primFontSz" for="des" forName="connTx" op="equ" val="55"/>
        <dgm:constr type="primFontSz" for="des" forName="connTx" refType="primFontSz" refFor="des" refPtType="node" op="lte" fact="0.8"/>
      </dgm:constrLst>
      <dgm:ruleLst/>
      <dgm:choose name="Name9">
        <dgm:if name="Name10" axis="ch" ptType="node" func="cnt" op="gte" val="2">
          <dgm:layoutNode name="firstBuf">
            <dgm:alg type="sp"/>
            <dgm:shape xmlns:r="http://schemas.openxmlformats.org/officeDocument/2006/relationships" r:blip="">
              <dgm:adjLst/>
            </dgm:shape>
            <dgm:presOf/>
            <dgm:constrLst/>
            <dgm:ruleLst/>
          </dgm:layoutNode>
        </dgm:if>
        <dgm:else name="Name11"/>
      </dgm:choose>
      <dgm:layoutNode name="hierChild1">
        <dgm:varLst>
          <dgm:chPref val="1"/>
          <dgm:animOne val="branch"/>
          <dgm:animLvl val="lvl"/>
        </dgm:varLst>
        <dgm:choose name="Name12">
          <dgm:if name="Name13" func="var" arg="dir" op="equ" val="norm">
            <dgm:alg type="hierChild">
              <dgm:param type="linDir" val="fromT"/>
              <dgm:param type="chAlign" val="l"/>
            </dgm:alg>
          </dgm:if>
          <dgm:else name="Name14">
            <dgm:alg type="hierChild">
              <dgm:param type="linDir" val="fromT"/>
              <dgm:param type="chAlign" val="r"/>
            </dgm:alg>
          </dgm:else>
        </dgm:choose>
        <dgm:shape xmlns:r="http://schemas.openxmlformats.org/officeDocument/2006/relationships" r:blip="">
          <dgm:adjLst/>
        </dgm:shape>
        <dgm:presOf/>
        <dgm:constrLst/>
        <dgm:ruleLst/>
        <dgm:forEach name="Name15" axis="ch" cnt="3">
          <dgm:forEach name="Name16" axis="self" ptType="node">
            <dgm:layoutNode name="Name17">
              <dgm:choose name="Name18">
                <dgm:if name="Name19" func="var" arg="dir" op="equ" val="norm">
                  <dgm:alg type="hierRoot">
                    <dgm:param type="hierAlign" val="lCtrCh"/>
                  </dgm:alg>
                </dgm:if>
                <dgm:else name="Name20">
                  <dgm:alg type="hierRoot">
                    <dgm:param type="hierAlign" val="rCtrCh"/>
                  </dgm:alg>
                </dgm:else>
              </dgm:choose>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hierChild2">
                <dgm:choose name="Name21">
                  <dgm:if name="Name22" func="var" arg="dir" op="equ" val="norm">
                    <dgm:alg type="hierChild">
                      <dgm:param type="linDir" val="fromT"/>
                      <dgm:param type="chAlign" val="l"/>
                    </dgm:alg>
                  </dgm:if>
                  <dgm:else name="Name23">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24" axis="self" ptType="parTrans" cnt="1">
                    <dgm:layoutNode name="Name25">
                      <dgm:choose name="Name26">
                        <dgm:if name="Name27" func="var" arg="dir" op="equ" val="norm">
                          <dgm:alg type="conn">
                            <dgm:param type="dim" val="1D"/>
                            <dgm:param type="begPts" val="midR"/>
                            <dgm:param type="endPts" val="midL"/>
                            <dgm:param type="endSty" val="noArr"/>
                          </dgm:alg>
                        </dgm:if>
                        <dgm:else name="Name28">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29" axis="self" ptType="node">
                    <dgm:layoutNode name="Name30">
                      <dgm:choose name="Name31">
                        <dgm:if name="Name32" func="var" arg="dir" op="equ" val="norm">
                          <dgm:alg type="hierRoot">
                            <dgm:param type="hierAlign" val="lCtrCh"/>
                          </dgm:alg>
                        </dgm:if>
                        <dgm:else name="Name33">
                          <dgm:alg type="hierRoot">
                            <dgm:param type="hierAlign" val="rCtrCh"/>
                          </dgm:alg>
                        </dgm:else>
                      </dgm:choose>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hierChild3">
                        <dgm:choose name="Name34">
                          <dgm:if name="Name35" func="var" arg="dir" op="equ" val="norm">
                            <dgm:alg type="hierChild">
                              <dgm:param type="linDir" val="fromT"/>
                              <dgm:param type="chAlign" val="l"/>
                            </dgm:alg>
                          </dgm:if>
                          <dgm:else name="Name36">
                            <dgm:alg type="hierChild">
                              <dgm:param type="linDir" val="fromT"/>
                              <dgm:param type="chAlign" val="r"/>
                            </dgm:alg>
                          </dgm:else>
                        </dgm:choose>
                        <dgm:shape xmlns:r="http://schemas.openxmlformats.org/officeDocument/2006/relationships" r:blip="">
                          <dgm:adjLst/>
                        </dgm:shape>
                        <dgm:presOf/>
                        <dgm:constrLst/>
                        <dgm:ruleLst/>
                        <dgm:forEach name="Name37" ref="repeat"/>
                      </dgm:layoutNode>
                    </dgm:layoutNode>
                  </dgm:forEach>
                </dgm:forEach>
              </dgm:layoutNode>
            </dgm:layoutNode>
          </dgm:forEach>
        </dgm:forEach>
      </dgm:layoutNode>
    </dgm:layoutNode>
    <dgm:layoutNode name="bgShapesFlow">
      <dgm:choose name="Name38">
        <dgm:if name="Name39" func="var" arg="dir" op="equ" val="norm">
          <dgm:alg type="lin">
            <dgm:param type="linDir" val="fromL"/>
            <dgm:param type="nodeVertAlign" val="mid"/>
            <dgm:param type="vertAlign" val="mid"/>
            <dgm:param type="nodeHorzAlign" val="l"/>
            <dgm:param type="horzAlign" val="l"/>
          </dgm:alg>
        </dgm:if>
        <dgm:else name="Name40">
          <dgm:alg type="lin">
            <dgm:param type="linDir" val="fromR"/>
            <dgm:param type="nodeVertAlign" val="mid"/>
            <dgm:param type="vertAlign" val="mid"/>
            <dgm:param type="nodeHorzAlign" val="r"/>
            <dgm:param type="horzAlign" val="r"/>
          </dgm:alg>
        </dgm:else>
      </dgm:choose>
      <dgm:shape xmlns:r="http://schemas.openxmlformats.org/officeDocument/2006/relationships" r:blip="">
        <dgm:adjLst/>
      </dgm:shape>
      <dgm:presOf/>
      <dgm:constrLst>
        <dgm:constr type="w" for="ch" forName="rectComp" refType="w"/>
        <dgm:constr type="h" for="ch" forName="rectComp" refType="h"/>
        <dgm:constr type="h" for="des" forName="bgRect" refType="h"/>
        <dgm:constr type="primFontSz" for="des" forName="bgRectTx" op="equ" val="65"/>
      </dgm:constrLst>
      <dgm:ruleLst/>
      <dgm:forEach name="Name41" axis="ch" ptType="node" st="2">
        <dgm:layoutNode name="rectComp">
          <dgm:alg type="composite"/>
          <dgm:shape xmlns:r="http://schemas.openxmlformats.org/officeDocument/2006/relationships" r:blip="">
            <dgm:adjLst/>
          </dgm:shape>
          <dgm:presOf/>
          <dgm:constrLst>
            <dgm:constr type="userA"/>
            <dgm:constr type="l" for="ch" forName="bgRect"/>
            <dgm:constr type="t" for="ch" forName="bgRect"/>
            <dgm:constr type="w" for="ch" forName="bgRect" refType="userA" fact="1.2"/>
            <dgm:constr type="l" for="ch" forName="bgRectTx"/>
            <dgm:constr type="t" for="ch" forName="bgRectTx"/>
            <dgm:constr type="h" for="ch" forName="bgRectTx" refType="h" refFor="ch" refForName="bgRect" fact="0.3"/>
            <dgm:constr type="w" for="ch" forName="bgRectTx" refType="w" refFor="ch" refForName="bgRect" op="equ"/>
          </dgm:constrLst>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shape xmlns:r="http://schemas.openxmlformats.org/officeDocument/2006/relationships" type="rect" r:blip="" zOrderOff="-999" hideGeom="1">
              <dgm:adjLst/>
            </dgm:shape>
            <dgm:presOf axis="desOrSelf" ptType="node"/>
            <dgm:constrLst/>
            <dgm:ruleLst>
              <dgm:rule type="primFontSz" val="5" fact="NaN" max="NaN"/>
            </dgm:ruleLst>
          </dgm:layoutNode>
        </dgm:layoutNode>
        <dgm:choose name="Name42">
          <dgm:if name="Name43" axis="self" ptType="node" func="revPos" op="gte" val="2">
            <dgm:layoutNode name="spComp">
              <dgm:alg type="composite"/>
              <dgm:shape xmlns:r="http://schemas.openxmlformats.org/officeDocument/2006/relationships" r:blip="">
                <dgm:adjLst/>
              </dgm:shape>
              <dgm:presOf/>
              <dgm:constrLst>
                <dgm:constr type="userA"/>
                <dgm:constr type="userB"/>
                <dgm:constr type="l" for="ch" forName="hSp"/>
                <dgm:constr type="t" for="ch" forName="hSp"/>
                <dgm:constr type="w" for="ch" forName="hSp" refType="userB"/>
                <dgm:constr type="wOff" for="ch" forName="hSp" refType="userA" fact="-0.2"/>
              </dgm:constrLst>
              <dgm:ruleLst/>
              <dgm:layoutNode name="hSp">
                <dgm:alg type="sp"/>
                <dgm:shape xmlns:r="http://schemas.openxmlformats.org/officeDocument/2006/relationships" r:blip="">
                  <dgm:adjLst/>
                </dgm:shape>
                <dgm:presOf/>
                <dgm:constrLst/>
                <dgm:ruleLst/>
              </dgm:layoutNode>
            </dgm:layoutNode>
          </dgm:if>
          <dgm:else name="Name44"/>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5.xml.rels><?xml version="1.0" encoding="UTF-8" standalone="yes"?>
<Relationships xmlns="http://schemas.openxmlformats.org/package/2006/relationships"><Relationship Id="rId8" Type="http://schemas.openxmlformats.org/officeDocument/2006/relationships/diagramColors" Target="../diagrams/colors2.xml"/><Relationship Id="rId13" Type="http://schemas.openxmlformats.org/officeDocument/2006/relationships/diagramData" Target="../diagrams/data4.xml"/><Relationship Id="rId3" Type="http://schemas.openxmlformats.org/officeDocument/2006/relationships/diagramQuickStyle" Target="../diagrams/quickStyle1.xml"/><Relationship Id="rId7" Type="http://schemas.openxmlformats.org/officeDocument/2006/relationships/diagramQuickStyle" Target="../diagrams/quickStyle2.xml"/><Relationship Id="rId12" Type="http://schemas.openxmlformats.org/officeDocument/2006/relationships/diagramColors" Target="../diagrams/colors3.xml"/><Relationship Id="rId2" Type="http://schemas.openxmlformats.org/officeDocument/2006/relationships/diagramLayout" Target="../diagrams/layout1.xml"/><Relationship Id="rId16" Type="http://schemas.openxmlformats.org/officeDocument/2006/relationships/diagramColors" Target="../diagrams/colors4.xml"/><Relationship Id="rId1" Type="http://schemas.openxmlformats.org/officeDocument/2006/relationships/diagramData" Target="../diagrams/data1.xml"/><Relationship Id="rId6" Type="http://schemas.openxmlformats.org/officeDocument/2006/relationships/diagramLayout" Target="../diagrams/layout2.xml"/><Relationship Id="rId11" Type="http://schemas.openxmlformats.org/officeDocument/2006/relationships/diagramQuickStyle" Target="../diagrams/quickStyle3.xml"/><Relationship Id="rId5" Type="http://schemas.openxmlformats.org/officeDocument/2006/relationships/diagramData" Target="../diagrams/data2.xml"/><Relationship Id="rId15" Type="http://schemas.openxmlformats.org/officeDocument/2006/relationships/diagramQuickStyle" Target="../diagrams/quickStyle4.xml"/><Relationship Id="rId10" Type="http://schemas.openxmlformats.org/officeDocument/2006/relationships/diagramLayout" Target="../diagrams/layout3.xml"/><Relationship Id="rId4" Type="http://schemas.openxmlformats.org/officeDocument/2006/relationships/diagramColors" Target="../diagrams/colors1.xml"/><Relationship Id="rId9" Type="http://schemas.openxmlformats.org/officeDocument/2006/relationships/diagramData" Target="../diagrams/data3.xml"/><Relationship Id="rId14" Type="http://schemas.openxmlformats.org/officeDocument/2006/relationships/diagramLayout" Target="../diagrams/layout4.xml"/></Relationships>
</file>

<file path=xl/drawings/_rels/drawing9.xml.rels><?xml version="1.0" encoding="UTF-8" standalone="yes"?>
<Relationships xmlns="http://schemas.openxmlformats.org/package/2006/relationships"><Relationship Id="rId3" Type="http://schemas.openxmlformats.org/officeDocument/2006/relationships/diagramQuickStyle" Target="../diagrams/quickStyle5.xml"/><Relationship Id="rId2" Type="http://schemas.openxmlformats.org/officeDocument/2006/relationships/diagramLayout" Target="../diagrams/layout5.xml"/><Relationship Id="rId1" Type="http://schemas.openxmlformats.org/officeDocument/2006/relationships/diagramData" Target="../diagrams/data5.xml"/><Relationship Id="rId4" Type="http://schemas.openxmlformats.org/officeDocument/2006/relationships/diagramColors" Target="../diagrams/colors5.xml"/></Relationships>
</file>

<file path=xl/drawings/drawing1.xml><?xml version="1.0" encoding="utf-8"?>
<xdr:wsDr xmlns:xdr="http://schemas.openxmlformats.org/drawingml/2006/spreadsheetDrawing" xmlns:a="http://schemas.openxmlformats.org/drawingml/2006/main">
  <xdr:twoCellAnchor>
    <xdr:from>
      <xdr:col>26</xdr:col>
      <xdr:colOff>101600</xdr:colOff>
      <xdr:row>73</xdr:row>
      <xdr:rowOff>596900</xdr:rowOff>
    </xdr:from>
    <xdr:to>
      <xdr:col>35</xdr:col>
      <xdr:colOff>165100</xdr:colOff>
      <xdr:row>73</xdr:row>
      <xdr:rowOff>1219200</xdr:rowOff>
    </xdr:to>
    <xdr:sp macro="" textlink="">
      <xdr:nvSpPr>
        <xdr:cNvPr id="2" name="テキスト ボックス 1"/>
        <xdr:cNvSpPr txBox="1"/>
      </xdr:nvSpPr>
      <xdr:spPr>
        <a:xfrm>
          <a:off x="17932400" y="12684125"/>
          <a:ext cx="6235700" cy="317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外務省</a:t>
          </a:r>
          <a:endParaRPr kumimoji="1" lang="en-US" altLang="ja-JP" sz="1400"/>
        </a:p>
        <a:p>
          <a:pPr algn="ctr"/>
          <a:r>
            <a:rPr kumimoji="1" lang="ja-JP" altLang="en-US" sz="1400"/>
            <a:t>１，３２５百万円</a:t>
          </a:r>
        </a:p>
      </xdr:txBody>
    </xdr:sp>
    <xdr:clientData/>
  </xdr:twoCellAnchor>
  <xdr:twoCellAnchor>
    <xdr:from>
      <xdr:col>26</xdr:col>
      <xdr:colOff>50800</xdr:colOff>
      <xdr:row>73</xdr:row>
      <xdr:rowOff>1308100</xdr:rowOff>
    </xdr:from>
    <xdr:to>
      <xdr:col>36</xdr:col>
      <xdr:colOff>0</xdr:colOff>
      <xdr:row>73</xdr:row>
      <xdr:rowOff>1778000</xdr:rowOff>
    </xdr:to>
    <xdr:sp macro="" textlink="">
      <xdr:nvSpPr>
        <xdr:cNvPr id="3" name="テキスト ボックス 2"/>
        <xdr:cNvSpPr txBox="1"/>
      </xdr:nvSpPr>
      <xdr:spPr>
        <a:xfrm>
          <a:off x="17881600" y="12690475"/>
          <a:ext cx="680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国際友好団体補助金</a:t>
          </a:r>
          <a:endParaRPr kumimoji="1" lang="en-US" altLang="ja-JP" sz="1100"/>
        </a:p>
        <a:p>
          <a:pPr algn="ctr"/>
          <a:r>
            <a:rPr kumimoji="1" lang="ja-JP" altLang="en-US" sz="1100"/>
            <a:t>（交流協会補助金）</a:t>
          </a:r>
        </a:p>
      </xdr:txBody>
    </xdr:sp>
    <xdr:clientData/>
  </xdr:twoCellAnchor>
  <xdr:twoCellAnchor>
    <xdr:from>
      <xdr:col>25</xdr:col>
      <xdr:colOff>50800</xdr:colOff>
      <xdr:row>73</xdr:row>
      <xdr:rowOff>1270000</xdr:rowOff>
    </xdr:from>
    <xdr:to>
      <xdr:col>36</xdr:col>
      <xdr:colOff>139700</xdr:colOff>
      <xdr:row>73</xdr:row>
      <xdr:rowOff>1765300</xdr:rowOff>
    </xdr:to>
    <xdr:sp macro="" textlink="">
      <xdr:nvSpPr>
        <xdr:cNvPr id="4" name="大かっこ 3"/>
        <xdr:cNvSpPr/>
      </xdr:nvSpPr>
      <xdr:spPr>
        <a:xfrm>
          <a:off x="17195800" y="12690475"/>
          <a:ext cx="7632700" cy="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25</xdr:col>
      <xdr:colOff>63500</xdr:colOff>
      <xdr:row>73</xdr:row>
      <xdr:rowOff>2514600</xdr:rowOff>
    </xdr:from>
    <xdr:to>
      <xdr:col>37</xdr:col>
      <xdr:colOff>25400</xdr:colOff>
      <xdr:row>73</xdr:row>
      <xdr:rowOff>3136900</xdr:rowOff>
    </xdr:to>
    <xdr:sp macro="" textlink="">
      <xdr:nvSpPr>
        <xdr:cNvPr id="5" name="テキスト ボックス 4"/>
        <xdr:cNvSpPr txBox="1"/>
      </xdr:nvSpPr>
      <xdr:spPr>
        <a:xfrm>
          <a:off x="17208500" y="12687300"/>
          <a:ext cx="8191500" cy="317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200"/>
            <a:t>Ａ．公益財団法人交流協会</a:t>
          </a:r>
          <a:endParaRPr kumimoji="1" lang="en-US" altLang="ja-JP" sz="1200"/>
        </a:p>
        <a:p>
          <a:pPr algn="ctr"/>
          <a:r>
            <a:rPr kumimoji="1" lang="ja-JP" altLang="en-US" sz="1200"/>
            <a:t>１，３２５百万円</a:t>
          </a:r>
        </a:p>
      </xdr:txBody>
    </xdr:sp>
    <xdr:clientData/>
  </xdr:twoCellAnchor>
  <xdr:twoCellAnchor>
    <xdr:from>
      <xdr:col>26</xdr:col>
      <xdr:colOff>63500</xdr:colOff>
      <xdr:row>73</xdr:row>
      <xdr:rowOff>3175000</xdr:rowOff>
    </xdr:from>
    <xdr:to>
      <xdr:col>36</xdr:col>
      <xdr:colOff>25400</xdr:colOff>
      <xdr:row>73</xdr:row>
      <xdr:rowOff>4114800</xdr:rowOff>
    </xdr:to>
    <xdr:sp macro="" textlink="">
      <xdr:nvSpPr>
        <xdr:cNvPr id="6" name="テキスト ボックス 5"/>
        <xdr:cNvSpPr txBox="1"/>
      </xdr:nvSpPr>
      <xdr:spPr>
        <a:xfrm>
          <a:off x="17894300" y="12690475"/>
          <a:ext cx="68199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全体事業執行額</a:t>
          </a:r>
          <a:endParaRPr kumimoji="1" lang="en-US" altLang="ja-JP" sz="1100"/>
        </a:p>
        <a:p>
          <a:pPr algn="ctr"/>
          <a:r>
            <a:rPr kumimoji="1" lang="ja-JP" altLang="en-US" sz="1100"/>
            <a:t>１，３０８百万円</a:t>
          </a:r>
          <a:endParaRPr kumimoji="1" lang="en-US" altLang="ja-JP" sz="1100"/>
        </a:p>
        <a:p>
          <a:pPr algn="ctr"/>
          <a:r>
            <a:rPr kumimoji="1" lang="en-US" altLang="ja-JP" sz="1100"/>
            <a:t>※</a:t>
          </a:r>
          <a:r>
            <a:rPr kumimoji="1" lang="ja-JP" altLang="en-US" sz="1100"/>
            <a:t>補助金執行額　　　　　　　　１，２６４百万円</a:t>
          </a:r>
        </a:p>
      </xdr:txBody>
    </xdr:sp>
    <xdr:clientData/>
  </xdr:twoCellAnchor>
  <xdr:twoCellAnchor>
    <xdr:from>
      <xdr:col>26</xdr:col>
      <xdr:colOff>25400</xdr:colOff>
      <xdr:row>73</xdr:row>
      <xdr:rowOff>4102100</xdr:rowOff>
    </xdr:from>
    <xdr:to>
      <xdr:col>36</xdr:col>
      <xdr:colOff>63500</xdr:colOff>
      <xdr:row>73</xdr:row>
      <xdr:rowOff>4724400</xdr:rowOff>
    </xdr:to>
    <xdr:sp macro="" textlink="">
      <xdr:nvSpPr>
        <xdr:cNvPr id="7" name="テキスト ボックス 6"/>
        <xdr:cNvSpPr txBox="1"/>
      </xdr:nvSpPr>
      <xdr:spPr>
        <a:xfrm>
          <a:off x="17856200" y="12684125"/>
          <a:ext cx="6896100" cy="3175"/>
        </a:xfrm>
        <a:prstGeom prst="rect">
          <a:avLst/>
        </a:prstGeom>
        <a:solidFill>
          <a:schemeClr val="lt1"/>
        </a:solidFill>
        <a:ln w="1270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200"/>
            <a:t>※</a:t>
          </a:r>
          <a:r>
            <a:rPr kumimoji="1" lang="ja-JP" altLang="en-US" sz="1200"/>
            <a:t>差引返納補助金額</a:t>
          </a:r>
          <a:endParaRPr kumimoji="1" lang="en-US" altLang="ja-JP" sz="1200"/>
        </a:p>
        <a:p>
          <a:pPr algn="ctr"/>
          <a:r>
            <a:rPr kumimoji="1" lang="ja-JP" altLang="en-US" sz="1200"/>
            <a:t>６１百万円</a:t>
          </a:r>
        </a:p>
      </xdr:txBody>
    </xdr:sp>
    <xdr:clientData/>
  </xdr:twoCellAnchor>
  <xdr:twoCellAnchor>
    <xdr:from>
      <xdr:col>39</xdr:col>
      <xdr:colOff>139700</xdr:colOff>
      <xdr:row>73</xdr:row>
      <xdr:rowOff>2527300</xdr:rowOff>
    </xdr:from>
    <xdr:to>
      <xdr:col>50</xdr:col>
      <xdr:colOff>114300</xdr:colOff>
      <xdr:row>73</xdr:row>
      <xdr:rowOff>3987800</xdr:rowOff>
    </xdr:to>
    <xdr:sp macro="" textlink="">
      <xdr:nvSpPr>
        <xdr:cNvPr id="8" name="テキスト ボックス 7"/>
        <xdr:cNvSpPr txBox="1"/>
      </xdr:nvSpPr>
      <xdr:spPr>
        <a:xfrm>
          <a:off x="26885900" y="12690475"/>
          <a:ext cx="7518400" cy="0"/>
        </a:xfrm>
        <a:prstGeom prst="rect">
          <a:avLst/>
        </a:prstGeom>
        <a:solidFill>
          <a:schemeClr val="lt1"/>
        </a:solidFill>
        <a:ln w="1270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200"/>
            <a:t>事務所等賃借料・共益費等</a:t>
          </a:r>
          <a:endParaRPr kumimoji="1" lang="en-US" altLang="ja-JP" sz="1200"/>
        </a:p>
        <a:p>
          <a:pPr algn="ctr"/>
          <a:endParaRPr kumimoji="1" lang="en-US" altLang="ja-JP" sz="1200"/>
        </a:p>
        <a:p>
          <a:pPr algn="ctr"/>
          <a:r>
            <a:rPr kumimoji="1" lang="ja-JP" altLang="en-US" sz="1200"/>
            <a:t>Ａ社　他２社　　１８７百万円</a:t>
          </a:r>
          <a:endParaRPr kumimoji="1" lang="en-US" altLang="ja-JP" sz="1200"/>
        </a:p>
        <a:p>
          <a:pPr algn="ctr"/>
          <a:r>
            <a:rPr kumimoji="1" lang="ja-JP" altLang="en-US" sz="1200"/>
            <a:t>外務省　　　　　　２２百万円</a:t>
          </a:r>
        </a:p>
      </xdr:txBody>
    </xdr:sp>
    <xdr:clientData/>
  </xdr:twoCellAnchor>
  <xdr:twoCellAnchor>
    <xdr:from>
      <xdr:col>11</xdr:col>
      <xdr:colOff>88900</xdr:colOff>
      <xdr:row>73</xdr:row>
      <xdr:rowOff>2413000</xdr:rowOff>
    </xdr:from>
    <xdr:to>
      <xdr:col>22</xdr:col>
      <xdr:colOff>139700</xdr:colOff>
      <xdr:row>73</xdr:row>
      <xdr:rowOff>3352800</xdr:rowOff>
    </xdr:to>
    <xdr:sp macro="" textlink="">
      <xdr:nvSpPr>
        <xdr:cNvPr id="9" name="テキスト ボックス 8"/>
        <xdr:cNvSpPr txBox="1"/>
      </xdr:nvSpPr>
      <xdr:spPr>
        <a:xfrm>
          <a:off x="7632700" y="12690475"/>
          <a:ext cx="7594600" cy="0"/>
        </a:xfrm>
        <a:prstGeom prst="rect">
          <a:avLst/>
        </a:prstGeom>
        <a:solidFill>
          <a:schemeClr val="lt1"/>
        </a:solidFill>
        <a:ln w="1270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200"/>
            <a:t>委託費</a:t>
          </a:r>
          <a:endParaRPr kumimoji="1" lang="en-US" altLang="ja-JP" sz="1200"/>
        </a:p>
        <a:p>
          <a:pPr algn="ctr"/>
          <a:endParaRPr kumimoji="1" lang="en-US" altLang="ja-JP" sz="1200"/>
        </a:p>
        <a:p>
          <a:pPr algn="ctr"/>
          <a:r>
            <a:rPr kumimoji="1" lang="ja-JP" altLang="en-US" sz="1200"/>
            <a:t>Ｂ社　他７社　　６１百万円</a:t>
          </a:r>
          <a:endParaRPr kumimoji="1" lang="en-US" altLang="ja-JP" sz="12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0</xdr:colOff>
      <xdr:row>111</xdr:row>
      <xdr:rowOff>7143</xdr:rowOff>
    </xdr:from>
    <xdr:to>
      <xdr:col>12</xdr:col>
      <xdr:colOff>12700</xdr:colOff>
      <xdr:row>112</xdr:row>
      <xdr:rowOff>4342</xdr:rowOff>
    </xdr:to>
    <xdr:cxnSp macro="">
      <xdr:nvCxnSpPr>
        <xdr:cNvPr id="2" name="直線矢印コネクタ 1"/>
        <xdr:cNvCxnSpPr/>
      </xdr:nvCxnSpPr>
      <xdr:spPr>
        <a:xfrm rot="16200000" flipH="1">
          <a:off x="8151625" y="19116068"/>
          <a:ext cx="168649" cy="127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164306</xdr:colOff>
      <xdr:row>117</xdr:row>
      <xdr:rowOff>11113</xdr:rowOff>
    </xdr:from>
    <xdr:to>
      <xdr:col>11</xdr:col>
      <xdr:colOff>165894</xdr:colOff>
      <xdr:row>117</xdr:row>
      <xdr:rowOff>249566</xdr:rowOff>
    </xdr:to>
    <xdr:cxnSp macro="">
      <xdr:nvCxnSpPr>
        <xdr:cNvPr id="3" name="直線矢印コネクタ 2"/>
        <xdr:cNvCxnSpPr/>
      </xdr:nvCxnSpPr>
      <xdr:spPr>
        <a:xfrm rot="5400000">
          <a:off x="7627773" y="20151096"/>
          <a:ext cx="162253"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794</xdr:colOff>
      <xdr:row>116</xdr:row>
      <xdr:rowOff>203994</xdr:rowOff>
    </xdr:from>
    <xdr:to>
      <xdr:col>22</xdr:col>
      <xdr:colOff>794</xdr:colOff>
      <xdr:row>117</xdr:row>
      <xdr:rowOff>245916</xdr:rowOff>
    </xdr:to>
    <xdr:cxnSp macro="">
      <xdr:nvCxnSpPr>
        <xdr:cNvPr id="4" name="直線矢印コネクタ 3"/>
        <xdr:cNvCxnSpPr/>
      </xdr:nvCxnSpPr>
      <xdr:spPr>
        <a:xfrm rot="5400000">
          <a:off x="15005520" y="20146493"/>
          <a:ext cx="165747"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794</xdr:colOff>
      <xdr:row>111</xdr:row>
      <xdr:rowOff>7937</xdr:rowOff>
    </xdr:from>
    <xdr:to>
      <xdr:col>22</xdr:col>
      <xdr:colOff>794</xdr:colOff>
      <xdr:row>111</xdr:row>
      <xdr:rowOff>249237</xdr:rowOff>
    </xdr:to>
    <xdr:cxnSp macro="">
      <xdr:nvCxnSpPr>
        <xdr:cNvPr id="5" name="直線矢印コネクタ 4"/>
        <xdr:cNvCxnSpPr/>
      </xdr:nvCxnSpPr>
      <xdr:spPr>
        <a:xfrm rot="5400000">
          <a:off x="15005844" y="19121437"/>
          <a:ext cx="16510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117</xdr:row>
      <xdr:rowOff>10319</xdr:rowOff>
    </xdr:from>
    <xdr:to>
      <xdr:col>32</xdr:col>
      <xdr:colOff>12700</xdr:colOff>
      <xdr:row>117</xdr:row>
      <xdr:rowOff>245884</xdr:rowOff>
    </xdr:to>
    <xdr:cxnSp macro="">
      <xdr:nvCxnSpPr>
        <xdr:cNvPr id="6" name="直線矢印コネクタ 5"/>
        <xdr:cNvCxnSpPr/>
      </xdr:nvCxnSpPr>
      <xdr:spPr>
        <a:xfrm rot="16200000" flipH="1">
          <a:off x="21872267" y="20143302"/>
          <a:ext cx="159365" cy="127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794</xdr:colOff>
      <xdr:row>121</xdr:row>
      <xdr:rowOff>296069</xdr:rowOff>
    </xdr:from>
    <xdr:to>
      <xdr:col>22</xdr:col>
      <xdr:colOff>794</xdr:colOff>
      <xdr:row>122</xdr:row>
      <xdr:rowOff>303213</xdr:rowOff>
    </xdr:to>
    <xdr:cxnSp macro="">
      <xdr:nvCxnSpPr>
        <xdr:cNvPr id="7" name="直線矢印コネクタ 6"/>
        <xdr:cNvCxnSpPr/>
      </xdr:nvCxnSpPr>
      <xdr:spPr>
        <a:xfrm rot="5400000">
          <a:off x="15003859" y="21002229"/>
          <a:ext cx="16906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164306</xdr:colOff>
      <xdr:row>121</xdr:row>
      <xdr:rowOff>296069</xdr:rowOff>
    </xdr:from>
    <xdr:to>
      <xdr:col>11</xdr:col>
      <xdr:colOff>165894</xdr:colOff>
      <xdr:row>122</xdr:row>
      <xdr:rowOff>277813</xdr:rowOff>
    </xdr:to>
    <xdr:cxnSp macro="">
      <xdr:nvCxnSpPr>
        <xdr:cNvPr id="8" name="直線矢印コネクタ 7"/>
        <xdr:cNvCxnSpPr/>
      </xdr:nvCxnSpPr>
      <xdr:spPr>
        <a:xfrm rot="5400000">
          <a:off x="7622778" y="21003022"/>
          <a:ext cx="172244"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164306</xdr:colOff>
      <xdr:row>127</xdr:row>
      <xdr:rowOff>43656</xdr:rowOff>
    </xdr:from>
    <xdr:to>
      <xdr:col>11</xdr:col>
      <xdr:colOff>165894</xdr:colOff>
      <xdr:row>128</xdr:row>
      <xdr:rowOff>36006</xdr:rowOff>
    </xdr:to>
    <xdr:cxnSp macro="">
      <xdr:nvCxnSpPr>
        <xdr:cNvPr id="9" name="直線矢印コネクタ 8"/>
        <xdr:cNvCxnSpPr/>
      </xdr:nvCxnSpPr>
      <xdr:spPr>
        <a:xfrm rot="5400000">
          <a:off x="7627000" y="21898912"/>
          <a:ext cx="1638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794</xdr:colOff>
      <xdr:row>127</xdr:row>
      <xdr:rowOff>18256</xdr:rowOff>
    </xdr:from>
    <xdr:to>
      <xdr:col>22</xdr:col>
      <xdr:colOff>794</xdr:colOff>
      <xdr:row>128</xdr:row>
      <xdr:rowOff>8772</xdr:rowOff>
    </xdr:to>
    <xdr:cxnSp macro="">
      <xdr:nvCxnSpPr>
        <xdr:cNvPr id="10" name="直線矢印コネクタ 9"/>
        <xdr:cNvCxnSpPr/>
      </xdr:nvCxnSpPr>
      <xdr:spPr>
        <a:xfrm rot="5400000">
          <a:off x="15007411" y="21873389"/>
          <a:ext cx="16196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152400</xdr:colOff>
      <xdr:row>127</xdr:row>
      <xdr:rowOff>30162</xdr:rowOff>
    </xdr:from>
    <xdr:to>
      <xdr:col>32</xdr:col>
      <xdr:colOff>165100</xdr:colOff>
      <xdr:row>128</xdr:row>
      <xdr:rowOff>44214</xdr:rowOff>
    </xdr:to>
    <xdr:cxnSp macro="">
      <xdr:nvCxnSpPr>
        <xdr:cNvPr id="11" name="直線矢印コネクタ 10"/>
        <xdr:cNvCxnSpPr/>
      </xdr:nvCxnSpPr>
      <xdr:spPr>
        <a:xfrm rot="16200000" flipH="1">
          <a:off x="22011599" y="21890713"/>
          <a:ext cx="185502" cy="127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0</xdr:colOff>
      <xdr:row>127</xdr:row>
      <xdr:rowOff>18256</xdr:rowOff>
    </xdr:from>
    <xdr:to>
      <xdr:col>41</xdr:col>
      <xdr:colOff>794</xdr:colOff>
      <xdr:row>127</xdr:row>
      <xdr:rowOff>225567</xdr:rowOff>
    </xdr:to>
    <xdr:cxnSp macro="">
      <xdr:nvCxnSpPr>
        <xdr:cNvPr id="12" name="直線矢印コネクタ 11"/>
        <xdr:cNvCxnSpPr/>
      </xdr:nvCxnSpPr>
      <xdr:spPr>
        <a:xfrm rot="5400000">
          <a:off x="28043116" y="21867090"/>
          <a:ext cx="150161" cy="7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24606</xdr:colOff>
      <xdr:row>132</xdr:row>
      <xdr:rowOff>18256</xdr:rowOff>
    </xdr:from>
    <xdr:to>
      <xdr:col>12</xdr:col>
      <xdr:colOff>26194</xdr:colOff>
      <xdr:row>133</xdr:row>
      <xdr:rowOff>7779</xdr:rowOff>
    </xdr:to>
    <xdr:cxnSp macro="">
      <xdr:nvCxnSpPr>
        <xdr:cNvPr id="13" name="直線矢印コネクタ 12"/>
        <xdr:cNvCxnSpPr/>
      </xdr:nvCxnSpPr>
      <xdr:spPr>
        <a:xfrm rot="5400000">
          <a:off x="8174513" y="22729349"/>
          <a:ext cx="160973"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794</xdr:colOff>
      <xdr:row>132</xdr:row>
      <xdr:rowOff>4762</xdr:rowOff>
    </xdr:from>
    <xdr:to>
      <xdr:col>22</xdr:col>
      <xdr:colOff>794</xdr:colOff>
      <xdr:row>133</xdr:row>
      <xdr:rowOff>10220</xdr:rowOff>
    </xdr:to>
    <xdr:cxnSp macro="">
      <xdr:nvCxnSpPr>
        <xdr:cNvPr id="14" name="直線矢印コネクタ 13"/>
        <xdr:cNvCxnSpPr/>
      </xdr:nvCxnSpPr>
      <xdr:spPr>
        <a:xfrm rot="5400000">
          <a:off x="14999940" y="22724616"/>
          <a:ext cx="176908"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11906</xdr:colOff>
      <xdr:row>132</xdr:row>
      <xdr:rowOff>18256</xdr:rowOff>
    </xdr:from>
    <xdr:to>
      <xdr:col>33</xdr:col>
      <xdr:colOff>13494</xdr:colOff>
      <xdr:row>133</xdr:row>
      <xdr:rowOff>10729</xdr:rowOff>
    </xdr:to>
    <xdr:cxnSp macro="">
      <xdr:nvCxnSpPr>
        <xdr:cNvPr id="15" name="直線矢印コネクタ 14"/>
        <xdr:cNvCxnSpPr/>
      </xdr:nvCxnSpPr>
      <xdr:spPr>
        <a:xfrm rot="5400000">
          <a:off x="22562138" y="22730824"/>
          <a:ext cx="163923"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205581</xdr:colOff>
      <xdr:row>360</xdr:row>
      <xdr:rowOff>306388</xdr:rowOff>
    </xdr:from>
    <xdr:to>
      <xdr:col>27</xdr:col>
      <xdr:colOff>794</xdr:colOff>
      <xdr:row>360</xdr:row>
      <xdr:rowOff>306388</xdr:rowOff>
    </xdr:to>
    <xdr:cxnSp macro="">
      <xdr:nvCxnSpPr>
        <xdr:cNvPr id="16" name="直線矢印コネクタ 15"/>
        <xdr:cNvCxnSpPr/>
      </xdr:nvCxnSpPr>
      <xdr:spPr>
        <a:xfrm rot="5400000">
          <a:off x="18276888" y="61654531"/>
          <a:ext cx="0" cy="48101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793</xdr:colOff>
      <xdr:row>360</xdr:row>
      <xdr:rowOff>305594</xdr:rowOff>
    </xdr:from>
    <xdr:to>
      <xdr:col>13</xdr:col>
      <xdr:colOff>794</xdr:colOff>
      <xdr:row>360</xdr:row>
      <xdr:rowOff>305594</xdr:rowOff>
    </xdr:to>
    <xdr:cxnSp macro="">
      <xdr:nvCxnSpPr>
        <xdr:cNvPr id="17" name="直線矢印コネクタ 16"/>
        <xdr:cNvCxnSpPr/>
      </xdr:nvCxnSpPr>
      <xdr:spPr>
        <a:xfrm rot="5400000">
          <a:off x="8916194" y="61894243"/>
          <a:ext cx="0" cy="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42</xdr:col>
      <xdr:colOff>189706</xdr:colOff>
      <xdr:row>360</xdr:row>
      <xdr:rowOff>303213</xdr:rowOff>
    </xdr:from>
    <xdr:to>
      <xdr:col>42</xdr:col>
      <xdr:colOff>191294</xdr:colOff>
      <xdr:row>360</xdr:row>
      <xdr:rowOff>303213</xdr:rowOff>
    </xdr:to>
    <xdr:cxnSp macro="">
      <xdr:nvCxnSpPr>
        <xdr:cNvPr id="18" name="直線矢印コネクタ 17"/>
        <xdr:cNvCxnSpPr/>
      </xdr:nvCxnSpPr>
      <xdr:spPr>
        <a:xfrm rot="5400000">
          <a:off x="28994100" y="61891069"/>
          <a:ext cx="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164306</xdr:colOff>
      <xdr:row>360</xdr:row>
      <xdr:rowOff>305594</xdr:rowOff>
    </xdr:from>
    <xdr:to>
      <xdr:col>22</xdr:col>
      <xdr:colOff>165894</xdr:colOff>
      <xdr:row>360</xdr:row>
      <xdr:rowOff>305594</xdr:rowOff>
    </xdr:to>
    <xdr:cxnSp macro="">
      <xdr:nvCxnSpPr>
        <xdr:cNvPr id="19" name="直線矢印コネクタ 18"/>
        <xdr:cNvCxnSpPr/>
      </xdr:nvCxnSpPr>
      <xdr:spPr>
        <a:xfrm rot="5400000">
          <a:off x="15252700" y="61893450"/>
          <a:ext cx="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0</xdr:colOff>
      <xdr:row>360</xdr:row>
      <xdr:rowOff>304800</xdr:rowOff>
    </xdr:from>
    <xdr:to>
      <xdr:col>34</xdr:col>
      <xdr:colOff>12700</xdr:colOff>
      <xdr:row>360</xdr:row>
      <xdr:rowOff>304800</xdr:rowOff>
    </xdr:to>
    <xdr:cxnSp macro="">
      <xdr:nvCxnSpPr>
        <xdr:cNvPr id="20" name="直線矢印コネクタ 19"/>
        <xdr:cNvCxnSpPr/>
      </xdr:nvCxnSpPr>
      <xdr:spPr>
        <a:xfrm rot="16200000" flipH="1">
          <a:off x="23323550" y="61887100"/>
          <a:ext cx="0" cy="127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0</xdr:colOff>
      <xdr:row>111</xdr:row>
      <xdr:rowOff>0</xdr:rowOff>
    </xdr:from>
    <xdr:to>
      <xdr:col>22</xdr:col>
      <xdr:colOff>9525</xdr:colOff>
      <xdr:row>111</xdr:row>
      <xdr:rowOff>409575</xdr:rowOff>
    </xdr:to>
    <xdr:sp macro="" textlink="">
      <xdr:nvSpPr>
        <xdr:cNvPr id="21" name="Line 1622"/>
        <xdr:cNvSpPr>
          <a:spLocks noChangeShapeType="1"/>
        </xdr:cNvSpPr>
      </xdr:nvSpPr>
      <xdr:spPr bwMode="auto">
        <a:xfrm flipH="1">
          <a:off x="15087600" y="19030950"/>
          <a:ext cx="9525" cy="171450"/>
        </a:xfrm>
        <a:prstGeom prst="line">
          <a:avLst/>
        </a:prstGeom>
        <a:noFill/>
        <a:ln w="9525">
          <a:solidFill>
            <a:srgbClr val="000000"/>
          </a:solidFill>
          <a:round/>
          <a:headEnd/>
          <a:tailEnd type="triangle" w="med" len="med"/>
        </a:ln>
      </xdr:spPr>
    </xdr:sp>
    <xdr:clientData/>
  </xdr:twoCellAnchor>
  <xdr:twoCellAnchor>
    <xdr:from>
      <xdr:col>32</xdr:col>
      <xdr:colOff>0</xdr:colOff>
      <xdr:row>111</xdr:row>
      <xdr:rowOff>0</xdr:rowOff>
    </xdr:from>
    <xdr:to>
      <xdr:col>32</xdr:col>
      <xdr:colOff>9525</xdr:colOff>
      <xdr:row>112</xdr:row>
      <xdr:rowOff>9525</xdr:rowOff>
    </xdr:to>
    <xdr:sp macro="" textlink="">
      <xdr:nvSpPr>
        <xdr:cNvPr id="22" name="Line 1625"/>
        <xdr:cNvSpPr>
          <a:spLocks noChangeShapeType="1"/>
        </xdr:cNvSpPr>
      </xdr:nvSpPr>
      <xdr:spPr bwMode="auto">
        <a:xfrm>
          <a:off x="21945600" y="19030950"/>
          <a:ext cx="9525" cy="180975"/>
        </a:xfrm>
        <a:prstGeom prst="line">
          <a:avLst/>
        </a:prstGeom>
        <a:noFill/>
        <a:ln w="9525">
          <a:solidFill>
            <a:srgbClr val="000000"/>
          </a:solidFill>
          <a:round/>
          <a:headEnd/>
          <a:tailEnd type="triangle" w="med" len="med"/>
        </a:ln>
      </xdr:spPr>
    </xdr:sp>
    <xdr:clientData/>
  </xdr:twoCellAnchor>
  <xdr:twoCellAnchor>
    <xdr:from>
      <xdr:col>26</xdr:col>
      <xdr:colOff>205581</xdr:colOff>
      <xdr:row>260</xdr:row>
      <xdr:rowOff>8732</xdr:rowOff>
    </xdr:from>
    <xdr:to>
      <xdr:col>27</xdr:col>
      <xdr:colOff>794</xdr:colOff>
      <xdr:row>260</xdr:row>
      <xdr:rowOff>329498</xdr:rowOff>
    </xdr:to>
    <xdr:cxnSp macro="">
      <xdr:nvCxnSpPr>
        <xdr:cNvPr id="23" name="直線矢印コネクタ 19"/>
        <xdr:cNvCxnSpPr/>
      </xdr:nvCxnSpPr>
      <xdr:spPr>
        <a:xfrm rot="5400000">
          <a:off x="18197467" y="44424646"/>
          <a:ext cx="158841" cy="48101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793</xdr:colOff>
      <xdr:row>305</xdr:row>
      <xdr:rowOff>794</xdr:rowOff>
    </xdr:from>
    <xdr:to>
      <xdr:col>13</xdr:col>
      <xdr:colOff>794</xdr:colOff>
      <xdr:row>305</xdr:row>
      <xdr:rowOff>438944</xdr:rowOff>
    </xdr:to>
    <xdr:cxnSp macro="">
      <xdr:nvCxnSpPr>
        <xdr:cNvPr id="24" name="直線矢印コネクタ 25"/>
        <xdr:cNvCxnSpPr/>
      </xdr:nvCxnSpPr>
      <xdr:spPr>
        <a:xfrm rot="5400000">
          <a:off x="8830469" y="52378768"/>
          <a:ext cx="171450" cy="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42</xdr:col>
      <xdr:colOff>190500</xdr:colOff>
      <xdr:row>304</xdr:row>
      <xdr:rowOff>571500</xdr:rowOff>
    </xdr:from>
    <xdr:to>
      <xdr:col>42</xdr:col>
      <xdr:colOff>190500</xdr:colOff>
      <xdr:row>305</xdr:row>
      <xdr:rowOff>723900</xdr:rowOff>
    </xdr:to>
    <xdr:cxnSp macro="">
      <xdr:nvCxnSpPr>
        <xdr:cNvPr id="25" name="直線矢印コネクタ 39"/>
        <xdr:cNvCxnSpPr>
          <a:cxnSpLocks noChangeShapeType="1"/>
        </xdr:cNvCxnSpPr>
      </xdr:nvCxnSpPr>
      <xdr:spPr bwMode="auto">
        <a:xfrm>
          <a:off x="28994100" y="52292250"/>
          <a:ext cx="0" cy="171450"/>
        </a:xfrm>
        <a:prstGeom prst="straightConnector1">
          <a:avLst/>
        </a:prstGeom>
        <a:noFill/>
        <a:ln w="9525" algn="ctr">
          <a:solidFill>
            <a:srgbClr val="000000"/>
          </a:solidFill>
          <a:round/>
          <a:headEnd/>
          <a:tailEnd type="arrow" w="med" len="med"/>
        </a:ln>
      </xdr:spPr>
    </xdr:cxnSp>
    <xdr:clientData/>
  </xdr:twoCellAnchor>
  <xdr:twoCellAnchor>
    <xdr:from>
      <xdr:col>22</xdr:col>
      <xdr:colOff>164306</xdr:colOff>
      <xdr:row>305</xdr:row>
      <xdr:rowOff>794</xdr:rowOff>
    </xdr:from>
    <xdr:to>
      <xdr:col>22</xdr:col>
      <xdr:colOff>165894</xdr:colOff>
      <xdr:row>305</xdr:row>
      <xdr:rowOff>438944</xdr:rowOff>
    </xdr:to>
    <xdr:cxnSp macro="">
      <xdr:nvCxnSpPr>
        <xdr:cNvPr id="26" name="直線矢印コネクタ 43"/>
        <xdr:cNvCxnSpPr/>
      </xdr:nvCxnSpPr>
      <xdr:spPr>
        <a:xfrm rot="5400000">
          <a:off x="15166975" y="52377975"/>
          <a:ext cx="17145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0</xdr:colOff>
      <xdr:row>305</xdr:row>
      <xdr:rowOff>0</xdr:rowOff>
    </xdr:from>
    <xdr:to>
      <xdr:col>34</xdr:col>
      <xdr:colOff>12700</xdr:colOff>
      <xdr:row>306</xdr:row>
      <xdr:rowOff>1676</xdr:rowOff>
    </xdr:to>
    <xdr:cxnSp macro="">
      <xdr:nvCxnSpPr>
        <xdr:cNvPr id="27" name="直線矢印コネクタ 45"/>
        <xdr:cNvCxnSpPr/>
      </xdr:nvCxnSpPr>
      <xdr:spPr>
        <a:xfrm rot="16200000" flipH="1">
          <a:off x="23236987" y="52372463"/>
          <a:ext cx="173126" cy="127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114300</xdr:colOff>
      <xdr:row>72</xdr:row>
      <xdr:rowOff>587375</xdr:rowOff>
    </xdr:from>
    <xdr:to>
      <xdr:col>27</xdr:col>
      <xdr:colOff>180976</xdr:colOff>
      <xdr:row>72</xdr:row>
      <xdr:rowOff>1625601</xdr:rowOff>
    </xdr:to>
    <xdr:sp macro="" textlink="">
      <xdr:nvSpPr>
        <xdr:cNvPr id="2" name="正方形/長方形 1"/>
        <xdr:cNvSpPr/>
      </xdr:nvSpPr>
      <xdr:spPr>
        <a:xfrm>
          <a:off x="12458700" y="12512675"/>
          <a:ext cx="6238876" cy="1"/>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１百万円</a:t>
          </a:r>
          <a:endParaRPr kumimoji="1" lang="en-US" altLang="ja-JP" sz="1100"/>
        </a:p>
        <a:p>
          <a:pPr algn="ctr"/>
          <a:r>
            <a:rPr kumimoji="1" lang="ja-JP" altLang="en-US" sz="1100"/>
            <a:t>事業総括</a:t>
          </a:r>
          <a:endParaRPr kumimoji="1" lang="en-US" altLang="ja-JP" sz="1100"/>
        </a:p>
        <a:p>
          <a:pPr algn="ctr"/>
          <a:endParaRPr kumimoji="1" lang="ja-JP" altLang="en-US" sz="1100"/>
        </a:p>
      </xdr:txBody>
    </xdr:sp>
    <xdr:clientData/>
  </xdr:twoCellAnchor>
  <xdr:twoCellAnchor>
    <xdr:from>
      <xdr:col>19</xdr:col>
      <xdr:colOff>65088</xdr:colOff>
      <xdr:row>72</xdr:row>
      <xdr:rowOff>2463800</xdr:rowOff>
    </xdr:from>
    <xdr:to>
      <xdr:col>27</xdr:col>
      <xdr:colOff>52388</xdr:colOff>
      <xdr:row>72</xdr:row>
      <xdr:rowOff>3568700</xdr:rowOff>
    </xdr:to>
    <xdr:sp macro="" textlink="">
      <xdr:nvSpPr>
        <xdr:cNvPr id="3" name="正方形/長方形 2"/>
        <xdr:cNvSpPr/>
      </xdr:nvSpPr>
      <xdr:spPr>
        <a:xfrm>
          <a:off x="13095288" y="12512675"/>
          <a:ext cx="5473700" cy="0"/>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外務省出張者１名</a:t>
          </a:r>
          <a:r>
            <a:rPr kumimoji="1" lang="en-US" altLang="ja-JP" sz="1100"/>
            <a:t/>
          </a:r>
          <a:br>
            <a:rPr kumimoji="1" lang="en-US" altLang="ja-JP" sz="1100"/>
          </a:br>
          <a:r>
            <a:rPr kumimoji="1" lang="ja-JP" altLang="en-US" sz="1100"/>
            <a:t>０．４百万円</a:t>
          </a:r>
          <a:endParaRPr kumimoji="1" lang="en-US" altLang="ja-JP" sz="1100"/>
        </a:p>
      </xdr:txBody>
    </xdr:sp>
    <xdr:clientData/>
  </xdr:twoCellAnchor>
  <xdr:twoCellAnchor>
    <xdr:from>
      <xdr:col>23</xdr:col>
      <xdr:colOff>92077</xdr:colOff>
      <xdr:row>72</xdr:row>
      <xdr:rowOff>1644652</xdr:rowOff>
    </xdr:from>
    <xdr:to>
      <xdr:col>23</xdr:col>
      <xdr:colOff>101600</xdr:colOff>
      <xdr:row>72</xdr:row>
      <xdr:rowOff>2444752</xdr:rowOff>
    </xdr:to>
    <xdr:cxnSp macro="">
      <xdr:nvCxnSpPr>
        <xdr:cNvPr id="4" name="直線矢印コネクタ 3"/>
        <xdr:cNvCxnSpPr/>
      </xdr:nvCxnSpPr>
      <xdr:spPr>
        <a:xfrm rot="16200000" flipH="1">
          <a:off x="15870239" y="12507915"/>
          <a:ext cx="0" cy="9523"/>
        </a:xfrm>
        <a:prstGeom prst="straightConnector1">
          <a:avLst/>
        </a:prstGeom>
        <a:ln w="25400" cmpd="sn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141288</xdr:colOff>
      <xdr:row>72</xdr:row>
      <xdr:rowOff>3587750</xdr:rowOff>
    </xdr:from>
    <xdr:to>
      <xdr:col>26</xdr:col>
      <xdr:colOff>192088</xdr:colOff>
      <xdr:row>72</xdr:row>
      <xdr:rowOff>4149725</xdr:rowOff>
    </xdr:to>
    <xdr:sp macro="" textlink="">
      <xdr:nvSpPr>
        <xdr:cNvPr id="5" name="テキスト ボックス 4"/>
        <xdr:cNvSpPr txBox="1"/>
      </xdr:nvSpPr>
      <xdr:spPr>
        <a:xfrm>
          <a:off x="13171488" y="12512675"/>
          <a:ext cx="485140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eaLnBrk="1" fontAlgn="auto" latinLnBrk="0" hangingPunct="1"/>
          <a:r>
            <a:rPr kumimoji="1" lang="ja-JP" altLang="en-US" sz="1100" u="sng">
              <a:solidFill>
                <a:schemeClr val="dk1"/>
              </a:solidFill>
              <a:latin typeface="+mn-lt"/>
              <a:ea typeface="+mn-ea"/>
              <a:cs typeface="+mn-cs"/>
            </a:rPr>
            <a:t>職員出張旅費</a:t>
          </a:r>
          <a:endParaRPr kumimoji="1" lang="en-US" altLang="ja-JP" sz="1100" u="sng">
            <a:solidFill>
              <a:schemeClr val="dk1"/>
            </a:solidFill>
            <a:latin typeface="+mn-lt"/>
            <a:ea typeface="+mn-ea"/>
            <a:cs typeface="+mn-cs"/>
          </a:endParaRPr>
        </a:p>
        <a:p>
          <a:pPr algn="ctr" eaLnBrk="1" fontAlgn="auto" latinLnBrk="0" hangingPunct="1"/>
          <a:r>
            <a:rPr kumimoji="1" lang="ja-JP" altLang="en-US" sz="1100">
              <a:solidFill>
                <a:schemeClr val="dk1"/>
              </a:solidFill>
              <a:latin typeface="+mn-lt"/>
              <a:ea typeface="+mn-ea"/>
              <a:cs typeface="+mn-cs"/>
            </a:rPr>
            <a:t>航空賃、諸雑費</a:t>
          </a:r>
          <a:endParaRPr kumimoji="1" lang="en-US" sz="1100">
            <a:solidFill>
              <a:schemeClr val="dk1"/>
            </a:solidFill>
            <a:latin typeface="+mn-lt"/>
            <a:ea typeface="+mn-ea"/>
            <a:cs typeface="+mn-cs"/>
          </a:endParaRPr>
        </a:p>
        <a:p>
          <a:pPr algn="ct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54</xdr:col>
      <xdr:colOff>139700</xdr:colOff>
      <xdr:row>85</xdr:row>
      <xdr:rowOff>304800</xdr:rowOff>
    </xdr:from>
    <xdr:to>
      <xdr:col>58</xdr:col>
      <xdr:colOff>533400</xdr:colOff>
      <xdr:row>88</xdr:row>
      <xdr:rowOff>50800</xdr:rowOff>
    </xdr:to>
    <xdr:sp macro="" textlink="">
      <xdr:nvSpPr>
        <xdr:cNvPr id="2" name="右矢印 1"/>
        <xdr:cNvSpPr/>
      </xdr:nvSpPr>
      <xdr:spPr>
        <a:xfrm rot="10800000">
          <a:off x="37172900" y="14744700"/>
          <a:ext cx="3136900" cy="39370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52</xdr:col>
      <xdr:colOff>114300</xdr:colOff>
      <xdr:row>75</xdr:row>
      <xdr:rowOff>165100</xdr:rowOff>
    </xdr:from>
    <xdr:to>
      <xdr:col>54</xdr:col>
      <xdr:colOff>50800</xdr:colOff>
      <xdr:row>102</xdr:row>
      <xdr:rowOff>190500</xdr:rowOff>
    </xdr:to>
    <xdr:sp macro="" textlink="">
      <xdr:nvSpPr>
        <xdr:cNvPr id="3" name="右中かっこ 2"/>
        <xdr:cNvSpPr/>
      </xdr:nvSpPr>
      <xdr:spPr>
        <a:xfrm>
          <a:off x="35775900" y="13023850"/>
          <a:ext cx="1308100" cy="4635500"/>
        </a:xfrm>
        <a:prstGeom prst="rightBrace">
          <a:avLst/>
        </a:prstGeom>
        <a:ln w="38100"/>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14</xdr:col>
      <xdr:colOff>25400</xdr:colOff>
      <xdr:row>125</xdr:row>
      <xdr:rowOff>0</xdr:rowOff>
    </xdr:from>
    <xdr:to>
      <xdr:col>14</xdr:col>
      <xdr:colOff>51594</xdr:colOff>
      <xdr:row>125</xdr:row>
      <xdr:rowOff>0</xdr:rowOff>
    </xdr:to>
    <xdr:cxnSp macro="">
      <xdr:nvCxnSpPr>
        <xdr:cNvPr id="4" name="直線コネクタ 3"/>
        <xdr:cNvCxnSpPr/>
      </xdr:nvCxnSpPr>
      <xdr:spPr>
        <a:xfrm rot="5400000">
          <a:off x="9639697" y="21418153"/>
          <a:ext cx="0" cy="2619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127000</xdr:colOff>
      <xdr:row>219</xdr:row>
      <xdr:rowOff>152400</xdr:rowOff>
    </xdr:from>
    <xdr:to>
      <xdr:col>33</xdr:col>
      <xdr:colOff>165100</xdr:colOff>
      <xdr:row>219</xdr:row>
      <xdr:rowOff>647700</xdr:rowOff>
    </xdr:to>
    <xdr:sp macro="" textlink="">
      <xdr:nvSpPr>
        <xdr:cNvPr id="5" name="テキスト ボックス 4"/>
        <xdr:cNvSpPr txBox="1"/>
      </xdr:nvSpPr>
      <xdr:spPr>
        <a:xfrm>
          <a:off x="17272000" y="37699950"/>
          <a:ext cx="5524500" cy="190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３百万円</a:t>
          </a:r>
          <a:endParaRPr kumimoji="1" lang="en-US" altLang="ja-JP" sz="1100"/>
        </a:p>
      </xdr:txBody>
    </xdr:sp>
    <xdr:clientData/>
  </xdr:twoCellAnchor>
  <xdr:twoCellAnchor>
    <xdr:from>
      <xdr:col>24</xdr:col>
      <xdr:colOff>38100</xdr:colOff>
      <xdr:row>219</xdr:row>
      <xdr:rowOff>2889250</xdr:rowOff>
    </xdr:from>
    <xdr:to>
      <xdr:col>35</xdr:col>
      <xdr:colOff>101600</xdr:colOff>
      <xdr:row>219</xdr:row>
      <xdr:rowOff>3581400</xdr:rowOff>
    </xdr:to>
    <xdr:sp macro="" textlink="">
      <xdr:nvSpPr>
        <xdr:cNvPr id="6" name="テキスト ボックス 5"/>
        <xdr:cNvSpPr txBox="1"/>
      </xdr:nvSpPr>
      <xdr:spPr>
        <a:xfrm>
          <a:off x="16497300" y="37722175"/>
          <a:ext cx="7607300" cy="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Ａ：防護装備品等製造４社</a:t>
          </a:r>
          <a:endParaRPr kumimoji="1" lang="en-US" altLang="ja-JP" sz="1100"/>
        </a:p>
        <a:p>
          <a:pPr algn="ctr"/>
          <a:r>
            <a:rPr kumimoji="1" lang="ja-JP" altLang="en-US" sz="1100"/>
            <a:t>３百万円</a:t>
          </a:r>
          <a:endParaRPr kumimoji="1" lang="en-US" altLang="ja-JP" sz="1100"/>
        </a:p>
      </xdr:txBody>
    </xdr:sp>
    <xdr:clientData/>
  </xdr:twoCellAnchor>
  <xdr:twoCellAnchor>
    <xdr:from>
      <xdr:col>25</xdr:col>
      <xdr:colOff>152400</xdr:colOff>
      <xdr:row>219</xdr:row>
      <xdr:rowOff>2657475</xdr:rowOff>
    </xdr:from>
    <xdr:to>
      <xdr:col>32</xdr:col>
      <xdr:colOff>127000</xdr:colOff>
      <xdr:row>219</xdr:row>
      <xdr:rowOff>2863520</xdr:rowOff>
    </xdr:to>
    <xdr:sp macro="" textlink="">
      <xdr:nvSpPr>
        <xdr:cNvPr id="7" name="テキスト ボックス 6"/>
        <xdr:cNvSpPr txBox="1"/>
      </xdr:nvSpPr>
      <xdr:spPr>
        <a:xfrm>
          <a:off x="17297400" y="37719000"/>
          <a:ext cx="477520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25</xdr:col>
      <xdr:colOff>139701</xdr:colOff>
      <xdr:row>219</xdr:row>
      <xdr:rowOff>790575</xdr:rowOff>
    </xdr:from>
    <xdr:to>
      <xdr:col>33</xdr:col>
      <xdr:colOff>127000</xdr:colOff>
      <xdr:row>219</xdr:row>
      <xdr:rowOff>1247775</xdr:rowOff>
    </xdr:to>
    <xdr:sp macro="" textlink="">
      <xdr:nvSpPr>
        <xdr:cNvPr id="8" name="大かっこ 8"/>
        <xdr:cNvSpPr>
          <a:spLocks noChangeArrowheads="1"/>
        </xdr:cNvSpPr>
      </xdr:nvSpPr>
      <xdr:spPr bwMode="auto">
        <a:xfrm>
          <a:off x="17284701" y="37719000"/>
          <a:ext cx="5473699" cy="0"/>
        </a:xfrm>
        <a:prstGeom prst="bracketPair">
          <a:avLst>
            <a:gd name="adj" fmla="val 16667"/>
          </a:avLst>
        </a:prstGeom>
        <a:noFill/>
        <a:ln w="9525" algn="ctr">
          <a:solidFill>
            <a:schemeClr val="tx1"/>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物品調達・管理</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29</xdr:col>
      <xdr:colOff>50006</xdr:colOff>
      <xdr:row>219</xdr:row>
      <xdr:rowOff>1295400</xdr:rowOff>
    </xdr:from>
    <xdr:to>
      <xdr:col>29</xdr:col>
      <xdr:colOff>50800</xdr:colOff>
      <xdr:row>219</xdr:row>
      <xdr:rowOff>2578894</xdr:rowOff>
    </xdr:to>
    <xdr:cxnSp macro="">
      <xdr:nvCxnSpPr>
        <xdr:cNvPr id="9" name="直線コネクタ 8"/>
        <xdr:cNvCxnSpPr/>
      </xdr:nvCxnSpPr>
      <xdr:spPr>
        <a:xfrm rot="5400000">
          <a:off x="19939792" y="37717414"/>
          <a:ext cx="0" cy="792"/>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76201</xdr:colOff>
      <xdr:row>219</xdr:row>
      <xdr:rowOff>3762375</xdr:rowOff>
    </xdr:from>
    <xdr:to>
      <xdr:col>33</xdr:col>
      <xdr:colOff>63500</xdr:colOff>
      <xdr:row>219</xdr:row>
      <xdr:rowOff>4219575</xdr:rowOff>
    </xdr:to>
    <xdr:sp macro="" textlink="">
      <xdr:nvSpPr>
        <xdr:cNvPr id="10" name="大かっこ 8"/>
        <xdr:cNvSpPr>
          <a:spLocks noChangeArrowheads="1"/>
        </xdr:cNvSpPr>
      </xdr:nvSpPr>
      <xdr:spPr bwMode="auto">
        <a:xfrm>
          <a:off x="17221201" y="37719000"/>
          <a:ext cx="5473699" cy="0"/>
        </a:xfrm>
        <a:prstGeom prst="bracketPair">
          <a:avLst>
            <a:gd name="adj" fmla="val 16667"/>
          </a:avLst>
        </a:prstGeom>
        <a:noFill/>
        <a:ln w="9525" algn="ctr">
          <a:solidFill>
            <a:schemeClr val="tx1"/>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物品の製造</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25</xdr:col>
      <xdr:colOff>127000</xdr:colOff>
      <xdr:row>126</xdr:row>
      <xdr:rowOff>101600</xdr:rowOff>
    </xdr:from>
    <xdr:to>
      <xdr:col>33</xdr:col>
      <xdr:colOff>165100</xdr:colOff>
      <xdr:row>126</xdr:row>
      <xdr:rowOff>647700</xdr:rowOff>
    </xdr:to>
    <xdr:sp macro="" textlink="">
      <xdr:nvSpPr>
        <xdr:cNvPr id="11" name="テキスト ボックス 10"/>
        <xdr:cNvSpPr txBox="1"/>
      </xdr:nvSpPr>
      <xdr:spPr>
        <a:xfrm>
          <a:off x="17272000" y="21704300"/>
          <a:ext cx="5524500" cy="698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９００百万円</a:t>
          </a:r>
          <a:endParaRPr kumimoji="1" lang="en-US" altLang="ja-JP" sz="1100"/>
        </a:p>
      </xdr:txBody>
    </xdr:sp>
    <xdr:clientData/>
  </xdr:twoCellAnchor>
  <xdr:twoCellAnchor>
    <xdr:from>
      <xdr:col>36</xdr:col>
      <xdr:colOff>12700</xdr:colOff>
      <xdr:row>126</xdr:row>
      <xdr:rowOff>1184275</xdr:rowOff>
    </xdr:from>
    <xdr:to>
      <xdr:col>43</xdr:col>
      <xdr:colOff>165100</xdr:colOff>
      <xdr:row>126</xdr:row>
      <xdr:rowOff>1689100</xdr:rowOff>
    </xdr:to>
    <xdr:sp macro="" textlink="">
      <xdr:nvSpPr>
        <xdr:cNvPr id="12" name="テキスト ボックス 11"/>
        <xdr:cNvSpPr txBox="1"/>
      </xdr:nvSpPr>
      <xdr:spPr>
        <a:xfrm>
          <a:off x="24701500" y="21777325"/>
          <a:ext cx="4953000" cy="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Ｄ：職員旅費</a:t>
          </a:r>
          <a:endParaRPr kumimoji="1" lang="en-US" altLang="ja-JP" sz="1100"/>
        </a:p>
        <a:p>
          <a:pPr algn="ctr"/>
          <a:r>
            <a:rPr kumimoji="1" lang="ja-JP" altLang="en-US" sz="1100"/>
            <a:t>０．４百万円</a:t>
          </a:r>
          <a:endParaRPr kumimoji="1" lang="en-US" altLang="ja-JP" sz="1100"/>
        </a:p>
      </xdr:txBody>
    </xdr:sp>
    <xdr:clientData/>
  </xdr:twoCellAnchor>
  <xdr:twoCellAnchor>
    <xdr:from>
      <xdr:col>17</xdr:col>
      <xdr:colOff>63500</xdr:colOff>
      <xdr:row>126</xdr:row>
      <xdr:rowOff>3152775</xdr:rowOff>
    </xdr:from>
    <xdr:to>
      <xdr:col>27</xdr:col>
      <xdr:colOff>152400</xdr:colOff>
      <xdr:row>126</xdr:row>
      <xdr:rowOff>3695700</xdr:rowOff>
    </xdr:to>
    <xdr:sp macro="" textlink="">
      <xdr:nvSpPr>
        <xdr:cNvPr id="13" name="テキスト ボックス 12"/>
        <xdr:cNvSpPr txBox="1"/>
      </xdr:nvSpPr>
      <xdr:spPr>
        <a:xfrm>
          <a:off x="11722100" y="21774150"/>
          <a:ext cx="6946900" cy="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Ａ：（株）三菱総合研究所</a:t>
          </a:r>
          <a:endParaRPr kumimoji="1" lang="en-US" altLang="ja-JP" sz="1100"/>
        </a:p>
        <a:p>
          <a:pPr algn="ctr"/>
          <a:r>
            <a:rPr kumimoji="1" lang="ja-JP" altLang="en-US" sz="1100"/>
            <a:t>３００百万円</a:t>
          </a:r>
          <a:endParaRPr kumimoji="1" lang="en-US" altLang="ja-JP" sz="1100"/>
        </a:p>
      </xdr:txBody>
    </xdr:sp>
    <xdr:clientData/>
  </xdr:twoCellAnchor>
  <xdr:twoCellAnchor>
    <xdr:from>
      <xdr:col>36</xdr:col>
      <xdr:colOff>127000</xdr:colOff>
      <xdr:row>126</xdr:row>
      <xdr:rowOff>3130550</xdr:rowOff>
    </xdr:from>
    <xdr:to>
      <xdr:col>44</xdr:col>
      <xdr:colOff>76200</xdr:colOff>
      <xdr:row>126</xdr:row>
      <xdr:rowOff>3657600</xdr:rowOff>
    </xdr:to>
    <xdr:sp macro="" textlink="">
      <xdr:nvSpPr>
        <xdr:cNvPr id="14" name="テキスト ボックス 13"/>
        <xdr:cNvSpPr txBox="1"/>
      </xdr:nvSpPr>
      <xdr:spPr>
        <a:xfrm>
          <a:off x="24815800" y="21770975"/>
          <a:ext cx="5435600" cy="31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Ｂ：中国外交部</a:t>
          </a:r>
          <a:endParaRPr kumimoji="1" lang="en-US" altLang="ja-JP" sz="1100"/>
        </a:p>
        <a:p>
          <a:pPr algn="ctr"/>
          <a:r>
            <a:rPr kumimoji="1" lang="ja-JP" altLang="en-US" sz="1100"/>
            <a:t>６００百万円</a:t>
          </a:r>
          <a:endParaRPr kumimoji="1" lang="en-US" altLang="ja-JP" sz="1100"/>
        </a:p>
      </xdr:txBody>
    </xdr:sp>
    <xdr:clientData/>
  </xdr:twoCellAnchor>
  <xdr:twoCellAnchor>
    <xdr:from>
      <xdr:col>16</xdr:col>
      <xdr:colOff>165100</xdr:colOff>
      <xdr:row>126</xdr:row>
      <xdr:rowOff>2908301</xdr:rowOff>
    </xdr:from>
    <xdr:to>
      <xdr:col>27</xdr:col>
      <xdr:colOff>177800</xdr:colOff>
      <xdr:row>126</xdr:row>
      <xdr:rowOff>3136901</xdr:rowOff>
    </xdr:to>
    <xdr:sp macro="" textlink="">
      <xdr:nvSpPr>
        <xdr:cNvPr id="15" name="テキスト ボックス 14"/>
        <xdr:cNvSpPr txBox="1"/>
      </xdr:nvSpPr>
      <xdr:spPr>
        <a:xfrm>
          <a:off x="11137900" y="21777326"/>
          <a:ext cx="755650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一般競争入札・業務委託</a:t>
          </a:r>
          <a:r>
            <a:rPr kumimoji="1" lang="en-US" altLang="ja-JP" sz="1100"/>
            <a:t>】</a:t>
          </a:r>
          <a:endParaRPr kumimoji="1" lang="ja-JP" altLang="en-US" sz="1100"/>
        </a:p>
      </xdr:txBody>
    </xdr:sp>
    <xdr:clientData/>
  </xdr:twoCellAnchor>
  <xdr:twoCellAnchor>
    <xdr:from>
      <xdr:col>25</xdr:col>
      <xdr:colOff>139701</xdr:colOff>
      <xdr:row>126</xdr:row>
      <xdr:rowOff>663574</xdr:rowOff>
    </xdr:from>
    <xdr:to>
      <xdr:col>33</xdr:col>
      <xdr:colOff>127000</xdr:colOff>
      <xdr:row>126</xdr:row>
      <xdr:rowOff>1206499</xdr:rowOff>
    </xdr:to>
    <xdr:sp macro="" textlink="">
      <xdr:nvSpPr>
        <xdr:cNvPr id="16" name="大かっこ 8"/>
        <xdr:cNvSpPr>
          <a:spLocks noChangeArrowheads="1"/>
        </xdr:cNvSpPr>
      </xdr:nvSpPr>
      <xdr:spPr bwMode="auto">
        <a:xfrm>
          <a:off x="17284701" y="21770974"/>
          <a:ext cx="5473699" cy="0"/>
        </a:xfrm>
        <a:prstGeom prst="bracketPair">
          <a:avLst>
            <a:gd name="adj" fmla="val 16667"/>
          </a:avLst>
        </a:prstGeom>
        <a:noFill/>
        <a:ln w="9525" algn="ctr">
          <a:solidFill>
            <a:schemeClr val="tx1"/>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中国政府との</a:t>
          </a:r>
          <a:endParaRPr lang="en-US" altLang="ja-JP" sz="1100" b="0" i="0" u="none" strike="noStrike" baseline="0">
            <a:solidFill>
              <a:srgbClr val="000000"/>
            </a:solidFill>
            <a:latin typeface="ＭＳ Ｐゴシック"/>
            <a:ea typeface="ＭＳ Ｐゴシック"/>
          </a:endParaRPr>
        </a:p>
        <a:p>
          <a:pPr algn="ctr" rtl="0">
            <a:defRPr sz="1000"/>
          </a:pPr>
          <a:r>
            <a:rPr lang="ja-JP" altLang="en-US" sz="1100" b="0" i="0" u="none" strike="noStrike" baseline="0">
              <a:solidFill>
                <a:srgbClr val="000000"/>
              </a:solidFill>
              <a:latin typeface="ＭＳ Ｐゴシック"/>
              <a:ea typeface="ＭＳ Ｐゴシック"/>
            </a:rPr>
            <a:t>協議・調整</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36</xdr:col>
      <xdr:colOff>38101</xdr:colOff>
      <xdr:row>126</xdr:row>
      <xdr:rowOff>1765300</xdr:rowOff>
    </xdr:from>
    <xdr:to>
      <xdr:col>43</xdr:col>
      <xdr:colOff>139700</xdr:colOff>
      <xdr:row>126</xdr:row>
      <xdr:rowOff>2336800</xdr:rowOff>
    </xdr:to>
    <xdr:sp macro="" textlink="">
      <xdr:nvSpPr>
        <xdr:cNvPr id="17" name="大かっこ 8"/>
        <xdr:cNvSpPr>
          <a:spLocks noChangeArrowheads="1"/>
        </xdr:cNvSpPr>
      </xdr:nvSpPr>
      <xdr:spPr bwMode="auto">
        <a:xfrm>
          <a:off x="24726901" y="21777325"/>
          <a:ext cx="4902199" cy="0"/>
        </a:xfrm>
        <a:prstGeom prst="bracketPair">
          <a:avLst>
            <a:gd name="adj" fmla="val 16667"/>
          </a:avLst>
        </a:prstGeom>
        <a:noFill/>
        <a:ln w="9525" algn="ctr">
          <a:solidFill>
            <a:schemeClr val="tx1"/>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中国政府との協議のための出張</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29</xdr:col>
      <xdr:colOff>38100</xdr:colOff>
      <xdr:row>126</xdr:row>
      <xdr:rowOff>1143000</xdr:rowOff>
    </xdr:from>
    <xdr:to>
      <xdr:col>29</xdr:col>
      <xdr:colOff>50800</xdr:colOff>
      <xdr:row>126</xdr:row>
      <xdr:rowOff>2552700</xdr:rowOff>
    </xdr:to>
    <xdr:cxnSp macro="">
      <xdr:nvCxnSpPr>
        <xdr:cNvPr id="18" name="直線コネクタ 17"/>
        <xdr:cNvCxnSpPr/>
      </xdr:nvCxnSpPr>
      <xdr:spPr>
        <a:xfrm rot="5400000">
          <a:off x="19932650" y="21767800"/>
          <a:ext cx="0" cy="127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139700</xdr:colOff>
      <xdr:row>126</xdr:row>
      <xdr:rowOff>2527300</xdr:rowOff>
    </xdr:from>
    <xdr:to>
      <xdr:col>40</xdr:col>
      <xdr:colOff>127000</xdr:colOff>
      <xdr:row>126</xdr:row>
      <xdr:rowOff>2552700</xdr:rowOff>
    </xdr:to>
    <xdr:cxnSp macro="">
      <xdr:nvCxnSpPr>
        <xdr:cNvPr id="19" name="直線コネクタ 18"/>
        <xdr:cNvCxnSpPr/>
      </xdr:nvCxnSpPr>
      <xdr:spPr>
        <a:xfrm flipV="1">
          <a:off x="15227300" y="21777325"/>
          <a:ext cx="123317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138906</xdr:colOff>
      <xdr:row>126</xdr:row>
      <xdr:rowOff>2566194</xdr:rowOff>
    </xdr:from>
    <xdr:to>
      <xdr:col>22</xdr:col>
      <xdr:colOff>140494</xdr:colOff>
      <xdr:row>126</xdr:row>
      <xdr:rowOff>2832894</xdr:rowOff>
    </xdr:to>
    <xdr:cxnSp macro="">
      <xdr:nvCxnSpPr>
        <xdr:cNvPr id="20" name="直線コネクタ 19"/>
        <xdr:cNvCxnSpPr/>
      </xdr:nvCxnSpPr>
      <xdr:spPr>
        <a:xfrm rot="5400000">
          <a:off x="15227300" y="21777325"/>
          <a:ext cx="0" cy="1588"/>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126206</xdr:colOff>
      <xdr:row>126</xdr:row>
      <xdr:rowOff>2552700</xdr:rowOff>
    </xdr:from>
    <xdr:to>
      <xdr:col>40</xdr:col>
      <xdr:colOff>127000</xdr:colOff>
      <xdr:row>126</xdr:row>
      <xdr:rowOff>3099594</xdr:rowOff>
    </xdr:to>
    <xdr:cxnSp macro="">
      <xdr:nvCxnSpPr>
        <xdr:cNvPr id="21" name="直線コネクタ 20"/>
        <xdr:cNvCxnSpPr/>
      </xdr:nvCxnSpPr>
      <xdr:spPr>
        <a:xfrm rot="5400000">
          <a:off x="27556618" y="21775738"/>
          <a:ext cx="3969" cy="794"/>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88900</xdr:colOff>
      <xdr:row>126</xdr:row>
      <xdr:rowOff>1435100</xdr:rowOff>
    </xdr:from>
    <xdr:to>
      <xdr:col>36</xdr:col>
      <xdr:colOff>12700</xdr:colOff>
      <xdr:row>126</xdr:row>
      <xdr:rowOff>1436688</xdr:rowOff>
    </xdr:to>
    <xdr:cxnSp macro="">
      <xdr:nvCxnSpPr>
        <xdr:cNvPr id="22" name="直線コネクタ 21"/>
        <xdr:cNvCxnSpPr>
          <a:endCxn id="12" idx="1"/>
        </xdr:cNvCxnSpPr>
      </xdr:nvCxnSpPr>
      <xdr:spPr>
        <a:xfrm>
          <a:off x="19977100" y="21770975"/>
          <a:ext cx="4724400" cy="1588"/>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25400</xdr:colOff>
      <xdr:row>127</xdr:row>
      <xdr:rowOff>736600</xdr:rowOff>
    </xdr:from>
    <xdr:to>
      <xdr:col>26</xdr:col>
      <xdr:colOff>190500</xdr:colOff>
      <xdr:row>127</xdr:row>
      <xdr:rowOff>1257300</xdr:rowOff>
    </xdr:to>
    <xdr:sp macro="" textlink="">
      <xdr:nvSpPr>
        <xdr:cNvPr id="23" name="テキスト ボックス 22"/>
        <xdr:cNvSpPr txBox="1"/>
      </xdr:nvSpPr>
      <xdr:spPr>
        <a:xfrm>
          <a:off x="12369800" y="21948775"/>
          <a:ext cx="5651500" cy="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Ｃ：民間会社６社</a:t>
          </a:r>
          <a:endParaRPr kumimoji="1" lang="en-US" altLang="ja-JP" sz="1100"/>
        </a:p>
        <a:p>
          <a:pPr algn="ctr"/>
          <a:r>
            <a:rPr kumimoji="1" lang="ja-JP" altLang="en-US" sz="1100"/>
            <a:t>１１３百万円</a:t>
          </a:r>
          <a:endParaRPr kumimoji="1" lang="en-US" altLang="ja-JP" sz="1100"/>
        </a:p>
      </xdr:txBody>
    </xdr:sp>
    <xdr:clientData/>
  </xdr:twoCellAnchor>
  <xdr:twoCellAnchor>
    <xdr:from>
      <xdr:col>22</xdr:col>
      <xdr:colOff>138906</xdr:colOff>
      <xdr:row>126</xdr:row>
      <xdr:rowOff>4318794</xdr:rowOff>
    </xdr:from>
    <xdr:to>
      <xdr:col>22</xdr:col>
      <xdr:colOff>140494</xdr:colOff>
      <xdr:row>127</xdr:row>
      <xdr:rowOff>470694</xdr:rowOff>
    </xdr:to>
    <xdr:cxnSp macro="">
      <xdr:nvCxnSpPr>
        <xdr:cNvPr id="24" name="直線コネクタ 23"/>
        <xdr:cNvCxnSpPr/>
      </xdr:nvCxnSpPr>
      <xdr:spPr>
        <a:xfrm rot="5400000">
          <a:off x="15141575" y="21863050"/>
          <a:ext cx="171450" cy="1588"/>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63501</xdr:colOff>
      <xdr:row>126</xdr:row>
      <xdr:rowOff>3756024</xdr:rowOff>
    </xdr:from>
    <xdr:to>
      <xdr:col>27</xdr:col>
      <xdr:colOff>50801</xdr:colOff>
      <xdr:row>126</xdr:row>
      <xdr:rowOff>4343399</xdr:rowOff>
    </xdr:to>
    <xdr:sp macro="" textlink="">
      <xdr:nvSpPr>
        <xdr:cNvPr id="25" name="大かっこ 8"/>
        <xdr:cNvSpPr>
          <a:spLocks noChangeArrowheads="1"/>
        </xdr:cNvSpPr>
      </xdr:nvSpPr>
      <xdr:spPr bwMode="auto">
        <a:xfrm>
          <a:off x="11722101" y="21777324"/>
          <a:ext cx="6845300" cy="0"/>
        </a:xfrm>
        <a:prstGeom prst="bracketPair">
          <a:avLst>
            <a:gd name="adj" fmla="val 16667"/>
          </a:avLst>
        </a:prstGeom>
        <a:noFill/>
        <a:ln w="9525" algn="ctr">
          <a:solidFill>
            <a:schemeClr val="tx1"/>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現地調査の総合調整、化学兵器鑑定調査業務</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17</xdr:col>
      <xdr:colOff>0</xdr:colOff>
      <xdr:row>127</xdr:row>
      <xdr:rowOff>431801</xdr:rowOff>
    </xdr:from>
    <xdr:to>
      <xdr:col>27</xdr:col>
      <xdr:colOff>190500</xdr:colOff>
      <xdr:row>127</xdr:row>
      <xdr:rowOff>660401</xdr:rowOff>
    </xdr:to>
    <xdr:sp macro="" textlink="">
      <xdr:nvSpPr>
        <xdr:cNvPr id="26" name="テキスト ボックス 25"/>
        <xdr:cNvSpPr txBox="1"/>
      </xdr:nvSpPr>
      <xdr:spPr>
        <a:xfrm>
          <a:off x="11658600" y="21948776"/>
          <a:ext cx="704850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再委託・随意契約</a:t>
          </a:r>
          <a:r>
            <a:rPr kumimoji="1" lang="en-US" altLang="ja-JP" sz="1100"/>
            <a:t>】</a:t>
          </a:r>
          <a:endParaRPr kumimoji="1" lang="ja-JP" altLang="en-US" sz="1100"/>
        </a:p>
      </xdr:txBody>
    </xdr:sp>
    <xdr:clientData/>
  </xdr:twoCellAnchor>
  <xdr:twoCellAnchor>
    <xdr:from>
      <xdr:col>36</xdr:col>
      <xdr:colOff>177801</xdr:colOff>
      <xdr:row>126</xdr:row>
      <xdr:rowOff>3717924</xdr:rowOff>
    </xdr:from>
    <xdr:to>
      <xdr:col>44</xdr:col>
      <xdr:colOff>76200</xdr:colOff>
      <xdr:row>126</xdr:row>
      <xdr:rowOff>4305299</xdr:rowOff>
    </xdr:to>
    <xdr:sp macro="" textlink="">
      <xdr:nvSpPr>
        <xdr:cNvPr id="27" name="大かっこ 8"/>
        <xdr:cNvSpPr>
          <a:spLocks noChangeArrowheads="1"/>
        </xdr:cNvSpPr>
      </xdr:nvSpPr>
      <xdr:spPr bwMode="auto">
        <a:xfrm>
          <a:off x="24866601" y="21777324"/>
          <a:ext cx="5384799" cy="0"/>
        </a:xfrm>
        <a:prstGeom prst="bracketPair">
          <a:avLst>
            <a:gd name="adj" fmla="val 16667"/>
          </a:avLst>
        </a:prstGeom>
        <a:noFill/>
        <a:ln w="9525" algn="ctr">
          <a:solidFill>
            <a:schemeClr val="tx1"/>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現地調査に関する</a:t>
          </a:r>
          <a:endParaRPr lang="en-US" altLang="ja-JP" sz="1100" b="0" i="0" u="none" strike="noStrike" baseline="0">
            <a:solidFill>
              <a:srgbClr val="000000"/>
            </a:solidFill>
            <a:latin typeface="ＭＳ Ｐゴシック"/>
            <a:ea typeface="ＭＳ Ｐゴシック"/>
          </a:endParaRPr>
        </a:p>
        <a:p>
          <a:pPr algn="ctr" rtl="0">
            <a:defRPr sz="1000"/>
          </a:pPr>
          <a:r>
            <a:rPr lang="ja-JP" altLang="en-US" sz="1100" b="0" i="0" u="none" strike="noStrike" baseline="0">
              <a:solidFill>
                <a:srgbClr val="000000"/>
              </a:solidFill>
              <a:latin typeface="ＭＳ Ｐゴシック"/>
              <a:ea typeface="ＭＳ Ｐゴシック"/>
            </a:rPr>
            <a:t>中国政府の協力業務</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17</xdr:col>
      <xdr:colOff>114300</xdr:colOff>
      <xdr:row>127</xdr:row>
      <xdr:rowOff>1371600</xdr:rowOff>
    </xdr:from>
    <xdr:to>
      <xdr:col>27</xdr:col>
      <xdr:colOff>101600</xdr:colOff>
      <xdr:row>127</xdr:row>
      <xdr:rowOff>1958975</xdr:rowOff>
    </xdr:to>
    <xdr:sp macro="" textlink="">
      <xdr:nvSpPr>
        <xdr:cNvPr id="28" name="大かっこ 8"/>
        <xdr:cNvSpPr>
          <a:spLocks noChangeArrowheads="1"/>
        </xdr:cNvSpPr>
      </xdr:nvSpPr>
      <xdr:spPr bwMode="auto">
        <a:xfrm>
          <a:off x="11772900" y="21945600"/>
          <a:ext cx="6845300" cy="0"/>
        </a:xfrm>
        <a:prstGeom prst="bracketPair">
          <a:avLst>
            <a:gd name="adj" fmla="val 16667"/>
          </a:avLst>
        </a:prstGeom>
        <a:noFill/>
        <a:ln w="9525" algn="ctr">
          <a:solidFill>
            <a:schemeClr val="tx1"/>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探査、Ｘ線検査、環境分析、機材管理、輸送、通訳等</a:t>
          </a:r>
          <a:endParaRPr lang="en-US" altLang="ja-JP" sz="110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114300</xdr:colOff>
      <xdr:row>102</xdr:row>
      <xdr:rowOff>1066800</xdr:rowOff>
    </xdr:from>
    <xdr:to>
      <xdr:col>23</xdr:col>
      <xdr:colOff>28388</xdr:colOff>
      <xdr:row>102</xdr:row>
      <xdr:rowOff>1783977</xdr:rowOff>
    </xdr:to>
    <xdr:sp macro="" textlink="">
      <xdr:nvSpPr>
        <xdr:cNvPr id="2" name="正方形/長方形 1"/>
        <xdr:cNvSpPr/>
      </xdr:nvSpPr>
      <xdr:spPr>
        <a:xfrm>
          <a:off x="9029700" y="16973550"/>
          <a:ext cx="6772088" cy="2802"/>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３１百万円</a:t>
          </a:r>
        </a:p>
      </xdr:txBody>
    </xdr:sp>
    <xdr:clientData/>
  </xdr:twoCellAnchor>
  <xdr:twoCellAnchor>
    <xdr:from>
      <xdr:col>34</xdr:col>
      <xdr:colOff>88900</xdr:colOff>
      <xdr:row>102</xdr:row>
      <xdr:rowOff>1069975</xdr:rowOff>
    </xdr:from>
    <xdr:to>
      <xdr:col>42</xdr:col>
      <xdr:colOff>91888</xdr:colOff>
      <xdr:row>102</xdr:row>
      <xdr:rowOff>1815717</xdr:rowOff>
    </xdr:to>
    <xdr:sp macro="" textlink="">
      <xdr:nvSpPr>
        <xdr:cNvPr id="3" name="正方形/長方形 2"/>
        <xdr:cNvSpPr/>
      </xdr:nvSpPr>
      <xdr:spPr>
        <a:xfrm>
          <a:off x="23406100" y="16976725"/>
          <a:ext cx="5489388" cy="0"/>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出張者</a:t>
          </a:r>
          <a:r>
            <a:rPr kumimoji="1" lang="en-US" altLang="ja-JP" sz="1100"/>
            <a:t>4</a:t>
          </a:r>
          <a:r>
            <a:rPr kumimoji="1" lang="ja-JP" altLang="en-US" sz="1100"/>
            <a:t>名　</a:t>
          </a:r>
          <a:endParaRPr kumimoji="1" lang="en-US" altLang="ja-JP" sz="1100"/>
        </a:p>
        <a:p>
          <a:pPr algn="ctr"/>
          <a:r>
            <a:rPr kumimoji="1" lang="ja-JP" altLang="en-US" sz="1100"/>
            <a:t>０．４百万円</a:t>
          </a:r>
        </a:p>
      </xdr:txBody>
    </xdr:sp>
    <xdr:clientData/>
  </xdr:twoCellAnchor>
  <xdr:twoCellAnchor>
    <xdr:from>
      <xdr:col>13</xdr:col>
      <xdr:colOff>152400</xdr:colOff>
      <xdr:row>102</xdr:row>
      <xdr:rowOff>3225800</xdr:rowOff>
    </xdr:from>
    <xdr:to>
      <xdr:col>23</xdr:col>
      <xdr:colOff>34552</xdr:colOff>
      <xdr:row>102</xdr:row>
      <xdr:rowOff>3944098</xdr:rowOff>
    </xdr:to>
    <xdr:sp macro="" textlink="">
      <xdr:nvSpPr>
        <xdr:cNvPr id="4" name="正方形/長方形 3"/>
        <xdr:cNvSpPr/>
      </xdr:nvSpPr>
      <xdr:spPr>
        <a:xfrm>
          <a:off x="9067800" y="16970375"/>
          <a:ext cx="6740152" cy="3923"/>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a:t>
          </a:r>
          <a:r>
            <a:rPr kumimoji="1" lang="ja-JP" altLang="en-US" sz="1100"/>
            <a:t>国際問題研究所</a:t>
          </a:r>
          <a:endParaRPr kumimoji="1" lang="en-US" altLang="ja-JP" sz="1100"/>
        </a:p>
        <a:p>
          <a:pPr algn="ctr"/>
          <a:r>
            <a:rPr kumimoji="1" lang="ja-JP" altLang="en-US" sz="1100"/>
            <a:t>３０．２百万円</a:t>
          </a:r>
        </a:p>
      </xdr:txBody>
    </xdr:sp>
    <xdr:clientData/>
  </xdr:twoCellAnchor>
  <xdr:twoCellAnchor>
    <xdr:from>
      <xdr:col>13</xdr:col>
      <xdr:colOff>114300</xdr:colOff>
      <xdr:row>102</xdr:row>
      <xdr:rowOff>4305300</xdr:rowOff>
    </xdr:from>
    <xdr:to>
      <xdr:col>23</xdr:col>
      <xdr:colOff>118035</xdr:colOff>
      <xdr:row>102</xdr:row>
      <xdr:rowOff>4873322</xdr:rowOff>
    </xdr:to>
    <xdr:sp macro="" textlink="">
      <xdr:nvSpPr>
        <xdr:cNvPr id="5" name="大かっこ 4"/>
        <xdr:cNvSpPr/>
      </xdr:nvSpPr>
      <xdr:spPr>
        <a:xfrm>
          <a:off x="9029700" y="16973550"/>
          <a:ext cx="6861735" cy="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歴史共同研究事務局として運営</a:t>
          </a:r>
        </a:p>
      </xdr:txBody>
    </xdr:sp>
    <xdr:clientData/>
  </xdr:twoCellAnchor>
  <xdr:twoCellAnchor>
    <xdr:from>
      <xdr:col>31</xdr:col>
      <xdr:colOff>139700</xdr:colOff>
      <xdr:row>102</xdr:row>
      <xdr:rowOff>2984500</xdr:rowOff>
    </xdr:from>
    <xdr:to>
      <xdr:col>40</xdr:col>
      <xdr:colOff>15688</xdr:colOff>
      <xdr:row>102</xdr:row>
      <xdr:rowOff>3711114</xdr:rowOff>
    </xdr:to>
    <xdr:sp macro="" textlink="">
      <xdr:nvSpPr>
        <xdr:cNvPr id="6" name="正方形/長方形 5"/>
        <xdr:cNvSpPr/>
      </xdr:nvSpPr>
      <xdr:spPr>
        <a:xfrm>
          <a:off x="21399500" y="16976725"/>
          <a:ext cx="6048188" cy="0"/>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Ｂ．国際問題研究所</a:t>
          </a:r>
          <a:endParaRPr kumimoji="1" lang="en-US" altLang="ja-JP" sz="1100"/>
        </a:p>
        <a:p>
          <a:pPr algn="ctr"/>
          <a:r>
            <a:rPr kumimoji="1" lang="ja-JP" altLang="en-US" sz="1100"/>
            <a:t>９．６百万円</a:t>
          </a:r>
        </a:p>
      </xdr:txBody>
    </xdr:sp>
    <xdr:clientData/>
  </xdr:twoCellAnchor>
  <xdr:twoCellAnchor>
    <xdr:from>
      <xdr:col>40</xdr:col>
      <xdr:colOff>101600</xdr:colOff>
      <xdr:row>102</xdr:row>
      <xdr:rowOff>3076575</xdr:rowOff>
    </xdr:from>
    <xdr:to>
      <xdr:col>49</xdr:col>
      <xdr:colOff>41835</xdr:colOff>
      <xdr:row>102</xdr:row>
      <xdr:rowOff>3644597</xdr:rowOff>
    </xdr:to>
    <xdr:sp macro="" textlink="">
      <xdr:nvSpPr>
        <xdr:cNvPr id="7" name="大かっこ 6"/>
        <xdr:cNvSpPr/>
      </xdr:nvSpPr>
      <xdr:spPr>
        <a:xfrm>
          <a:off x="27533600" y="16973550"/>
          <a:ext cx="6112435" cy="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事務局運営費</a:t>
          </a:r>
          <a:endParaRPr kumimoji="1" lang="en-US" altLang="ja-JP" sz="1100"/>
        </a:p>
      </xdr:txBody>
    </xdr:sp>
    <xdr:clientData/>
  </xdr:twoCellAnchor>
  <xdr:twoCellAnchor>
    <xdr:from>
      <xdr:col>31</xdr:col>
      <xdr:colOff>101600</xdr:colOff>
      <xdr:row>103</xdr:row>
      <xdr:rowOff>107950</xdr:rowOff>
    </xdr:from>
    <xdr:to>
      <xdr:col>39</xdr:col>
      <xdr:colOff>180788</xdr:colOff>
      <xdr:row>103</xdr:row>
      <xdr:rowOff>796441</xdr:rowOff>
    </xdr:to>
    <xdr:sp macro="" textlink="">
      <xdr:nvSpPr>
        <xdr:cNvPr id="8" name="正方形/長方形 7"/>
        <xdr:cNvSpPr/>
      </xdr:nvSpPr>
      <xdr:spPr>
        <a:xfrm>
          <a:off x="21361400" y="17081500"/>
          <a:ext cx="5565588" cy="59841"/>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Ｄ．専門家謝金等</a:t>
          </a:r>
          <a:endParaRPr kumimoji="1" lang="en-US" altLang="ja-JP" sz="1100"/>
        </a:p>
        <a:p>
          <a:pPr algn="ctr"/>
          <a:r>
            <a:rPr kumimoji="1" lang="ja-JP" altLang="en-US" sz="1100"/>
            <a:t>２．２百万円</a:t>
          </a:r>
        </a:p>
      </xdr:txBody>
    </xdr:sp>
    <xdr:clientData/>
  </xdr:twoCellAnchor>
  <xdr:twoCellAnchor>
    <xdr:from>
      <xdr:col>40</xdr:col>
      <xdr:colOff>88900</xdr:colOff>
      <xdr:row>103</xdr:row>
      <xdr:rowOff>152400</xdr:rowOff>
    </xdr:from>
    <xdr:to>
      <xdr:col>49</xdr:col>
      <xdr:colOff>29135</xdr:colOff>
      <xdr:row>103</xdr:row>
      <xdr:rowOff>720259</xdr:rowOff>
    </xdr:to>
    <xdr:sp macro="" textlink="">
      <xdr:nvSpPr>
        <xdr:cNvPr id="9" name="大かっこ 8"/>
        <xdr:cNvSpPr/>
      </xdr:nvSpPr>
      <xdr:spPr>
        <a:xfrm>
          <a:off x="27520900" y="17125950"/>
          <a:ext cx="6112435" cy="15409"/>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会議出席等</a:t>
          </a:r>
          <a:endParaRPr kumimoji="1" lang="en-US" altLang="ja-JP" sz="1100"/>
        </a:p>
      </xdr:txBody>
    </xdr:sp>
    <xdr:clientData/>
  </xdr:twoCellAnchor>
  <xdr:twoCellAnchor>
    <xdr:from>
      <xdr:col>31</xdr:col>
      <xdr:colOff>152400</xdr:colOff>
      <xdr:row>103</xdr:row>
      <xdr:rowOff>1901825</xdr:rowOff>
    </xdr:from>
    <xdr:to>
      <xdr:col>40</xdr:col>
      <xdr:colOff>28388</xdr:colOff>
      <xdr:row>103</xdr:row>
      <xdr:rowOff>2599877</xdr:rowOff>
    </xdr:to>
    <xdr:sp macro="" textlink="">
      <xdr:nvSpPr>
        <xdr:cNvPr id="10" name="正方形/長方形 9"/>
        <xdr:cNvSpPr/>
      </xdr:nvSpPr>
      <xdr:spPr>
        <a:xfrm>
          <a:off x="21412200" y="17141825"/>
          <a:ext cx="6048188" cy="2727"/>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Ｆ．日本旅行</a:t>
          </a:r>
          <a:endParaRPr kumimoji="1" lang="en-US" altLang="ja-JP" sz="1100"/>
        </a:p>
        <a:p>
          <a:pPr algn="ctr"/>
          <a:r>
            <a:rPr kumimoji="1" lang="ja-JP" altLang="en-US" sz="1100"/>
            <a:t>１０．２百万円</a:t>
          </a:r>
        </a:p>
      </xdr:txBody>
    </xdr:sp>
    <xdr:clientData/>
  </xdr:twoCellAnchor>
  <xdr:twoCellAnchor>
    <xdr:from>
      <xdr:col>40</xdr:col>
      <xdr:colOff>114300</xdr:colOff>
      <xdr:row>103</xdr:row>
      <xdr:rowOff>3832225</xdr:rowOff>
    </xdr:from>
    <xdr:to>
      <xdr:col>49</xdr:col>
      <xdr:colOff>54535</xdr:colOff>
      <xdr:row>103</xdr:row>
      <xdr:rowOff>4400404</xdr:rowOff>
    </xdr:to>
    <xdr:sp macro="" textlink="">
      <xdr:nvSpPr>
        <xdr:cNvPr id="11" name="大かっこ 10"/>
        <xdr:cNvSpPr/>
      </xdr:nvSpPr>
      <xdr:spPr>
        <a:xfrm>
          <a:off x="27546300" y="17148175"/>
          <a:ext cx="6112435" cy="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会議通訳等（日中）</a:t>
          </a:r>
          <a:endParaRPr kumimoji="1" lang="en-US" altLang="ja-JP" sz="1100"/>
        </a:p>
      </xdr:txBody>
    </xdr:sp>
    <xdr:clientData/>
  </xdr:twoCellAnchor>
  <xdr:twoCellAnchor>
    <xdr:from>
      <xdr:col>31</xdr:col>
      <xdr:colOff>139700</xdr:colOff>
      <xdr:row>104</xdr:row>
      <xdr:rowOff>330200</xdr:rowOff>
    </xdr:from>
    <xdr:to>
      <xdr:col>40</xdr:col>
      <xdr:colOff>15688</xdr:colOff>
      <xdr:row>104</xdr:row>
      <xdr:rowOff>1056685</xdr:rowOff>
    </xdr:to>
    <xdr:sp macro="" textlink="">
      <xdr:nvSpPr>
        <xdr:cNvPr id="12" name="正方形/長方形 11"/>
        <xdr:cNvSpPr/>
      </xdr:nvSpPr>
      <xdr:spPr>
        <a:xfrm>
          <a:off x="21399500" y="17313275"/>
          <a:ext cx="6048188" cy="2585"/>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Ｉ．日立キャピタル</a:t>
          </a:r>
          <a:endParaRPr kumimoji="1" lang="en-US" altLang="ja-JP" sz="1100"/>
        </a:p>
        <a:p>
          <a:pPr algn="ctr"/>
          <a:r>
            <a:rPr kumimoji="1" lang="ja-JP" altLang="en-US" sz="1100"/>
            <a:t>０．８百万円</a:t>
          </a:r>
        </a:p>
      </xdr:txBody>
    </xdr:sp>
    <xdr:clientData/>
  </xdr:twoCellAnchor>
  <xdr:twoCellAnchor>
    <xdr:from>
      <xdr:col>31</xdr:col>
      <xdr:colOff>152400</xdr:colOff>
      <xdr:row>104</xdr:row>
      <xdr:rowOff>1333500</xdr:rowOff>
    </xdr:from>
    <xdr:to>
      <xdr:col>40</xdr:col>
      <xdr:colOff>28388</xdr:colOff>
      <xdr:row>104</xdr:row>
      <xdr:rowOff>2060114</xdr:rowOff>
    </xdr:to>
    <xdr:sp macro="" textlink="">
      <xdr:nvSpPr>
        <xdr:cNvPr id="13" name="正方形/長方形 12"/>
        <xdr:cNvSpPr/>
      </xdr:nvSpPr>
      <xdr:spPr>
        <a:xfrm>
          <a:off x="21412200" y="17316450"/>
          <a:ext cx="6048188" cy="2714"/>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Ｊ</a:t>
          </a:r>
          <a:r>
            <a:rPr kumimoji="1" lang="en-US" altLang="ja-JP" sz="1100"/>
            <a:t>.</a:t>
          </a:r>
          <a:r>
            <a:rPr kumimoji="1" lang="ja-JP" altLang="en-US" sz="1100"/>
            <a:t>ゼロックス</a:t>
          </a:r>
          <a:endParaRPr kumimoji="1" lang="en-US" altLang="ja-JP" sz="1100"/>
        </a:p>
        <a:p>
          <a:pPr algn="ctr"/>
          <a:r>
            <a:rPr kumimoji="1" lang="ja-JP" altLang="en-US" sz="1100"/>
            <a:t>０．４百万円</a:t>
          </a:r>
        </a:p>
      </xdr:txBody>
    </xdr:sp>
    <xdr:clientData/>
  </xdr:twoCellAnchor>
  <xdr:twoCellAnchor>
    <xdr:from>
      <xdr:col>40</xdr:col>
      <xdr:colOff>152400</xdr:colOff>
      <xdr:row>104</xdr:row>
      <xdr:rowOff>333375</xdr:rowOff>
    </xdr:from>
    <xdr:to>
      <xdr:col>49</xdr:col>
      <xdr:colOff>92635</xdr:colOff>
      <xdr:row>104</xdr:row>
      <xdr:rowOff>910864</xdr:rowOff>
    </xdr:to>
    <xdr:sp macro="" textlink="">
      <xdr:nvSpPr>
        <xdr:cNvPr id="14" name="大かっこ 13"/>
        <xdr:cNvSpPr/>
      </xdr:nvSpPr>
      <xdr:spPr>
        <a:xfrm>
          <a:off x="27584400" y="17316450"/>
          <a:ext cx="6112435" cy="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コピーリース代</a:t>
          </a:r>
          <a:endParaRPr kumimoji="1" lang="en-US" altLang="ja-JP" sz="1100"/>
        </a:p>
      </xdr:txBody>
    </xdr:sp>
    <xdr:clientData/>
  </xdr:twoCellAnchor>
  <xdr:twoCellAnchor>
    <xdr:from>
      <xdr:col>41</xdr:col>
      <xdr:colOff>0</xdr:colOff>
      <xdr:row>104</xdr:row>
      <xdr:rowOff>1352550</xdr:rowOff>
    </xdr:from>
    <xdr:to>
      <xdr:col>49</xdr:col>
      <xdr:colOff>143435</xdr:colOff>
      <xdr:row>104</xdr:row>
      <xdr:rowOff>1911105</xdr:rowOff>
    </xdr:to>
    <xdr:sp macro="" textlink="">
      <xdr:nvSpPr>
        <xdr:cNvPr id="15" name="大かっこ 14"/>
        <xdr:cNvSpPr/>
      </xdr:nvSpPr>
      <xdr:spPr>
        <a:xfrm>
          <a:off x="28117800" y="17316450"/>
          <a:ext cx="5629835" cy="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コピーサービス料</a:t>
          </a:r>
          <a:endParaRPr kumimoji="1" lang="en-US" altLang="ja-JP" sz="1100"/>
        </a:p>
      </xdr:txBody>
    </xdr:sp>
    <xdr:clientData/>
  </xdr:twoCellAnchor>
  <xdr:twoCellAnchor>
    <xdr:from>
      <xdr:col>27</xdr:col>
      <xdr:colOff>50800</xdr:colOff>
      <xdr:row>102</xdr:row>
      <xdr:rowOff>3225800</xdr:rowOff>
    </xdr:from>
    <xdr:to>
      <xdr:col>31</xdr:col>
      <xdr:colOff>108324</xdr:colOff>
      <xdr:row>102</xdr:row>
      <xdr:rowOff>3225800</xdr:rowOff>
    </xdr:to>
    <xdr:cxnSp macro="">
      <xdr:nvCxnSpPr>
        <xdr:cNvPr id="16" name="直線矢印コネクタ 15"/>
        <xdr:cNvCxnSpPr/>
      </xdr:nvCxnSpPr>
      <xdr:spPr>
        <a:xfrm flipV="1">
          <a:off x="18567400" y="16970375"/>
          <a:ext cx="2800724"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50800</xdr:colOff>
      <xdr:row>103</xdr:row>
      <xdr:rowOff>419100</xdr:rowOff>
    </xdr:from>
    <xdr:to>
      <xdr:col>31</xdr:col>
      <xdr:colOff>108324</xdr:colOff>
      <xdr:row>103</xdr:row>
      <xdr:rowOff>419100</xdr:rowOff>
    </xdr:to>
    <xdr:cxnSp macro="">
      <xdr:nvCxnSpPr>
        <xdr:cNvPr id="17" name="直線矢印コネクタ 16"/>
        <xdr:cNvCxnSpPr/>
      </xdr:nvCxnSpPr>
      <xdr:spPr>
        <a:xfrm flipV="1">
          <a:off x="18567400" y="17145000"/>
          <a:ext cx="2800724"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50800</xdr:colOff>
      <xdr:row>103</xdr:row>
      <xdr:rowOff>1355725</xdr:rowOff>
    </xdr:from>
    <xdr:to>
      <xdr:col>31</xdr:col>
      <xdr:colOff>108324</xdr:colOff>
      <xdr:row>103</xdr:row>
      <xdr:rowOff>1355725</xdr:rowOff>
    </xdr:to>
    <xdr:cxnSp macro="">
      <xdr:nvCxnSpPr>
        <xdr:cNvPr id="18" name="直線矢印コネクタ 17"/>
        <xdr:cNvCxnSpPr/>
      </xdr:nvCxnSpPr>
      <xdr:spPr>
        <a:xfrm flipV="1">
          <a:off x="18567400" y="17148175"/>
          <a:ext cx="2800724"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50800</xdr:colOff>
      <xdr:row>103</xdr:row>
      <xdr:rowOff>2286000</xdr:rowOff>
    </xdr:from>
    <xdr:to>
      <xdr:col>31</xdr:col>
      <xdr:colOff>108324</xdr:colOff>
      <xdr:row>103</xdr:row>
      <xdr:rowOff>2286000</xdr:rowOff>
    </xdr:to>
    <xdr:cxnSp macro="">
      <xdr:nvCxnSpPr>
        <xdr:cNvPr id="19" name="直線矢印コネクタ 18"/>
        <xdr:cNvCxnSpPr/>
      </xdr:nvCxnSpPr>
      <xdr:spPr>
        <a:xfrm flipV="1">
          <a:off x="18567400" y="17145000"/>
          <a:ext cx="2800724"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76200</xdr:colOff>
      <xdr:row>103</xdr:row>
      <xdr:rowOff>3175000</xdr:rowOff>
    </xdr:from>
    <xdr:to>
      <xdr:col>31</xdr:col>
      <xdr:colOff>133724</xdr:colOff>
      <xdr:row>103</xdr:row>
      <xdr:rowOff>3175000</xdr:rowOff>
    </xdr:to>
    <xdr:cxnSp macro="">
      <xdr:nvCxnSpPr>
        <xdr:cNvPr id="20" name="直線矢印コネクタ 19"/>
        <xdr:cNvCxnSpPr/>
      </xdr:nvCxnSpPr>
      <xdr:spPr>
        <a:xfrm flipV="1">
          <a:off x="18592800" y="17148175"/>
          <a:ext cx="2800724"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88900</xdr:colOff>
      <xdr:row>103</xdr:row>
      <xdr:rowOff>4191000</xdr:rowOff>
    </xdr:from>
    <xdr:to>
      <xdr:col>31</xdr:col>
      <xdr:colOff>146424</xdr:colOff>
      <xdr:row>103</xdr:row>
      <xdr:rowOff>4191000</xdr:rowOff>
    </xdr:to>
    <xdr:cxnSp macro="">
      <xdr:nvCxnSpPr>
        <xdr:cNvPr id="21" name="直線矢印コネクタ 20"/>
        <xdr:cNvCxnSpPr/>
      </xdr:nvCxnSpPr>
      <xdr:spPr>
        <a:xfrm flipV="1">
          <a:off x="18605500" y="17145000"/>
          <a:ext cx="2800724"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76200</xdr:colOff>
      <xdr:row>104</xdr:row>
      <xdr:rowOff>1701800</xdr:rowOff>
    </xdr:from>
    <xdr:to>
      <xdr:col>31</xdr:col>
      <xdr:colOff>133724</xdr:colOff>
      <xdr:row>104</xdr:row>
      <xdr:rowOff>1701800</xdr:rowOff>
    </xdr:to>
    <xdr:cxnSp macro="">
      <xdr:nvCxnSpPr>
        <xdr:cNvPr id="22" name="直線矢印コネクタ 21"/>
        <xdr:cNvCxnSpPr/>
      </xdr:nvCxnSpPr>
      <xdr:spPr>
        <a:xfrm flipV="1">
          <a:off x="18592800" y="17313275"/>
          <a:ext cx="2800724"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63500</xdr:colOff>
      <xdr:row>104</xdr:row>
      <xdr:rowOff>695325</xdr:rowOff>
    </xdr:from>
    <xdr:to>
      <xdr:col>31</xdr:col>
      <xdr:colOff>121024</xdr:colOff>
      <xdr:row>104</xdr:row>
      <xdr:rowOff>695325</xdr:rowOff>
    </xdr:to>
    <xdr:cxnSp macro="">
      <xdr:nvCxnSpPr>
        <xdr:cNvPr id="23" name="直線矢印コネクタ 22"/>
        <xdr:cNvCxnSpPr/>
      </xdr:nvCxnSpPr>
      <xdr:spPr>
        <a:xfrm flipV="1">
          <a:off x="18580100" y="17316450"/>
          <a:ext cx="2800724"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63500</xdr:colOff>
      <xdr:row>102</xdr:row>
      <xdr:rowOff>4416425</xdr:rowOff>
    </xdr:from>
    <xdr:to>
      <xdr:col>31</xdr:col>
      <xdr:colOff>121024</xdr:colOff>
      <xdr:row>102</xdr:row>
      <xdr:rowOff>4416425</xdr:rowOff>
    </xdr:to>
    <xdr:cxnSp macro="">
      <xdr:nvCxnSpPr>
        <xdr:cNvPr id="24" name="直線矢印コネクタ 23"/>
        <xdr:cNvCxnSpPr/>
      </xdr:nvCxnSpPr>
      <xdr:spPr>
        <a:xfrm flipV="1">
          <a:off x="18580100" y="16970375"/>
          <a:ext cx="2800724"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98425</xdr:colOff>
      <xdr:row>104</xdr:row>
      <xdr:rowOff>2667000</xdr:rowOff>
    </xdr:from>
    <xdr:to>
      <xdr:col>31</xdr:col>
      <xdr:colOff>155949</xdr:colOff>
      <xdr:row>104</xdr:row>
      <xdr:rowOff>2667000</xdr:rowOff>
    </xdr:to>
    <xdr:cxnSp macro="">
      <xdr:nvCxnSpPr>
        <xdr:cNvPr id="25" name="直線矢印コネクタ 24"/>
        <xdr:cNvCxnSpPr/>
      </xdr:nvCxnSpPr>
      <xdr:spPr>
        <a:xfrm flipV="1">
          <a:off x="18615025" y="17316450"/>
          <a:ext cx="2800724"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34552</xdr:colOff>
      <xdr:row>102</xdr:row>
      <xdr:rowOff>3570636</xdr:rowOff>
    </xdr:from>
    <xdr:to>
      <xdr:col>27</xdr:col>
      <xdr:colOff>76200</xdr:colOff>
      <xdr:row>102</xdr:row>
      <xdr:rowOff>3571875</xdr:rowOff>
    </xdr:to>
    <xdr:cxnSp macro="">
      <xdr:nvCxnSpPr>
        <xdr:cNvPr id="26" name="直線コネクタ 25"/>
        <xdr:cNvCxnSpPr>
          <a:stCxn id="4" idx="3"/>
        </xdr:cNvCxnSpPr>
      </xdr:nvCxnSpPr>
      <xdr:spPr>
        <a:xfrm>
          <a:off x="15807952" y="16972311"/>
          <a:ext cx="2784848" cy="123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50800</xdr:colOff>
      <xdr:row>102</xdr:row>
      <xdr:rowOff>3187699</xdr:rowOff>
    </xdr:from>
    <xdr:to>
      <xdr:col>27</xdr:col>
      <xdr:colOff>85726</xdr:colOff>
      <xdr:row>104</xdr:row>
      <xdr:rowOff>2647949</xdr:rowOff>
    </xdr:to>
    <xdr:cxnSp macro="">
      <xdr:nvCxnSpPr>
        <xdr:cNvPr id="27" name="直線コネクタ 26"/>
        <xdr:cNvCxnSpPr/>
      </xdr:nvCxnSpPr>
      <xdr:spPr>
        <a:xfrm rot="16200000" flipH="1">
          <a:off x="18411825" y="17125949"/>
          <a:ext cx="346075" cy="349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28388</xdr:colOff>
      <xdr:row>102</xdr:row>
      <xdr:rowOff>1434914</xdr:rowOff>
    </xdr:from>
    <xdr:to>
      <xdr:col>34</xdr:col>
      <xdr:colOff>88900</xdr:colOff>
      <xdr:row>102</xdr:row>
      <xdr:rowOff>1434914</xdr:rowOff>
    </xdr:to>
    <xdr:cxnSp macro="">
      <xdr:nvCxnSpPr>
        <xdr:cNvPr id="28" name="直線矢印コネクタ 27"/>
        <xdr:cNvCxnSpPr>
          <a:stCxn id="2" idx="3"/>
          <a:endCxn id="3" idx="1"/>
        </xdr:cNvCxnSpPr>
      </xdr:nvCxnSpPr>
      <xdr:spPr>
        <a:xfrm>
          <a:off x="15801788" y="16970189"/>
          <a:ext cx="7604312"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71345</xdr:colOff>
      <xdr:row>102</xdr:row>
      <xdr:rowOff>1783976</xdr:rowOff>
    </xdr:from>
    <xdr:to>
      <xdr:col>18</xdr:col>
      <xdr:colOff>93477</xdr:colOff>
      <xdr:row>102</xdr:row>
      <xdr:rowOff>3235285</xdr:rowOff>
    </xdr:to>
    <xdr:cxnSp macro="">
      <xdr:nvCxnSpPr>
        <xdr:cNvPr id="29" name="直線矢印コネクタ 28"/>
        <xdr:cNvCxnSpPr>
          <a:stCxn id="2" idx="2"/>
          <a:endCxn id="4" idx="0"/>
        </xdr:cNvCxnSpPr>
      </xdr:nvCxnSpPr>
      <xdr:spPr>
        <a:xfrm rot="16200000" flipH="1">
          <a:off x="12429819" y="16962277"/>
          <a:ext cx="0" cy="2213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152400</xdr:colOff>
      <xdr:row>103</xdr:row>
      <xdr:rowOff>2794000</xdr:rowOff>
    </xdr:from>
    <xdr:to>
      <xdr:col>40</xdr:col>
      <xdr:colOff>28388</xdr:colOff>
      <xdr:row>103</xdr:row>
      <xdr:rowOff>3529920</xdr:rowOff>
    </xdr:to>
    <xdr:sp macro="" textlink="">
      <xdr:nvSpPr>
        <xdr:cNvPr id="30" name="正方形/長方形 29"/>
        <xdr:cNvSpPr/>
      </xdr:nvSpPr>
      <xdr:spPr>
        <a:xfrm>
          <a:off x="21412200" y="17148175"/>
          <a:ext cx="6048188" cy="0"/>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Ｇ．日本通運</a:t>
          </a:r>
          <a:endParaRPr kumimoji="1" lang="en-US" altLang="ja-JP" sz="1100"/>
        </a:p>
        <a:p>
          <a:pPr algn="ctr"/>
          <a:r>
            <a:rPr kumimoji="1" lang="ja-JP" altLang="en-US" sz="1100"/>
            <a:t>３．５百万円</a:t>
          </a:r>
        </a:p>
      </xdr:txBody>
    </xdr:sp>
    <xdr:clientData/>
  </xdr:twoCellAnchor>
  <xdr:twoCellAnchor>
    <xdr:from>
      <xdr:col>40</xdr:col>
      <xdr:colOff>152400</xdr:colOff>
      <xdr:row>103</xdr:row>
      <xdr:rowOff>1939925</xdr:rowOff>
    </xdr:from>
    <xdr:to>
      <xdr:col>49</xdr:col>
      <xdr:colOff>92635</xdr:colOff>
      <xdr:row>103</xdr:row>
      <xdr:rowOff>2517574</xdr:rowOff>
    </xdr:to>
    <xdr:sp macro="" textlink="">
      <xdr:nvSpPr>
        <xdr:cNvPr id="31" name="大かっこ 30"/>
        <xdr:cNvSpPr/>
      </xdr:nvSpPr>
      <xdr:spPr>
        <a:xfrm>
          <a:off x="27584400" y="17141825"/>
          <a:ext cx="6112435" cy="6149"/>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会議出席者の滞在アレンジ，調査派遣のアレンジ</a:t>
          </a:r>
          <a:endParaRPr kumimoji="1" lang="en-US" altLang="ja-JP" sz="1100"/>
        </a:p>
      </xdr:txBody>
    </xdr:sp>
    <xdr:clientData/>
  </xdr:twoCellAnchor>
  <xdr:twoCellAnchor>
    <xdr:from>
      <xdr:col>40</xdr:col>
      <xdr:colOff>165100</xdr:colOff>
      <xdr:row>103</xdr:row>
      <xdr:rowOff>2854325</xdr:rowOff>
    </xdr:from>
    <xdr:to>
      <xdr:col>49</xdr:col>
      <xdr:colOff>105335</xdr:colOff>
      <xdr:row>103</xdr:row>
      <xdr:rowOff>3431974</xdr:rowOff>
    </xdr:to>
    <xdr:sp macro="" textlink="">
      <xdr:nvSpPr>
        <xdr:cNvPr id="32" name="大かっこ 31"/>
        <xdr:cNvSpPr/>
      </xdr:nvSpPr>
      <xdr:spPr>
        <a:xfrm>
          <a:off x="27597100" y="17141825"/>
          <a:ext cx="6112435" cy="6149"/>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会議出席者の滞在アレンジ，調査派遣のアレンジ</a:t>
          </a:r>
          <a:endParaRPr kumimoji="1" lang="en-US" altLang="ja-JP" sz="1100"/>
        </a:p>
      </xdr:txBody>
    </xdr:sp>
    <xdr:clientData/>
  </xdr:twoCellAnchor>
  <xdr:twoCellAnchor>
    <xdr:from>
      <xdr:col>31</xdr:col>
      <xdr:colOff>165100</xdr:colOff>
      <xdr:row>103</xdr:row>
      <xdr:rowOff>3806825</xdr:rowOff>
    </xdr:from>
    <xdr:to>
      <xdr:col>40</xdr:col>
      <xdr:colOff>41088</xdr:colOff>
      <xdr:row>104</xdr:row>
      <xdr:rowOff>91493</xdr:rowOff>
    </xdr:to>
    <xdr:sp macro="" textlink="">
      <xdr:nvSpPr>
        <xdr:cNvPr id="33" name="正方形/長方形 32"/>
        <xdr:cNvSpPr/>
      </xdr:nvSpPr>
      <xdr:spPr>
        <a:xfrm>
          <a:off x="21424900" y="17141825"/>
          <a:ext cx="6048188" cy="94668"/>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Ｈ．通訳費</a:t>
          </a:r>
          <a:endParaRPr kumimoji="1" lang="en-US" altLang="ja-JP" sz="1100"/>
        </a:p>
        <a:p>
          <a:pPr algn="ctr"/>
          <a:r>
            <a:rPr kumimoji="1" lang="ja-JP" altLang="en-US" sz="1100"/>
            <a:t>１．６百万円</a:t>
          </a:r>
        </a:p>
      </xdr:txBody>
    </xdr:sp>
    <xdr:clientData/>
  </xdr:twoCellAnchor>
  <xdr:twoCellAnchor>
    <xdr:from>
      <xdr:col>31</xdr:col>
      <xdr:colOff>127000</xdr:colOff>
      <xdr:row>102</xdr:row>
      <xdr:rowOff>4073525</xdr:rowOff>
    </xdr:from>
    <xdr:to>
      <xdr:col>40</xdr:col>
      <xdr:colOff>2988</xdr:colOff>
      <xdr:row>102</xdr:row>
      <xdr:rowOff>4762016</xdr:rowOff>
    </xdr:to>
    <xdr:sp macro="" textlink="">
      <xdr:nvSpPr>
        <xdr:cNvPr id="34" name="正方形/長方形 33"/>
        <xdr:cNvSpPr/>
      </xdr:nvSpPr>
      <xdr:spPr>
        <a:xfrm>
          <a:off x="21386800" y="16970375"/>
          <a:ext cx="6048188" cy="2691"/>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Ｃ．国際問題研究所</a:t>
          </a:r>
          <a:endParaRPr kumimoji="1" lang="en-US" altLang="ja-JP" sz="1100"/>
        </a:p>
        <a:p>
          <a:pPr algn="ctr"/>
          <a:r>
            <a:rPr kumimoji="1" lang="ja-JP" altLang="en-US" sz="1100"/>
            <a:t>１．３百万円</a:t>
          </a:r>
        </a:p>
      </xdr:txBody>
    </xdr:sp>
    <xdr:clientData/>
  </xdr:twoCellAnchor>
  <xdr:twoCellAnchor>
    <xdr:from>
      <xdr:col>40</xdr:col>
      <xdr:colOff>139700</xdr:colOff>
      <xdr:row>102</xdr:row>
      <xdr:rowOff>4114800</xdr:rowOff>
    </xdr:from>
    <xdr:to>
      <xdr:col>49</xdr:col>
      <xdr:colOff>79935</xdr:colOff>
      <xdr:row>102</xdr:row>
      <xdr:rowOff>4682659</xdr:rowOff>
    </xdr:to>
    <xdr:sp macro="" textlink="">
      <xdr:nvSpPr>
        <xdr:cNvPr id="35" name="大かっこ 34"/>
        <xdr:cNvSpPr/>
      </xdr:nvSpPr>
      <xdr:spPr>
        <a:xfrm>
          <a:off x="27571700" y="16973550"/>
          <a:ext cx="6112435" cy="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会議アレンジ，接遇経費等</a:t>
          </a:r>
          <a:endParaRPr kumimoji="1" lang="en-US" altLang="ja-JP" sz="1100"/>
        </a:p>
      </xdr:txBody>
    </xdr:sp>
    <xdr:clientData/>
  </xdr:twoCellAnchor>
  <xdr:twoCellAnchor>
    <xdr:from>
      <xdr:col>31</xdr:col>
      <xdr:colOff>127000</xdr:colOff>
      <xdr:row>103</xdr:row>
      <xdr:rowOff>1019175</xdr:rowOff>
    </xdr:from>
    <xdr:to>
      <xdr:col>40</xdr:col>
      <xdr:colOff>2988</xdr:colOff>
      <xdr:row>103</xdr:row>
      <xdr:rowOff>1717228</xdr:rowOff>
    </xdr:to>
    <xdr:sp macro="" textlink="">
      <xdr:nvSpPr>
        <xdr:cNvPr id="36" name="正方形/長方形 35"/>
        <xdr:cNvSpPr/>
      </xdr:nvSpPr>
      <xdr:spPr>
        <a:xfrm>
          <a:off x="21386800" y="17145000"/>
          <a:ext cx="6048188" cy="2728"/>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Ｅ．アルバイト</a:t>
          </a:r>
          <a:endParaRPr kumimoji="1" lang="en-US" altLang="ja-JP" sz="1100"/>
        </a:p>
        <a:p>
          <a:pPr algn="ctr"/>
          <a:r>
            <a:rPr kumimoji="1" lang="ja-JP" altLang="en-US" sz="1100"/>
            <a:t>０．１百万円</a:t>
          </a:r>
        </a:p>
      </xdr:txBody>
    </xdr:sp>
    <xdr:clientData/>
  </xdr:twoCellAnchor>
  <xdr:twoCellAnchor>
    <xdr:from>
      <xdr:col>40</xdr:col>
      <xdr:colOff>127000</xdr:colOff>
      <xdr:row>103</xdr:row>
      <xdr:rowOff>1076325</xdr:rowOff>
    </xdr:from>
    <xdr:to>
      <xdr:col>49</xdr:col>
      <xdr:colOff>67235</xdr:colOff>
      <xdr:row>103</xdr:row>
      <xdr:rowOff>1625256</xdr:rowOff>
    </xdr:to>
    <xdr:sp macro="" textlink="">
      <xdr:nvSpPr>
        <xdr:cNvPr id="37" name="大かっこ 36"/>
        <xdr:cNvSpPr/>
      </xdr:nvSpPr>
      <xdr:spPr>
        <a:xfrm>
          <a:off x="27559000" y="17145000"/>
          <a:ext cx="6112435" cy="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会議補助等</a:t>
          </a:r>
          <a:endParaRPr kumimoji="1" lang="en-US" altLang="ja-JP" sz="1100"/>
        </a:p>
      </xdr:txBody>
    </xdr:sp>
    <xdr:clientData/>
  </xdr:twoCellAnchor>
  <xdr:twoCellAnchor>
    <xdr:from>
      <xdr:col>31</xdr:col>
      <xdr:colOff>165100</xdr:colOff>
      <xdr:row>104</xdr:row>
      <xdr:rowOff>2333625</xdr:rowOff>
    </xdr:from>
    <xdr:to>
      <xdr:col>40</xdr:col>
      <xdr:colOff>41088</xdr:colOff>
      <xdr:row>104</xdr:row>
      <xdr:rowOff>3060239</xdr:rowOff>
    </xdr:to>
    <xdr:sp macro="" textlink="">
      <xdr:nvSpPr>
        <xdr:cNvPr id="38" name="正方形/長方形 37"/>
        <xdr:cNvSpPr/>
      </xdr:nvSpPr>
      <xdr:spPr>
        <a:xfrm>
          <a:off x="21424900" y="17316450"/>
          <a:ext cx="6048188" cy="2714"/>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Ｋ</a:t>
          </a:r>
          <a:r>
            <a:rPr kumimoji="1" lang="en-US" altLang="ja-JP" sz="1100"/>
            <a:t>.</a:t>
          </a:r>
          <a:r>
            <a:rPr kumimoji="1" lang="ja-JP" altLang="en-US" sz="1100"/>
            <a:t>東海大学校友会</a:t>
          </a:r>
          <a:endParaRPr kumimoji="1" lang="en-US" altLang="ja-JP" sz="1100"/>
        </a:p>
        <a:p>
          <a:pPr algn="ctr"/>
          <a:r>
            <a:rPr kumimoji="1" lang="ja-JP" altLang="en-US" sz="1100"/>
            <a:t>０．３百万円</a:t>
          </a:r>
        </a:p>
      </xdr:txBody>
    </xdr:sp>
    <xdr:clientData/>
  </xdr:twoCellAnchor>
  <xdr:twoCellAnchor>
    <xdr:from>
      <xdr:col>40</xdr:col>
      <xdr:colOff>165100</xdr:colOff>
      <xdr:row>104</xdr:row>
      <xdr:rowOff>2343150</xdr:rowOff>
    </xdr:from>
    <xdr:to>
      <xdr:col>49</xdr:col>
      <xdr:colOff>105335</xdr:colOff>
      <xdr:row>104</xdr:row>
      <xdr:rowOff>2901705</xdr:rowOff>
    </xdr:to>
    <xdr:sp macro="" textlink="">
      <xdr:nvSpPr>
        <xdr:cNvPr id="39" name="大かっこ 38"/>
        <xdr:cNvSpPr/>
      </xdr:nvSpPr>
      <xdr:spPr>
        <a:xfrm>
          <a:off x="27597100" y="17316450"/>
          <a:ext cx="6112435" cy="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会場費</a:t>
          </a:r>
          <a:endParaRPr kumimoji="1" lang="en-US" altLang="ja-JP" sz="1100"/>
        </a:p>
      </xdr:txBody>
    </xdr:sp>
    <xdr:clientData/>
  </xdr:twoCellAnchor>
  <xdr:twoCellAnchor>
    <xdr:from>
      <xdr:col>22</xdr:col>
      <xdr:colOff>46505</xdr:colOff>
      <xdr:row>335</xdr:row>
      <xdr:rowOff>1108075</xdr:rowOff>
    </xdr:from>
    <xdr:to>
      <xdr:col>32</xdr:col>
      <xdr:colOff>57710</xdr:colOff>
      <xdr:row>335</xdr:row>
      <xdr:rowOff>1834689</xdr:rowOff>
    </xdr:to>
    <xdr:sp macro="" textlink="">
      <xdr:nvSpPr>
        <xdr:cNvPr id="40" name="正方形/長方形 39"/>
        <xdr:cNvSpPr/>
      </xdr:nvSpPr>
      <xdr:spPr>
        <a:xfrm>
          <a:off x="3875555" y="9061450"/>
          <a:ext cx="1840005" cy="726614"/>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１１百万円</a:t>
          </a:r>
        </a:p>
      </xdr:txBody>
    </xdr:sp>
    <xdr:clientData/>
  </xdr:twoCellAnchor>
  <xdr:twoCellAnchor>
    <xdr:from>
      <xdr:col>22</xdr:col>
      <xdr:colOff>42768</xdr:colOff>
      <xdr:row>335</xdr:row>
      <xdr:rowOff>1933946</xdr:rowOff>
    </xdr:from>
    <xdr:to>
      <xdr:col>32</xdr:col>
      <xdr:colOff>143620</xdr:colOff>
      <xdr:row>335</xdr:row>
      <xdr:rowOff>2483034</xdr:rowOff>
    </xdr:to>
    <xdr:sp macro="" textlink="">
      <xdr:nvSpPr>
        <xdr:cNvPr id="41" name="大かっこ 40"/>
        <xdr:cNvSpPr/>
      </xdr:nvSpPr>
      <xdr:spPr>
        <a:xfrm>
          <a:off x="3871818" y="9887321"/>
          <a:ext cx="1929652" cy="549088"/>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　公募・審査を経て契約</a:t>
          </a:r>
        </a:p>
      </xdr:txBody>
    </xdr:sp>
    <xdr:clientData/>
  </xdr:twoCellAnchor>
  <xdr:twoCellAnchor>
    <xdr:from>
      <xdr:col>8</xdr:col>
      <xdr:colOff>0</xdr:colOff>
      <xdr:row>335</xdr:row>
      <xdr:rowOff>3175560</xdr:rowOff>
    </xdr:from>
    <xdr:to>
      <xdr:col>20</xdr:col>
      <xdr:colOff>10646</xdr:colOff>
      <xdr:row>335</xdr:row>
      <xdr:rowOff>3908794</xdr:rowOff>
    </xdr:to>
    <xdr:sp macro="" textlink="">
      <xdr:nvSpPr>
        <xdr:cNvPr id="42" name="正方形/長方形 41"/>
        <xdr:cNvSpPr/>
      </xdr:nvSpPr>
      <xdr:spPr>
        <a:xfrm>
          <a:off x="1428750" y="11128935"/>
          <a:ext cx="2068046" cy="733234"/>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Ａ．東京財団</a:t>
          </a:r>
        </a:p>
      </xdr:txBody>
    </xdr:sp>
    <xdr:clientData/>
  </xdr:twoCellAnchor>
  <xdr:twoCellAnchor>
    <xdr:from>
      <xdr:col>13</xdr:col>
      <xdr:colOff>139887</xdr:colOff>
      <xdr:row>335</xdr:row>
      <xdr:rowOff>2846670</xdr:rowOff>
    </xdr:from>
    <xdr:to>
      <xdr:col>13</xdr:col>
      <xdr:colOff>151094</xdr:colOff>
      <xdr:row>335</xdr:row>
      <xdr:rowOff>3149227</xdr:rowOff>
    </xdr:to>
    <xdr:cxnSp macro="">
      <xdr:nvCxnSpPr>
        <xdr:cNvPr id="43" name="直線矢印コネクタ 42"/>
        <xdr:cNvCxnSpPr/>
      </xdr:nvCxnSpPr>
      <xdr:spPr>
        <a:xfrm rot="5400000">
          <a:off x="2280212" y="10945720"/>
          <a:ext cx="302557" cy="1120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46504</xdr:colOff>
      <xdr:row>335</xdr:row>
      <xdr:rowOff>2843304</xdr:rowOff>
    </xdr:from>
    <xdr:to>
      <xdr:col>45</xdr:col>
      <xdr:colOff>4669</xdr:colOff>
      <xdr:row>335</xdr:row>
      <xdr:rowOff>2843304</xdr:rowOff>
    </xdr:to>
    <xdr:cxnSp macro="">
      <xdr:nvCxnSpPr>
        <xdr:cNvPr id="44" name="直線コネクタ 43"/>
        <xdr:cNvCxnSpPr/>
      </xdr:nvCxnSpPr>
      <xdr:spPr>
        <a:xfrm>
          <a:off x="1989604" y="10796679"/>
          <a:ext cx="628276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6725</xdr:colOff>
      <xdr:row>335</xdr:row>
      <xdr:rowOff>1872876</xdr:rowOff>
    </xdr:from>
    <xdr:to>
      <xdr:col>18</xdr:col>
      <xdr:colOff>117850</xdr:colOff>
      <xdr:row>335</xdr:row>
      <xdr:rowOff>2068051</xdr:rowOff>
    </xdr:to>
    <xdr:sp macro="" textlink="">
      <xdr:nvSpPr>
        <xdr:cNvPr id="45" name="テキスト ボックス 44"/>
        <xdr:cNvSpPr txBox="1"/>
      </xdr:nvSpPr>
      <xdr:spPr>
        <a:xfrm>
          <a:off x="1606925" y="9826251"/>
          <a:ext cx="1654175" cy="195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一般競争入札</a:t>
          </a:r>
          <a:r>
            <a:rPr kumimoji="1" lang="en-US" altLang="ja-JP" sz="1100"/>
            <a:t>】</a:t>
          </a:r>
          <a:endParaRPr kumimoji="1" lang="ja-JP" altLang="en-US" sz="1100"/>
        </a:p>
      </xdr:txBody>
    </xdr:sp>
    <xdr:clientData/>
  </xdr:twoCellAnchor>
  <xdr:twoCellAnchor>
    <xdr:from>
      <xdr:col>27</xdr:col>
      <xdr:colOff>62195</xdr:colOff>
      <xdr:row>335</xdr:row>
      <xdr:rowOff>2545788</xdr:rowOff>
    </xdr:from>
    <xdr:to>
      <xdr:col>27</xdr:col>
      <xdr:colOff>62197</xdr:colOff>
      <xdr:row>335</xdr:row>
      <xdr:rowOff>2792317</xdr:rowOff>
    </xdr:to>
    <xdr:cxnSp macro="">
      <xdr:nvCxnSpPr>
        <xdr:cNvPr id="46" name="直線コネクタ 45"/>
        <xdr:cNvCxnSpPr/>
      </xdr:nvCxnSpPr>
      <xdr:spPr>
        <a:xfrm rot="16200000" flipH="1">
          <a:off x="4701431" y="10622427"/>
          <a:ext cx="246529" cy="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124947</xdr:colOff>
      <xdr:row>335</xdr:row>
      <xdr:rowOff>3227109</xdr:rowOff>
    </xdr:from>
    <xdr:to>
      <xdr:col>46</xdr:col>
      <xdr:colOff>226547</xdr:colOff>
      <xdr:row>335</xdr:row>
      <xdr:rowOff>3908875</xdr:rowOff>
    </xdr:to>
    <xdr:sp macro="" textlink="">
      <xdr:nvSpPr>
        <xdr:cNvPr id="47" name="正方形/長方形 46"/>
        <xdr:cNvSpPr/>
      </xdr:nvSpPr>
      <xdr:spPr>
        <a:xfrm>
          <a:off x="6592422" y="11180484"/>
          <a:ext cx="2101850" cy="681766"/>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Ｃ．東京大学教養学部</a:t>
          </a:r>
        </a:p>
      </xdr:txBody>
    </xdr:sp>
    <xdr:clientData/>
  </xdr:twoCellAnchor>
  <xdr:twoCellAnchor>
    <xdr:from>
      <xdr:col>42</xdr:col>
      <xdr:colOff>189198</xdr:colOff>
      <xdr:row>335</xdr:row>
      <xdr:rowOff>2871042</xdr:rowOff>
    </xdr:from>
    <xdr:to>
      <xdr:col>42</xdr:col>
      <xdr:colOff>192887</xdr:colOff>
      <xdr:row>335</xdr:row>
      <xdr:rowOff>3153495</xdr:rowOff>
    </xdr:to>
    <xdr:cxnSp macro="">
      <xdr:nvCxnSpPr>
        <xdr:cNvPr id="48" name="直線矢印コネクタ 47"/>
        <xdr:cNvCxnSpPr/>
      </xdr:nvCxnSpPr>
      <xdr:spPr>
        <a:xfrm rot="16200000" flipH="1">
          <a:off x="7717441" y="10963799"/>
          <a:ext cx="282453" cy="368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58465</xdr:colOff>
      <xdr:row>335</xdr:row>
      <xdr:rowOff>2865067</xdr:rowOff>
    </xdr:from>
    <xdr:to>
      <xdr:col>27</xdr:col>
      <xdr:colOff>62154</xdr:colOff>
      <xdr:row>335</xdr:row>
      <xdr:rowOff>3137780</xdr:rowOff>
    </xdr:to>
    <xdr:cxnSp macro="">
      <xdr:nvCxnSpPr>
        <xdr:cNvPr id="49" name="直線矢印コネクタ 48"/>
        <xdr:cNvCxnSpPr/>
      </xdr:nvCxnSpPr>
      <xdr:spPr>
        <a:xfrm rot="16200000" flipH="1">
          <a:off x="4686453" y="10952954"/>
          <a:ext cx="272713" cy="368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53982</xdr:colOff>
      <xdr:row>335</xdr:row>
      <xdr:rowOff>3979305</xdr:rowOff>
    </xdr:from>
    <xdr:to>
      <xdr:col>27</xdr:col>
      <xdr:colOff>57671</xdr:colOff>
      <xdr:row>335</xdr:row>
      <xdr:rowOff>4271498</xdr:rowOff>
    </xdr:to>
    <xdr:cxnSp macro="">
      <xdr:nvCxnSpPr>
        <xdr:cNvPr id="50" name="直線矢印コネクタ 49"/>
        <xdr:cNvCxnSpPr/>
      </xdr:nvCxnSpPr>
      <xdr:spPr>
        <a:xfrm rot="16200000" flipH="1">
          <a:off x="4672230" y="12076932"/>
          <a:ext cx="292193" cy="368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124207</xdr:colOff>
      <xdr:row>335</xdr:row>
      <xdr:rowOff>4034214</xdr:rowOff>
    </xdr:from>
    <xdr:to>
      <xdr:col>13</xdr:col>
      <xdr:colOff>127896</xdr:colOff>
      <xdr:row>335</xdr:row>
      <xdr:rowOff>4326407</xdr:rowOff>
    </xdr:to>
    <xdr:cxnSp macro="">
      <xdr:nvCxnSpPr>
        <xdr:cNvPr id="51" name="直線矢印コネクタ 50"/>
        <xdr:cNvCxnSpPr/>
      </xdr:nvCxnSpPr>
      <xdr:spPr>
        <a:xfrm rot="16200000" flipH="1">
          <a:off x="2265955" y="12131841"/>
          <a:ext cx="292193" cy="368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27090</xdr:colOff>
      <xdr:row>335</xdr:row>
      <xdr:rowOff>3981735</xdr:rowOff>
    </xdr:from>
    <xdr:to>
      <xdr:col>43</xdr:col>
      <xdr:colOff>30779</xdr:colOff>
      <xdr:row>335</xdr:row>
      <xdr:rowOff>4264188</xdr:rowOff>
    </xdr:to>
    <xdr:cxnSp macro="">
      <xdr:nvCxnSpPr>
        <xdr:cNvPr id="52" name="直線矢印コネクタ 51"/>
        <xdr:cNvCxnSpPr/>
      </xdr:nvCxnSpPr>
      <xdr:spPr>
        <a:xfrm rot="16200000" flipH="1">
          <a:off x="7755358" y="12074492"/>
          <a:ext cx="282453" cy="368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133910</xdr:colOff>
      <xdr:row>336</xdr:row>
      <xdr:rowOff>330757</xdr:rowOff>
    </xdr:from>
    <xdr:to>
      <xdr:col>33</xdr:col>
      <xdr:colOff>66674</xdr:colOff>
      <xdr:row>336</xdr:row>
      <xdr:rowOff>1120787</xdr:rowOff>
    </xdr:to>
    <xdr:sp macro="" textlink="">
      <xdr:nvSpPr>
        <xdr:cNvPr id="53" name="大かっこ 52"/>
        <xdr:cNvSpPr/>
      </xdr:nvSpPr>
      <xdr:spPr>
        <a:xfrm>
          <a:off x="3962960" y="13179982"/>
          <a:ext cx="1933014" cy="79003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　各団体より招へい経費、シンポジウム経費を支出</a:t>
          </a:r>
        </a:p>
      </xdr:txBody>
    </xdr:sp>
    <xdr:clientData/>
  </xdr:twoCellAnchor>
  <xdr:twoCellAnchor>
    <xdr:from>
      <xdr:col>8</xdr:col>
      <xdr:colOff>61446</xdr:colOff>
      <xdr:row>335</xdr:row>
      <xdr:rowOff>4435846</xdr:rowOff>
    </xdr:from>
    <xdr:to>
      <xdr:col>19</xdr:col>
      <xdr:colOff>98798</xdr:colOff>
      <xdr:row>336</xdr:row>
      <xdr:rowOff>253999</xdr:rowOff>
    </xdr:to>
    <xdr:sp macro="" textlink="">
      <xdr:nvSpPr>
        <xdr:cNvPr id="54" name="大かっこ 53"/>
        <xdr:cNvSpPr/>
      </xdr:nvSpPr>
      <xdr:spPr>
        <a:xfrm>
          <a:off x="1490196" y="12389221"/>
          <a:ext cx="1923302" cy="714003"/>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　招へい経費，シンポジウム経費　　３．５百万円</a:t>
          </a:r>
          <a:endParaRPr kumimoji="1" lang="en-US" altLang="ja-JP" sz="1100"/>
        </a:p>
      </xdr:txBody>
    </xdr:sp>
    <xdr:clientData/>
  </xdr:twoCellAnchor>
  <xdr:twoCellAnchor>
    <xdr:from>
      <xdr:col>22</xdr:col>
      <xdr:colOff>137646</xdr:colOff>
      <xdr:row>335</xdr:row>
      <xdr:rowOff>4397746</xdr:rowOff>
    </xdr:from>
    <xdr:to>
      <xdr:col>33</xdr:col>
      <xdr:colOff>60698</xdr:colOff>
      <xdr:row>336</xdr:row>
      <xdr:rowOff>155395</xdr:rowOff>
    </xdr:to>
    <xdr:sp macro="" textlink="">
      <xdr:nvSpPr>
        <xdr:cNvPr id="55" name="大かっこ 54"/>
        <xdr:cNvSpPr/>
      </xdr:nvSpPr>
      <xdr:spPr>
        <a:xfrm>
          <a:off x="3966696" y="12351121"/>
          <a:ext cx="1923302" cy="653499"/>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　招へい経費，シンポジウム経費４．６百万円</a:t>
          </a:r>
          <a:endParaRPr kumimoji="1" lang="en-US" altLang="ja-JP" sz="1100"/>
        </a:p>
      </xdr:txBody>
    </xdr:sp>
    <xdr:clientData/>
  </xdr:twoCellAnchor>
  <xdr:twoCellAnchor>
    <xdr:from>
      <xdr:col>37</xdr:col>
      <xdr:colOff>23346</xdr:colOff>
      <xdr:row>335</xdr:row>
      <xdr:rowOff>4397746</xdr:rowOff>
    </xdr:from>
    <xdr:to>
      <xdr:col>46</xdr:col>
      <xdr:colOff>187698</xdr:colOff>
      <xdr:row>336</xdr:row>
      <xdr:rowOff>228599</xdr:rowOff>
    </xdr:to>
    <xdr:sp macro="" textlink="">
      <xdr:nvSpPr>
        <xdr:cNvPr id="56" name="大かっこ 55"/>
        <xdr:cNvSpPr/>
      </xdr:nvSpPr>
      <xdr:spPr>
        <a:xfrm>
          <a:off x="6690846" y="12351121"/>
          <a:ext cx="1964577" cy="726703"/>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　招へい経費，シンポジウム経費３．１百万円</a:t>
          </a:r>
        </a:p>
      </xdr:txBody>
    </xdr:sp>
    <xdr:clientData/>
  </xdr:twoCellAnchor>
  <xdr:twoCellAnchor>
    <xdr:from>
      <xdr:col>22</xdr:col>
      <xdr:colOff>0</xdr:colOff>
      <xdr:row>335</xdr:row>
      <xdr:rowOff>3225800</xdr:rowOff>
    </xdr:from>
    <xdr:to>
      <xdr:col>34</xdr:col>
      <xdr:colOff>139700</xdr:colOff>
      <xdr:row>335</xdr:row>
      <xdr:rowOff>3906303</xdr:rowOff>
    </xdr:to>
    <xdr:sp macro="" textlink="">
      <xdr:nvSpPr>
        <xdr:cNvPr id="57" name="正方形/長方形 56"/>
        <xdr:cNvSpPr/>
      </xdr:nvSpPr>
      <xdr:spPr>
        <a:xfrm>
          <a:off x="3829050" y="11179175"/>
          <a:ext cx="2311400" cy="680503"/>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Ｂ．早稲田大学国際教養学部</a:t>
          </a:r>
        </a:p>
      </xdr:txBody>
    </xdr:sp>
    <xdr:clientData/>
  </xdr:twoCellAnchor>
  <xdr:twoCellAnchor>
    <xdr:from>
      <xdr:col>25</xdr:col>
      <xdr:colOff>165100</xdr:colOff>
      <xdr:row>437</xdr:row>
      <xdr:rowOff>2301315</xdr:rowOff>
    </xdr:from>
    <xdr:to>
      <xdr:col>35</xdr:col>
      <xdr:colOff>227105</xdr:colOff>
      <xdr:row>437</xdr:row>
      <xdr:rowOff>3008930</xdr:rowOff>
    </xdr:to>
    <xdr:sp macro="" textlink="">
      <xdr:nvSpPr>
        <xdr:cNvPr id="58" name="正方形/長方形 57"/>
        <xdr:cNvSpPr/>
      </xdr:nvSpPr>
      <xdr:spPr>
        <a:xfrm>
          <a:off x="4660900" y="157088915"/>
          <a:ext cx="1979705" cy="707615"/>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８．８百万円</a:t>
          </a:r>
        </a:p>
      </xdr:txBody>
    </xdr:sp>
    <xdr:clientData/>
  </xdr:twoCellAnchor>
  <xdr:twoCellAnchor>
    <xdr:from>
      <xdr:col>25</xdr:col>
      <xdr:colOff>121771</xdr:colOff>
      <xdr:row>437</xdr:row>
      <xdr:rowOff>3107206</xdr:rowOff>
    </xdr:from>
    <xdr:to>
      <xdr:col>36</xdr:col>
      <xdr:colOff>16435</xdr:colOff>
      <xdr:row>437</xdr:row>
      <xdr:rowOff>3684695</xdr:rowOff>
    </xdr:to>
    <xdr:sp macro="" textlink="">
      <xdr:nvSpPr>
        <xdr:cNvPr id="59" name="大かっこ 58"/>
        <xdr:cNvSpPr/>
      </xdr:nvSpPr>
      <xdr:spPr>
        <a:xfrm>
          <a:off x="4617571" y="157894806"/>
          <a:ext cx="2079064" cy="577489"/>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事業総括（サブ、サブロジ、ロジ）</a:t>
          </a:r>
        </a:p>
      </xdr:txBody>
    </xdr:sp>
    <xdr:clientData/>
  </xdr:twoCellAnchor>
  <xdr:twoCellAnchor>
    <xdr:from>
      <xdr:col>10</xdr:col>
      <xdr:colOff>165100</xdr:colOff>
      <xdr:row>437</xdr:row>
      <xdr:rowOff>4533900</xdr:rowOff>
    </xdr:from>
    <xdr:to>
      <xdr:col>18</xdr:col>
      <xdr:colOff>2241</xdr:colOff>
      <xdr:row>438</xdr:row>
      <xdr:rowOff>342900</xdr:rowOff>
    </xdr:to>
    <xdr:sp macro="" textlink="">
      <xdr:nvSpPr>
        <xdr:cNvPr id="60" name="正方形/長方形 59"/>
        <xdr:cNvSpPr/>
      </xdr:nvSpPr>
      <xdr:spPr>
        <a:xfrm>
          <a:off x="1993900" y="159321500"/>
          <a:ext cx="1259541" cy="711200"/>
        </a:xfrm>
        <a:prstGeom prst="rect">
          <a:avLst/>
        </a:prstGeom>
        <a:noFill/>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ysClr val="windowText" lastClr="000000"/>
              </a:solidFill>
            </a:rPr>
            <a:t>　職員　６名</a:t>
          </a:r>
          <a:endParaRPr kumimoji="1" lang="en-US" altLang="ja-JP" sz="1100">
            <a:solidFill>
              <a:sysClr val="windowText" lastClr="000000"/>
            </a:solidFill>
          </a:endParaRPr>
        </a:p>
        <a:p>
          <a:pPr algn="ctr"/>
          <a:r>
            <a:rPr kumimoji="1" lang="ja-JP" altLang="en-US" sz="1100">
              <a:solidFill>
                <a:sysClr val="windowText" lastClr="000000"/>
              </a:solidFill>
            </a:rPr>
            <a:t>２．２百万円</a:t>
          </a:r>
        </a:p>
      </xdr:txBody>
    </xdr:sp>
    <xdr:clientData/>
  </xdr:twoCellAnchor>
  <xdr:twoCellAnchor>
    <xdr:from>
      <xdr:col>10</xdr:col>
      <xdr:colOff>114300</xdr:colOff>
      <xdr:row>438</xdr:row>
      <xdr:rowOff>587002</xdr:rowOff>
    </xdr:from>
    <xdr:to>
      <xdr:col>18</xdr:col>
      <xdr:colOff>7470</xdr:colOff>
      <xdr:row>438</xdr:row>
      <xdr:rowOff>1145397</xdr:rowOff>
    </xdr:to>
    <xdr:sp macro="" textlink="">
      <xdr:nvSpPr>
        <xdr:cNvPr id="61" name="大かっこ 60"/>
        <xdr:cNvSpPr/>
      </xdr:nvSpPr>
      <xdr:spPr>
        <a:xfrm>
          <a:off x="1943100" y="160276802"/>
          <a:ext cx="1315570" cy="55839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職員の旅費、日当、宿泊費</a:t>
          </a:r>
          <a:endParaRPr kumimoji="1" lang="en-US" altLang="ja-JP" sz="1100"/>
        </a:p>
      </xdr:txBody>
    </xdr:sp>
    <xdr:clientData/>
  </xdr:twoCellAnchor>
  <xdr:twoCellAnchor>
    <xdr:from>
      <xdr:col>30</xdr:col>
      <xdr:colOff>0</xdr:colOff>
      <xdr:row>437</xdr:row>
      <xdr:rowOff>4572000</xdr:rowOff>
    </xdr:from>
    <xdr:to>
      <xdr:col>36</xdr:col>
      <xdr:colOff>97117</xdr:colOff>
      <xdr:row>438</xdr:row>
      <xdr:rowOff>333451</xdr:rowOff>
    </xdr:to>
    <xdr:sp macro="" textlink="">
      <xdr:nvSpPr>
        <xdr:cNvPr id="62" name="正方形/長方形 61"/>
        <xdr:cNvSpPr/>
      </xdr:nvSpPr>
      <xdr:spPr>
        <a:xfrm>
          <a:off x="5499100" y="159359600"/>
          <a:ext cx="1278217" cy="663651"/>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個人１１名</a:t>
          </a:r>
          <a:endParaRPr kumimoji="1" lang="en-US" altLang="ja-JP" sz="1100"/>
        </a:p>
        <a:p>
          <a:pPr algn="ctr"/>
          <a:r>
            <a:rPr kumimoji="1" lang="ja-JP" altLang="en-US" sz="1100"/>
            <a:t>４．７百万円</a:t>
          </a:r>
        </a:p>
      </xdr:txBody>
    </xdr:sp>
    <xdr:clientData/>
  </xdr:twoCellAnchor>
  <xdr:twoCellAnchor>
    <xdr:from>
      <xdr:col>30</xdr:col>
      <xdr:colOff>38100</xdr:colOff>
      <xdr:row>438</xdr:row>
      <xdr:rowOff>542365</xdr:rowOff>
    </xdr:from>
    <xdr:to>
      <xdr:col>36</xdr:col>
      <xdr:colOff>89646</xdr:colOff>
      <xdr:row>438</xdr:row>
      <xdr:rowOff>1110387</xdr:rowOff>
    </xdr:to>
    <xdr:sp macro="" textlink="">
      <xdr:nvSpPr>
        <xdr:cNvPr id="63" name="大かっこ 62"/>
        <xdr:cNvSpPr/>
      </xdr:nvSpPr>
      <xdr:spPr>
        <a:xfrm>
          <a:off x="5537200" y="160232165"/>
          <a:ext cx="1232646" cy="568022"/>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文化人，委員等旅費</a:t>
          </a:r>
          <a:endParaRPr kumimoji="1" lang="en-US" altLang="ja-JP" sz="1100"/>
        </a:p>
      </xdr:txBody>
    </xdr:sp>
    <xdr:clientData/>
  </xdr:twoCellAnchor>
  <xdr:twoCellAnchor>
    <xdr:from>
      <xdr:col>32</xdr:col>
      <xdr:colOff>1</xdr:colOff>
      <xdr:row>437</xdr:row>
      <xdr:rowOff>3843621</xdr:rowOff>
    </xdr:from>
    <xdr:to>
      <xdr:col>32</xdr:col>
      <xdr:colOff>1682</xdr:colOff>
      <xdr:row>437</xdr:row>
      <xdr:rowOff>4448884</xdr:rowOff>
    </xdr:to>
    <xdr:cxnSp macro="">
      <xdr:nvCxnSpPr>
        <xdr:cNvPr id="64" name="直線矢印コネクタ 63"/>
        <xdr:cNvCxnSpPr/>
      </xdr:nvCxnSpPr>
      <xdr:spPr>
        <a:xfrm rot="5400000">
          <a:off x="5552910" y="158933012"/>
          <a:ext cx="605263" cy="168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123265</xdr:colOff>
      <xdr:row>437</xdr:row>
      <xdr:rowOff>4155705</xdr:rowOff>
    </xdr:from>
    <xdr:to>
      <xdr:col>23</xdr:col>
      <xdr:colOff>134472</xdr:colOff>
      <xdr:row>437</xdr:row>
      <xdr:rowOff>4458262</xdr:rowOff>
    </xdr:to>
    <xdr:cxnSp macro="">
      <xdr:nvCxnSpPr>
        <xdr:cNvPr id="65" name="直線矢印コネクタ 64"/>
        <xdr:cNvCxnSpPr/>
      </xdr:nvCxnSpPr>
      <xdr:spPr>
        <a:xfrm rot="5400000">
          <a:off x="3978090" y="12292855"/>
          <a:ext cx="302557" cy="1120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94128</xdr:colOff>
      <xdr:row>437</xdr:row>
      <xdr:rowOff>4131801</xdr:rowOff>
    </xdr:from>
    <xdr:to>
      <xdr:col>43</xdr:col>
      <xdr:colOff>94129</xdr:colOff>
      <xdr:row>437</xdr:row>
      <xdr:rowOff>4492111</xdr:rowOff>
    </xdr:to>
    <xdr:cxnSp macro="">
      <xdr:nvCxnSpPr>
        <xdr:cNvPr id="66" name="直線矢印コネクタ 65"/>
        <xdr:cNvCxnSpPr/>
      </xdr:nvCxnSpPr>
      <xdr:spPr>
        <a:xfrm rot="5400000">
          <a:off x="7781624" y="12303430"/>
          <a:ext cx="360310"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63500</xdr:colOff>
      <xdr:row>437</xdr:row>
      <xdr:rowOff>4149726</xdr:rowOff>
    </xdr:from>
    <xdr:to>
      <xdr:col>43</xdr:col>
      <xdr:colOff>88900</xdr:colOff>
      <xdr:row>437</xdr:row>
      <xdr:rowOff>4152900</xdr:rowOff>
    </xdr:to>
    <xdr:cxnSp macro="">
      <xdr:nvCxnSpPr>
        <xdr:cNvPr id="67" name="直線コネクタ 66"/>
        <xdr:cNvCxnSpPr/>
      </xdr:nvCxnSpPr>
      <xdr:spPr>
        <a:xfrm flipV="1">
          <a:off x="2603500" y="158937326"/>
          <a:ext cx="5588000" cy="317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165100</xdr:colOff>
      <xdr:row>437</xdr:row>
      <xdr:rowOff>4543426</xdr:rowOff>
    </xdr:from>
    <xdr:to>
      <xdr:col>27</xdr:col>
      <xdr:colOff>20917</xdr:colOff>
      <xdr:row>438</xdr:row>
      <xdr:rowOff>381707</xdr:rowOff>
    </xdr:to>
    <xdr:sp macro="" textlink="">
      <xdr:nvSpPr>
        <xdr:cNvPr id="68" name="正方形/長方形 67"/>
        <xdr:cNvSpPr/>
      </xdr:nvSpPr>
      <xdr:spPr>
        <a:xfrm>
          <a:off x="3771900" y="159331026"/>
          <a:ext cx="1176617" cy="740481"/>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（株）サイマル</a:t>
          </a:r>
          <a:endParaRPr kumimoji="1" lang="en-US" altLang="ja-JP" sz="1100"/>
        </a:p>
        <a:p>
          <a:pPr algn="ctr"/>
          <a:r>
            <a:rPr kumimoji="1" lang="ja-JP" altLang="en-US" sz="1100"/>
            <a:t>個人１９名</a:t>
          </a:r>
          <a:endParaRPr kumimoji="1" lang="en-US" altLang="ja-JP" sz="1100"/>
        </a:p>
        <a:p>
          <a:pPr algn="ctr"/>
          <a:r>
            <a:rPr kumimoji="1" lang="ja-JP" altLang="en-US" sz="1100"/>
            <a:t>１．５百万円</a:t>
          </a:r>
        </a:p>
      </xdr:txBody>
    </xdr:sp>
    <xdr:clientData/>
  </xdr:twoCellAnchor>
  <xdr:twoCellAnchor>
    <xdr:from>
      <xdr:col>21</xdr:col>
      <xdr:colOff>38100</xdr:colOff>
      <xdr:row>438</xdr:row>
      <xdr:rowOff>561975</xdr:rowOff>
    </xdr:from>
    <xdr:to>
      <xdr:col>27</xdr:col>
      <xdr:colOff>26146</xdr:colOff>
      <xdr:row>438</xdr:row>
      <xdr:rowOff>1139624</xdr:rowOff>
    </xdr:to>
    <xdr:sp macro="" textlink="">
      <xdr:nvSpPr>
        <xdr:cNvPr id="69" name="大かっこ 68"/>
        <xdr:cNvSpPr/>
      </xdr:nvSpPr>
      <xdr:spPr>
        <a:xfrm>
          <a:off x="3822700" y="160251775"/>
          <a:ext cx="1131046" cy="577649"/>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謝金</a:t>
          </a:r>
          <a:endParaRPr kumimoji="1" lang="en-US" altLang="ja-JP" sz="1100"/>
        </a:p>
      </xdr:txBody>
    </xdr:sp>
    <xdr:clientData/>
  </xdr:twoCellAnchor>
  <xdr:twoCellAnchor>
    <xdr:from>
      <xdr:col>29</xdr:col>
      <xdr:colOff>25400</xdr:colOff>
      <xdr:row>571</xdr:row>
      <xdr:rowOff>914400</xdr:rowOff>
    </xdr:from>
    <xdr:to>
      <xdr:col>36</xdr:col>
      <xdr:colOff>25400</xdr:colOff>
      <xdr:row>571</xdr:row>
      <xdr:rowOff>1571625</xdr:rowOff>
    </xdr:to>
    <xdr:sp macro="" textlink="">
      <xdr:nvSpPr>
        <xdr:cNvPr id="70" name="正方形/長方形 69"/>
        <xdr:cNvSpPr/>
      </xdr:nvSpPr>
      <xdr:spPr>
        <a:xfrm>
          <a:off x="5168900" y="8867775"/>
          <a:ext cx="1323975" cy="65722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外務省</a:t>
          </a:r>
          <a:endParaRPr kumimoji="1" lang="en-US" altLang="ja-JP" sz="1100">
            <a:solidFill>
              <a:sysClr val="windowText" lastClr="000000"/>
            </a:solidFill>
          </a:endParaRPr>
        </a:p>
        <a:p>
          <a:pPr algn="ctr"/>
          <a:r>
            <a:rPr kumimoji="1" lang="ja-JP" altLang="en-US" sz="1100">
              <a:solidFill>
                <a:sysClr val="windowText" lastClr="000000"/>
              </a:solidFill>
            </a:rPr>
            <a:t>０．９百万円</a:t>
          </a:r>
        </a:p>
      </xdr:txBody>
    </xdr:sp>
    <xdr:clientData/>
  </xdr:twoCellAnchor>
  <xdr:twoCellAnchor>
    <xdr:from>
      <xdr:col>15</xdr:col>
      <xdr:colOff>12700</xdr:colOff>
      <xdr:row>571</xdr:row>
      <xdr:rowOff>2451100</xdr:rowOff>
    </xdr:from>
    <xdr:to>
      <xdr:col>22</xdr:col>
      <xdr:colOff>127000</xdr:colOff>
      <xdr:row>571</xdr:row>
      <xdr:rowOff>3098800</xdr:rowOff>
    </xdr:to>
    <xdr:sp macro="" textlink="">
      <xdr:nvSpPr>
        <xdr:cNvPr id="71" name="正方形/長方形 70"/>
        <xdr:cNvSpPr/>
      </xdr:nvSpPr>
      <xdr:spPr>
        <a:xfrm>
          <a:off x="2641600" y="10404475"/>
          <a:ext cx="1314450" cy="6477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Ａ．個人</a:t>
          </a:r>
          <a:endParaRPr kumimoji="1" lang="en-US" altLang="ja-JP" sz="1100">
            <a:solidFill>
              <a:sysClr val="windowText" lastClr="000000"/>
            </a:solidFill>
          </a:endParaRPr>
        </a:p>
        <a:p>
          <a:pPr algn="ctr"/>
          <a:r>
            <a:rPr kumimoji="1" lang="ja-JP" altLang="en-US" sz="1100">
              <a:solidFill>
                <a:sysClr val="windowText" lastClr="000000"/>
              </a:solidFill>
            </a:rPr>
            <a:t>０．４百万円</a:t>
          </a:r>
        </a:p>
      </xdr:txBody>
    </xdr:sp>
    <xdr:clientData/>
  </xdr:twoCellAnchor>
  <xdr:twoCellAnchor>
    <xdr:from>
      <xdr:col>15</xdr:col>
      <xdr:colOff>12700</xdr:colOff>
      <xdr:row>571</xdr:row>
      <xdr:rowOff>2146300</xdr:rowOff>
    </xdr:from>
    <xdr:to>
      <xdr:col>22</xdr:col>
      <xdr:colOff>127000</xdr:colOff>
      <xdr:row>571</xdr:row>
      <xdr:rowOff>2451100</xdr:rowOff>
    </xdr:to>
    <xdr:sp macro="" textlink="">
      <xdr:nvSpPr>
        <xdr:cNvPr id="72" name="テキスト ボックス 71"/>
        <xdr:cNvSpPr txBox="1"/>
      </xdr:nvSpPr>
      <xdr:spPr>
        <a:xfrm>
          <a:off x="2641600" y="10099675"/>
          <a:ext cx="13144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25</xdr:col>
      <xdr:colOff>0</xdr:colOff>
      <xdr:row>571</xdr:row>
      <xdr:rowOff>2463800</xdr:rowOff>
    </xdr:from>
    <xdr:to>
      <xdr:col>32</xdr:col>
      <xdr:colOff>0</xdr:colOff>
      <xdr:row>571</xdr:row>
      <xdr:rowOff>3111500</xdr:rowOff>
    </xdr:to>
    <xdr:sp macro="" textlink="">
      <xdr:nvSpPr>
        <xdr:cNvPr id="73" name="正方形/長方形 72"/>
        <xdr:cNvSpPr/>
      </xdr:nvSpPr>
      <xdr:spPr>
        <a:xfrm>
          <a:off x="4343400" y="10417175"/>
          <a:ext cx="1314450" cy="6477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Ｂ．個人</a:t>
          </a:r>
          <a:endParaRPr kumimoji="1" lang="en-US" altLang="ja-JP" sz="1100">
            <a:solidFill>
              <a:sysClr val="windowText" lastClr="000000"/>
            </a:solidFill>
          </a:endParaRPr>
        </a:p>
        <a:p>
          <a:pPr algn="ctr"/>
          <a:r>
            <a:rPr kumimoji="1" lang="ja-JP" altLang="en-US" sz="1100">
              <a:solidFill>
                <a:sysClr val="windowText" lastClr="000000"/>
              </a:solidFill>
            </a:rPr>
            <a:t>０．４百万円</a:t>
          </a:r>
        </a:p>
      </xdr:txBody>
    </xdr:sp>
    <xdr:clientData/>
  </xdr:twoCellAnchor>
  <xdr:twoCellAnchor>
    <xdr:from>
      <xdr:col>25</xdr:col>
      <xdr:colOff>0</xdr:colOff>
      <xdr:row>571</xdr:row>
      <xdr:rowOff>2159000</xdr:rowOff>
    </xdr:from>
    <xdr:to>
      <xdr:col>32</xdr:col>
      <xdr:colOff>0</xdr:colOff>
      <xdr:row>571</xdr:row>
      <xdr:rowOff>2463800</xdr:rowOff>
    </xdr:to>
    <xdr:sp macro="" textlink="">
      <xdr:nvSpPr>
        <xdr:cNvPr id="74" name="テキスト ボックス 73"/>
        <xdr:cNvSpPr txBox="1"/>
      </xdr:nvSpPr>
      <xdr:spPr>
        <a:xfrm>
          <a:off x="4343400" y="10112375"/>
          <a:ext cx="13144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34</xdr:col>
      <xdr:colOff>165100</xdr:colOff>
      <xdr:row>571</xdr:row>
      <xdr:rowOff>2466975</xdr:rowOff>
    </xdr:from>
    <xdr:to>
      <xdr:col>41</xdr:col>
      <xdr:colOff>38100</xdr:colOff>
      <xdr:row>571</xdr:row>
      <xdr:rowOff>3114675</xdr:rowOff>
    </xdr:to>
    <xdr:sp macro="" textlink="">
      <xdr:nvSpPr>
        <xdr:cNvPr id="75" name="正方形/長方形 74"/>
        <xdr:cNvSpPr/>
      </xdr:nvSpPr>
      <xdr:spPr>
        <a:xfrm>
          <a:off x="6165850" y="10420350"/>
          <a:ext cx="1339850" cy="6477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Ｃ．個人</a:t>
          </a:r>
          <a:endParaRPr kumimoji="1" lang="en-US" altLang="ja-JP" sz="1100">
            <a:solidFill>
              <a:sysClr val="windowText" lastClr="000000"/>
            </a:solidFill>
          </a:endParaRPr>
        </a:p>
        <a:p>
          <a:pPr algn="ctr"/>
          <a:r>
            <a:rPr kumimoji="1" lang="ja-JP" altLang="en-US" sz="1100">
              <a:solidFill>
                <a:sysClr val="windowText" lastClr="000000"/>
              </a:solidFill>
            </a:rPr>
            <a:t>０．０５百万円</a:t>
          </a:r>
        </a:p>
      </xdr:txBody>
    </xdr:sp>
    <xdr:clientData/>
  </xdr:twoCellAnchor>
  <xdr:twoCellAnchor>
    <xdr:from>
      <xdr:col>34</xdr:col>
      <xdr:colOff>165100</xdr:colOff>
      <xdr:row>571</xdr:row>
      <xdr:rowOff>2181225</xdr:rowOff>
    </xdr:from>
    <xdr:to>
      <xdr:col>41</xdr:col>
      <xdr:colOff>38100</xdr:colOff>
      <xdr:row>571</xdr:row>
      <xdr:rowOff>2466975</xdr:rowOff>
    </xdr:to>
    <xdr:sp macro="" textlink="">
      <xdr:nvSpPr>
        <xdr:cNvPr id="76" name="テキスト ボックス 75"/>
        <xdr:cNvSpPr txBox="1"/>
      </xdr:nvSpPr>
      <xdr:spPr>
        <a:xfrm>
          <a:off x="6165850" y="10134600"/>
          <a:ext cx="13398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15</xdr:col>
      <xdr:colOff>0</xdr:colOff>
      <xdr:row>571</xdr:row>
      <xdr:rowOff>3076575</xdr:rowOff>
    </xdr:from>
    <xdr:to>
      <xdr:col>22</xdr:col>
      <xdr:colOff>114300</xdr:colOff>
      <xdr:row>571</xdr:row>
      <xdr:rowOff>3381375</xdr:rowOff>
    </xdr:to>
    <xdr:sp macro="" textlink="">
      <xdr:nvSpPr>
        <xdr:cNvPr id="77" name="テキスト ボックス 76"/>
        <xdr:cNvSpPr txBox="1"/>
      </xdr:nvSpPr>
      <xdr:spPr>
        <a:xfrm>
          <a:off x="2628900" y="11029950"/>
          <a:ext cx="13144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（出張旅費）</a:t>
          </a:r>
        </a:p>
      </xdr:txBody>
    </xdr:sp>
    <xdr:clientData/>
  </xdr:twoCellAnchor>
  <xdr:twoCellAnchor>
    <xdr:from>
      <xdr:col>25</xdr:col>
      <xdr:colOff>0</xdr:colOff>
      <xdr:row>571</xdr:row>
      <xdr:rowOff>3111500</xdr:rowOff>
    </xdr:from>
    <xdr:to>
      <xdr:col>32</xdr:col>
      <xdr:colOff>0</xdr:colOff>
      <xdr:row>571</xdr:row>
      <xdr:rowOff>3416300</xdr:rowOff>
    </xdr:to>
    <xdr:sp macro="" textlink="">
      <xdr:nvSpPr>
        <xdr:cNvPr id="78" name="テキスト ボックス 77"/>
        <xdr:cNvSpPr txBox="1"/>
      </xdr:nvSpPr>
      <xdr:spPr>
        <a:xfrm>
          <a:off x="4343400" y="11064875"/>
          <a:ext cx="13144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（出張旅費）</a:t>
          </a:r>
        </a:p>
      </xdr:txBody>
    </xdr:sp>
    <xdr:clientData/>
  </xdr:twoCellAnchor>
  <xdr:twoCellAnchor>
    <xdr:from>
      <xdr:col>34</xdr:col>
      <xdr:colOff>177800</xdr:colOff>
      <xdr:row>571</xdr:row>
      <xdr:rowOff>3136900</xdr:rowOff>
    </xdr:from>
    <xdr:to>
      <xdr:col>41</xdr:col>
      <xdr:colOff>50800</xdr:colOff>
      <xdr:row>571</xdr:row>
      <xdr:rowOff>3441700</xdr:rowOff>
    </xdr:to>
    <xdr:sp macro="" textlink="">
      <xdr:nvSpPr>
        <xdr:cNvPr id="79" name="テキスト ボックス 78"/>
        <xdr:cNvSpPr txBox="1"/>
      </xdr:nvSpPr>
      <xdr:spPr>
        <a:xfrm>
          <a:off x="6178550" y="11090275"/>
          <a:ext cx="13398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（車輌借り上げ）</a:t>
          </a:r>
        </a:p>
      </xdr:txBody>
    </xdr:sp>
    <xdr:clientData/>
  </xdr:twoCellAnchor>
  <xdr:twoCellAnchor>
    <xdr:from>
      <xdr:col>18</xdr:col>
      <xdr:colOff>158751</xdr:colOff>
      <xdr:row>571</xdr:row>
      <xdr:rowOff>1571624</xdr:rowOff>
    </xdr:from>
    <xdr:to>
      <xdr:col>32</xdr:col>
      <xdr:colOff>171451</xdr:colOff>
      <xdr:row>571</xdr:row>
      <xdr:rowOff>2146299</xdr:rowOff>
    </xdr:to>
    <xdr:cxnSp macro="">
      <xdr:nvCxnSpPr>
        <xdr:cNvPr id="80" name="カギ線コネクタ 79"/>
        <xdr:cNvCxnSpPr>
          <a:stCxn id="70" idx="2"/>
          <a:endCxn id="72" idx="0"/>
        </xdr:cNvCxnSpPr>
      </xdr:nvCxnSpPr>
      <xdr:spPr>
        <a:xfrm rot="5400000">
          <a:off x="4278313" y="8548687"/>
          <a:ext cx="574675" cy="2527300"/>
        </a:xfrm>
        <a:prstGeom prst="bentConnector3">
          <a:avLst>
            <a:gd name="adj1" fmla="val 50000"/>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171450</xdr:colOff>
      <xdr:row>571</xdr:row>
      <xdr:rowOff>1571625</xdr:rowOff>
    </xdr:from>
    <xdr:to>
      <xdr:col>37</xdr:col>
      <xdr:colOff>171450</xdr:colOff>
      <xdr:row>571</xdr:row>
      <xdr:rowOff>2181225</xdr:rowOff>
    </xdr:to>
    <xdr:cxnSp macro="">
      <xdr:nvCxnSpPr>
        <xdr:cNvPr id="81" name="カギ線コネクタ 80"/>
        <xdr:cNvCxnSpPr>
          <a:stCxn id="70" idx="2"/>
          <a:endCxn id="76" idx="0"/>
        </xdr:cNvCxnSpPr>
      </xdr:nvCxnSpPr>
      <xdr:spPr>
        <a:xfrm rot="16200000" flipH="1">
          <a:off x="6029325" y="9324975"/>
          <a:ext cx="609600" cy="1009650"/>
        </a:xfrm>
        <a:prstGeom prst="bentConnector3">
          <a:avLst>
            <a:gd name="adj1" fmla="val 50000"/>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0</xdr:colOff>
      <xdr:row>571</xdr:row>
      <xdr:rowOff>2466975</xdr:rowOff>
    </xdr:from>
    <xdr:to>
      <xdr:col>49</xdr:col>
      <xdr:colOff>127000</xdr:colOff>
      <xdr:row>571</xdr:row>
      <xdr:rowOff>3114675</xdr:rowOff>
    </xdr:to>
    <xdr:sp macro="" textlink="">
      <xdr:nvSpPr>
        <xdr:cNvPr id="82" name="正方形/長方形 81"/>
        <xdr:cNvSpPr/>
      </xdr:nvSpPr>
      <xdr:spPr>
        <a:xfrm>
          <a:off x="7867650" y="10420350"/>
          <a:ext cx="1336675" cy="6477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Ｄ．Ｅ社</a:t>
          </a:r>
          <a:endParaRPr kumimoji="1" lang="en-US" altLang="ja-JP" sz="1100">
            <a:solidFill>
              <a:sysClr val="windowText" lastClr="000000"/>
            </a:solidFill>
          </a:endParaRPr>
        </a:p>
        <a:p>
          <a:pPr algn="ctr"/>
          <a:r>
            <a:rPr kumimoji="1" lang="ja-JP" altLang="en-US" sz="1100">
              <a:solidFill>
                <a:sysClr val="windowText" lastClr="000000"/>
              </a:solidFill>
            </a:rPr>
            <a:t>０．１百万円</a:t>
          </a:r>
        </a:p>
      </xdr:txBody>
    </xdr:sp>
    <xdr:clientData/>
  </xdr:twoCellAnchor>
  <xdr:twoCellAnchor>
    <xdr:from>
      <xdr:col>43</xdr:col>
      <xdr:colOff>12700</xdr:colOff>
      <xdr:row>571</xdr:row>
      <xdr:rowOff>2184400</xdr:rowOff>
    </xdr:from>
    <xdr:to>
      <xdr:col>49</xdr:col>
      <xdr:colOff>139700</xdr:colOff>
      <xdr:row>571</xdr:row>
      <xdr:rowOff>2470150</xdr:rowOff>
    </xdr:to>
    <xdr:sp macro="" textlink="">
      <xdr:nvSpPr>
        <xdr:cNvPr id="83" name="テキスト ボックス 82"/>
        <xdr:cNvSpPr txBox="1"/>
      </xdr:nvSpPr>
      <xdr:spPr>
        <a:xfrm>
          <a:off x="7880350" y="10137775"/>
          <a:ext cx="13366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42</xdr:col>
      <xdr:colOff>190500</xdr:colOff>
      <xdr:row>571</xdr:row>
      <xdr:rowOff>3136900</xdr:rowOff>
    </xdr:from>
    <xdr:to>
      <xdr:col>49</xdr:col>
      <xdr:colOff>114300</xdr:colOff>
      <xdr:row>571</xdr:row>
      <xdr:rowOff>3441700</xdr:rowOff>
    </xdr:to>
    <xdr:sp macro="" textlink="">
      <xdr:nvSpPr>
        <xdr:cNvPr id="84" name="テキスト ボックス 83"/>
        <xdr:cNvSpPr txBox="1"/>
      </xdr:nvSpPr>
      <xdr:spPr>
        <a:xfrm>
          <a:off x="7858125" y="11090275"/>
          <a:ext cx="13335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（通訳）</a:t>
          </a:r>
        </a:p>
      </xdr:txBody>
    </xdr:sp>
    <xdr:clientData/>
  </xdr:twoCellAnchor>
  <xdr:twoCellAnchor>
    <xdr:from>
      <xdr:col>33</xdr:col>
      <xdr:colOff>44452</xdr:colOff>
      <xdr:row>571</xdr:row>
      <xdr:rowOff>1571625</xdr:rowOff>
    </xdr:from>
    <xdr:to>
      <xdr:col>46</xdr:col>
      <xdr:colOff>133352</xdr:colOff>
      <xdr:row>571</xdr:row>
      <xdr:rowOff>2184400</xdr:rowOff>
    </xdr:to>
    <xdr:cxnSp macro="">
      <xdr:nvCxnSpPr>
        <xdr:cNvPr id="85" name="カギ線コネクタ 84"/>
        <xdr:cNvCxnSpPr/>
      </xdr:nvCxnSpPr>
      <xdr:spPr>
        <a:xfrm rot="16200000" flipH="1">
          <a:off x="7154864" y="204036613"/>
          <a:ext cx="612775" cy="2768600"/>
        </a:xfrm>
        <a:prstGeom prst="bentConnector3">
          <a:avLst>
            <a:gd name="adj1" fmla="val 50000"/>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31751</xdr:colOff>
      <xdr:row>571</xdr:row>
      <xdr:rowOff>1571624</xdr:rowOff>
    </xdr:from>
    <xdr:to>
      <xdr:col>32</xdr:col>
      <xdr:colOff>171451</xdr:colOff>
      <xdr:row>571</xdr:row>
      <xdr:rowOff>2158999</xdr:rowOff>
    </xdr:to>
    <xdr:cxnSp macro="">
      <xdr:nvCxnSpPr>
        <xdr:cNvPr id="86" name="カギ線コネクタ 85"/>
        <xdr:cNvCxnSpPr>
          <a:stCxn id="70" idx="2"/>
          <a:endCxn id="74" idx="0"/>
        </xdr:cNvCxnSpPr>
      </xdr:nvCxnSpPr>
      <xdr:spPr>
        <a:xfrm rot="5400000">
          <a:off x="5122863" y="9405937"/>
          <a:ext cx="587375" cy="825500"/>
        </a:xfrm>
        <a:prstGeom prst="bentConnector3">
          <a:avLst>
            <a:gd name="adj1" fmla="val 50000"/>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101600</xdr:colOff>
      <xdr:row>704</xdr:row>
      <xdr:rowOff>1647825</xdr:rowOff>
    </xdr:from>
    <xdr:to>
      <xdr:col>32</xdr:col>
      <xdr:colOff>112806</xdr:colOff>
      <xdr:row>704</xdr:row>
      <xdr:rowOff>2355440</xdr:rowOff>
    </xdr:to>
    <xdr:sp macro="" textlink="">
      <xdr:nvSpPr>
        <xdr:cNvPr id="88" name="正方形/長方形 87"/>
        <xdr:cNvSpPr/>
      </xdr:nvSpPr>
      <xdr:spPr>
        <a:xfrm>
          <a:off x="3930650" y="9639300"/>
          <a:ext cx="1840006" cy="707615"/>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３百万円</a:t>
          </a:r>
        </a:p>
      </xdr:txBody>
    </xdr:sp>
    <xdr:clientData/>
  </xdr:twoCellAnchor>
  <xdr:twoCellAnchor>
    <xdr:from>
      <xdr:col>22</xdr:col>
      <xdr:colOff>38100</xdr:colOff>
      <xdr:row>704</xdr:row>
      <xdr:rowOff>2603500</xdr:rowOff>
    </xdr:from>
    <xdr:to>
      <xdr:col>32</xdr:col>
      <xdr:colOff>148664</xdr:colOff>
      <xdr:row>704</xdr:row>
      <xdr:rowOff>3171522</xdr:rowOff>
    </xdr:to>
    <xdr:sp macro="" textlink="">
      <xdr:nvSpPr>
        <xdr:cNvPr id="89" name="大かっこ 88"/>
        <xdr:cNvSpPr/>
      </xdr:nvSpPr>
      <xdr:spPr>
        <a:xfrm>
          <a:off x="3867150" y="10594975"/>
          <a:ext cx="1939364" cy="568022"/>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事業総括（サブ、サブロジ、ロジ）</a:t>
          </a:r>
        </a:p>
      </xdr:txBody>
    </xdr:sp>
    <xdr:clientData/>
  </xdr:twoCellAnchor>
  <xdr:twoCellAnchor>
    <xdr:from>
      <xdr:col>22</xdr:col>
      <xdr:colOff>165100</xdr:colOff>
      <xdr:row>704</xdr:row>
      <xdr:rowOff>3365500</xdr:rowOff>
    </xdr:from>
    <xdr:to>
      <xdr:col>32</xdr:col>
      <xdr:colOff>134658</xdr:colOff>
      <xdr:row>704</xdr:row>
      <xdr:rowOff>4438621</xdr:rowOff>
    </xdr:to>
    <xdr:sp macro="" textlink="">
      <xdr:nvSpPr>
        <xdr:cNvPr id="90" name="正方形/長方形 89"/>
        <xdr:cNvSpPr/>
      </xdr:nvSpPr>
      <xdr:spPr>
        <a:xfrm>
          <a:off x="3994150" y="11356975"/>
          <a:ext cx="1798358" cy="1073121"/>
        </a:xfrm>
        <a:prstGeom prst="rect">
          <a:avLst/>
        </a:prstGeom>
        <a:solidFill>
          <a:sysClr val="window" lastClr="FFFFFF"/>
        </a:solidFill>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　出張者８名３百万</a:t>
          </a:r>
        </a:p>
      </xdr:txBody>
    </xdr:sp>
    <xdr:clientData/>
  </xdr:twoCellAnchor>
  <xdr:twoCellAnchor>
    <xdr:from>
      <xdr:col>27</xdr:col>
      <xdr:colOff>1</xdr:colOff>
      <xdr:row>704</xdr:row>
      <xdr:rowOff>3060701</xdr:rowOff>
    </xdr:from>
    <xdr:to>
      <xdr:col>27</xdr:col>
      <xdr:colOff>3690</xdr:colOff>
      <xdr:row>704</xdr:row>
      <xdr:rowOff>3324324</xdr:rowOff>
    </xdr:to>
    <xdr:cxnSp macro="">
      <xdr:nvCxnSpPr>
        <xdr:cNvPr id="91" name="直線矢印コネクタ 90"/>
        <xdr:cNvCxnSpPr/>
      </xdr:nvCxnSpPr>
      <xdr:spPr>
        <a:xfrm rot="16200000" flipH="1">
          <a:off x="4632534" y="11182143"/>
          <a:ext cx="263623" cy="3689"/>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812</xdr:row>
      <xdr:rowOff>269875</xdr:rowOff>
    </xdr:from>
    <xdr:to>
      <xdr:col>34</xdr:col>
      <xdr:colOff>193488</xdr:colOff>
      <xdr:row>812</xdr:row>
      <xdr:rowOff>1006177</xdr:rowOff>
    </xdr:to>
    <xdr:sp macro="" textlink="">
      <xdr:nvSpPr>
        <xdr:cNvPr id="92" name="正方形/長方形 91"/>
        <xdr:cNvSpPr/>
      </xdr:nvSpPr>
      <xdr:spPr>
        <a:xfrm>
          <a:off x="4552950" y="8223250"/>
          <a:ext cx="1641288" cy="736302"/>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solidFill>
                <a:sysClr val="windowText" lastClr="000000"/>
              </a:solidFill>
            </a:rPr>
            <a:t>１．０百万円</a:t>
          </a:r>
        </a:p>
      </xdr:txBody>
    </xdr:sp>
    <xdr:clientData/>
  </xdr:twoCellAnchor>
  <xdr:twoCellAnchor>
    <xdr:from>
      <xdr:col>25</xdr:col>
      <xdr:colOff>165100</xdr:colOff>
      <xdr:row>812</xdr:row>
      <xdr:rowOff>1066800</xdr:rowOff>
    </xdr:from>
    <xdr:to>
      <xdr:col>35</xdr:col>
      <xdr:colOff>29135</xdr:colOff>
      <xdr:row>812</xdr:row>
      <xdr:rowOff>1644289</xdr:rowOff>
    </xdr:to>
    <xdr:sp macro="" textlink="">
      <xdr:nvSpPr>
        <xdr:cNvPr id="93" name="大かっこ 92"/>
        <xdr:cNvSpPr/>
      </xdr:nvSpPr>
      <xdr:spPr>
        <a:xfrm>
          <a:off x="4508500" y="9020175"/>
          <a:ext cx="1721410" cy="577489"/>
        </a:xfrm>
        <a:prstGeom prst="bracketPair">
          <a:avLst>
            <a:gd name="adj" fmla="val 16667"/>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事業総括（サブ、サブロジ、ロジ）</a:t>
          </a:r>
        </a:p>
      </xdr:txBody>
    </xdr:sp>
    <xdr:clientData/>
  </xdr:twoCellAnchor>
  <xdr:twoCellAnchor>
    <xdr:from>
      <xdr:col>19</xdr:col>
      <xdr:colOff>152400</xdr:colOff>
      <xdr:row>812</xdr:row>
      <xdr:rowOff>1765300</xdr:rowOff>
    </xdr:from>
    <xdr:to>
      <xdr:col>40</xdr:col>
      <xdr:colOff>63500</xdr:colOff>
      <xdr:row>812</xdr:row>
      <xdr:rowOff>1778004</xdr:rowOff>
    </xdr:to>
    <xdr:cxnSp macro="">
      <xdr:nvCxnSpPr>
        <xdr:cNvPr id="94" name="直線コネクタ 93"/>
        <xdr:cNvCxnSpPr/>
      </xdr:nvCxnSpPr>
      <xdr:spPr>
        <a:xfrm>
          <a:off x="3467100" y="9718675"/>
          <a:ext cx="3863975" cy="1270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152400</xdr:colOff>
      <xdr:row>812</xdr:row>
      <xdr:rowOff>1765300</xdr:rowOff>
    </xdr:from>
    <xdr:to>
      <xdr:col>19</xdr:col>
      <xdr:colOff>153195</xdr:colOff>
      <xdr:row>812</xdr:row>
      <xdr:rowOff>1986952</xdr:rowOff>
    </xdr:to>
    <xdr:cxnSp macro="">
      <xdr:nvCxnSpPr>
        <xdr:cNvPr id="95" name="直線矢印コネクタ 94"/>
        <xdr:cNvCxnSpPr/>
      </xdr:nvCxnSpPr>
      <xdr:spPr>
        <a:xfrm rot="5400000">
          <a:off x="3356672" y="9829103"/>
          <a:ext cx="221652" cy="79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50800</xdr:colOff>
      <xdr:row>812</xdr:row>
      <xdr:rowOff>1765300</xdr:rowOff>
    </xdr:from>
    <xdr:to>
      <xdr:col>40</xdr:col>
      <xdr:colOff>50801</xdr:colOff>
      <xdr:row>812</xdr:row>
      <xdr:rowOff>2009890</xdr:rowOff>
    </xdr:to>
    <xdr:cxnSp macro="">
      <xdr:nvCxnSpPr>
        <xdr:cNvPr id="96" name="直線矢印コネクタ 95"/>
        <xdr:cNvCxnSpPr/>
      </xdr:nvCxnSpPr>
      <xdr:spPr>
        <a:xfrm rot="16200000" flipH="1">
          <a:off x="7196081" y="9840969"/>
          <a:ext cx="244590" cy="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76200</xdr:colOff>
      <xdr:row>812</xdr:row>
      <xdr:rowOff>2044700</xdr:rowOff>
    </xdr:from>
    <xdr:to>
      <xdr:col>24</xdr:col>
      <xdr:colOff>90207</xdr:colOff>
      <xdr:row>812</xdr:row>
      <xdr:rowOff>2349500</xdr:rowOff>
    </xdr:to>
    <xdr:sp macro="" textlink="">
      <xdr:nvSpPr>
        <xdr:cNvPr id="97" name="テキスト ボックス 96"/>
        <xdr:cNvSpPr txBox="1"/>
      </xdr:nvSpPr>
      <xdr:spPr>
        <a:xfrm>
          <a:off x="2705100" y="9998075"/>
          <a:ext cx="1557057"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一般競争入札</a:t>
          </a:r>
          <a:r>
            <a:rPr kumimoji="1" lang="en-US" altLang="ja-JP" sz="1100"/>
            <a:t>】</a:t>
          </a:r>
          <a:endParaRPr kumimoji="1" lang="ja-JP" altLang="en-US" sz="1100"/>
        </a:p>
      </xdr:txBody>
    </xdr:sp>
    <xdr:clientData/>
  </xdr:twoCellAnchor>
  <xdr:twoCellAnchor>
    <xdr:from>
      <xdr:col>36</xdr:col>
      <xdr:colOff>76200</xdr:colOff>
      <xdr:row>812</xdr:row>
      <xdr:rowOff>2028825</xdr:rowOff>
    </xdr:from>
    <xdr:to>
      <xdr:col>44</xdr:col>
      <xdr:colOff>26707</xdr:colOff>
      <xdr:row>812</xdr:row>
      <xdr:rowOff>2336704</xdr:rowOff>
    </xdr:to>
    <xdr:sp macro="" textlink="">
      <xdr:nvSpPr>
        <xdr:cNvPr id="98" name="テキスト ボックス 97"/>
        <xdr:cNvSpPr txBox="1"/>
      </xdr:nvSpPr>
      <xdr:spPr>
        <a:xfrm>
          <a:off x="6543675" y="9982200"/>
          <a:ext cx="1550707" cy="3078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一般競争入札</a:t>
          </a:r>
          <a:r>
            <a:rPr kumimoji="1" lang="en-US" altLang="ja-JP" sz="1100"/>
            <a:t>】</a:t>
          </a:r>
          <a:endParaRPr kumimoji="1" lang="ja-JP" altLang="en-US" sz="1100"/>
        </a:p>
      </xdr:txBody>
    </xdr:sp>
    <xdr:clientData/>
  </xdr:twoCellAnchor>
  <xdr:twoCellAnchor>
    <xdr:from>
      <xdr:col>15</xdr:col>
      <xdr:colOff>63500</xdr:colOff>
      <xdr:row>812</xdr:row>
      <xdr:rowOff>2336800</xdr:rowOff>
    </xdr:from>
    <xdr:to>
      <xdr:col>24</xdr:col>
      <xdr:colOff>155388</xdr:colOff>
      <xdr:row>812</xdr:row>
      <xdr:rowOff>3053977</xdr:rowOff>
    </xdr:to>
    <xdr:sp macro="" textlink="">
      <xdr:nvSpPr>
        <xdr:cNvPr id="99" name="正方形/長方形 98"/>
        <xdr:cNvSpPr/>
      </xdr:nvSpPr>
      <xdr:spPr>
        <a:xfrm>
          <a:off x="2692400" y="10290175"/>
          <a:ext cx="1634938" cy="717177"/>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Ａ．通訳会社</a:t>
          </a:r>
          <a:endParaRPr kumimoji="1" lang="en-US" altLang="ja-JP" sz="1100"/>
        </a:p>
        <a:p>
          <a:pPr algn="ctr"/>
          <a:r>
            <a:rPr kumimoji="1" lang="ja-JP" altLang="en-US" sz="1100">
              <a:solidFill>
                <a:sysClr val="windowText" lastClr="000000"/>
              </a:solidFill>
            </a:rPr>
            <a:t>０．４百万円</a:t>
          </a:r>
        </a:p>
      </xdr:txBody>
    </xdr:sp>
    <xdr:clientData/>
  </xdr:twoCellAnchor>
  <xdr:twoCellAnchor>
    <xdr:from>
      <xdr:col>36</xdr:col>
      <xdr:colOff>63500</xdr:colOff>
      <xdr:row>812</xdr:row>
      <xdr:rowOff>2311400</xdr:rowOff>
    </xdr:from>
    <xdr:to>
      <xdr:col>44</xdr:col>
      <xdr:colOff>91888</xdr:colOff>
      <xdr:row>812</xdr:row>
      <xdr:rowOff>3019015</xdr:rowOff>
    </xdr:to>
    <xdr:sp macro="" textlink="">
      <xdr:nvSpPr>
        <xdr:cNvPr id="100" name="正方形/長方形 99"/>
        <xdr:cNvSpPr/>
      </xdr:nvSpPr>
      <xdr:spPr>
        <a:xfrm>
          <a:off x="6530975" y="10264775"/>
          <a:ext cx="1628588" cy="707615"/>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Ｂ．個人</a:t>
          </a:r>
          <a:endParaRPr kumimoji="1" lang="en-US" altLang="ja-JP" sz="1100"/>
        </a:p>
        <a:p>
          <a:pPr algn="ctr"/>
          <a:r>
            <a:rPr kumimoji="1" lang="ja-JP" altLang="en-US" sz="1100">
              <a:solidFill>
                <a:sysClr val="windowText" lastClr="000000"/>
              </a:solidFill>
            </a:rPr>
            <a:t>０．６百万円</a:t>
          </a:r>
        </a:p>
      </xdr:txBody>
    </xdr:sp>
    <xdr:clientData/>
  </xdr:twoCellAnchor>
  <xdr:twoCellAnchor>
    <xdr:from>
      <xdr:col>15</xdr:col>
      <xdr:colOff>0</xdr:colOff>
      <xdr:row>812</xdr:row>
      <xdr:rowOff>3136900</xdr:rowOff>
    </xdr:from>
    <xdr:to>
      <xdr:col>25</xdr:col>
      <xdr:colOff>3735</xdr:colOff>
      <xdr:row>812</xdr:row>
      <xdr:rowOff>3714390</xdr:rowOff>
    </xdr:to>
    <xdr:sp macro="" textlink="">
      <xdr:nvSpPr>
        <xdr:cNvPr id="101" name="大かっこ 100"/>
        <xdr:cNvSpPr/>
      </xdr:nvSpPr>
      <xdr:spPr>
        <a:xfrm>
          <a:off x="2628900" y="11090275"/>
          <a:ext cx="1718235" cy="57749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協議通訳</a:t>
          </a:r>
          <a:endParaRPr kumimoji="1" lang="en-US" altLang="ja-JP" sz="1100"/>
        </a:p>
      </xdr:txBody>
    </xdr:sp>
    <xdr:clientData/>
  </xdr:twoCellAnchor>
  <xdr:twoCellAnchor>
    <xdr:from>
      <xdr:col>35</xdr:col>
      <xdr:colOff>254000</xdr:colOff>
      <xdr:row>812</xdr:row>
      <xdr:rowOff>3076575</xdr:rowOff>
    </xdr:from>
    <xdr:to>
      <xdr:col>44</xdr:col>
      <xdr:colOff>105335</xdr:colOff>
      <xdr:row>812</xdr:row>
      <xdr:rowOff>3644597</xdr:rowOff>
    </xdr:to>
    <xdr:sp macro="" textlink="">
      <xdr:nvSpPr>
        <xdr:cNvPr id="102" name="大かっこ 101"/>
        <xdr:cNvSpPr/>
      </xdr:nvSpPr>
      <xdr:spPr>
        <a:xfrm>
          <a:off x="6454775" y="11029950"/>
          <a:ext cx="1718235" cy="568022"/>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出張等旅費</a:t>
          </a:r>
          <a:endParaRPr kumimoji="1" lang="en-US" altLang="ja-JP" sz="1100"/>
        </a:p>
      </xdr:txBody>
    </xdr:sp>
    <xdr:clientData/>
  </xdr:twoCellAnchor>
  <xdr:twoCellAnchor>
    <xdr:from>
      <xdr:col>25</xdr:col>
      <xdr:colOff>12700</xdr:colOff>
      <xdr:row>920</xdr:row>
      <xdr:rowOff>688975</xdr:rowOff>
    </xdr:from>
    <xdr:to>
      <xdr:col>34</xdr:col>
      <xdr:colOff>28388</xdr:colOff>
      <xdr:row>920</xdr:row>
      <xdr:rowOff>1415460</xdr:rowOff>
    </xdr:to>
    <xdr:sp macro="" textlink="">
      <xdr:nvSpPr>
        <xdr:cNvPr id="103" name="正方形/長方形 102"/>
        <xdr:cNvSpPr/>
      </xdr:nvSpPr>
      <xdr:spPr>
        <a:xfrm>
          <a:off x="4356100" y="8642350"/>
          <a:ext cx="1673038" cy="726485"/>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０．５百万円</a:t>
          </a:r>
        </a:p>
      </xdr:txBody>
    </xdr:sp>
    <xdr:clientData/>
  </xdr:twoCellAnchor>
  <xdr:twoCellAnchor>
    <xdr:from>
      <xdr:col>28</xdr:col>
      <xdr:colOff>165101</xdr:colOff>
      <xdr:row>920</xdr:row>
      <xdr:rowOff>1419225</xdr:rowOff>
    </xdr:from>
    <xdr:to>
      <xdr:col>28</xdr:col>
      <xdr:colOff>167482</xdr:colOff>
      <xdr:row>920</xdr:row>
      <xdr:rowOff>1967773</xdr:rowOff>
    </xdr:to>
    <xdr:cxnSp macro="">
      <xdr:nvCxnSpPr>
        <xdr:cNvPr id="104" name="直線コネクタ 103"/>
        <xdr:cNvCxnSpPr/>
      </xdr:nvCxnSpPr>
      <xdr:spPr>
        <a:xfrm rot="16200000" flipH="1">
          <a:off x="4864068" y="9645683"/>
          <a:ext cx="548548" cy="238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114300</xdr:colOff>
      <xdr:row>920</xdr:row>
      <xdr:rowOff>1955800</xdr:rowOff>
    </xdr:from>
    <xdr:to>
      <xdr:col>37</xdr:col>
      <xdr:colOff>127000</xdr:colOff>
      <xdr:row>920</xdr:row>
      <xdr:rowOff>1955800</xdr:rowOff>
    </xdr:to>
    <xdr:cxnSp macro="">
      <xdr:nvCxnSpPr>
        <xdr:cNvPr id="105" name="直線コネクタ 104"/>
        <xdr:cNvCxnSpPr/>
      </xdr:nvCxnSpPr>
      <xdr:spPr>
        <a:xfrm>
          <a:off x="3771900" y="9909175"/>
          <a:ext cx="30226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114300</xdr:colOff>
      <xdr:row>920</xdr:row>
      <xdr:rowOff>1930402</xdr:rowOff>
    </xdr:from>
    <xdr:to>
      <xdr:col>21</xdr:col>
      <xdr:colOff>115888</xdr:colOff>
      <xdr:row>920</xdr:row>
      <xdr:rowOff>2508197</xdr:rowOff>
    </xdr:to>
    <xdr:cxnSp macro="">
      <xdr:nvCxnSpPr>
        <xdr:cNvPr id="106" name="直線矢印コネクタ 105"/>
        <xdr:cNvCxnSpPr/>
      </xdr:nvCxnSpPr>
      <xdr:spPr>
        <a:xfrm rot="5400000">
          <a:off x="3483796" y="10171881"/>
          <a:ext cx="577795"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114300</xdr:colOff>
      <xdr:row>920</xdr:row>
      <xdr:rowOff>1955800</xdr:rowOff>
    </xdr:from>
    <xdr:to>
      <xdr:col>37</xdr:col>
      <xdr:colOff>127000</xdr:colOff>
      <xdr:row>920</xdr:row>
      <xdr:rowOff>2559099</xdr:rowOff>
    </xdr:to>
    <xdr:cxnSp macro="">
      <xdr:nvCxnSpPr>
        <xdr:cNvPr id="107" name="直線矢印コネクタ 106"/>
        <xdr:cNvCxnSpPr/>
      </xdr:nvCxnSpPr>
      <xdr:spPr>
        <a:xfrm rot="16200000" flipH="1">
          <a:off x="6486500" y="10204475"/>
          <a:ext cx="603299" cy="127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920</xdr:row>
      <xdr:rowOff>2565400</xdr:rowOff>
    </xdr:from>
    <xdr:to>
      <xdr:col>25</xdr:col>
      <xdr:colOff>191807</xdr:colOff>
      <xdr:row>920</xdr:row>
      <xdr:rowOff>2770759</xdr:rowOff>
    </xdr:to>
    <xdr:sp macro="" textlink="">
      <xdr:nvSpPr>
        <xdr:cNvPr id="108" name="テキスト ボックス 107"/>
        <xdr:cNvSpPr txBox="1"/>
      </xdr:nvSpPr>
      <xdr:spPr>
        <a:xfrm>
          <a:off x="2971800" y="10518775"/>
          <a:ext cx="1563407" cy="2053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17</xdr:col>
      <xdr:colOff>50800</xdr:colOff>
      <xdr:row>920</xdr:row>
      <xdr:rowOff>2886075</xdr:rowOff>
    </xdr:from>
    <xdr:to>
      <xdr:col>26</xdr:col>
      <xdr:colOff>72652</xdr:colOff>
      <xdr:row>920</xdr:row>
      <xdr:rowOff>3613950</xdr:rowOff>
    </xdr:to>
    <xdr:sp macro="" textlink="">
      <xdr:nvSpPr>
        <xdr:cNvPr id="109" name="正方形/長方形 108"/>
        <xdr:cNvSpPr/>
      </xdr:nvSpPr>
      <xdr:spPr>
        <a:xfrm>
          <a:off x="3022600" y="10839450"/>
          <a:ext cx="1603002" cy="727875"/>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a:t>
          </a:r>
          <a:r>
            <a:rPr kumimoji="1" lang="ja-JP" altLang="en-US" sz="1100"/>
            <a:t>（株）</a:t>
          </a:r>
          <a:r>
            <a:rPr kumimoji="1" lang="en-US" altLang="ja-JP" sz="1100"/>
            <a:t>A</a:t>
          </a:r>
          <a:r>
            <a:rPr kumimoji="1" lang="ja-JP" altLang="en-US" sz="1100"/>
            <a:t>社，個人</a:t>
          </a:r>
          <a:endParaRPr kumimoji="1" lang="en-US" altLang="ja-JP" sz="1100"/>
        </a:p>
        <a:p>
          <a:pPr algn="ctr"/>
          <a:r>
            <a:rPr kumimoji="1" lang="ja-JP" altLang="en-US" sz="1100"/>
            <a:t>０．０２百万円</a:t>
          </a:r>
        </a:p>
      </xdr:txBody>
    </xdr:sp>
    <xdr:clientData/>
  </xdr:twoCellAnchor>
  <xdr:twoCellAnchor>
    <xdr:from>
      <xdr:col>33</xdr:col>
      <xdr:colOff>127000</xdr:colOff>
      <xdr:row>920</xdr:row>
      <xdr:rowOff>2908300</xdr:rowOff>
    </xdr:from>
    <xdr:to>
      <xdr:col>42</xdr:col>
      <xdr:colOff>76200</xdr:colOff>
      <xdr:row>920</xdr:row>
      <xdr:rowOff>3625477</xdr:rowOff>
    </xdr:to>
    <xdr:sp macro="" textlink="">
      <xdr:nvSpPr>
        <xdr:cNvPr id="110" name="正方形/長方形 109"/>
        <xdr:cNvSpPr/>
      </xdr:nvSpPr>
      <xdr:spPr>
        <a:xfrm>
          <a:off x="5956300" y="10861675"/>
          <a:ext cx="1787525" cy="717177"/>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Ｂ．（株）</a:t>
          </a:r>
          <a:r>
            <a:rPr kumimoji="1" lang="en-US" altLang="ja-JP" sz="1100"/>
            <a:t>CEIC</a:t>
          </a:r>
          <a:endParaRPr kumimoji="1" lang="en-US" altLang="ja-JP" sz="1100">
            <a:solidFill>
              <a:sysClr val="windowText" lastClr="000000"/>
            </a:solidFill>
          </a:endParaRPr>
        </a:p>
        <a:p>
          <a:pPr algn="ctr"/>
          <a:r>
            <a:rPr kumimoji="1" lang="ja-JP" altLang="en-US" sz="1100"/>
            <a:t>０．４５百万円</a:t>
          </a:r>
        </a:p>
      </xdr:txBody>
    </xdr:sp>
    <xdr:clientData/>
  </xdr:twoCellAnchor>
  <xdr:twoCellAnchor>
    <xdr:from>
      <xdr:col>17</xdr:col>
      <xdr:colOff>25400</xdr:colOff>
      <xdr:row>920</xdr:row>
      <xdr:rowOff>3997325</xdr:rowOff>
    </xdr:from>
    <xdr:to>
      <xdr:col>26</xdr:col>
      <xdr:colOff>168835</xdr:colOff>
      <xdr:row>920</xdr:row>
      <xdr:rowOff>4555720</xdr:rowOff>
    </xdr:to>
    <xdr:sp macro="" textlink="">
      <xdr:nvSpPr>
        <xdr:cNvPr id="111" name="大かっこ 110"/>
        <xdr:cNvSpPr/>
      </xdr:nvSpPr>
      <xdr:spPr>
        <a:xfrm>
          <a:off x="2997200" y="11950700"/>
          <a:ext cx="1724585" cy="55839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中国経済に関する講演会，委託調査</a:t>
          </a:r>
        </a:p>
      </xdr:txBody>
    </xdr:sp>
    <xdr:clientData/>
  </xdr:twoCellAnchor>
  <xdr:twoCellAnchor>
    <xdr:from>
      <xdr:col>33</xdr:col>
      <xdr:colOff>139700</xdr:colOff>
      <xdr:row>920</xdr:row>
      <xdr:rowOff>4076700</xdr:rowOff>
    </xdr:from>
    <xdr:to>
      <xdr:col>42</xdr:col>
      <xdr:colOff>92635</xdr:colOff>
      <xdr:row>920</xdr:row>
      <xdr:rowOff>4625467</xdr:rowOff>
    </xdr:to>
    <xdr:sp macro="" textlink="">
      <xdr:nvSpPr>
        <xdr:cNvPr id="112" name="大かっこ 111"/>
        <xdr:cNvSpPr/>
      </xdr:nvSpPr>
      <xdr:spPr>
        <a:xfrm>
          <a:off x="5969000" y="12030075"/>
          <a:ext cx="1791260" cy="548767"/>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中国経済社会統計データ閲覧経費</a:t>
          </a:r>
          <a:endParaRPr kumimoji="1" lang="en-US" altLang="ja-JP" sz="1100"/>
        </a:p>
      </xdr:txBody>
    </xdr:sp>
    <xdr:clientData/>
  </xdr:twoCellAnchor>
  <xdr:twoCellAnchor>
    <xdr:from>
      <xdr:col>25</xdr:col>
      <xdr:colOff>12700</xdr:colOff>
      <xdr:row>1136</xdr:row>
      <xdr:rowOff>688975</xdr:rowOff>
    </xdr:from>
    <xdr:to>
      <xdr:col>34</xdr:col>
      <xdr:colOff>28388</xdr:colOff>
      <xdr:row>1136</xdr:row>
      <xdr:rowOff>1415460</xdr:rowOff>
    </xdr:to>
    <xdr:sp macro="" textlink="">
      <xdr:nvSpPr>
        <xdr:cNvPr id="113" name="正方形/長方形 112"/>
        <xdr:cNvSpPr/>
      </xdr:nvSpPr>
      <xdr:spPr>
        <a:xfrm>
          <a:off x="4356100" y="8642350"/>
          <a:ext cx="1673038" cy="726485"/>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２．５百万円</a:t>
          </a:r>
        </a:p>
      </xdr:txBody>
    </xdr:sp>
    <xdr:clientData/>
  </xdr:twoCellAnchor>
  <xdr:twoCellAnchor>
    <xdr:from>
      <xdr:col>28</xdr:col>
      <xdr:colOff>165101</xdr:colOff>
      <xdr:row>1136</xdr:row>
      <xdr:rowOff>1419225</xdr:rowOff>
    </xdr:from>
    <xdr:to>
      <xdr:col>28</xdr:col>
      <xdr:colOff>167482</xdr:colOff>
      <xdr:row>1136</xdr:row>
      <xdr:rowOff>1967773</xdr:rowOff>
    </xdr:to>
    <xdr:cxnSp macro="">
      <xdr:nvCxnSpPr>
        <xdr:cNvPr id="114" name="直線コネクタ 113"/>
        <xdr:cNvCxnSpPr/>
      </xdr:nvCxnSpPr>
      <xdr:spPr>
        <a:xfrm rot="16200000" flipH="1">
          <a:off x="4864068" y="9645683"/>
          <a:ext cx="548548" cy="238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114300</xdr:colOff>
      <xdr:row>1136</xdr:row>
      <xdr:rowOff>1955800</xdr:rowOff>
    </xdr:from>
    <xdr:to>
      <xdr:col>37</xdr:col>
      <xdr:colOff>127000</xdr:colOff>
      <xdr:row>1136</xdr:row>
      <xdr:rowOff>1955800</xdr:rowOff>
    </xdr:to>
    <xdr:cxnSp macro="">
      <xdr:nvCxnSpPr>
        <xdr:cNvPr id="115" name="直線コネクタ 114"/>
        <xdr:cNvCxnSpPr/>
      </xdr:nvCxnSpPr>
      <xdr:spPr>
        <a:xfrm>
          <a:off x="3771900" y="9909175"/>
          <a:ext cx="30226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114300</xdr:colOff>
      <xdr:row>1136</xdr:row>
      <xdr:rowOff>1930402</xdr:rowOff>
    </xdr:from>
    <xdr:to>
      <xdr:col>21</xdr:col>
      <xdr:colOff>115888</xdr:colOff>
      <xdr:row>1136</xdr:row>
      <xdr:rowOff>2508197</xdr:rowOff>
    </xdr:to>
    <xdr:cxnSp macro="">
      <xdr:nvCxnSpPr>
        <xdr:cNvPr id="116" name="直線矢印コネクタ 115"/>
        <xdr:cNvCxnSpPr/>
      </xdr:nvCxnSpPr>
      <xdr:spPr>
        <a:xfrm rot="5400000">
          <a:off x="3483796" y="10171881"/>
          <a:ext cx="577795"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114300</xdr:colOff>
      <xdr:row>1136</xdr:row>
      <xdr:rowOff>1955800</xdr:rowOff>
    </xdr:from>
    <xdr:to>
      <xdr:col>37</xdr:col>
      <xdr:colOff>127000</xdr:colOff>
      <xdr:row>1136</xdr:row>
      <xdr:rowOff>2559099</xdr:rowOff>
    </xdr:to>
    <xdr:cxnSp macro="">
      <xdr:nvCxnSpPr>
        <xdr:cNvPr id="117" name="直線矢印コネクタ 116"/>
        <xdr:cNvCxnSpPr/>
      </xdr:nvCxnSpPr>
      <xdr:spPr>
        <a:xfrm rot="16200000" flipH="1">
          <a:off x="6486500" y="10204475"/>
          <a:ext cx="603299" cy="127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1136</xdr:row>
      <xdr:rowOff>2565400</xdr:rowOff>
    </xdr:from>
    <xdr:to>
      <xdr:col>25</xdr:col>
      <xdr:colOff>191807</xdr:colOff>
      <xdr:row>1136</xdr:row>
      <xdr:rowOff>2770759</xdr:rowOff>
    </xdr:to>
    <xdr:sp macro="" textlink="">
      <xdr:nvSpPr>
        <xdr:cNvPr id="118" name="テキスト ボックス 117"/>
        <xdr:cNvSpPr txBox="1"/>
      </xdr:nvSpPr>
      <xdr:spPr>
        <a:xfrm>
          <a:off x="2971800" y="10518775"/>
          <a:ext cx="1563407" cy="2053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合見積もりによる調達</a:t>
          </a:r>
          <a:r>
            <a:rPr kumimoji="1" lang="en-US" altLang="ja-JP" sz="1100"/>
            <a:t>】</a:t>
          </a:r>
          <a:endParaRPr kumimoji="1" lang="ja-JP" altLang="en-US" sz="1100"/>
        </a:p>
      </xdr:txBody>
    </xdr:sp>
    <xdr:clientData/>
  </xdr:twoCellAnchor>
  <xdr:twoCellAnchor>
    <xdr:from>
      <xdr:col>17</xdr:col>
      <xdr:colOff>50800</xdr:colOff>
      <xdr:row>1136</xdr:row>
      <xdr:rowOff>2886075</xdr:rowOff>
    </xdr:from>
    <xdr:to>
      <xdr:col>26</xdr:col>
      <xdr:colOff>72652</xdr:colOff>
      <xdr:row>1136</xdr:row>
      <xdr:rowOff>3613950</xdr:rowOff>
    </xdr:to>
    <xdr:sp macro="" textlink="">
      <xdr:nvSpPr>
        <xdr:cNvPr id="119" name="正方形/長方形 118"/>
        <xdr:cNvSpPr/>
      </xdr:nvSpPr>
      <xdr:spPr>
        <a:xfrm>
          <a:off x="3022600" y="10839450"/>
          <a:ext cx="1603002" cy="727875"/>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a:t>
          </a:r>
          <a:r>
            <a:rPr kumimoji="1" lang="ja-JP" altLang="en-US" sz="1100"/>
            <a:t>北京世研信息諮詢有限公司</a:t>
          </a:r>
          <a:endParaRPr kumimoji="1" lang="en-US" altLang="ja-JP" sz="1100"/>
        </a:p>
        <a:p>
          <a:pPr algn="ctr"/>
          <a:r>
            <a:rPr kumimoji="1" lang="ja-JP" altLang="en-US" sz="1100"/>
            <a:t>１．８百万円</a:t>
          </a:r>
        </a:p>
      </xdr:txBody>
    </xdr:sp>
    <xdr:clientData/>
  </xdr:twoCellAnchor>
  <xdr:twoCellAnchor>
    <xdr:from>
      <xdr:col>33</xdr:col>
      <xdr:colOff>127000</xdr:colOff>
      <xdr:row>1136</xdr:row>
      <xdr:rowOff>2908300</xdr:rowOff>
    </xdr:from>
    <xdr:to>
      <xdr:col>42</xdr:col>
      <xdr:colOff>76200</xdr:colOff>
      <xdr:row>1136</xdr:row>
      <xdr:rowOff>3625477</xdr:rowOff>
    </xdr:to>
    <xdr:sp macro="" textlink="">
      <xdr:nvSpPr>
        <xdr:cNvPr id="120" name="正方形/長方形 119"/>
        <xdr:cNvSpPr/>
      </xdr:nvSpPr>
      <xdr:spPr>
        <a:xfrm>
          <a:off x="5956300" y="10861675"/>
          <a:ext cx="1787525" cy="717177"/>
        </a:xfrm>
        <a:prstGeom prst="rect">
          <a:avLst/>
        </a:prstGeom>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Ｂ．上海ＣＥＩＣデータベース</a:t>
          </a:r>
          <a:endParaRPr kumimoji="1" lang="en-US" altLang="ja-JP" sz="1100">
            <a:solidFill>
              <a:sysClr val="windowText" lastClr="000000"/>
            </a:solidFill>
          </a:endParaRPr>
        </a:p>
        <a:p>
          <a:pPr algn="ctr"/>
          <a:r>
            <a:rPr kumimoji="1" lang="ja-JP" altLang="en-US" sz="1100"/>
            <a:t>０．７百万円</a:t>
          </a:r>
        </a:p>
      </xdr:txBody>
    </xdr:sp>
    <xdr:clientData/>
  </xdr:twoCellAnchor>
  <xdr:twoCellAnchor>
    <xdr:from>
      <xdr:col>17</xdr:col>
      <xdr:colOff>25400</xdr:colOff>
      <xdr:row>1136</xdr:row>
      <xdr:rowOff>3997325</xdr:rowOff>
    </xdr:from>
    <xdr:to>
      <xdr:col>26</xdr:col>
      <xdr:colOff>168835</xdr:colOff>
      <xdr:row>1136</xdr:row>
      <xdr:rowOff>4555720</xdr:rowOff>
    </xdr:to>
    <xdr:sp macro="" textlink="">
      <xdr:nvSpPr>
        <xdr:cNvPr id="121" name="大かっこ 120"/>
        <xdr:cNvSpPr/>
      </xdr:nvSpPr>
      <xdr:spPr>
        <a:xfrm>
          <a:off x="2997200" y="11950700"/>
          <a:ext cx="1724585" cy="55839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ネットモニタリング等の委託業務</a:t>
          </a:r>
        </a:p>
      </xdr:txBody>
    </xdr:sp>
    <xdr:clientData/>
  </xdr:twoCellAnchor>
  <xdr:twoCellAnchor>
    <xdr:from>
      <xdr:col>33</xdr:col>
      <xdr:colOff>139700</xdr:colOff>
      <xdr:row>1136</xdr:row>
      <xdr:rowOff>4076700</xdr:rowOff>
    </xdr:from>
    <xdr:to>
      <xdr:col>42</xdr:col>
      <xdr:colOff>92635</xdr:colOff>
      <xdr:row>1136</xdr:row>
      <xdr:rowOff>4625467</xdr:rowOff>
    </xdr:to>
    <xdr:sp macro="" textlink="">
      <xdr:nvSpPr>
        <xdr:cNvPr id="122" name="大かっこ 121"/>
        <xdr:cNvSpPr/>
      </xdr:nvSpPr>
      <xdr:spPr>
        <a:xfrm>
          <a:off x="5969000" y="12030075"/>
          <a:ext cx="1791260" cy="548767"/>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中国データベース等の委託業務</a:t>
          </a:r>
          <a:endParaRPr kumimoji="1" lang="en-US" altLang="ja-JP" sz="1100"/>
        </a:p>
      </xdr:txBody>
    </xdr:sp>
    <xdr:clientData/>
  </xdr:twoCellAnchor>
  <xdr:twoCellAnchor>
    <xdr:from>
      <xdr:col>26</xdr:col>
      <xdr:colOff>12700</xdr:colOff>
      <xdr:row>1245</xdr:row>
      <xdr:rowOff>650875</xdr:rowOff>
    </xdr:from>
    <xdr:to>
      <xdr:col>33</xdr:col>
      <xdr:colOff>50800</xdr:colOff>
      <xdr:row>1245</xdr:row>
      <xdr:rowOff>1327150</xdr:rowOff>
    </xdr:to>
    <xdr:sp macro="" textlink="">
      <xdr:nvSpPr>
        <xdr:cNvPr id="123" name="正方形/長方形 122"/>
        <xdr:cNvSpPr/>
      </xdr:nvSpPr>
      <xdr:spPr>
        <a:xfrm>
          <a:off x="4565650" y="8604250"/>
          <a:ext cx="1314450" cy="67627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外務省</a:t>
          </a:r>
          <a:endParaRPr kumimoji="1" lang="en-US" altLang="ja-JP" sz="1100">
            <a:solidFill>
              <a:sysClr val="windowText" lastClr="000000"/>
            </a:solidFill>
          </a:endParaRPr>
        </a:p>
        <a:p>
          <a:pPr algn="ctr"/>
          <a:r>
            <a:rPr kumimoji="1" lang="ja-JP" altLang="en-US" sz="1100">
              <a:solidFill>
                <a:sysClr val="windowText" lastClr="000000"/>
              </a:solidFill>
            </a:rPr>
            <a:t>１．１百万円</a:t>
          </a:r>
        </a:p>
      </xdr:txBody>
    </xdr:sp>
    <xdr:clientData/>
  </xdr:twoCellAnchor>
  <xdr:twoCellAnchor>
    <xdr:from>
      <xdr:col>25</xdr:col>
      <xdr:colOff>203200</xdr:colOff>
      <xdr:row>1245</xdr:row>
      <xdr:rowOff>2311400</xdr:rowOff>
    </xdr:from>
    <xdr:to>
      <xdr:col>33</xdr:col>
      <xdr:colOff>25400</xdr:colOff>
      <xdr:row>1245</xdr:row>
      <xdr:rowOff>2959100</xdr:rowOff>
    </xdr:to>
    <xdr:sp macro="" textlink="">
      <xdr:nvSpPr>
        <xdr:cNvPr id="124" name="正方形/長方形 123"/>
        <xdr:cNvSpPr/>
      </xdr:nvSpPr>
      <xdr:spPr>
        <a:xfrm>
          <a:off x="4546600" y="10264775"/>
          <a:ext cx="1308100" cy="6477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Ａ．個人</a:t>
          </a:r>
          <a:endParaRPr kumimoji="1" lang="en-US" altLang="ja-JP" sz="1100">
            <a:solidFill>
              <a:sysClr val="windowText" lastClr="000000"/>
            </a:solidFill>
          </a:endParaRPr>
        </a:p>
        <a:p>
          <a:pPr algn="ctr"/>
          <a:r>
            <a:rPr kumimoji="1" lang="ja-JP" altLang="en-US" sz="1100">
              <a:solidFill>
                <a:sysClr val="windowText" lastClr="000000"/>
              </a:solidFill>
            </a:rPr>
            <a:t>１．１百万円</a:t>
          </a:r>
        </a:p>
      </xdr:txBody>
    </xdr:sp>
    <xdr:clientData/>
  </xdr:twoCellAnchor>
  <xdr:twoCellAnchor>
    <xdr:from>
      <xdr:col>25</xdr:col>
      <xdr:colOff>203200</xdr:colOff>
      <xdr:row>1245</xdr:row>
      <xdr:rowOff>2006600</xdr:rowOff>
    </xdr:from>
    <xdr:to>
      <xdr:col>33</xdr:col>
      <xdr:colOff>88900</xdr:colOff>
      <xdr:row>1245</xdr:row>
      <xdr:rowOff>2333721</xdr:rowOff>
    </xdr:to>
    <xdr:sp macro="" textlink="">
      <xdr:nvSpPr>
        <xdr:cNvPr id="125" name="テキスト ボックス 124"/>
        <xdr:cNvSpPr txBox="1"/>
      </xdr:nvSpPr>
      <xdr:spPr>
        <a:xfrm>
          <a:off x="4546600" y="9959975"/>
          <a:ext cx="1371600" cy="327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25</xdr:col>
      <xdr:colOff>190500</xdr:colOff>
      <xdr:row>1245</xdr:row>
      <xdr:rowOff>2927350</xdr:rowOff>
    </xdr:from>
    <xdr:to>
      <xdr:col>33</xdr:col>
      <xdr:colOff>12700</xdr:colOff>
      <xdr:row>1245</xdr:row>
      <xdr:rowOff>3232150</xdr:rowOff>
    </xdr:to>
    <xdr:sp macro="" textlink="">
      <xdr:nvSpPr>
        <xdr:cNvPr id="126" name="テキスト ボックス 125"/>
        <xdr:cNvSpPr txBox="1"/>
      </xdr:nvSpPr>
      <xdr:spPr>
        <a:xfrm>
          <a:off x="4533900" y="10880725"/>
          <a:ext cx="13081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（出張旅費）</a:t>
          </a:r>
        </a:p>
      </xdr:txBody>
    </xdr:sp>
    <xdr:clientData/>
  </xdr:twoCellAnchor>
  <xdr:twoCellAnchor>
    <xdr:from>
      <xdr:col>29</xdr:col>
      <xdr:colOff>82551</xdr:colOff>
      <xdr:row>1245</xdr:row>
      <xdr:rowOff>1327149</xdr:rowOff>
    </xdr:from>
    <xdr:to>
      <xdr:col>29</xdr:col>
      <xdr:colOff>88901</xdr:colOff>
      <xdr:row>1245</xdr:row>
      <xdr:rowOff>2006686</xdr:rowOff>
    </xdr:to>
    <xdr:cxnSp macro="">
      <xdr:nvCxnSpPr>
        <xdr:cNvPr id="127" name="直線コネクタ 126"/>
        <xdr:cNvCxnSpPr>
          <a:stCxn id="123" idx="2"/>
          <a:endCxn id="125" idx="0"/>
        </xdr:cNvCxnSpPr>
      </xdr:nvCxnSpPr>
      <xdr:spPr>
        <a:xfrm rot="16200000" flipH="1">
          <a:off x="4889457" y="9617118"/>
          <a:ext cx="679537" cy="635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38100</xdr:colOff>
      <xdr:row>437</xdr:row>
      <xdr:rowOff>4546600</xdr:rowOff>
    </xdr:from>
    <xdr:to>
      <xdr:col>46</xdr:col>
      <xdr:colOff>78441</xdr:colOff>
      <xdr:row>438</xdr:row>
      <xdr:rowOff>498564</xdr:rowOff>
    </xdr:to>
    <xdr:sp macro="" textlink="">
      <xdr:nvSpPr>
        <xdr:cNvPr id="128" name="正方形/長方形 127"/>
        <xdr:cNvSpPr/>
      </xdr:nvSpPr>
      <xdr:spPr>
        <a:xfrm>
          <a:off x="7531100" y="159334200"/>
          <a:ext cx="1259541" cy="854164"/>
        </a:xfrm>
        <a:prstGeom prst="rect">
          <a:avLst/>
        </a:prstGeom>
        <a:noFill/>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（株）ロイヤルパークホテル等　</a:t>
          </a:r>
          <a:endParaRPr kumimoji="1" lang="en-US" altLang="ja-JP" sz="1100"/>
        </a:p>
        <a:p>
          <a:pPr algn="ctr"/>
          <a:r>
            <a:rPr kumimoji="1" lang="ja-JP" altLang="en-US" sz="1100"/>
            <a:t>０．４百万円</a:t>
          </a:r>
        </a:p>
      </xdr:txBody>
    </xdr:sp>
    <xdr:clientData/>
  </xdr:twoCellAnchor>
  <xdr:twoCellAnchor>
    <xdr:from>
      <xdr:col>14</xdr:col>
      <xdr:colOff>63500</xdr:colOff>
      <xdr:row>437</xdr:row>
      <xdr:rowOff>4152901</xdr:rowOff>
    </xdr:from>
    <xdr:to>
      <xdr:col>14</xdr:col>
      <xdr:colOff>63501</xdr:colOff>
      <xdr:row>437</xdr:row>
      <xdr:rowOff>4513211</xdr:rowOff>
    </xdr:to>
    <xdr:cxnSp macro="">
      <xdr:nvCxnSpPr>
        <xdr:cNvPr id="130" name="直線矢印コネクタ 129"/>
        <xdr:cNvCxnSpPr/>
      </xdr:nvCxnSpPr>
      <xdr:spPr>
        <a:xfrm rot="5400000">
          <a:off x="2423346" y="159120655"/>
          <a:ext cx="360310"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114300</xdr:colOff>
      <xdr:row>438</xdr:row>
      <xdr:rowOff>596900</xdr:rowOff>
    </xdr:from>
    <xdr:to>
      <xdr:col>46</xdr:col>
      <xdr:colOff>26146</xdr:colOff>
      <xdr:row>438</xdr:row>
      <xdr:rowOff>1174549</xdr:rowOff>
    </xdr:to>
    <xdr:sp macro="" textlink="">
      <xdr:nvSpPr>
        <xdr:cNvPr id="131" name="大かっこ 130"/>
        <xdr:cNvSpPr/>
      </xdr:nvSpPr>
      <xdr:spPr>
        <a:xfrm>
          <a:off x="7607300" y="160286700"/>
          <a:ext cx="1131046" cy="577649"/>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会食等</a:t>
          </a:r>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21</xdr:col>
      <xdr:colOff>57150</xdr:colOff>
      <xdr:row>107</xdr:row>
      <xdr:rowOff>742950</xdr:rowOff>
    </xdr:from>
    <xdr:to>
      <xdr:col>30</xdr:col>
      <xdr:colOff>96585</xdr:colOff>
      <xdr:row>107</xdr:row>
      <xdr:rowOff>1321684</xdr:rowOff>
    </xdr:to>
    <xdr:sp macro="" textlink="">
      <xdr:nvSpPr>
        <xdr:cNvPr id="2" name="テキスト ボックス 1"/>
        <xdr:cNvSpPr txBox="1"/>
      </xdr:nvSpPr>
      <xdr:spPr>
        <a:xfrm>
          <a:off x="14458950" y="18516600"/>
          <a:ext cx="6211635" cy="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５百万円</a:t>
          </a:r>
        </a:p>
      </xdr:txBody>
    </xdr:sp>
    <xdr:clientData/>
  </xdr:twoCellAnchor>
  <xdr:twoCellAnchor>
    <xdr:from>
      <xdr:col>29</xdr:col>
      <xdr:colOff>28575</xdr:colOff>
      <xdr:row>107</xdr:row>
      <xdr:rowOff>1724025</xdr:rowOff>
    </xdr:from>
    <xdr:to>
      <xdr:col>37</xdr:col>
      <xdr:colOff>190500</xdr:colOff>
      <xdr:row>107</xdr:row>
      <xdr:rowOff>2371725</xdr:rowOff>
    </xdr:to>
    <xdr:sp macro="" textlink="">
      <xdr:nvSpPr>
        <xdr:cNvPr id="3" name="テキスト ボックス 2"/>
        <xdr:cNvSpPr txBox="1"/>
      </xdr:nvSpPr>
      <xdr:spPr>
        <a:xfrm>
          <a:off x="19916775" y="18516600"/>
          <a:ext cx="5648325" cy="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Ａ．有識者５名</a:t>
          </a:r>
          <a:endParaRPr kumimoji="1" lang="en-US" sz="1100">
            <a:solidFill>
              <a:schemeClr val="dk1"/>
            </a:solidFill>
            <a:latin typeface="+mn-lt"/>
            <a:ea typeface="+mn-ea"/>
            <a:cs typeface="+mn-cs"/>
          </a:endParaRPr>
        </a:p>
        <a:p>
          <a:pPr algn="ctr"/>
          <a:r>
            <a:rPr kumimoji="1" lang="ja-JP" altLang="en-US" sz="1100"/>
            <a:t>３百万円</a:t>
          </a:r>
          <a:endParaRPr kumimoji="1" lang="en-US" altLang="ja-JP" sz="1100"/>
        </a:p>
        <a:p>
          <a:pPr algn="ctr"/>
          <a:endParaRPr kumimoji="1" lang="en-US" altLang="ja-JP" sz="1100"/>
        </a:p>
        <a:p>
          <a:pPr algn="ctr"/>
          <a:endParaRPr kumimoji="1" lang="en-US" altLang="ja-JP" sz="1100"/>
        </a:p>
        <a:p>
          <a:pPr algn="ctr"/>
          <a:endParaRPr kumimoji="1" lang="ja-JP" altLang="en-US" sz="1100"/>
        </a:p>
      </xdr:txBody>
    </xdr:sp>
    <xdr:clientData/>
  </xdr:twoCellAnchor>
  <xdr:twoCellAnchor>
    <xdr:from>
      <xdr:col>29</xdr:col>
      <xdr:colOff>38100</xdr:colOff>
      <xdr:row>107</xdr:row>
      <xdr:rowOff>3019425</xdr:rowOff>
    </xdr:from>
    <xdr:to>
      <xdr:col>38</xdr:col>
      <xdr:colOff>10257</xdr:colOff>
      <xdr:row>107</xdr:row>
      <xdr:rowOff>3648075</xdr:rowOff>
    </xdr:to>
    <xdr:sp macro="" textlink="">
      <xdr:nvSpPr>
        <xdr:cNvPr id="4" name="テキスト ボックス 3"/>
        <xdr:cNvSpPr txBox="1"/>
      </xdr:nvSpPr>
      <xdr:spPr>
        <a:xfrm>
          <a:off x="19926300" y="18516600"/>
          <a:ext cx="6144357" cy="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Ｂ．（株）開成印刷</a:t>
          </a:r>
          <a:endParaRPr kumimoji="1" lang="en-US" altLang="ja-JP" sz="1100"/>
        </a:p>
        <a:p>
          <a:pPr algn="ctr"/>
          <a:r>
            <a:rPr kumimoji="1" lang="ja-JP" altLang="en-US" sz="1100"/>
            <a:t>１．４百万円</a:t>
          </a:r>
        </a:p>
      </xdr:txBody>
    </xdr:sp>
    <xdr:clientData/>
  </xdr:twoCellAnchor>
  <xdr:twoCellAnchor>
    <xdr:from>
      <xdr:col>28</xdr:col>
      <xdr:colOff>76200</xdr:colOff>
      <xdr:row>108</xdr:row>
      <xdr:rowOff>171764</xdr:rowOff>
    </xdr:from>
    <xdr:to>
      <xdr:col>38</xdr:col>
      <xdr:colOff>100641</xdr:colOff>
      <xdr:row>108</xdr:row>
      <xdr:rowOff>400364</xdr:rowOff>
    </xdr:to>
    <xdr:sp macro="" textlink="">
      <xdr:nvSpPr>
        <xdr:cNvPr id="5" name="テキスト ボックス 4"/>
        <xdr:cNvSpPr txBox="1"/>
      </xdr:nvSpPr>
      <xdr:spPr>
        <a:xfrm>
          <a:off x="19278600" y="18688364"/>
          <a:ext cx="6882441"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（出張旅費）</a:t>
          </a:r>
        </a:p>
      </xdr:txBody>
    </xdr:sp>
    <xdr:clientData/>
  </xdr:twoCellAnchor>
  <xdr:twoCellAnchor>
    <xdr:from>
      <xdr:col>29</xdr:col>
      <xdr:colOff>23865</xdr:colOff>
      <xdr:row>107</xdr:row>
      <xdr:rowOff>4327491</xdr:rowOff>
    </xdr:from>
    <xdr:to>
      <xdr:col>38</xdr:col>
      <xdr:colOff>23793</xdr:colOff>
      <xdr:row>108</xdr:row>
      <xdr:rowOff>71377</xdr:rowOff>
    </xdr:to>
    <xdr:sp macro="" textlink="">
      <xdr:nvSpPr>
        <xdr:cNvPr id="6" name="テキスト ボックス 5"/>
        <xdr:cNvSpPr txBox="1"/>
      </xdr:nvSpPr>
      <xdr:spPr>
        <a:xfrm>
          <a:off x="19912065" y="18519741"/>
          <a:ext cx="6172128" cy="6823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Ｃ．出張者４名</a:t>
          </a:r>
          <a:endParaRPr kumimoji="1" lang="en-US" altLang="ja-JP" sz="1100"/>
        </a:p>
        <a:p>
          <a:pPr algn="ctr"/>
          <a:r>
            <a:rPr kumimoji="1" lang="ja-JP" altLang="en-US" sz="1100"/>
            <a:t>０．６百万円</a:t>
          </a:r>
          <a:endParaRPr kumimoji="1" lang="en-US" altLang="ja-JP" sz="1100"/>
        </a:p>
        <a:p>
          <a:pPr algn="ctr"/>
          <a:endParaRPr kumimoji="1" lang="ja-JP" altLang="en-US" sz="1100"/>
        </a:p>
      </xdr:txBody>
    </xdr:sp>
    <xdr:clientData/>
  </xdr:twoCellAnchor>
  <xdr:twoCellAnchor>
    <xdr:from>
      <xdr:col>28</xdr:col>
      <xdr:colOff>28575</xdr:colOff>
      <xdr:row>107</xdr:row>
      <xdr:rowOff>2771775</xdr:rowOff>
    </xdr:from>
    <xdr:to>
      <xdr:col>38</xdr:col>
      <xdr:colOff>53016</xdr:colOff>
      <xdr:row>107</xdr:row>
      <xdr:rowOff>3000375</xdr:rowOff>
    </xdr:to>
    <xdr:sp macro="" textlink="">
      <xdr:nvSpPr>
        <xdr:cNvPr id="7" name="テキスト ボックス 6"/>
        <xdr:cNvSpPr txBox="1"/>
      </xdr:nvSpPr>
      <xdr:spPr>
        <a:xfrm>
          <a:off x="19230975" y="18516600"/>
          <a:ext cx="6882441"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見積合わせによる随意契約</a:t>
          </a:r>
          <a:r>
            <a:rPr kumimoji="1" lang="en-US" altLang="ja-JP" sz="1000"/>
            <a:t>】</a:t>
          </a:r>
          <a:endParaRPr kumimoji="1" lang="ja-JP" altLang="en-US" sz="1000"/>
        </a:p>
      </xdr:txBody>
    </xdr:sp>
    <xdr:clientData/>
  </xdr:twoCellAnchor>
  <xdr:twoCellAnchor>
    <xdr:from>
      <xdr:col>28</xdr:col>
      <xdr:colOff>38100</xdr:colOff>
      <xdr:row>107</xdr:row>
      <xdr:rowOff>2428875</xdr:rowOff>
    </xdr:from>
    <xdr:to>
      <xdr:col>38</xdr:col>
      <xdr:colOff>62541</xdr:colOff>
      <xdr:row>107</xdr:row>
      <xdr:rowOff>2638425</xdr:rowOff>
    </xdr:to>
    <xdr:sp macro="" textlink="">
      <xdr:nvSpPr>
        <xdr:cNvPr id="8" name="テキスト ボックス 7"/>
        <xdr:cNvSpPr txBox="1"/>
      </xdr:nvSpPr>
      <xdr:spPr>
        <a:xfrm>
          <a:off x="19240500" y="18516600"/>
          <a:ext cx="6882441"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（調査費）</a:t>
          </a:r>
        </a:p>
      </xdr:txBody>
    </xdr:sp>
    <xdr:clientData/>
  </xdr:twoCellAnchor>
  <xdr:twoCellAnchor>
    <xdr:from>
      <xdr:col>28</xdr:col>
      <xdr:colOff>123825</xdr:colOff>
      <xdr:row>107</xdr:row>
      <xdr:rowOff>3695700</xdr:rowOff>
    </xdr:from>
    <xdr:to>
      <xdr:col>38</xdr:col>
      <xdr:colOff>148266</xdr:colOff>
      <xdr:row>107</xdr:row>
      <xdr:rowOff>3924300</xdr:rowOff>
    </xdr:to>
    <xdr:sp macro="" textlink="">
      <xdr:nvSpPr>
        <xdr:cNvPr id="9" name="テキスト ボックス 8"/>
        <xdr:cNvSpPr txBox="1"/>
      </xdr:nvSpPr>
      <xdr:spPr>
        <a:xfrm>
          <a:off x="19326225" y="18516600"/>
          <a:ext cx="6882441"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（パンフレット増刷）</a:t>
          </a:r>
        </a:p>
      </xdr:txBody>
    </xdr:sp>
    <xdr:clientData/>
  </xdr:twoCellAnchor>
  <xdr:twoCellAnchor>
    <xdr:from>
      <xdr:col>25</xdr:col>
      <xdr:colOff>141859</xdr:colOff>
      <xdr:row>107</xdr:row>
      <xdr:rowOff>1323975</xdr:rowOff>
    </xdr:from>
    <xdr:to>
      <xdr:col>25</xdr:col>
      <xdr:colOff>167472</xdr:colOff>
      <xdr:row>107</xdr:row>
      <xdr:rowOff>4605495</xdr:rowOff>
    </xdr:to>
    <xdr:cxnSp macro="">
      <xdr:nvCxnSpPr>
        <xdr:cNvPr id="10" name="直線コネクタ 9"/>
        <xdr:cNvCxnSpPr/>
      </xdr:nvCxnSpPr>
      <xdr:spPr>
        <a:xfrm rot="16200000" flipH="1">
          <a:off x="17301967" y="18501492"/>
          <a:ext cx="0" cy="2561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172392</xdr:colOff>
      <xdr:row>107</xdr:row>
      <xdr:rowOff>4609472</xdr:rowOff>
    </xdr:from>
    <xdr:to>
      <xdr:col>28</xdr:col>
      <xdr:colOff>165997</xdr:colOff>
      <xdr:row>107</xdr:row>
      <xdr:rowOff>4609472</xdr:rowOff>
    </xdr:to>
    <xdr:cxnSp macro="">
      <xdr:nvCxnSpPr>
        <xdr:cNvPr id="11" name="直線矢印コネクタ 10"/>
        <xdr:cNvCxnSpPr/>
      </xdr:nvCxnSpPr>
      <xdr:spPr>
        <a:xfrm>
          <a:off x="17317392" y="18515972"/>
          <a:ext cx="2051005"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142875</xdr:colOff>
      <xdr:row>107</xdr:row>
      <xdr:rowOff>3267075</xdr:rowOff>
    </xdr:from>
    <xdr:to>
      <xdr:col>28</xdr:col>
      <xdr:colOff>152400</xdr:colOff>
      <xdr:row>107</xdr:row>
      <xdr:rowOff>3268663</xdr:rowOff>
    </xdr:to>
    <xdr:cxnSp macro="">
      <xdr:nvCxnSpPr>
        <xdr:cNvPr id="12" name="直線矢印コネクタ 11"/>
        <xdr:cNvCxnSpPr/>
      </xdr:nvCxnSpPr>
      <xdr:spPr>
        <a:xfrm>
          <a:off x="17287875" y="18516600"/>
          <a:ext cx="2066925"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142875</xdr:colOff>
      <xdr:row>107</xdr:row>
      <xdr:rowOff>2009775</xdr:rowOff>
    </xdr:from>
    <xdr:to>
      <xdr:col>28</xdr:col>
      <xdr:colOff>136480</xdr:colOff>
      <xdr:row>107</xdr:row>
      <xdr:rowOff>2009775</xdr:rowOff>
    </xdr:to>
    <xdr:cxnSp macro="">
      <xdr:nvCxnSpPr>
        <xdr:cNvPr id="13" name="直線矢印コネクタ 12"/>
        <xdr:cNvCxnSpPr/>
      </xdr:nvCxnSpPr>
      <xdr:spPr>
        <a:xfrm>
          <a:off x="17287875" y="18516600"/>
          <a:ext cx="2051005"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161925</xdr:colOff>
      <xdr:row>307</xdr:row>
      <xdr:rowOff>952500</xdr:rowOff>
    </xdr:from>
    <xdr:to>
      <xdr:col>34</xdr:col>
      <xdr:colOff>33883</xdr:colOff>
      <xdr:row>307</xdr:row>
      <xdr:rowOff>1531234</xdr:rowOff>
    </xdr:to>
    <xdr:sp macro="" textlink="">
      <xdr:nvSpPr>
        <xdr:cNvPr id="14" name="テキスト ボックス 13"/>
        <xdr:cNvSpPr txBox="1"/>
      </xdr:nvSpPr>
      <xdr:spPr>
        <a:xfrm>
          <a:off x="16621125" y="52806600"/>
          <a:ext cx="6729958" cy="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６百万円</a:t>
          </a:r>
        </a:p>
      </xdr:txBody>
    </xdr:sp>
    <xdr:clientData/>
  </xdr:twoCellAnchor>
  <xdr:twoCellAnchor>
    <xdr:from>
      <xdr:col>21</xdr:col>
      <xdr:colOff>19050</xdr:colOff>
      <xdr:row>307</xdr:row>
      <xdr:rowOff>3019425</xdr:rowOff>
    </xdr:from>
    <xdr:to>
      <xdr:col>37</xdr:col>
      <xdr:colOff>115137</xdr:colOff>
      <xdr:row>307</xdr:row>
      <xdr:rowOff>3569385</xdr:rowOff>
    </xdr:to>
    <xdr:sp macro="" textlink="">
      <xdr:nvSpPr>
        <xdr:cNvPr id="15" name="テキスト ボックス 14"/>
        <xdr:cNvSpPr txBox="1"/>
      </xdr:nvSpPr>
      <xdr:spPr>
        <a:xfrm>
          <a:off x="14420850" y="52806600"/>
          <a:ext cx="11068887" cy="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Ａ．（財）日本国際交流センター</a:t>
          </a:r>
          <a:endParaRPr kumimoji="1" lang="en-US" altLang="ja-JP" sz="1100"/>
        </a:p>
        <a:p>
          <a:pPr algn="ctr"/>
          <a:r>
            <a:rPr kumimoji="1" lang="ja-JP" altLang="en-US" sz="1100"/>
            <a:t>６百万円</a:t>
          </a:r>
        </a:p>
      </xdr:txBody>
    </xdr:sp>
    <xdr:clientData/>
  </xdr:twoCellAnchor>
  <xdr:twoCellAnchor>
    <xdr:from>
      <xdr:col>24</xdr:col>
      <xdr:colOff>9525</xdr:colOff>
      <xdr:row>307</xdr:row>
      <xdr:rowOff>2657475</xdr:rowOff>
    </xdr:from>
    <xdr:to>
      <xdr:col>35</xdr:col>
      <xdr:colOff>136427</xdr:colOff>
      <xdr:row>307</xdr:row>
      <xdr:rowOff>2985424</xdr:rowOff>
    </xdr:to>
    <xdr:sp macro="" textlink="">
      <xdr:nvSpPr>
        <xdr:cNvPr id="16" name="テキスト ボックス 15"/>
        <xdr:cNvSpPr txBox="1"/>
      </xdr:nvSpPr>
      <xdr:spPr>
        <a:xfrm>
          <a:off x="16468725" y="52806600"/>
          <a:ext cx="7670702" cy="40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企画競争</a:t>
          </a:r>
          <a:r>
            <a:rPr kumimoji="1" lang="en-US" altLang="ja-JP" sz="1100"/>
            <a:t>】</a:t>
          </a:r>
          <a:endParaRPr kumimoji="1" lang="ja-JP" altLang="en-US" sz="1100"/>
        </a:p>
      </xdr:txBody>
    </xdr:sp>
    <xdr:clientData/>
  </xdr:twoCellAnchor>
  <xdr:twoCellAnchor>
    <xdr:from>
      <xdr:col>29</xdr:col>
      <xdr:colOff>47625</xdr:colOff>
      <xdr:row>307</xdr:row>
      <xdr:rowOff>1685925</xdr:rowOff>
    </xdr:from>
    <xdr:to>
      <xdr:col>29</xdr:col>
      <xdr:colOff>53652</xdr:colOff>
      <xdr:row>307</xdr:row>
      <xdr:rowOff>2349058</xdr:rowOff>
    </xdr:to>
    <xdr:cxnSp macro="">
      <xdr:nvCxnSpPr>
        <xdr:cNvPr id="17" name="直線矢印コネクタ 16"/>
        <xdr:cNvCxnSpPr/>
      </xdr:nvCxnSpPr>
      <xdr:spPr>
        <a:xfrm rot="16200000" flipH="1">
          <a:off x="19940646" y="52801779"/>
          <a:ext cx="0" cy="60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95250</xdr:colOff>
      <xdr:row>397</xdr:row>
      <xdr:rowOff>800100</xdr:rowOff>
    </xdr:from>
    <xdr:to>
      <xdr:col>33</xdr:col>
      <xdr:colOff>138658</xdr:colOff>
      <xdr:row>397</xdr:row>
      <xdr:rowOff>1378834</xdr:rowOff>
    </xdr:to>
    <xdr:sp macro="" textlink="">
      <xdr:nvSpPr>
        <xdr:cNvPr id="18" name="テキスト ボックス 17"/>
        <xdr:cNvSpPr txBox="1"/>
      </xdr:nvSpPr>
      <xdr:spPr>
        <a:xfrm>
          <a:off x="16554450" y="68237100"/>
          <a:ext cx="6215608" cy="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６．６百万円</a:t>
          </a:r>
        </a:p>
      </xdr:txBody>
    </xdr:sp>
    <xdr:clientData/>
  </xdr:twoCellAnchor>
  <xdr:twoCellAnchor>
    <xdr:from>
      <xdr:col>28</xdr:col>
      <xdr:colOff>170656</xdr:colOff>
      <xdr:row>397</xdr:row>
      <xdr:rowOff>2429669</xdr:rowOff>
    </xdr:from>
    <xdr:to>
      <xdr:col>29</xdr:col>
      <xdr:colOff>794</xdr:colOff>
      <xdr:row>397</xdr:row>
      <xdr:rowOff>2905919</xdr:rowOff>
    </xdr:to>
    <xdr:cxnSp macro="">
      <xdr:nvCxnSpPr>
        <xdr:cNvPr id="19" name="直線矢印コネクタ 18"/>
        <xdr:cNvCxnSpPr/>
      </xdr:nvCxnSpPr>
      <xdr:spPr>
        <a:xfrm rot="5400000">
          <a:off x="19631025" y="67979925"/>
          <a:ext cx="0" cy="5159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31401</xdr:colOff>
      <xdr:row>397</xdr:row>
      <xdr:rowOff>4152376</xdr:rowOff>
    </xdr:from>
    <xdr:to>
      <xdr:col>25</xdr:col>
      <xdr:colOff>115138</xdr:colOff>
      <xdr:row>397</xdr:row>
      <xdr:rowOff>4800076</xdr:rowOff>
    </xdr:to>
    <xdr:sp macro="" textlink="">
      <xdr:nvSpPr>
        <xdr:cNvPr id="20" name="テキスト ボックス 19"/>
        <xdr:cNvSpPr txBox="1"/>
      </xdr:nvSpPr>
      <xdr:spPr>
        <a:xfrm>
          <a:off x="10318401" y="68236576"/>
          <a:ext cx="6941737" cy="0"/>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900"/>
            <a:t>Ａ．ﾓﾄﾞｩﾂｱｰﾈｯﾄﾜｰｸ社</a:t>
          </a:r>
          <a:endParaRPr kumimoji="1" lang="en-US" altLang="ja-JP" sz="900"/>
        </a:p>
        <a:p>
          <a:pPr algn="ctr"/>
          <a:r>
            <a:rPr kumimoji="1" lang="ja-JP" altLang="en-US" sz="1000"/>
            <a:t>６．４百万円</a:t>
          </a:r>
          <a:endParaRPr kumimoji="1" lang="en-US" altLang="ja-JP" sz="1000"/>
        </a:p>
        <a:p>
          <a:endParaRPr kumimoji="1" lang="ja-JP" altLang="en-US" sz="1100"/>
        </a:p>
      </xdr:txBody>
    </xdr:sp>
    <xdr:clientData/>
  </xdr:twoCellAnchor>
  <xdr:oneCellAnchor>
    <xdr:from>
      <xdr:col>13</xdr:col>
      <xdr:colOff>73270</xdr:colOff>
      <xdr:row>397</xdr:row>
      <xdr:rowOff>4857326</xdr:rowOff>
    </xdr:from>
    <xdr:ext cx="2449286" cy="382844"/>
    <xdr:sp macro="" textlink="">
      <xdr:nvSpPr>
        <xdr:cNvPr id="21" name="テキスト ボックス 20"/>
        <xdr:cNvSpPr txBox="1"/>
      </xdr:nvSpPr>
      <xdr:spPr>
        <a:xfrm>
          <a:off x="8988670" y="68236676"/>
          <a:ext cx="2449286" cy="3828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900"/>
            <a:t>【</a:t>
          </a:r>
          <a:r>
            <a:rPr kumimoji="1" lang="ja-JP" altLang="en-US" sz="900"/>
            <a:t>韓国人遺族による海外激戦地（ｿﾛﾓﾝ）（中国東北地域）追悼事業委託</a:t>
          </a:r>
          <a:r>
            <a:rPr kumimoji="1" lang="en-US" altLang="ja-JP" sz="900"/>
            <a:t>】</a:t>
          </a:r>
          <a:endParaRPr kumimoji="1" lang="ja-JP" altLang="en-US" sz="900"/>
        </a:p>
      </xdr:txBody>
    </xdr:sp>
    <xdr:clientData/>
  </xdr:oneCellAnchor>
  <xdr:oneCellAnchor>
    <xdr:from>
      <xdr:col>16</xdr:col>
      <xdr:colOff>83736</xdr:colOff>
      <xdr:row>397</xdr:row>
      <xdr:rowOff>3809685</xdr:rowOff>
    </xdr:from>
    <xdr:ext cx="1339780" cy="230510"/>
    <xdr:sp macro="" textlink="">
      <xdr:nvSpPr>
        <xdr:cNvPr id="22" name="テキスト ボックス 21"/>
        <xdr:cNvSpPr txBox="1"/>
      </xdr:nvSpPr>
      <xdr:spPr>
        <a:xfrm>
          <a:off x="11056536" y="68236785"/>
          <a:ext cx="1339780" cy="2305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900"/>
            <a:t>　　　　</a:t>
          </a:r>
          <a:r>
            <a:rPr kumimoji="1" lang="en-US" altLang="ja-JP" sz="900"/>
            <a:t>【</a:t>
          </a:r>
          <a:r>
            <a:rPr kumimoji="1" lang="ja-JP" altLang="en-US" sz="900"/>
            <a:t>随意契約</a:t>
          </a:r>
          <a:r>
            <a:rPr kumimoji="1" lang="en-US" altLang="ja-JP" sz="900"/>
            <a:t>】</a:t>
          </a:r>
          <a:endParaRPr kumimoji="1" lang="ja-JP" altLang="en-US" sz="900"/>
        </a:p>
      </xdr:txBody>
    </xdr:sp>
    <xdr:clientData/>
  </xdr:oneCellAnchor>
  <xdr:twoCellAnchor>
    <xdr:from>
      <xdr:col>33</xdr:col>
      <xdr:colOff>20933</xdr:colOff>
      <xdr:row>397</xdr:row>
      <xdr:rowOff>4116160</xdr:rowOff>
    </xdr:from>
    <xdr:to>
      <xdr:col>41</xdr:col>
      <xdr:colOff>167472</xdr:colOff>
      <xdr:row>397</xdr:row>
      <xdr:rowOff>4801960</xdr:rowOff>
    </xdr:to>
    <xdr:sp macro="" textlink="">
      <xdr:nvSpPr>
        <xdr:cNvPr id="23" name="テキスト ボックス 22"/>
        <xdr:cNvSpPr txBox="1"/>
      </xdr:nvSpPr>
      <xdr:spPr>
        <a:xfrm>
          <a:off x="22652333" y="68238460"/>
          <a:ext cx="5632939" cy="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900"/>
            <a:t>ﾊﾝｲﾙ･ｴﾝﾀｰﾌﾟﾗｲｽﾞ社</a:t>
          </a:r>
          <a:endParaRPr kumimoji="1" lang="en-US" altLang="ja-JP" sz="900"/>
        </a:p>
        <a:p>
          <a:pPr algn="ctr"/>
          <a:r>
            <a:rPr kumimoji="1" lang="ja-JP" altLang="en-US" sz="1000"/>
            <a:t>０．２百万円</a:t>
          </a:r>
        </a:p>
      </xdr:txBody>
    </xdr:sp>
    <xdr:clientData/>
  </xdr:twoCellAnchor>
  <xdr:oneCellAnchor>
    <xdr:from>
      <xdr:col>34</xdr:col>
      <xdr:colOff>123825</xdr:colOff>
      <xdr:row>397</xdr:row>
      <xdr:rowOff>4898362</xdr:rowOff>
    </xdr:from>
    <xdr:ext cx="1323975" cy="252069"/>
    <xdr:sp macro="" textlink="">
      <xdr:nvSpPr>
        <xdr:cNvPr id="24" name="テキスト ボックス 23"/>
        <xdr:cNvSpPr txBox="1"/>
      </xdr:nvSpPr>
      <xdr:spPr>
        <a:xfrm>
          <a:off x="23441025" y="68239612"/>
          <a:ext cx="1323975" cy="2520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900"/>
            <a:t>【</a:t>
          </a:r>
          <a:r>
            <a:rPr kumimoji="1" lang="ja-JP" altLang="en-US" sz="900"/>
            <a:t>同左記録作成業務</a:t>
          </a:r>
          <a:r>
            <a:rPr kumimoji="1" lang="en-US" altLang="ja-JP" sz="900"/>
            <a:t>】</a:t>
          </a:r>
          <a:endParaRPr kumimoji="1" lang="ja-JP" altLang="en-US" sz="900"/>
        </a:p>
      </xdr:txBody>
    </xdr:sp>
    <xdr:clientData/>
  </xdr:oneCellAnchor>
  <xdr:twoCellAnchor>
    <xdr:from>
      <xdr:col>20</xdr:col>
      <xdr:colOff>49613</xdr:colOff>
      <xdr:row>397</xdr:row>
      <xdr:rowOff>2904183</xdr:rowOff>
    </xdr:from>
    <xdr:to>
      <xdr:col>20</xdr:col>
      <xdr:colOff>55640</xdr:colOff>
      <xdr:row>397</xdr:row>
      <xdr:rowOff>3567316</xdr:rowOff>
    </xdr:to>
    <xdr:cxnSp macro="">
      <xdr:nvCxnSpPr>
        <xdr:cNvPr id="25" name="直線矢印コネクタ 24"/>
        <xdr:cNvCxnSpPr/>
      </xdr:nvCxnSpPr>
      <xdr:spPr>
        <a:xfrm rot="16200000" flipH="1">
          <a:off x="13770434" y="68231337"/>
          <a:ext cx="0" cy="60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72432</xdr:colOff>
      <xdr:row>397</xdr:row>
      <xdr:rowOff>2887018</xdr:rowOff>
    </xdr:from>
    <xdr:to>
      <xdr:col>37</xdr:col>
      <xdr:colOff>78459</xdr:colOff>
      <xdr:row>397</xdr:row>
      <xdr:rowOff>3550151</xdr:rowOff>
    </xdr:to>
    <xdr:cxnSp macro="">
      <xdr:nvCxnSpPr>
        <xdr:cNvPr id="26" name="直線矢印コネクタ 25"/>
        <xdr:cNvCxnSpPr/>
      </xdr:nvCxnSpPr>
      <xdr:spPr>
        <a:xfrm rot="16200000" flipH="1">
          <a:off x="25451853" y="68233222"/>
          <a:ext cx="0" cy="60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52335</xdr:colOff>
      <xdr:row>397</xdr:row>
      <xdr:rowOff>2889844</xdr:rowOff>
    </xdr:from>
    <xdr:to>
      <xdr:col>37</xdr:col>
      <xdr:colOff>73269</xdr:colOff>
      <xdr:row>397</xdr:row>
      <xdr:rowOff>2903800</xdr:rowOff>
    </xdr:to>
    <xdr:cxnSp macro="">
      <xdr:nvCxnSpPr>
        <xdr:cNvPr id="27" name="直線矢印コネクタ 26"/>
        <xdr:cNvCxnSpPr/>
      </xdr:nvCxnSpPr>
      <xdr:spPr>
        <a:xfrm flipV="1">
          <a:off x="13768335" y="68240869"/>
          <a:ext cx="11679534" cy="0"/>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85725</xdr:colOff>
      <xdr:row>397</xdr:row>
      <xdr:rowOff>1838325</xdr:rowOff>
    </xdr:from>
    <xdr:to>
      <xdr:col>33</xdr:col>
      <xdr:colOff>129133</xdr:colOff>
      <xdr:row>397</xdr:row>
      <xdr:rowOff>2407572</xdr:rowOff>
    </xdr:to>
    <xdr:sp macro="" textlink="">
      <xdr:nvSpPr>
        <xdr:cNvPr id="28" name="テキスト ボックス 27"/>
        <xdr:cNvSpPr txBox="1"/>
      </xdr:nvSpPr>
      <xdr:spPr>
        <a:xfrm>
          <a:off x="16544925" y="68237100"/>
          <a:ext cx="6215608" cy="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在外公館</a:t>
          </a:r>
          <a:endParaRPr kumimoji="1" lang="en-US" altLang="ja-JP" sz="1100"/>
        </a:p>
        <a:p>
          <a:pPr algn="ctr"/>
          <a:r>
            <a:rPr kumimoji="1" lang="ja-JP" altLang="en-US" sz="1100"/>
            <a:t>６．６百万円</a:t>
          </a:r>
        </a:p>
      </xdr:txBody>
    </xdr:sp>
    <xdr:clientData/>
  </xdr:twoCellAnchor>
  <xdr:twoCellAnchor>
    <xdr:from>
      <xdr:col>28</xdr:col>
      <xdr:colOff>136004</xdr:colOff>
      <xdr:row>397</xdr:row>
      <xdr:rowOff>1378835</xdr:rowOff>
    </xdr:from>
    <xdr:to>
      <xdr:col>28</xdr:col>
      <xdr:colOff>145529</xdr:colOff>
      <xdr:row>397</xdr:row>
      <xdr:rowOff>1819227</xdr:rowOff>
    </xdr:to>
    <xdr:cxnSp macro="">
      <xdr:nvCxnSpPr>
        <xdr:cNvPr id="29" name="直線矢印コネクタ 28"/>
        <xdr:cNvCxnSpPr>
          <a:stCxn id="18" idx="2"/>
          <a:endCxn id="28" idx="0"/>
        </xdr:cNvCxnSpPr>
      </xdr:nvCxnSpPr>
      <xdr:spPr>
        <a:xfrm rot="5400000">
          <a:off x="19342046" y="68231168"/>
          <a:ext cx="2242" cy="952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19050</xdr:colOff>
      <xdr:row>494</xdr:row>
      <xdr:rowOff>838200</xdr:rowOff>
    </xdr:from>
    <xdr:to>
      <xdr:col>28</xdr:col>
      <xdr:colOff>53723</xdr:colOff>
      <xdr:row>494</xdr:row>
      <xdr:rowOff>1435909</xdr:rowOff>
    </xdr:to>
    <xdr:sp macro="" textlink="">
      <xdr:nvSpPr>
        <xdr:cNvPr id="30" name="テキスト ボックス 29"/>
        <xdr:cNvSpPr txBox="1"/>
      </xdr:nvSpPr>
      <xdr:spPr>
        <a:xfrm>
          <a:off x="13049250" y="84867750"/>
          <a:ext cx="6206873" cy="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９百万円</a:t>
          </a:r>
        </a:p>
      </xdr:txBody>
    </xdr:sp>
    <xdr:clientData/>
  </xdr:twoCellAnchor>
  <xdr:twoCellAnchor>
    <xdr:from>
      <xdr:col>27</xdr:col>
      <xdr:colOff>38099</xdr:colOff>
      <xdr:row>495</xdr:row>
      <xdr:rowOff>1273969</xdr:rowOff>
    </xdr:from>
    <xdr:to>
      <xdr:col>36</xdr:col>
      <xdr:colOff>202405</xdr:colOff>
      <xdr:row>495</xdr:row>
      <xdr:rowOff>1926016</xdr:rowOff>
    </xdr:to>
    <xdr:sp macro="" textlink="">
      <xdr:nvSpPr>
        <xdr:cNvPr id="31" name="テキスト ボックス 30"/>
        <xdr:cNvSpPr txBox="1"/>
      </xdr:nvSpPr>
      <xdr:spPr>
        <a:xfrm>
          <a:off x="18554699" y="85036819"/>
          <a:ext cx="6336506" cy="434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（株）ニューオータニ</a:t>
          </a:r>
          <a:endParaRPr kumimoji="1" lang="en-US" altLang="ja-JP" sz="1100"/>
        </a:p>
        <a:p>
          <a:pPr algn="ctr"/>
          <a:r>
            <a:rPr kumimoji="1" lang="ja-JP" altLang="en-US" sz="1100"/>
            <a:t>０．７百万円</a:t>
          </a:r>
          <a:endParaRPr kumimoji="1" lang="en-US" altLang="ja-JP" sz="1100"/>
        </a:p>
        <a:p>
          <a:pPr algn="ctr"/>
          <a:endParaRPr kumimoji="1" lang="ja-JP" altLang="en-US" sz="1100"/>
        </a:p>
      </xdr:txBody>
    </xdr:sp>
    <xdr:clientData/>
  </xdr:twoCellAnchor>
  <xdr:twoCellAnchor>
    <xdr:from>
      <xdr:col>27</xdr:col>
      <xdr:colOff>11906</xdr:colOff>
      <xdr:row>495</xdr:row>
      <xdr:rowOff>3476625</xdr:rowOff>
    </xdr:from>
    <xdr:to>
      <xdr:col>36</xdr:col>
      <xdr:colOff>195891</xdr:colOff>
      <xdr:row>495</xdr:row>
      <xdr:rowOff>3705225</xdr:rowOff>
    </xdr:to>
    <xdr:sp macro="" textlink="">
      <xdr:nvSpPr>
        <xdr:cNvPr id="32" name="テキスト ボックス 31"/>
        <xdr:cNvSpPr txBox="1"/>
      </xdr:nvSpPr>
      <xdr:spPr>
        <a:xfrm>
          <a:off x="18528506" y="85039200"/>
          <a:ext cx="635618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（出張旅費）</a:t>
          </a:r>
        </a:p>
      </xdr:txBody>
    </xdr:sp>
    <xdr:clientData/>
  </xdr:twoCellAnchor>
  <xdr:twoCellAnchor>
    <xdr:from>
      <xdr:col>25</xdr:col>
      <xdr:colOff>57149</xdr:colOff>
      <xdr:row>494</xdr:row>
      <xdr:rowOff>3286125</xdr:rowOff>
    </xdr:from>
    <xdr:to>
      <xdr:col>33</xdr:col>
      <xdr:colOff>57150</xdr:colOff>
      <xdr:row>494</xdr:row>
      <xdr:rowOff>3533775</xdr:rowOff>
    </xdr:to>
    <xdr:sp macro="" textlink="">
      <xdr:nvSpPr>
        <xdr:cNvPr id="33" name="テキスト ボックス 32"/>
        <xdr:cNvSpPr txBox="1"/>
      </xdr:nvSpPr>
      <xdr:spPr>
        <a:xfrm>
          <a:off x="17202149" y="84867750"/>
          <a:ext cx="5486401"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企画競争</a:t>
          </a:r>
          <a:r>
            <a:rPr kumimoji="1" lang="en-US" altLang="ja-JP" sz="1000"/>
            <a:t>】</a:t>
          </a:r>
          <a:endParaRPr kumimoji="1" lang="ja-JP" altLang="en-US" sz="1000"/>
        </a:p>
      </xdr:txBody>
    </xdr:sp>
    <xdr:clientData/>
  </xdr:twoCellAnchor>
  <xdr:twoCellAnchor>
    <xdr:from>
      <xdr:col>27</xdr:col>
      <xdr:colOff>47626</xdr:colOff>
      <xdr:row>494</xdr:row>
      <xdr:rowOff>2352675</xdr:rowOff>
    </xdr:from>
    <xdr:to>
      <xdr:col>37</xdr:col>
      <xdr:colOff>28575</xdr:colOff>
      <xdr:row>494</xdr:row>
      <xdr:rowOff>2902635</xdr:rowOff>
    </xdr:to>
    <xdr:sp macro="" textlink="">
      <xdr:nvSpPr>
        <xdr:cNvPr id="34" name="テキスト ボックス 33"/>
        <xdr:cNvSpPr txBox="1"/>
      </xdr:nvSpPr>
      <xdr:spPr>
        <a:xfrm>
          <a:off x="18564226" y="84867750"/>
          <a:ext cx="6838949" cy="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Ａ．（有）鯱工房</a:t>
          </a:r>
          <a:endParaRPr kumimoji="1" lang="en-US" altLang="ja-JP" sz="1100"/>
        </a:p>
        <a:p>
          <a:pPr algn="ctr"/>
          <a:r>
            <a:rPr kumimoji="1" lang="ja-JP" altLang="en-US" sz="1100"/>
            <a:t>４百万円</a:t>
          </a:r>
        </a:p>
      </xdr:txBody>
    </xdr:sp>
    <xdr:clientData/>
  </xdr:twoCellAnchor>
  <xdr:twoCellAnchor>
    <xdr:from>
      <xdr:col>27</xdr:col>
      <xdr:colOff>38100</xdr:colOff>
      <xdr:row>494</xdr:row>
      <xdr:rowOff>3609975</xdr:rowOff>
    </xdr:from>
    <xdr:to>
      <xdr:col>37</xdr:col>
      <xdr:colOff>19049</xdr:colOff>
      <xdr:row>494</xdr:row>
      <xdr:rowOff>4169417</xdr:rowOff>
    </xdr:to>
    <xdr:sp macro="" textlink="">
      <xdr:nvSpPr>
        <xdr:cNvPr id="35" name="テキスト ボックス 34"/>
        <xdr:cNvSpPr txBox="1"/>
      </xdr:nvSpPr>
      <xdr:spPr>
        <a:xfrm>
          <a:off x="18554700" y="84867750"/>
          <a:ext cx="6838949" cy="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Ｂ．（財）日韓交流基金</a:t>
          </a:r>
          <a:endParaRPr kumimoji="1" lang="en-US" altLang="ja-JP" sz="1100"/>
        </a:p>
        <a:p>
          <a:pPr algn="ctr"/>
          <a:r>
            <a:rPr kumimoji="1" lang="ja-JP" altLang="en-US" sz="1100"/>
            <a:t>３百万円</a:t>
          </a:r>
        </a:p>
      </xdr:txBody>
    </xdr:sp>
    <xdr:clientData/>
  </xdr:twoCellAnchor>
  <xdr:twoCellAnchor>
    <xdr:from>
      <xdr:col>27</xdr:col>
      <xdr:colOff>38100</xdr:colOff>
      <xdr:row>495</xdr:row>
      <xdr:rowOff>66675</xdr:rowOff>
    </xdr:from>
    <xdr:to>
      <xdr:col>37</xdr:col>
      <xdr:colOff>19049</xdr:colOff>
      <xdr:row>495</xdr:row>
      <xdr:rowOff>616635</xdr:rowOff>
    </xdr:to>
    <xdr:sp macro="" textlink="">
      <xdr:nvSpPr>
        <xdr:cNvPr id="36" name="テキスト ボックス 35"/>
        <xdr:cNvSpPr txBox="1"/>
      </xdr:nvSpPr>
      <xdr:spPr>
        <a:xfrm>
          <a:off x="18554700" y="84934425"/>
          <a:ext cx="6838949" cy="10228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Ｃ．（株）ダブリュファイブ</a:t>
          </a:r>
          <a:endParaRPr kumimoji="1" lang="en-US" altLang="ja-JP" sz="1100"/>
        </a:p>
        <a:p>
          <a:pPr algn="ctr"/>
          <a:r>
            <a:rPr kumimoji="1" lang="ja-JP" altLang="en-US" sz="1100"/>
            <a:t>１百万円</a:t>
          </a:r>
        </a:p>
      </xdr:txBody>
    </xdr:sp>
    <xdr:clientData/>
  </xdr:twoCellAnchor>
  <xdr:twoCellAnchor>
    <xdr:from>
      <xdr:col>27</xdr:col>
      <xdr:colOff>64293</xdr:colOff>
      <xdr:row>495</xdr:row>
      <xdr:rowOff>2700338</xdr:rowOff>
    </xdr:from>
    <xdr:to>
      <xdr:col>36</xdr:col>
      <xdr:colOff>190499</xdr:colOff>
      <xdr:row>495</xdr:row>
      <xdr:rowOff>3388013</xdr:rowOff>
    </xdr:to>
    <xdr:sp macro="" textlink="">
      <xdr:nvSpPr>
        <xdr:cNvPr id="37" name="テキスト ボックス 36"/>
        <xdr:cNvSpPr txBox="1"/>
      </xdr:nvSpPr>
      <xdr:spPr>
        <a:xfrm>
          <a:off x="18580893" y="85034438"/>
          <a:ext cx="6298406" cy="18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出張者２名</a:t>
          </a:r>
          <a:endParaRPr kumimoji="1" lang="en-US" altLang="ja-JP" sz="1100"/>
        </a:p>
        <a:p>
          <a:pPr algn="ctr"/>
          <a:r>
            <a:rPr kumimoji="1" lang="ja-JP" altLang="en-US" sz="1100"/>
            <a:t>０．３百万円</a:t>
          </a:r>
          <a:endParaRPr kumimoji="1" lang="en-US" altLang="ja-JP" sz="1100"/>
        </a:p>
        <a:p>
          <a:pPr algn="ctr"/>
          <a:endParaRPr kumimoji="1" lang="ja-JP" altLang="en-US" sz="1100"/>
        </a:p>
      </xdr:txBody>
    </xdr:sp>
    <xdr:clientData/>
  </xdr:twoCellAnchor>
  <xdr:twoCellAnchor>
    <xdr:from>
      <xdr:col>24</xdr:col>
      <xdr:colOff>123825</xdr:colOff>
      <xdr:row>494</xdr:row>
      <xdr:rowOff>4648200</xdr:rowOff>
    </xdr:from>
    <xdr:to>
      <xdr:col>35</xdr:col>
      <xdr:colOff>14916</xdr:colOff>
      <xdr:row>494</xdr:row>
      <xdr:rowOff>4876800</xdr:rowOff>
    </xdr:to>
    <xdr:sp macro="" textlink="">
      <xdr:nvSpPr>
        <xdr:cNvPr id="38" name="テキスト ボックス 37"/>
        <xdr:cNvSpPr txBox="1"/>
      </xdr:nvSpPr>
      <xdr:spPr>
        <a:xfrm>
          <a:off x="16583025" y="84867750"/>
          <a:ext cx="7434891"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一般競争入札</a:t>
          </a:r>
          <a:r>
            <a:rPr kumimoji="1" lang="en-US" altLang="ja-JP" sz="1000"/>
            <a:t>】</a:t>
          </a:r>
          <a:endParaRPr kumimoji="1" lang="ja-JP" altLang="en-US" sz="1000"/>
        </a:p>
      </xdr:txBody>
    </xdr:sp>
    <xdr:clientData/>
  </xdr:twoCellAnchor>
  <xdr:twoCellAnchor>
    <xdr:from>
      <xdr:col>25</xdr:col>
      <xdr:colOff>180975</xdr:colOff>
      <xdr:row>494</xdr:row>
      <xdr:rowOff>2066925</xdr:rowOff>
    </xdr:from>
    <xdr:to>
      <xdr:col>35</xdr:col>
      <xdr:colOff>243516</xdr:colOff>
      <xdr:row>494</xdr:row>
      <xdr:rowOff>2295525</xdr:rowOff>
    </xdr:to>
    <xdr:sp macro="" textlink="">
      <xdr:nvSpPr>
        <xdr:cNvPr id="39" name="テキスト ボックス 38"/>
        <xdr:cNvSpPr txBox="1"/>
      </xdr:nvSpPr>
      <xdr:spPr>
        <a:xfrm>
          <a:off x="17325975" y="84867750"/>
          <a:ext cx="6920541"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clientData/>
  </xdr:twoCellAnchor>
  <xdr:twoCellAnchor>
    <xdr:from>
      <xdr:col>27</xdr:col>
      <xdr:colOff>28575</xdr:colOff>
      <xdr:row>494</xdr:row>
      <xdr:rowOff>2981325</xdr:rowOff>
    </xdr:from>
    <xdr:to>
      <xdr:col>37</xdr:col>
      <xdr:colOff>43491</xdr:colOff>
      <xdr:row>494</xdr:row>
      <xdr:rowOff>3190875</xdr:rowOff>
    </xdr:to>
    <xdr:sp macro="" textlink="">
      <xdr:nvSpPr>
        <xdr:cNvPr id="40" name="テキスト ボックス 39"/>
        <xdr:cNvSpPr txBox="1"/>
      </xdr:nvSpPr>
      <xdr:spPr>
        <a:xfrm>
          <a:off x="18545175" y="84867750"/>
          <a:ext cx="6872916"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（ホームページ掲載業務）</a:t>
          </a:r>
        </a:p>
      </xdr:txBody>
    </xdr:sp>
    <xdr:clientData/>
  </xdr:twoCellAnchor>
  <xdr:twoCellAnchor>
    <xdr:from>
      <xdr:col>25</xdr:col>
      <xdr:colOff>12412</xdr:colOff>
      <xdr:row>495</xdr:row>
      <xdr:rowOff>657225</xdr:rowOff>
    </xdr:from>
    <xdr:to>
      <xdr:col>40</xdr:col>
      <xdr:colOff>28864</xdr:colOff>
      <xdr:row>495</xdr:row>
      <xdr:rowOff>990896</xdr:rowOff>
    </xdr:to>
    <xdr:sp macro="" textlink="">
      <xdr:nvSpPr>
        <xdr:cNvPr id="41" name="テキスト ボックス 40"/>
        <xdr:cNvSpPr txBox="1"/>
      </xdr:nvSpPr>
      <xdr:spPr>
        <a:xfrm>
          <a:off x="17157412" y="85039200"/>
          <a:ext cx="10303452" cy="2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（ホームページ掲載用韓国語翻訳業務）</a:t>
          </a:r>
        </a:p>
      </xdr:txBody>
    </xdr:sp>
    <xdr:clientData/>
  </xdr:twoCellAnchor>
  <xdr:twoCellAnchor>
    <xdr:from>
      <xdr:col>25</xdr:col>
      <xdr:colOff>161924</xdr:colOff>
      <xdr:row>494</xdr:row>
      <xdr:rowOff>4229100</xdr:rowOff>
    </xdr:from>
    <xdr:to>
      <xdr:col>39</xdr:col>
      <xdr:colOff>190499</xdr:colOff>
      <xdr:row>494</xdr:row>
      <xdr:rowOff>4495800</xdr:rowOff>
    </xdr:to>
    <xdr:sp macro="" textlink="">
      <xdr:nvSpPr>
        <xdr:cNvPr id="42" name="テキスト ボックス 41"/>
        <xdr:cNvSpPr txBox="1"/>
      </xdr:nvSpPr>
      <xdr:spPr>
        <a:xfrm>
          <a:off x="17306924" y="84867750"/>
          <a:ext cx="962977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（日韓歴史家会議日本側事務局業務委嘱）</a:t>
          </a:r>
        </a:p>
      </xdr:txBody>
    </xdr:sp>
    <xdr:clientData/>
  </xdr:twoCellAnchor>
  <xdr:twoCellAnchor>
    <xdr:from>
      <xdr:col>25</xdr:col>
      <xdr:colOff>95250</xdr:colOff>
      <xdr:row>495</xdr:row>
      <xdr:rowOff>1976437</xdr:rowOff>
    </xdr:from>
    <xdr:to>
      <xdr:col>38</xdr:col>
      <xdr:colOff>38099</xdr:colOff>
      <xdr:row>495</xdr:row>
      <xdr:rowOff>2252662</xdr:rowOff>
    </xdr:to>
    <xdr:sp macro="" textlink="">
      <xdr:nvSpPr>
        <xdr:cNvPr id="43" name="テキスト ボックス 42"/>
        <xdr:cNvSpPr txBox="1"/>
      </xdr:nvSpPr>
      <xdr:spPr>
        <a:xfrm>
          <a:off x="17240250" y="85043962"/>
          <a:ext cx="8858249"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（会議開催経費）</a:t>
          </a:r>
        </a:p>
      </xdr:txBody>
    </xdr:sp>
    <xdr:clientData/>
  </xdr:twoCellAnchor>
  <xdr:twoCellAnchor>
    <xdr:from>
      <xdr:col>26</xdr:col>
      <xdr:colOff>11907</xdr:colOff>
      <xdr:row>495</xdr:row>
      <xdr:rowOff>1000124</xdr:rowOff>
    </xdr:from>
    <xdr:to>
      <xdr:col>36</xdr:col>
      <xdr:colOff>38729</xdr:colOff>
      <xdr:row>495</xdr:row>
      <xdr:rowOff>1228724</xdr:rowOff>
    </xdr:to>
    <xdr:sp macro="" textlink="">
      <xdr:nvSpPr>
        <xdr:cNvPr id="44" name="テキスト ボックス 43"/>
        <xdr:cNvSpPr txBox="1"/>
      </xdr:nvSpPr>
      <xdr:spPr>
        <a:xfrm>
          <a:off x="17842707" y="85039199"/>
          <a:ext cx="6884822"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clientData/>
  </xdr:twoCellAnchor>
  <xdr:twoCellAnchor>
    <xdr:from>
      <xdr:col>23</xdr:col>
      <xdr:colOff>56910</xdr:colOff>
      <xdr:row>494</xdr:row>
      <xdr:rowOff>1440658</xdr:rowOff>
    </xdr:from>
    <xdr:to>
      <xdr:col>23</xdr:col>
      <xdr:colOff>83344</xdr:colOff>
      <xdr:row>495</xdr:row>
      <xdr:rowOff>3048003</xdr:rowOff>
    </xdr:to>
    <xdr:cxnSp macro="">
      <xdr:nvCxnSpPr>
        <xdr:cNvPr id="45" name="直線コネクタ 44"/>
        <xdr:cNvCxnSpPr/>
      </xdr:nvCxnSpPr>
      <xdr:spPr>
        <a:xfrm rot="16200000" flipH="1">
          <a:off x="15758992" y="84941451"/>
          <a:ext cx="169070" cy="2643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83344</xdr:colOff>
      <xdr:row>495</xdr:row>
      <xdr:rowOff>3048000</xdr:rowOff>
    </xdr:from>
    <xdr:to>
      <xdr:col>26</xdr:col>
      <xdr:colOff>157912</xdr:colOff>
      <xdr:row>495</xdr:row>
      <xdr:rowOff>3048000</xdr:rowOff>
    </xdr:to>
    <xdr:cxnSp macro="">
      <xdr:nvCxnSpPr>
        <xdr:cNvPr id="46" name="直線矢印コネクタ 45"/>
        <xdr:cNvCxnSpPr/>
      </xdr:nvCxnSpPr>
      <xdr:spPr>
        <a:xfrm>
          <a:off x="15856744" y="85039200"/>
          <a:ext cx="2131968"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83343</xdr:colOff>
      <xdr:row>495</xdr:row>
      <xdr:rowOff>1607344</xdr:rowOff>
    </xdr:from>
    <xdr:to>
      <xdr:col>26</xdr:col>
      <xdr:colOff>157911</xdr:colOff>
      <xdr:row>495</xdr:row>
      <xdr:rowOff>1607344</xdr:rowOff>
    </xdr:to>
    <xdr:cxnSp macro="">
      <xdr:nvCxnSpPr>
        <xdr:cNvPr id="47" name="直線矢印コネクタ 46"/>
        <xdr:cNvCxnSpPr/>
      </xdr:nvCxnSpPr>
      <xdr:spPr>
        <a:xfrm>
          <a:off x="15856743" y="85036819"/>
          <a:ext cx="2131968"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71437</xdr:colOff>
      <xdr:row>494</xdr:row>
      <xdr:rowOff>3831432</xdr:rowOff>
    </xdr:from>
    <xdr:to>
      <xdr:col>26</xdr:col>
      <xdr:colOff>146005</xdr:colOff>
      <xdr:row>494</xdr:row>
      <xdr:rowOff>3831432</xdr:rowOff>
    </xdr:to>
    <xdr:cxnSp macro="">
      <xdr:nvCxnSpPr>
        <xdr:cNvPr id="48" name="直線矢印コネクタ 47"/>
        <xdr:cNvCxnSpPr/>
      </xdr:nvCxnSpPr>
      <xdr:spPr>
        <a:xfrm>
          <a:off x="15844837" y="84870132"/>
          <a:ext cx="2131968"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83344</xdr:colOff>
      <xdr:row>495</xdr:row>
      <xdr:rowOff>345281</xdr:rowOff>
    </xdr:from>
    <xdr:to>
      <xdr:col>26</xdr:col>
      <xdr:colOff>157912</xdr:colOff>
      <xdr:row>495</xdr:row>
      <xdr:rowOff>345281</xdr:rowOff>
    </xdr:to>
    <xdr:cxnSp macro="">
      <xdr:nvCxnSpPr>
        <xdr:cNvPr id="49" name="直線矢印コネクタ 48"/>
        <xdr:cNvCxnSpPr/>
      </xdr:nvCxnSpPr>
      <xdr:spPr>
        <a:xfrm>
          <a:off x="15856744" y="85041581"/>
          <a:ext cx="2131968"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69056</xdr:colOff>
      <xdr:row>494</xdr:row>
      <xdr:rowOff>2581275</xdr:rowOff>
    </xdr:from>
    <xdr:to>
      <xdr:col>26</xdr:col>
      <xdr:colOff>143624</xdr:colOff>
      <xdr:row>494</xdr:row>
      <xdr:rowOff>2581275</xdr:rowOff>
    </xdr:to>
    <xdr:cxnSp macro="">
      <xdr:nvCxnSpPr>
        <xdr:cNvPr id="50" name="直線矢印コネクタ 49"/>
        <xdr:cNvCxnSpPr/>
      </xdr:nvCxnSpPr>
      <xdr:spPr>
        <a:xfrm>
          <a:off x="15842456" y="84867750"/>
          <a:ext cx="2131968"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34018</xdr:colOff>
      <xdr:row>615</xdr:row>
      <xdr:rowOff>873124</xdr:rowOff>
    </xdr:from>
    <xdr:to>
      <xdr:col>29</xdr:col>
      <xdr:colOff>97946</xdr:colOff>
      <xdr:row>615</xdr:row>
      <xdr:rowOff>1553481</xdr:rowOff>
    </xdr:to>
    <xdr:sp macro="" textlink="">
      <xdr:nvSpPr>
        <xdr:cNvPr id="51" name="テキスト ボックス 50"/>
        <xdr:cNvSpPr txBox="1"/>
      </xdr:nvSpPr>
      <xdr:spPr>
        <a:xfrm>
          <a:off x="13750018" y="105610024"/>
          <a:ext cx="6236128" cy="40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２百万円</a:t>
          </a:r>
        </a:p>
      </xdr:txBody>
    </xdr:sp>
    <xdr:clientData/>
  </xdr:twoCellAnchor>
  <xdr:twoCellAnchor>
    <xdr:from>
      <xdr:col>28</xdr:col>
      <xdr:colOff>124732</xdr:colOff>
      <xdr:row>615</xdr:row>
      <xdr:rowOff>2277382</xdr:rowOff>
    </xdr:from>
    <xdr:to>
      <xdr:col>37</xdr:col>
      <xdr:colOff>109764</xdr:colOff>
      <xdr:row>615</xdr:row>
      <xdr:rowOff>2906032</xdr:rowOff>
    </xdr:to>
    <xdr:sp macro="" textlink="">
      <xdr:nvSpPr>
        <xdr:cNvPr id="52" name="テキスト ボックス 51"/>
        <xdr:cNvSpPr txBox="1"/>
      </xdr:nvSpPr>
      <xdr:spPr>
        <a:xfrm>
          <a:off x="19327132" y="105614107"/>
          <a:ext cx="6157232" cy="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有識者８名</a:t>
          </a:r>
          <a:endParaRPr kumimoji="1" lang="en-US" sz="1100">
            <a:solidFill>
              <a:schemeClr val="dk1"/>
            </a:solidFill>
            <a:latin typeface="+mn-lt"/>
            <a:ea typeface="+mn-ea"/>
            <a:cs typeface="+mn-cs"/>
          </a:endParaRPr>
        </a:p>
        <a:p>
          <a:pPr algn="ctr"/>
          <a:r>
            <a:rPr kumimoji="1" lang="ja-JP" altLang="en-US" sz="1100"/>
            <a:t>１．４百万円</a:t>
          </a:r>
          <a:endParaRPr kumimoji="1" lang="en-US" altLang="ja-JP" sz="1100"/>
        </a:p>
        <a:p>
          <a:pPr algn="ctr"/>
          <a:endParaRPr kumimoji="1" lang="en-US" altLang="ja-JP" sz="1100"/>
        </a:p>
        <a:p>
          <a:pPr algn="ctr"/>
          <a:endParaRPr kumimoji="1" lang="ja-JP" altLang="en-US" sz="1100"/>
        </a:p>
      </xdr:txBody>
    </xdr:sp>
    <xdr:clientData/>
  </xdr:twoCellAnchor>
  <xdr:twoCellAnchor>
    <xdr:from>
      <xdr:col>28</xdr:col>
      <xdr:colOff>113392</xdr:colOff>
      <xdr:row>615</xdr:row>
      <xdr:rowOff>3774168</xdr:rowOff>
    </xdr:from>
    <xdr:to>
      <xdr:col>37</xdr:col>
      <xdr:colOff>136452</xdr:colOff>
      <xdr:row>615</xdr:row>
      <xdr:rowOff>4416626</xdr:rowOff>
    </xdr:to>
    <xdr:sp macro="" textlink="">
      <xdr:nvSpPr>
        <xdr:cNvPr id="53" name="テキスト ボックス 52"/>
        <xdr:cNvSpPr txBox="1"/>
      </xdr:nvSpPr>
      <xdr:spPr>
        <a:xfrm>
          <a:off x="19315792" y="105615468"/>
          <a:ext cx="6195260" cy="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出張者２名</a:t>
          </a:r>
          <a:endParaRPr kumimoji="1" lang="en-US" altLang="ja-JP" sz="1100"/>
        </a:p>
        <a:p>
          <a:pPr algn="ctr"/>
          <a:r>
            <a:rPr kumimoji="1" lang="ja-JP" altLang="en-US" sz="1100"/>
            <a:t>０．４百万円</a:t>
          </a:r>
          <a:endParaRPr kumimoji="1" lang="en-US" altLang="ja-JP" sz="1100"/>
        </a:p>
        <a:p>
          <a:pPr algn="ctr"/>
          <a:endParaRPr kumimoji="1" lang="ja-JP" altLang="en-US" sz="1100"/>
        </a:p>
      </xdr:txBody>
    </xdr:sp>
    <xdr:clientData/>
  </xdr:twoCellAnchor>
  <xdr:twoCellAnchor>
    <xdr:from>
      <xdr:col>20</xdr:col>
      <xdr:colOff>90714</xdr:colOff>
      <xdr:row>616</xdr:row>
      <xdr:rowOff>315684</xdr:rowOff>
    </xdr:from>
    <xdr:to>
      <xdr:col>29</xdr:col>
      <xdr:colOff>158615</xdr:colOff>
      <xdr:row>616</xdr:row>
      <xdr:rowOff>931730</xdr:rowOff>
    </xdr:to>
    <xdr:sp macro="" textlink="">
      <xdr:nvSpPr>
        <xdr:cNvPr id="54" name="テキスト ボックス 53"/>
        <xdr:cNvSpPr txBox="1"/>
      </xdr:nvSpPr>
      <xdr:spPr>
        <a:xfrm>
          <a:off x="13806714" y="105786009"/>
          <a:ext cx="6240101" cy="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在外公館</a:t>
          </a:r>
          <a:endParaRPr kumimoji="1" lang="en-US" altLang="ja-JP" sz="1100"/>
        </a:p>
        <a:p>
          <a:pPr algn="ctr"/>
          <a:r>
            <a:rPr kumimoji="1" lang="ja-JP" altLang="en-US" sz="1100"/>
            <a:t>０．２百万円</a:t>
          </a:r>
        </a:p>
      </xdr:txBody>
    </xdr:sp>
    <xdr:clientData/>
  </xdr:twoCellAnchor>
  <xdr:oneCellAnchor>
    <xdr:from>
      <xdr:col>29</xdr:col>
      <xdr:colOff>2615</xdr:colOff>
      <xdr:row>616</xdr:row>
      <xdr:rowOff>2308851</xdr:rowOff>
    </xdr:from>
    <xdr:ext cx="3127028" cy="233052"/>
    <xdr:sp macro="" textlink="">
      <xdr:nvSpPr>
        <xdr:cNvPr id="55" name="テキスト ボックス 54"/>
        <xdr:cNvSpPr txBox="1"/>
      </xdr:nvSpPr>
      <xdr:spPr>
        <a:xfrm>
          <a:off x="19890815" y="105788451"/>
          <a:ext cx="3127028" cy="233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900"/>
            <a:t>（第１０</a:t>
          </a:r>
          <a:r>
            <a:rPr kumimoji="1" lang="en-US" altLang="ja-JP" sz="900"/>
            <a:t>-</a:t>
          </a:r>
          <a:r>
            <a:rPr kumimoji="1" lang="ja-JP" altLang="en-US" sz="900"/>
            <a:t>１１回日韓有識者政策対話における報告書作成）</a:t>
          </a:r>
        </a:p>
      </xdr:txBody>
    </xdr:sp>
    <xdr:clientData/>
  </xdr:oneCellAnchor>
  <xdr:twoCellAnchor>
    <xdr:from>
      <xdr:col>29</xdr:col>
      <xdr:colOff>56696</xdr:colOff>
      <xdr:row>616</xdr:row>
      <xdr:rowOff>1589314</xdr:rowOff>
    </xdr:from>
    <xdr:to>
      <xdr:col>39</xdr:col>
      <xdr:colOff>158750</xdr:colOff>
      <xdr:row>616</xdr:row>
      <xdr:rowOff>2233208</xdr:rowOff>
    </xdr:to>
    <xdr:sp macro="" textlink="">
      <xdr:nvSpPr>
        <xdr:cNvPr id="56" name="テキスト ボックス 55"/>
        <xdr:cNvSpPr txBox="1"/>
      </xdr:nvSpPr>
      <xdr:spPr>
        <a:xfrm>
          <a:off x="19944896" y="105783289"/>
          <a:ext cx="6960054" cy="571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世宗研究所日本研究ｾﾝﾀｰ</a:t>
          </a:r>
          <a:endParaRPr kumimoji="1" lang="en-US" altLang="ja-JP" sz="1100"/>
        </a:p>
        <a:p>
          <a:pPr algn="ctr"/>
          <a:r>
            <a:rPr kumimoji="1" lang="ja-JP" altLang="en-US" sz="1100"/>
            <a:t>０．２百万円</a:t>
          </a:r>
        </a:p>
      </xdr:txBody>
    </xdr:sp>
    <xdr:clientData/>
  </xdr:twoCellAnchor>
  <xdr:oneCellAnchor>
    <xdr:from>
      <xdr:col>28</xdr:col>
      <xdr:colOff>136071</xdr:colOff>
      <xdr:row>615</xdr:row>
      <xdr:rowOff>3016250</xdr:rowOff>
    </xdr:from>
    <xdr:ext cx="2574018" cy="232679"/>
    <xdr:sp macro="" textlink="">
      <xdr:nvSpPr>
        <xdr:cNvPr id="57" name="テキスト ボックス 56"/>
        <xdr:cNvSpPr txBox="1"/>
      </xdr:nvSpPr>
      <xdr:spPr>
        <a:xfrm>
          <a:off x="19338471" y="105610025"/>
          <a:ext cx="2574018" cy="232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900"/>
            <a:t>（第１０</a:t>
          </a:r>
          <a:r>
            <a:rPr kumimoji="1" lang="en-US" altLang="ja-JP" sz="900"/>
            <a:t>-</a:t>
          </a:r>
          <a:r>
            <a:rPr kumimoji="1" lang="ja-JP" altLang="en-US" sz="900"/>
            <a:t>１１回日韓有識者政策対話出席謝礼）</a:t>
          </a:r>
        </a:p>
      </xdr:txBody>
    </xdr:sp>
    <xdr:clientData/>
  </xdr:oneCellAnchor>
  <xdr:oneCellAnchor>
    <xdr:from>
      <xdr:col>31</xdr:col>
      <xdr:colOff>11338</xdr:colOff>
      <xdr:row>615</xdr:row>
      <xdr:rowOff>4499882</xdr:rowOff>
    </xdr:from>
    <xdr:ext cx="1281340" cy="240225"/>
    <xdr:sp macro="" textlink="">
      <xdr:nvSpPr>
        <xdr:cNvPr id="58" name="テキスト ボックス 57"/>
        <xdr:cNvSpPr txBox="1"/>
      </xdr:nvSpPr>
      <xdr:spPr>
        <a:xfrm>
          <a:off x="21271138" y="105617282"/>
          <a:ext cx="1281340" cy="24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900"/>
            <a:t>（出張旅費）</a:t>
          </a:r>
        </a:p>
      </xdr:txBody>
    </xdr:sp>
    <xdr:clientData/>
  </xdr:oneCellAnchor>
  <xdr:twoCellAnchor>
    <xdr:from>
      <xdr:col>24</xdr:col>
      <xdr:colOff>136072</xdr:colOff>
      <xdr:row>615</xdr:row>
      <xdr:rowOff>1574345</xdr:rowOff>
    </xdr:from>
    <xdr:to>
      <xdr:col>24</xdr:col>
      <xdr:colOff>168036</xdr:colOff>
      <xdr:row>616</xdr:row>
      <xdr:rowOff>293007</xdr:rowOff>
    </xdr:to>
    <xdr:cxnSp macro="">
      <xdr:nvCxnSpPr>
        <xdr:cNvPr id="59" name="直線コネクタ 58"/>
        <xdr:cNvCxnSpPr/>
      </xdr:nvCxnSpPr>
      <xdr:spPr>
        <a:xfrm rot="5400000">
          <a:off x="16528023" y="105683169"/>
          <a:ext cx="166462" cy="3196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11340</xdr:colOff>
      <xdr:row>616</xdr:row>
      <xdr:rowOff>952504</xdr:rowOff>
    </xdr:from>
    <xdr:to>
      <xdr:col>25</xdr:col>
      <xdr:colOff>22681</xdr:colOff>
      <xdr:row>616</xdr:row>
      <xdr:rowOff>1927681</xdr:rowOff>
    </xdr:to>
    <xdr:cxnSp macro="">
      <xdr:nvCxnSpPr>
        <xdr:cNvPr id="60" name="直線コネクタ 59"/>
        <xdr:cNvCxnSpPr/>
      </xdr:nvCxnSpPr>
      <xdr:spPr>
        <a:xfrm rot="5400000">
          <a:off x="17160197" y="105780797"/>
          <a:ext cx="3627" cy="1134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xdr:colOff>
      <xdr:row>616</xdr:row>
      <xdr:rowOff>1927678</xdr:rowOff>
    </xdr:from>
    <xdr:to>
      <xdr:col>28</xdr:col>
      <xdr:colOff>9933</xdr:colOff>
      <xdr:row>616</xdr:row>
      <xdr:rowOff>1927678</xdr:rowOff>
    </xdr:to>
    <xdr:cxnSp macro="">
      <xdr:nvCxnSpPr>
        <xdr:cNvPr id="61" name="直線矢印コネクタ 60"/>
        <xdr:cNvCxnSpPr/>
      </xdr:nvCxnSpPr>
      <xdr:spPr>
        <a:xfrm>
          <a:off x="17144999" y="105788278"/>
          <a:ext cx="2067334"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146538</xdr:colOff>
      <xdr:row>615</xdr:row>
      <xdr:rowOff>4061209</xdr:rowOff>
    </xdr:from>
    <xdr:to>
      <xdr:col>28</xdr:col>
      <xdr:colOff>32612</xdr:colOff>
      <xdr:row>615</xdr:row>
      <xdr:rowOff>4080329</xdr:rowOff>
    </xdr:to>
    <xdr:cxnSp macro="">
      <xdr:nvCxnSpPr>
        <xdr:cNvPr id="62" name="直線矢印コネクタ 61"/>
        <xdr:cNvCxnSpPr/>
      </xdr:nvCxnSpPr>
      <xdr:spPr>
        <a:xfrm>
          <a:off x="16605738" y="105616759"/>
          <a:ext cx="2629274" cy="7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150891</xdr:colOff>
      <xdr:row>615</xdr:row>
      <xdr:rowOff>2546193</xdr:rowOff>
    </xdr:from>
    <xdr:to>
      <xdr:col>28</xdr:col>
      <xdr:colOff>37601</xdr:colOff>
      <xdr:row>615</xdr:row>
      <xdr:rowOff>2546193</xdr:rowOff>
    </xdr:to>
    <xdr:cxnSp macro="">
      <xdr:nvCxnSpPr>
        <xdr:cNvPr id="63" name="直線矢印コネクタ 62"/>
        <xdr:cNvCxnSpPr/>
      </xdr:nvCxnSpPr>
      <xdr:spPr>
        <a:xfrm>
          <a:off x="16610091" y="105616218"/>
          <a:ext cx="262991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62593</xdr:colOff>
      <xdr:row>724</xdr:row>
      <xdr:rowOff>873124</xdr:rowOff>
    </xdr:from>
    <xdr:to>
      <xdr:col>32</xdr:col>
      <xdr:colOff>126521</xdr:colOff>
      <xdr:row>724</xdr:row>
      <xdr:rowOff>1553481</xdr:rowOff>
    </xdr:to>
    <xdr:sp macro="" textlink="">
      <xdr:nvSpPr>
        <xdr:cNvPr id="64" name="テキスト ボックス 63"/>
        <xdr:cNvSpPr txBox="1"/>
      </xdr:nvSpPr>
      <xdr:spPr>
        <a:xfrm>
          <a:off x="15835993" y="124298074"/>
          <a:ext cx="6236128" cy="40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１百万円</a:t>
          </a:r>
        </a:p>
      </xdr:txBody>
    </xdr:sp>
    <xdr:clientData/>
  </xdr:twoCellAnchor>
  <xdr:twoCellAnchor>
    <xdr:from>
      <xdr:col>23</xdr:col>
      <xdr:colOff>43089</xdr:colOff>
      <xdr:row>724</xdr:row>
      <xdr:rowOff>2563584</xdr:rowOff>
    </xdr:from>
    <xdr:to>
      <xdr:col>32</xdr:col>
      <xdr:colOff>110990</xdr:colOff>
      <xdr:row>724</xdr:row>
      <xdr:rowOff>3208063</xdr:rowOff>
    </xdr:to>
    <xdr:sp macro="" textlink="">
      <xdr:nvSpPr>
        <xdr:cNvPr id="65" name="テキスト ボックス 64"/>
        <xdr:cNvSpPr txBox="1"/>
      </xdr:nvSpPr>
      <xdr:spPr>
        <a:xfrm>
          <a:off x="15816489" y="124302609"/>
          <a:ext cx="6240101" cy="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在外公館</a:t>
          </a:r>
          <a:endParaRPr kumimoji="1" lang="en-US" altLang="ja-JP" sz="1100"/>
        </a:p>
        <a:p>
          <a:pPr algn="ctr"/>
          <a:r>
            <a:rPr kumimoji="1" lang="ja-JP" altLang="en-US" sz="1100"/>
            <a:t>１百万円</a:t>
          </a:r>
        </a:p>
      </xdr:txBody>
    </xdr:sp>
    <xdr:clientData/>
  </xdr:twoCellAnchor>
  <xdr:oneCellAnchor>
    <xdr:from>
      <xdr:col>21</xdr:col>
      <xdr:colOff>148604</xdr:colOff>
      <xdr:row>725</xdr:row>
      <xdr:rowOff>365501</xdr:rowOff>
    </xdr:from>
    <xdr:ext cx="3171518" cy="251696"/>
    <xdr:sp macro="" textlink="">
      <xdr:nvSpPr>
        <xdr:cNvPr id="66" name="テキスト ボックス 65"/>
        <xdr:cNvSpPr txBox="1"/>
      </xdr:nvSpPr>
      <xdr:spPr>
        <a:xfrm rot="10800000" flipV="1">
          <a:off x="14550404" y="124476251"/>
          <a:ext cx="3171518" cy="251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900"/>
            <a:t>（日韓交流おまつり事前広報活動経費）</a:t>
          </a:r>
        </a:p>
      </xdr:txBody>
    </xdr:sp>
    <xdr:clientData/>
  </xdr:oneCellAnchor>
  <xdr:twoCellAnchor>
    <xdr:from>
      <xdr:col>27</xdr:col>
      <xdr:colOff>148986</xdr:colOff>
      <xdr:row>724</xdr:row>
      <xdr:rowOff>1574345</xdr:rowOff>
    </xdr:from>
    <xdr:to>
      <xdr:col>27</xdr:col>
      <xdr:colOff>152400</xdr:colOff>
      <xdr:row>724</xdr:row>
      <xdr:rowOff>2581275</xdr:rowOff>
    </xdr:to>
    <xdr:cxnSp macro="">
      <xdr:nvCxnSpPr>
        <xdr:cNvPr id="67" name="直線コネクタ 66"/>
        <xdr:cNvCxnSpPr/>
      </xdr:nvCxnSpPr>
      <xdr:spPr>
        <a:xfrm rot="16200000" flipH="1">
          <a:off x="18668653" y="124300903"/>
          <a:ext cx="0" cy="341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142874</xdr:colOff>
      <xdr:row>724</xdr:row>
      <xdr:rowOff>3209929</xdr:rowOff>
    </xdr:from>
    <xdr:to>
      <xdr:col>27</xdr:col>
      <xdr:colOff>142877</xdr:colOff>
      <xdr:row>724</xdr:row>
      <xdr:rowOff>3857628</xdr:rowOff>
    </xdr:to>
    <xdr:cxnSp macro="">
      <xdr:nvCxnSpPr>
        <xdr:cNvPr id="68" name="直線矢印コネクタ 67"/>
        <xdr:cNvCxnSpPr/>
      </xdr:nvCxnSpPr>
      <xdr:spPr>
        <a:xfrm rot="16200000" flipH="1">
          <a:off x="18659475" y="124301253"/>
          <a:ext cx="1" cy="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104671</xdr:colOff>
      <xdr:row>724</xdr:row>
      <xdr:rowOff>4439069</xdr:rowOff>
    </xdr:from>
    <xdr:to>
      <xdr:col>35</xdr:col>
      <xdr:colOff>216906</xdr:colOff>
      <xdr:row>725</xdr:row>
      <xdr:rowOff>188613</xdr:rowOff>
    </xdr:to>
    <xdr:sp macro="" textlink="">
      <xdr:nvSpPr>
        <xdr:cNvPr id="69" name="テキスト ボックス 68"/>
        <xdr:cNvSpPr txBox="1"/>
      </xdr:nvSpPr>
      <xdr:spPr>
        <a:xfrm>
          <a:off x="13134871" y="124301669"/>
          <a:ext cx="11085035" cy="16914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Ａ．（社）東アジア文化交流協会</a:t>
          </a:r>
          <a:endParaRPr kumimoji="1" lang="en-US" altLang="ja-JP" sz="1100"/>
        </a:p>
        <a:p>
          <a:pPr algn="ctr"/>
          <a:r>
            <a:rPr kumimoji="1" lang="ja-JP" altLang="en-US" sz="1100"/>
            <a:t>１百万円</a:t>
          </a:r>
        </a:p>
      </xdr:txBody>
    </xdr:sp>
    <xdr:clientData/>
  </xdr:twoCellAnchor>
  <xdr:oneCellAnchor>
    <xdr:from>
      <xdr:col>34</xdr:col>
      <xdr:colOff>41869</xdr:colOff>
      <xdr:row>397</xdr:row>
      <xdr:rowOff>3767189</xdr:rowOff>
    </xdr:from>
    <xdr:ext cx="1339780" cy="232679"/>
    <xdr:sp macro="" textlink="">
      <xdr:nvSpPr>
        <xdr:cNvPr id="70" name="テキスト ボックス 69"/>
        <xdr:cNvSpPr txBox="1"/>
      </xdr:nvSpPr>
      <xdr:spPr>
        <a:xfrm>
          <a:off x="23359069" y="68232389"/>
          <a:ext cx="1339780" cy="232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900"/>
            <a:t>　　　　</a:t>
          </a:r>
          <a:r>
            <a:rPr kumimoji="1" lang="en-US" altLang="ja-JP" sz="900"/>
            <a:t>【</a:t>
          </a:r>
          <a:r>
            <a:rPr kumimoji="1" lang="ja-JP" altLang="en-US" sz="900"/>
            <a:t>随意契約</a:t>
          </a:r>
          <a:r>
            <a:rPr kumimoji="1" lang="en-US" altLang="ja-JP" sz="900"/>
            <a:t>】</a:t>
          </a:r>
          <a:endParaRPr kumimoji="1" lang="ja-JP" altLang="en-US" sz="900"/>
        </a:p>
      </xdr:txBody>
    </xdr:sp>
    <xdr:clientData/>
  </xdr:oneCellAnchor>
  <xdr:oneCellAnchor>
    <xdr:from>
      <xdr:col>32</xdr:col>
      <xdr:colOff>94203</xdr:colOff>
      <xdr:row>616</xdr:row>
      <xdr:rowOff>1277919</xdr:rowOff>
    </xdr:from>
    <xdr:ext cx="1281340" cy="286480"/>
    <xdr:sp macro="" textlink="">
      <xdr:nvSpPr>
        <xdr:cNvPr id="71" name="テキスト ボックス 70"/>
        <xdr:cNvSpPr txBox="1"/>
      </xdr:nvSpPr>
      <xdr:spPr>
        <a:xfrm>
          <a:off x="22039803" y="105786219"/>
          <a:ext cx="1281340" cy="2864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050"/>
            <a:t>【</a:t>
          </a:r>
          <a:r>
            <a:rPr kumimoji="1" lang="ja-JP" altLang="en-US" sz="1050"/>
            <a:t>随意契約</a:t>
          </a:r>
          <a:r>
            <a:rPr kumimoji="1" lang="en-US" altLang="ja-JP" sz="1050"/>
            <a:t>】</a:t>
          </a:r>
          <a:endParaRPr kumimoji="1" lang="ja-JP" altLang="en-US" sz="1050"/>
        </a:p>
      </xdr:txBody>
    </xdr:sp>
    <xdr:clientData/>
  </xdr:oneCellAnchor>
  <xdr:oneCellAnchor>
    <xdr:from>
      <xdr:col>25</xdr:col>
      <xdr:colOff>125604</xdr:colOff>
      <xdr:row>724</xdr:row>
      <xdr:rowOff>4060266</xdr:rowOff>
    </xdr:from>
    <xdr:ext cx="1308380" cy="267381"/>
    <xdr:sp macro="" textlink="">
      <xdr:nvSpPr>
        <xdr:cNvPr id="72" name="テキスト ボックス 71"/>
        <xdr:cNvSpPr txBox="1"/>
      </xdr:nvSpPr>
      <xdr:spPr>
        <a:xfrm>
          <a:off x="17270604" y="124303866"/>
          <a:ext cx="1308380"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050"/>
            <a:t>【</a:t>
          </a:r>
          <a:r>
            <a:rPr kumimoji="1" lang="ja-JP" altLang="en-US" sz="1050"/>
            <a:t>随意契約</a:t>
          </a:r>
          <a:r>
            <a:rPr kumimoji="1" lang="en-US" altLang="ja-JP" sz="1050"/>
            <a:t>】</a:t>
          </a:r>
          <a:endParaRPr kumimoji="1" lang="ja-JP" altLang="en-US" sz="1050"/>
        </a:p>
      </xdr:txBody>
    </xdr:sp>
    <xdr:clientData/>
  </xdr:oneCellAnchor>
  <xdr:twoCellAnchor>
    <xdr:from>
      <xdr:col>21</xdr:col>
      <xdr:colOff>57150</xdr:colOff>
      <xdr:row>107</xdr:row>
      <xdr:rowOff>742950</xdr:rowOff>
    </xdr:from>
    <xdr:to>
      <xdr:col>30</xdr:col>
      <xdr:colOff>96585</xdr:colOff>
      <xdr:row>107</xdr:row>
      <xdr:rowOff>1321684</xdr:rowOff>
    </xdr:to>
    <xdr:sp macro="" textlink="">
      <xdr:nvSpPr>
        <xdr:cNvPr id="73" name="テキスト ボックス 72"/>
        <xdr:cNvSpPr txBox="1"/>
      </xdr:nvSpPr>
      <xdr:spPr>
        <a:xfrm>
          <a:off x="3714750" y="41957625"/>
          <a:ext cx="1696785" cy="5787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５百万円</a:t>
          </a:r>
        </a:p>
      </xdr:txBody>
    </xdr:sp>
    <xdr:clientData/>
  </xdr:twoCellAnchor>
  <xdr:twoCellAnchor>
    <xdr:from>
      <xdr:col>29</xdr:col>
      <xdr:colOff>28575</xdr:colOff>
      <xdr:row>107</xdr:row>
      <xdr:rowOff>1724025</xdr:rowOff>
    </xdr:from>
    <xdr:to>
      <xdr:col>37</xdr:col>
      <xdr:colOff>190500</xdr:colOff>
      <xdr:row>107</xdr:row>
      <xdr:rowOff>2371725</xdr:rowOff>
    </xdr:to>
    <xdr:sp macro="" textlink="">
      <xdr:nvSpPr>
        <xdr:cNvPr id="74" name="テキスト ボックス 73"/>
        <xdr:cNvSpPr txBox="1"/>
      </xdr:nvSpPr>
      <xdr:spPr>
        <a:xfrm>
          <a:off x="5172075" y="42938700"/>
          <a:ext cx="1685925" cy="647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Ａ．有識者５名</a:t>
          </a:r>
          <a:endParaRPr kumimoji="1" lang="en-US" sz="1100">
            <a:solidFill>
              <a:schemeClr val="dk1"/>
            </a:solidFill>
            <a:latin typeface="+mn-lt"/>
            <a:ea typeface="+mn-ea"/>
            <a:cs typeface="+mn-cs"/>
          </a:endParaRPr>
        </a:p>
        <a:p>
          <a:pPr algn="ctr"/>
          <a:r>
            <a:rPr kumimoji="1" lang="ja-JP" altLang="en-US" sz="1100"/>
            <a:t>３百万円</a:t>
          </a:r>
          <a:endParaRPr kumimoji="1" lang="en-US" altLang="ja-JP" sz="1100"/>
        </a:p>
        <a:p>
          <a:pPr algn="ctr"/>
          <a:endParaRPr kumimoji="1" lang="en-US" altLang="ja-JP" sz="1100"/>
        </a:p>
        <a:p>
          <a:pPr algn="ctr"/>
          <a:endParaRPr kumimoji="1" lang="en-US" altLang="ja-JP" sz="1100"/>
        </a:p>
        <a:p>
          <a:pPr algn="ctr"/>
          <a:endParaRPr kumimoji="1" lang="ja-JP" altLang="en-US" sz="1100"/>
        </a:p>
      </xdr:txBody>
    </xdr:sp>
    <xdr:clientData/>
  </xdr:twoCellAnchor>
  <xdr:twoCellAnchor>
    <xdr:from>
      <xdr:col>29</xdr:col>
      <xdr:colOff>38100</xdr:colOff>
      <xdr:row>107</xdr:row>
      <xdr:rowOff>3019425</xdr:rowOff>
    </xdr:from>
    <xdr:to>
      <xdr:col>38</xdr:col>
      <xdr:colOff>10257</xdr:colOff>
      <xdr:row>107</xdr:row>
      <xdr:rowOff>3648075</xdr:rowOff>
    </xdr:to>
    <xdr:sp macro="" textlink="">
      <xdr:nvSpPr>
        <xdr:cNvPr id="75" name="テキスト ボックス 74"/>
        <xdr:cNvSpPr txBox="1"/>
      </xdr:nvSpPr>
      <xdr:spPr>
        <a:xfrm>
          <a:off x="5181600" y="44234100"/>
          <a:ext cx="1696182" cy="6286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Ｂ．（株）開成印刷</a:t>
          </a:r>
          <a:endParaRPr kumimoji="1" lang="en-US" altLang="ja-JP" sz="1100"/>
        </a:p>
        <a:p>
          <a:pPr algn="ctr"/>
          <a:r>
            <a:rPr kumimoji="1" lang="ja-JP" altLang="en-US" sz="1100"/>
            <a:t>１．４百万円</a:t>
          </a:r>
        </a:p>
      </xdr:txBody>
    </xdr:sp>
    <xdr:clientData/>
  </xdr:twoCellAnchor>
  <xdr:twoCellAnchor>
    <xdr:from>
      <xdr:col>28</xdr:col>
      <xdr:colOff>76200</xdr:colOff>
      <xdr:row>108</xdr:row>
      <xdr:rowOff>171764</xdr:rowOff>
    </xdr:from>
    <xdr:to>
      <xdr:col>38</xdr:col>
      <xdr:colOff>100641</xdr:colOff>
      <xdr:row>108</xdr:row>
      <xdr:rowOff>400364</xdr:rowOff>
    </xdr:to>
    <xdr:sp macro="" textlink="">
      <xdr:nvSpPr>
        <xdr:cNvPr id="76" name="テキスト ボックス 75"/>
        <xdr:cNvSpPr txBox="1"/>
      </xdr:nvSpPr>
      <xdr:spPr>
        <a:xfrm>
          <a:off x="5048250" y="46282289"/>
          <a:ext cx="1919916"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（出張旅費）</a:t>
          </a:r>
        </a:p>
      </xdr:txBody>
    </xdr:sp>
    <xdr:clientData/>
  </xdr:twoCellAnchor>
  <xdr:twoCellAnchor>
    <xdr:from>
      <xdr:col>29</xdr:col>
      <xdr:colOff>23865</xdr:colOff>
      <xdr:row>107</xdr:row>
      <xdr:rowOff>4327491</xdr:rowOff>
    </xdr:from>
    <xdr:to>
      <xdr:col>38</xdr:col>
      <xdr:colOff>23793</xdr:colOff>
      <xdr:row>108</xdr:row>
      <xdr:rowOff>71377</xdr:rowOff>
    </xdr:to>
    <xdr:sp macro="" textlink="">
      <xdr:nvSpPr>
        <xdr:cNvPr id="77" name="テキスト ボックス 76"/>
        <xdr:cNvSpPr txBox="1"/>
      </xdr:nvSpPr>
      <xdr:spPr>
        <a:xfrm>
          <a:off x="5167365" y="45542166"/>
          <a:ext cx="1723953" cy="63973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Ｃ．出張者４名</a:t>
          </a:r>
          <a:endParaRPr kumimoji="1" lang="en-US" altLang="ja-JP" sz="1100"/>
        </a:p>
        <a:p>
          <a:pPr algn="ctr"/>
          <a:r>
            <a:rPr kumimoji="1" lang="ja-JP" altLang="en-US" sz="1100"/>
            <a:t>０．６百万円</a:t>
          </a:r>
          <a:endParaRPr kumimoji="1" lang="en-US" altLang="ja-JP" sz="1100"/>
        </a:p>
        <a:p>
          <a:pPr algn="ctr"/>
          <a:endParaRPr kumimoji="1" lang="ja-JP" altLang="en-US" sz="1100"/>
        </a:p>
      </xdr:txBody>
    </xdr:sp>
    <xdr:clientData/>
  </xdr:twoCellAnchor>
  <xdr:twoCellAnchor>
    <xdr:from>
      <xdr:col>28</xdr:col>
      <xdr:colOff>28575</xdr:colOff>
      <xdr:row>107</xdr:row>
      <xdr:rowOff>2771775</xdr:rowOff>
    </xdr:from>
    <xdr:to>
      <xdr:col>38</xdr:col>
      <xdr:colOff>53016</xdr:colOff>
      <xdr:row>107</xdr:row>
      <xdr:rowOff>3000375</xdr:rowOff>
    </xdr:to>
    <xdr:sp macro="" textlink="">
      <xdr:nvSpPr>
        <xdr:cNvPr id="78" name="テキスト ボックス 77"/>
        <xdr:cNvSpPr txBox="1"/>
      </xdr:nvSpPr>
      <xdr:spPr>
        <a:xfrm>
          <a:off x="5000625" y="43986450"/>
          <a:ext cx="1919916"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見積合わせによる随意契約</a:t>
          </a:r>
          <a:r>
            <a:rPr kumimoji="1" lang="en-US" altLang="ja-JP" sz="1000"/>
            <a:t>】</a:t>
          </a:r>
          <a:endParaRPr kumimoji="1" lang="ja-JP" altLang="en-US" sz="1000"/>
        </a:p>
      </xdr:txBody>
    </xdr:sp>
    <xdr:clientData/>
  </xdr:twoCellAnchor>
  <xdr:twoCellAnchor>
    <xdr:from>
      <xdr:col>28</xdr:col>
      <xdr:colOff>38100</xdr:colOff>
      <xdr:row>107</xdr:row>
      <xdr:rowOff>2428875</xdr:rowOff>
    </xdr:from>
    <xdr:to>
      <xdr:col>38</xdr:col>
      <xdr:colOff>62541</xdr:colOff>
      <xdr:row>107</xdr:row>
      <xdr:rowOff>2638425</xdr:rowOff>
    </xdr:to>
    <xdr:sp macro="" textlink="">
      <xdr:nvSpPr>
        <xdr:cNvPr id="79" name="テキスト ボックス 78"/>
        <xdr:cNvSpPr txBox="1"/>
      </xdr:nvSpPr>
      <xdr:spPr>
        <a:xfrm>
          <a:off x="5010150" y="43643550"/>
          <a:ext cx="1919916" cy="20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（調査費）</a:t>
          </a:r>
        </a:p>
      </xdr:txBody>
    </xdr:sp>
    <xdr:clientData/>
  </xdr:twoCellAnchor>
  <xdr:twoCellAnchor>
    <xdr:from>
      <xdr:col>28</xdr:col>
      <xdr:colOff>123825</xdr:colOff>
      <xdr:row>107</xdr:row>
      <xdr:rowOff>3695700</xdr:rowOff>
    </xdr:from>
    <xdr:to>
      <xdr:col>38</xdr:col>
      <xdr:colOff>148266</xdr:colOff>
      <xdr:row>107</xdr:row>
      <xdr:rowOff>3924300</xdr:rowOff>
    </xdr:to>
    <xdr:sp macro="" textlink="">
      <xdr:nvSpPr>
        <xdr:cNvPr id="80" name="テキスト ボックス 79"/>
        <xdr:cNvSpPr txBox="1"/>
      </xdr:nvSpPr>
      <xdr:spPr>
        <a:xfrm>
          <a:off x="5095875" y="44910375"/>
          <a:ext cx="1919916"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（パンフレット増刷）</a:t>
          </a:r>
        </a:p>
      </xdr:txBody>
    </xdr:sp>
    <xdr:clientData/>
  </xdr:twoCellAnchor>
  <xdr:twoCellAnchor>
    <xdr:from>
      <xdr:col>25</xdr:col>
      <xdr:colOff>141859</xdr:colOff>
      <xdr:row>107</xdr:row>
      <xdr:rowOff>1323975</xdr:rowOff>
    </xdr:from>
    <xdr:to>
      <xdr:col>25</xdr:col>
      <xdr:colOff>167472</xdr:colOff>
      <xdr:row>107</xdr:row>
      <xdr:rowOff>4605495</xdr:rowOff>
    </xdr:to>
    <xdr:cxnSp macro="">
      <xdr:nvCxnSpPr>
        <xdr:cNvPr id="81" name="直線コネクタ 80"/>
        <xdr:cNvCxnSpPr/>
      </xdr:nvCxnSpPr>
      <xdr:spPr>
        <a:xfrm rot="16200000" flipH="1">
          <a:off x="2857306" y="44166603"/>
          <a:ext cx="3281520" cy="2561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172392</xdr:colOff>
      <xdr:row>107</xdr:row>
      <xdr:rowOff>4609472</xdr:rowOff>
    </xdr:from>
    <xdr:to>
      <xdr:col>28</xdr:col>
      <xdr:colOff>165997</xdr:colOff>
      <xdr:row>107</xdr:row>
      <xdr:rowOff>4609472</xdr:rowOff>
    </xdr:to>
    <xdr:cxnSp macro="">
      <xdr:nvCxnSpPr>
        <xdr:cNvPr id="82" name="直線矢印コネクタ 81"/>
        <xdr:cNvCxnSpPr/>
      </xdr:nvCxnSpPr>
      <xdr:spPr>
        <a:xfrm>
          <a:off x="4515792" y="45824147"/>
          <a:ext cx="622255"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142875</xdr:colOff>
      <xdr:row>107</xdr:row>
      <xdr:rowOff>3267075</xdr:rowOff>
    </xdr:from>
    <xdr:to>
      <xdr:col>28</xdr:col>
      <xdr:colOff>152400</xdr:colOff>
      <xdr:row>107</xdr:row>
      <xdr:rowOff>3268663</xdr:rowOff>
    </xdr:to>
    <xdr:cxnSp macro="">
      <xdr:nvCxnSpPr>
        <xdr:cNvPr id="83" name="直線矢印コネクタ 82"/>
        <xdr:cNvCxnSpPr/>
      </xdr:nvCxnSpPr>
      <xdr:spPr>
        <a:xfrm>
          <a:off x="4486275" y="44481750"/>
          <a:ext cx="638175"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142875</xdr:colOff>
      <xdr:row>107</xdr:row>
      <xdr:rowOff>2009775</xdr:rowOff>
    </xdr:from>
    <xdr:to>
      <xdr:col>28</xdr:col>
      <xdr:colOff>136480</xdr:colOff>
      <xdr:row>107</xdr:row>
      <xdr:rowOff>2009775</xdr:rowOff>
    </xdr:to>
    <xdr:cxnSp macro="">
      <xdr:nvCxnSpPr>
        <xdr:cNvPr id="84" name="直線矢印コネクタ 83"/>
        <xdr:cNvCxnSpPr/>
      </xdr:nvCxnSpPr>
      <xdr:spPr>
        <a:xfrm>
          <a:off x="4486275" y="43224450"/>
          <a:ext cx="622255"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161925</xdr:colOff>
      <xdr:row>307</xdr:row>
      <xdr:rowOff>952500</xdr:rowOff>
    </xdr:from>
    <xdr:to>
      <xdr:col>34</xdr:col>
      <xdr:colOff>33883</xdr:colOff>
      <xdr:row>307</xdr:row>
      <xdr:rowOff>1531234</xdr:rowOff>
    </xdr:to>
    <xdr:sp macro="" textlink="">
      <xdr:nvSpPr>
        <xdr:cNvPr id="85" name="テキスト ボックス 84"/>
        <xdr:cNvSpPr txBox="1"/>
      </xdr:nvSpPr>
      <xdr:spPr>
        <a:xfrm>
          <a:off x="4333875" y="124653675"/>
          <a:ext cx="1700758" cy="5787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６百万円</a:t>
          </a:r>
        </a:p>
      </xdr:txBody>
    </xdr:sp>
    <xdr:clientData/>
  </xdr:twoCellAnchor>
  <xdr:twoCellAnchor>
    <xdr:from>
      <xdr:col>21</xdr:col>
      <xdr:colOff>19050</xdr:colOff>
      <xdr:row>307</xdr:row>
      <xdr:rowOff>3019425</xdr:rowOff>
    </xdr:from>
    <xdr:to>
      <xdr:col>37</xdr:col>
      <xdr:colOff>115137</xdr:colOff>
      <xdr:row>307</xdr:row>
      <xdr:rowOff>3569385</xdr:rowOff>
    </xdr:to>
    <xdr:sp macro="" textlink="">
      <xdr:nvSpPr>
        <xdr:cNvPr id="86" name="テキスト ボックス 85"/>
        <xdr:cNvSpPr txBox="1"/>
      </xdr:nvSpPr>
      <xdr:spPr>
        <a:xfrm>
          <a:off x="3676650" y="126720600"/>
          <a:ext cx="3105987" cy="54996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Ａ．（財）日本国際交流センター</a:t>
          </a:r>
          <a:endParaRPr kumimoji="1" lang="en-US" altLang="ja-JP" sz="1100"/>
        </a:p>
        <a:p>
          <a:pPr algn="ctr"/>
          <a:r>
            <a:rPr kumimoji="1" lang="ja-JP" altLang="en-US" sz="1100"/>
            <a:t>６百万円</a:t>
          </a:r>
        </a:p>
      </xdr:txBody>
    </xdr:sp>
    <xdr:clientData/>
  </xdr:twoCellAnchor>
  <xdr:twoCellAnchor>
    <xdr:from>
      <xdr:col>24</xdr:col>
      <xdr:colOff>9525</xdr:colOff>
      <xdr:row>307</xdr:row>
      <xdr:rowOff>2657475</xdr:rowOff>
    </xdr:from>
    <xdr:to>
      <xdr:col>35</xdr:col>
      <xdr:colOff>136427</xdr:colOff>
      <xdr:row>307</xdr:row>
      <xdr:rowOff>2985424</xdr:rowOff>
    </xdr:to>
    <xdr:sp macro="" textlink="">
      <xdr:nvSpPr>
        <xdr:cNvPr id="87" name="テキスト ボックス 86"/>
        <xdr:cNvSpPr txBox="1"/>
      </xdr:nvSpPr>
      <xdr:spPr>
        <a:xfrm>
          <a:off x="4181475" y="126358650"/>
          <a:ext cx="2155727" cy="3279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企画競争</a:t>
          </a:r>
          <a:r>
            <a:rPr kumimoji="1" lang="en-US" altLang="ja-JP" sz="1100"/>
            <a:t>】</a:t>
          </a:r>
          <a:endParaRPr kumimoji="1" lang="ja-JP" altLang="en-US" sz="1100"/>
        </a:p>
      </xdr:txBody>
    </xdr:sp>
    <xdr:clientData/>
  </xdr:twoCellAnchor>
  <xdr:twoCellAnchor>
    <xdr:from>
      <xdr:col>29</xdr:col>
      <xdr:colOff>47625</xdr:colOff>
      <xdr:row>307</xdr:row>
      <xdr:rowOff>1685925</xdr:rowOff>
    </xdr:from>
    <xdr:to>
      <xdr:col>29</xdr:col>
      <xdr:colOff>53652</xdr:colOff>
      <xdr:row>307</xdr:row>
      <xdr:rowOff>2349058</xdr:rowOff>
    </xdr:to>
    <xdr:cxnSp macro="">
      <xdr:nvCxnSpPr>
        <xdr:cNvPr id="88" name="直線矢印コネクタ 87"/>
        <xdr:cNvCxnSpPr/>
      </xdr:nvCxnSpPr>
      <xdr:spPr>
        <a:xfrm rot="16200000" flipH="1">
          <a:off x="4862572" y="125715653"/>
          <a:ext cx="663133" cy="602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95250</xdr:colOff>
      <xdr:row>397</xdr:row>
      <xdr:rowOff>800100</xdr:rowOff>
    </xdr:from>
    <xdr:to>
      <xdr:col>33</xdr:col>
      <xdr:colOff>138658</xdr:colOff>
      <xdr:row>397</xdr:row>
      <xdr:rowOff>1378834</xdr:rowOff>
    </xdr:to>
    <xdr:sp macro="" textlink="">
      <xdr:nvSpPr>
        <xdr:cNvPr id="89" name="テキスト ボックス 88"/>
        <xdr:cNvSpPr txBox="1"/>
      </xdr:nvSpPr>
      <xdr:spPr>
        <a:xfrm>
          <a:off x="4267200" y="164592000"/>
          <a:ext cx="1700758" cy="5787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６．６百万円</a:t>
          </a:r>
        </a:p>
      </xdr:txBody>
    </xdr:sp>
    <xdr:clientData/>
  </xdr:twoCellAnchor>
  <xdr:twoCellAnchor>
    <xdr:from>
      <xdr:col>28</xdr:col>
      <xdr:colOff>170656</xdr:colOff>
      <xdr:row>397</xdr:row>
      <xdr:rowOff>2429669</xdr:rowOff>
    </xdr:from>
    <xdr:to>
      <xdr:col>29</xdr:col>
      <xdr:colOff>794</xdr:colOff>
      <xdr:row>397</xdr:row>
      <xdr:rowOff>2905919</xdr:rowOff>
    </xdr:to>
    <xdr:cxnSp macro="">
      <xdr:nvCxnSpPr>
        <xdr:cNvPr id="90" name="直線矢印コネクタ 89"/>
        <xdr:cNvCxnSpPr/>
      </xdr:nvCxnSpPr>
      <xdr:spPr>
        <a:xfrm rot="5400000">
          <a:off x="4905375" y="166458900"/>
          <a:ext cx="476250" cy="158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31401</xdr:colOff>
      <xdr:row>397</xdr:row>
      <xdr:rowOff>4152376</xdr:rowOff>
    </xdr:from>
    <xdr:to>
      <xdr:col>25</xdr:col>
      <xdr:colOff>115138</xdr:colOff>
      <xdr:row>397</xdr:row>
      <xdr:rowOff>4800076</xdr:rowOff>
    </xdr:to>
    <xdr:sp macro="" textlink="">
      <xdr:nvSpPr>
        <xdr:cNvPr id="91" name="テキスト ボックス 90"/>
        <xdr:cNvSpPr txBox="1"/>
      </xdr:nvSpPr>
      <xdr:spPr>
        <a:xfrm>
          <a:off x="2660301" y="167944276"/>
          <a:ext cx="1798237" cy="647700"/>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900"/>
            <a:t>Ａ．ﾓﾄﾞｩﾂｱｰﾈｯﾄﾜｰｸ社</a:t>
          </a:r>
          <a:endParaRPr kumimoji="1" lang="en-US" altLang="ja-JP" sz="900"/>
        </a:p>
        <a:p>
          <a:pPr algn="ctr"/>
          <a:r>
            <a:rPr kumimoji="1" lang="ja-JP" altLang="en-US" sz="1000"/>
            <a:t>６．４百万円</a:t>
          </a:r>
          <a:endParaRPr kumimoji="1" lang="en-US" altLang="ja-JP" sz="1000"/>
        </a:p>
        <a:p>
          <a:endParaRPr kumimoji="1" lang="ja-JP" altLang="en-US" sz="1100"/>
        </a:p>
      </xdr:txBody>
    </xdr:sp>
    <xdr:clientData/>
  </xdr:twoCellAnchor>
  <xdr:oneCellAnchor>
    <xdr:from>
      <xdr:col>13</xdr:col>
      <xdr:colOff>73270</xdr:colOff>
      <xdr:row>397</xdr:row>
      <xdr:rowOff>4857326</xdr:rowOff>
    </xdr:from>
    <xdr:ext cx="2449286" cy="382844"/>
    <xdr:sp macro="" textlink="">
      <xdr:nvSpPr>
        <xdr:cNvPr id="92" name="テキスト ボックス 91"/>
        <xdr:cNvSpPr txBox="1"/>
      </xdr:nvSpPr>
      <xdr:spPr>
        <a:xfrm>
          <a:off x="2359270" y="168649226"/>
          <a:ext cx="2449286" cy="3828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900"/>
            <a:t>【</a:t>
          </a:r>
          <a:r>
            <a:rPr kumimoji="1" lang="ja-JP" altLang="en-US" sz="900"/>
            <a:t>韓国人遺族による海外激戦地（ｿﾛﾓﾝ）（中国東北地域）追悼事業委託</a:t>
          </a:r>
          <a:r>
            <a:rPr kumimoji="1" lang="en-US" altLang="ja-JP" sz="900"/>
            <a:t>】</a:t>
          </a:r>
          <a:endParaRPr kumimoji="1" lang="ja-JP" altLang="en-US" sz="900"/>
        </a:p>
      </xdr:txBody>
    </xdr:sp>
    <xdr:clientData/>
  </xdr:oneCellAnchor>
  <xdr:oneCellAnchor>
    <xdr:from>
      <xdr:col>16</xdr:col>
      <xdr:colOff>83736</xdr:colOff>
      <xdr:row>397</xdr:row>
      <xdr:rowOff>3809685</xdr:rowOff>
    </xdr:from>
    <xdr:ext cx="1339780" cy="230510"/>
    <xdr:sp macro="" textlink="">
      <xdr:nvSpPr>
        <xdr:cNvPr id="93" name="テキスト ボックス 92"/>
        <xdr:cNvSpPr txBox="1"/>
      </xdr:nvSpPr>
      <xdr:spPr>
        <a:xfrm>
          <a:off x="2884086" y="167601585"/>
          <a:ext cx="1339780" cy="2305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900"/>
            <a:t>　　　　</a:t>
          </a:r>
          <a:r>
            <a:rPr kumimoji="1" lang="en-US" altLang="ja-JP" sz="900"/>
            <a:t>【</a:t>
          </a:r>
          <a:r>
            <a:rPr kumimoji="1" lang="ja-JP" altLang="en-US" sz="900"/>
            <a:t>随意契約</a:t>
          </a:r>
          <a:r>
            <a:rPr kumimoji="1" lang="en-US" altLang="ja-JP" sz="900"/>
            <a:t>】</a:t>
          </a:r>
          <a:endParaRPr kumimoji="1" lang="ja-JP" altLang="en-US" sz="900"/>
        </a:p>
      </xdr:txBody>
    </xdr:sp>
    <xdr:clientData/>
  </xdr:oneCellAnchor>
  <xdr:twoCellAnchor>
    <xdr:from>
      <xdr:col>33</xdr:col>
      <xdr:colOff>20933</xdr:colOff>
      <xdr:row>397</xdr:row>
      <xdr:rowOff>4116160</xdr:rowOff>
    </xdr:from>
    <xdr:to>
      <xdr:col>41</xdr:col>
      <xdr:colOff>167472</xdr:colOff>
      <xdr:row>397</xdr:row>
      <xdr:rowOff>4801960</xdr:rowOff>
    </xdr:to>
    <xdr:sp macro="" textlink="">
      <xdr:nvSpPr>
        <xdr:cNvPr id="94" name="テキスト ボックス 93"/>
        <xdr:cNvSpPr txBox="1"/>
      </xdr:nvSpPr>
      <xdr:spPr>
        <a:xfrm>
          <a:off x="5850233" y="167908060"/>
          <a:ext cx="1784839" cy="685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900"/>
            <a:t>ﾊﾝｲﾙ･ｴﾝﾀｰﾌﾟﾗｲｽﾞ社</a:t>
          </a:r>
          <a:endParaRPr kumimoji="1" lang="en-US" altLang="ja-JP" sz="900"/>
        </a:p>
        <a:p>
          <a:pPr algn="ctr"/>
          <a:r>
            <a:rPr kumimoji="1" lang="ja-JP" altLang="en-US" sz="1000"/>
            <a:t>０．２百万円</a:t>
          </a:r>
        </a:p>
      </xdr:txBody>
    </xdr:sp>
    <xdr:clientData/>
  </xdr:twoCellAnchor>
  <xdr:oneCellAnchor>
    <xdr:from>
      <xdr:col>34</xdr:col>
      <xdr:colOff>123825</xdr:colOff>
      <xdr:row>397</xdr:row>
      <xdr:rowOff>4898362</xdr:rowOff>
    </xdr:from>
    <xdr:ext cx="1323975" cy="252069"/>
    <xdr:sp macro="" textlink="">
      <xdr:nvSpPr>
        <xdr:cNvPr id="95" name="テキスト ボックス 94"/>
        <xdr:cNvSpPr txBox="1"/>
      </xdr:nvSpPr>
      <xdr:spPr>
        <a:xfrm>
          <a:off x="6124575" y="168690262"/>
          <a:ext cx="1323975" cy="2520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900"/>
            <a:t>【</a:t>
          </a:r>
          <a:r>
            <a:rPr kumimoji="1" lang="ja-JP" altLang="en-US" sz="900"/>
            <a:t>同左記録作成業務</a:t>
          </a:r>
          <a:r>
            <a:rPr kumimoji="1" lang="en-US" altLang="ja-JP" sz="900"/>
            <a:t>】</a:t>
          </a:r>
          <a:endParaRPr kumimoji="1" lang="ja-JP" altLang="en-US" sz="900"/>
        </a:p>
      </xdr:txBody>
    </xdr:sp>
    <xdr:clientData/>
  </xdr:oneCellAnchor>
  <xdr:twoCellAnchor>
    <xdr:from>
      <xdr:col>20</xdr:col>
      <xdr:colOff>49613</xdr:colOff>
      <xdr:row>397</xdr:row>
      <xdr:rowOff>2904183</xdr:rowOff>
    </xdr:from>
    <xdr:to>
      <xdr:col>20</xdr:col>
      <xdr:colOff>55640</xdr:colOff>
      <xdr:row>397</xdr:row>
      <xdr:rowOff>3567316</xdr:rowOff>
    </xdr:to>
    <xdr:cxnSp macro="">
      <xdr:nvCxnSpPr>
        <xdr:cNvPr id="96" name="直線矢印コネクタ 95"/>
        <xdr:cNvCxnSpPr/>
      </xdr:nvCxnSpPr>
      <xdr:spPr>
        <a:xfrm rot="16200000" flipH="1">
          <a:off x="3207210" y="167024636"/>
          <a:ext cx="663133" cy="602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72432</xdr:colOff>
      <xdr:row>397</xdr:row>
      <xdr:rowOff>2887018</xdr:rowOff>
    </xdr:from>
    <xdr:to>
      <xdr:col>37</xdr:col>
      <xdr:colOff>78459</xdr:colOff>
      <xdr:row>397</xdr:row>
      <xdr:rowOff>3550151</xdr:rowOff>
    </xdr:to>
    <xdr:cxnSp macro="">
      <xdr:nvCxnSpPr>
        <xdr:cNvPr id="97" name="直線矢印コネクタ 96"/>
        <xdr:cNvCxnSpPr/>
      </xdr:nvCxnSpPr>
      <xdr:spPr>
        <a:xfrm rot="16200000" flipH="1">
          <a:off x="6411379" y="167007471"/>
          <a:ext cx="663133" cy="602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52335</xdr:colOff>
      <xdr:row>397</xdr:row>
      <xdr:rowOff>2889844</xdr:rowOff>
    </xdr:from>
    <xdr:to>
      <xdr:col>37</xdr:col>
      <xdr:colOff>73269</xdr:colOff>
      <xdr:row>397</xdr:row>
      <xdr:rowOff>2903800</xdr:rowOff>
    </xdr:to>
    <xdr:cxnSp macro="">
      <xdr:nvCxnSpPr>
        <xdr:cNvPr id="98" name="直線矢印コネクタ 97"/>
        <xdr:cNvCxnSpPr/>
      </xdr:nvCxnSpPr>
      <xdr:spPr>
        <a:xfrm flipV="1">
          <a:off x="3538485" y="166681744"/>
          <a:ext cx="3202284" cy="13956"/>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85725</xdr:colOff>
      <xdr:row>397</xdr:row>
      <xdr:rowOff>1838325</xdr:rowOff>
    </xdr:from>
    <xdr:to>
      <xdr:col>33</xdr:col>
      <xdr:colOff>129133</xdr:colOff>
      <xdr:row>397</xdr:row>
      <xdr:rowOff>2407572</xdr:rowOff>
    </xdr:to>
    <xdr:sp macro="" textlink="">
      <xdr:nvSpPr>
        <xdr:cNvPr id="99" name="テキスト ボックス 98"/>
        <xdr:cNvSpPr txBox="1"/>
      </xdr:nvSpPr>
      <xdr:spPr>
        <a:xfrm>
          <a:off x="4257675" y="165630225"/>
          <a:ext cx="1700758" cy="56924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在外公館</a:t>
          </a:r>
          <a:endParaRPr kumimoji="1" lang="en-US" altLang="ja-JP" sz="1100"/>
        </a:p>
        <a:p>
          <a:pPr algn="ctr"/>
          <a:r>
            <a:rPr kumimoji="1" lang="ja-JP" altLang="en-US" sz="1100"/>
            <a:t>６．６百万円</a:t>
          </a:r>
        </a:p>
      </xdr:txBody>
    </xdr:sp>
    <xdr:clientData/>
  </xdr:twoCellAnchor>
  <xdr:twoCellAnchor>
    <xdr:from>
      <xdr:col>28</xdr:col>
      <xdr:colOff>136004</xdr:colOff>
      <xdr:row>397</xdr:row>
      <xdr:rowOff>1378835</xdr:rowOff>
    </xdr:from>
    <xdr:to>
      <xdr:col>28</xdr:col>
      <xdr:colOff>145529</xdr:colOff>
      <xdr:row>397</xdr:row>
      <xdr:rowOff>1819227</xdr:rowOff>
    </xdr:to>
    <xdr:cxnSp macro="">
      <xdr:nvCxnSpPr>
        <xdr:cNvPr id="100" name="直線矢印コネクタ 99"/>
        <xdr:cNvCxnSpPr>
          <a:stCxn id="89" idx="2"/>
          <a:endCxn id="99" idx="0"/>
        </xdr:cNvCxnSpPr>
      </xdr:nvCxnSpPr>
      <xdr:spPr>
        <a:xfrm rot="5400000">
          <a:off x="4892621" y="165386168"/>
          <a:ext cx="440392" cy="952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19050</xdr:colOff>
      <xdr:row>494</xdr:row>
      <xdr:rowOff>838200</xdr:rowOff>
    </xdr:from>
    <xdr:to>
      <xdr:col>28</xdr:col>
      <xdr:colOff>53723</xdr:colOff>
      <xdr:row>494</xdr:row>
      <xdr:rowOff>1435909</xdr:rowOff>
    </xdr:to>
    <xdr:sp macro="" textlink="">
      <xdr:nvSpPr>
        <xdr:cNvPr id="101" name="テキスト ボックス 100"/>
        <xdr:cNvSpPr txBox="1"/>
      </xdr:nvSpPr>
      <xdr:spPr>
        <a:xfrm>
          <a:off x="3333750" y="205501875"/>
          <a:ext cx="1692023" cy="5977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９百万円</a:t>
          </a:r>
        </a:p>
      </xdr:txBody>
    </xdr:sp>
    <xdr:clientData/>
  </xdr:twoCellAnchor>
  <xdr:twoCellAnchor>
    <xdr:from>
      <xdr:col>27</xdr:col>
      <xdr:colOff>38099</xdr:colOff>
      <xdr:row>495</xdr:row>
      <xdr:rowOff>1273969</xdr:rowOff>
    </xdr:from>
    <xdr:to>
      <xdr:col>36</xdr:col>
      <xdr:colOff>202405</xdr:colOff>
      <xdr:row>495</xdr:row>
      <xdr:rowOff>1926016</xdr:rowOff>
    </xdr:to>
    <xdr:sp macro="" textlink="">
      <xdr:nvSpPr>
        <xdr:cNvPr id="102" name="テキスト ボックス 101"/>
        <xdr:cNvSpPr txBox="1"/>
      </xdr:nvSpPr>
      <xdr:spPr>
        <a:xfrm>
          <a:off x="4800599" y="210833494"/>
          <a:ext cx="1869281" cy="65204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（株）ニューオータニ</a:t>
          </a:r>
          <a:endParaRPr kumimoji="1" lang="en-US" altLang="ja-JP" sz="1100"/>
        </a:p>
        <a:p>
          <a:pPr algn="ctr"/>
          <a:r>
            <a:rPr kumimoji="1" lang="ja-JP" altLang="en-US" sz="1100"/>
            <a:t>０．７百万円</a:t>
          </a:r>
          <a:endParaRPr kumimoji="1" lang="en-US" altLang="ja-JP" sz="1100"/>
        </a:p>
        <a:p>
          <a:pPr algn="ctr"/>
          <a:endParaRPr kumimoji="1" lang="ja-JP" altLang="en-US" sz="1100"/>
        </a:p>
      </xdr:txBody>
    </xdr:sp>
    <xdr:clientData/>
  </xdr:twoCellAnchor>
  <xdr:twoCellAnchor>
    <xdr:from>
      <xdr:col>27</xdr:col>
      <xdr:colOff>11906</xdr:colOff>
      <xdr:row>495</xdr:row>
      <xdr:rowOff>3476625</xdr:rowOff>
    </xdr:from>
    <xdr:to>
      <xdr:col>36</xdr:col>
      <xdr:colOff>195891</xdr:colOff>
      <xdr:row>495</xdr:row>
      <xdr:rowOff>3705225</xdr:rowOff>
    </xdr:to>
    <xdr:sp macro="" textlink="">
      <xdr:nvSpPr>
        <xdr:cNvPr id="103" name="テキスト ボックス 102"/>
        <xdr:cNvSpPr txBox="1"/>
      </xdr:nvSpPr>
      <xdr:spPr>
        <a:xfrm>
          <a:off x="4774406" y="213036150"/>
          <a:ext cx="188896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（出張旅費）</a:t>
          </a:r>
        </a:p>
      </xdr:txBody>
    </xdr:sp>
    <xdr:clientData/>
  </xdr:twoCellAnchor>
  <xdr:twoCellAnchor>
    <xdr:from>
      <xdr:col>25</xdr:col>
      <xdr:colOff>57149</xdr:colOff>
      <xdr:row>494</xdr:row>
      <xdr:rowOff>3286125</xdr:rowOff>
    </xdr:from>
    <xdr:to>
      <xdr:col>33</xdr:col>
      <xdr:colOff>57150</xdr:colOff>
      <xdr:row>494</xdr:row>
      <xdr:rowOff>3533775</xdr:rowOff>
    </xdr:to>
    <xdr:sp macro="" textlink="">
      <xdr:nvSpPr>
        <xdr:cNvPr id="104" name="テキスト ボックス 103"/>
        <xdr:cNvSpPr txBox="1"/>
      </xdr:nvSpPr>
      <xdr:spPr>
        <a:xfrm>
          <a:off x="4400549" y="207949800"/>
          <a:ext cx="1485901"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企画競争</a:t>
          </a:r>
          <a:r>
            <a:rPr kumimoji="1" lang="en-US" altLang="ja-JP" sz="1000"/>
            <a:t>】</a:t>
          </a:r>
          <a:endParaRPr kumimoji="1" lang="ja-JP" altLang="en-US" sz="1000"/>
        </a:p>
      </xdr:txBody>
    </xdr:sp>
    <xdr:clientData/>
  </xdr:twoCellAnchor>
  <xdr:twoCellAnchor>
    <xdr:from>
      <xdr:col>27</xdr:col>
      <xdr:colOff>47626</xdr:colOff>
      <xdr:row>494</xdr:row>
      <xdr:rowOff>2352675</xdr:rowOff>
    </xdr:from>
    <xdr:to>
      <xdr:col>37</xdr:col>
      <xdr:colOff>28575</xdr:colOff>
      <xdr:row>494</xdr:row>
      <xdr:rowOff>2902635</xdr:rowOff>
    </xdr:to>
    <xdr:sp macro="" textlink="">
      <xdr:nvSpPr>
        <xdr:cNvPr id="105" name="テキスト ボックス 104"/>
        <xdr:cNvSpPr txBox="1"/>
      </xdr:nvSpPr>
      <xdr:spPr>
        <a:xfrm>
          <a:off x="4810126" y="207016350"/>
          <a:ext cx="1885949" cy="54996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Ａ．（有）鯱工房</a:t>
          </a:r>
          <a:endParaRPr kumimoji="1" lang="en-US" altLang="ja-JP" sz="1100"/>
        </a:p>
        <a:p>
          <a:pPr algn="ctr"/>
          <a:r>
            <a:rPr kumimoji="1" lang="ja-JP" altLang="en-US" sz="1100"/>
            <a:t>４百万円</a:t>
          </a:r>
        </a:p>
      </xdr:txBody>
    </xdr:sp>
    <xdr:clientData/>
  </xdr:twoCellAnchor>
  <xdr:twoCellAnchor>
    <xdr:from>
      <xdr:col>27</xdr:col>
      <xdr:colOff>38100</xdr:colOff>
      <xdr:row>494</xdr:row>
      <xdr:rowOff>3609975</xdr:rowOff>
    </xdr:from>
    <xdr:to>
      <xdr:col>37</xdr:col>
      <xdr:colOff>19049</xdr:colOff>
      <xdr:row>494</xdr:row>
      <xdr:rowOff>4169417</xdr:rowOff>
    </xdr:to>
    <xdr:sp macro="" textlink="">
      <xdr:nvSpPr>
        <xdr:cNvPr id="106" name="テキスト ボックス 105"/>
        <xdr:cNvSpPr txBox="1"/>
      </xdr:nvSpPr>
      <xdr:spPr>
        <a:xfrm>
          <a:off x="4800600" y="208273650"/>
          <a:ext cx="1885949" cy="5594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Ｂ．（財）日韓交流基金</a:t>
          </a:r>
          <a:endParaRPr kumimoji="1" lang="en-US" altLang="ja-JP" sz="1100"/>
        </a:p>
        <a:p>
          <a:pPr algn="ctr"/>
          <a:r>
            <a:rPr kumimoji="1" lang="ja-JP" altLang="en-US" sz="1100"/>
            <a:t>３百万円</a:t>
          </a:r>
        </a:p>
      </xdr:txBody>
    </xdr:sp>
    <xdr:clientData/>
  </xdr:twoCellAnchor>
  <xdr:twoCellAnchor>
    <xdr:from>
      <xdr:col>27</xdr:col>
      <xdr:colOff>38100</xdr:colOff>
      <xdr:row>495</xdr:row>
      <xdr:rowOff>66675</xdr:rowOff>
    </xdr:from>
    <xdr:to>
      <xdr:col>37</xdr:col>
      <xdr:colOff>19049</xdr:colOff>
      <xdr:row>495</xdr:row>
      <xdr:rowOff>616635</xdr:rowOff>
    </xdr:to>
    <xdr:sp macro="" textlink="">
      <xdr:nvSpPr>
        <xdr:cNvPr id="107" name="テキスト ボックス 106"/>
        <xdr:cNvSpPr txBox="1"/>
      </xdr:nvSpPr>
      <xdr:spPr>
        <a:xfrm>
          <a:off x="4800600" y="209626200"/>
          <a:ext cx="1885949" cy="54996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Ｃ．（株）ダブリュファイブ</a:t>
          </a:r>
          <a:endParaRPr kumimoji="1" lang="en-US" altLang="ja-JP" sz="1100"/>
        </a:p>
        <a:p>
          <a:pPr algn="ctr"/>
          <a:r>
            <a:rPr kumimoji="1" lang="ja-JP" altLang="en-US" sz="1100"/>
            <a:t>１百万円</a:t>
          </a:r>
        </a:p>
      </xdr:txBody>
    </xdr:sp>
    <xdr:clientData/>
  </xdr:twoCellAnchor>
  <xdr:twoCellAnchor>
    <xdr:from>
      <xdr:col>27</xdr:col>
      <xdr:colOff>64293</xdr:colOff>
      <xdr:row>495</xdr:row>
      <xdr:rowOff>2700338</xdr:rowOff>
    </xdr:from>
    <xdr:to>
      <xdr:col>36</xdr:col>
      <xdr:colOff>190499</xdr:colOff>
      <xdr:row>495</xdr:row>
      <xdr:rowOff>3388013</xdr:rowOff>
    </xdr:to>
    <xdr:sp macro="" textlink="">
      <xdr:nvSpPr>
        <xdr:cNvPr id="108" name="テキスト ボックス 107"/>
        <xdr:cNvSpPr txBox="1"/>
      </xdr:nvSpPr>
      <xdr:spPr>
        <a:xfrm>
          <a:off x="4826793" y="212259863"/>
          <a:ext cx="1831181" cy="687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出張者２名</a:t>
          </a:r>
          <a:endParaRPr kumimoji="1" lang="en-US" altLang="ja-JP" sz="1100"/>
        </a:p>
        <a:p>
          <a:pPr algn="ctr"/>
          <a:r>
            <a:rPr kumimoji="1" lang="ja-JP" altLang="en-US" sz="1100"/>
            <a:t>０．３百万円</a:t>
          </a:r>
          <a:endParaRPr kumimoji="1" lang="en-US" altLang="ja-JP" sz="1100"/>
        </a:p>
        <a:p>
          <a:pPr algn="ctr"/>
          <a:endParaRPr kumimoji="1" lang="ja-JP" altLang="en-US" sz="1100"/>
        </a:p>
      </xdr:txBody>
    </xdr:sp>
    <xdr:clientData/>
  </xdr:twoCellAnchor>
  <xdr:twoCellAnchor>
    <xdr:from>
      <xdr:col>24</xdr:col>
      <xdr:colOff>123825</xdr:colOff>
      <xdr:row>494</xdr:row>
      <xdr:rowOff>4648200</xdr:rowOff>
    </xdr:from>
    <xdr:to>
      <xdr:col>35</xdr:col>
      <xdr:colOff>14916</xdr:colOff>
      <xdr:row>494</xdr:row>
      <xdr:rowOff>4876800</xdr:rowOff>
    </xdr:to>
    <xdr:sp macro="" textlink="">
      <xdr:nvSpPr>
        <xdr:cNvPr id="109" name="テキスト ボックス 108"/>
        <xdr:cNvSpPr txBox="1"/>
      </xdr:nvSpPr>
      <xdr:spPr>
        <a:xfrm>
          <a:off x="4295775" y="209311875"/>
          <a:ext cx="1919916"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一般競争入札</a:t>
          </a:r>
          <a:r>
            <a:rPr kumimoji="1" lang="en-US" altLang="ja-JP" sz="1000"/>
            <a:t>】</a:t>
          </a:r>
          <a:endParaRPr kumimoji="1" lang="ja-JP" altLang="en-US" sz="1000"/>
        </a:p>
      </xdr:txBody>
    </xdr:sp>
    <xdr:clientData/>
  </xdr:twoCellAnchor>
  <xdr:twoCellAnchor>
    <xdr:from>
      <xdr:col>25</xdr:col>
      <xdr:colOff>180975</xdr:colOff>
      <xdr:row>494</xdr:row>
      <xdr:rowOff>2066925</xdr:rowOff>
    </xdr:from>
    <xdr:to>
      <xdr:col>35</xdr:col>
      <xdr:colOff>243516</xdr:colOff>
      <xdr:row>494</xdr:row>
      <xdr:rowOff>2295525</xdr:rowOff>
    </xdr:to>
    <xdr:sp macro="" textlink="">
      <xdr:nvSpPr>
        <xdr:cNvPr id="110" name="テキスト ボックス 109"/>
        <xdr:cNvSpPr txBox="1"/>
      </xdr:nvSpPr>
      <xdr:spPr>
        <a:xfrm>
          <a:off x="4524375" y="206730600"/>
          <a:ext cx="1919916"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clientData/>
  </xdr:twoCellAnchor>
  <xdr:twoCellAnchor>
    <xdr:from>
      <xdr:col>27</xdr:col>
      <xdr:colOff>28575</xdr:colOff>
      <xdr:row>494</xdr:row>
      <xdr:rowOff>2981325</xdr:rowOff>
    </xdr:from>
    <xdr:to>
      <xdr:col>37</xdr:col>
      <xdr:colOff>43491</xdr:colOff>
      <xdr:row>494</xdr:row>
      <xdr:rowOff>3190875</xdr:rowOff>
    </xdr:to>
    <xdr:sp macro="" textlink="">
      <xdr:nvSpPr>
        <xdr:cNvPr id="111" name="テキスト ボックス 110"/>
        <xdr:cNvSpPr txBox="1"/>
      </xdr:nvSpPr>
      <xdr:spPr>
        <a:xfrm>
          <a:off x="4791075" y="207645000"/>
          <a:ext cx="1919916" cy="20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（ホームページ掲載業務）</a:t>
          </a:r>
        </a:p>
      </xdr:txBody>
    </xdr:sp>
    <xdr:clientData/>
  </xdr:twoCellAnchor>
  <xdr:twoCellAnchor>
    <xdr:from>
      <xdr:col>25</xdr:col>
      <xdr:colOff>12412</xdr:colOff>
      <xdr:row>495</xdr:row>
      <xdr:rowOff>657225</xdr:rowOff>
    </xdr:from>
    <xdr:to>
      <xdr:col>40</xdr:col>
      <xdr:colOff>28864</xdr:colOff>
      <xdr:row>495</xdr:row>
      <xdr:rowOff>990896</xdr:rowOff>
    </xdr:to>
    <xdr:sp macro="" textlink="">
      <xdr:nvSpPr>
        <xdr:cNvPr id="112" name="テキスト ボックス 111"/>
        <xdr:cNvSpPr txBox="1"/>
      </xdr:nvSpPr>
      <xdr:spPr>
        <a:xfrm>
          <a:off x="4355812" y="210216750"/>
          <a:ext cx="2940627" cy="3336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（ホームページ掲載用韓国語翻訳業務）</a:t>
          </a:r>
        </a:p>
      </xdr:txBody>
    </xdr:sp>
    <xdr:clientData/>
  </xdr:twoCellAnchor>
  <xdr:twoCellAnchor>
    <xdr:from>
      <xdr:col>25</xdr:col>
      <xdr:colOff>161924</xdr:colOff>
      <xdr:row>494</xdr:row>
      <xdr:rowOff>4229100</xdr:rowOff>
    </xdr:from>
    <xdr:to>
      <xdr:col>39</xdr:col>
      <xdr:colOff>190499</xdr:colOff>
      <xdr:row>494</xdr:row>
      <xdr:rowOff>4495800</xdr:rowOff>
    </xdr:to>
    <xdr:sp macro="" textlink="">
      <xdr:nvSpPr>
        <xdr:cNvPr id="113" name="テキスト ボックス 112"/>
        <xdr:cNvSpPr txBox="1"/>
      </xdr:nvSpPr>
      <xdr:spPr>
        <a:xfrm>
          <a:off x="4505324" y="208892775"/>
          <a:ext cx="2752725"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（日韓歴史家会議日本側事務局業務委嘱）</a:t>
          </a:r>
        </a:p>
      </xdr:txBody>
    </xdr:sp>
    <xdr:clientData/>
  </xdr:twoCellAnchor>
  <xdr:twoCellAnchor>
    <xdr:from>
      <xdr:col>25</xdr:col>
      <xdr:colOff>95250</xdr:colOff>
      <xdr:row>495</xdr:row>
      <xdr:rowOff>1976437</xdr:rowOff>
    </xdr:from>
    <xdr:to>
      <xdr:col>38</xdr:col>
      <xdr:colOff>38099</xdr:colOff>
      <xdr:row>495</xdr:row>
      <xdr:rowOff>2252662</xdr:rowOff>
    </xdr:to>
    <xdr:sp macro="" textlink="">
      <xdr:nvSpPr>
        <xdr:cNvPr id="114" name="テキスト ボックス 113"/>
        <xdr:cNvSpPr txBox="1"/>
      </xdr:nvSpPr>
      <xdr:spPr>
        <a:xfrm>
          <a:off x="4438650" y="211535962"/>
          <a:ext cx="2466974"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（会議開催経費）</a:t>
          </a:r>
        </a:p>
      </xdr:txBody>
    </xdr:sp>
    <xdr:clientData/>
  </xdr:twoCellAnchor>
  <xdr:twoCellAnchor>
    <xdr:from>
      <xdr:col>26</xdr:col>
      <xdr:colOff>11907</xdr:colOff>
      <xdr:row>495</xdr:row>
      <xdr:rowOff>1000124</xdr:rowOff>
    </xdr:from>
    <xdr:to>
      <xdr:col>36</xdr:col>
      <xdr:colOff>38729</xdr:colOff>
      <xdr:row>495</xdr:row>
      <xdr:rowOff>1228724</xdr:rowOff>
    </xdr:to>
    <xdr:sp macro="" textlink="">
      <xdr:nvSpPr>
        <xdr:cNvPr id="115" name="テキスト ボックス 114"/>
        <xdr:cNvSpPr txBox="1"/>
      </xdr:nvSpPr>
      <xdr:spPr>
        <a:xfrm>
          <a:off x="4564857" y="210559649"/>
          <a:ext cx="1941347"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clientData/>
  </xdr:twoCellAnchor>
  <xdr:twoCellAnchor>
    <xdr:from>
      <xdr:col>23</xdr:col>
      <xdr:colOff>56910</xdr:colOff>
      <xdr:row>494</xdr:row>
      <xdr:rowOff>1440658</xdr:rowOff>
    </xdr:from>
    <xdr:to>
      <xdr:col>23</xdr:col>
      <xdr:colOff>83344</xdr:colOff>
      <xdr:row>495</xdr:row>
      <xdr:rowOff>3048003</xdr:rowOff>
    </xdr:to>
    <xdr:cxnSp macro="">
      <xdr:nvCxnSpPr>
        <xdr:cNvPr id="116" name="直線コネクタ 115"/>
        <xdr:cNvCxnSpPr/>
      </xdr:nvCxnSpPr>
      <xdr:spPr>
        <a:xfrm rot="16200000" flipH="1">
          <a:off x="819029" y="209342714"/>
          <a:ext cx="6503195" cy="2643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83344</xdr:colOff>
      <xdr:row>495</xdr:row>
      <xdr:rowOff>3048000</xdr:rowOff>
    </xdr:from>
    <xdr:to>
      <xdr:col>26</xdr:col>
      <xdr:colOff>157912</xdr:colOff>
      <xdr:row>495</xdr:row>
      <xdr:rowOff>3048000</xdr:rowOff>
    </xdr:to>
    <xdr:cxnSp macro="">
      <xdr:nvCxnSpPr>
        <xdr:cNvPr id="117" name="直線矢印コネクタ 116"/>
        <xdr:cNvCxnSpPr/>
      </xdr:nvCxnSpPr>
      <xdr:spPr>
        <a:xfrm>
          <a:off x="4083844" y="212607525"/>
          <a:ext cx="627018"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83343</xdr:colOff>
      <xdr:row>495</xdr:row>
      <xdr:rowOff>1607344</xdr:rowOff>
    </xdr:from>
    <xdr:to>
      <xdr:col>26</xdr:col>
      <xdr:colOff>157911</xdr:colOff>
      <xdr:row>495</xdr:row>
      <xdr:rowOff>1607344</xdr:rowOff>
    </xdr:to>
    <xdr:cxnSp macro="">
      <xdr:nvCxnSpPr>
        <xdr:cNvPr id="118" name="直線矢印コネクタ 117"/>
        <xdr:cNvCxnSpPr/>
      </xdr:nvCxnSpPr>
      <xdr:spPr>
        <a:xfrm>
          <a:off x="4083843" y="211166869"/>
          <a:ext cx="627018"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71437</xdr:colOff>
      <xdr:row>494</xdr:row>
      <xdr:rowOff>3831432</xdr:rowOff>
    </xdr:from>
    <xdr:to>
      <xdr:col>26</xdr:col>
      <xdr:colOff>146005</xdr:colOff>
      <xdr:row>494</xdr:row>
      <xdr:rowOff>3831432</xdr:rowOff>
    </xdr:to>
    <xdr:cxnSp macro="">
      <xdr:nvCxnSpPr>
        <xdr:cNvPr id="119" name="直線矢印コネクタ 118"/>
        <xdr:cNvCxnSpPr/>
      </xdr:nvCxnSpPr>
      <xdr:spPr>
        <a:xfrm>
          <a:off x="4071937" y="208495107"/>
          <a:ext cx="627018"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83344</xdr:colOff>
      <xdr:row>495</xdr:row>
      <xdr:rowOff>345281</xdr:rowOff>
    </xdr:from>
    <xdr:to>
      <xdr:col>26</xdr:col>
      <xdr:colOff>157912</xdr:colOff>
      <xdr:row>495</xdr:row>
      <xdr:rowOff>345281</xdr:rowOff>
    </xdr:to>
    <xdr:cxnSp macro="">
      <xdr:nvCxnSpPr>
        <xdr:cNvPr id="120" name="直線矢印コネクタ 119"/>
        <xdr:cNvCxnSpPr/>
      </xdr:nvCxnSpPr>
      <xdr:spPr>
        <a:xfrm>
          <a:off x="4083844" y="209904806"/>
          <a:ext cx="627018"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69056</xdr:colOff>
      <xdr:row>494</xdr:row>
      <xdr:rowOff>2581275</xdr:rowOff>
    </xdr:from>
    <xdr:to>
      <xdr:col>26</xdr:col>
      <xdr:colOff>143624</xdr:colOff>
      <xdr:row>494</xdr:row>
      <xdr:rowOff>2581275</xdr:rowOff>
    </xdr:to>
    <xdr:cxnSp macro="">
      <xdr:nvCxnSpPr>
        <xdr:cNvPr id="121" name="直線矢印コネクタ 120"/>
        <xdr:cNvCxnSpPr/>
      </xdr:nvCxnSpPr>
      <xdr:spPr>
        <a:xfrm>
          <a:off x="4069556" y="207244950"/>
          <a:ext cx="627018"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34018</xdr:colOff>
      <xdr:row>615</xdr:row>
      <xdr:rowOff>873124</xdr:rowOff>
    </xdr:from>
    <xdr:to>
      <xdr:col>29</xdr:col>
      <xdr:colOff>97946</xdr:colOff>
      <xdr:row>615</xdr:row>
      <xdr:rowOff>1553481</xdr:rowOff>
    </xdr:to>
    <xdr:sp macro="" textlink="">
      <xdr:nvSpPr>
        <xdr:cNvPr id="122" name="テキスト ボックス 121"/>
        <xdr:cNvSpPr txBox="1"/>
      </xdr:nvSpPr>
      <xdr:spPr>
        <a:xfrm>
          <a:off x="3520168" y="253495174"/>
          <a:ext cx="1721278" cy="68035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２百万円</a:t>
          </a:r>
        </a:p>
      </xdr:txBody>
    </xdr:sp>
    <xdr:clientData/>
  </xdr:twoCellAnchor>
  <xdr:twoCellAnchor>
    <xdr:from>
      <xdr:col>28</xdr:col>
      <xdr:colOff>124732</xdr:colOff>
      <xdr:row>615</xdr:row>
      <xdr:rowOff>2277382</xdr:rowOff>
    </xdr:from>
    <xdr:to>
      <xdr:col>37</xdr:col>
      <xdr:colOff>109764</xdr:colOff>
      <xdr:row>615</xdr:row>
      <xdr:rowOff>2906032</xdr:rowOff>
    </xdr:to>
    <xdr:sp macro="" textlink="">
      <xdr:nvSpPr>
        <xdr:cNvPr id="123" name="テキスト ボックス 122"/>
        <xdr:cNvSpPr txBox="1"/>
      </xdr:nvSpPr>
      <xdr:spPr>
        <a:xfrm>
          <a:off x="5096782" y="254899432"/>
          <a:ext cx="1680482" cy="6286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有識者８名</a:t>
          </a:r>
          <a:endParaRPr kumimoji="1" lang="en-US" sz="1100">
            <a:solidFill>
              <a:schemeClr val="dk1"/>
            </a:solidFill>
            <a:latin typeface="+mn-lt"/>
            <a:ea typeface="+mn-ea"/>
            <a:cs typeface="+mn-cs"/>
          </a:endParaRPr>
        </a:p>
        <a:p>
          <a:pPr algn="ctr"/>
          <a:r>
            <a:rPr kumimoji="1" lang="ja-JP" altLang="en-US" sz="1100"/>
            <a:t>１．４百万円</a:t>
          </a:r>
          <a:endParaRPr kumimoji="1" lang="en-US" altLang="ja-JP" sz="1100"/>
        </a:p>
        <a:p>
          <a:pPr algn="ctr"/>
          <a:endParaRPr kumimoji="1" lang="en-US" altLang="ja-JP" sz="1100"/>
        </a:p>
        <a:p>
          <a:pPr algn="ctr"/>
          <a:endParaRPr kumimoji="1" lang="ja-JP" altLang="en-US" sz="1100"/>
        </a:p>
      </xdr:txBody>
    </xdr:sp>
    <xdr:clientData/>
  </xdr:twoCellAnchor>
  <xdr:twoCellAnchor>
    <xdr:from>
      <xdr:col>28</xdr:col>
      <xdr:colOff>113392</xdr:colOff>
      <xdr:row>615</xdr:row>
      <xdr:rowOff>3774168</xdr:rowOff>
    </xdr:from>
    <xdr:to>
      <xdr:col>37</xdr:col>
      <xdr:colOff>136452</xdr:colOff>
      <xdr:row>615</xdr:row>
      <xdr:rowOff>4416626</xdr:rowOff>
    </xdr:to>
    <xdr:sp macro="" textlink="">
      <xdr:nvSpPr>
        <xdr:cNvPr id="124" name="テキスト ボックス 123"/>
        <xdr:cNvSpPr txBox="1"/>
      </xdr:nvSpPr>
      <xdr:spPr>
        <a:xfrm>
          <a:off x="5085442" y="256396218"/>
          <a:ext cx="1718510" cy="64245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出張者２名</a:t>
          </a:r>
          <a:endParaRPr kumimoji="1" lang="en-US" altLang="ja-JP" sz="1100"/>
        </a:p>
        <a:p>
          <a:pPr algn="ctr"/>
          <a:r>
            <a:rPr kumimoji="1" lang="ja-JP" altLang="en-US" sz="1100"/>
            <a:t>０．４百万円</a:t>
          </a:r>
          <a:endParaRPr kumimoji="1" lang="en-US" altLang="ja-JP" sz="1100"/>
        </a:p>
        <a:p>
          <a:pPr algn="ctr"/>
          <a:endParaRPr kumimoji="1" lang="ja-JP" altLang="en-US" sz="1100"/>
        </a:p>
      </xdr:txBody>
    </xdr:sp>
    <xdr:clientData/>
  </xdr:twoCellAnchor>
  <xdr:twoCellAnchor>
    <xdr:from>
      <xdr:col>20</xdr:col>
      <xdr:colOff>90714</xdr:colOff>
      <xdr:row>616</xdr:row>
      <xdr:rowOff>315684</xdr:rowOff>
    </xdr:from>
    <xdr:to>
      <xdr:col>29</xdr:col>
      <xdr:colOff>158615</xdr:colOff>
      <xdr:row>616</xdr:row>
      <xdr:rowOff>931730</xdr:rowOff>
    </xdr:to>
    <xdr:sp macro="" textlink="">
      <xdr:nvSpPr>
        <xdr:cNvPr id="125" name="テキスト ボックス 124"/>
        <xdr:cNvSpPr txBox="1"/>
      </xdr:nvSpPr>
      <xdr:spPr>
        <a:xfrm>
          <a:off x="3576864" y="257833584"/>
          <a:ext cx="1725251" cy="61604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在外公館</a:t>
          </a:r>
          <a:endParaRPr kumimoji="1" lang="en-US" altLang="ja-JP" sz="1100"/>
        </a:p>
        <a:p>
          <a:pPr algn="ctr"/>
          <a:r>
            <a:rPr kumimoji="1" lang="ja-JP" altLang="en-US" sz="1100"/>
            <a:t>０．２百万円</a:t>
          </a:r>
        </a:p>
      </xdr:txBody>
    </xdr:sp>
    <xdr:clientData/>
  </xdr:twoCellAnchor>
  <xdr:oneCellAnchor>
    <xdr:from>
      <xdr:col>29</xdr:col>
      <xdr:colOff>2615</xdr:colOff>
      <xdr:row>616</xdr:row>
      <xdr:rowOff>2308851</xdr:rowOff>
    </xdr:from>
    <xdr:ext cx="3127028" cy="233052"/>
    <xdr:sp macro="" textlink="">
      <xdr:nvSpPr>
        <xdr:cNvPr id="126" name="テキスト ボックス 125"/>
        <xdr:cNvSpPr txBox="1"/>
      </xdr:nvSpPr>
      <xdr:spPr>
        <a:xfrm>
          <a:off x="5146115" y="259826751"/>
          <a:ext cx="3127028" cy="233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900"/>
            <a:t>（第１０</a:t>
          </a:r>
          <a:r>
            <a:rPr kumimoji="1" lang="en-US" altLang="ja-JP" sz="900"/>
            <a:t>-</a:t>
          </a:r>
          <a:r>
            <a:rPr kumimoji="1" lang="ja-JP" altLang="en-US" sz="900"/>
            <a:t>１１回日韓有識者政策対話における報告書作成）</a:t>
          </a:r>
        </a:p>
      </xdr:txBody>
    </xdr:sp>
    <xdr:clientData/>
  </xdr:oneCellAnchor>
  <xdr:twoCellAnchor>
    <xdr:from>
      <xdr:col>29</xdr:col>
      <xdr:colOff>56696</xdr:colOff>
      <xdr:row>616</xdr:row>
      <xdr:rowOff>1589314</xdr:rowOff>
    </xdr:from>
    <xdr:to>
      <xdr:col>39</xdr:col>
      <xdr:colOff>158750</xdr:colOff>
      <xdr:row>616</xdr:row>
      <xdr:rowOff>2233208</xdr:rowOff>
    </xdr:to>
    <xdr:sp macro="" textlink="">
      <xdr:nvSpPr>
        <xdr:cNvPr id="127" name="テキスト ボックス 126"/>
        <xdr:cNvSpPr txBox="1"/>
      </xdr:nvSpPr>
      <xdr:spPr>
        <a:xfrm>
          <a:off x="5200196" y="259107214"/>
          <a:ext cx="2026104" cy="64389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世宗研究所日本研究ｾﾝﾀｰ</a:t>
          </a:r>
          <a:endParaRPr kumimoji="1" lang="en-US" altLang="ja-JP" sz="1100"/>
        </a:p>
        <a:p>
          <a:pPr algn="ctr"/>
          <a:r>
            <a:rPr kumimoji="1" lang="ja-JP" altLang="en-US" sz="1100"/>
            <a:t>０．２百万円</a:t>
          </a:r>
        </a:p>
      </xdr:txBody>
    </xdr:sp>
    <xdr:clientData/>
  </xdr:twoCellAnchor>
  <xdr:oneCellAnchor>
    <xdr:from>
      <xdr:col>28</xdr:col>
      <xdr:colOff>136071</xdr:colOff>
      <xdr:row>615</xdr:row>
      <xdr:rowOff>3016250</xdr:rowOff>
    </xdr:from>
    <xdr:ext cx="2574018" cy="232679"/>
    <xdr:sp macro="" textlink="">
      <xdr:nvSpPr>
        <xdr:cNvPr id="128" name="テキスト ボックス 127"/>
        <xdr:cNvSpPr txBox="1"/>
      </xdr:nvSpPr>
      <xdr:spPr>
        <a:xfrm>
          <a:off x="5108121" y="255638300"/>
          <a:ext cx="2574018" cy="232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900"/>
            <a:t>（第１０</a:t>
          </a:r>
          <a:r>
            <a:rPr kumimoji="1" lang="en-US" altLang="ja-JP" sz="900"/>
            <a:t>-</a:t>
          </a:r>
          <a:r>
            <a:rPr kumimoji="1" lang="ja-JP" altLang="en-US" sz="900"/>
            <a:t>１１回日韓有識者政策対話出席謝礼）</a:t>
          </a:r>
        </a:p>
      </xdr:txBody>
    </xdr:sp>
    <xdr:clientData/>
  </xdr:oneCellAnchor>
  <xdr:oneCellAnchor>
    <xdr:from>
      <xdr:col>31</xdr:col>
      <xdr:colOff>11338</xdr:colOff>
      <xdr:row>615</xdr:row>
      <xdr:rowOff>4499882</xdr:rowOff>
    </xdr:from>
    <xdr:ext cx="1281340" cy="240225"/>
    <xdr:sp macro="" textlink="">
      <xdr:nvSpPr>
        <xdr:cNvPr id="129" name="テキスト ボックス 128"/>
        <xdr:cNvSpPr txBox="1"/>
      </xdr:nvSpPr>
      <xdr:spPr>
        <a:xfrm>
          <a:off x="5497738" y="257121932"/>
          <a:ext cx="1281340" cy="24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900"/>
            <a:t>（出張旅費）</a:t>
          </a:r>
        </a:p>
      </xdr:txBody>
    </xdr:sp>
    <xdr:clientData/>
  </xdr:oneCellAnchor>
  <xdr:twoCellAnchor>
    <xdr:from>
      <xdr:col>24</xdr:col>
      <xdr:colOff>136072</xdr:colOff>
      <xdr:row>615</xdr:row>
      <xdr:rowOff>1574345</xdr:rowOff>
    </xdr:from>
    <xdr:to>
      <xdr:col>24</xdr:col>
      <xdr:colOff>168036</xdr:colOff>
      <xdr:row>616</xdr:row>
      <xdr:rowOff>293007</xdr:rowOff>
    </xdr:to>
    <xdr:cxnSp macro="">
      <xdr:nvCxnSpPr>
        <xdr:cNvPr id="130" name="直線コネクタ 129"/>
        <xdr:cNvCxnSpPr/>
      </xdr:nvCxnSpPr>
      <xdr:spPr>
        <a:xfrm rot="5400000">
          <a:off x="2516748" y="255987669"/>
          <a:ext cx="3614512" cy="3196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11340</xdr:colOff>
      <xdr:row>616</xdr:row>
      <xdr:rowOff>952504</xdr:rowOff>
    </xdr:from>
    <xdr:to>
      <xdr:col>25</xdr:col>
      <xdr:colOff>22681</xdr:colOff>
      <xdr:row>616</xdr:row>
      <xdr:rowOff>1927681</xdr:rowOff>
    </xdr:to>
    <xdr:cxnSp macro="">
      <xdr:nvCxnSpPr>
        <xdr:cNvPr id="131" name="直線コネクタ 130"/>
        <xdr:cNvCxnSpPr/>
      </xdr:nvCxnSpPr>
      <xdr:spPr>
        <a:xfrm rot="5400000">
          <a:off x="3872822" y="258952322"/>
          <a:ext cx="975177" cy="1134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xdr:colOff>
      <xdr:row>616</xdr:row>
      <xdr:rowOff>1927678</xdr:rowOff>
    </xdr:from>
    <xdr:to>
      <xdr:col>28</xdr:col>
      <xdr:colOff>9933</xdr:colOff>
      <xdr:row>616</xdr:row>
      <xdr:rowOff>1927678</xdr:rowOff>
    </xdr:to>
    <xdr:cxnSp macro="">
      <xdr:nvCxnSpPr>
        <xdr:cNvPr id="132" name="直線矢印コネクタ 131"/>
        <xdr:cNvCxnSpPr/>
      </xdr:nvCxnSpPr>
      <xdr:spPr>
        <a:xfrm>
          <a:off x="4343399" y="259445578"/>
          <a:ext cx="638584"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146538</xdr:colOff>
      <xdr:row>615</xdr:row>
      <xdr:rowOff>4061209</xdr:rowOff>
    </xdr:from>
    <xdr:to>
      <xdr:col>28</xdr:col>
      <xdr:colOff>32612</xdr:colOff>
      <xdr:row>615</xdr:row>
      <xdr:rowOff>4080329</xdr:rowOff>
    </xdr:to>
    <xdr:cxnSp macro="">
      <xdr:nvCxnSpPr>
        <xdr:cNvPr id="133" name="直線矢印コネクタ 132"/>
        <xdr:cNvCxnSpPr/>
      </xdr:nvCxnSpPr>
      <xdr:spPr>
        <a:xfrm>
          <a:off x="4318488" y="256683259"/>
          <a:ext cx="686174" cy="1912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150891</xdr:colOff>
      <xdr:row>615</xdr:row>
      <xdr:rowOff>2546193</xdr:rowOff>
    </xdr:from>
    <xdr:to>
      <xdr:col>28</xdr:col>
      <xdr:colOff>37601</xdr:colOff>
      <xdr:row>615</xdr:row>
      <xdr:rowOff>2546193</xdr:rowOff>
    </xdr:to>
    <xdr:cxnSp macro="">
      <xdr:nvCxnSpPr>
        <xdr:cNvPr id="134" name="直線矢印コネクタ 133"/>
        <xdr:cNvCxnSpPr/>
      </xdr:nvCxnSpPr>
      <xdr:spPr>
        <a:xfrm>
          <a:off x="4322841" y="255168243"/>
          <a:ext cx="68681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62593</xdr:colOff>
      <xdr:row>724</xdr:row>
      <xdr:rowOff>873124</xdr:rowOff>
    </xdr:from>
    <xdr:to>
      <xdr:col>32</xdr:col>
      <xdr:colOff>126521</xdr:colOff>
      <xdr:row>724</xdr:row>
      <xdr:rowOff>1553481</xdr:rowOff>
    </xdr:to>
    <xdr:sp macro="" textlink="">
      <xdr:nvSpPr>
        <xdr:cNvPr id="135" name="テキスト ボックス 134"/>
        <xdr:cNvSpPr txBox="1"/>
      </xdr:nvSpPr>
      <xdr:spPr>
        <a:xfrm>
          <a:off x="4063093" y="297948349"/>
          <a:ext cx="1721278" cy="68035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１百万円</a:t>
          </a:r>
        </a:p>
      </xdr:txBody>
    </xdr:sp>
    <xdr:clientData/>
  </xdr:twoCellAnchor>
  <xdr:twoCellAnchor>
    <xdr:from>
      <xdr:col>23</xdr:col>
      <xdr:colOff>43089</xdr:colOff>
      <xdr:row>724</xdr:row>
      <xdr:rowOff>2563584</xdr:rowOff>
    </xdr:from>
    <xdr:to>
      <xdr:col>32</xdr:col>
      <xdr:colOff>110990</xdr:colOff>
      <xdr:row>724</xdr:row>
      <xdr:rowOff>3208063</xdr:rowOff>
    </xdr:to>
    <xdr:sp macro="" textlink="">
      <xdr:nvSpPr>
        <xdr:cNvPr id="136" name="テキスト ボックス 135"/>
        <xdr:cNvSpPr txBox="1"/>
      </xdr:nvSpPr>
      <xdr:spPr>
        <a:xfrm>
          <a:off x="4043589" y="299638809"/>
          <a:ext cx="1725251" cy="644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在外公館</a:t>
          </a:r>
          <a:endParaRPr kumimoji="1" lang="en-US" altLang="ja-JP" sz="1100"/>
        </a:p>
        <a:p>
          <a:pPr algn="ctr"/>
          <a:r>
            <a:rPr kumimoji="1" lang="ja-JP" altLang="en-US" sz="1100"/>
            <a:t>１百万円</a:t>
          </a:r>
        </a:p>
      </xdr:txBody>
    </xdr:sp>
    <xdr:clientData/>
  </xdr:twoCellAnchor>
  <xdr:oneCellAnchor>
    <xdr:from>
      <xdr:col>21</xdr:col>
      <xdr:colOff>148604</xdr:colOff>
      <xdr:row>725</xdr:row>
      <xdr:rowOff>365501</xdr:rowOff>
    </xdr:from>
    <xdr:ext cx="3171518" cy="251696"/>
    <xdr:sp macro="" textlink="">
      <xdr:nvSpPr>
        <xdr:cNvPr id="137" name="テキスト ボックス 136"/>
        <xdr:cNvSpPr txBox="1"/>
      </xdr:nvSpPr>
      <xdr:spPr>
        <a:xfrm rot="10800000" flipV="1">
          <a:off x="3806204" y="302336576"/>
          <a:ext cx="3171518" cy="251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900"/>
            <a:t>（日韓交流おまつり事前広報活動経費）</a:t>
          </a:r>
        </a:p>
      </xdr:txBody>
    </xdr:sp>
    <xdr:clientData/>
  </xdr:oneCellAnchor>
  <xdr:twoCellAnchor>
    <xdr:from>
      <xdr:col>27</xdr:col>
      <xdr:colOff>148986</xdr:colOff>
      <xdr:row>724</xdr:row>
      <xdr:rowOff>1574345</xdr:rowOff>
    </xdr:from>
    <xdr:to>
      <xdr:col>27</xdr:col>
      <xdr:colOff>152400</xdr:colOff>
      <xdr:row>724</xdr:row>
      <xdr:rowOff>2581275</xdr:rowOff>
    </xdr:to>
    <xdr:cxnSp macro="">
      <xdr:nvCxnSpPr>
        <xdr:cNvPr id="138" name="直線コネクタ 137"/>
        <xdr:cNvCxnSpPr/>
      </xdr:nvCxnSpPr>
      <xdr:spPr>
        <a:xfrm rot="16200000" flipH="1">
          <a:off x="4409728" y="299151328"/>
          <a:ext cx="1006930" cy="341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142874</xdr:colOff>
      <xdr:row>724</xdr:row>
      <xdr:rowOff>3209929</xdr:rowOff>
    </xdr:from>
    <xdr:to>
      <xdr:col>27</xdr:col>
      <xdr:colOff>142877</xdr:colOff>
      <xdr:row>724</xdr:row>
      <xdr:rowOff>3857628</xdr:rowOff>
    </xdr:to>
    <xdr:cxnSp macro="">
      <xdr:nvCxnSpPr>
        <xdr:cNvPr id="139" name="直線矢印コネクタ 138"/>
        <xdr:cNvCxnSpPr/>
      </xdr:nvCxnSpPr>
      <xdr:spPr>
        <a:xfrm rot="16200000" flipH="1">
          <a:off x="4581526" y="300609002"/>
          <a:ext cx="647699" cy="3"/>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104671</xdr:colOff>
      <xdr:row>724</xdr:row>
      <xdr:rowOff>4439069</xdr:rowOff>
    </xdr:from>
    <xdr:to>
      <xdr:col>35</xdr:col>
      <xdr:colOff>216906</xdr:colOff>
      <xdr:row>725</xdr:row>
      <xdr:rowOff>188613</xdr:rowOff>
    </xdr:to>
    <xdr:sp macro="" textlink="">
      <xdr:nvSpPr>
        <xdr:cNvPr id="140" name="テキスト ボックス 139"/>
        <xdr:cNvSpPr txBox="1"/>
      </xdr:nvSpPr>
      <xdr:spPr>
        <a:xfrm>
          <a:off x="3419371" y="301514294"/>
          <a:ext cx="2998310" cy="64539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Ａ．（社）東アジア文化交流協会</a:t>
          </a:r>
          <a:endParaRPr kumimoji="1" lang="en-US" altLang="ja-JP" sz="1100"/>
        </a:p>
        <a:p>
          <a:pPr algn="ctr"/>
          <a:r>
            <a:rPr kumimoji="1" lang="ja-JP" altLang="en-US" sz="1100"/>
            <a:t>１百万円</a:t>
          </a:r>
        </a:p>
      </xdr:txBody>
    </xdr:sp>
    <xdr:clientData/>
  </xdr:twoCellAnchor>
  <xdr:oneCellAnchor>
    <xdr:from>
      <xdr:col>34</xdr:col>
      <xdr:colOff>41869</xdr:colOff>
      <xdr:row>397</xdr:row>
      <xdr:rowOff>3767189</xdr:rowOff>
    </xdr:from>
    <xdr:ext cx="1339780" cy="232679"/>
    <xdr:sp macro="" textlink="">
      <xdr:nvSpPr>
        <xdr:cNvPr id="141" name="テキスト ボックス 140"/>
        <xdr:cNvSpPr txBox="1"/>
      </xdr:nvSpPr>
      <xdr:spPr>
        <a:xfrm>
          <a:off x="6042619" y="167559089"/>
          <a:ext cx="1339780" cy="232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ja-JP" altLang="en-US" sz="900"/>
            <a:t>　　　　</a:t>
          </a:r>
          <a:r>
            <a:rPr kumimoji="1" lang="en-US" altLang="ja-JP" sz="900"/>
            <a:t>【</a:t>
          </a:r>
          <a:r>
            <a:rPr kumimoji="1" lang="ja-JP" altLang="en-US" sz="900"/>
            <a:t>随意契約</a:t>
          </a:r>
          <a:r>
            <a:rPr kumimoji="1" lang="en-US" altLang="ja-JP" sz="900"/>
            <a:t>】</a:t>
          </a:r>
          <a:endParaRPr kumimoji="1" lang="ja-JP" altLang="en-US" sz="900"/>
        </a:p>
      </xdr:txBody>
    </xdr:sp>
    <xdr:clientData/>
  </xdr:oneCellAnchor>
  <xdr:oneCellAnchor>
    <xdr:from>
      <xdr:col>32</xdr:col>
      <xdr:colOff>94203</xdr:colOff>
      <xdr:row>616</xdr:row>
      <xdr:rowOff>1277919</xdr:rowOff>
    </xdr:from>
    <xdr:ext cx="1281340" cy="286480"/>
    <xdr:sp macro="" textlink="">
      <xdr:nvSpPr>
        <xdr:cNvPr id="142" name="テキスト ボックス 141"/>
        <xdr:cNvSpPr txBox="1"/>
      </xdr:nvSpPr>
      <xdr:spPr>
        <a:xfrm>
          <a:off x="5752053" y="258795819"/>
          <a:ext cx="1281340" cy="2864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050"/>
            <a:t>【</a:t>
          </a:r>
          <a:r>
            <a:rPr kumimoji="1" lang="ja-JP" altLang="en-US" sz="1050"/>
            <a:t>随意契約</a:t>
          </a:r>
          <a:r>
            <a:rPr kumimoji="1" lang="en-US" altLang="ja-JP" sz="1050"/>
            <a:t>】</a:t>
          </a:r>
          <a:endParaRPr kumimoji="1" lang="ja-JP" altLang="en-US" sz="1050"/>
        </a:p>
      </xdr:txBody>
    </xdr:sp>
    <xdr:clientData/>
  </xdr:oneCellAnchor>
  <xdr:oneCellAnchor>
    <xdr:from>
      <xdr:col>25</xdr:col>
      <xdr:colOff>125604</xdr:colOff>
      <xdr:row>724</xdr:row>
      <xdr:rowOff>4060266</xdr:rowOff>
    </xdr:from>
    <xdr:ext cx="1308380" cy="267381"/>
    <xdr:sp macro="" textlink="">
      <xdr:nvSpPr>
        <xdr:cNvPr id="143" name="テキスト ボックス 142"/>
        <xdr:cNvSpPr txBox="1"/>
      </xdr:nvSpPr>
      <xdr:spPr>
        <a:xfrm>
          <a:off x="4469004" y="301135491"/>
          <a:ext cx="1308380"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kumimoji="1" lang="en-US" altLang="ja-JP" sz="1050"/>
            <a:t>【</a:t>
          </a:r>
          <a:r>
            <a:rPr kumimoji="1" lang="ja-JP" altLang="en-US" sz="1050"/>
            <a:t>随意契約</a:t>
          </a:r>
          <a:r>
            <a:rPr kumimoji="1" lang="en-US" altLang="ja-JP" sz="1050"/>
            <a:t>】</a:t>
          </a:r>
          <a:endParaRPr kumimoji="1" lang="ja-JP" altLang="en-US" sz="1050"/>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13</xdr:col>
      <xdr:colOff>0</xdr:colOff>
      <xdr:row>97</xdr:row>
      <xdr:rowOff>1384300</xdr:rowOff>
    </xdr:from>
    <xdr:to>
      <xdr:col>43</xdr:col>
      <xdr:colOff>15875</xdr:colOff>
      <xdr:row>98</xdr:row>
      <xdr:rowOff>2952760</xdr:rowOff>
    </xdr:to>
    <xdr:graphicFrame macro="">
      <xdr:nvGraphicFramePr>
        <xdr:cNvPr id="2" name="図表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54</xdr:col>
      <xdr:colOff>139700</xdr:colOff>
      <xdr:row>176</xdr:row>
      <xdr:rowOff>304800</xdr:rowOff>
    </xdr:from>
    <xdr:to>
      <xdr:col>58</xdr:col>
      <xdr:colOff>533400</xdr:colOff>
      <xdr:row>179</xdr:row>
      <xdr:rowOff>50800</xdr:rowOff>
    </xdr:to>
    <xdr:sp macro="" textlink="">
      <xdr:nvSpPr>
        <xdr:cNvPr id="3" name="右矢印 2"/>
        <xdr:cNvSpPr/>
      </xdr:nvSpPr>
      <xdr:spPr>
        <a:xfrm rot="10800000">
          <a:off x="37172900" y="30346650"/>
          <a:ext cx="3136900" cy="39370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52</xdr:col>
      <xdr:colOff>114300</xdr:colOff>
      <xdr:row>166</xdr:row>
      <xdr:rowOff>165100</xdr:rowOff>
    </xdr:from>
    <xdr:to>
      <xdr:col>54</xdr:col>
      <xdr:colOff>50800</xdr:colOff>
      <xdr:row>189</xdr:row>
      <xdr:rowOff>190500</xdr:rowOff>
    </xdr:to>
    <xdr:sp macro="" textlink="">
      <xdr:nvSpPr>
        <xdr:cNvPr id="4" name="右中かっこ 3"/>
        <xdr:cNvSpPr/>
      </xdr:nvSpPr>
      <xdr:spPr>
        <a:xfrm>
          <a:off x="35775900" y="28625800"/>
          <a:ext cx="1308100" cy="3949700"/>
        </a:xfrm>
        <a:prstGeom prst="rightBrace">
          <a:avLst/>
        </a:prstGeom>
        <a:ln w="38100"/>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21</xdr:col>
      <xdr:colOff>152400</xdr:colOff>
      <xdr:row>192</xdr:row>
      <xdr:rowOff>1419225</xdr:rowOff>
    </xdr:from>
    <xdr:to>
      <xdr:col>37</xdr:col>
      <xdr:colOff>111125</xdr:colOff>
      <xdr:row>193</xdr:row>
      <xdr:rowOff>657225</xdr:rowOff>
    </xdr:to>
    <xdr:graphicFrame macro="">
      <xdr:nvGraphicFramePr>
        <xdr:cNvPr id="5" name="図表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 r:lo="rId6" r:qs="rId7" r:cs="rId8"/>
        </a:graphicData>
      </a:graphic>
    </xdr:graphicFrame>
    <xdr:clientData/>
  </xdr:twoCellAnchor>
  <xdr:twoCellAnchor>
    <xdr:from>
      <xdr:col>54</xdr:col>
      <xdr:colOff>139700</xdr:colOff>
      <xdr:row>272</xdr:row>
      <xdr:rowOff>304800</xdr:rowOff>
    </xdr:from>
    <xdr:to>
      <xdr:col>58</xdr:col>
      <xdr:colOff>533400</xdr:colOff>
      <xdr:row>275</xdr:row>
      <xdr:rowOff>50800</xdr:rowOff>
    </xdr:to>
    <xdr:sp macro="" textlink="">
      <xdr:nvSpPr>
        <xdr:cNvPr id="6" name="右矢印 5"/>
        <xdr:cNvSpPr/>
      </xdr:nvSpPr>
      <xdr:spPr>
        <a:xfrm rot="10800000">
          <a:off x="37172900" y="46805850"/>
          <a:ext cx="3136900" cy="39370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52</xdr:col>
      <xdr:colOff>114300</xdr:colOff>
      <xdr:row>262</xdr:row>
      <xdr:rowOff>165100</xdr:rowOff>
    </xdr:from>
    <xdr:to>
      <xdr:col>54</xdr:col>
      <xdr:colOff>50800</xdr:colOff>
      <xdr:row>285</xdr:row>
      <xdr:rowOff>190500</xdr:rowOff>
    </xdr:to>
    <xdr:sp macro="" textlink="">
      <xdr:nvSpPr>
        <xdr:cNvPr id="7" name="右中かっこ 6"/>
        <xdr:cNvSpPr/>
      </xdr:nvSpPr>
      <xdr:spPr>
        <a:xfrm>
          <a:off x="35775900" y="45085000"/>
          <a:ext cx="1308100" cy="3949700"/>
        </a:xfrm>
        <a:prstGeom prst="rightBrace">
          <a:avLst/>
        </a:prstGeom>
        <a:ln w="38100"/>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15</xdr:col>
      <xdr:colOff>114300</xdr:colOff>
      <xdr:row>288</xdr:row>
      <xdr:rowOff>1031875</xdr:rowOff>
    </xdr:from>
    <xdr:to>
      <xdr:col>43</xdr:col>
      <xdr:colOff>6350</xdr:colOff>
      <xdr:row>289</xdr:row>
      <xdr:rowOff>1111196</xdr:rowOff>
    </xdr:to>
    <xdr:graphicFrame macro="">
      <xdr:nvGraphicFramePr>
        <xdr:cNvPr id="8" name="図表 7"/>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9" r:lo="rId10" r:qs="rId11" r:cs="rId12"/>
        </a:graphicData>
      </a:graphic>
    </xdr:graphicFrame>
    <xdr:clientData/>
  </xdr:twoCellAnchor>
  <xdr:twoCellAnchor>
    <xdr:from>
      <xdr:col>54</xdr:col>
      <xdr:colOff>139700</xdr:colOff>
      <xdr:row>368</xdr:row>
      <xdr:rowOff>304800</xdr:rowOff>
    </xdr:from>
    <xdr:to>
      <xdr:col>58</xdr:col>
      <xdr:colOff>533400</xdr:colOff>
      <xdr:row>371</xdr:row>
      <xdr:rowOff>50800</xdr:rowOff>
    </xdr:to>
    <xdr:sp macro="" textlink="">
      <xdr:nvSpPr>
        <xdr:cNvPr id="9" name="右矢印 8"/>
        <xdr:cNvSpPr/>
      </xdr:nvSpPr>
      <xdr:spPr>
        <a:xfrm rot="10800000">
          <a:off x="37172900" y="63265050"/>
          <a:ext cx="3136900" cy="39370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52</xdr:col>
      <xdr:colOff>114300</xdr:colOff>
      <xdr:row>358</xdr:row>
      <xdr:rowOff>165100</xdr:rowOff>
    </xdr:from>
    <xdr:to>
      <xdr:col>54</xdr:col>
      <xdr:colOff>50800</xdr:colOff>
      <xdr:row>381</xdr:row>
      <xdr:rowOff>190500</xdr:rowOff>
    </xdr:to>
    <xdr:sp macro="" textlink="">
      <xdr:nvSpPr>
        <xdr:cNvPr id="10" name="右中かっこ 9"/>
        <xdr:cNvSpPr/>
      </xdr:nvSpPr>
      <xdr:spPr>
        <a:xfrm>
          <a:off x="35775900" y="61544200"/>
          <a:ext cx="1308100" cy="3949700"/>
        </a:xfrm>
        <a:prstGeom prst="rightBrace">
          <a:avLst/>
        </a:prstGeom>
        <a:ln w="38100"/>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8</xdr:col>
      <xdr:colOff>0</xdr:colOff>
      <xdr:row>384</xdr:row>
      <xdr:rowOff>358776</xdr:rowOff>
    </xdr:from>
    <xdr:to>
      <xdr:col>49</xdr:col>
      <xdr:colOff>152400</xdr:colOff>
      <xdr:row>386</xdr:row>
      <xdr:rowOff>3451162</xdr:rowOff>
    </xdr:to>
    <xdr:graphicFrame macro="">
      <xdr:nvGraphicFramePr>
        <xdr:cNvPr id="11" name="図表 10"/>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3" r:lo="rId14" r:qs="rId15" r:cs="rId1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22</xdr:col>
      <xdr:colOff>93571</xdr:colOff>
      <xdr:row>103</xdr:row>
      <xdr:rowOff>1122269</xdr:rowOff>
    </xdr:from>
    <xdr:to>
      <xdr:col>31</xdr:col>
      <xdr:colOff>9537</xdr:colOff>
      <xdr:row>103</xdr:row>
      <xdr:rowOff>1693773</xdr:rowOff>
    </xdr:to>
    <xdr:sp macro="" textlink="">
      <xdr:nvSpPr>
        <xdr:cNvPr id="2" name="正方形/長方形 1"/>
        <xdr:cNvSpPr/>
      </xdr:nvSpPr>
      <xdr:spPr>
        <a:xfrm>
          <a:off x="3922621" y="37164869"/>
          <a:ext cx="1573316" cy="57150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外務省</a:t>
          </a:r>
          <a:endParaRPr kumimoji="1" lang="en-US" altLang="ja-JP" sz="1200"/>
        </a:p>
        <a:p>
          <a:pPr algn="ctr"/>
          <a:r>
            <a:rPr lang="ja-JP" altLang="en-US" sz="1200"/>
            <a:t>１０百万円</a:t>
          </a:r>
          <a:endParaRPr lang="en-US" altLang="ja-JP" sz="1200"/>
        </a:p>
      </xdr:txBody>
    </xdr:sp>
    <xdr:clientData/>
  </xdr:twoCellAnchor>
  <xdr:twoCellAnchor>
    <xdr:from>
      <xdr:col>22</xdr:col>
      <xdr:colOff>84046</xdr:colOff>
      <xdr:row>103</xdr:row>
      <xdr:rowOff>1693773</xdr:rowOff>
    </xdr:from>
    <xdr:to>
      <xdr:col>31</xdr:col>
      <xdr:colOff>12</xdr:colOff>
      <xdr:row>103</xdr:row>
      <xdr:rowOff>2284327</xdr:rowOff>
    </xdr:to>
    <xdr:sp macro="" textlink="">
      <xdr:nvSpPr>
        <xdr:cNvPr id="3" name="正方形/長方形 2"/>
        <xdr:cNvSpPr/>
      </xdr:nvSpPr>
      <xdr:spPr>
        <a:xfrm>
          <a:off x="3913096" y="37736373"/>
          <a:ext cx="1573316" cy="59055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日印ＩＴ交流促進</a:t>
          </a:r>
          <a:endParaRPr lang="en-US" altLang="ja-JP" sz="1200"/>
        </a:p>
      </xdr:txBody>
    </xdr:sp>
    <xdr:clientData/>
  </xdr:twoCellAnchor>
  <xdr:twoCellAnchor>
    <xdr:from>
      <xdr:col>20</xdr:col>
      <xdr:colOff>134470</xdr:colOff>
      <xdr:row>103</xdr:row>
      <xdr:rowOff>3551161</xdr:rowOff>
    </xdr:from>
    <xdr:to>
      <xdr:col>34</xdr:col>
      <xdr:colOff>126999</xdr:colOff>
      <xdr:row>103</xdr:row>
      <xdr:rowOff>3979789</xdr:rowOff>
    </xdr:to>
    <xdr:sp macro="" textlink="">
      <xdr:nvSpPr>
        <xdr:cNvPr id="4" name="正方形/長方形 3"/>
        <xdr:cNvSpPr/>
      </xdr:nvSpPr>
      <xdr:spPr>
        <a:xfrm rot="10800000" flipV="1">
          <a:off x="3620620" y="39593761"/>
          <a:ext cx="2507129" cy="42862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Ａ．国内ＩＴ関係有識者１８名</a:t>
          </a:r>
          <a:endParaRPr lang="en-US" altLang="ja-JP" sz="1200"/>
        </a:p>
        <a:p>
          <a:pPr algn="ctr"/>
          <a:r>
            <a:rPr lang="ja-JP" altLang="en-US" sz="1200"/>
            <a:t>１０百万円</a:t>
          </a:r>
          <a:endParaRPr lang="en-US" altLang="ja-JP" sz="1200"/>
        </a:p>
      </xdr:txBody>
    </xdr:sp>
    <xdr:clientData/>
  </xdr:twoCellAnchor>
  <xdr:twoCellAnchor>
    <xdr:from>
      <xdr:col>20</xdr:col>
      <xdr:colOff>139698</xdr:colOff>
      <xdr:row>103</xdr:row>
      <xdr:rowOff>3979788</xdr:rowOff>
    </xdr:from>
    <xdr:to>
      <xdr:col>34</xdr:col>
      <xdr:colOff>139699</xdr:colOff>
      <xdr:row>104</xdr:row>
      <xdr:rowOff>136658</xdr:rowOff>
    </xdr:to>
    <xdr:sp macro="" textlink="">
      <xdr:nvSpPr>
        <xdr:cNvPr id="5" name="正方形/長方形 4"/>
        <xdr:cNvSpPr/>
      </xdr:nvSpPr>
      <xdr:spPr>
        <a:xfrm rot="10800000" flipV="1">
          <a:off x="3625848" y="40022388"/>
          <a:ext cx="2514601" cy="585995"/>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1200"/>
        </a:p>
        <a:p>
          <a:pPr algn="ctr"/>
          <a:r>
            <a:rPr lang="ja-JP" altLang="en-US" sz="1200"/>
            <a:t>講師派遣旅費・謝金</a:t>
          </a:r>
          <a:endParaRPr lang="en-US" altLang="ja-JP" sz="1200"/>
        </a:p>
        <a:p>
          <a:pPr algn="ctr"/>
          <a:r>
            <a:rPr lang="ja-JP" altLang="en-US" sz="1200"/>
            <a:t>コンソーシアム会合出席旅費</a:t>
          </a:r>
          <a:endParaRPr lang="en-US" altLang="ja-JP" sz="1200"/>
        </a:p>
        <a:p>
          <a:pPr algn="ctr"/>
          <a:endParaRPr lang="en-US" altLang="ja-JP" sz="1200"/>
        </a:p>
      </xdr:txBody>
    </xdr:sp>
    <xdr:clientData/>
  </xdr:twoCellAnchor>
  <xdr:twoCellAnchor>
    <xdr:from>
      <xdr:col>26</xdr:col>
      <xdr:colOff>123266</xdr:colOff>
      <xdr:row>103</xdr:row>
      <xdr:rowOff>2284326</xdr:rowOff>
    </xdr:from>
    <xdr:to>
      <xdr:col>26</xdr:col>
      <xdr:colOff>126074</xdr:colOff>
      <xdr:row>103</xdr:row>
      <xdr:rowOff>3496217</xdr:rowOff>
    </xdr:to>
    <xdr:cxnSp macro="">
      <xdr:nvCxnSpPr>
        <xdr:cNvPr id="6" name="直線矢印コネクタ 5"/>
        <xdr:cNvCxnSpPr>
          <a:stCxn id="3" idx="2"/>
        </xdr:cNvCxnSpPr>
      </xdr:nvCxnSpPr>
      <xdr:spPr>
        <a:xfrm rot="5400000">
          <a:off x="4071674" y="38931468"/>
          <a:ext cx="1211891" cy="280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56029</xdr:colOff>
      <xdr:row>201</xdr:row>
      <xdr:rowOff>302560</xdr:rowOff>
    </xdr:from>
    <xdr:to>
      <xdr:col>25</xdr:col>
      <xdr:colOff>134471</xdr:colOff>
      <xdr:row>201</xdr:row>
      <xdr:rowOff>728383</xdr:rowOff>
    </xdr:to>
    <xdr:sp macro="" textlink="">
      <xdr:nvSpPr>
        <xdr:cNvPr id="7" name="正方形/長方形 6"/>
        <xdr:cNvSpPr/>
      </xdr:nvSpPr>
      <xdr:spPr>
        <a:xfrm>
          <a:off x="1999129" y="71178085"/>
          <a:ext cx="2478742" cy="425823"/>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外務省</a:t>
          </a:r>
          <a:endParaRPr lang="en-US" altLang="ja-JP" sz="1200"/>
        </a:p>
        <a:p>
          <a:pPr algn="ctr"/>
          <a:r>
            <a:rPr kumimoji="1" lang="ja-JP" altLang="en-US" sz="1200"/>
            <a:t>１１百万円</a:t>
          </a:r>
        </a:p>
      </xdr:txBody>
    </xdr:sp>
    <xdr:clientData/>
  </xdr:twoCellAnchor>
  <xdr:twoCellAnchor>
    <xdr:from>
      <xdr:col>8</xdr:col>
      <xdr:colOff>156881</xdr:colOff>
      <xdr:row>201</xdr:row>
      <xdr:rowOff>2432525</xdr:rowOff>
    </xdr:from>
    <xdr:to>
      <xdr:col>19</xdr:col>
      <xdr:colOff>93861</xdr:colOff>
      <xdr:row>201</xdr:row>
      <xdr:rowOff>2628203</xdr:rowOff>
    </xdr:to>
    <xdr:sp macro="" textlink="">
      <xdr:nvSpPr>
        <xdr:cNvPr id="8" name="正方形/長方形 7"/>
        <xdr:cNvSpPr/>
      </xdr:nvSpPr>
      <xdr:spPr>
        <a:xfrm>
          <a:off x="1585631" y="73308050"/>
          <a:ext cx="1822930" cy="19567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一般競争入札</a:t>
          </a:r>
        </a:p>
      </xdr:txBody>
    </xdr:sp>
    <xdr:clientData/>
  </xdr:twoCellAnchor>
  <xdr:twoCellAnchor>
    <xdr:from>
      <xdr:col>8</xdr:col>
      <xdr:colOff>145677</xdr:colOff>
      <xdr:row>201</xdr:row>
      <xdr:rowOff>2794758</xdr:rowOff>
    </xdr:from>
    <xdr:to>
      <xdr:col>19</xdr:col>
      <xdr:colOff>82657</xdr:colOff>
      <xdr:row>201</xdr:row>
      <xdr:rowOff>3251961</xdr:rowOff>
    </xdr:to>
    <xdr:sp macro="" textlink="">
      <xdr:nvSpPr>
        <xdr:cNvPr id="9" name="正方形/長方形 8"/>
        <xdr:cNvSpPr/>
      </xdr:nvSpPr>
      <xdr:spPr>
        <a:xfrm>
          <a:off x="1574427" y="73670283"/>
          <a:ext cx="1822930" cy="457203"/>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Ｂ．㈱テリオ</a:t>
          </a:r>
          <a:endParaRPr kumimoji="1" lang="en-US" altLang="ja-JP" sz="1200"/>
        </a:p>
        <a:p>
          <a:pPr algn="ctr"/>
          <a:r>
            <a:rPr lang="ja-JP" altLang="en-US" sz="1200"/>
            <a:t>０．０１百万円</a:t>
          </a:r>
          <a:endParaRPr kumimoji="1" lang="ja-JP" altLang="en-US" sz="1200"/>
        </a:p>
      </xdr:txBody>
    </xdr:sp>
    <xdr:clientData/>
  </xdr:twoCellAnchor>
  <xdr:twoCellAnchor>
    <xdr:from>
      <xdr:col>29</xdr:col>
      <xdr:colOff>123288</xdr:colOff>
      <xdr:row>201</xdr:row>
      <xdr:rowOff>326650</xdr:rowOff>
    </xdr:from>
    <xdr:to>
      <xdr:col>40</xdr:col>
      <xdr:colOff>89648</xdr:colOff>
      <xdr:row>201</xdr:row>
      <xdr:rowOff>745753</xdr:rowOff>
    </xdr:to>
    <xdr:sp macro="" textlink="">
      <xdr:nvSpPr>
        <xdr:cNvPr id="10" name="正方形/長方形 9"/>
        <xdr:cNvSpPr/>
      </xdr:nvSpPr>
      <xdr:spPr>
        <a:xfrm>
          <a:off x="5266788" y="71202175"/>
          <a:ext cx="2119010" cy="419103"/>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Ａ．出張者３１名</a:t>
          </a:r>
          <a:endParaRPr kumimoji="1" lang="en-US" altLang="ja-JP" sz="1200"/>
        </a:p>
        <a:p>
          <a:pPr algn="ctr"/>
          <a:r>
            <a:rPr lang="ja-JP" altLang="en-US" sz="1200"/>
            <a:t>１０百万円</a:t>
          </a:r>
          <a:endParaRPr kumimoji="1" lang="ja-JP" altLang="en-US" sz="1200"/>
        </a:p>
      </xdr:txBody>
    </xdr:sp>
    <xdr:clientData/>
  </xdr:twoCellAnchor>
  <xdr:twoCellAnchor>
    <xdr:from>
      <xdr:col>29</xdr:col>
      <xdr:colOff>123288</xdr:colOff>
      <xdr:row>201</xdr:row>
      <xdr:rowOff>745755</xdr:rowOff>
    </xdr:from>
    <xdr:to>
      <xdr:col>40</xdr:col>
      <xdr:colOff>88900</xdr:colOff>
      <xdr:row>201</xdr:row>
      <xdr:rowOff>1183908</xdr:rowOff>
    </xdr:to>
    <xdr:sp macro="" textlink="">
      <xdr:nvSpPr>
        <xdr:cNvPr id="11" name="正方形/長方形 10"/>
        <xdr:cNvSpPr/>
      </xdr:nvSpPr>
      <xdr:spPr>
        <a:xfrm>
          <a:off x="5266788" y="71621280"/>
          <a:ext cx="2118262" cy="438153"/>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lnSpc>
              <a:spcPts val="1500"/>
            </a:lnSpc>
          </a:pPr>
          <a:r>
            <a:rPr lang="ja-JP" altLang="en-US" sz="1200"/>
            <a:t>南西アジア民主化・信頼醸成関係出張</a:t>
          </a:r>
          <a:endParaRPr kumimoji="1" lang="en-US" altLang="ja-JP" sz="1200"/>
        </a:p>
      </xdr:txBody>
    </xdr:sp>
    <xdr:clientData/>
  </xdr:twoCellAnchor>
  <xdr:twoCellAnchor>
    <xdr:from>
      <xdr:col>22</xdr:col>
      <xdr:colOff>78442</xdr:colOff>
      <xdr:row>201</xdr:row>
      <xdr:rowOff>4437529</xdr:rowOff>
    </xdr:from>
    <xdr:to>
      <xdr:col>35</xdr:col>
      <xdr:colOff>67235</xdr:colOff>
      <xdr:row>202</xdr:row>
      <xdr:rowOff>278625</xdr:rowOff>
    </xdr:to>
    <xdr:sp macro="" textlink="">
      <xdr:nvSpPr>
        <xdr:cNvPr id="12" name="正方形/長方形 11"/>
        <xdr:cNvSpPr/>
      </xdr:nvSpPr>
      <xdr:spPr>
        <a:xfrm>
          <a:off x="3907492" y="75313054"/>
          <a:ext cx="2360518" cy="479771"/>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Ｅ．</a:t>
          </a:r>
          <a:r>
            <a:rPr lang="ja-JP" altLang="en-US" sz="1000"/>
            <a:t>なだ万ホテルニューオータニ</a:t>
          </a:r>
          <a:endParaRPr lang="en-US" altLang="ja-JP" sz="1000"/>
        </a:p>
        <a:p>
          <a:pPr algn="ctr"/>
          <a:r>
            <a:rPr lang="ja-JP" altLang="en-US" sz="1200"/>
            <a:t>０．１百万円</a:t>
          </a:r>
          <a:endParaRPr kumimoji="1" lang="ja-JP" altLang="en-US" sz="1200"/>
        </a:p>
      </xdr:txBody>
    </xdr:sp>
    <xdr:clientData/>
  </xdr:twoCellAnchor>
  <xdr:twoCellAnchor>
    <xdr:from>
      <xdr:col>22</xdr:col>
      <xdr:colOff>89648</xdr:colOff>
      <xdr:row>202</xdr:row>
      <xdr:rowOff>283510</xdr:rowOff>
    </xdr:from>
    <xdr:to>
      <xdr:col>35</xdr:col>
      <xdr:colOff>56029</xdr:colOff>
      <xdr:row>202</xdr:row>
      <xdr:rowOff>594094</xdr:rowOff>
    </xdr:to>
    <xdr:sp macro="" textlink="">
      <xdr:nvSpPr>
        <xdr:cNvPr id="13" name="正方形/長方形 12"/>
        <xdr:cNvSpPr/>
      </xdr:nvSpPr>
      <xdr:spPr>
        <a:xfrm>
          <a:off x="3918698" y="75797710"/>
          <a:ext cx="2338106" cy="31058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ワーキングランチ（１件）</a:t>
          </a:r>
        </a:p>
      </xdr:txBody>
    </xdr:sp>
    <xdr:clientData/>
  </xdr:twoCellAnchor>
  <xdr:twoCellAnchor>
    <xdr:from>
      <xdr:col>12</xdr:col>
      <xdr:colOff>123268</xdr:colOff>
      <xdr:row>201</xdr:row>
      <xdr:rowOff>1757646</xdr:rowOff>
    </xdr:from>
    <xdr:to>
      <xdr:col>12</xdr:col>
      <xdr:colOff>134469</xdr:colOff>
      <xdr:row>201</xdr:row>
      <xdr:rowOff>2398026</xdr:rowOff>
    </xdr:to>
    <xdr:cxnSp macro="">
      <xdr:nvCxnSpPr>
        <xdr:cNvPr id="14" name="直線矢印コネクタ 13"/>
        <xdr:cNvCxnSpPr/>
      </xdr:nvCxnSpPr>
      <xdr:spPr>
        <a:xfrm rot="16200000" flipH="1">
          <a:off x="1923229" y="72947760"/>
          <a:ext cx="640380" cy="1120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1413</xdr:colOff>
      <xdr:row>201</xdr:row>
      <xdr:rowOff>2390775</xdr:rowOff>
    </xdr:from>
    <xdr:to>
      <xdr:col>35</xdr:col>
      <xdr:colOff>127000</xdr:colOff>
      <xdr:row>201</xdr:row>
      <xdr:rowOff>2631830</xdr:rowOff>
    </xdr:to>
    <xdr:sp macro="" textlink="">
      <xdr:nvSpPr>
        <xdr:cNvPr id="15" name="正方形/長方形 14"/>
        <xdr:cNvSpPr/>
      </xdr:nvSpPr>
      <xdr:spPr>
        <a:xfrm>
          <a:off x="3830463" y="73266300"/>
          <a:ext cx="2497312" cy="241055"/>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競争性のない随意契約</a:t>
          </a:r>
        </a:p>
      </xdr:txBody>
    </xdr:sp>
    <xdr:clientData/>
  </xdr:twoCellAnchor>
  <xdr:twoCellAnchor>
    <xdr:from>
      <xdr:col>12</xdr:col>
      <xdr:colOff>123265</xdr:colOff>
      <xdr:row>201</xdr:row>
      <xdr:rowOff>1757643</xdr:rowOff>
    </xdr:from>
    <xdr:to>
      <xdr:col>25</xdr:col>
      <xdr:colOff>78441</xdr:colOff>
      <xdr:row>201</xdr:row>
      <xdr:rowOff>1762686</xdr:rowOff>
    </xdr:to>
    <xdr:cxnSp macro="">
      <xdr:nvCxnSpPr>
        <xdr:cNvPr id="16" name="直線コネクタ 15"/>
        <xdr:cNvCxnSpPr/>
      </xdr:nvCxnSpPr>
      <xdr:spPr>
        <a:xfrm flipV="1">
          <a:off x="2237815" y="72633168"/>
          <a:ext cx="2184026" cy="5043"/>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145676</xdr:colOff>
      <xdr:row>201</xdr:row>
      <xdr:rowOff>741269</xdr:rowOff>
    </xdr:from>
    <xdr:to>
      <xdr:col>29</xdr:col>
      <xdr:colOff>56029</xdr:colOff>
      <xdr:row>201</xdr:row>
      <xdr:rowOff>741269</xdr:rowOff>
    </xdr:to>
    <xdr:cxnSp macro="">
      <xdr:nvCxnSpPr>
        <xdr:cNvPr id="17" name="直線矢印コネクタ 16"/>
        <xdr:cNvCxnSpPr/>
      </xdr:nvCxnSpPr>
      <xdr:spPr>
        <a:xfrm>
          <a:off x="4489076" y="71616794"/>
          <a:ext cx="710453"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11210</xdr:colOff>
      <xdr:row>201</xdr:row>
      <xdr:rowOff>1165412</xdr:rowOff>
    </xdr:from>
    <xdr:to>
      <xdr:col>18</xdr:col>
      <xdr:colOff>11211</xdr:colOff>
      <xdr:row>201</xdr:row>
      <xdr:rowOff>1738722</xdr:rowOff>
    </xdr:to>
    <xdr:cxnSp macro="">
      <xdr:nvCxnSpPr>
        <xdr:cNvPr id="18" name="直線コネクタ 17"/>
        <xdr:cNvCxnSpPr/>
      </xdr:nvCxnSpPr>
      <xdr:spPr>
        <a:xfrm rot="5400000">
          <a:off x="2867806" y="72327591"/>
          <a:ext cx="573310" cy="1"/>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100855</xdr:colOff>
      <xdr:row>201</xdr:row>
      <xdr:rowOff>1744756</xdr:rowOff>
    </xdr:from>
    <xdr:to>
      <xdr:col>25</xdr:col>
      <xdr:colOff>112059</xdr:colOff>
      <xdr:row>201</xdr:row>
      <xdr:rowOff>2405905</xdr:rowOff>
    </xdr:to>
    <xdr:cxnSp macro="">
      <xdr:nvCxnSpPr>
        <xdr:cNvPr id="19" name="直線矢印コネクタ 18"/>
        <xdr:cNvCxnSpPr/>
      </xdr:nvCxnSpPr>
      <xdr:spPr>
        <a:xfrm rot="16200000" flipH="1">
          <a:off x="4119282" y="72945254"/>
          <a:ext cx="661149" cy="1120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145675</xdr:colOff>
      <xdr:row>201</xdr:row>
      <xdr:rowOff>3248025</xdr:rowOff>
    </xdr:from>
    <xdr:to>
      <xdr:col>19</xdr:col>
      <xdr:colOff>82654</xdr:colOff>
      <xdr:row>201</xdr:row>
      <xdr:rowOff>3494555</xdr:rowOff>
    </xdr:to>
    <xdr:sp macro="" textlink="">
      <xdr:nvSpPr>
        <xdr:cNvPr id="20" name="正方形/長方形 19"/>
        <xdr:cNvSpPr/>
      </xdr:nvSpPr>
      <xdr:spPr>
        <a:xfrm>
          <a:off x="1574425" y="74123550"/>
          <a:ext cx="1822929" cy="246530"/>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飲料代</a:t>
          </a:r>
          <a:endParaRPr kumimoji="1" lang="en-US" altLang="ja-JP" sz="1200"/>
        </a:p>
      </xdr:txBody>
    </xdr:sp>
    <xdr:clientData/>
  </xdr:twoCellAnchor>
  <xdr:twoCellAnchor>
    <xdr:from>
      <xdr:col>11</xdr:col>
      <xdr:colOff>56030</xdr:colOff>
      <xdr:row>201</xdr:row>
      <xdr:rowOff>728383</xdr:rowOff>
    </xdr:from>
    <xdr:to>
      <xdr:col>25</xdr:col>
      <xdr:colOff>134472</xdr:colOff>
      <xdr:row>201</xdr:row>
      <xdr:rowOff>1204104</xdr:rowOff>
    </xdr:to>
    <xdr:sp macro="" textlink="">
      <xdr:nvSpPr>
        <xdr:cNvPr id="21" name="正方形/長方形 20"/>
        <xdr:cNvSpPr/>
      </xdr:nvSpPr>
      <xdr:spPr>
        <a:xfrm>
          <a:off x="1999130" y="71603908"/>
          <a:ext cx="2478742" cy="475721"/>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南西アジア民主化・信頼醸成</a:t>
          </a:r>
          <a:endParaRPr lang="en-US" altLang="ja-JP" sz="1200"/>
        </a:p>
        <a:p>
          <a:pPr algn="ctr"/>
          <a:r>
            <a:rPr lang="ja-JP" altLang="en-US" sz="1200"/>
            <a:t>関係出張、会議等</a:t>
          </a:r>
          <a:endParaRPr lang="en-US" altLang="ja-JP" sz="1200"/>
        </a:p>
      </xdr:txBody>
    </xdr:sp>
    <xdr:clientData/>
  </xdr:twoCellAnchor>
  <xdr:twoCellAnchor>
    <xdr:from>
      <xdr:col>22</xdr:col>
      <xdr:colOff>88899</xdr:colOff>
      <xdr:row>201</xdr:row>
      <xdr:rowOff>2769534</xdr:rowOff>
    </xdr:from>
    <xdr:to>
      <xdr:col>35</xdr:col>
      <xdr:colOff>112059</xdr:colOff>
      <xdr:row>201</xdr:row>
      <xdr:rowOff>3192156</xdr:rowOff>
    </xdr:to>
    <xdr:sp macro="" textlink="">
      <xdr:nvSpPr>
        <xdr:cNvPr id="22" name="正方形/長方形 21"/>
        <xdr:cNvSpPr/>
      </xdr:nvSpPr>
      <xdr:spPr>
        <a:xfrm>
          <a:off x="3917949" y="73645059"/>
          <a:ext cx="2394885" cy="422622"/>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Ｃ．帝国ホテル</a:t>
          </a:r>
          <a:endParaRPr lang="en-US" altLang="ja-JP" sz="1200"/>
        </a:p>
        <a:p>
          <a:pPr algn="ctr"/>
          <a:r>
            <a:rPr kumimoji="1" lang="ja-JP" altLang="en-US" sz="1200"/>
            <a:t>０．３百万円</a:t>
          </a:r>
        </a:p>
      </xdr:txBody>
    </xdr:sp>
    <xdr:clientData/>
  </xdr:twoCellAnchor>
  <xdr:twoCellAnchor>
    <xdr:from>
      <xdr:col>22</xdr:col>
      <xdr:colOff>88900</xdr:colOff>
      <xdr:row>201</xdr:row>
      <xdr:rowOff>3551331</xdr:rowOff>
    </xdr:from>
    <xdr:to>
      <xdr:col>35</xdr:col>
      <xdr:colOff>88900</xdr:colOff>
      <xdr:row>201</xdr:row>
      <xdr:rowOff>4002051</xdr:rowOff>
    </xdr:to>
    <xdr:sp macro="" textlink="">
      <xdr:nvSpPr>
        <xdr:cNvPr id="23" name="正方形/長方形 22"/>
        <xdr:cNvSpPr/>
      </xdr:nvSpPr>
      <xdr:spPr>
        <a:xfrm>
          <a:off x="3917950" y="74426856"/>
          <a:ext cx="2371725" cy="450720"/>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Ｄ．カドマン企画</a:t>
          </a:r>
          <a:endParaRPr kumimoji="1" lang="en-US" altLang="ja-JP" sz="1200"/>
        </a:p>
        <a:p>
          <a:pPr algn="ctr"/>
          <a:r>
            <a:rPr kumimoji="1" lang="ja-JP" altLang="en-US" sz="1200"/>
            <a:t>０．１百万円</a:t>
          </a:r>
        </a:p>
      </xdr:txBody>
    </xdr:sp>
    <xdr:clientData/>
  </xdr:twoCellAnchor>
  <xdr:twoCellAnchor>
    <xdr:from>
      <xdr:col>22</xdr:col>
      <xdr:colOff>101600</xdr:colOff>
      <xdr:row>201</xdr:row>
      <xdr:rowOff>3208058</xdr:rowOff>
    </xdr:from>
    <xdr:to>
      <xdr:col>35</xdr:col>
      <xdr:colOff>100853</xdr:colOff>
      <xdr:row>201</xdr:row>
      <xdr:rowOff>3428922</xdr:rowOff>
    </xdr:to>
    <xdr:sp macro="" textlink="">
      <xdr:nvSpPr>
        <xdr:cNvPr id="24" name="正方形/長方形 23"/>
        <xdr:cNvSpPr/>
      </xdr:nvSpPr>
      <xdr:spPr>
        <a:xfrm>
          <a:off x="3930650" y="74083583"/>
          <a:ext cx="2370978" cy="22086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ワーキングランチ（１件）</a:t>
          </a:r>
          <a:endParaRPr lang="en-US" altLang="ja-JP" sz="1200"/>
        </a:p>
      </xdr:txBody>
    </xdr:sp>
    <xdr:clientData/>
  </xdr:twoCellAnchor>
  <xdr:twoCellAnchor>
    <xdr:from>
      <xdr:col>22</xdr:col>
      <xdr:colOff>100106</xdr:colOff>
      <xdr:row>201</xdr:row>
      <xdr:rowOff>4000687</xdr:rowOff>
    </xdr:from>
    <xdr:to>
      <xdr:col>35</xdr:col>
      <xdr:colOff>67236</xdr:colOff>
      <xdr:row>201</xdr:row>
      <xdr:rowOff>4357653</xdr:rowOff>
    </xdr:to>
    <xdr:sp macro="" textlink="">
      <xdr:nvSpPr>
        <xdr:cNvPr id="25" name="正方形/長方形 24"/>
        <xdr:cNvSpPr/>
      </xdr:nvSpPr>
      <xdr:spPr>
        <a:xfrm>
          <a:off x="3929156" y="74876212"/>
          <a:ext cx="2338855" cy="356966"/>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展示棚レンタル（１件）</a:t>
          </a:r>
          <a:endParaRPr lang="en-US" altLang="ja-JP" sz="1200"/>
        </a:p>
      </xdr:txBody>
    </xdr:sp>
    <xdr:clientData/>
  </xdr:twoCellAnchor>
  <xdr:twoCellAnchor>
    <xdr:from>
      <xdr:col>22</xdr:col>
      <xdr:colOff>89648</xdr:colOff>
      <xdr:row>202</xdr:row>
      <xdr:rowOff>750794</xdr:rowOff>
    </xdr:from>
    <xdr:to>
      <xdr:col>35</xdr:col>
      <xdr:colOff>89648</xdr:colOff>
      <xdr:row>202</xdr:row>
      <xdr:rowOff>1208567</xdr:rowOff>
    </xdr:to>
    <xdr:sp macro="" textlink="">
      <xdr:nvSpPr>
        <xdr:cNvPr id="26" name="正方形/長方形 25"/>
        <xdr:cNvSpPr/>
      </xdr:nvSpPr>
      <xdr:spPr>
        <a:xfrm>
          <a:off x="3918698" y="76264994"/>
          <a:ext cx="2371725" cy="457773"/>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Ｆ．旭鮨総本店</a:t>
          </a:r>
          <a:endParaRPr lang="en-US" altLang="ja-JP" sz="1200"/>
        </a:p>
        <a:p>
          <a:pPr algn="ctr"/>
          <a:r>
            <a:rPr kumimoji="1" lang="ja-JP" altLang="en-US" sz="1200"/>
            <a:t>０．０７百万円</a:t>
          </a:r>
        </a:p>
      </xdr:txBody>
    </xdr:sp>
    <xdr:clientData/>
  </xdr:twoCellAnchor>
  <xdr:twoCellAnchor>
    <xdr:from>
      <xdr:col>22</xdr:col>
      <xdr:colOff>100853</xdr:colOff>
      <xdr:row>202</xdr:row>
      <xdr:rowOff>1221441</xdr:rowOff>
    </xdr:from>
    <xdr:to>
      <xdr:col>35</xdr:col>
      <xdr:colOff>100853</xdr:colOff>
      <xdr:row>202</xdr:row>
      <xdr:rowOff>1522319</xdr:rowOff>
    </xdr:to>
    <xdr:sp macro="" textlink="">
      <xdr:nvSpPr>
        <xdr:cNvPr id="27" name="正方形/長方形 26"/>
        <xdr:cNvSpPr/>
      </xdr:nvSpPr>
      <xdr:spPr>
        <a:xfrm>
          <a:off x="3929903" y="76735641"/>
          <a:ext cx="2371725" cy="30087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ワーキングディナー（１件）</a:t>
          </a:r>
        </a:p>
      </xdr:txBody>
    </xdr:sp>
    <xdr:clientData/>
  </xdr:twoCellAnchor>
  <xdr:twoCellAnchor>
    <xdr:from>
      <xdr:col>22</xdr:col>
      <xdr:colOff>78441</xdr:colOff>
      <xdr:row>202</xdr:row>
      <xdr:rowOff>1613648</xdr:rowOff>
    </xdr:from>
    <xdr:to>
      <xdr:col>35</xdr:col>
      <xdr:colOff>78441</xdr:colOff>
      <xdr:row>202</xdr:row>
      <xdr:rowOff>2005853</xdr:rowOff>
    </xdr:to>
    <xdr:sp macro="" textlink="">
      <xdr:nvSpPr>
        <xdr:cNvPr id="28" name="正方形/長方形 27"/>
        <xdr:cNvSpPr/>
      </xdr:nvSpPr>
      <xdr:spPr>
        <a:xfrm>
          <a:off x="3907491" y="77127848"/>
          <a:ext cx="2371725" cy="392205"/>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Ｇ．長峰</a:t>
          </a:r>
          <a:endParaRPr lang="en-US" altLang="ja-JP" sz="1200"/>
        </a:p>
        <a:p>
          <a:pPr algn="ctr"/>
          <a:r>
            <a:rPr kumimoji="1" lang="ja-JP" altLang="en-US" sz="1200"/>
            <a:t>０．０７百万円</a:t>
          </a:r>
        </a:p>
      </xdr:txBody>
    </xdr:sp>
    <xdr:clientData/>
  </xdr:twoCellAnchor>
  <xdr:twoCellAnchor>
    <xdr:from>
      <xdr:col>22</xdr:col>
      <xdr:colOff>78442</xdr:colOff>
      <xdr:row>202</xdr:row>
      <xdr:rowOff>2005854</xdr:rowOff>
    </xdr:from>
    <xdr:to>
      <xdr:col>35</xdr:col>
      <xdr:colOff>78442</xdr:colOff>
      <xdr:row>202</xdr:row>
      <xdr:rowOff>2297026</xdr:rowOff>
    </xdr:to>
    <xdr:sp macro="" textlink="">
      <xdr:nvSpPr>
        <xdr:cNvPr id="29" name="正方形/長方形 28"/>
        <xdr:cNvSpPr/>
      </xdr:nvSpPr>
      <xdr:spPr>
        <a:xfrm>
          <a:off x="3907492" y="77520054"/>
          <a:ext cx="2371725" cy="291172"/>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ワーキングランチ（１件）</a:t>
          </a:r>
        </a:p>
      </xdr:txBody>
    </xdr:sp>
    <xdr:clientData/>
  </xdr:twoCellAnchor>
  <xdr:twoCellAnchor>
    <xdr:from>
      <xdr:col>22</xdr:col>
      <xdr:colOff>67236</xdr:colOff>
      <xdr:row>202</xdr:row>
      <xdr:rowOff>2429996</xdr:rowOff>
    </xdr:from>
    <xdr:to>
      <xdr:col>35</xdr:col>
      <xdr:colOff>67236</xdr:colOff>
      <xdr:row>202</xdr:row>
      <xdr:rowOff>2812635</xdr:rowOff>
    </xdr:to>
    <xdr:sp macro="" textlink="">
      <xdr:nvSpPr>
        <xdr:cNvPr id="30" name="正方形/長方形 29"/>
        <xdr:cNvSpPr/>
      </xdr:nvSpPr>
      <xdr:spPr>
        <a:xfrm>
          <a:off x="3896286" y="77944196"/>
          <a:ext cx="2371725" cy="382639"/>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Ｈ．エアクレール</a:t>
          </a:r>
          <a:endParaRPr lang="en-US" altLang="ja-JP" sz="1200"/>
        </a:p>
        <a:p>
          <a:pPr algn="ctr"/>
          <a:r>
            <a:rPr kumimoji="1" lang="ja-JP" altLang="en-US" sz="1200"/>
            <a:t>０．０７百万円</a:t>
          </a:r>
        </a:p>
      </xdr:txBody>
    </xdr:sp>
    <xdr:clientData/>
  </xdr:twoCellAnchor>
  <xdr:twoCellAnchor>
    <xdr:from>
      <xdr:col>22</xdr:col>
      <xdr:colOff>56030</xdr:colOff>
      <xdr:row>202</xdr:row>
      <xdr:rowOff>2812676</xdr:rowOff>
    </xdr:from>
    <xdr:to>
      <xdr:col>35</xdr:col>
      <xdr:colOff>56030</xdr:colOff>
      <xdr:row>202</xdr:row>
      <xdr:rowOff>3135785</xdr:rowOff>
    </xdr:to>
    <xdr:sp macro="" textlink="">
      <xdr:nvSpPr>
        <xdr:cNvPr id="31" name="正方形/長方形 30"/>
        <xdr:cNvSpPr/>
      </xdr:nvSpPr>
      <xdr:spPr>
        <a:xfrm>
          <a:off x="3885080" y="78326876"/>
          <a:ext cx="2371725" cy="323109"/>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翻訳費用（１件）</a:t>
          </a:r>
        </a:p>
      </xdr:txBody>
    </xdr:sp>
    <xdr:clientData/>
  </xdr:twoCellAnchor>
  <xdr:twoCellAnchor>
    <xdr:from>
      <xdr:col>22</xdr:col>
      <xdr:colOff>93571</xdr:colOff>
      <xdr:row>334</xdr:row>
      <xdr:rowOff>1131794</xdr:rowOff>
    </xdr:from>
    <xdr:to>
      <xdr:col>31</xdr:col>
      <xdr:colOff>9537</xdr:colOff>
      <xdr:row>334</xdr:row>
      <xdr:rowOff>1703298</xdr:rowOff>
    </xdr:to>
    <xdr:sp macro="" textlink="">
      <xdr:nvSpPr>
        <xdr:cNvPr id="32" name="正方形/長方形 31"/>
        <xdr:cNvSpPr/>
      </xdr:nvSpPr>
      <xdr:spPr>
        <a:xfrm>
          <a:off x="3922621" y="114555494"/>
          <a:ext cx="1573316" cy="57150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外務省</a:t>
          </a:r>
          <a:endParaRPr kumimoji="1" lang="en-US" altLang="ja-JP" sz="1200"/>
        </a:p>
        <a:p>
          <a:pPr algn="ctr"/>
          <a:r>
            <a:rPr lang="ja-JP" altLang="en-US" sz="1200"/>
            <a:t>３百万円</a:t>
          </a:r>
          <a:endParaRPr lang="en-US" altLang="ja-JP" sz="1200"/>
        </a:p>
      </xdr:txBody>
    </xdr:sp>
    <xdr:clientData/>
  </xdr:twoCellAnchor>
  <xdr:twoCellAnchor>
    <xdr:from>
      <xdr:col>22</xdr:col>
      <xdr:colOff>84046</xdr:colOff>
      <xdr:row>334</xdr:row>
      <xdr:rowOff>1693773</xdr:rowOff>
    </xdr:from>
    <xdr:to>
      <xdr:col>31</xdr:col>
      <xdr:colOff>12</xdr:colOff>
      <xdr:row>334</xdr:row>
      <xdr:rowOff>2284327</xdr:rowOff>
    </xdr:to>
    <xdr:sp macro="" textlink="">
      <xdr:nvSpPr>
        <xdr:cNvPr id="33" name="正方形/長方形 32"/>
        <xdr:cNvSpPr/>
      </xdr:nvSpPr>
      <xdr:spPr>
        <a:xfrm>
          <a:off x="3913096" y="115117473"/>
          <a:ext cx="1573316" cy="59055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lang="ja-JP" altLang="en-US" sz="1200"/>
            <a:t>日ＳＡＡＲＣエネルギーシンポジウム開催経費</a:t>
          </a:r>
          <a:endParaRPr lang="en-US" altLang="ja-JP" sz="1200"/>
        </a:p>
      </xdr:txBody>
    </xdr:sp>
    <xdr:clientData/>
  </xdr:twoCellAnchor>
  <xdr:twoCellAnchor>
    <xdr:from>
      <xdr:col>20</xdr:col>
      <xdr:colOff>134470</xdr:colOff>
      <xdr:row>334</xdr:row>
      <xdr:rowOff>3551161</xdr:rowOff>
    </xdr:from>
    <xdr:to>
      <xdr:col>34</xdr:col>
      <xdr:colOff>126999</xdr:colOff>
      <xdr:row>334</xdr:row>
      <xdr:rowOff>3979789</xdr:rowOff>
    </xdr:to>
    <xdr:sp macro="" textlink="">
      <xdr:nvSpPr>
        <xdr:cNvPr id="34" name="正方形/長方形 33"/>
        <xdr:cNvSpPr/>
      </xdr:nvSpPr>
      <xdr:spPr>
        <a:xfrm rot="10800000" flipV="1">
          <a:off x="3620620" y="116974861"/>
          <a:ext cx="2507129" cy="42862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Ａ．モラトワ大学</a:t>
          </a:r>
          <a:r>
            <a:rPr lang="en-US" altLang="ja-JP" sz="1200"/>
            <a:t>[</a:t>
          </a:r>
          <a:r>
            <a:rPr lang="ja-JP" altLang="en-US" sz="1200"/>
            <a:t>随意契約</a:t>
          </a:r>
          <a:r>
            <a:rPr lang="en-US" altLang="ja-JP" sz="1200"/>
            <a:t>]</a:t>
          </a:r>
        </a:p>
        <a:p>
          <a:pPr algn="ctr"/>
          <a:r>
            <a:rPr lang="ja-JP" altLang="en-US" sz="1200"/>
            <a:t>３百万円</a:t>
          </a:r>
          <a:endParaRPr lang="en-US" altLang="ja-JP" sz="1200"/>
        </a:p>
      </xdr:txBody>
    </xdr:sp>
    <xdr:clientData/>
  </xdr:twoCellAnchor>
  <xdr:twoCellAnchor>
    <xdr:from>
      <xdr:col>20</xdr:col>
      <xdr:colOff>139698</xdr:colOff>
      <xdr:row>334</xdr:row>
      <xdr:rowOff>3979788</xdr:rowOff>
    </xdr:from>
    <xdr:to>
      <xdr:col>34</xdr:col>
      <xdr:colOff>139699</xdr:colOff>
      <xdr:row>335</xdr:row>
      <xdr:rowOff>136658</xdr:rowOff>
    </xdr:to>
    <xdr:sp macro="" textlink="">
      <xdr:nvSpPr>
        <xdr:cNvPr id="35" name="正方形/長方形 34"/>
        <xdr:cNvSpPr/>
      </xdr:nvSpPr>
      <xdr:spPr>
        <a:xfrm rot="10800000" flipV="1">
          <a:off x="3625848" y="117403488"/>
          <a:ext cx="2514601" cy="1052720"/>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1200"/>
        </a:p>
        <a:p>
          <a:pPr algn="ctr"/>
          <a:r>
            <a:rPr lang="ja-JP" altLang="en-US" sz="1200"/>
            <a:t>出席者旅費・会場借料・</a:t>
          </a:r>
          <a:endParaRPr lang="en-US" altLang="ja-JP" sz="1200"/>
        </a:p>
        <a:p>
          <a:pPr algn="ctr"/>
          <a:r>
            <a:rPr lang="ja-JP" altLang="en-US" sz="1200"/>
            <a:t>運営費・移動費</a:t>
          </a:r>
          <a:endParaRPr lang="en-US" altLang="ja-JP" sz="1200"/>
        </a:p>
        <a:p>
          <a:pPr algn="ctr"/>
          <a:endParaRPr lang="en-US" altLang="ja-JP" sz="1200"/>
        </a:p>
      </xdr:txBody>
    </xdr:sp>
    <xdr:clientData/>
  </xdr:twoCellAnchor>
  <xdr:twoCellAnchor>
    <xdr:from>
      <xdr:col>26</xdr:col>
      <xdr:colOff>123266</xdr:colOff>
      <xdr:row>334</xdr:row>
      <xdr:rowOff>2284326</xdr:rowOff>
    </xdr:from>
    <xdr:to>
      <xdr:col>26</xdr:col>
      <xdr:colOff>126074</xdr:colOff>
      <xdr:row>334</xdr:row>
      <xdr:rowOff>3496217</xdr:rowOff>
    </xdr:to>
    <xdr:cxnSp macro="">
      <xdr:nvCxnSpPr>
        <xdr:cNvPr id="36" name="直線矢印コネクタ 35"/>
        <xdr:cNvCxnSpPr>
          <a:stCxn id="33" idx="2"/>
        </xdr:cNvCxnSpPr>
      </xdr:nvCxnSpPr>
      <xdr:spPr>
        <a:xfrm rot="5400000">
          <a:off x="4071674" y="116312568"/>
          <a:ext cx="1211891" cy="280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138673</xdr:colOff>
      <xdr:row>432</xdr:row>
      <xdr:rowOff>1043828</xdr:rowOff>
    </xdr:from>
    <xdr:to>
      <xdr:col>33</xdr:col>
      <xdr:colOff>147090</xdr:colOff>
      <xdr:row>432</xdr:row>
      <xdr:rowOff>1624857</xdr:rowOff>
    </xdr:to>
    <xdr:sp macro="" textlink="">
      <xdr:nvSpPr>
        <xdr:cNvPr id="37" name="正方形/長方形 36"/>
        <xdr:cNvSpPr/>
      </xdr:nvSpPr>
      <xdr:spPr>
        <a:xfrm>
          <a:off x="3967723" y="153443828"/>
          <a:ext cx="2008667" cy="581029"/>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外務省</a:t>
          </a:r>
          <a:endParaRPr kumimoji="1" lang="en-US" altLang="ja-JP" sz="1200"/>
        </a:p>
        <a:p>
          <a:pPr algn="ctr"/>
          <a:r>
            <a:rPr lang="ja-JP" altLang="en-US" sz="1200"/>
            <a:t>２百万円</a:t>
          </a:r>
          <a:endParaRPr lang="en-US" altLang="ja-JP" sz="1200"/>
        </a:p>
      </xdr:txBody>
    </xdr:sp>
    <xdr:clientData/>
  </xdr:twoCellAnchor>
  <xdr:twoCellAnchor>
    <xdr:from>
      <xdr:col>22</xdr:col>
      <xdr:colOff>138673</xdr:colOff>
      <xdr:row>432</xdr:row>
      <xdr:rowOff>1624857</xdr:rowOff>
    </xdr:from>
    <xdr:to>
      <xdr:col>33</xdr:col>
      <xdr:colOff>147090</xdr:colOff>
      <xdr:row>432</xdr:row>
      <xdr:rowOff>2196361</xdr:rowOff>
    </xdr:to>
    <xdr:sp macro="" textlink="">
      <xdr:nvSpPr>
        <xdr:cNvPr id="38" name="正方形/長方形 37"/>
        <xdr:cNvSpPr/>
      </xdr:nvSpPr>
      <xdr:spPr>
        <a:xfrm>
          <a:off x="3967723" y="154024857"/>
          <a:ext cx="2008667" cy="57150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1200"/>
        </a:p>
        <a:p>
          <a:pPr algn="ctr"/>
          <a:r>
            <a:rPr lang="ja-JP" altLang="en-US" sz="1200"/>
            <a:t>戦略、安全問題に関する日印シンポジウム関連経費</a:t>
          </a:r>
          <a:endParaRPr lang="en-US" altLang="ja-JP" sz="1200"/>
        </a:p>
        <a:p>
          <a:pPr algn="ctr"/>
          <a:endParaRPr lang="en-US" altLang="ja-JP" sz="1200"/>
        </a:p>
      </xdr:txBody>
    </xdr:sp>
    <xdr:clientData/>
  </xdr:twoCellAnchor>
  <xdr:twoCellAnchor>
    <xdr:from>
      <xdr:col>22</xdr:col>
      <xdr:colOff>67235</xdr:colOff>
      <xdr:row>432</xdr:row>
      <xdr:rowOff>3491770</xdr:rowOff>
    </xdr:from>
    <xdr:to>
      <xdr:col>34</xdr:col>
      <xdr:colOff>121878</xdr:colOff>
      <xdr:row>432</xdr:row>
      <xdr:rowOff>3939448</xdr:rowOff>
    </xdr:to>
    <xdr:sp macro="" textlink="">
      <xdr:nvSpPr>
        <xdr:cNvPr id="39" name="正方形/長方形 38"/>
        <xdr:cNvSpPr/>
      </xdr:nvSpPr>
      <xdr:spPr>
        <a:xfrm rot="10800000" flipV="1">
          <a:off x="3896285" y="155891770"/>
          <a:ext cx="2226343" cy="44767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Ａ．出張者３名</a:t>
          </a:r>
          <a:endParaRPr lang="en-US" altLang="ja-JP" sz="1200"/>
        </a:p>
        <a:p>
          <a:pPr algn="ctr"/>
          <a:r>
            <a:rPr lang="ja-JP" altLang="en-US" sz="1200"/>
            <a:t>２百万円</a:t>
          </a:r>
          <a:endParaRPr lang="en-US" altLang="ja-JP" sz="1200"/>
        </a:p>
      </xdr:txBody>
    </xdr:sp>
    <xdr:clientData/>
  </xdr:twoCellAnchor>
  <xdr:twoCellAnchor>
    <xdr:from>
      <xdr:col>28</xdr:col>
      <xdr:colOff>56033</xdr:colOff>
      <xdr:row>432</xdr:row>
      <xdr:rowOff>2196362</xdr:rowOff>
    </xdr:from>
    <xdr:to>
      <xdr:col>28</xdr:col>
      <xdr:colOff>58838</xdr:colOff>
      <xdr:row>432</xdr:row>
      <xdr:rowOff>3397063</xdr:rowOff>
    </xdr:to>
    <xdr:cxnSp macro="">
      <xdr:nvCxnSpPr>
        <xdr:cNvPr id="40" name="直線矢印コネクタ 39"/>
        <xdr:cNvCxnSpPr>
          <a:stCxn id="38" idx="2"/>
        </xdr:cNvCxnSpPr>
      </xdr:nvCxnSpPr>
      <xdr:spPr>
        <a:xfrm rot="5400000">
          <a:off x="4429135" y="155195310"/>
          <a:ext cx="1200701" cy="280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67235</xdr:colOff>
      <xdr:row>432</xdr:row>
      <xdr:rowOff>3939448</xdr:rowOff>
    </xdr:from>
    <xdr:to>
      <xdr:col>34</xdr:col>
      <xdr:colOff>121878</xdr:colOff>
      <xdr:row>432</xdr:row>
      <xdr:rowOff>4339501</xdr:rowOff>
    </xdr:to>
    <xdr:sp macro="" textlink="">
      <xdr:nvSpPr>
        <xdr:cNvPr id="41" name="正方形/長方形 40"/>
        <xdr:cNvSpPr/>
      </xdr:nvSpPr>
      <xdr:spPr>
        <a:xfrm rot="10800000" flipV="1">
          <a:off x="3896285" y="156339448"/>
          <a:ext cx="2226343" cy="400053"/>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インド出張</a:t>
          </a:r>
          <a:endParaRPr lang="en-US" altLang="ja-JP" sz="1200"/>
        </a:p>
      </xdr:txBody>
    </xdr:sp>
    <xdr:clientData/>
  </xdr:twoCellAnchor>
  <xdr:twoCellAnchor>
    <xdr:from>
      <xdr:col>22</xdr:col>
      <xdr:colOff>93571</xdr:colOff>
      <xdr:row>103</xdr:row>
      <xdr:rowOff>1122269</xdr:rowOff>
    </xdr:from>
    <xdr:to>
      <xdr:col>31</xdr:col>
      <xdr:colOff>9537</xdr:colOff>
      <xdr:row>103</xdr:row>
      <xdr:rowOff>1693773</xdr:rowOff>
    </xdr:to>
    <xdr:sp macro="" textlink="">
      <xdr:nvSpPr>
        <xdr:cNvPr id="42" name="正方形/長方形 41"/>
        <xdr:cNvSpPr/>
      </xdr:nvSpPr>
      <xdr:spPr>
        <a:xfrm>
          <a:off x="3922621" y="37164869"/>
          <a:ext cx="1573316" cy="57150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外務省</a:t>
          </a:r>
          <a:endParaRPr kumimoji="1" lang="en-US" altLang="ja-JP" sz="1200"/>
        </a:p>
        <a:p>
          <a:pPr algn="ctr"/>
          <a:r>
            <a:rPr lang="ja-JP" altLang="en-US" sz="1200"/>
            <a:t>１０百万円</a:t>
          </a:r>
          <a:endParaRPr lang="en-US" altLang="ja-JP" sz="1200"/>
        </a:p>
      </xdr:txBody>
    </xdr:sp>
    <xdr:clientData/>
  </xdr:twoCellAnchor>
  <xdr:twoCellAnchor>
    <xdr:from>
      <xdr:col>22</xdr:col>
      <xdr:colOff>84046</xdr:colOff>
      <xdr:row>103</xdr:row>
      <xdr:rowOff>1693773</xdr:rowOff>
    </xdr:from>
    <xdr:to>
      <xdr:col>31</xdr:col>
      <xdr:colOff>12</xdr:colOff>
      <xdr:row>103</xdr:row>
      <xdr:rowOff>2284327</xdr:rowOff>
    </xdr:to>
    <xdr:sp macro="" textlink="">
      <xdr:nvSpPr>
        <xdr:cNvPr id="43" name="正方形/長方形 42"/>
        <xdr:cNvSpPr/>
      </xdr:nvSpPr>
      <xdr:spPr>
        <a:xfrm>
          <a:off x="3913096" y="37736373"/>
          <a:ext cx="1573316" cy="59055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日印ＩＴ交流促進</a:t>
          </a:r>
          <a:endParaRPr lang="en-US" altLang="ja-JP" sz="1200"/>
        </a:p>
      </xdr:txBody>
    </xdr:sp>
    <xdr:clientData/>
  </xdr:twoCellAnchor>
  <xdr:twoCellAnchor>
    <xdr:from>
      <xdr:col>20</xdr:col>
      <xdr:colOff>134470</xdr:colOff>
      <xdr:row>103</xdr:row>
      <xdr:rowOff>3551161</xdr:rowOff>
    </xdr:from>
    <xdr:to>
      <xdr:col>34</xdr:col>
      <xdr:colOff>126999</xdr:colOff>
      <xdr:row>103</xdr:row>
      <xdr:rowOff>3979789</xdr:rowOff>
    </xdr:to>
    <xdr:sp macro="" textlink="">
      <xdr:nvSpPr>
        <xdr:cNvPr id="44" name="正方形/長方形 43"/>
        <xdr:cNvSpPr/>
      </xdr:nvSpPr>
      <xdr:spPr>
        <a:xfrm rot="10800000" flipV="1">
          <a:off x="3620620" y="39593761"/>
          <a:ext cx="2507129" cy="42862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Ａ．国内ＩＴ関係有識者１８名</a:t>
          </a:r>
          <a:endParaRPr lang="en-US" altLang="ja-JP" sz="1200"/>
        </a:p>
        <a:p>
          <a:pPr algn="ctr"/>
          <a:r>
            <a:rPr lang="ja-JP" altLang="en-US" sz="1200"/>
            <a:t>１０百万円</a:t>
          </a:r>
          <a:endParaRPr lang="en-US" altLang="ja-JP" sz="1200"/>
        </a:p>
      </xdr:txBody>
    </xdr:sp>
    <xdr:clientData/>
  </xdr:twoCellAnchor>
  <xdr:twoCellAnchor>
    <xdr:from>
      <xdr:col>20</xdr:col>
      <xdr:colOff>139698</xdr:colOff>
      <xdr:row>103</xdr:row>
      <xdr:rowOff>3979788</xdr:rowOff>
    </xdr:from>
    <xdr:to>
      <xdr:col>34</xdr:col>
      <xdr:colOff>139699</xdr:colOff>
      <xdr:row>104</xdr:row>
      <xdr:rowOff>136658</xdr:rowOff>
    </xdr:to>
    <xdr:sp macro="" textlink="">
      <xdr:nvSpPr>
        <xdr:cNvPr id="45" name="正方形/長方形 44"/>
        <xdr:cNvSpPr/>
      </xdr:nvSpPr>
      <xdr:spPr>
        <a:xfrm rot="10800000" flipV="1">
          <a:off x="3625848" y="40022388"/>
          <a:ext cx="2514601" cy="585995"/>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1200"/>
        </a:p>
        <a:p>
          <a:pPr algn="ctr"/>
          <a:r>
            <a:rPr lang="ja-JP" altLang="en-US" sz="1200"/>
            <a:t>講師派遣旅費・謝金</a:t>
          </a:r>
          <a:endParaRPr lang="en-US" altLang="ja-JP" sz="1200"/>
        </a:p>
        <a:p>
          <a:pPr algn="ctr"/>
          <a:r>
            <a:rPr lang="ja-JP" altLang="en-US" sz="1200"/>
            <a:t>コンソーシアム会合出席旅費</a:t>
          </a:r>
          <a:endParaRPr lang="en-US" altLang="ja-JP" sz="1200"/>
        </a:p>
        <a:p>
          <a:pPr algn="ctr"/>
          <a:endParaRPr lang="en-US" altLang="ja-JP" sz="1200"/>
        </a:p>
      </xdr:txBody>
    </xdr:sp>
    <xdr:clientData/>
  </xdr:twoCellAnchor>
  <xdr:twoCellAnchor>
    <xdr:from>
      <xdr:col>26</xdr:col>
      <xdr:colOff>123266</xdr:colOff>
      <xdr:row>103</xdr:row>
      <xdr:rowOff>2284326</xdr:rowOff>
    </xdr:from>
    <xdr:to>
      <xdr:col>26</xdr:col>
      <xdr:colOff>126074</xdr:colOff>
      <xdr:row>103</xdr:row>
      <xdr:rowOff>3496217</xdr:rowOff>
    </xdr:to>
    <xdr:cxnSp macro="">
      <xdr:nvCxnSpPr>
        <xdr:cNvPr id="46" name="直線矢印コネクタ 45"/>
        <xdr:cNvCxnSpPr>
          <a:stCxn id="43" idx="2"/>
        </xdr:cNvCxnSpPr>
      </xdr:nvCxnSpPr>
      <xdr:spPr>
        <a:xfrm rot="5400000">
          <a:off x="4071674" y="38931468"/>
          <a:ext cx="1211891" cy="280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56029</xdr:colOff>
      <xdr:row>201</xdr:row>
      <xdr:rowOff>302560</xdr:rowOff>
    </xdr:from>
    <xdr:to>
      <xdr:col>25</xdr:col>
      <xdr:colOff>134471</xdr:colOff>
      <xdr:row>201</xdr:row>
      <xdr:rowOff>728383</xdr:rowOff>
    </xdr:to>
    <xdr:sp macro="" textlink="">
      <xdr:nvSpPr>
        <xdr:cNvPr id="47" name="正方形/長方形 46"/>
        <xdr:cNvSpPr/>
      </xdr:nvSpPr>
      <xdr:spPr>
        <a:xfrm>
          <a:off x="1999129" y="71178085"/>
          <a:ext cx="2478742" cy="425823"/>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外務省</a:t>
          </a:r>
          <a:endParaRPr lang="en-US" altLang="ja-JP" sz="1200"/>
        </a:p>
        <a:p>
          <a:pPr algn="ctr"/>
          <a:r>
            <a:rPr kumimoji="1" lang="ja-JP" altLang="en-US" sz="1200"/>
            <a:t>１１百万円</a:t>
          </a:r>
        </a:p>
      </xdr:txBody>
    </xdr:sp>
    <xdr:clientData/>
  </xdr:twoCellAnchor>
  <xdr:twoCellAnchor>
    <xdr:from>
      <xdr:col>8</xdr:col>
      <xdr:colOff>156881</xdr:colOff>
      <xdr:row>201</xdr:row>
      <xdr:rowOff>2432525</xdr:rowOff>
    </xdr:from>
    <xdr:to>
      <xdr:col>19</xdr:col>
      <xdr:colOff>93861</xdr:colOff>
      <xdr:row>201</xdr:row>
      <xdr:rowOff>2628203</xdr:rowOff>
    </xdr:to>
    <xdr:sp macro="" textlink="">
      <xdr:nvSpPr>
        <xdr:cNvPr id="48" name="正方形/長方形 47"/>
        <xdr:cNvSpPr/>
      </xdr:nvSpPr>
      <xdr:spPr>
        <a:xfrm>
          <a:off x="1585631" y="73308050"/>
          <a:ext cx="1822930" cy="19567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一般競争入札</a:t>
          </a:r>
        </a:p>
      </xdr:txBody>
    </xdr:sp>
    <xdr:clientData/>
  </xdr:twoCellAnchor>
  <xdr:twoCellAnchor>
    <xdr:from>
      <xdr:col>8</xdr:col>
      <xdr:colOff>145677</xdr:colOff>
      <xdr:row>201</xdr:row>
      <xdr:rowOff>2794758</xdr:rowOff>
    </xdr:from>
    <xdr:to>
      <xdr:col>19</xdr:col>
      <xdr:colOff>82657</xdr:colOff>
      <xdr:row>201</xdr:row>
      <xdr:rowOff>3251961</xdr:rowOff>
    </xdr:to>
    <xdr:sp macro="" textlink="">
      <xdr:nvSpPr>
        <xdr:cNvPr id="49" name="正方形/長方形 48"/>
        <xdr:cNvSpPr/>
      </xdr:nvSpPr>
      <xdr:spPr>
        <a:xfrm>
          <a:off x="1574427" y="73670283"/>
          <a:ext cx="1822930" cy="457203"/>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Ｂ．㈱テリオ</a:t>
          </a:r>
          <a:endParaRPr kumimoji="1" lang="en-US" altLang="ja-JP" sz="1200"/>
        </a:p>
        <a:p>
          <a:pPr algn="ctr"/>
          <a:r>
            <a:rPr lang="ja-JP" altLang="en-US" sz="1200"/>
            <a:t>０．０１百万円</a:t>
          </a:r>
          <a:endParaRPr kumimoji="1" lang="ja-JP" altLang="en-US" sz="1200"/>
        </a:p>
      </xdr:txBody>
    </xdr:sp>
    <xdr:clientData/>
  </xdr:twoCellAnchor>
  <xdr:twoCellAnchor>
    <xdr:from>
      <xdr:col>29</xdr:col>
      <xdr:colOff>123288</xdr:colOff>
      <xdr:row>201</xdr:row>
      <xdr:rowOff>326650</xdr:rowOff>
    </xdr:from>
    <xdr:to>
      <xdr:col>40</xdr:col>
      <xdr:colOff>89648</xdr:colOff>
      <xdr:row>201</xdr:row>
      <xdr:rowOff>745753</xdr:rowOff>
    </xdr:to>
    <xdr:sp macro="" textlink="">
      <xdr:nvSpPr>
        <xdr:cNvPr id="50" name="正方形/長方形 49"/>
        <xdr:cNvSpPr/>
      </xdr:nvSpPr>
      <xdr:spPr>
        <a:xfrm>
          <a:off x="5266788" y="71202175"/>
          <a:ext cx="2119010" cy="419103"/>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Ａ．出張者３１名</a:t>
          </a:r>
          <a:endParaRPr kumimoji="1" lang="en-US" altLang="ja-JP" sz="1200"/>
        </a:p>
        <a:p>
          <a:pPr algn="ctr"/>
          <a:r>
            <a:rPr lang="ja-JP" altLang="en-US" sz="1200"/>
            <a:t>１０百万円</a:t>
          </a:r>
          <a:endParaRPr kumimoji="1" lang="ja-JP" altLang="en-US" sz="1200"/>
        </a:p>
      </xdr:txBody>
    </xdr:sp>
    <xdr:clientData/>
  </xdr:twoCellAnchor>
  <xdr:twoCellAnchor>
    <xdr:from>
      <xdr:col>29</xdr:col>
      <xdr:colOff>123288</xdr:colOff>
      <xdr:row>201</xdr:row>
      <xdr:rowOff>745755</xdr:rowOff>
    </xdr:from>
    <xdr:to>
      <xdr:col>40</xdr:col>
      <xdr:colOff>88900</xdr:colOff>
      <xdr:row>201</xdr:row>
      <xdr:rowOff>1183908</xdr:rowOff>
    </xdr:to>
    <xdr:sp macro="" textlink="">
      <xdr:nvSpPr>
        <xdr:cNvPr id="51" name="正方形/長方形 50"/>
        <xdr:cNvSpPr/>
      </xdr:nvSpPr>
      <xdr:spPr>
        <a:xfrm>
          <a:off x="5266788" y="71621280"/>
          <a:ext cx="2118262" cy="438153"/>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lnSpc>
              <a:spcPts val="1500"/>
            </a:lnSpc>
          </a:pPr>
          <a:r>
            <a:rPr lang="ja-JP" altLang="en-US" sz="1200"/>
            <a:t>南西アジア民主化・信頼醸成関係出張</a:t>
          </a:r>
          <a:endParaRPr kumimoji="1" lang="en-US" altLang="ja-JP" sz="1200"/>
        </a:p>
      </xdr:txBody>
    </xdr:sp>
    <xdr:clientData/>
  </xdr:twoCellAnchor>
  <xdr:twoCellAnchor>
    <xdr:from>
      <xdr:col>22</xdr:col>
      <xdr:colOff>78442</xdr:colOff>
      <xdr:row>201</xdr:row>
      <xdr:rowOff>4437529</xdr:rowOff>
    </xdr:from>
    <xdr:to>
      <xdr:col>35</xdr:col>
      <xdr:colOff>67235</xdr:colOff>
      <xdr:row>202</xdr:row>
      <xdr:rowOff>278625</xdr:rowOff>
    </xdr:to>
    <xdr:sp macro="" textlink="">
      <xdr:nvSpPr>
        <xdr:cNvPr id="52" name="正方形/長方形 51"/>
        <xdr:cNvSpPr/>
      </xdr:nvSpPr>
      <xdr:spPr>
        <a:xfrm>
          <a:off x="3907492" y="75313054"/>
          <a:ext cx="2360518" cy="479771"/>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Ｅ．</a:t>
          </a:r>
          <a:r>
            <a:rPr lang="ja-JP" altLang="en-US" sz="1000"/>
            <a:t>なだ万ホテルニューオータニ</a:t>
          </a:r>
          <a:endParaRPr lang="en-US" altLang="ja-JP" sz="1000"/>
        </a:p>
        <a:p>
          <a:pPr algn="ctr"/>
          <a:r>
            <a:rPr lang="ja-JP" altLang="en-US" sz="1200"/>
            <a:t>０．１百万円</a:t>
          </a:r>
          <a:endParaRPr kumimoji="1" lang="ja-JP" altLang="en-US" sz="1200"/>
        </a:p>
      </xdr:txBody>
    </xdr:sp>
    <xdr:clientData/>
  </xdr:twoCellAnchor>
  <xdr:twoCellAnchor>
    <xdr:from>
      <xdr:col>22</xdr:col>
      <xdr:colOff>89648</xdr:colOff>
      <xdr:row>202</xdr:row>
      <xdr:rowOff>283510</xdr:rowOff>
    </xdr:from>
    <xdr:to>
      <xdr:col>35</xdr:col>
      <xdr:colOff>56029</xdr:colOff>
      <xdr:row>202</xdr:row>
      <xdr:rowOff>594094</xdr:rowOff>
    </xdr:to>
    <xdr:sp macro="" textlink="">
      <xdr:nvSpPr>
        <xdr:cNvPr id="53" name="正方形/長方形 52"/>
        <xdr:cNvSpPr/>
      </xdr:nvSpPr>
      <xdr:spPr>
        <a:xfrm>
          <a:off x="3918698" y="75797710"/>
          <a:ext cx="2338106" cy="31058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ワーキングランチ（１件）</a:t>
          </a:r>
        </a:p>
      </xdr:txBody>
    </xdr:sp>
    <xdr:clientData/>
  </xdr:twoCellAnchor>
  <xdr:twoCellAnchor>
    <xdr:from>
      <xdr:col>12</xdr:col>
      <xdr:colOff>123268</xdr:colOff>
      <xdr:row>201</xdr:row>
      <xdr:rowOff>1757646</xdr:rowOff>
    </xdr:from>
    <xdr:to>
      <xdr:col>12</xdr:col>
      <xdr:colOff>134469</xdr:colOff>
      <xdr:row>201</xdr:row>
      <xdr:rowOff>2398026</xdr:rowOff>
    </xdr:to>
    <xdr:cxnSp macro="">
      <xdr:nvCxnSpPr>
        <xdr:cNvPr id="54" name="直線矢印コネクタ 53"/>
        <xdr:cNvCxnSpPr/>
      </xdr:nvCxnSpPr>
      <xdr:spPr>
        <a:xfrm rot="16200000" flipH="1">
          <a:off x="1923229" y="72947760"/>
          <a:ext cx="640380" cy="1120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1413</xdr:colOff>
      <xdr:row>201</xdr:row>
      <xdr:rowOff>2390775</xdr:rowOff>
    </xdr:from>
    <xdr:to>
      <xdr:col>35</xdr:col>
      <xdr:colOff>127000</xdr:colOff>
      <xdr:row>201</xdr:row>
      <xdr:rowOff>2631830</xdr:rowOff>
    </xdr:to>
    <xdr:sp macro="" textlink="">
      <xdr:nvSpPr>
        <xdr:cNvPr id="55" name="正方形/長方形 54"/>
        <xdr:cNvSpPr/>
      </xdr:nvSpPr>
      <xdr:spPr>
        <a:xfrm>
          <a:off x="3830463" y="73266300"/>
          <a:ext cx="2497312" cy="241055"/>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競争性のない随意契約</a:t>
          </a:r>
        </a:p>
      </xdr:txBody>
    </xdr:sp>
    <xdr:clientData/>
  </xdr:twoCellAnchor>
  <xdr:twoCellAnchor>
    <xdr:from>
      <xdr:col>12</xdr:col>
      <xdr:colOff>123265</xdr:colOff>
      <xdr:row>201</xdr:row>
      <xdr:rowOff>1757643</xdr:rowOff>
    </xdr:from>
    <xdr:to>
      <xdr:col>25</xdr:col>
      <xdr:colOff>78441</xdr:colOff>
      <xdr:row>201</xdr:row>
      <xdr:rowOff>1762686</xdr:rowOff>
    </xdr:to>
    <xdr:cxnSp macro="">
      <xdr:nvCxnSpPr>
        <xdr:cNvPr id="56" name="直線コネクタ 55"/>
        <xdr:cNvCxnSpPr/>
      </xdr:nvCxnSpPr>
      <xdr:spPr>
        <a:xfrm flipV="1">
          <a:off x="2237815" y="72633168"/>
          <a:ext cx="2184026" cy="5043"/>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145676</xdr:colOff>
      <xdr:row>201</xdr:row>
      <xdr:rowOff>741269</xdr:rowOff>
    </xdr:from>
    <xdr:to>
      <xdr:col>29</xdr:col>
      <xdr:colOff>56029</xdr:colOff>
      <xdr:row>201</xdr:row>
      <xdr:rowOff>741269</xdr:rowOff>
    </xdr:to>
    <xdr:cxnSp macro="">
      <xdr:nvCxnSpPr>
        <xdr:cNvPr id="57" name="直線矢印コネクタ 56"/>
        <xdr:cNvCxnSpPr/>
      </xdr:nvCxnSpPr>
      <xdr:spPr>
        <a:xfrm>
          <a:off x="4489076" y="71616794"/>
          <a:ext cx="710453"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11210</xdr:colOff>
      <xdr:row>201</xdr:row>
      <xdr:rowOff>1165412</xdr:rowOff>
    </xdr:from>
    <xdr:to>
      <xdr:col>18</xdr:col>
      <xdr:colOff>11211</xdr:colOff>
      <xdr:row>201</xdr:row>
      <xdr:rowOff>1738722</xdr:rowOff>
    </xdr:to>
    <xdr:cxnSp macro="">
      <xdr:nvCxnSpPr>
        <xdr:cNvPr id="58" name="直線コネクタ 57"/>
        <xdr:cNvCxnSpPr/>
      </xdr:nvCxnSpPr>
      <xdr:spPr>
        <a:xfrm rot="5400000">
          <a:off x="2867806" y="72327591"/>
          <a:ext cx="573310" cy="1"/>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100855</xdr:colOff>
      <xdr:row>201</xdr:row>
      <xdr:rowOff>1744756</xdr:rowOff>
    </xdr:from>
    <xdr:to>
      <xdr:col>25</xdr:col>
      <xdr:colOff>112059</xdr:colOff>
      <xdr:row>201</xdr:row>
      <xdr:rowOff>2405905</xdr:rowOff>
    </xdr:to>
    <xdr:cxnSp macro="">
      <xdr:nvCxnSpPr>
        <xdr:cNvPr id="59" name="直線矢印コネクタ 58"/>
        <xdr:cNvCxnSpPr/>
      </xdr:nvCxnSpPr>
      <xdr:spPr>
        <a:xfrm rot="16200000" flipH="1">
          <a:off x="4119282" y="72945254"/>
          <a:ext cx="661149" cy="1120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145675</xdr:colOff>
      <xdr:row>201</xdr:row>
      <xdr:rowOff>3248025</xdr:rowOff>
    </xdr:from>
    <xdr:to>
      <xdr:col>19</xdr:col>
      <xdr:colOff>82654</xdr:colOff>
      <xdr:row>201</xdr:row>
      <xdr:rowOff>3494555</xdr:rowOff>
    </xdr:to>
    <xdr:sp macro="" textlink="">
      <xdr:nvSpPr>
        <xdr:cNvPr id="60" name="正方形/長方形 59"/>
        <xdr:cNvSpPr/>
      </xdr:nvSpPr>
      <xdr:spPr>
        <a:xfrm>
          <a:off x="1574425" y="74123550"/>
          <a:ext cx="1822929" cy="246530"/>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飲料代</a:t>
          </a:r>
          <a:endParaRPr kumimoji="1" lang="en-US" altLang="ja-JP" sz="1200"/>
        </a:p>
      </xdr:txBody>
    </xdr:sp>
    <xdr:clientData/>
  </xdr:twoCellAnchor>
  <xdr:twoCellAnchor>
    <xdr:from>
      <xdr:col>11</xdr:col>
      <xdr:colOff>56030</xdr:colOff>
      <xdr:row>201</xdr:row>
      <xdr:rowOff>728383</xdr:rowOff>
    </xdr:from>
    <xdr:to>
      <xdr:col>25</xdr:col>
      <xdr:colOff>134472</xdr:colOff>
      <xdr:row>201</xdr:row>
      <xdr:rowOff>1204104</xdr:rowOff>
    </xdr:to>
    <xdr:sp macro="" textlink="">
      <xdr:nvSpPr>
        <xdr:cNvPr id="61" name="正方形/長方形 60"/>
        <xdr:cNvSpPr/>
      </xdr:nvSpPr>
      <xdr:spPr>
        <a:xfrm>
          <a:off x="1999130" y="71603908"/>
          <a:ext cx="2478742" cy="475721"/>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南西アジア民主化・信頼醸成</a:t>
          </a:r>
          <a:endParaRPr lang="en-US" altLang="ja-JP" sz="1200"/>
        </a:p>
        <a:p>
          <a:pPr algn="ctr"/>
          <a:r>
            <a:rPr lang="ja-JP" altLang="en-US" sz="1200"/>
            <a:t>関係出張、会議等</a:t>
          </a:r>
          <a:endParaRPr lang="en-US" altLang="ja-JP" sz="1200"/>
        </a:p>
      </xdr:txBody>
    </xdr:sp>
    <xdr:clientData/>
  </xdr:twoCellAnchor>
  <xdr:twoCellAnchor>
    <xdr:from>
      <xdr:col>22</xdr:col>
      <xdr:colOff>88899</xdr:colOff>
      <xdr:row>201</xdr:row>
      <xdr:rowOff>2769534</xdr:rowOff>
    </xdr:from>
    <xdr:to>
      <xdr:col>35</xdr:col>
      <xdr:colOff>112059</xdr:colOff>
      <xdr:row>201</xdr:row>
      <xdr:rowOff>3192156</xdr:rowOff>
    </xdr:to>
    <xdr:sp macro="" textlink="">
      <xdr:nvSpPr>
        <xdr:cNvPr id="62" name="正方形/長方形 61"/>
        <xdr:cNvSpPr/>
      </xdr:nvSpPr>
      <xdr:spPr>
        <a:xfrm>
          <a:off x="3917949" y="73645059"/>
          <a:ext cx="2394885" cy="422622"/>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Ｃ．帝国ホテル</a:t>
          </a:r>
          <a:endParaRPr lang="en-US" altLang="ja-JP" sz="1200"/>
        </a:p>
        <a:p>
          <a:pPr algn="ctr"/>
          <a:r>
            <a:rPr kumimoji="1" lang="ja-JP" altLang="en-US" sz="1200"/>
            <a:t>０．３百万円</a:t>
          </a:r>
        </a:p>
      </xdr:txBody>
    </xdr:sp>
    <xdr:clientData/>
  </xdr:twoCellAnchor>
  <xdr:twoCellAnchor>
    <xdr:from>
      <xdr:col>22</xdr:col>
      <xdr:colOff>88900</xdr:colOff>
      <xdr:row>201</xdr:row>
      <xdr:rowOff>3551331</xdr:rowOff>
    </xdr:from>
    <xdr:to>
      <xdr:col>35</xdr:col>
      <xdr:colOff>88900</xdr:colOff>
      <xdr:row>201</xdr:row>
      <xdr:rowOff>4002051</xdr:rowOff>
    </xdr:to>
    <xdr:sp macro="" textlink="">
      <xdr:nvSpPr>
        <xdr:cNvPr id="63" name="正方形/長方形 62"/>
        <xdr:cNvSpPr/>
      </xdr:nvSpPr>
      <xdr:spPr>
        <a:xfrm>
          <a:off x="3917950" y="74426856"/>
          <a:ext cx="2371725" cy="450720"/>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Ｄ．カドマン企画</a:t>
          </a:r>
          <a:endParaRPr kumimoji="1" lang="en-US" altLang="ja-JP" sz="1200"/>
        </a:p>
        <a:p>
          <a:pPr algn="ctr"/>
          <a:r>
            <a:rPr kumimoji="1" lang="ja-JP" altLang="en-US" sz="1200"/>
            <a:t>０．１百万円</a:t>
          </a:r>
        </a:p>
      </xdr:txBody>
    </xdr:sp>
    <xdr:clientData/>
  </xdr:twoCellAnchor>
  <xdr:twoCellAnchor>
    <xdr:from>
      <xdr:col>22</xdr:col>
      <xdr:colOff>101600</xdr:colOff>
      <xdr:row>201</xdr:row>
      <xdr:rowOff>3208058</xdr:rowOff>
    </xdr:from>
    <xdr:to>
      <xdr:col>35</xdr:col>
      <xdr:colOff>100853</xdr:colOff>
      <xdr:row>201</xdr:row>
      <xdr:rowOff>3428922</xdr:rowOff>
    </xdr:to>
    <xdr:sp macro="" textlink="">
      <xdr:nvSpPr>
        <xdr:cNvPr id="64" name="正方形/長方形 63"/>
        <xdr:cNvSpPr/>
      </xdr:nvSpPr>
      <xdr:spPr>
        <a:xfrm>
          <a:off x="3930650" y="74083583"/>
          <a:ext cx="2370978" cy="22086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ワーキングランチ（１件）</a:t>
          </a:r>
          <a:endParaRPr lang="en-US" altLang="ja-JP" sz="1200"/>
        </a:p>
      </xdr:txBody>
    </xdr:sp>
    <xdr:clientData/>
  </xdr:twoCellAnchor>
  <xdr:twoCellAnchor>
    <xdr:from>
      <xdr:col>22</xdr:col>
      <xdr:colOff>100106</xdr:colOff>
      <xdr:row>201</xdr:row>
      <xdr:rowOff>4000687</xdr:rowOff>
    </xdr:from>
    <xdr:to>
      <xdr:col>35</xdr:col>
      <xdr:colOff>67236</xdr:colOff>
      <xdr:row>201</xdr:row>
      <xdr:rowOff>4357653</xdr:rowOff>
    </xdr:to>
    <xdr:sp macro="" textlink="">
      <xdr:nvSpPr>
        <xdr:cNvPr id="65" name="正方形/長方形 64"/>
        <xdr:cNvSpPr/>
      </xdr:nvSpPr>
      <xdr:spPr>
        <a:xfrm>
          <a:off x="3929156" y="74876212"/>
          <a:ext cx="2338855" cy="356966"/>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展示棚レンタル（１件）</a:t>
          </a:r>
          <a:endParaRPr lang="en-US" altLang="ja-JP" sz="1200"/>
        </a:p>
      </xdr:txBody>
    </xdr:sp>
    <xdr:clientData/>
  </xdr:twoCellAnchor>
  <xdr:twoCellAnchor>
    <xdr:from>
      <xdr:col>22</xdr:col>
      <xdr:colOff>89648</xdr:colOff>
      <xdr:row>202</xdr:row>
      <xdr:rowOff>750794</xdr:rowOff>
    </xdr:from>
    <xdr:to>
      <xdr:col>35</xdr:col>
      <xdr:colOff>89648</xdr:colOff>
      <xdr:row>202</xdr:row>
      <xdr:rowOff>1208567</xdr:rowOff>
    </xdr:to>
    <xdr:sp macro="" textlink="">
      <xdr:nvSpPr>
        <xdr:cNvPr id="66" name="正方形/長方形 65"/>
        <xdr:cNvSpPr/>
      </xdr:nvSpPr>
      <xdr:spPr>
        <a:xfrm>
          <a:off x="3918698" y="76264994"/>
          <a:ext cx="2371725" cy="457773"/>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Ｆ．旭鮨総本店</a:t>
          </a:r>
          <a:endParaRPr lang="en-US" altLang="ja-JP" sz="1200"/>
        </a:p>
        <a:p>
          <a:pPr algn="ctr"/>
          <a:r>
            <a:rPr kumimoji="1" lang="ja-JP" altLang="en-US" sz="1200"/>
            <a:t>０．０７百万円</a:t>
          </a:r>
        </a:p>
      </xdr:txBody>
    </xdr:sp>
    <xdr:clientData/>
  </xdr:twoCellAnchor>
  <xdr:twoCellAnchor>
    <xdr:from>
      <xdr:col>22</xdr:col>
      <xdr:colOff>100853</xdr:colOff>
      <xdr:row>202</xdr:row>
      <xdr:rowOff>1221441</xdr:rowOff>
    </xdr:from>
    <xdr:to>
      <xdr:col>35</xdr:col>
      <xdr:colOff>100853</xdr:colOff>
      <xdr:row>202</xdr:row>
      <xdr:rowOff>1522319</xdr:rowOff>
    </xdr:to>
    <xdr:sp macro="" textlink="">
      <xdr:nvSpPr>
        <xdr:cNvPr id="67" name="正方形/長方形 66"/>
        <xdr:cNvSpPr/>
      </xdr:nvSpPr>
      <xdr:spPr>
        <a:xfrm>
          <a:off x="3929903" y="76735641"/>
          <a:ext cx="2371725" cy="30087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ワーキングディナー（１件）</a:t>
          </a:r>
        </a:p>
      </xdr:txBody>
    </xdr:sp>
    <xdr:clientData/>
  </xdr:twoCellAnchor>
  <xdr:twoCellAnchor>
    <xdr:from>
      <xdr:col>22</xdr:col>
      <xdr:colOff>78441</xdr:colOff>
      <xdr:row>202</xdr:row>
      <xdr:rowOff>1613648</xdr:rowOff>
    </xdr:from>
    <xdr:to>
      <xdr:col>35</xdr:col>
      <xdr:colOff>78441</xdr:colOff>
      <xdr:row>202</xdr:row>
      <xdr:rowOff>2005853</xdr:rowOff>
    </xdr:to>
    <xdr:sp macro="" textlink="">
      <xdr:nvSpPr>
        <xdr:cNvPr id="68" name="正方形/長方形 67"/>
        <xdr:cNvSpPr/>
      </xdr:nvSpPr>
      <xdr:spPr>
        <a:xfrm>
          <a:off x="3907491" y="77127848"/>
          <a:ext cx="2371725" cy="392205"/>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Ｇ．長峰</a:t>
          </a:r>
          <a:endParaRPr lang="en-US" altLang="ja-JP" sz="1200"/>
        </a:p>
        <a:p>
          <a:pPr algn="ctr"/>
          <a:r>
            <a:rPr kumimoji="1" lang="ja-JP" altLang="en-US" sz="1200"/>
            <a:t>０．０７百万円</a:t>
          </a:r>
        </a:p>
      </xdr:txBody>
    </xdr:sp>
    <xdr:clientData/>
  </xdr:twoCellAnchor>
  <xdr:twoCellAnchor>
    <xdr:from>
      <xdr:col>22</xdr:col>
      <xdr:colOff>78442</xdr:colOff>
      <xdr:row>202</xdr:row>
      <xdr:rowOff>2005854</xdr:rowOff>
    </xdr:from>
    <xdr:to>
      <xdr:col>35</xdr:col>
      <xdr:colOff>78442</xdr:colOff>
      <xdr:row>202</xdr:row>
      <xdr:rowOff>2297026</xdr:rowOff>
    </xdr:to>
    <xdr:sp macro="" textlink="">
      <xdr:nvSpPr>
        <xdr:cNvPr id="69" name="正方形/長方形 68"/>
        <xdr:cNvSpPr/>
      </xdr:nvSpPr>
      <xdr:spPr>
        <a:xfrm>
          <a:off x="3907492" y="77520054"/>
          <a:ext cx="2371725" cy="291172"/>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ワーキングランチ（１件）</a:t>
          </a:r>
        </a:p>
      </xdr:txBody>
    </xdr:sp>
    <xdr:clientData/>
  </xdr:twoCellAnchor>
  <xdr:twoCellAnchor>
    <xdr:from>
      <xdr:col>22</xdr:col>
      <xdr:colOff>67236</xdr:colOff>
      <xdr:row>202</xdr:row>
      <xdr:rowOff>2429996</xdr:rowOff>
    </xdr:from>
    <xdr:to>
      <xdr:col>35</xdr:col>
      <xdr:colOff>67236</xdr:colOff>
      <xdr:row>202</xdr:row>
      <xdr:rowOff>2812635</xdr:rowOff>
    </xdr:to>
    <xdr:sp macro="" textlink="">
      <xdr:nvSpPr>
        <xdr:cNvPr id="70" name="正方形/長方形 69"/>
        <xdr:cNvSpPr/>
      </xdr:nvSpPr>
      <xdr:spPr>
        <a:xfrm>
          <a:off x="3896286" y="77944196"/>
          <a:ext cx="2371725" cy="382639"/>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Ｈ．エアクレール</a:t>
          </a:r>
          <a:endParaRPr lang="en-US" altLang="ja-JP" sz="1200"/>
        </a:p>
        <a:p>
          <a:pPr algn="ctr"/>
          <a:r>
            <a:rPr kumimoji="1" lang="ja-JP" altLang="en-US" sz="1200"/>
            <a:t>０．０７百万円</a:t>
          </a:r>
        </a:p>
      </xdr:txBody>
    </xdr:sp>
    <xdr:clientData/>
  </xdr:twoCellAnchor>
  <xdr:twoCellAnchor>
    <xdr:from>
      <xdr:col>22</xdr:col>
      <xdr:colOff>56030</xdr:colOff>
      <xdr:row>202</xdr:row>
      <xdr:rowOff>2812676</xdr:rowOff>
    </xdr:from>
    <xdr:to>
      <xdr:col>35</xdr:col>
      <xdr:colOff>56030</xdr:colOff>
      <xdr:row>202</xdr:row>
      <xdr:rowOff>3135785</xdr:rowOff>
    </xdr:to>
    <xdr:sp macro="" textlink="">
      <xdr:nvSpPr>
        <xdr:cNvPr id="71" name="正方形/長方形 70"/>
        <xdr:cNvSpPr/>
      </xdr:nvSpPr>
      <xdr:spPr>
        <a:xfrm>
          <a:off x="3885080" y="78326876"/>
          <a:ext cx="2371725" cy="323109"/>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翻訳費用（１件）</a:t>
          </a:r>
        </a:p>
      </xdr:txBody>
    </xdr:sp>
    <xdr:clientData/>
  </xdr:twoCellAnchor>
  <xdr:twoCellAnchor>
    <xdr:from>
      <xdr:col>22</xdr:col>
      <xdr:colOff>93571</xdr:colOff>
      <xdr:row>334</xdr:row>
      <xdr:rowOff>1131794</xdr:rowOff>
    </xdr:from>
    <xdr:to>
      <xdr:col>31</xdr:col>
      <xdr:colOff>9537</xdr:colOff>
      <xdr:row>334</xdr:row>
      <xdr:rowOff>1703298</xdr:rowOff>
    </xdr:to>
    <xdr:sp macro="" textlink="">
      <xdr:nvSpPr>
        <xdr:cNvPr id="72" name="正方形/長方形 71"/>
        <xdr:cNvSpPr/>
      </xdr:nvSpPr>
      <xdr:spPr>
        <a:xfrm>
          <a:off x="3922621" y="114555494"/>
          <a:ext cx="1573316" cy="57150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外務省</a:t>
          </a:r>
          <a:endParaRPr kumimoji="1" lang="en-US" altLang="ja-JP" sz="1200"/>
        </a:p>
        <a:p>
          <a:pPr algn="ctr"/>
          <a:r>
            <a:rPr lang="ja-JP" altLang="en-US" sz="1200"/>
            <a:t>３百万円</a:t>
          </a:r>
          <a:endParaRPr lang="en-US" altLang="ja-JP" sz="1200"/>
        </a:p>
      </xdr:txBody>
    </xdr:sp>
    <xdr:clientData/>
  </xdr:twoCellAnchor>
  <xdr:twoCellAnchor>
    <xdr:from>
      <xdr:col>22</xdr:col>
      <xdr:colOff>84046</xdr:colOff>
      <xdr:row>334</xdr:row>
      <xdr:rowOff>1693773</xdr:rowOff>
    </xdr:from>
    <xdr:to>
      <xdr:col>31</xdr:col>
      <xdr:colOff>12</xdr:colOff>
      <xdr:row>334</xdr:row>
      <xdr:rowOff>2284327</xdr:rowOff>
    </xdr:to>
    <xdr:sp macro="" textlink="">
      <xdr:nvSpPr>
        <xdr:cNvPr id="73" name="正方形/長方形 72"/>
        <xdr:cNvSpPr/>
      </xdr:nvSpPr>
      <xdr:spPr>
        <a:xfrm>
          <a:off x="3913096" y="115117473"/>
          <a:ext cx="1573316" cy="59055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lang="ja-JP" altLang="en-US" sz="1200"/>
            <a:t>日ＳＡＡＲＣエネルギーシンポジウム開催経費</a:t>
          </a:r>
          <a:endParaRPr lang="en-US" altLang="ja-JP" sz="1200"/>
        </a:p>
      </xdr:txBody>
    </xdr:sp>
    <xdr:clientData/>
  </xdr:twoCellAnchor>
  <xdr:twoCellAnchor>
    <xdr:from>
      <xdr:col>20</xdr:col>
      <xdr:colOff>134470</xdr:colOff>
      <xdr:row>334</xdr:row>
      <xdr:rowOff>3551161</xdr:rowOff>
    </xdr:from>
    <xdr:to>
      <xdr:col>34</xdr:col>
      <xdr:colOff>126999</xdr:colOff>
      <xdr:row>334</xdr:row>
      <xdr:rowOff>3979789</xdr:rowOff>
    </xdr:to>
    <xdr:sp macro="" textlink="">
      <xdr:nvSpPr>
        <xdr:cNvPr id="74" name="正方形/長方形 73"/>
        <xdr:cNvSpPr/>
      </xdr:nvSpPr>
      <xdr:spPr>
        <a:xfrm rot="10800000" flipV="1">
          <a:off x="3620620" y="116974861"/>
          <a:ext cx="2507129" cy="42862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Ａ．モラトワ大学</a:t>
          </a:r>
          <a:r>
            <a:rPr lang="en-US" altLang="ja-JP" sz="1200"/>
            <a:t>[</a:t>
          </a:r>
          <a:r>
            <a:rPr lang="ja-JP" altLang="en-US" sz="1200"/>
            <a:t>随意契約</a:t>
          </a:r>
          <a:r>
            <a:rPr lang="en-US" altLang="ja-JP" sz="1200"/>
            <a:t>]</a:t>
          </a:r>
        </a:p>
        <a:p>
          <a:pPr algn="ctr"/>
          <a:r>
            <a:rPr lang="ja-JP" altLang="en-US" sz="1200"/>
            <a:t>３百万円</a:t>
          </a:r>
          <a:endParaRPr lang="en-US" altLang="ja-JP" sz="1200"/>
        </a:p>
      </xdr:txBody>
    </xdr:sp>
    <xdr:clientData/>
  </xdr:twoCellAnchor>
  <xdr:twoCellAnchor>
    <xdr:from>
      <xdr:col>20</xdr:col>
      <xdr:colOff>139698</xdr:colOff>
      <xdr:row>334</xdr:row>
      <xdr:rowOff>3979788</xdr:rowOff>
    </xdr:from>
    <xdr:to>
      <xdr:col>34</xdr:col>
      <xdr:colOff>139699</xdr:colOff>
      <xdr:row>335</xdr:row>
      <xdr:rowOff>136658</xdr:rowOff>
    </xdr:to>
    <xdr:sp macro="" textlink="">
      <xdr:nvSpPr>
        <xdr:cNvPr id="75" name="正方形/長方形 74"/>
        <xdr:cNvSpPr/>
      </xdr:nvSpPr>
      <xdr:spPr>
        <a:xfrm rot="10800000" flipV="1">
          <a:off x="3625848" y="117403488"/>
          <a:ext cx="2514601" cy="1052720"/>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1200"/>
        </a:p>
        <a:p>
          <a:pPr algn="ctr"/>
          <a:r>
            <a:rPr lang="ja-JP" altLang="en-US" sz="1200"/>
            <a:t>出席者旅費・会場借料・</a:t>
          </a:r>
          <a:endParaRPr lang="en-US" altLang="ja-JP" sz="1200"/>
        </a:p>
        <a:p>
          <a:pPr algn="ctr"/>
          <a:r>
            <a:rPr lang="ja-JP" altLang="en-US" sz="1200"/>
            <a:t>運営費・移動費</a:t>
          </a:r>
          <a:endParaRPr lang="en-US" altLang="ja-JP" sz="1200"/>
        </a:p>
        <a:p>
          <a:pPr algn="ctr"/>
          <a:endParaRPr lang="en-US" altLang="ja-JP" sz="1200"/>
        </a:p>
      </xdr:txBody>
    </xdr:sp>
    <xdr:clientData/>
  </xdr:twoCellAnchor>
  <xdr:twoCellAnchor>
    <xdr:from>
      <xdr:col>26</xdr:col>
      <xdr:colOff>123266</xdr:colOff>
      <xdr:row>334</xdr:row>
      <xdr:rowOff>2284326</xdr:rowOff>
    </xdr:from>
    <xdr:to>
      <xdr:col>26</xdr:col>
      <xdr:colOff>126074</xdr:colOff>
      <xdr:row>334</xdr:row>
      <xdr:rowOff>3496217</xdr:rowOff>
    </xdr:to>
    <xdr:cxnSp macro="">
      <xdr:nvCxnSpPr>
        <xdr:cNvPr id="76" name="直線矢印コネクタ 75"/>
        <xdr:cNvCxnSpPr>
          <a:stCxn id="73" idx="2"/>
        </xdr:cNvCxnSpPr>
      </xdr:nvCxnSpPr>
      <xdr:spPr>
        <a:xfrm rot="5400000">
          <a:off x="4071674" y="116312568"/>
          <a:ext cx="1211891" cy="280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138673</xdr:colOff>
      <xdr:row>432</xdr:row>
      <xdr:rowOff>1043828</xdr:rowOff>
    </xdr:from>
    <xdr:to>
      <xdr:col>33</xdr:col>
      <xdr:colOff>147090</xdr:colOff>
      <xdr:row>432</xdr:row>
      <xdr:rowOff>1624857</xdr:rowOff>
    </xdr:to>
    <xdr:sp macro="" textlink="">
      <xdr:nvSpPr>
        <xdr:cNvPr id="77" name="正方形/長方形 76"/>
        <xdr:cNvSpPr/>
      </xdr:nvSpPr>
      <xdr:spPr>
        <a:xfrm>
          <a:off x="3967723" y="153443828"/>
          <a:ext cx="2008667" cy="581029"/>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kumimoji="1" lang="ja-JP" altLang="en-US" sz="1200"/>
            <a:t>外務省</a:t>
          </a:r>
          <a:endParaRPr kumimoji="1" lang="en-US" altLang="ja-JP" sz="1200"/>
        </a:p>
        <a:p>
          <a:pPr algn="ctr"/>
          <a:r>
            <a:rPr lang="ja-JP" altLang="en-US" sz="1200"/>
            <a:t>２百万円</a:t>
          </a:r>
          <a:endParaRPr lang="en-US" altLang="ja-JP" sz="1200"/>
        </a:p>
      </xdr:txBody>
    </xdr:sp>
    <xdr:clientData/>
  </xdr:twoCellAnchor>
  <xdr:twoCellAnchor>
    <xdr:from>
      <xdr:col>22</xdr:col>
      <xdr:colOff>138673</xdr:colOff>
      <xdr:row>432</xdr:row>
      <xdr:rowOff>1624857</xdr:rowOff>
    </xdr:from>
    <xdr:to>
      <xdr:col>33</xdr:col>
      <xdr:colOff>147090</xdr:colOff>
      <xdr:row>432</xdr:row>
      <xdr:rowOff>2196361</xdr:rowOff>
    </xdr:to>
    <xdr:sp macro="" textlink="">
      <xdr:nvSpPr>
        <xdr:cNvPr id="78" name="正方形/長方形 77"/>
        <xdr:cNvSpPr/>
      </xdr:nvSpPr>
      <xdr:spPr>
        <a:xfrm>
          <a:off x="3967723" y="154024857"/>
          <a:ext cx="2008667" cy="571504"/>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endParaRPr lang="en-US" altLang="ja-JP" sz="1200"/>
        </a:p>
        <a:p>
          <a:pPr algn="ctr"/>
          <a:r>
            <a:rPr lang="ja-JP" altLang="en-US" sz="1200"/>
            <a:t>戦略、安全問題に関する日印シンポジウム関連経費</a:t>
          </a:r>
          <a:endParaRPr lang="en-US" altLang="ja-JP" sz="1200"/>
        </a:p>
        <a:p>
          <a:pPr algn="ctr"/>
          <a:endParaRPr lang="en-US" altLang="ja-JP" sz="1200"/>
        </a:p>
      </xdr:txBody>
    </xdr:sp>
    <xdr:clientData/>
  </xdr:twoCellAnchor>
  <xdr:twoCellAnchor>
    <xdr:from>
      <xdr:col>22</xdr:col>
      <xdr:colOff>67235</xdr:colOff>
      <xdr:row>432</xdr:row>
      <xdr:rowOff>3491770</xdr:rowOff>
    </xdr:from>
    <xdr:to>
      <xdr:col>34</xdr:col>
      <xdr:colOff>121878</xdr:colOff>
      <xdr:row>432</xdr:row>
      <xdr:rowOff>3939448</xdr:rowOff>
    </xdr:to>
    <xdr:sp macro="" textlink="">
      <xdr:nvSpPr>
        <xdr:cNvPr id="79" name="正方形/長方形 78"/>
        <xdr:cNvSpPr/>
      </xdr:nvSpPr>
      <xdr:spPr>
        <a:xfrm rot="10800000" flipV="1">
          <a:off x="3896285" y="155891770"/>
          <a:ext cx="2226343" cy="447678"/>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Ａ．出張者３名</a:t>
          </a:r>
          <a:endParaRPr lang="en-US" altLang="ja-JP" sz="1200"/>
        </a:p>
        <a:p>
          <a:pPr algn="ctr"/>
          <a:r>
            <a:rPr lang="ja-JP" altLang="en-US" sz="1200"/>
            <a:t>２百万円</a:t>
          </a:r>
          <a:endParaRPr lang="en-US" altLang="ja-JP" sz="1200"/>
        </a:p>
      </xdr:txBody>
    </xdr:sp>
    <xdr:clientData/>
  </xdr:twoCellAnchor>
  <xdr:twoCellAnchor>
    <xdr:from>
      <xdr:col>28</xdr:col>
      <xdr:colOff>56033</xdr:colOff>
      <xdr:row>432</xdr:row>
      <xdr:rowOff>2196362</xdr:rowOff>
    </xdr:from>
    <xdr:to>
      <xdr:col>28</xdr:col>
      <xdr:colOff>58838</xdr:colOff>
      <xdr:row>432</xdr:row>
      <xdr:rowOff>3397063</xdr:rowOff>
    </xdr:to>
    <xdr:cxnSp macro="">
      <xdr:nvCxnSpPr>
        <xdr:cNvPr id="80" name="直線矢印コネクタ 79"/>
        <xdr:cNvCxnSpPr>
          <a:stCxn id="78" idx="2"/>
        </xdr:cNvCxnSpPr>
      </xdr:nvCxnSpPr>
      <xdr:spPr>
        <a:xfrm rot="5400000">
          <a:off x="4429135" y="155195310"/>
          <a:ext cx="1200701" cy="280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67235</xdr:colOff>
      <xdr:row>432</xdr:row>
      <xdr:rowOff>3939448</xdr:rowOff>
    </xdr:from>
    <xdr:to>
      <xdr:col>34</xdr:col>
      <xdr:colOff>121878</xdr:colOff>
      <xdr:row>432</xdr:row>
      <xdr:rowOff>4339501</xdr:rowOff>
    </xdr:to>
    <xdr:sp macro="" textlink="">
      <xdr:nvSpPr>
        <xdr:cNvPr id="81" name="正方形/長方形 80"/>
        <xdr:cNvSpPr/>
      </xdr:nvSpPr>
      <xdr:spPr>
        <a:xfrm rot="10800000" flipV="1">
          <a:off x="3896285" y="156339448"/>
          <a:ext cx="2226343" cy="400053"/>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1200"/>
            <a:t>インド出張</a:t>
          </a:r>
          <a:endParaRPr lang="en-US" altLang="ja-JP" sz="12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9525</xdr:colOff>
      <xdr:row>72</xdr:row>
      <xdr:rowOff>361950</xdr:rowOff>
    </xdr:from>
    <xdr:to>
      <xdr:col>26</xdr:col>
      <xdr:colOff>127603</xdr:colOff>
      <xdr:row>72</xdr:row>
      <xdr:rowOff>950171</xdr:rowOff>
    </xdr:to>
    <xdr:sp macro="" textlink="">
      <xdr:nvSpPr>
        <xdr:cNvPr id="2" name="テキスト ボックス 1"/>
        <xdr:cNvSpPr txBox="1"/>
      </xdr:nvSpPr>
      <xdr:spPr>
        <a:xfrm>
          <a:off x="3152775" y="29241750"/>
          <a:ext cx="1527778" cy="58822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２４百万円</a:t>
          </a:r>
        </a:p>
      </xdr:txBody>
    </xdr:sp>
    <xdr:clientData/>
  </xdr:twoCellAnchor>
  <xdr:twoCellAnchor>
    <xdr:from>
      <xdr:col>25</xdr:col>
      <xdr:colOff>206375</xdr:colOff>
      <xdr:row>72</xdr:row>
      <xdr:rowOff>1587500</xdr:rowOff>
    </xdr:from>
    <xdr:to>
      <xdr:col>36</xdr:col>
      <xdr:colOff>0</xdr:colOff>
      <xdr:row>72</xdr:row>
      <xdr:rowOff>2220369</xdr:rowOff>
    </xdr:to>
    <xdr:sp macro="" textlink="">
      <xdr:nvSpPr>
        <xdr:cNvPr id="3" name="テキスト ボックス 2"/>
        <xdr:cNvSpPr txBox="1"/>
      </xdr:nvSpPr>
      <xdr:spPr>
        <a:xfrm>
          <a:off x="4549775" y="30467300"/>
          <a:ext cx="1917700" cy="63286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Ａ．出張者５４名</a:t>
          </a:r>
          <a:endParaRPr kumimoji="1" lang="en-US" altLang="ja-JP" sz="1100"/>
        </a:p>
        <a:p>
          <a:pPr algn="ctr"/>
          <a:r>
            <a:rPr kumimoji="1" lang="ja-JP" altLang="en-US" sz="1100"/>
            <a:t>１６百万円</a:t>
          </a:r>
          <a:endParaRPr kumimoji="1" lang="en-US" altLang="ja-JP" sz="1100"/>
        </a:p>
        <a:p>
          <a:pPr algn="ctr"/>
          <a:endParaRPr kumimoji="1" lang="ja-JP" altLang="en-US" sz="1100"/>
        </a:p>
      </xdr:txBody>
    </xdr:sp>
    <xdr:clientData/>
  </xdr:twoCellAnchor>
  <xdr:twoCellAnchor>
    <xdr:from>
      <xdr:col>25</xdr:col>
      <xdr:colOff>118499</xdr:colOff>
      <xdr:row>74</xdr:row>
      <xdr:rowOff>1816734</xdr:rowOff>
    </xdr:from>
    <xdr:to>
      <xdr:col>36</xdr:col>
      <xdr:colOff>35278</xdr:colOff>
      <xdr:row>74</xdr:row>
      <xdr:rowOff>2508201</xdr:rowOff>
    </xdr:to>
    <xdr:sp macro="" textlink="">
      <xdr:nvSpPr>
        <xdr:cNvPr id="4" name="テキスト ボックス 3"/>
        <xdr:cNvSpPr txBox="1"/>
      </xdr:nvSpPr>
      <xdr:spPr>
        <a:xfrm>
          <a:off x="4461899" y="40021509"/>
          <a:ext cx="2040854" cy="69146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（財）ラジオプレス</a:t>
          </a:r>
          <a:endParaRPr kumimoji="1" lang="en-US" altLang="ja-JP" sz="1100"/>
        </a:p>
        <a:p>
          <a:pPr algn="ctr"/>
          <a:r>
            <a:rPr kumimoji="1" lang="ja-JP" altLang="en-US" sz="1100"/>
            <a:t>（株）文妍堂書店</a:t>
          </a:r>
          <a:endParaRPr kumimoji="1" lang="en-US" altLang="ja-JP" sz="1100"/>
        </a:p>
        <a:p>
          <a:pPr algn="ctr"/>
          <a:r>
            <a:rPr kumimoji="1" lang="ja-JP" altLang="en-US" sz="1100"/>
            <a:t>０．１百万円</a:t>
          </a:r>
        </a:p>
      </xdr:txBody>
    </xdr:sp>
    <xdr:clientData/>
  </xdr:twoCellAnchor>
  <xdr:twoCellAnchor>
    <xdr:from>
      <xdr:col>25</xdr:col>
      <xdr:colOff>168275</xdr:colOff>
      <xdr:row>72</xdr:row>
      <xdr:rowOff>2889250</xdr:rowOff>
    </xdr:from>
    <xdr:to>
      <xdr:col>36</xdr:col>
      <xdr:colOff>17639</xdr:colOff>
      <xdr:row>72</xdr:row>
      <xdr:rowOff>3536950</xdr:rowOff>
    </xdr:to>
    <xdr:sp macro="" textlink="">
      <xdr:nvSpPr>
        <xdr:cNvPr id="5" name="テキスト ボックス 4"/>
        <xdr:cNvSpPr txBox="1"/>
      </xdr:nvSpPr>
      <xdr:spPr>
        <a:xfrm>
          <a:off x="4511675" y="31769050"/>
          <a:ext cx="1973439" cy="647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Ｂ．（株）朝鮮通信社</a:t>
          </a:r>
          <a:endParaRPr kumimoji="1" lang="en-US" altLang="ja-JP" sz="1100"/>
        </a:p>
        <a:p>
          <a:pPr algn="ctr"/>
          <a:r>
            <a:rPr kumimoji="1" lang="ja-JP" altLang="en-US" sz="1100"/>
            <a:t>４百万円</a:t>
          </a:r>
        </a:p>
      </xdr:txBody>
    </xdr:sp>
    <xdr:clientData/>
  </xdr:twoCellAnchor>
  <xdr:twoCellAnchor>
    <xdr:from>
      <xdr:col>25</xdr:col>
      <xdr:colOff>144615</xdr:colOff>
      <xdr:row>73</xdr:row>
      <xdr:rowOff>1884517</xdr:rowOff>
    </xdr:from>
    <xdr:to>
      <xdr:col>36</xdr:col>
      <xdr:colOff>52917</xdr:colOff>
      <xdr:row>73</xdr:row>
      <xdr:rowOff>2583003</xdr:rowOff>
    </xdr:to>
    <xdr:sp macro="" textlink="">
      <xdr:nvSpPr>
        <xdr:cNvPr id="6" name="テキスト ボックス 5"/>
        <xdr:cNvSpPr txBox="1"/>
      </xdr:nvSpPr>
      <xdr:spPr>
        <a:xfrm>
          <a:off x="4488015" y="35660167"/>
          <a:ext cx="2032377" cy="69848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（株）セブンプランニング</a:t>
          </a:r>
          <a:endParaRPr kumimoji="1" lang="en-US" altLang="ja-JP" sz="1100"/>
        </a:p>
        <a:p>
          <a:pPr algn="ctr"/>
          <a:r>
            <a:rPr kumimoji="1" lang="ja-JP" altLang="en-US" sz="1100"/>
            <a:t>０．７百万円</a:t>
          </a:r>
        </a:p>
      </xdr:txBody>
    </xdr:sp>
    <xdr:clientData/>
  </xdr:twoCellAnchor>
  <xdr:twoCellAnchor>
    <xdr:from>
      <xdr:col>25</xdr:col>
      <xdr:colOff>192521</xdr:colOff>
      <xdr:row>73</xdr:row>
      <xdr:rowOff>555625</xdr:rowOff>
    </xdr:from>
    <xdr:to>
      <xdr:col>36</xdr:col>
      <xdr:colOff>35278</xdr:colOff>
      <xdr:row>73</xdr:row>
      <xdr:rowOff>1183409</xdr:rowOff>
    </xdr:to>
    <xdr:sp macro="" textlink="">
      <xdr:nvSpPr>
        <xdr:cNvPr id="7" name="テキスト ボックス 6"/>
        <xdr:cNvSpPr txBox="1"/>
      </xdr:nvSpPr>
      <xdr:spPr>
        <a:xfrm>
          <a:off x="4535921" y="34331275"/>
          <a:ext cx="1966832" cy="6277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（株）フジプリンテック</a:t>
          </a:r>
          <a:endParaRPr kumimoji="1" lang="en-US" altLang="ja-JP" sz="1100"/>
        </a:p>
        <a:p>
          <a:pPr algn="ctr"/>
          <a:r>
            <a:rPr kumimoji="1" lang="ja-JP" altLang="en-US" sz="1100"/>
            <a:t>０．６百万円</a:t>
          </a:r>
        </a:p>
      </xdr:txBody>
    </xdr:sp>
    <xdr:clientData/>
  </xdr:twoCellAnchor>
  <xdr:twoCellAnchor>
    <xdr:from>
      <xdr:col>25</xdr:col>
      <xdr:colOff>152400</xdr:colOff>
      <xdr:row>72</xdr:row>
      <xdr:rowOff>4206875</xdr:rowOff>
    </xdr:from>
    <xdr:to>
      <xdr:col>36</xdr:col>
      <xdr:colOff>17639</xdr:colOff>
      <xdr:row>72</xdr:row>
      <xdr:rowOff>4857750</xdr:rowOff>
    </xdr:to>
    <xdr:sp macro="" textlink="">
      <xdr:nvSpPr>
        <xdr:cNvPr id="8" name="テキスト ボックス 7"/>
        <xdr:cNvSpPr txBox="1"/>
      </xdr:nvSpPr>
      <xdr:spPr>
        <a:xfrm>
          <a:off x="4495800" y="33086675"/>
          <a:ext cx="1989314" cy="6508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Ｃ</a:t>
          </a:r>
          <a:r>
            <a:rPr kumimoji="1" lang="en-US" altLang="ja-JP" sz="1100"/>
            <a:t>.</a:t>
          </a:r>
          <a:r>
            <a:rPr kumimoji="1" lang="ja-JP" altLang="en-US" sz="1100"/>
            <a:t>（株）第一印刷</a:t>
          </a:r>
          <a:endParaRPr kumimoji="1" lang="en-US" altLang="ja-JP" sz="1100"/>
        </a:p>
        <a:p>
          <a:pPr algn="ctr"/>
          <a:r>
            <a:rPr kumimoji="1" lang="ja-JP" altLang="en-US" sz="1100"/>
            <a:t>１．５百万円</a:t>
          </a:r>
        </a:p>
      </xdr:txBody>
    </xdr:sp>
    <xdr:clientData/>
  </xdr:twoCellAnchor>
  <xdr:twoCellAnchor>
    <xdr:from>
      <xdr:col>25</xdr:col>
      <xdr:colOff>28575</xdr:colOff>
      <xdr:row>72</xdr:row>
      <xdr:rowOff>2295525</xdr:rowOff>
    </xdr:from>
    <xdr:to>
      <xdr:col>35</xdr:col>
      <xdr:colOff>56906</xdr:colOff>
      <xdr:row>72</xdr:row>
      <xdr:rowOff>2505075</xdr:rowOff>
    </xdr:to>
    <xdr:sp macro="" textlink="">
      <xdr:nvSpPr>
        <xdr:cNvPr id="9" name="テキスト ボックス 8"/>
        <xdr:cNvSpPr txBox="1"/>
      </xdr:nvSpPr>
      <xdr:spPr>
        <a:xfrm>
          <a:off x="4371975" y="31175325"/>
          <a:ext cx="1885706" cy="20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（出張旅費）</a:t>
          </a:r>
        </a:p>
      </xdr:txBody>
    </xdr:sp>
    <xdr:clientData/>
  </xdr:twoCellAnchor>
  <xdr:twoCellAnchor>
    <xdr:from>
      <xdr:col>24</xdr:col>
      <xdr:colOff>47625</xdr:colOff>
      <xdr:row>72</xdr:row>
      <xdr:rowOff>2600325</xdr:rowOff>
    </xdr:from>
    <xdr:to>
      <xdr:col>34</xdr:col>
      <xdr:colOff>104531</xdr:colOff>
      <xdr:row>72</xdr:row>
      <xdr:rowOff>2828925</xdr:rowOff>
    </xdr:to>
    <xdr:sp macro="" textlink="">
      <xdr:nvSpPr>
        <xdr:cNvPr id="10" name="テキスト ボックス 9"/>
        <xdr:cNvSpPr txBox="1"/>
      </xdr:nvSpPr>
      <xdr:spPr>
        <a:xfrm>
          <a:off x="4219575" y="31480125"/>
          <a:ext cx="1885706"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clientData/>
  </xdr:twoCellAnchor>
  <xdr:twoCellAnchor>
    <xdr:from>
      <xdr:col>25</xdr:col>
      <xdr:colOff>47625</xdr:colOff>
      <xdr:row>72</xdr:row>
      <xdr:rowOff>3571875</xdr:rowOff>
    </xdr:from>
    <xdr:to>
      <xdr:col>35</xdr:col>
      <xdr:colOff>75956</xdr:colOff>
      <xdr:row>72</xdr:row>
      <xdr:rowOff>3810000</xdr:rowOff>
    </xdr:to>
    <xdr:sp macro="" textlink="">
      <xdr:nvSpPr>
        <xdr:cNvPr id="11" name="テキスト ボックス 10"/>
        <xdr:cNvSpPr txBox="1"/>
      </xdr:nvSpPr>
      <xdr:spPr>
        <a:xfrm>
          <a:off x="4391025" y="32451675"/>
          <a:ext cx="1885706"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（ニュース受信料）</a:t>
          </a:r>
        </a:p>
      </xdr:txBody>
    </xdr:sp>
    <xdr:clientData/>
  </xdr:twoCellAnchor>
  <xdr:twoCellAnchor>
    <xdr:from>
      <xdr:col>24</xdr:col>
      <xdr:colOff>172137</xdr:colOff>
      <xdr:row>72</xdr:row>
      <xdr:rowOff>3943350</xdr:rowOff>
    </xdr:from>
    <xdr:to>
      <xdr:col>35</xdr:col>
      <xdr:colOff>195089</xdr:colOff>
      <xdr:row>72</xdr:row>
      <xdr:rowOff>4175423</xdr:rowOff>
    </xdr:to>
    <xdr:sp macro="" textlink="">
      <xdr:nvSpPr>
        <xdr:cNvPr id="12" name="テキスト ボックス 11"/>
        <xdr:cNvSpPr txBox="1"/>
      </xdr:nvSpPr>
      <xdr:spPr>
        <a:xfrm>
          <a:off x="4344087" y="32823150"/>
          <a:ext cx="2051777" cy="2320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見積合わせによる随意契約</a:t>
          </a:r>
          <a:r>
            <a:rPr kumimoji="1" lang="en-US" altLang="ja-JP" sz="1000"/>
            <a:t>】</a:t>
          </a:r>
          <a:endParaRPr kumimoji="1" lang="ja-JP" altLang="en-US" sz="1000"/>
        </a:p>
      </xdr:txBody>
    </xdr:sp>
    <xdr:clientData/>
  </xdr:twoCellAnchor>
  <xdr:twoCellAnchor>
    <xdr:from>
      <xdr:col>25</xdr:col>
      <xdr:colOff>76200</xdr:colOff>
      <xdr:row>73</xdr:row>
      <xdr:rowOff>0</xdr:rowOff>
    </xdr:from>
    <xdr:to>
      <xdr:col>35</xdr:col>
      <xdr:colOff>104531</xdr:colOff>
      <xdr:row>73</xdr:row>
      <xdr:rowOff>228600</xdr:rowOff>
    </xdr:to>
    <xdr:sp macro="" textlink="">
      <xdr:nvSpPr>
        <xdr:cNvPr id="13" name="テキスト ボックス 12"/>
        <xdr:cNvSpPr txBox="1"/>
      </xdr:nvSpPr>
      <xdr:spPr>
        <a:xfrm>
          <a:off x="4419600" y="33775650"/>
          <a:ext cx="1885706"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（外国語版パンフレット改訂）</a:t>
          </a:r>
        </a:p>
      </xdr:txBody>
    </xdr:sp>
    <xdr:clientData/>
  </xdr:twoCellAnchor>
  <xdr:twoCellAnchor>
    <xdr:from>
      <xdr:col>24</xdr:col>
      <xdr:colOff>142875</xdr:colOff>
      <xdr:row>73</xdr:row>
      <xdr:rowOff>276225</xdr:rowOff>
    </xdr:from>
    <xdr:to>
      <xdr:col>35</xdr:col>
      <xdr:colOff>229518</xdr:colOff>
      <xdr:row>73</xdr:row>
      <xdr:rowOff>481988</xdr:rowOff>
    </xdr:to>
    <xdr:sp macro="" textlink="">
      <xdr:nvSpPr>
        <xdr:cNvPr id="14" name="テキスト ボックス 13"/>
        <xdr:cNvSpPr txBox="1"/>
      </xdr:nvSpPr>
      <xdr:spPr>
        <a:xfrm>
          <a:off x="4314825" y="34051875"/>
          <a:ext cx="2115468" cy="2057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見積合わせによる随意契約</a:t>
          </a:r>
          <a:r>
            <a:rPr kumimoji="1" lang="en-US" altLang="ja-JP" sz="1000"/>
            <a:t>】</a:t>
          </a:r>
          <a:endParaRPr kumimoji="1" lang="ja-JP" altLang="en-US" sz="1000"/>
        </a:p>
      </xdr:txBody>
    </xdr:sp>
    <xdr:clientData/>
  </xdr:twoCellAnchor>
  <xdr:twoCellAnchor>
    <xdr:from>
      <xdr:col>25</xdr:col>
      <xdr:colOff>47625</xdr:colOff>
      <xdr:row>73</xdr:row>
      <xdr:rowOff>1209675</xdr:rowOff>
    </xdr:from>
    <xdr:to>
      <xdr:col>35</xdr:col>
      <xdr:colOff>75956</xdr:colOff>
      <xdr:row>73</xdr:row>
      <xdr:rowOff>1438275</xdr:rowOff>
    </xdr:to>
    <xdr:sp macro="" textlink="">
      <xdr:nvSpPr>
        <xdr:cNvPr id="15" name="テキスト ボックス 14"/>
        <xdr:cNvSpPr txBox="1"/>
      </xdr:nvSpPr>
      <xdr:spPr>
        <a:xfrm>
          <a:off x="4391025" y="34985325"/>
          <a:ext cx="1885706"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（日本語版パンフレット改訂）</a:t>
          </a:r>
        </a:p>
      </xdr:txBody>
    </xdr:sp>
    <xdr:clientData/>
  </xdr:twoCellAnchor>
  <xdr:twoCellAnchor>
    <xdr:from>
      <xdr:col>25</xdr:col>
      <xdr:colOff>116999</xdr:colOff>
      <xdr:row>74</xdr:row>
      <xdr:rowOff>399878</xdr:rowOff>
    </xdr:from>
    <xdr:to>
      <xdr:col>36</xdr:col>
      <xdr:colOff>52917</xdr:colOff>
      <xdr:row>74</xdr:row>
      <xdr:rowOff>1163292</xdr:rowOff>
    </xdr:to>
    <xdr:sp macro="" textlink="">
      <xdr:nvSpPr>
        <xdr:cNvPr id="16" name="テキスト ボックス 15"/>
        <xdr:cNvSpPr txBox="1"/>
      </xdr:nvSpPr>
      <xdr:spPr>
        <a:xfrm>
          <a:off x="4460399" y="38604653"/>
          <a:ext cx="2059993" cy="7634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（社）国際交流ｻｰﾋﾞｽ協会</a:t>
          </a:r>
          <a:endParaRPr kumimoji="1" lang="en-US" altLang="ja-JP" sz="1100"/>
        </a:p>
        <a:p>
          <a:pPr algn="ctr"/>
          <a:r>
            <a:rPr kumimoji="1" lang="ja-JP" altLang="en-US" sz="1100"/>
            <a:t>０．７百万円</a:t>
          </a:r>
        </a:p>
      </xdr:txBody>
    </xdr:sp>
    <xdr:clientData/>
  </xdr:twoCellAnchor>
  <xdr:twoCellAnchor>
    <xdr:from>
      <xdr:col>24</xdr:col>
      <xdr:colOff>130704</xdr:colOff>
      <xdr:row>74</xdr:row>
      <xdr:rowOff>109654</xdr:rowOff>
    </xdr:from>
    <xdr:to>
      <xdr:col>34</xdr:col>
      <xdr:colOff>183615</xdr:colOff>
      <xdr:row>74</xdr:row>
      <xdr:rowOff>394242</xdr:rowOff>
    </xdr:to>
    <xdr:sp macro="" textlink="">
      <xdr:nvSpPr>
        <xdr:cNvPr id="17" name="テキスト ボックス 16"/>
        <xdr:cNvSpPr txBox="1"/>
      </xdr:nvSpPr>
      <xdr:spPr>
        <a:xfrm>
          <a:off x="4302654" y="38314429"/>
          <a:ext cx="1881711" cy="2845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clientData/>
  </xdr:twoCellAnchor>
  <xdr:twoCellAnchor>
    <xdr:from>
      <xdr:col>25</xdr:col>
      <xdr:colOff>164831</xdr:colOff>
      <xdr:row>74</xdr:row>
      <xdr:rowOff>1255382</xdr:rowOff>
    </xdr:from>
    <xdr:to>
      <xdr:col>35</xdr:col>
      <xdr:colOff>200967</xdr:colOff>
      <xdr:row>74</xdr:row>
      <xdr:rowOff>1474457</xdr:rowOff>
    </xdr:to>
    <xdr:sp macro="" textlink="">
      <xdr:nvSpPr>
        <xdr:cNvPr id="18" name="テキスト ボックス 17"/>
        <xdr:cNvSpPr txBox="1"/>
      </xdr:nvSpPr>
      <xdr:spPr>
        <a:xfrm>
          <a:off x="4508231" y="39460157"/>
          <a:ext cx="1893511"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（招へい者接遇経費）</a:t>
          </a:r>
        </a:p>
      </xdr:txBody>
    </xdr:sp>
    <xdr:clientData/>
  </xdr:twoCellAnchor>
  <xdr:twoCellAnchor>
    <xdr:from>
      <xdr:col>22</xdr:col>
      <xdr:colOff>143387</xdr:colOff>
      <xdr:row>73</xdr:row>
      <xdr:rowOff>1626046</xdr:rowOff>
    </xdr:from>
    <xdr:to>
      <xdr:col>31</xdr:col>
      <xdr:colOff>87633</xdr:colOff>
      <xdr:row>73</xdr:row>
      <xdr:rowOff>1851369</xdr:rowOff>
    </xdr:to>
    <xdr:sp macro="" textlink="">
      <xdr:nvSpPr>
        <xdr:cNvPr id="19" name="テキスト ボックス 18"/>
        <xdr:cNvSpPr txBox="1"/>
      </xdr:nvSpPr>
      <xdr:spPr>
        <a:xfrm>
          <a:off x="3972437" y="35401696"/>
          <a:ext cx="1601596" cy="22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企画競争</a:t>
          </a:r>
          <a:r>
            <a:rPr kumimoji="1" lang="en-US" altLang="ja-JP" sz="1000"/>
            <a:t>】</a:t>
          </a:r>
          <a:endParaRPr kumimoji="1" lang="ja-JP" altLang="en-US" sz="1000"/>
        </a:p>
      </xdr:txBody>
    </xdr:sp>
    <xdr:clientData/>
  </xdr:twoCellAnchor>
  <xdr:twoCellAnchor>
    <xdr:from>
      <xdr:col>25</xdr:col>
      <xdr:colOff>18353</xdr:colOff>
      <xdr:row>73</xdr:row>
      <xdr:rowOff>2600994</xdr:rowOff>
    </xdr:from>
    <xdr:to>
      <xdr:col>35</xdr:col>
      <xdr:colOff>10266</xdr:colOff>
      <xdr:row>73</xdr:row>
      <xdr:rowOff>2820069</xdr:rowOff>
    </xdr:to>
    <xdr:sp macro="" textlink="">
      <xdr:nvSpPr>
        <xdr:cNvPr id="20" name="テキスト ボックス 19"/>
        <xdr:cNvSpPr txBox="1"/>
      </xdr:nvSpPr>
      <xdr:spPr>
        <a:xfrm>
          <a:off x="4361753" y="36376644"/>
          <a:ext cx="1849288"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（報告書制作・印刷）</a:t>
          </a:r>
        </a:p>
      </xdr:txBody>
    </xdr:sp>
    <xdr:clientData/>
  </xdr:twoCellAnchor>
  <xdr:twoCellAnchor>
    <xdr:from>
      <xdr:col>25</xdr:col>
      <xdr:colOff>130101</xdr:colOff>
      <xdr:row>74</xdr:row>
      <xdr:rowOff>2601829</xdr:rowOff>
    </xdr:from>
    <xdr:to>
      <xdr:col>35</xdr:col>
      <xdr:colOff>158432</xdr:colOff>
      <xdr:row>74</xdr:row>
      <xdr:rowOff>2830429</xdr:rowOff>
    </xdr:to>
    <xdr:sp macro="" textlink="">
      <xdr:nvSpPr>
        <xdr:cNvPr id="21" name="テキスト ボックス 20"/>
        <xdr:cNvSpPr txBox="1"/>
      </xdr:nvSpPr>
      <xdr:spPr>
        <a:xfrm>
          <a:off x="4473501" y="40806604"/>
          <a:ext cx="1885706"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（執務用図書等購入）</a:t>
          </a:r>
        </a:p>
      </xdr:txBody>
    </xdr:sp>
    <xdr:clientData/>
  </xdr:twoCellAnchor>
  <xdr:twoCellAnchor>
    <xdr:from>
      <xdr:col>21</xdr:col>
      <xdr:colOff>121230</xdr:colOff>
      <xdr:row>72</xdr:row>
      <xdr:rowOff>950171</xdr:rowOff>
    </xdr:from>
    <xdr:to>
      <xdr:col>22</xdr:col>
      <xdr:colOff>88687</xdr:colOff>
      <xdr:row>74</xdr:row>
      <xdr:rowOff>1991594</xdr:rowOff>
    </xdr:to>
    <xdr:cxnSp macro="">
      <xdr:nvCxnSpPr>
        <xdr:cNvPr id="22" name="直線コネクタ 21"/>
        <xdr:cNvCxnSpPr>
          <a:stCxn id="2" idx="2"/>
        </xdr:cNvCxnSpPr>
      </xdr:nvCxnSpPr>
      <xdr:spPr>
        <a:xfrm rot="5400000">
          <a:off x="-1334915" y="34943716"/>
          <a:ext cx="10366398" cy="13890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93908</xdr:colOff>
      <xdr:row>72</xdr:row>
      <xdr:rowOff>1913460</xdr:rowOff>
    </xdr:from>
    <xdr:to>
      <xdr:col>25</xdr:col>
      <xdr:colOff>206375</xdr:colOff>
      <xdr:row>72</xdr:row>
      <xdr:rowOff>1913460</xdr:rowOff>
    </xdr:to>
    <xdr:cxnSp macro="">
      <xdr:nvCxnSpPr>
        <xdr:cNvPr id="23" name="直線矢印コネクタ 22"/>
        <xdr:cNvCxnSpPr>
          <a:endCxn id="3" idx="1"/>
        </xdr:cNvCxnSpPr>
      </xdr:nvCxnSpPr>
      <xdr:spPr>
        <a:xfrm flipV="1">
          <a:off x="3922958" y="30793260"/>
          <a:ext cx="626817"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53662</xdr:colOff>
      <xdr:row>72</xdr:row>
      <xdr:rowOff>3206303</xdr:rowOff>
    </xdr:from>
    <xdr:to>
      <xdr:col>25</xdr:col>
      <xdr:colOff>153844</xdr:colOff>
      <xdr:row>72</xdr:row>
      <xdr:rowOff>3206303</xdr:rowOff>
    </xdr:to>
    <xdr:cxnSp macro="">
      <xdr:nvCxnSpPr>
        <xdr:cNvPr id="24" name="直線矢印コネクタ 23"/>
        <xdr:cNvCxnSpPr/>
      </xdr:nvCxnSpPr>
      <xdr:spPr>
        <a:xfrm>
          <a:off x="3882712" y="32086103"/>
          <a:ext cx="614532"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72</xdr:row>
      <xdr:rowOff>4512252</xdr:rowOff>
    </xdr:from>
    <xdr:to>
      <xdr:col>25</xdr:col>
      <xdr:colOff>168275</xdr:colOff>
      <xdr:row>72</xdr:row>
      <xdr:rowOff>4512252</xdr:rowOff>
    </xdr:to>
    <xdr:cxnSp macro="">
      <xdr:nvCxnSpPr>
        <xdr:cNvPr id="25" name="直線矢印コネクタ 24"/>
        <xdr:cNvCxnSpPr/>
      </xdr:nvCxnSpPr>
      <xdr:spPr>
        <a:xfrm>
          <a:off x="3829050" y="33392052"/>
          <a:ext cx="682625"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166832</xdr:colOff>
      <xdr:row>73</xdr:row>
      <xdr:rowOff>806739</xdr:rowOff>
    </xdr:from>
    <xdr:to>
      <xdr:col>25</xdr:col>
      <xdr:colOff>161925</xdr:colOff>
      <xdr:row>73</xdr:row>
      <xdr:rowOff>824562</xdr:rowOff>
    </xdr:to>
    <xdr:cxnSp macro="">
      <xdr:nvCxnSpPr>
        <xdr:cNvPr id="26" name="直線矢印コネクタ 25"/>
        <xdr:cNvCxnSpPr/>
      </xdr:nvCxnSpPr>
      <xdr:spPr>
        <a:xfrm>
          <a:off x="3824432" y="34582389"/>
          <a:ext cx="680893" cy="17823"/>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146050</xdr:colOff>
      <xdr:row>73</xdr:row>
      <xdr:rowOff>2166505</xdr:rowOff>
    </xdr:from>
    <xdr:to>
      <xdr:col>25</xdr:col>
      <xdr:colOff>141143</xdr:colOff>
      <xdr:row>73</xdr:row>
      <xdr:rowOff>2179872</xdr:rowOff>
    </xdr:to>
    <xdr:cxnSp macro="">
      <xdr:nvCxnSpPr>
        <xdr:cNvPr id="27" name="直線矢印コネクタ 26"/>
        <xdr:cNvCxnSpPr/>
      </xdr:nvCxnSpPr>
      <xdr:spPr>
        <a:xfrm>
          <a:off x="3803650" y="35942155"/>
          <a:ext cx="680893" cy="1336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139700</xdr:colOff>
      <xdr:row>73</xdr:row>
      <xdr:rowOff>3635087</xdr:rowOff>
    </xdr:from>
    <xdr:to>
      <xdr:col>25</xdr:col>
      <xdr:colOff>134793</xdr:colOff>
      <xdr:row>73</xdr:row>
      <xdr:rowOff>3648454</xdr:rowOff>
    </xdr:to>
    <xdr:cxnSp macro="">
      <xdr:nvCxnSpPr>
        <xdr:cNvPr id="28" name="直線矢印コネクタ 27"/>
        <xdr:cNvCxnSpPr/>
      </xdr:nvCxnSpPr>
      <xdr:spPr>
        <a:xfrm>
          <a:off x="3797300" y="37410737"/>
          <a:ext cx="680893" cy="1336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95827</xdr:colOff>
      <xdr:row>74</xdr:row>
      <xdr:rowOff>1982134</xdr:rowOff>
    </xdr:from>
    <xdr:to>
      <xdr:col>25</xdr:col>
      <xdr:colOff>90920</xdr:colOff>
      <xdr:row>74</xdr:row>
      <xdr:rowOff>1988818</xdr:rowOff>
    </xdr:to>
    <xdr:cxnSp macro="">
      <xdr:nvCxnSpPr>
        <xdr:cNvPr id="29" name="直線矢印コネクタ 28"/>
        <xdr:cNvCxnSpPr/>
      </xdr:nvCxnSpPr>
      <xdr:spPr>
        <a:xfrm>
          <a:off x="3753427" y="40186909"/>
          <a:ext cx="680893" cy="6684"/>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60476</xdr:colOff>
      <xdr:row>73</xdr:row>
      <xdr:rowOff>3012360</xdr:rowOff>
    </xdr:from>
    <xdr:to>
      <xdr:col>34</xdr:col>
      <xdr:colOff>117382</xdr:colOff>
      <xdr:row>73</xdr:row>
      <xdr:rowOff>3260010</xdr:rowOff>
    </xdr:to>
    <xdr:sp macro="" textlink="">
      <xdr:nvSpPr>
        <xdr:cNvPr id="30" name="テキスト ボックス 29"/>
        <xdr:cNvSpPr txBox="1"/>
      </xdr:nvSpPr>
      <xdr:spPr>
        <a:xfrm>
          <a:off x="4232426" y="36788010"/>
          <a:ext cx="1885706"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clientData/>
  </xdr:twoCellAnchor>
  <xdr:twoCellAnchor>
    <xdr:from>
      <xdr:col>25</xdr:col>
      <xdr:colOff>136072</xdr:colOff>
      <xdr:row>73</xdr:row>
      <xdr:rowOff>3283307</xdr:rowOff>
    </xdr:from>
    <xdr:to>
      <xdr:col>36</xdr:col>
      <xdr:colOff>52917</xdr:colOff>
      <xdr:row>73</xdr:row>
      <xdr:rowOff>4000500</xdr:rowOff>
    </xdr:to>
    <xdr:sp macro="" textlink="">
      <xdr:nvSpPr>
        <xdr:cNvPr id="31" name="テキスト ボックス 30"/>
        <xdr:cNvSpPr txBox="1"/>
      </xdr:nvSpPr>
      <xdr:spPr>
        <a:xfrm>
          <a:off x="4479472" y="37058957"/>
          <a:ext cx="2040920" cy="71719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（独）国立印刷局</a:t>
          </a:r>
          <a:endParaRPr kumimoji="1" lang="en-US" altLang="ja-JP" sz="1100"/>
        </a:p>
        <a:p>
          <a:pPr algn="ctr"/>
          <a:r>
            <a:rPr kumimoji="1" lang="ja-JP" altLang="en-US" sz="1100"/>
            <a:t>０．２百万円</a:t>
          </a:r>
        </a:p>
      </xdr:txBody>
    </xdr:sp>
    <xdr:clientData/>
  </xdr:twoCellAnchor>
  <xdr:twoCellAnchor>
    <xdr:from>
      <xdr:col>25</xdr:col>
      <xdr:colOff>34637</xdr:colOff>
      <xdr:row>73</xdr:row>
      <xdr:rowOff>4017819</xdr:rowOff>
    </xdr:from>
    <xdr:to>
      <xdr:col>35</xdr:col>
      <xdr:colOff>26550</xdr:colOff>
      <xdr:row>73</xdr:row>
      <xdr:rowOff>4236894</xdr:rowOff>
    </xdr:to>
    <xdr:sp macro="" textlink="">
      <xdr:nvSpPr>
        <xdr:cNvPr id="32" name="テキスト ボックス 31"/>
        <xdr:cNvSpPr txBox="1"/>
      </xdr:nvSpPr>
      <xdr:spPr>
        <a:xfrm>
          <a:off x="4378037" y="37793469"/>
          <a:ext cx="1849288"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（国会提出法案印刷）</a:t>
          </a:r>
        </a:p>
      </xdr:txBody>
    </xdr:sp>
    <xdr:clientData/>
  </xdr:twoCellAnchor>
  <xdr:twoCellAnchor>
    <xdr:from>
      <xdr:col>21</xdr:col>
      <xdr:colOff>103909</xdr:colOff>
      <xdr:row>74</xdr:row>
      <xdr:rowOff>692727</xdr:rowOff>
    </xdr:from>
    <xdr:to>
      <xdr:col>25</xdr:col>
      <xdr:colOff>99002</xdr:colOff>
      <xdr:row>74</xdr:row>
      <xdr:rowOff>706094</xdr:rowOff>
    </xdr:to>
    <xdr:cxnSp macro="">
      <xdr:nvCxnSpPr>
        <xdr:cNvPr id="33" name="直線矢印コネクタ 32"/>
        <xdr:cNvCxnSpPr/>
      </xdr:nvCxnSpPr>
      <xdr:spPr>
        <a:xfrm>
          <a:off x="3761509" y="38897502"/>
          <a:ext cx="680893" cy="1336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xdr:colOff>
      <xdr:row>72</xdr:row>
      <xdr:rowOff>361950</xdr:rowOff>
    </xdr:from>
    <xdr:to>
      <xdr:col>26</xdr:col>
      <xdr:colOff>127603</xdr:colOff>
      <xdr:row>72</xdr:row>
      <xdr:rowOff>950171</xdr:rowOff>
    </xdr:to>
    <xdr:sp macro="" textlink="">
      <xdr:nvSpPr>
        <xdr:cNvPr id="34" name="テキスト ボックス 33"/>
        <xdr:cNvSpPr txBox="1"/>
      </xdr:nvSpPr>
      <xdr:spPr>
        <a:xfrm>
          <a:off x="3152775" y="29241750"/>
          <a:ext cx="1527778" cy="58822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外務省</a:t>
          </a:r>
          <a:endParaRPr kumimoji="1" lang="en-US" altLang="ja-JP" sz="1100"/>
        </a:p>
        <a:p>
          <a:pPr algn="ctr"/>
          <a:r>
            <a:rPr kumimoji="1" lang="ja-JP" altLang="en-US" sz="1100"/>
            <a:t>２４百万円</a:t>
          </a:r>
        </a:p>
      </xdr:txBody>
    </xdr:sp>
    <xdr:clientData/>
  </xdr:twoCellAnchor>
  <xdr:twoCellAnchor>
    <xdr:from>
      <xdr:col>25</xdr:col>
      <xdr:colOff>206375</xdr:colOff>
      <xdr:row>72</xdr:row>
      <xdr:rowOff>1587500</xdr:rowOff>
    </xdr:from>
    <xdr:to>
      <xdr:col>36</xdr:col>
      <xdr:colOff>0</xdr:colOff>
      <xdr:row>72</xdr:row>
      <xdr:rowOff>2220369</xdr:rowOff>
    </xdr:to>
    <xdr:sp macro="" textlink="">
      <xdr:nvSpPr>
        <xdr:cNvPr id="35" name="テキスト ボックス 34"/>
        <xdr:cNvSpPr txBox="1"/>
      </xdr:nvSpPr>
      <xdr:spPr>
        <a:xfrm>
          <a:off x="4549775" y="30467300"/>
          <a:ext cx="1917700" cy="63286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Ａ．出張者５４名</a:t>
          </a:r>
          <a:endParaRPr kumimoji="1" lang="en-US" altLang="ja-JP" sz="1100"/>
        </a:p>
        <a:p>
          <a:pPr algn="ctr"/>
          <a:r>
            <a:rPr kumimoji="1" lang="ja-JP" altLang="en-US" sz="1100"/>
            <a:t>１６百万円</a:t>
          </a:r>
          <a:endParaRPr kumimoji="1" lang="en-US" altLang="ja-JP" sz="1100"/>
        </a:p>
        <a:p>
          <a:pPr algn="ctr"/>
          <a:endParaRPr kumimoji="1" lang="ja-JP" altLang="en-US" sz="1100"/>
        </a:p>
      </xdr:txBody>
    </xdr:sp>
    <xdr:clientData/>
  </xdr:twoCellAnchor>
  <xdr:twoCellAnchor>
    <xdr:from>
      <xdr:col>25</xdr:col>
      <xdr:colOff>118499</xdr:colOff>
      <xdr:row>74</xdr:row>
      <xdr:rowOff>1816734</xdr:rowOff>
    </xdr:from>
    <xdr:to>
      <xdr:col>36</xdr:col>
      <xdr:colOff>35278</xdr:colOff>
      <xdr:row>74</xdr:row>
      <xdr:rowOff>2508201</xdr:rowOff>
    </xdr:to>
    <xdr:sp macro="" textlink="">
      <xdr:nvSpPr>
        <xdr:cNvPr id="36" name="テキスト ボックス 35"/>
        <xdr:cNvSpPr txBox="1"/>
      </xdr:nvSpPr>
      <xdr:spPr>
        <a:xfrm>
          <a:off x="4461899" y="40021509"/>
          <a:ext cx="2040854" cy="69146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（財）ラジオプレス</a:t>
          </a:r>
          <a:endParaRPr kumimoji="1" lang="en-US" altLang="ja-JP" sz="1100"/>
        </a:p>
        <a:p>
          <a:pPr algn="ctr"/>
          <a:r>
            <a:rPr kumimoji="1" lang="ja-JP" altLang="en-US" sz="1100"/>
            <a:t>（株）文妍堂書店</a:t>
          </a:r>
          <a:endParaRPr kumimoji="1" lang="en-US" altLang="ja-JP" sz="1100"/>
        </a:p>
        <a:p>
          <a:pPr algn="ctr"/>
          <a:r>
            <a:rPr kumimoji="1" lang="ja-JP" altLang="en-US" sz="1100"/>
            <a:t>０．１百万円</a:t>
          </a:r>
        </a:p>
      </xdr:txBody>
    </xdr:sp>
    <xdr:clientData/>
  </xdr:twoCellAnchor>
  <xdr:twoCellAnchor>
    <xdr:from>
      <xdr:col>25</xdr:col>
      <xdr:colOff>168275</xdr:colOff>
      <xdr:row>72</xdr:row>
      <xdr:rowOff>2889250</xdr:rowOff>
    </xdr:from>
    <xdr:to>
      <xdr:col>36</xdr:col>
      <xdr:colOff>17639</xdr:colOff>
      <xdr:row>72</xdr:row>
      <xdr:rowOff>3536950</xdr:rowOff>
    </xdr:to>
    <xdr:sp macro="" textlink="">
      <xdr:nvSpPr>
        <xdr:cNvPr id="37" name="テキスト ボックス 36"/>
        <xdr:cNvSpPr txBox="1"/>
      </xdr:nvSpPr>
      <xdr:spPr>
        <a:xfrm>
          <a:off x="4511675" y="31769050"/>
          <a:ext cx="1973439" cy="647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Ｂ．（株）朝鮮通信社</a:t>
          </a:r>
          <a:endParaRPr kumimoji="1" lang="en-US" altLang="ja-JP" sz="1100"/>
        </a:p>
        <a:p>
          <a:pPr algn="ctr"/>
          <a:r>
            <a:rPr kumimoji="1" lang="ja-JP" altLang="en-US" sz="1100"/>
            <a:t>４百万円</a:t>
          </a:r>
        </a:p>
      </xdr:txBody>
    </xdr:sp>
    <xdr:clientData/>
  </xdr:twoCellAnchor>
  <xdr:twoCellAnchor>
    <xdr:from>
      <xdr:col>25</xdr:col>
      <xdr:colOff>144615</xdr:colOff>
      <xdr:row>73</xdr:row>
      <xdr:rowOff>1884517</xdr:rowOff>
    </xdr:from>
    <xdr:to>
      <xdr:col>36</xdr:col>
      <xdr:colOff>52917</xdr:colOff>
      <xdr:row>73</xdr:row>
      <xdr:rowOff>2583003</xdr:rowOff>
    </xdr:to>
    <xdr:sp macro="" textlink="">
      <xdr:nvSpPr>
        <xdr:cNvPr id="38" name="テキスト ボックス 37"/>
        <xdr:cNvSpPr txBox="1"/>
      </xdr:nvSpPr>
      <xdr:spPr>
        <a:xfrm>
          <a:off x="4488015" y="35660167"/>
          <a:ext cx="2032377" cy="69848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（株）セブンプランニング</a:t>
          </a:r>
          <a:endParaRPr kumimoji="1" lang="en-US" altLang="ja-JP" sz="1100"/>
        </a:p>
        <a:p>
          <a:pPr algn="ctr"/>
          <a:r>
            <a:rPr kumimoji="1" lang="ja-JP" altLang="en-US" sz="1100"/>
            <a:t>０．７百万円</a:t>
          </a:r>
        </a:p>
      </xdr:txBody>
    </xdr:sp>
    <xdr:clientData/>
  </xdr:twoCellAnchor>
  <xdr:twoCellAnchor>
    <xdr:from>
      <xdr:col>25</xdr:col>
      <xdr:colOff>192521</xdr:colOff>
      <xdr:row>73</xdr:row>
      <xdr:rowOff>555625</xdr:rowOff>
    </xdr:from>
    <xdr:to>
      <xdr:col>36</xdr:col>
      <xdr:colOff>35278</xdr:colOff>
      <xdr:row>73</xdr:row>
      <xdr:rowOff>1183409</xdr:rowOff>
    </xdr:to>
    <xdr:sp macro="" textlink="">
      <xdr:nvSpPr>
        <xdr:cNvPr id="39" name="テキスト ボックス 38"/>
        <xdr:cNvSpPr txBox="1"/>
      </xdr:nvSpPr>
      <xdr:spPr>
        <a:xfrm>
          <a:off x="4535921" y="34331275"/>
          <a:ext cx="1966832" cy="6277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（株）フジプリンテック</a:t>
          </a:r>
          <a:endParaRPr kumimoji="1" lang="en-US" altLang="ja-JP" sz="1100"/>
        </a:p>
        <a:p>
          <a:pPr algn="ctr"/>
          <a:r>
            <a:rPr kumimoji="1" lang="ja-JP" altLang="en-US" sz="1100"/>
            <a:t>０．６百万円</a:t>
          </a:r>
        </a:p>
      </xdr:txBody>
    </xdr:sp>
    <xdr:clientData/>
  </xdr:twoCellAnchor>
  <xdr:twoCellAnchor>
    <xdr:from>
      <xdr:col>25</xdr:col>
      <xdr:colOff>152400</xdr:colOff>
      <xdr:row>72</xdr:row>
      <xdr:rowOff>4206875</xdr:rowOff>
    </xdr:from>
    <xdr:to>
      <xdr:col>36</xdr:col>
      <xdr:colOff>17639</xdr:colOff>
      <xdr:row>72</xdr:row>
      <xdr:rowOff>4857750</xdr:rowOff>
    </xdr:to>
    <xdr:sp macro="" textlink="">
      <xdr:nvSpPr>
        <xdr:cNvPr id="40" name="テキスト ボックス 39"/>
        <xdr:cNvSpPr txBox="1"/>
      </xdr:nvSpPr>
      <xdr:spPr>
        <a:xfrm>
          <a:off x="4495800" y="33086675"/>
          <a:ext cx="1989314" cy="6508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Ｃ</a:t>
          </a:r>
          <a:r>
            <a:rPr kumimoji="1" lang="en-US" altLang="ja-JP" sz="1100"/>
            <a:t>.</a:t>
          </a:r>
          <a:r>
            <a:rPr kumimoji="1" lang="ja-JP" altLang="en-US" sz="1100"/>
            <a:t>（株）第一印刷</a:t>
          </a:r>
          <a:endParaRPr kumimoji="1" lang="en-US" altLang="ja-JP" sz="1100"/>
        </a:p>
        <a:p>
          <a:pPr algn="ctr"/>
          <a:r>
            <a:rPr kumimoji="1" lang="ja-JP" altLang="en-US" sz="1100"/>
            <a:t>１．５百万円</a:t>
          </a:r>
        </a:p>
      </xdr:txBody>
    </xdr:sp>
    <xdr:clientData/>
  </xdr:twoCellAnchor>
  <xdr:twoCellAnchor>
    <xdr:from>
      <xdr:col>25</xdr:col>
      <xdr:colOff>28575</xdr:colOff>
      <xdr:row>72</xdr:row>
      <xdr:rowOff>2295525</xdr:rowOff>
    </xdr:from>
    <xdr:to>
      <xdr:col>35</xdr:col>
      <xdr:colOff>56906</xdr:colOff>
      <xdr:row>72</xdr:row>
      <xdr:rowOff>2505075</xdr:rowOff>
    </xdr:to>
    <xdr:sp macro="" textlink="">
      <xdr:nvSpPr>
        <xdr:cNvPr id="41" name="テキスト ボックス 40"/>
        <xdr:cNvSpPr txBox="1"/>
      </xdr:nvSpPr>
      <xdr:spPr>
        <a:xfrm>
          <a:off x="4371975" y="31175325"/>
          <a:ext cx="1885706" cy="20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（出張旅費）</a:t>
          </a:r>
        </a:p>
      </xdr:txBody>
    </xdr:sp>
    <xdr:clientData/>
  </xdr:twoCellAnchor>
  <xdr:twoCellAnchor>
    <xdr:from>
      <xdr:col>24</xdr:col>
      <xdr:colOff>47625</xdr:colOff>
      <xdr:row>72</xdr:row>
      <xdr:rowOff>2600325</xdr:rowOff>
    </xdr:from>
    <xdr:to>
      <xdr:col>34</xdr:col>
      <xdr:colOff>104531</xdr:colOff>
      <xdr:row>72</xdr:row>
      <xdr:rowOff>2828925</xdr:rowOff>
    </xdr:to>
    <xdr:sp macro="" textlink="">
      <xdr:nvSpPr>
        <xdr:cNvPr id="42" name="テキスト ボックス 41"/>
        <xdr:cNvSpPr txBox="1"/>
      </xdr:nvSpPr>
      <xdr:spPr>
        <a:xfrm>
          <a:off x="4219575" y="31480125"/>
          <a:ext cx="1885706"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clientData/>
  </xdr:twoCellAnchor>
  <xdr:twoCellAnchor>
    <xdr:from>
      <xdr:col>25</xdr:col>
      <xdr:colOff>47625</xdr:colOff>
      <xdr:row>72</xdr:row>
      <xdr:rowOff>3571875</xdr:rowOff>
    </xdr:from>
    <xdr:to>
      <xdr:col>35</xdr:col>
      <xdr:colOff>75956</xdr:colOff>
      <xdr:row>72</xdr:row>
      <xdr:rowOff>3810000</xdr:rowOff>
    </xdr:to>
    <xdr:sp macro="" textlink="">
      <xdr:nvSpPr>
        <xdr:cNvPr id="43" name="テキスト ボックス 42"/>
        <xdr:cNvSpPr txBox="1"/>
      </xdr:nvSpPr>
      <xdr:spPr>
        <a:xfrm>
          <a:off x="4391025" y="32451675"/>
          <a:ext cx="1885706"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（ニュース受信料）</a:t>
          </a:r>
        </a:p>
      </xdr:txBody>
    </xdr:sp>
    <xdr:clientData/>
  </xdr:twoCellAnchor>
  <xdr:twoCellAnchor>
    <xdr:from>
      <xdr:col>24</xdr:col>
      <xdr:colOff>172137</xdr:colOff>
      <xdr:row>72</xdr:row>
      <xdr:rowOff>3943350</xdr:rowOff>
    </xdr:from>
    <xdr:to>
      <xdr:col>35</xdr:col>
      <xdr:colOff>195089</xdr:colOff>
      <xdr:row>72</xdr:row>
      <xdr:rowOff>4175423</xdr:rowOff>
    </xdr:to>
    <xdr:sp macro="" textlink="">
      <xdr:nvSpPr>
        <xdr:cNvPr id="44" name="テキスト ボックス 43"/>
        <xdr:cNvSpPr txBox="1"/>
      </xdr:nvSpPr>
      <xdr:spPr>
        <a:xfrm>
          <a:off x="4344087" y="32823150"/>
          <a:ext cx="2051777" cy="2320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見積合わせによる随意契約</a:t>
          </a:r>
          <a:r>
            <a:rPr kumimoji="1" lang="en-US" altLang="ja-JP" sz="1000"/>
            <a:t>】</a:t>
          </a:r>
          <a:endParaRPr kumimoji="1" lang="ja-JP" altLang="en-US" sz="1000"/>
        </a:p>
      </xdr:txBody>
    </xdr:sp>
    <xdr:clientData/>
  </xdr:twoCellAnchor>
  <xdr:twoCellAnchor>
    <xdr:from>
      <xdr:col>25</xdr:col>
      <xdr:colOff>76200</xdr:colOff>
      <xdr:row>73</xdr:row>
      <xdr:rowOff>0</xdr:rowOff>
    </xdr:from>
    <xdr:to>
      <xdr:col>35</xdr:col>
      <xdr:colOff>104531</xdr:colOff>
      <xdr:row>73</xdr:row>
      <xdr:rowOff>228600</xdr:rowOff>
    </xdr:to>
    <xdr:sp macro="" textlink="">
      <xdr:nvSpPr>
        <xdr:cNvPr id="45" name="テキスト ボックス 44"/>
        <xdr:cNvSpPr txBox="1"/>
      </xdr:nvSpPr>
      <xdr:spPr>
        <a:xfrm>
          <a:off x="4419600" y="33775650"/>
          <a:ext cx="1885706"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（外国語版パンフレット改訂）</a:t>
          </a:r>
        </a:p>
      </xdr:txBody>
    </xdr:sp>
    <xdr:clientData/>
  </xdr:twoCellAnchor>
  <xdr:twoCellAnchor>
    <xdr:from>
      <xdr:col>24</xdr:col>
      <xdr:colOff>142875</xdr:colOff>
      <xdr:row>73</xdr:row>
      <xdr:rowOff>276225</xdr:rowOff>
    </xdr:from>
    <xdr:to>
      <xdr:col>35</xdr:col>
      <xdr:colOff>229518</xdr:colOff>
      <xdr:row>73</xdr:row>
      <xdr:rowOff>481988</xdr:rowOff>
    </xdr:to>
    <xdr:sp macro="" textlink="">
      <xdr:nvSpPr>
        <xdr:cNvPr id="46" name="テキスト ボックス 45"/>
        <xdr:cNvSpPr txBox="1"/>
      </xdr:nvSpPr>
      <xdr:spPr>
        <a:xfrm>
          <a:off x="4314825" y="34051875"/>
          <a:ext cx="2115468" cy="2057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見積合わせによる随意契約</a:t>
          </a:r>
          <a:r>
            <a:rPr kumimoji="1" lang="en-US" altLang="ja-JP" sz="1000"/>
            <a:t>】</a:t>
          </a:r>
          <a:endParaRPr kumimoji="1" lang="ja-JP" altLang="en-US" sz="1000"/>
        </a:p>
      </xdr:txBody>
    </xdr:sp>
    <xdr:clientData/>
  </xdr:twoCellAnchor>
  <xdr:twoCellAnchor>
    <xdr:from>
      <xdr:col>25</xdr:col>
      <xdr:colOff>47625</xdr:colOff>
      <xdr:row>73</xdr:row>
      <xdr:rowOff>1209675</xdr:rowOff>
    </xdr:from>
    <xdr:to>
      <xdr:col>35</xdr:col>
      <xdr:colOff>75956</xdr:colOff>
      <xdr:row>73</xdr:row>
      <xdr:rowOff>1438275</xdr:rowOff>
    </xdr:to>
    <xdr:sp macro="" textlink="">
      <xdr:nvSpPr>
        <xdr:cNvPr id="47" name="テキスト ボックス 46"/>
        <xdr:cNvSpPr txBox="1"/>
      </xdr:nvSpPr>
      <xdr:spPr>
        <a:xfrm>
          <a:off x="4391025" y="34985325"/>
          <a:ext cx="1885706"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（日本語版パンフレット改訂）</a:t>
          </a:r>
        </a:p>
      </xdr:txBody>
    </xdr:sp>
    <xdr:clientData/>
  </xdr:twoCellAnchor>
  <xdr:twoCellAnchor>
    <xdr:from>
      <xdr:col>25</xdr:col>
      <xdr:colOff>116999</xdr:colOff>
      <xdr:row>74</xdr:row>
      <xdr:rowOff>399878</xdr:rowOff>
    </xdr:from>
    <xdr:to>
      <xdr:col>36</xdr:col>
      <xdr:colOff>52917</xdr:colOff>
      <xdr:row>74</xdr:row>
      <xdr:rowOff>1163292</xdr:rowOff>
    </xdr:to>
    <xdr:sp macro="" textlink="">
      <xdr:nvSpPr>
        <xdr:cNvPr id="48" name="テキスト ボックス 47"/>
        <xdr:cNvSpPr txBox="1"/>
      </xdr:nvSpPr>
      <xdr:spPr>
        <a:xfrm>
          <a:off x="4460399" y="38604653"/>
          <a:ext cx="2059993" cy="7634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（社）国際交流ｻｰﾋﾞｽ協会</a:t>
          </a:r>
          <a:endParaRPr kumimoji="1" lang="en-US" altLang="ja-JP" sz="1100"/>
        </a:p>
        <a:p>
          <a:pPr algn="ctr"/>
          <a:r>
            <a:rPr kumimoji="1" lang="ja-JP" altLang="en-US" sz="1100"/>
            <a:t>０．７百万円</a:t>
          </a:r>
        </a:p>
      </xdr:txBody>
    </xdr:sp>
    <xdr:clientData/>
  </xdr:twoCellAnchor>
  <xdr:twoCellAnchor>
    <xdr:from>
      <xdr:col>24</xdr:col>
      <xdr:colOff>130704</xdr:colOff>
      <xdr:row>74</xdr:row>
      <xdr:rowOff>109654</xdr:rowOff>
    </xdr:from>
    <xdr:to>
      <xdr:col>34</xdr:col>
      <xdr:colOff>183615</xdr:colOff>
      <xdr:row>74</xdr:row>
      <xdr:rowOff>394242</xdr:rowOff>
    </xdr:to>
    <xdr:sp macro="" textlink="">
      <xdr:nvSpPr>
        <xdr:cNvPr id="49" name="テキスト ボックス 48"/>
        <xdr:cNvSpPr txBox="1"/>
      </xdr:nvSpPr>
      <xdr:spPr>
        <a:xfrm>
          <a:off x="4302654" y="38314429"/>
          <a:ext cx="1881711" cy="2845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clientData/>
  </xdr:twoCellAnchor>
  <xdr:twoCellAnchor>
    <xdr:from>
      <xdr:col>25</xdr:col>
      <xdr:colOff>164831</xdr:colOff>
      <xdr:row>74</xdr:row>
      <xdr:rowOff>1255382</xdr:rowOff>
    </xdr:from>
    <xdr:to>
      <xdr:col>35</xdr:col>
      <xdr:colOff>200967</xdr:colOff>
      <xdr:row>74</xdr:row>
      <xdr:rowOff>1474457</xdr:rowOff>
    </xdr:to>
    <xdr:sp macro="" textlink="">
      <xdr:nvSpPr>
        <xdr:cNvPr id="50" name="テキスト ボックス 49"/>
        <xdr:cNvSpPr txBox="1"/>
      </xdr:nvSpPr>
      <xdr:spPr>
        <a:xfrm>
          <a:off x="4508231" y="39460157"/>
          <a:ext cx="1893511"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（招へい者接遇経費）</a:t>
          </a:r>
        </a:p>
      </xdr:txBody>
    </xdr:sp>
    <xdr:clientData/>
  </xdr:twoCellAnchor>
  <xdr:twoCellAnchor>
    <xdr:from>
      <xdr:col>22</xdr:col>
      <xdr:colOff>143387</xdr:colOff>
      <xdr:row>73</xdr:row>
      <xdr:rowOff>1626046</xdr:rowOff>
    </xdr:from>
    <xdr:to>
      <xdr:col>31</xdr:col>
      <xdr:colOff>87633</xdr:colOff>
      <xdr:row>73</xdr:row>
      <xdr:rowOff>1851369</xdr:rowOff>
    </xdr:to>
    <xdr:sp macro="" textlink="">
      <xdr:nvSpPr>
        <xdr:cNvPr id="51" name="テキスト ボックス 50"/>
        <xdr:cNvSpPr txBox="1"/>
      </xdr:nvSpPr>
      <xdr:spPr>
        <a:xfrm>
          <a:off x="3972437" y="35401696"/>
          <a:ext cx="1601596" cy="22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企画競争</a:t>
          </a:r>
          <a:r>
            <a:rPr kumimoji="1" lang="en-US" altLang="ja-JP" sz="1000"/>
            <a:t>】</a:t>
          </a:r>
          <a:endParaRPr kumimoji="1" lang="ja-JP" altLang="en-US" sz="1000"/>
        </a:p>
      </xdr:txBody>
    </xdr:sp>
    <xdr:clientData/>
  </xdr:twoCellAnchor>
  <xdr:twoCellAnchor>
    <xdr:from>
      <xdr:col>25</xdr:col>
      <xdr:colOff>18353</xdr:colOff>
      <xdr:row>73</xdr:row>
      <xdr:rowOff>2600994</xdr:rowOff>
    </xdr:from>
    <xdr:to>
      <xdr:col>35</xdr:col>
      <xdr:colOff>10266</xdr:colOff>
      <xdr:row>73</xdr:row>
      <xdr:rowOff>2820069</xdr:rowOff>
    </xdr:to>
    <xdr:sp macro="" textlink="">
      <xdr:nvSpPr>
        <xdr:cNvPr id="52" name="テキスト ボックス 51"/>
        <xdr:cNvSpPr txBox="1"/>
      </xdr:nvSpPr>
      <xdr:spPr>
        <a:xfrm>
          <a:off x="4361753" y="36376644"/>
          <a:ext cx="1849288"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（報告書制作・印刷）</a:t>
          </a:r>
        </a:p>
      </xdr:txBody>
    </xdr:sp>
    <xdr:clientData/>
  </xdr:twoCellAnchor>
  <xdr:twoCellAnchor>
    <xdr:from>
      <xdr:col>25</xdr:col>
      <xdr:colOff>130101</xdr:colOff>
      <xdr:row>74</xdr:row>
      <xdr:rowOff>2601829</xdr:rowOff>
    </xdr:from>
    <xdr:to>
      <xdr:col>35</xdr:col>
      <xdr:colOff>158432</xdr:colOff>
      <xdr:row>74</xdr:row>
      <xdr:rowOff>2830429</xdr:rowOff>
    </xdr:to>
    <xdr:sp macro="" textlink="">
      <xdr:nvSpPr>
        <xdr:cNvPr id="53" name="テキスト ボックス 52"/>
        <xdr:cNvSpPr txBox="1"/>
      </xdr:nvSpPr>
      <xdr:spPr>
        <a:xfrm>
          <a:off x="4473501" y="40806604"/>
          <a:ext cx="1885706"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（執務用図書等購入）</a:t>
          </a:r>
        </a:p>
      </xdr:txBody>
    </xdr:sp>
    <xdr:clientData/>
  </xdr:twoCellAnchor>
  <xdr:twoCellAnchor>
    <xdr:from>
      <xdr:col>22</xdr:col>
      <xdr:colOff>93908</xdr:colOff>
      <xdr:row>72</xdr:row>
      <xdr:rowOff>1913460</xdr:rowOff>
    </xdr:from>
    <xdr:to>
      <xdr:col>25</xdr:col>
      <xdr:colOff>206375</xdr:colOff>
      <xdr:row>72</xdr:row>
      <xdr:rowOff>1913460</xdr:rowOff>
    </xdr:to>
    <xdr:cxnSp macro="">
      <xdr:nvCxnSpPr>
        <xdr:cNvPr id="54" name="直線矢印コネクタ 53"/>
        <xdr:cNvCxnSpPr>
          <a:endCxn id="35" idx="1"/>
        </xdr:cNvCxnSpPr>
      </xdr:nvCxnSpPr>
      <xdr:spPr>
        <a:xfrm flipV="1">
          <a:off x="3922958" y="30793260"/>
          <a:ext cx="626817"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53662</xdr:colOff>
      <xdr:row>72</xdr:row>
      <xdr:rowOff>3206303</xdr:rowOff>
    </xdr:from>
    <xdr:to>
      <xdr:col>25</xdr:col>
      <xdr:colOff>153844</xdr:colOff>
      <xdr:row>72</xdr:row>
      <xdr:rowOff>3206303</xdr:rowOff>
    </xdr:to>
    <xdr:cxnSp macro="">
      <xdr:nvCxnSpPr>
        <xdr:cNvPr id="55" name="直線矢印コネクタ 54"/>
        <xdr:cNvCxnSpPr/>
      </xdr:nvCxnSpPr>
      <xdr:spPr>
        <a:xfrm>
          <a:off x="3882712" y="32086103"/>
          <a:ext cx="614532"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72</xdr:row>
      <xdr:rowOff>4512252</xdr:rowOff>
    </xdr:from>
    <xdr:to>
      <xdr:col>25</xdr:col>
      <xdr:colOff>168275</xdr:colOff>
      <xdr:row>72</xdr:row>
      <xdr:rowOff>4512252</xdr:rowOff>
    </xdr:to>
    <xdr:cxnSp macro="">
      <xdr:nvCxnSpPr>
        <xdr:cNvPr id="56" name="直線矢印コネクタ 55"/>
        <xdr:cNvCxnSpPr/>
      </xdr:nvCxnSpPr>
      <xdr:spPr>
        <a:xfrm>
          <a:off x="3829050" y="33392052"/>
          <a:ext cx="682625"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166832</xdr:colOff>
      <xdr:row>73</xdr:row>
      <xdr:rowOff>806739</xdr:rowOff>
    </xdr:from>
    <xdr:to>
      <xdr:col>25</xdr:col>
      <xdr:colOff>161925</xdr:colOff>
      <xdr:row>73</xdr:row>
      <xdr:rowOff>824562</xdr:rowOff>
    </xdr:to>
    <xdr:cxnSp macro="">
      <xdr:nvCxnSpPr>
        <xdr:cNvPr id="57" name="直線矢印コネクタ 56"/>
        <xdr:cNvCxnSpPr/>
      </xdr:nvCxnSpPr>
      <xdr:spPr>
        <a:xfrm>
          <a:off x="3824432" y="34582389"/>
          <a:ext cx="680893" cy="17823"/>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146050</xdr:colOff>
      <xdr:row>73</xdr:row>
      <xdr:rowOff>2166505</xdr:rowOff>
    </xdr:from>
    <xdr:to>
      <xdr:col>25</xdr:col>
      <xdr:colOff>141143</xdr:colOff>
      <xdr:row>73</xdr:row>
      <xdr:rowOff>2179872</xdr:rowOff>
    </xdr:to>
    <xdr:cxnSp macro="">
      <xdr:nvCxnSpPr>
        <xdr:cNvPr id="58" name="直線矢印コネクタ 57"/>
        <xdr:cNvCxnSpPr/>
      </xdr:nvCxnSpPr>
      <xdr:spPr>
        <a:xfrm>
          <a:off x="3803650" y="35942155"/>
          <a:ext cx="680893" cy="1336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139700</xdr:colOff>
      <xdr:row>73</xdr:row>
      <xdr:rowOff>3635087</xdr:rowOff>
    </xdr:from>
    <xdr:to>
      <xdr:col>25</xdr:col>
      <xdr:colOff>134793</xdr:colOff>
      <xdr:row>73</xdr:row>
      <xdr:rowOff>3648454</xdr:rowOff>
    </xdr:to>
    <xdr:cxnSp macro="">
      <xdr:nvCxnSpPr>
        <xdr:cNvPr id="59" name="直線矢印コネクタ 58"/>
        <xdr:cNvCxnSpPr/>
      </xdr:nvCxnSpPr>
      <xdr:spPr>
        <a:xfrm>
          <a:off x="3797300" y="37410737"/>
          <a:ext cx="680893" cy="1336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95827</xdr:colOff>
      <xdr:row>74</xdr:row>
      <xdr:rowOff>1982134</xdr:rowOff>
    </xdr:from>
    <xdr:to>
      <xdr:col>25</xdr:col>
      <xdr:colOff>90920</xdr:colOff>
      <xdr:row>74</xdr:row>
      <xdr:rowOff>1988818</xdr:rowOff>
    </xdr:to>
    <xdr:cxnSp macro="">
      <xdr:nvCxnSpPr>
        <xdr:cNvPr id="60" name="直線矢印コネクタ 59"/>
        <xdr:cNvCxnSpPr/>
      </xdr:nvCxnSpPr>
      <xdr:spPr>
        <a:xfrm>
          <a:off x="3753427" y="40186909"/>
          <a:ext cx="680893" cy="6684"/>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60476</xdr:colOff>
      <xdr:row>73</xdr:row>
      <xdr:rowOff>3012360</xdr:rowOff>
    </xdr:from>
    <xdr:to>
      <xdr:col>34</xdr:col>
      <xdr:colOff>117382</xdr:colOff>
      <xdr:row>73</xdr:row>
      <xdr:rowOff>3260010</xdr:rowOff>
    </xdr:to>
    <xdr:sp macro="" textlink="">
      <xdr:nvSpPr>
        <xdr:cNvPr id="61" name="テキスト ボックス 60"/>
        <xdr:cNvSpPr txBox="1"/>
      </xdr:nvSpPr>
      <xdr:spPr>
        <a:xfrm>
          <a:off x="4232426" y="36788010"/>
          <a:ext cx="1885706"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clientData/>
  </xdr:twoCellAnchor>
  <xdr:twoCellAnchor>
    <xdr:from>
      <xdr:col>25</xdr:col>
      <xdr:colOff>136072</xdr:colOff>
      <xdr:row>73</xdr:row>
      <xdr:rowOff>3283307</xdr:rowOff>
    </xdr:from>
    <xdr:to>
      <xdr:col>36</xdr:col>
      <xdr:colOff>52917</xdr:colOff>
      <xdr:row>73</xdr:row>
      <xdr:rowOff>4000500</xdr:rowOff>
    </xdr:to>
    <xdr:sp macro="" textlink="">
      <xdr:nvSpPr>
        <xdr:cNvPr id="62" name="テキスト ボックス 61"/>
        <xdr:cNvSpPr txBox="1"/>
      </xdr:nvSpPr>
      <xdr:spPr>
        <a:xfrm>
          <a:off x="4479472" y="37058957"/>
          <a:ext cx="2040920" cy="71719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（独）国立印刷局</a:t>
          </a:r>
          <a:endParaRPr kumimoji="1" lang="en-US" altLang="ja-JP" sz="1100"/>
        </a:p>
        <a:p>
          <a:pPr algn="ctr"/>
          <a:r>
            <a:rPr kumimoji="1" lang="ja-JP" altLang="en-US" sz="1100"/>
            <a:t>０．２百万円</a:t>
          </a:r>
        </a:p>
      </xdr:txBody>
    </xdr:sp>
    <xdr:clientData/>
  </xdr:twoCellAnchor>
  <xdr:twoCellAnchor>
    <xdr:from>
      <xdr:col>25</xdr:col>
      <xdr:colOff>34637</xdr:colOff>
      <xdr:row>73</xdr:row>
      <xdr:rowOff>4017819</xdr:rowOff>
    </xdr:from>
    <xdr:to>
      <xdr:col>35</xdr:col>
      <xdr:colOff>26550</xdr:colOff>
      <xdr:row>73</xdr:row>
      <xdr:rowOff>4236894</xdr:rowOff>
    </xdr:to>
    <xdr:sp macro="" textlink="">
      <xdr:nvSpPr>
        <xdr:cNvPr id="63" name="テキスト ボックス 62"/>
        <xdr:cNvSpPr txBox="1"/>
      </xdr:nvSpPr>
      <xdr:spPr>
        <a:xfrm>
          <a:off x="4378037" y="37793469"/>
          <a:ext cx="1849288"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（国会提出法案印刷）</a:t>
          </a:r>
        </a:p>
      </xdr:txBody>
    </xdr:sp>
    <xdr:clientData/>
  </xdr:twoCellAnchor>
  <xdr:twoCellAnchor>
    <xdr:from>
      <xdr:col>21</xdr:col>
      <xdr:colOff>103909</xdr:colOff>
      <xdr:row>74</xdr:row>
      <xdr:rowOff>692727</xdr:rowOff>
    </xdr:from>
    <xdr:to>
      <xdr:col>25</xdr:col>
      <xdr:colOff>99002</xdr:colOff>
      <xdr:row>74</xdr:row>
      <xdr:rowOff>706094</xdr:rowOff>
    </xdr:to>
    <xdr:cxnSp macro="">
      <xdr:nvCxnSpPr>
        <xdr:cNvPr id="64" name="直線矢印コネクタ 63"/>
        <xdr:cNvCxnSpPr/>
      </xdr:nvCxnSpPr>
      <xdr:spPr>
        <a:xfrm>
          <a:off x="3761509" y="38897502"/>
          <a:ext cx="680893" cy="1336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28</xdr:col>
      <xdr:colOff>4</xdr:colOff>
      <xdr:row>104</xdr:row>
      <xdr:rowOff>178384</xdr:rowOff>
    </xdr:from>
    <xdr:to>
      <xdr:col>28</xdr:col>
      <xdr:colOff>1821</xdr:colOff>
      <xdr:row>111</xdr:row>
      <xdr:rowOff>0</xdr:rowOff>
    </xdr:to>
    <xdr:cxnSp macro="">
      <xdr:nvCxnSpPr>
        <xdr:cNvPr id="2" name="直線矢印コネクタ 1"/>
        <xdr:cNvCxnSpPr/>
      </xdr:nvCxnSpPr>
      <xdr:spPr>
        <a:xfrm rot="5400000">
          <a:off x="18687667" y="18514396"/>
          <a:ext cx="1031291" cy="1817"/>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22</xdr:col>
      <xdr:colOff>161925</xdr:colOff>
      <xdr:row>111</xdr:row>
      <xdr:rowOff>28575</xdr:rowOff>
    </xdr:from>
    <xdr:to>
      <xdr:col>40</xdr:col>
      <xdr:colOff>0</xdr:colOff>
      <xdr:row>111</xdr:row>
      <xdr:rowOff>44823</xdr:rowOff>
    </xdr:to>
    <xdr:cxnSp macro="">
      <xdr:nvCxnSpPr>
        <xdr:cNvPr id="3" name="直線コネクタ 2"/>
        <xdr:cNvCxnSpPr/>
      </xdr:nvCxnSpPr>
      <xdr:spPr>
        <a:xfrm>
          <a:off x="15249525" y="19059525"/>
          <a:ext cx="12182475" cy="16248"/>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4</xdr:colOff>
      <xdr:row>111</xdr:row>
      <xdr:rowOff>44824</xdr:rowOff>
    </xdr:from>
    <xdr:to>
      <xdr:col>40</xdr:col>
      <xdr:colOff>9526</xdr:colOff>
      <xdr:row>114</xdr:row>
      <xdr:rowOff>9524</xdr:rowOff>
    </xdr:to>
    <xdr:cxnSp macro="">
      <xdr:nvCxnSpPr>
        <xdr:cNvPr id="4" name="直線矢印コネクタ 3"/>
        <xdr:cNvCxnSpPr/>
      </xdr:nvCxnSpPr>
      <xdr:spPr>
        <a:xfrm rot="16200000" flipH="1">
          <a:off x="27197240" y="19310538"/>
          <a:ext cx="479050" cy="952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22</xdr:col>
      <xdr:colOff>161927</xdr:colOff>
      <xdr:row>111</xdr:row>
      <xdr:rowOff>28577</xdr:rowOff>
    </xdr:from>
    <xdr:to>
      <xdr:col>23</xdr:col>
      <xdr:colOff>3</xdr:colOff>
      <xdr:row>121</xdr:row>
      <xdr:rowOff>152403</xdr:rowOff>
    </xdr:to>
    <xdr:cxnSp macro="">
      <xdr:nvCxnSpPr>
        <xdr:cNvPr id="5" name="直線矢印コネクタ 4"/>
        <xdr:cNvCxnSpPr/>
      </xdr:nvCxnSpPr>
      <xdr:spPr>
        <a:xfrm rot="16200000" flipH="1">
          <a:off x="14592302" y="19716752"/>
          <a:ext cx="1838326" cy="523876"/>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34</xdr:col>
      <xdr:colOff>0</xdr:colOff>
      <xdr:row>111</xdr:row>
      <xdr:rowOff>38100</xdr:rowOff>
    </xdr:from>
    <xdr:to>
      <xdr:col>34</xdr:col>
      <xdr:colOff>9526</xdr:colOff>
      <xdr:row>121</xdr:row>
      <xdr:rowOff>161926</xdr:rowOff>
    </xdr:to>
    <xdr:cxnSp macro="">
      <xdr:nvCxnSpPr>
        <xdr:cNvPr id="6" name="直線矢印コネクタ 5"/>
        <xdr:cNvCxnSpPr/>
      </xdr:nvCxnSpPr>
      <xdr:spPr>
        <a:xfrm rot="16200000" flipH="1">
          <a:off x="22402800" y="19983450"/>
          <a:ext cx="1838326" cy="9526"/>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28</xdr:col>
      <xdr:colOff>4</xdr:colOff>
      <xdr:row>280</xdr:row>
      <xdr:rowOff>178384</xdr:rowOff>
    </xdr:from>
    <xdr:to>
      <xdr:col>28</xdr:col>
      <xdr:colOff>1821</xdr:colOff>
      <xdr:row>287</xdr:row>
      <xdr:rowOff>0</xdr:rowOff>
    </xdr:to>
    <xdr:cxnSp macro="">
      <xdr:nvCxnSpPr>
        <xdr:cNvPr id="7" name="直線矢印コネクタ 6"/>
        <xdr:cNvCxnSpPr/>
      </xdr:nvCxnSpPr>
      <xdr:spPr>
        <a:xfrm rot="5400000">
          <a:off x="18687667" y="48689596"/>
          <a:ext cx="1031291" cy="1817"/>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16</xdr:col>
      <xdr:colOff>2</xdr:colOff>
      <xdr:row>287</xdr:row>
      <xdr:rowOff>44826</xdr:rowOff>
    </xdr:from>
    <xdr:to>
      <xdr:col>16</xdr:col>
      <xdr:colOff>4</xdr:colOff>
      <xdr:row>290</xdr:row>
      <xdr:rowOff>34532</xdr:rowOff>
    </xdr:to>
    <xdr:cxnSp macro="">
      <xdr:nvCxnSpPr>
        <xdr:cNvPr id="8" name="直線矢印コネクタ 7"/>
        <xdr:cNvCxnSpPr/>
      </xdr:nvCxnSpPr>
      <xdr:spPr>
        <a:xfrm rot="16200000" flipH="1">
          <a:off x="10720775" y="49503003"/>
          <a:ext cx="504056" cy="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15</xdr:col>
      <xdr:colOff>156883</xdr:colOff>
      <xdr:row>287</xdr:row>
      <xdr:rowOff>33617</xdr:rowOff>
    </xdr:from>
    <xdr:to>
      <xdr:col>40</xdr:col>
      <xdr:colOff>0</xdr:colOff>
      <xdr:row>287</xdr:row>
      <xdr:rowOff>44823</xdr:rowOff>
    </xdr:to>
    <xdr:cxnSp macro="">
      <xdr:nvCxnSpPr>
        <xdr:cNvPr id="9" name="直線コネクタ 8"/>
        <xdr:cNvCxnSpPr/>
      </xdr:nvCxnSpPr>
      <xdr:spPr>
        <a:xfrm>
          <a:off x="10443883" y="49239767"/>
          <a:ext cx="16988117" cy="11206"/>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4</xdr:colOff>
      <xdr:row>287</xdr:row>
      <xdr:rowOff>44824</xdr:rowOff>
    </xdr:from>
    <xdr:to>
      <xdr:col>40</xdr:col>
      <xdr:colOff>9526</xdr:colOff>
      <xdr:row>290</xdr:row>
      <xdr:rowOff>9524</xdr:rowOff>
    </xdr:to>
    <xdr:cxnSp macro="">
      <xdr:nvCxnSpPr>
        <xdr:cNvPr id="10" name="直線矢印コネクタ 9"/>
        <xdr:cNvCxnSpPr/>
      </xdr:nvCxnSpPr>
      <xdr:spPr>
        <a:xfrm rot="16200000" flipH="1">
          <a:off x="27197240" y="49485738"/>
          <a:ext cx="479050" cy="952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28</xdr:col>
      <xdr:colOff>4</xdr:colOff>
      <xdr:row>444</xdr:row>
      <xdr:rowOff>178384</xdr:rowOff>
    </xdr:from>
    <xdr:to>
      <xdr:col>28</xdr:col>
      <xdr:colOff>1825</xdr:colOff>
      <xdr:row>450</xdr:row>
      <xdr:rowOff>171453</xdr:rowOff>
    </xdr:to>
    <xdr:cxnSp macro="">
      <xdr:nvCxnSpPr>
        <xdr:cNvPr id="11" name="直線矢印コネクタ 10"/>
        <xdr:cNvCxnSpPr/>
      </xdr:nvCxnSpPr>
      <xdr:spPr>
        <a:xfrm rot="5400000">
          <a:off x="18687668" y="76807395"/>
          <a:ext cx="1031294" cy="1821"/>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16</xdr:col>
      <xdr:colOff>161926</xdr:colOff>
      <xdr:row>450</xdr:row>
      <xdr:rowOff>161925</xdr:rowOff>
    </xdr:from>
    <xdr:to>
      <xdr:col>17</xdr:col>
      <xdr:colOff>1823</xdr:colOff>
      <xdr:row>454</xdr:row>
      <xdr:rowOff>0</xdr:rowOff>
    </xdr:to>
    <xdr:cxnSp macro="">
      <xdr:nvCxnSpPr>
        <xdr:cNvPr id="12" name="直線矢印コネクタ 11"/>
        <xdr:cNvCxnSpPr/>
      </xdr:nvCxnSpPr>
      <xdr:spPr>
        <a:xfrm rot="5400000">
          <a:off x="11135637" y="77313514"/>
          <a:ext cx="523875" cy="525697"/>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38</xdr:col>
      <xdr:colOff>190500</xdr:colOff>
      <xdr:row>450</xdr:row>
      <xdr:rowOff>161925</xdr:rowOff>
    </xdr:from>
    <xdr:to>
      <xdr:col>39</xdr:col>
      <xdr:colOff>1822</xdr:colOff>
      <xdr:row>454</xdr:row>
      <xdr:rowOff>0</xdr:rowOff>
    </xdr:to>
    <xdr:cxnSp macro="">
      <xdr:nvCxnSpPr>
        <xdr:cNvPr id="13" name="直線矢印コネクタ 12"/>
        <xdr:cNvCxnSpPr/>
      </xdr:nvCxnSpPr>
      <xdr:spPr>
        <a:xfrm rot="5400000">
          <a:off x="26237523" y="77327802"/>
          <a:ext cx="523875" cy="49712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16</xdr:col>
      <xdr:colOff>152400</xdr:colOff>
      <xdr:row>450</xdr:row>
      <xdr:rowOff>152400</xdr:rowOff>
    </xdr:from>
    <xdr:to>
      <xdr:col>39</xdr:col>
      <xdr:colOff>0</xdr:colOff>
      <xdr:row>450</xdr:row>
      <xdr:rowOff>171451</xdr:rowOff>
    </xdr:to>
    <xdr:cxnSp macro="">
      <xdr:nvCxnSpPr>
        <xdr:cNvPr id="14" name="直線矢印コネクタ 13"/>
        <xdr:cNvCxnSpPr/>
      </xdr:nvCxnSpPr>
      <xdr:spPr>
        <a:xfrm flipV="1">
          <a:off x="11125200" y="77304900"/>
          <a:ext cx="15621000" cy="19051"/>
        </a:xfrm>
        <a:prstGeom prst="straightConnector1">
          <a:avLst/>
        </a:prstGeom>
        <a:ln>
          <a:tailEnd type="none"/>
        </a:ln>
      </xdr:spPr>
      <xdr:style>
        <a:lnRef idx="2">
          <a:schemeClr val="dk1"/>
        </a:lnRef>
        <a:fillRef idx="0">
          <a:schemeClr val="dk1"/>
        </a:fillRef>
        <a:effectRef idx="1">
          <a:schemeClr val="dk1"/>
        </a:effectRef>
        <a:fontRef idx="minor">
          <a:schemeClr val="tx1"/>
        </a:fontRef>
      </xdr:style>
    </xdr:cxnSp>
    <xdr:clientData/>
  </xdr:twoCellAnchor>
  <xdr:twoCellAnchor>
    <xdr:from>
      <xdr:col>28</xdr:col>
      <xdr:colOff>4</xdr:colOff>
      <xdr:row>782</xdr:row>
      <xdr:rowOff>178384</xdr:rowOff>
    </xdr:from>
    <xdr:to>
      <xdr:col>28</xdr:col>
      <xdr:colOff>1821</xdr:colOff>
      <xdr:row>789</xdr:row>
      <xdr:rowOff>0</xdr:rowOff>
    </xdr:to>
    <xdr:cxnSp macro="">
      <xdr:nvCxnSpPr>
        <xdr:cNvPr id="15" name="直線矢印コネクタ 14"/>
        <xdr:cNvCxnSpPr/>
      </xdr:nvCxnSpPr>
      <xdr:spPr>
        <a:xfrm rot="5400000">
          <a:off x="18687667" y="134757496"/>
          <a:ext cx="1031291" cy="1817"/>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28</xdr:col>
      <xdr:colOff>4</xdr:colOff>
      <xdr:row>940</xdr:row>
      <xdr:rowOff>178384</xdr:rowOff>
    </xdr:from>
    <xdr:to>
      <xdr:col>28</xdr:col>
      <xdr:colOff>1821</xdr:colOff>
      <xdr:row>947</xdr:row>
      <xdr:rowOff>0</xdr:rowOff>
    </xdr:to>
    <xdr:cxnSp macro="">
      <xdr:nvCxnSpPr>
        <xdr:cNvPr id="16" name="直線矢印コネクタ 15"/>
        <xdr:cNvCxnSpPr/>
      </xdr:nvCxnSpPr>
      <xdr:spPr>
        <a:xfrm rot="5400000">
          <a:off x="18687667" y="161846596"/>
          <a:ext cx="1031291" cy="1817"/>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28</xdr:col>
      <xdr:colOff>4</xdr:colOff>
      <xdr:row>612</xdr:row>
      <xdr:rowOff>178384</xdr:rowOff>
    </xdr:from>
    <xdr:to>
      <xdr:col>28</xdr:col>
      <xdr:colOff>1821</xdr:colOff>
      <xdr:row>619</xdr:row>
      <xdr:rowOff>0</xdr:rowOff>
    </xdr:to>
    <xdr:cxnSp macro="">
      <xdr:nvCxnSpPr>
        <xdr:cNvPr id="17" name="直線矢印コネクタ 16"/>
        <xdr:cNvCxnSpPr/>
      </xdr:nvCxnSpPr>
      <xdr:spPr>
        <a:xfrm rot="5400000">
          <a:off x="18687667" y="105610996"/>
          <a:ext cx="1031291" cy="1817"/>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22</xdr:col>
      <xdr:colOff>161925</xdr:colOff>
      <xdr:row>619</xdr:row>
      <xdr:rowOff>28575</xdr:rowOff>
    </xdr:from>
    <xdr:to>
      <xdr:col>40</xdr:col>
      <xdr:colOff>0</xdr:colOff>
      <xdr:row>619</xdr:row>
      <xdr:rowOff>44823</xdr:rowOff>
    </xdr:to>
    <xdr:cxnSp macro="">
      <xdr:nvCxnSpPr>
        <xdr:cNvPr id="18" name="直線コネクタ 17"/>
        <xdr:cNvCxnSpPr/>
      </xdr:nvCxnSpPr>
      <xdr:spPr>
        <a:xfrm>
          <a:off x="15249525" y="106156125"/>
          <a:ext cx="12182475" cy="16248"/>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40</xdr:col>
      <xdr:colOff>4</xdr:colOff>
      <xdr:row>619</xdr:row>
      <xdr:rowOff>44824</xdr:rowOff>
    </xdr:from>
    <xdr:to>
      <xdr:col>40</xdr:col>
      <xdr:colOff>9526</xdr:colOff>
      <xdr:row>622</xdr:row>
      <xdr:rowOff>9524</xdr:rowOff>
    </xdr:to>
    <xdr:cxnSp macro="">
      <xdr:nvCxnSpPr>
        <xdr:cNvPr id="19" name="直線矢印コネクタ 18"/>
        <xdr:cNvCxnSpPr/>
      </xdr:nvCxnSpPr>
      <xdr:spPr>
        <a:xfrm rot="16200000" flipH="1">
          <a:off x="27197240" y="106407138"/>
          <a:ext cx="479050" cy="952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22</xdr:col>
      <xdr:colOff>161927</xdr:colOff>
      <xdr:row>619</xdr:row>
      <xdr:rowOff>28577</xdr:rowOff>
    </xdr:from>
    <xdr:to>
      <xdr:col>23</xdr:col>
      <xdr:colOff>3</xdr:colOff>
      <xdr:row>629</xdr:row>
      <xdr:rowOff>152403</xdr:rowOff>
    </xdr:to>
    <xdr:cxnSp macro="">
      <xdr:nvCxnSpPr>
        <xdr:cNvPr id="20" name="直線矢印コネクタ 19"/>
        <xdr:cNvCxnSpPr/>
      </xdr:nvCxnSpPr>
      <xdr:spPr>
        <a:xfrm rot="16200000" flipH="1">
          <a:off x="14592302" y="106813352"/>
          <a:ext cx="1838326" cy="523876"/>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34</xdr:col>
      <xdr:colOff>0</xdr:colOff>
      <xdr:row>619</xdr:row>
      <xdr:rowOff>38100</xdr:rowOff>
    </xdr:from>
    <xdr:to>
      <xdr:col>34</xdr:col>
      <xdr:colOff>9526</xdr:colOff>
      <xdr:row>629</xdr:row>
      <xdr:rowOff>161926</xdr:rowOff>
    </xdr:to>
    <xdr:cxnSp macro="">
      <xdr:nvCxnSpPr>
        <xdr:cNvPr id="21" name="直線矢印コネクタ 20"/>
        <xdr:cNvCxnSpPr/>
      </xdr:nvCxnSpPr>
      <xdr:spPr>
        <a:xfrm rot="16200000" flipH="1">
          <a:off x="22402800" y="107080050"/>
          <a:ext cx="1838326" cy="9526"/>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152400</xdr:colOff>
      <xdr:row>72</xdr:row>
      <xdr:rowOff>1625600</xdr:rowOff>
    </xdr:from>
    <xdr:to>
      <xdr:col>48</xdr:col>
      <xdr:colOff>139700</xdr:colOff>
      <xdr:row>74</xdr:row>
      <xdr:rowOff>1282700</xdr:rowOff>
    </xdr:to>
    <xdr:graphicFrame macro="">
      <xdr:nvGraphicFramePr>
        <xdr:cNvPr id="2" name="図表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Y154"/>
  <sheetViews>
    <sheetView tabSelected="1" view="pageBreakPreview" zoomScale="75" zoomScaleNormal="75" zoomScaleSheetLayoutView="75" zoomScalePageLayoutView="30" workbookViewId="0">
      <selection activeCell="G66" sqref="G66:AY66"/>
    </sheetView>
  </sheetViews>
  <sheetFormatPr defaultRowHeight="13.5"/>
  <cols>
    <col min="1" max="2" width="2.25" style="206" customWidth="1"/>
    <col min="3" max="3" width="3.625" style="206" customWidth="1"/>
    <col min="4" max="6" width="2.25" style="206" customWidth="1"/>
    <col min="7" max="7" width="1.625" style="206" customWidth="1"/>
    <col min="8" max="25" width="2.25" style="206" customWidth="1"/>
    <col min="26" max="28" width="2.75" style="206" customWidth="1"/>
    <col min="29" max="34" width="2.25" style="206" customWidth="1"/>
    <col min="35" max="35" width="2.625" style="206" customWidth="1"/>
    <col min="36" max="36" width="3.5" style="206" customWidth="1"/>
    <col min="37" max="46" width="2.625" style="206" customWidth="1"/>
    <col min="47" max="47" width="3.5" style="206" customWidth="1"/>
    <col min="48" max="58" width="2.25" style="206" customWidth="1"/>
    <col min="59" max="59" width="8" style="206" customWidth="1"/>
    <col min="60" max="16384" width="9" style="206"/>
  </cols>
  <sheetData>
    <row r="1" spans="2:51" ht="23.25" customHeight="1">
      <c r="AQ1" s="270"/>
      <c r="AR1" s="270"/>
      <c r="AS1" s="270"/>
      <c r="AT1" s="270"/>
      <c r="AU1" s="270"/>
      <c r="AV1" s="270"/>
      <c r="AW1" s="270"/>
      <c r="AX1" s="2"/>
    </row>
    <row r="2" spans="2:51" ht="21.75" customHeight="1" thickBot="1">
      <c r="AK2" s="271" t="s">
        <v>0</v>
      </c>
      <c r="AL2" s="271"/>
      <c r="AM2" s="271"/>
      <c r="AN2" s="271"/>
      <c r="AO2" s="271"/>
      <c r="AP2" s="271"/>
      <c r="AQ2" s="271"/>
      <c r="AR2" s="271">
        <v>219</v>
      </c>
      <c r="AS2" s="271"/>
      <c r="AT2" s="271"/>
      <c r="AU2" s="271"/>
      <c r="AV2" s="271"/>
      <c r="AW2" s="271"/>
      <c r="AX2" s="271"/>
      <c r="AY2" s="271"/>
    </row>
    <row r="3" spans="2:51" ht="19.5" thickBot="1">
      <c r="B3" s="272" t="s">
        <v>1</v>
      </c>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4"/>
    </row>
    <row r="4" spans="2:51" ht="21" customHeight="1">
      <c r="B4" s="275" t="s">
        <v>2</v>
      </c>
      <c r="C4" s="276"/>
      <c r="D4" s="276"/>
      <c r="E4" s="276"/>
      <c r="F4" s="276"/>
      <c r="G4" s="276"/>
      <c r="H4" s="277" t="s">
        <v>1243</v>
      </c>
      <c r="I4" s="278"/>
      <c r="J4" s="278"/>
      <c r="K4" s="278"/>
      <c r="L4" s="278"/>
      <c r="M4" s="278"/>
      <c r="N4" s="278"/>
      <c r="O4" s="278"/>
      <c r="P4" s="278"/>
      <c r="Q4" s="278"/>
      <c r="R4" s="278"/>
      <c r="S4" s="278"/>
      <c r="T4" s="278"/>
      <c r="U4" s="278"/>
      <c r="V4" s="278"/>
      <c r="W4" s="278"/>
      <c r="X4" s="278"/>
      <c r="Y4" s="278"/>
      <c r="Z4" s="279" t="s">
        <v>1242</v>
      </c>
      <c r="AA4" s="280"/>
      <c r="AB4" s="280"/>
      <c r="AC4" s="280"/>
      <c r="AD4" s="280"/>
      <c r="AE4" s="281"/>
      <c r="AF4" s="282" t="s">
        <v>1241</v>
      </c>
      <c r="AG4" s="280"/>
      <c r="AH4" s="280"/>
      <c r="AI4" s="280"/>
      <c r="AJ4" s="280"/>
      <c r="AK4" s="280"/>
      <c r="AL4" s="280"/>
      <c r="AM4" s="280"/>
      <c r="AN4" s="280"/>
      <c r="AO4" s="280"/>
      <c r="AP4" s="280"/>
      <c r="AQ4" s="281"/>
      <c r="AR4" s="283" t="s">
        <v>6</v>
      </c>
      <c r="AS4" s="282"/>
      <c r="AT4" s="282"/>
      <c r="AU4" s="282"/>
      <c r="AV4" s="282"/>
      <c r="AW4" s="282"/>
      <c r="AX4" s="282"/>
      <c r="AY4" s="284"/>
    </row>
    <row r="5" spans="2:51" ht="28.15" customHeight="1">
      <c r="B5" s="285" t="s">
        <v>7</v>
      </c>
      <c r="C5" s="286"/>
      <c r="D5" s="286"/>
      <c r="E5" s="286"/>
      <c r="F5" s="286"/>
      <c r="G5" s="287"/>
      <c r="H5" s="288" t="s">
        <v>1240</v>
      </c>
      <c r="I5" s="289"/>
      <c r="J5" s="289"/>
      <c r="K5" s="289"/>
      <c r="L5" s="289"/>
      <c r="M5" s="289"/>
      <c r="N5" s="289"/>
      <c r="O5" s="289"/>
      <c r="P5" s="289"/>
      <c r="Q5" s="289"/>
      <c r="R5" s="289"/>
      <c r="S5" s="289"/>
      <c r="T5" s="289"/>
      <c r="U5" s="289"/>
      <c r="V5" s="289"/>
      <c r="W5" s="290"/>
      <c r="X5" s="290"/>
      <c r="Y5" s="290"/>
      <c r="Z5" s="291" t="s">
        <v>8</v>
      </c>
      <c r="AA5" s="292"/>
      <c r="AB5" s="292"/>
      <c r="AC5" s="292"/>
      <c r="AD5" s="292"/>
      <c r="AE5" s="293"/>
      <c r="AF5" s="292" t="s">
        <v>1688</v>
      </c>
      <c r="AG5" s="292"/>
      <c r="AH5" s="292"/>
      <c r="AI5" s="292"/>
      <c r="AJ5" s="292"/>
      <c r="AK5" s="292"/>
      <c r="AL5" s="292"/>
      <c r="AM5" s="292"/>
      <c r="AN5" s="292"/>
      <c r="AO5" s="292"/>
      <c r="AP5" s="292"/>
      <c r="AQ5" s="293"/>
      <c r="AR5" s="294" t="s">
        <v>1239</v>
      </c>
      <c r="AS5" s="295"/>
      <c r="AT5" s="295"/>
      <c r="AU5" s="295"/>
      <c r="AV5" s="295"/>
      <c r="AW5" s="295"/>
      <c r="AX5" s="295"/>
      <c r="AY5" s="296"/>
    </row>
    <row r="6" spans="2:51" ht="30.75" customHeight="1">
      <c r="B6" s="361" t="s">
        <v>11</v>
      </c>
      <c r="C6" s="362"/>
      <c r="D6" s="362"/>
      <c r="E6" s="362"/>
      <c r="F6" s="362"/>
      <c r="G6" s="362"/>
      <c r="H6" s="363" t="s">
        <v>12</v>
      </c>
      <c r="I6" s="290"/>
      <c r="J6" s="290"/>
      <c r="K6" s="290"/>
      <c r="L6" s="290"/>
      <c r="M6" s="290"/>
      <c r="N6" s="290"/>
      <c r="O6" s="290"/>
      <c r="P6" s="290"/>
      <c r="Q6" s="290"/>
      <c r="R6" s="290"/>
      <c r="S6" s="290"/>
      <c r="T6" s="290"/>
      <c r="U6" s="290"/>
      <c r="V6" s="290"/>
      <c r="W6" s="290"/>
      <c r="X6" s="290"/>
      <c r="Y6" s="290"/>
      <c r="Z6" s="364" t="s">
        <v>13</v>
      </c>
      <c r="AA6" s="365"/>
      <c r="AB6" s="365"/>
      <c r="AC6" s="365"/>
      <c r="AD6" s="365"/>
      <c r="AE6" s="366"/>
      <c r="AF6" s="367" t="s">
        <v>1238</v>
      </c>
      <c r="AG6" s="367"/>
      <c r="AH6" s="367"/>
      <c r="AI6" s="367"/>
      <c r="AJ6" s="367"/>
      <c r="AK6" s="367"/>
      <c r="AL6" s="367"/>
      <c r="AM6" s="367"/>
      <c r="AN6" s="367"/>
      <c r="AO6" s="367"/>
      <c r="AP6" s="367"/>
      <c r="AQ6" s="367"/>
      <c r="AR6" s="368"/>
      <c r="AS6" s="368"/>
      <c r="AT6" s="368"/>
      <c r="AU6" s="368"/>
      <c r="AV6" s="368"/>
      <c r="AW6" s="368"/>
      <c r="AX6" s="368"/>
      <c r="AY6" s="369"/>
    </row>
    <row r="7" spans="2:51" ht="18" customHeight="1">
      <c r="B7" s="370" t="s">
        <v>15</v>
      </c>
      <c r="C7" s="371"/>
      <c r="D7" s="371"/>
      <c r="E7" s="371"/>
      <c r="F7" s="371"/>
      <c r="G7" s="371"/>
      <c r="H7" s="374"/>
      <c r="I7" s="375"/>
      <c r="J7" s="375"/>
      <c r="K7" s="375"/>
      <c r="L7" s="375"/>
      <c r="M7" s="375"/>
      <c r="N7" s="375"/>
      <c r="O7" s="375"/>
      <c r="P7" s="375"/>
      <c r="Q7" s="375"/>
      <c r="R7" s="375"/>
      <c r="S7" s="375"/>
      <c r="T7" s="375"/>
      <c r="U7" s="375"/>
      <c r="V7" s="375"/>
      <c r="W7" s="376"/>
      <c r="X7" s="376"/>
      <c r="Y7" s="376"/>
      <c r="Z7" s="380" t="s">
        <v>1237</v>
      </c>
      <c r="AA7" s="368"/>
      <c r="AB7" s="368"/>
      <c r="AC7" s="368"/>
      <c r="AD7" s="368"/>
      <c r="AE7" s="381"/>
      <c r="AF7" s="383" t="s">
        <v>1236</v>
      </c>
      <c r="AG7" s="384"/>
      <c r="AH7" s="384"/>
      <c r="AI7" s="384"/>
      <c r="AJ7" s="384"/>
      <c r="AK7" s="384"/>
      <c r="AL7" s="384"/>
      <c r="AM7" s="384"/>
      <c r="AN7" s="384"/>
      <c r="AO7" s="384"/>
      <c r="AP7" s="384"/>
      <c r="AQ7" s="384"/>
      <c r="AR7" s="384"/>
      <c r="AS7" s="384"/>
      <c r="AT7" s="384"/>
      <c r="AU7" s="384"/>
      <c r="AV7" s="384"/>
      <c r="AW7" s="384"/>
      <c r="AX7" s="384"/>
      <c r="AY7" s="385"/>
    </row>
    <row r="8" spans="2:51" ht="24" customHeight="1">
      <c r="B8" s="372"/>
      <c r="C8" s="373"/>
      <c r="D8" s="373"/>
      <c r="E8" s="373"/>
      <c r="F8" s="373"/>
      <c r="G8" s="373"/>
      <c r="H8" s="377"/>
      <c r="I8" s="378"/>
      <c r="J8" s="378"/>
      <c r="K8" s="378"/>
      <c r="L8" s="378"/>
      <c r="M8" s="378"/>
      <c r="N8" s="378"/>
      <c r="O8" s="378"/>
      <c r="P8" s="378"/>
      <c r="Q8" s="378"/>
      <c r="R8" s="378"/>
      <c r="S8" s="378"/>
      <c r="T8" s="378"/>
      <c r="U8" s="378"/>
      <c r="V8" s="378"/>
      <c r="W8" s="379"/>
      <c r="X8" s="379"/>
      <c r="Y8" s="379"/>
      <c r="Z8" s="382"/>
      <c r="AA8" s="368"/>
      <c r="AB8" s="368"/>
      <c r="AC8" s="368"/>
      <c r="AD8" s="368"/>
      <c r="AE8" s="381"/>
      <c r="AF8" s="386"/>
      <c r="AG8" s="387"/>
      <c r="AH8" s="387"/>
      <c r="AI8" s="387"/>
      <c r="AJ8" s="387"/>
      <c r="AK8" s="387"/>
      <c r="AL8" s="387"/>
      <c r="AM8" s="387"/>
      <c r="AN8" s="387"/>
      <c r="AO8" s="387"/>
      <c r="AP8" s="387"/>
      <c r="AQ8" s="387"/>
      <c r="AR8" s="387"/>
      <c r="AS8" s="387"/>
      <c r="AT8" s="387"/>
      <c r="AU8" s="387"/>
      <c r="AV8" s="387"/>
      <c r="AW8" s="387"/>
      <c r="AX8" s="387"/>
      <c r="AY8" s="388"/>
    </row>
    <row r="9" spans="2:51" ht="103.7" customHeight="1">
      <c r="B9" s="298" t="s">
        <v>18</v>
      </c>
      <c r="C9" s="299"/>
      <c r="D9" s="299"/>
      <c r="E9" s="299"/>
      <c r="F9" s="299"/>
      <c r="G9" s="299"/>
      <c r="H9" s="300" t="s">
        <v>1235</v>
      </c>
      <c r="I9" s="301"/>
      <c r="J9" s="301"/>
      <c r="K9" s="301"/>
      <c r="L9" s="301"/>
      <c r="M9" s="301"/>
      <c r="N9" s="301"/>
      <c r="O9" s="301"/>
      <c r="P9" s="301"/>
      <c r="Q9" s="301"/>
      <c r="R9" s="301"/>
      <c r="S9" s="301"/>
      <c r="T9" s="301"/>
      <c r="U9" s="301"/>
      <c r="V9" s="301"/>
      <c r="W9" s="301"/>
      <c r="X9" s="301"/>
      <c r="Y9" s="301"/>
      <c r="Z9" s="301"/>
      <c r="AA9" s="301"/>
      <c r="AB9" s="301"/>
      <c r="AC9" s="301"/>
      <c r="AD9" s="301"/>
      <c r="AE9" s="301"/>
      <c r="AF9" s="301"/>
      <c r="AG9" s="301"/>
      <c r="AH9" s="301"/>
      <c r="AI9" s="301"/>
      <c r="AJ9" s="301"/>
      <c r="AK9" s="301"/>
      <c r="AL9" s="301"/>
      <c r="AM9" s="301"/>
      <c r="AN9" s="301"/>
      <c r="AO9" s="301"/>
      <c r="AP9" s="301"/>
      <c r="AQ9" s="301"/>
      <c r="AR9" s="301"/>
      <c r="AS9" s="301"/>
      <c r="AT9" s="301"/>
      <c r="AU9" s="301"/>
      <c r="AV9" s="301"/>
      <c r="AW9" s="301"/>
      <c r="AX9" s="301"/>
      <c r="AY9" s="302"/>
    </row>
    <row r="10" spans="2:51" ht="137.25" customHeight="1">
      <c r="B10" s="298" t="s">
        <v>20</v>
      </c>
      <c r="C10" s="299"/>
      <c r="D10" s="299"/>
      <c r="E10" s="299"/>
      <c r="F10" s="299"/>
      <c r="G10" s="299"/>
      <c r="H10" s="300" t="s">
        <v>1234</v>
      </c>
      <c r="I10" s="301"/>
      <c r="J10" s="301"/>
      <c r="K10" s="301"/>
      <c r="L10" s="301"/>
      <c r="M10" s="301"/>
      <c r="N10" s="301"/>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302"/>
    </row>
    <row r="11" spans="2:51" ht="29.25" customHeight="1">
      <c r="B11" s="298" t="s">
        <v>22</v>
      </c>
      <c r="C11" s="299"/>
      <c r="D11" s="299"/>
      <c r="E11" s="299"/>
      <c r="F11" s="299"/>
      <c r="G11" s="303"/>
      <c r="H11" s="304" t="s">
        <v>1553</v>
      </c>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305"/>
      <c r="AW11" s="305"/>
      <c r="AX11" s="305"/>
      <c r="AY11" s="306"/>
    </row>
    <row r="12" spans="2:51" ht="21" customHeight="1">
      <c r="B12" s="391" t="s">
        <v>24</v>
      </c>
      <c r="C12" s="392"/>
      <c r="D12" s="392"/>
      <c r="E12" s="392"/>
      <c r="F12" s="392"/>
      <c r="G12" s="393"/>
      <c r="H12" s="400"/>
      <c r="I12" s="401"/>
      <c r="J12" s="401"/>
      <c r="K12" s="401"/>
      <c r="L12" s="401"/>
      <c r="M12" s="401"/>
      <c r="N12" s="401"/>
      <c r="O12" s="401"/>
      <c r="P12" s="401"/>
      <c r="Q12" s="402" t="s">
        <v>641</v>
      </c>
      <c r="R12" s="403"/>
      <c r="S12" s="403"/>
      <c r="T12" s="403"/>
      <c r="U12" s="403"/>
      <c r="V12" s="403"/>
      <c r="W12" s="404"/>
      <c r="X12" s="402" t="s">
        <v>640</v>
      </c>
      <c r="Y12" s="403"/>
      <c r="Z12" s="403"/>
      <c r="AA12" s="403"/>
      <c r="AB12" s="403"/>
      <c r="AC12" s="403"/>
      <c r="AD12" s="404"/>
      <c r="AE12" s="402" t="s">
        <v>639</v>
      </c>
      <c r="AF12" s="403"/>
      <c r="AG12" s="403"/>
      <c r="AH12" s="403"/>
      <c r="AI12" s="403"/>
      <c r="AJ12" s="403"/>
      <c r="AK12" s="404"/>
      <c r="AL12" s="402" t="s">
        <v>638</v>
      </c>
      <c r="AM12" s="403"/>
      <c r="AN12" s="403"/>
      <c r="AO12" s="403"/>
      <c r="AP12" s="403"/>
      <c r="AQ12" s="403"/>
      <c r="AR12" s="404"/>
      <c r="AS12" s="402" t="s">
        <v>626</v>
      </c>
      <c r="AT12" s="403"/>
      <c r="AU12" s="403"/>
      <c r="AV12" s="403"/>
      <c r="AW12" s="403"/>
      <c r="AX12" s="403"/>
      <c r="AY12" s="426"/>
    </row>
    <row r="13" spans="2:51" ht="21" customHeight="1">
      <c r="B13" s="394"/>
      <c r="C13" s="395"/>
      <c r="D13" s="395"/>
      <c r="E13" s="395"/>
      <c r="F13" s="395"/>
      <c r="G13" s="396"/>
      <c r="H13" s="413" t="s">
        <v>30</v>
      </c>
      <c r="I13" s="414"/>
      <c r="J13" s="427" t="s">
        <v>31</v>
      </c>
      <c r="K13" s="428"/>
      <c r="L13" s="428"/>
      <c r="M13" s="428"/>
      <c r="N13" s="428"/>
      <c r="O13" s="428"/>
      <c r="P13" s="429"/>
      <c r="Q13" s="430">
        <v>1472</v>
      </c>
      <c r="R13" s="430"/>
      <c r="S13" s="430"/>
      <c r="T13" s="430"/>
      <c r="U13" s="430"/>
      <c r="V13" s="430"/>
      <c r="W13" s="430"/>
      <c r="X13" s="430">
        <v>1458</v>
      </c>
      <c r="Y13" s="430"/>
      <c r="Z13" s="430"/>
      <c r="AA13" s="430"/>
      <c r="AB13" s="430"/>
      <c r="AC13" s="430"/>
      <c r="AD13" s="430"/>
      <c r="AE13" s="430">
        <v>1325</v>
      </c>
      <c r="AF13" s="430"/>
      <c r="AG13" s="430"/>
      <c r="AH13" s="430"/>
      <c r="AI13" s="430"/>
      <c r="AJ13" s="430"/>
      <c r="AK13" s="430"/>
      <c r="AL13" s="430">
        <v>1241</v>
      </c>
      <c r="AM13" s="430"/>
      <c r="AN13" s="430"/>
      <c r="AO13" s="430"/>
      <c r="AP13" s="430"/>
      <c r="AQ13" s="430"/>
      <c r="AR13" s="430"/>
      <c r="AS13" s="430">
        <v>1201</v>
      </c>
      <c r="AT13" s="430"/>
      <c r="AU13" s="430"/>
      <c r="AV13" s="430"/>
      <c r="AW13" s="430"/>
      <c r="AX13" s="430"/>
      <c r="AY13" s="431"/>
    </row>
    <row r="14" spans="2:51" ht="21" customHeight="1">
      <c r="B14" s="394"/>
      <c r="C14" s="395"/>
      <c r="D14" s="395"/>
      <c r="E14" s="395"/>
      <c r="F14" s="395"/>
      <c r="G14" s="396"/>
      <c r="H14" s="415"/>
      <c r="I14" s="416"/>
      <c r="J14" s="409" t="s">
        <v>32</v>
      </c>
      <c r="K14" s="410"/>
      <c r="L14" s="410"/>
      <c r="M14" s="410"/>
      <c r="N14" s="410"/>
      <c r="O14" s="410"/>
      <c r="P14" s="411"/>
      <c r="Q14" s="405"/>
      <c r="R14" s="405"/>
      <c r="S14" s="405"/>
      <c r="T14" s="405"/>
      <c r="U14" s="405"/>
      <c r="V14" s="405"/>
      <c r="W14" s="405"/>
      <c r="X14" s="405"/>
      <c r="Y14" s="405"/>
      <c r="Z14" s="405"/>
      <c r="AA14" s="405"/>
      <c r="AB14" s="405"/>
      <c r="AC14" s="405"/>
      <c r="AD14" s="405"/>
      <c r="AE14" s="405"/>
      <c r="AF14" s="405"/>
      <c r="AG14" s="405"/>
      <c r="AH14" s="405"/>
      <c r="AI14" s="405"/>
      <c r="AJ14" s="405"/>
      <c r="AK14" s="405"/>
      <c r="AL14" s="405"/>
      <c r="AM14" s="405"/>
      <c r="AN14" s="405"/>
      <c r="AO14" s="405"/>
      <c r="AP14" s="405"/>
      <c r="AQ14" s="405"/>
      <c r="AR14" s="405"/>
      <c r="AS14" s="432"/>
      <c r="AT14" s="432"/>
      <c r="AU14" s="432"/>
      <c r="AV14" s="432"/>
      <c r="AW14" s="432"/>
      <c r="AX14" s="432"/>
      <c r="AY14" s="433"/>
    </row>
    <row r="15" spans="2:51" ht="24.75" customHeight="1">
      <c r="B15" s="394"/>
      <c r="C15" s="395"/>
      <c r="D15" s="395"/>
      <c r="E15" s="395"/>
      <c r="F15" s="395"/>
      <c r="G15" s="396"/>
      <c r="H15" s="415"/>
      <c r="I15" s="416"/>
      <c r="J15" s="409" t="s">
        <v>34</v>
      </c>
      <c r="K15" s="410"/>
      <c r="L15" s="410"/>
      <c r="M15" s="410"/>
      <c r="N15" s="410"/>
      <c r="O15" s="410"/>
      <c r="P15" s="411"/>
      <c r="Q15" s="405"/>
      <c r="R15" s="405"/>
      <c r="S15" s="405"/>
      <c r="T15" s="405"/>
      <c r="U15" s="405"/>
      <c r="V15" s="405"/>
      <c r="W15" s="405"/>
      <c r="X15" s="405"/>
      <c r="Y15" s="405"/>
      <c r="Z15" s="405"/>
      <c r="AA15" s="405"/>
      <c r="AB15" s="405"/>
      <c r="AC15" s="405"/>
      <c r="AD15" s="405"/>
      <c r="AE15" s="405"/>
      <c r="AF15" s="405"/>
      <c r="AG15" s="405"/>
      <c r="AH15" s="405"/>
      <c r="AI15" s="405"/>
      <c r="AJ15" s="405"/>
      <c r="AK15" s="405"/>
      <c r="AL15" s="405"/>
      <c r="AM15" s="405"/>
      <c r="AN15" s="405"/>
      <c r="AO15" s="405"/>
      <c r="AP15" s="405"/>
      <c r="AQ15" s="405"/>
      <c r="AR15" s="405"/>
      <c r="AS15" s="432"/>
      <c r="AT15" s="432"/>
      <c r="AU15" s="432"/>
      <c r="AV15" s="432"/>
      <c r="AW15" s="432"/>
      <c r="AX15" s="432"/>
      <c r="AY15" s="433"/>
    </row>
    <row r="16" spans="2:51" ht="24.75" customHeight="1">
      <c r="B16" s="394"/>
      <c r="C16" s="395"/>
      <c r="D16" s="395"/>
      <c r="E16" s="395"/>
      <c r="F16" s="395"/>
      <c r="G16" s="396"/>
      <c r="H16" s="417"/>
      <c r="I16" s="418"/>
      <c r="J16" s="406" t="s">
        <v>35</v>
      </c>
      <c r="K16" s="407"/>
      <c r="L16" s="407"/>
      <c r="M16" s="407"/>
      <c r="N16" s="407"/>
      <c r="O16" s="407"/>
      <c r="P16" s="408"/>
      <c r="Q16" s="412">
        <v>1472</v>
      </c>
      <c r="R16" s="412"/>
      <c r="S16" s="412"/>
      <c r="T16" s="412"/>
      <c r="U16" s="412"/>
      <c r="V16" s="412"/>
      <c r="W16" s="412"/>
      <c r="X16" s="412">
        <v>1458</v>
      </c>
      <c r="Y16" s="412"/>
      <c r="Z16" s="412"/>
      <c r="AA16" s="412"/>
      <c r="AB16" s="412"/>
      <c r="AC16" s="412"/>
      <c r="AD16" s="412"/>
      <c r="AE16" s="412">
        <v>1325</v>
      </c>
      <c r="AF16" s="412"/>
      <c r="AG16" s="412"/>
      <c r="AH16" s="412"/>
      <c r="AI16" s="412"/>
      <c r="AJ16" s="412"/>
      <c r="AK16" s="412"/>
      <c r="AL16" s="412"/>
      <c r="AM16" s="412"/>
      <c r="AN16" s="412"/>
      <c r="AO16" s="412"/>
      <c r="AP16" s="412"/>
      <c r="AQ16" s="412"/>
      <c r="AR16" s="412"/>
      <c r="AS16" s="412">
        <v>1201</v>
      </c>
      <c r="AT16" s="412"/>
      <c r="AU16" s="412"/>
      <c r="AV16" s="412"/>
      <c r="AW16" s="412"/>
      <c r="AX16" s="412"/>
      <c r="AY16" s="412"/>
    </row>
    <row r="17" spans="2:51" ht="24.75" customHeight="1">
      <c r="B17" s="394"/>
      <c r="C17" s="395"/>
      <c r="D17" s="395"/>
      <c r="E17" s="395"/>
      <c r="F17" s="395"/>
      <c r="G17" s="396"/>
      <c r="H17" s="419" t="s">
        <v>36</v>
      </c>
      <c r="I17" s="420"/>
      <c r="J17" s="420"/>
      <c r="K17" s="420"/>
      <c r="L17" s="420"/>
      <c r="M17" s="420"/>
      <c r="N17" s="420"/>
      <c r="O17" s="420"/>
      <c r="P17" s="420"/>
      <c r="Q17" s="421">
        <v>1315</v>
      </c>
      <c r="R17" s="421"/>
      <c r="S17" s="421"/>
      <c r="T17" s="421"/>
      <c r="U17" s="421"/>
      <c r="V17" s="421"/>
      <c r="W17" s="421"/>
      <c r="X17" s="421">
        <v>1343</v>
      </c>
      <c r="Y17" s="421"/>
      <c r="Z17" s="421"/>
      <c r="AA17" s="421"/>
      <c r="AB17" s="421"/>
      <c r="AC17" s="421"/>
      <c r="AD17" s="421"/>
      <c r="AE17" s="421">
        <v>1264</v>
      </c>
      <c r="AF17" s="421"/>
      <c r="AG17" s="421"/>
      <c r="AH17" s="421"/>
      <c r="AI17" s="421"/>
      <c r="AJ17" s="421"/>
      <c r="AK17" s="421"/>
      <c r="AL17" s="389"/>
      <c r="AM17" s="389"/>
      <c r="AN17" s="389"/>
      <c r="AO17" s="389"/>
      <c r="AP17" s="389"/>
      <c r="AQ17" s="389"/>
      <c r="AR17" s="389"/>
      <c r="AS17" s="389"/>
      <c r="AT17" s="389"/>
      <c r="AU17" s="389"/>
      <c r="AV17" s="389"/>
      <c r="AW17" s="389"/>
      <c r="AX17" s="389"/>
      <c r="AY17" s="390"/>
    </row>
    <row r="18" spans="2:51" ht="24.75" customHeight="1">
      <c r="B18" s="397"/>
      <c r="C18" s="398"/>
      <c r="D18" s="398"/>
      <c r="E18" s="398"/>
      <c r="F18" s="398"/>
      <c r="G18" s="399"/>
      <c r="H18" s="419" t="s">
        <v>37</v>
      </c>
      <c r="I18" s="420"/>
      <c r="J18" s="420"/>
      <c r="K18" s="420"/>
      <c r="L18" s="420"/>
      <c r="M18" s="420"/>
      <c r="N18" s="420"/>
      <c r="O18" s="420"/>
      <c r="P18" s="420"/>
      <c r="Q18" s="421">
        <v>90</v>
      </c>
      <c r="R18" s="421"/>
      <c r="S18" s="421"/>
      <c r="T18" s="421"/>
      <c r="U18" s="421"/>
      <c r="V18" s="421"/>
      <c r="W18" s="421"/>
      <c r="X18" s="421">
        <v>92</v>
      </c>
      <c r="Y18" s="421"/>
      <c r="Z18" s="421"/>
      <c r="AA18" s="421"/>
      <c r="AB18" s="421"/>
      <c r="AC18" s="421"/>
      <c r="AD18" s="421"/>
      <c r="AE18" s="421">
        <v>95</v>
      </c>
      <c r="AF18" s="421"/>
      <c r="AG18" s="421"/>
      <c r="AH18" s="421"/>
      <c r="AI18" s="421"/>
      <c r="AJ18" s="421"/>
      <c r="AK18" s="421"/>
      <c r="AL18" s="389"/>
      <c r="AM18" s="389"/>
      <c r="AN18" s="389"/>
      <c r="AO18" s="389"/>
      <c r="AP18" s="389"/>
      <c r="AQ18" s="389"/>
      <c r="AR18" s="389"/>
      <c r="AS18" s="389"/>
      <c r="AT18" s="389"/>
      <c r="AU18" s="389"/>
      <c r="AV18" s="389"/>
      <c r="AW18" s="389"/>
      <c r="AX18" s="389"/>
      <c r="AY18" s="390"/>
    </row>
    <row r="19" spans="2:51" ht="31.7" customHeight="1">
      <c r="B19" s="450" t="s">
        <v>38</v>
      </c>
      <c r="C19" s="451"/>
      <c r="D19" s="451"/>
      <c r="E19" s="451"/>
      <c r="F19" s="451"/>
      <c r="G19" s="452"/>
      <c r="H19" s="422" t="s">
        <v>39</v>
      </c>
      <c r="I19" s="403"/>
      <c r="J19" s="403"/>
      <c r="K19" s="403"/>
      <c r="L19" s="403"/>
      <c r="M19" s="403"/>
      <c r="N19" s="403"/>
      <c r="O19" s="403"/>
      <c r="P19" s="403"/>
      <c r="Q19" s="403"/>
      <c r="R19" s="403"/>
      <c r="S19" s="403"/>
      <c r="T19" s="403"/>
      <c r="U19" s="403"/>
      <c r="V19" s="403"/>
      <c r="W19" s="403"/>
      <c r="X19" s="403"/>
      <c r="Y19" s="404"/>
      <c r="Z19" s="446"/>
      <c r="AA19" s="447"/>
      <c r="AB19" s="448"/>
      <c r="AC19" s="402" t="s">
        <v>40</v>
      </c>
      <c r="AD19" s="403"/>
      <c r="AE19" s="404"/>
      <c r="AF19" s="449" t="s">
        <v>641</v>
      </c>
      <c r="AG19" s="449"/>
      <c r="AH19" s="449"/>
      <c r="AI19" s="449"/>
      <c r="AJ19" s="449"/>
      <c r="AK19" s="449" t="s">
        <v>640</v>
      </c>
      <c r="AL19" s="449"/>
      <c r="AM19" s="449"/>
      <c r="AN19" s="449"/>
      <c r="AO19" s="449"/>
      <c r="AP19" s="449" t="s">
        <v>639</v>
      </c>
      <c r="AQ19" s="449"/>
      <c r="AR19" s="449"/>
      <c r="AS19" s="449"/>
      <c r="AT19" s="449"/>
      <c r="AU19" s="457" t="s">
        <v>41</v>
      </c>
      <c r="AV19" s="449"/>
      <c r="AW19" s="449"/>
      <c r="AX19" s="449"/>
      <c r="AY19" s="458"/>
    </row>
    <row r="20" spans="2:51" ht="32.25" customHeight="1">
      <c r="B20" s="453"/>
      <c r="C20" s="451"/>
      <c r="D20" s="451"/>
      <c r="E20" s="451"/>
      <c r="F20" s="451"/>
      <c r="G20" s="452"/>
      <c r="H20" s="459" t="s">
        <v>1233</v>
      </c>
      <c r="I20" s="460"/>
      <c r="J20" s="460"/>
      <c r="K20" s="460"/>
      <c r="L20" s="460"/>
      <c r="M20" s="460"/>
      <c r="N20" s="460"/>
      <c r="O20" s="460"/>
      <c r="P20" s="460"/>
      <c r="Q20" s="460"/>
      <c r="R20" s="460"/>
      <c r="S20" s="460"/>
      <c r="T20" s="460"/>
      <c r="U20" s="460"/>
      <c r="V20" s="460"/>
      <c r="W20" s="460"/>
      <c r="X20" s="460"/>
      <c r="Y20" s="461"/>
      <c r="Z20" s="465" t="s">
        <v>43</v>
      </c>
      <c r="AA20" s="466"/>
      <c r="AB20" s="467"/>
      <c r="AC20" s="468"/>
      <c r="AD20" s="468"/>
      <c r="AE20" s="468"/>
      <c r="AF20" s="469"/>
      <c r="AG20" s="470"/>
      <c r="AH20" s="470"/>
      <c r="AI20" s="470"/>
      <c r="AJ20" s="470"/>
      <c r="AK20" s="469"/>
      <c r="AL20" s="470"/>
      <c r="AM20" s="470"/>
      <c r="AN20" s="470"/>
      <c r="AO20" s="470"/>
      <c r="AP20" s="470"/>
      <c r="AQ20" s="470"/>
      <c r="AR20" s="470"/>
      <c r="AS20" s="470"/>
      <c r="AT20" s="470"/>
      <c r="AU20" s="470"/>
      <c r="AV20" s="470"/>
      <c r="AW20" s="470"/>
      <c r="AX20" s="470"/>
      <c r="AY20" s="471"/>
    </row>
    <row r="21" spans="2:51" ht="32.25" customHeight="1">
      <c r="B21" s="454"/>
      <c r="C21" s="455"/>
      <c r="D21" s="455"/>
      <c r="E21" s="455"/>
      <c r="F21" s="455"/>
      <c r="G21" s="456"/>
      <c r="H21" s="462"/>
      <c r="I21" s="463"/>
      <c r="J21" s="463"/>
      <c r="K21" s="463"/>
      <c r="L21" s="463"/>
      <c r="M21" s="463"/>
      <c r="N21" s="463"/>
      <c r="O21" s="463"/>
      <c r="P21" s="463"/>
      <c r="Q21" s="463"/>
      <c r="R21" s="463"/>
      <c r="S21" s="463"/>
      <c r="T21" s="463"/>
      <c r="U21" s="463"/>
      <c r="V21" s="463"/>
      <c r="W21" s="463"/>
      <c r="X21" s="463"/>
      <c r="Y21" s="464"/>
      <c r="Z21" s="402" t="s">
        <v>45</v>
      </c>
      <c r="AA21" s="403"/>
      <c r="AB21" s="404"/>
      <c r="AC21" s="435" t="s">
        <v>1232</v>
      </c>
      <c r="AD21" s="435"/>
      <c r="AE21" s="435"/>
      <c r="AF21" s="434">
        <v>62</v>
      </c>
      <c r="AG21" s="435"/>
      <c r="AH21" s="435"/>
      <c r="AI21" s="435"/>
      <c r="AJ21" s="435"/>
      <c r="AK21" s="434" t="s">
        <v>1218</v>
      </c>
      <c r="AL21" s="435"/>
      <c r="AM21" s="435"/>
      <c r="AN21" s="435"/>
      <c r="AO21" s="435"/>
      <c r="AP21" s="435">
        <v>74</v>
      </c>
      <c r="AQ21" s="435"/>
      <c r="AR21" s="435"/>
      <c r="AS21" s="435"/>
      <c r="AT21" s="435"/>
      <c r="AU21" s="472"/>
      <c r="AV21" s="472"/>
      <c r="AW21" s="472"/>
      <c r="AX21" s="472"/>
      <c r="AY21" s="473"/>
    </row>
    <row r="22" spans="2:51" ht="31.7" customHeight="1">
      <c r="B22" s="512" t="s">
        <v>47</v>
      </c>
      <c r="C22" s="513"/>
      <c r="D22" s="513"/>
      <c r="E22" s="513"/>
      <c r="F22" s="513"/>
      <c r="G22" s="514"/>
      <c r="H22" s="422" t="s">
        <v>48</v>
      </c>
      <c r="I22" s="403"/>
      <c r="J22" s="403"/>
      <c r="K22" s="403"/>
      <c r="L22" s="403"/>
      <c r="M22" s="403"/>
      <c r="N22" s="403"/>
      <c r="O22" s="403"/>
      <c r="P22" s="403"/>
      <c r="Q22" s="403"/>
      <c r="R22" s="403"/>
      <c r="S22" s="403"/>
      <c r="T22" s="403"/>
      <c r="U22" s="403"/>
      <c r="V22" s="403"/>
      <c r="W22" s="403"/>
      <c r="X22" s="403"/>
      <c r="Y22" s="404"/>
      <c r="Z22" s="446"/>
      <c r="AA22" s="447"/>
      <c r="AB22" s="448"/>
      <c r="AC22" s="402" t="s">
        <v>40</v>
      </c>
      <c r="AD22" s="403"/>
      <c r="AE22" s="404"/>
      <c r="AF22" s="449" t="s">
        <v>641</v>
      </c>
      <c r="AG22" s="449"/>
      <c r="AH22" s="449"/>
      <c r="AI22" s="449"/>
      <c r="AJ22" s="449"/>
      <c r="AK22" s="449" t="s">
        <v>640</v>
      </c>
      <c r="AL22" s="449"/>
      <c r="AM22" s="449"/>
      <c r="AN22" s="449"/>
      <c r="AO22" s="449"/>
      <c r="AP22" s="449" t="s">
        <v>639</v>
      </c>
      <c r="AQ22" s="449"/>
      <c r="AR22" s="449"/>
      <c r="AS22" s="449"/>
      <c r="AT22" s="449"/>
      <c r="AU22" s="423" t="s">
        <v>49</v>
      </c>
      <c r="AV22" s="424"/>
      <c r="AW22" s="424"/>
      <c r="AX22" s="424"/>
      <c r="AY22" s="425"/>
    </row>
    <row r="23" spans="2:51" ht="39.950000000000003" customHeight="1">
      <c r="B23" s="313"/>
      <c r="C23" s="314"/>
      <c r="D23" s="314"/>
      <c r="E23" s="314"/>
      <c r="F23" s="314"/>
      <c r="G23" s="315"/>
      <c r="H23" s="487" t="s">
        <v>1231</v>
      </c>
      <c r="I23" s="488"/>
      <c r="J23" s="488"/>
      <c r="K23" s="488"/>
      <c r="L23" s="488"/>
      <c r="M23" s="488"/>
      <c r="N23" s="488"/>
      <c r="O23" s="488"/>
      <c r="P23" s="488"/>
      <c r="Q23" s="488"/>
      <c r="R23" s="488"/>
      <c r="S23" s="488"/>
      <c r="T23" s="488"/>
      <c r="U23" s="488"/>
      <c r="V23" s="488"/>
      <c r="W23" s="488"/>
      <c r="X23" s="488"/>
      <c r="Y23" s="489"/>
      <c r="Z23" s="500" t="s">
        <v>51</v>
      </c>
      <c r="AA23" s="501"/>
      <c r="AB23" s="502"/>
      <c r="AC23" s="506" t="s">
        <v>1230</v>
      </c>
      <c r="AD23" s="507"/>
      <c r="AE23" s="508"/>
      <c r="AF23" s="435">
        <v>2</v>
      </c>
      <c r="AG23" s="435"/>
      <c r="AH23" s="435"/>
      <c r="AI23" s="435"/>
      <c r="AJ23" s="435"/>
      <c r="AK23" s="435">
        <v>2</v>
      </c>
      <c r="AL23" s="435"/>
      <c r="AM23" s="435"/>
      <c r="AN23" s="435"/>
      <c r="AO23" s="435"/>
      <c r="AP23" s="435">
        <v>2</v>
      </c>
      <c r="AQ23" s="435"/>
      <c r="AR23" s="435"/>
      <c r="AS23" s="435"/>
      <c r="AT23" s="435"/>
      <c r="AU23" s="518" t="s">
        <v>1229</v>
      </c>
      <c r="AV23" s="519"/>
      <c r="AW23" s="519"/>
      <c r="AX23" s="519"/>
      <c r="AY23" s="520"/>
    </row>
    <row r="24" spans="2:51" ht="26.85" customHeight="1">
      <c r="B24" s="515"/>
      <c r="C24" s="516"/>
      <c r="D24" s="516"/>
      <c r="E24" s="516"/>
      <c r="F24" s="516"/>
      <c r="G24" s="517"/>
      <c r="H24" s="490"/>
      <c r="I24" s="491"/>
      <c r="J24" s="491"/>
      <c r="K24" s="491"/>
      <c r="L24" s="491"/>
      <c r="M24" s="491"/>
      <c r="N24" s="491"/>
      <c r="O24" s="491"/>
      <c r="P24" s="491"/>
      <c r="Q24" s="491"/>
      <c r="R24" s="491"/>
      <c r="S24" s="491"/>
      <c r="T24" s="491"/>
      <c r="U24" s="491"/>
      <c r="V24" s="491"/>
      <c r="W24" s="491"/>
      <c r="X24" s="491"/>
      <c r="Y24" s="492"/>
      <c r="Z24" s="503"/>
      <c r="AA24" s="504"/>
      <c r="AB24" s="505"/>
      <c r="AC24" s="509"/>
      <c r="AD24" s="510"/>
      <c r="AE24" s="511"/>
      <c r="AF24" s="521"/>
      <c r="AG24" s="522"/>
      <c r="AH24" s="522"/>
      <c r="AI24" s="522"/>
      <c r="AJ24" s="523"/>
      <c r="AK24" s="521">
        <v>2</v>
      </c>
      <c r="AL24" s="522"/>
      <c r="AM24" s="522"/>
      <c r="AN24" s="522"/>
      <c r="AO24" s="523"/>
      <c r="AP24" s="521">
        <v>2</v>
      </c>
      <c r="AQ24" s="522"/>
      <c r="AR24" s="522"/>
      <c r="AS24" s="522"/>
      <c r="AT24" s="523"/>
      <c r="AU24" s="521">
        <v>2</v>
      </c>
      <c r="AV24" s="522"/>
      <c r="AW24" s="522"/>
      <c r="AX24" s="522"/>
      <c r="AY24" s="524"/>
    </row>
    <row r="25" spans="2:51" ht="88.5" customHeight="1">
      <c r="B25" s="512" t="s">
        <v>55</v>
      </c>
      <c r="C25" s="525"/>
      <c r="D25" s="525"/>
      <c r="E25" s="525"/>
      <c r="F25" s="525"/>
      <c r="G25" s="525"/>
      <c r="H25" s="526" t="s">
        <v>1228</v>
      </c>
      <c r="I25" s="527"/>
      <c r="J25" s="527"/>
      <c r="K25" s="527"/>
      <c r="L25" s="527"/>
      <c r="M25" s="527"/>
      <c r="N25" s="527"/>
      <c r="O25" s="527"/>
      <c r="P25" s="527"/>
      <c r="Q25" s="527"/>
      <c r="R25" s="527"/>
      <c r="S25" s="527"/>
      <c r="T25" s="527"/>
      <c r="U25" s="527"/>
      <c r="V25" s="527"/>
      <c r="W25" s="527"/>
      <c r="X25" s="527"/>
      <c r="Y25" s="527"/>
      <c r="Z25" s="528" t="s">
        <v>57</v>
      </c>
      <c r="AA25" s="529"/>
      <c r="AB25" s="530"/>
      <c r="AC25" s="436" t="s">
        <v>1227</v>
      </c>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8"/>
    </row>
    <row r="26" spans="2:51" ht="23.1" customHeight="1">
      <c r="B26" s="546" t="s">
        <v>59</v>
      </c>
      <c r="C26" s="547"/>
      <c r="D26" s="493" t="s">
        <v>60</v>
      </c>
      <c r="E26" s="494"/>
      <c r="F26" s="494"/>
      <c r="G26" s="494"/>
      <c r="H26" s="494"/>
      <c r="I26" s="494"/>
      <c r="J26" s="494"/>
      <c r="K26" s="494"/>
      <c r="L26" s="495"/>
      <c r="M26" s="496" t="s">
        <v>61</v>
      </c>
      <c r="N26" s="496"/>
      <c r="O26" s="496"/>
      <c r="P26" s="496"/>
      <c r="Q26" s="496"/>
      <c r="R26" s="496"/>
      <c r="S26" s="497" t="s">
        <v>626</v>
      </c>
      <c r="T26" s="497"/>
      <c r="U26" s="497"/>
      <c r="V26" s="497"/>
      <c r="W26" s="497"/>
      <c r="X26" s="497"/>
      <c r="Y26" s="498" t="s">
        <v>62</v>
      </c>
      <c r="Z26" s="494"/>
      <c r="AA26" s="494"/>
      <c r="AB26" s="494"/>
      <c r="AC26" s="494"/>
      <c r="AD26" s="494"/>
      <c r="AE26" s="494"/>
      <c r="AF26" s="494"/>
      <c r="AG26" s="494"/>
      <c r="AH26" s="494"/>
      <c r="AI26" s="494"/>
      <c r="AJ26" s="494"/>
      <c r="AK26" s="494"/>
      <c r="AL26" s="494"/>
      <c r="AM26" s="494"/>
      <c r="AN26" s="494"/>
      <c r="AO26" s="494"/>
      <c r="AP26" s="494"/>
      <c r="AQ26" s="494"/>
      <c r="AR26" s="494"/>
      <c r="AS26" s="494"/>
      <c r="AT26" s="494"/>
      <c r="AU26" s="494"/>
      <c r="AV26" s="494"/>
      <c r="AW26" s="494"/>
      <c r="AX26" s="494"/>
      <c r="AY26" s="499"/>
    </row>
    <row r="27" spans="2:51" ht="23.1" customHeight="1">
      <c r="B27" s="548"/>
      <c r="C27" s="549"/>
      <c r="D27" s="439" t="s">
        <v>1226</v>
      </c>
      <c r="E27" s="440"/>
      <c r="F27" s="440"/>
      <c r="G27" s="440"/>
      <c r="H27" s="440"/>
      <c r="I27" s="440"/>
      <c r="J27" s="440"/>
      <c r="K27" s="440"/>
      <c r="L27" s="441"/>
      <c r="M27" s="442">
        <v>1241</v>
      </c>
      <c r="N27" s="442"/>
      <c r="O27" s="442"/>
      <c r="P27" s="442"/>
      <c r="Q27" s="442"/>
      <c r="R27" s="442"/>
      <c r="S27" s="442">
        <v>1201</v>
      </c>
      <c r="T27" s="442"/>
      <c r="U27" s="442"/>
      <c r="V27" s="442"/>
      <c r="W27" s="442"/>
      <c r="X27" s="442"/>
      <c r="Y27" s="443"/>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5"/>
    </row>
    <row r="28" spans="2:51" ht="23.1" customHeight="1">
      <c r="B28" s="548"/>
      <c r="C28" s="549"/>
      <c r="D28" s="556"/>
      <c r="E28" s="554"/>
      <c r="F28" s="554"/>
      <c r="G28" s="554"/>
      <c r="H28" s="554"/>
      <c r="I28" s="554"/>
      <c r="J28" s="554"/>
      <c r="K28" s="554"/>
      <c r="L28" s="555"/>
      <c r="M28" s="486"/>
      <c r="N28" s="486"/>
      <c r="O28" s="486"/>
      <c r="P28" s="486"/>
      <c r="Q28" s="486"/>
      <c r="R28" s="486"/>
      <c r="S28" s="486"/>
      <c r="T28" s="486"/>
      <c r="U28" s="486"/>
      <c r="V28" s="486"/>
      <c r="W28" s="486"/>
      <c r="X28" s="486"/>
      <c r="Y28" s="552"/>
      <c r="Z28" s="479"/>
      <c r="AA28" s="479"/>
      <c r="AB28" s="479"/>
      <c r="AC28" s="479"/>
      <c r="AD28" s="479"/>
      <c r="AE28" s="479"/>
      <c r="AF28" s="479"/>
      <c r="AG28" s="479"/>
      <c r="AH28" s="479"/>
      <c r="AI28" s="479"/>
      <c r="AJ28" s="479"/>
      <c r="AK28" s="479"/>
      <c r="AL28" s="479"/>
      <c r="AM28" s="479"/>
      <c r="AN28" s="479"/>
      <c r="AO28" s="479"/>
      <c r="AP28" s="479"/>
      <c r="AQ28" s="479"/>
      <c r="AR28" s="479"/>
      <c r="AS28" s="479"/>
      <c r="AT28" s="479"/>
      <c r="AU28" s="479"/>
      <c r="AV28" s="479"/>
      <c r="AW28" s="479"/>
      <c r="AX28" s="479"/>
      <c r="AY28" s="480"/>
    </row>
    <row r="29" spans="2:51" ht="23.1" customHeight="1">
      <c r="B29" s="548"/>
      <c r="C29" s="549"/>
      <c r="D29" s="553"/>
      <c r="E29" s="554"/>
      <c r="F29" s="554"/>
      <c r="G29" s="554"/>
      <c r="H29" s="554"/>
      <c r="I29" s="554"/>
      <c r="J29" s="554"/>
      <c r="K29" s="554"/>
      <c r="L29" s="555"/>
      <c r="M29" s="486"/>
      <c r="N29" s="486"/>
      <c r="O29" s="486"/>
      <c r="P29" s="486"/>
      <c r="Q29" s="486"/>
      <c r="R29" s="486"/>
      <c r="S29" s="486"/>
      <c r="T29" s="486"/>
      <c r="U29" s="486"/>
      <c r="V29" s="486"/>
      <c r="W29" s="486"/>
      <c r="X29" s="486"/>
      <c r="Y29" s="478"/>
      <c r="Z29" s="479"/>
      <c r="AA29" s="479"/>
      <c r="AB29" s="479"/>
      <c r="AC29" s="479"/>
      <c r="AD29" s="479"/>
      <c r="AE29" s="479"/>
      <c r="AF29" s="479"/>
      <c r="AG29" s="479"/>
      <c r="AH29" s="479"/>
      <c r="AI29" s="479"/>
      <c r="AJ29" s="479"/>
      <c r="AK29" s="479"/>
      <c r="AL29" s="479"/>
      <c r="AM29" s="479"/>
      <c r="AN29" s="479"/>
      <c r="AO29" s="479"/>
      <c r="AP29" s="479"/>
      <c r="AQ29" s="479"/>
      <c r="AR29" s="479"/>
      <c r="AS29" s="479"/>
      <c r="AT29" s="479"/>
      <c r="AU29" s="479"/>
      <c r="AV29" s="479"/>
      <c r="AW29" s="479"/>
      <c r="AX29" s="479"/>
      <c r="AY29" s="480"/>
    </row>
    <row r="30" spans="2:51" ht="23.1" customHeight="1">
      <c r="B30" s="548"/>
      <c r="C30" s="549"/>
      <c r="D30" s="553"/>
      <c r="E30" s="554"/>
      <c r="F30" s="554"/>
      <c r="G30" s="554"/>
      <c r="H30" s="554"/>
      <c r="I30" s="554"/>
      <c r="J30" s="554"/>
      <c r="K30" s="554"/>
      <c r="L30" s="555"/>
      <c r="M30" s="486"/>
      <c r="N30" s="486"/>
      <c r="O30" s="486"/>
      <c r="P30" s="486"/>
      <c r="Q30" s="486"/>
      <c r="R30" s="486"/>
      <c r="S30" s="486"/>
      <c r="T30" s="486"/>
      <c r="U30" s="486"/>
      <c r="V30" s="486"/>
      <c r="W30" s="486"/>
      <c r="X30" s="486"/>
      <c r="Y30" s="478"/>
      <c r="Z30" s="479"/>
      <c r="AA30" s="479"/>
      <c r="AB30" s="479"/>
      <c r="AC30" s="479"/>
      <c r="AD30" s="479"/>
      <c r="AE30" s="479"/>
      <c r="AF30" s="479"/>
      <c r="AG30" s="479"/>
      <c r="AH30" s="479"/>
      <c r="AI30" s="479"/>
      <c r="AJ30" s="479"/>
      <c r="AK30" s="479"/>
      <c r="AL30" s="479"/>
      <c r="AM30" s="479"/>
      <c r="AN30" s="479"/>
      <c r="AO30" s="479"/>
      <c r="AP30" s="479"/>
      <c r="AQ30" s="479"/>
      <c r="AR30" s="479"/>
      <c r="AS30" s="479"/>
      <c r="AT30" s="479"/>
      <c r="AU30" s="479"/>
      <c r="AV30" s="479"/>
      <c r="AW30" s="479"/>
      <c r="AX30" s="479"/>
      <c r="AY30" s="480"/>
    </row>
    <row r="31" spans="2:51" ht="23.1" customHeight="1">
      <c r="B31" s="548"/>
      <c r="C31" s="549"/>
      <c r="D31" s="553"/>
      <c r="E31" s="554"/>
      <c r="F31" s="554"/>
      <c r="G31" s="554"/>
      <c r="H31" s="554"/>
      <c r="I31" s="554"/>
      <c r="J31" s="554"/>
      <c r="K31" s="554"/>
      <c r="L31" s="555"/>
      <c r="M31" s="486"/>
      <c r="N31" s="486"/>
      <c r="O31" s="486"/>
      <c r="P31" s="486"/>
      <c r="Q31" s="486"/>
      <c r="R31" s="486"/>
      <c r="S31" s="486"/>
      <c r="T31" s="486"/>
      <c r="U31" s="486"/>
      <c r="V31" s="486"/>
      <c r="W31" s="486"/>
      <c r="X31" s="486"/>
      <c r="Y31" s="478"/>
      <c r="Z31" s="479"/>
      <c r="AA31" s="479"/>
      <c r="AB31" s="479"/>
      <c r="AC31" s="479"/>
      <c r="AD31" s="479"/>
      <c r="AE31" s="479"/>
      <c r="AF31" s="479"/>
      <c r="AG31" s="479"/>
      <c r="AH31" s="479"/>
      <c r="AI31" s="479"/>
      <c r="AJ31" s="479"/>
      <c r="AK31" s="479"/>
      <c r="AL31" s="479"/>
      <c r="AM31" s="479"/>
      <c r="AN31" s="479"/>
      <c r="AO31" s="479"/>
      <c r="AP31" s="479"/>
      <c r="AQ31" s="479"/>
      <c r="AR31" s="479"/>
      <c r="AS31" s="479"/>
      <c r="AT31" s="479"/>
      <c r="AU31" s="479"/>
      <c r="AV31" s="479"/>
      <c r="AW31" s="479"/>
      <c r="AX31" s="479"/>
      <c r="AY31" s="480"/>
    </row>
    <row r="32" spans="2:51" ht="23.1" customHeight="1">
      <c r="B32" s="548"/>
      <c r="C32" s="549"/>
      <c r="D32" s="553"/>
      <c r="E32" s="554"/>
      <c r="F32" s="554"/>
      <c r="G32" s="554"/>
      <c r="H32" s="554"/>
      <c r="I32" s="554"/>
      <c r="J32" s="554"/>
      <c r="K32" s="554"/>
      <c r="L32" s="555"/>
      <c r="M32" s="486"/>
      <c r="N32" s="486"/>
      <c r="O32" s="486"/>
      <c r="P32" s="486"/>
      <c r="Q32" s="486"/>
      <c r="R32" s="486"/>
      <c r="S32" s="486"/>
      <c r="T32" s="486"/>
      <c r="U32" s="486"/>
      <c r="V32" s="486"/>
      <c r="W32" s="486"/>
      <c r="X32" s="486"/>
      <c r="Y32" s="478"/>
      <c r="Z32" s="479"/>
      <c r="AA32" s="479"/>
      <c r="AB32" s="479"/>
      <c r="AC32" s="479"/>
      <c r="AD32" s="479"/>
      <c r="AE32" s="479"/>
      <c r="AF32" s="479"/>
      <c r="AG32" s="479"/>
      <c r="AH32" s="479"/>
      <c r="AI32" s="479"/>
      <c r="AJ32" s="479"/>
      <c r="AK32" s="479"/>
      <c r="AL32" s="479"/>
      <c r="AM32" s="479"/>
      <c r="AN32" s="479"/>
      <c r="AO32" s="479"/>
      <c r="AP32" s="479"/>
      <c r="AQ32" s="479"/>
      <c r="AR32" s="479"/>
      <c r="AS32" s="479"/>
      <c r="AT32" s="479"/>
      <c r="AU32" s="479"/>
      <c r="AV32" s="479"/>
      <c r="AW32" s="479"/>
      <c r="AX32" s="479"/>
      <c r="AY32" s="480"/>
    </row>
    <row r="33" spans="1:51" ht="23.1" customHeight="1">
      <c r="B33" s="548"/>
      <c r="C33" s="549"/>
      <c r="D33" s="474"/>
      <c r="E33" s="475"/>
      <c r="F33" s="475"/>
      <c r="G33" s="475"/>
      <c r="H33" s="475"/>
      <c r="I33" s="475"/>
      <c r="J33" s="475"/>
      <c r="K33" s="475"/>
      <c r="L33" s="476"/>
      <c r="M33" s="477"/>
      <c r="N33" s="477"/>
      <c r="O33" s="477"/>
      <c r="P33" s="477"/>
      <c r="Q33" s="477"/>
      <c r="R33" s="477"/>
      <c r="S33" s="477"/>
      <c r="T33" s="477"/>
      <c r="U33" s="477"/>
      <c r="V33" s="477"/>
      <c r="W33" s="477"/>
      <c r="X33" s="477"/>
      <c r="Y33" s="478"/>
      <c r="Z33" s="479"/>
      <c r="AA33" s="479"/>
      <c r="AB33" s="479"/>
      <c r="AC33" s="479"/>
      <c r="AD33" s="479"/>
      <c r="AE33" s="479"/>
      <c r="AF33" s="479"/>
      <c r="AG33" s="479"/>
      <c r="AH33" s="479"/>
      <c r="AI33" s="479"/>
      <c r="AJ33" s="479"/>
      <c r="AK33" s="479"/>
      <c r="AL33" s="479"/>
      <c r="AM33" s="479"/>
      <c r="AN33" s="479"/>
      <c r="AO33" s="479"/>
      <c r="AP33" s="479"/>
      <c r="AQ33" s="479"/>
      <c r="AR33" s="479"/>
      <c r="AS33" s="479"/>
      <c r="AT33" s="479"/>
      <c r="AU33" s="479"/>
      <c r="AV33" s="479"/>
      <c r="AW33" s="479"/>
      <c r="AX33" s="479"/>
      <c r="AY33" s="480"/>
    </row>
    <row r="34" spans="1:51" ht="23.1" customHeight="1">
      <c r="B34" s="550"/>
      <c r="C34" s="551"/>
      <c r="D34" s="481" t="s">
        <v>35</v>
      </c>
      <c r="E34" s="327"/>
      <c r="F34" s="327"/>
      <c r="G34" s="327"/>
      <c r="H34" s="327"/>
      <c r="I34" s="327"/>
      <c r="J34" s="327"/>
      <c r="K34" s="327"/>
      <c r="L34" s="328"/>
      <c r="M34" s="482">
        <v>1285</v>
      </c>
      <c r="N34" s="482"/>
      <c r="O34" s="482"/>
      <c r="P34" s="482"/>
      <c r="Q34" s="482"/>
      <c r="R34" s="482"/>
      <c r="S34" s="482">
        <v>1201</v>
      </c>
      <c r="T34" s="482"/>
      <c r="U34" s="482"/>
      <c r="V34" s="482"/>
      <c r="W34" s="482"/>
      <c r="X34" s="482"/>
      <c r="Y34" s="483"/>
      <c r="Z34" s="484"/>
      <c r="AA34" s="484"/>
      <c r="AB34" s="484"/>
      <c r="AC34" s="484"/>
      <c r="AD34" s="484"/>
      <c r="AE34" s="484"/>
      <c r="AF34" s="484"/>
      <c r="AG34" s="484"/>
      <c r="AH34" s="484"/>
      <c r="AI34" s="484"/>
      <c r="AJ34" s="484"/>
      <c r="AK34" s="484"/>
      <c r="AL34" s="484"/>
      <c r="AM34" s="484"/>
      <c r="AN34" s="484"/>
      <c r="AO34" s="484"/>
      <c r="AP34" s="484"/>
      <c r="AQ34" s="484"/>
      <c r="AR34" s="484"/>
      <c r="AS34" s="484"/>
      <c r="AT34" s="484"/>
      <c r="AU34" s="484"/>
      <c r="AV34" s="484"/>
      <c r="AW34" s="484"/>
      <c r="AX34" s="484"/>
      <c r="AY34" s="485"/>
    </row>
    <row r="35" spans="1:51" ht="3" customHeight="1">
      <c r="A35" s="3"/>
      <c r="B35" s="4"/>
      <c r="C35" s="4"/>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row>
    <row r="36" spans="1:51" ht="3" customHeight="1" thickBot="1">
      <c r="A36" s="3"/>
      <c r="B36" s="6"/>
      <c r="C36" s="6"/>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ht="21" hidden="1" customHeight="1">
      <c r="B37" s="531" t="s">
        <v>70</v>
      </c>
      <c r="C37" s="532"/>
      <c r="D37" s="535" t="s">
        <v>71</v>
      </c>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36"/>
    </row>
    <row r="38" spans="1:51" ht="203.25" hidden="1" customHeight="1">
      <c r="B38" s="531"/>
      <c r="C38" s="532"/>
      <c r="D38" s="537" t="s">
        <v>72</v>
      </c>
      <c r="E38" s="538"/>
      <c r="F38" s="538"/>
      <c r="G38" s="538"/>
      <c r="H38" s="538"/>
      <c r="I38" s="538"/>
      <c r="J38" s="538"/>
      <c r="K38" s="538"/>
      <c r="L38" s="538"/>
      <c r="M38" s="538"/>
      <c r="N38" s="538"/>
      <c r="O38" s="538"/>
      <c r="P38" s="538"/>
      <c r="Q38" s="538"/>
      <c r="R38" s="538"/>
      <c r="S38" s="538"/>
      <c r="T38" s="538"/>
      <c r="U38" s="538"/>
      <c r="V38" s="538"/>
      <c r="W38" s="538"/>
      <c r="X38" s="538"/>
      <c r="Y38" s="538"/>
      <c r="Z38" s="538"/>
      <c r="AA38" s="538"/>
      <c r="AB38" s="538"/>
      <c r="AC38" s="538"/>
      <c r="AD38" s="538"/>
      <c r="AE38" s="538"/>
      <c r="AF38" s="538"/>
      <c r="AG38" s="538"/>
      <c r="AH38" s="538"/>
      <c r="AI38" s="538"/>
      <c r="AJ38" s="538"/>
      <c r="AK38" s="538"/>
      <c r="AL38" s="538"/>
      <c r="AM38" s="538"/>
      <c r="AN38" s="538"/>
      <c r="AO38" s="538"/>
      <c r="AP38" s="538"/>
      <c r="AQ38" s="538"/>
      <c r="AR38" s="538"/>
      <c r="AS38" s="538"/>
      <c r="AT38" s="538"/>
      <c r="AU38" s="538"/>
      <c r="AV38" s="538"/>
      <c r="AW38" s="538"/>
      <c r="AX38" s="538"/>
      <c r="AY38" s="539"/>
    </row>
    <row r="39" spans="1:51" ht="20.25" hidden="1" customHeight="1">
      <c r="B39" s="531"/>
      <c r="C39" s="532"/>
      <c r="D39" s="540" t="s">
        <v>73</v>
      </c>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41"/>
      <c r="AO39" s="541"/>
      <c r="AP39" s="541"/>
      <c r="AQ39" s="541"/>
      <c r="AR39" s="541"/>
      <c r="AS39" s="541"/>
      <c r="AT39" s="541"/>
      <c r="AU39" s="541"/>
      <c r="AV39" s="541"/>
      <c r="AW39" s="541"/>
      <c r="AX39" s="541"/>
      <c r="AY39" s="542"/>
    </row>
    <row r="40" spans="1:51" ht="100.5" hidden="1" customHeight="1" thickBot="1">
      <c r="B40" s="533"/>
      <c r="C40" s="534"/>
      <c r="D40" s="543"/>
      <c r="E40" s="544"/>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5"/>
    </row>
    <row r="41" spans="1:51" ht="21" hidden="1" customHeight="1">
      <c r="A41" s="8"/>
      <c r="B41" s="9"/>
      <c r="C41" s="10"/>
      <c r="D41" s="557" t="s">
        <v>74</v>
      </c>
      <c r="E41" s="558"/>
      <c r="F41" s="558"/>
      <c r="G41" s="558"/>
      <c r="H41" s="558"/>
      <c r="I41" s="558"/>
      <c r="J41" s="558"/>
      <c r="K41" s="558"/>
      <c r="L41" s="558"/>
      <c r="M41" s="558"/>
      <c r="N41" s="558"/>
      <c r="O41" s="558"/>
      <c r="P41" s="558"/>
      <c r="Q41" s="558"/>
      <c r="R41" s="558"/>
      <c r="S41" s="558"/>
      <c r="T41" s="558"/>
      <c r="U41" s="558"/>
      <c r="V41" s="558"/>
      <c r="W41" s="558"/>
      <c r="X41" s="558"/>
      <c r="Y41" s="558"/>
      <c r="Z41" s="558"/>
      <c r="AA41" s="558"/>
      <c r="AB41" s="558"/>
      <c r="AC41" s="558"/>
      <c r="AD41" s="558"/>
      <c r="AE41" s="558"/>
      <c r="AF41" s="558"/>
      <c r="AG41" s="558"/>
      <c r="AH41" s="558"/>
      <c r="AI41" s="558"/>
      <c r="AJ41" s="558"/>
      <c r="AK41" s="558"/>
      <c r="AL41" s="558"/>
      <c r="AM41" s="558"/>
      <c r="AN41" s="558"/>
      <c r="AO41" s="558"/>
      <c r="AP41" s="558"/>
      <c r="AQ41" s="558"/>
      <c r="AR41" s="558"/>
      <c r="AS41" s="558"/>
      <c r="AT41" s="558"/>
      <c r="AU41" s="558"/>
      <c r="AV41" s="558"/>
      <c r="AW41" s="558"/>
      <c r="AX41" s="558"/>
      <c r="AY41" s="559"/>
    </row>
    <row r="42" spans="1:51" ht="135.94999999999999" hidden="1" customHeight="1">
      <c r="A42" s="8"/>
      <c r="B42" s="11"/>
      <c r="C42" s="12"/>
      <c r="D42" s="560"/>
      <c r="E42" s="561"/>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c r="AS42" s="561"/>
      <c r="AT42" s="561"/>
      <c r="AU42" s="561"/>
      <c r="AV42" s="561"/>
      <c r="AW42" s="561"/>
      <c r="AX42" s="561"/>
      <c r="AY42" s="562"/>
    </row>
    <row r="43" spans="1:51" ht="21" customHeight="1">
      <c r="A43" s="8"/>
      <c r="B43" s="563" t="s">
        <v>75</v>
      </c>
      <c r="C43" s="564"/>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5"/>
    </row>
    <row r="44" spans="1:51" ht="21" customHeight="1">
      <c r="A44" s="8"/>
      <c r="B44" s="11"/>
      <c r="C44" s="12"/>
      <c r="D44" s="566" t="s">
        <v>76</v>
      </c>
      <c r="E44" s="567"/>
      <c r="F44" s="567"/>
      <c r="G44" s="567"/>
      <c r="H44" s="568" t="s">
        <v>77</v>
      </c>
      <c r="I44" s="567"/>
      <c r="J44" s="567"/>
      <c r="K44" s="567"/>
      <c r="L44" s="567"/>
      <c r="M44" s="567"/>
      <c r="N44" s="567"/>
      <c r="O44" s="567"/>
      <c r="P44" s="567"/>
      <c r="Q44" s="567"/>
      <c r="R44" s="567"/>
      <c r="S44" s="567"/>
      <c r="T44" s="567"/>
      <c r="U44" s="567"/>
      <c r="V44" s="567"/>
      <c r="W44" s="567"/>
      <c r="X44" s="567"/>
      <c r="Y44" s="567"/>
      <c r="Z44" s="567"/>
      <c r="AA44" s="567"/>
      <c r="AB44" s="567"/>
      <c r="AC44" s="567"/>
      <c r="AD44" s="567"/>
      <c r="AE44" s="567"/>
      <c r="AF44" s="567"/>
      <c r="AG44" s="569"/>
      <c r="AH44" s="568" t="s">
        <v>78</v>
      </c>
      <c r="AI44" s="567"/>
      <c r="AJ44" s="567"/>
      <c r="AK44" s="567"/>
      <c r="AL44" s="567"/>
      <c r="AM44" s="567"/>
      <c r="AN44" s="567"/>
      <c r="AO44" s="567"/>
      <c r="AP44" s="567"/>
      <c r="AQ44" s="567"/>
      <c r="AR44" s="567"/>
      <c r="AS44" s="567"/>
      <c r="AT44" s="567"/>
      <c r="AU44" s="567"/>
      <c r="AV44" s="567"/>
      <c r="AW44" s="567"/>
      <c r="AX44" s="567"/>
      <c r="AY44" s="570"/>
    </row>
    <row r="45" spans="1:51" ht="26.25" customHeight="1">
      <c r="A45" s="8"/>
      <c r="B45" s="571" t="s">
        <v>79</v>
      </c>
      <c r="C45" s="572"/>
      <c r="D45" s="577" t="s">
        <v>1225</v>
      </c>
      <c r="E45" s="578"/>
      <c r="F45" s="578"/>
      <c r="G45" s="579"/>
      <c r="H45" s="580" t="s">
        <v>81</v>
      </c>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9"/>
      <c r="AH45" s="581" t="s">
        <v>1224</v>
      </c>
      <c r="AI45" s="582"/>
      <c r="AJ45" s="582"/>
      <c r="AK45" s="582"/>
      <c r="AL45" s="582"/>
      <c r="AM45" s="582"/>
      <c r="AN45" s="582"/>
      <c r="AO45" s="582"/>
      <c r="AP45" s="582"/>
      <c r="AQ45" s="582"/>
      <c r="AR45" s="582"/>
      <c r="AS45" s="582"/>
      <c r="AT45" s="582"/>
      <c r="AU45" s="582"/>
      <c r="AV45" s="582"/>
      <c r="AW45" s="582"/>
      <c r="AX45" s="582"/>
      <c r="AY45" s="583"/>
    </row>
    <row r="46" spans="1:51" ht="33.4" customHeight="1">
      <c r="A46" s="8"/>
      <c r="B46" s="573"/>
      <c r="C46" s="574"/>
      <c r="D46" s="590" t="s">
        <v>1218</v>
      </c>
      <c r="E46" s="342"/>
      <c r="F46" s="342"/>
      <c r="G46" s="343"/>
      <c r="H46" s="591" t="s">
        <v>619</v>
      </c>
      <c r="I46" s="592"/>
      <c r="J46" s="592"/>
      <c r="K46" s="592"/>
      <c r="L46" s="592"/>
      <c r="M46" s="592"/>
      <c r="N46" s="592"/>
      <c r="O46" s="592"/>
      <c r="P46" s="592"/>
      <c r="Q46" s="592"/>
      <c r="R46" s="592"/>
      <c r="S46" s="592"/>
      <c r="T46" s="592"/>
      <c r="U46" s="592"/>
      <c r="V46" s="592"/>
      <c r="W46" s="592"/>
      <c r="X46" s="592"/>
      <c r="Y46" s="592"/>
      <c r="Z46" s="592"/>
      <c r="AA46" s="592"/>
      <c r="AB46" s="592"/>
      <c r="AC46" s="592"/>
      <c r="AD46" s="592"/>
      <c r="AE46" s="592"/>
      <c r="AF46" s="592"/>
      <c r="AG46" s="593"/>
      <c r="AH46" s="584"/>
      <c r="AI46" s="585"/>
      <c r="AJ46" s="585"/>
      <c r="AK46" s="585"/>
      <c r="AL46" s="585"/>
      <c r="AM46" s="585"/>
      <c r="AN46" s="585"/>
      <c r="AO46" s="585"/>
      <c r="AP46" s="585"/>
      <c r="AQ46" s="585"/>
      <c r="AR46" s="585"/>
      <c r="AS46" s="585"/>
      <c r="AT46" s="585"/>
      <c r="AU46" s="585"/>
      <c r="AV46" s="585"/>
      <c r="AW46" s="585"/>
      <c r="AX46" s="585"/>
      <c r="AY46" s="586"/>
    </row>
    <row r="47" spans="1:51" ht="26.25" customHeight="1">
      <c r="A47" s="8"/>
      <c r="B47" s="575"/>
      <c r="C47" s="576"/>
      <c r="D47" s="594" t="s">
        <v>1217</v>
      </c>
      <c r="E47" s="595"/>
      <c r="F47" s="595"/>
      <c r="G47" s="596"/>
      <c r="H47" s="597" t="s">
        <v>1223</v>
      </c>
      <c r="I47" s="598"/>
      <c r="J47" s="598"/>
      <c r="K47" s="598"/>
      <c r="L47" s="598"/>
      <c r="M47" s="598"/>
      <c r="N47" s="598"/>
      <c r="O47" s="598"/>
      <c r="P47" s="598"/>
      <c r="Q47" s="598"/>
      <c r="R47" s="598"/>
      <c r="S47" s="598"/>
      <c r="T47" s="598"/>
      <c r="U47" s="598"/>
      <c r="V47" s="598"/>
      <c r="W47" s="598"/>
      <c r="X47" s="598"/>
      <c r="Y47" s="598"/>
      <c r="Z47" s="598"/>
      <c r="AA47" s="598"/>
      <c r="AB47" s="598"/>
      <c r="AC47" s="598"/>
      <c r="AD47" s="598"/>
      <c r="AE47" s="598"/>
      <c r="AF47" s="598"/>
      <c r="AG47" s="599"/>
      <c r="AH47" s="587"/>
      <c r="AI47" s="588"/>
      <c r="AJ47" s="588"/>
      <c r="AK47" s="588"/>
      <c r="AL47" s="588"/>
      <c r="AM47" s="588"/>
      <c r="AN47" s="588"/>
      <c r="AO47" s="588"/>
      <c r="AP47" s="588"/>
      <c r="AQ47" s="588"/>
      <c r="AR47" s="588"/>
      <c r="AS47" s="588"/>
      <c r="AT47" s="588"/>
      <c r="AU47" s="588"/>
      <c r="AV47" s="588"/>
      <c r="AW47" s="588"/>
      <c r="AX47" s="588"/>
      <c r="AY47" s="589"/>
    </row>
    <row r="48" spans="1:51" ht="26.25" customHeight="1">
      <c r="A48" s="8"/>
      <c r="B48" s="573" t="s">
        <v>85</v>
      </c>
      <c r="C48" s="574"/>
      <c r="D48" s="355" t="s">
        <v>1218</v>
      </c>
      <c r="E48" s="600"/>
      <c r="F48" s="600"/>
      <c r="G48" s="601"/>
      <c r="H48" s="580" t="s">
        <v>86</v>
      </c>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9"/>
      <c r="AH48" s="602" t="s">
        <v>1222</v>
      </c>
      <c r="AI48" s="603"/>
      <c r="AJ48" s="603"/>
      <c r="AK48" s="603"/>
      <c r="AL48" s="603"/>
      <c r="AM48" s="603"/>
      <c r="AN48" s="603"/>
      <c r="AO48" s="603"/>
      <c r="AP48" s="603"/>
      <c r="AQ48" s="603"/>
      <c r="AR48" s="603"/>
      <c r="AS48" s="603"/>
      <c r="AT48" s="603"/>
      <c r="AU48" s="603"/>
      <c r="AV48" s="603"/>
      <c r="AW48" s="603"/>
      <c r="AX48" s="603"/>
      <c r="AY48" s="604"/>
    </row>
    <row r="49" spans="1:51" ht="26.25" customHeight="1">
      <c r="A49" s="8"/>
      <c r="B49" s="573"/>
      <c r="C49" s="574"/>
      <c r="D49" s="349" t="s">
        <v>1217</v>
      </c>
      <c r="E49" s="342"/>
      <c r="F49" s="342"/>
      <c r="G49" s="343"/>
      <c r="H49" s="611" t="s">
        <v>1221</v>
      </c>
      <c r="I49" s="612"/>
      <c r="J49" s="612"/>
      <c r="K49" s="612"/>
      <c r="L49" s="612"/>
      <c r="M49" s="612"/>
      <c r="N49" s="612"/>
      <c r="O49" s="612"/>
      <c r="P49" s="612"/>
      <c r="Q49" s="612"/>
      <c r="R49" s="612"/>
      <c r="S49" s="612"/>
      <c r="T49" s="612"/>
      <c r="U49" s="612"/>
      <c r="V49" s="612"/>
      <c r="W49" s="612"/>
      <c r="X49" s="612"/>
      <c r="Y49" s="612"/>
      <c r="Z49" s="612"/>
      <c r="AA49" s="612"/>
      <c r="AB49" s="612"/>
      <c r="AC49" s="612"/>
      <c r="AD49" s="612"/>
      <c r="AE49" s="612"/>
      <c r="AF49" s="612"/>
      <c r="AG49" s="613"/>
      <c r="AH49" s="605"/>
      <c r="AI49" s="606"/>
      <c r="AJ49" s="606"/>
      <c r="AK49" s="606"/>
      <c r="AL49" s="606"/>
      <c r="AM49" s="606"/>
      <c r="AN49" s="606"/>
      <c r="AO49" s="606"/>
      <c r="AP49" s="606"/>
      <c r="AQ49" s="606"/>
      <c r="AR49" s="606"/>
      <c r="AS49" s="606"/>
      <c r="AT49" s="606"/>
      <c r="AU49" s="606"/>
      <c r="AV49" s="606"/>
      <c r="AW49" s="606"/>
      <c r="AX49" s="606"/>
      <c r="AY49" s="607"/>
    </row>
    <row r="50" spans="1:51" ht="26.25" customHeight="1">
      <c r="A50" s="8"/>
      <c r="B50" s="573"/>
      <c r="C50" s="574"/>
      <c r="D50" s="349" t="s">
        <v>1217</v>
      </c>
      <c r="E50" s="342"/>
      <c r="F50" s="342"/>
      <c r="G50" s="343"/>
      <c r="H50" s="611" t="s">
        <v>89</v>
      </c>
      <c r="I50" s="612"/>
      <c r="J50" s="612"/>
      <c r="K50" s="612"/>
      <c r="L50" s="612"/>
      <c r="M50" s="612"/>
      <c r="N50" s="612"/>
      <c r="O50" s="612"/>
      <c r="P50" s="612"/>
      <c r="Q50" s="612"/>
      <c r="R50" s="612"/>
      <c r="S50" s="612"/>
      <c r="T50" s="612"/>
      <c r="U50" s="612"/>
      <c r="V50" s="612"/>
      <c r="W50" s="612"/>
      <c r="X50" s="612"/>
      <c r="Y50" s="612"/>
      <c r="Z50" s="612"/>
      <c r="AA50" s="612"/>
      <c r="AB50" s="612"/>
      <c r="AC50" s="612"/>
      <c r="AD50" s="612"/>
      <c r="AE50" s="612"/>
      <c r="AF50" s="612"/>
      <c r="AG50" s="613"/>
      <c r="AH50" s="605"/>
      <c r="AI50" s="606"/>
      <c r="AJ50" s="606"/>
      <c r="AK50" s="606"/>
      <c r="AL50" s="606"/>
      <c r="AM50" s="606"/>
      <c r="AN50" s="606"/>
      <c r="AO50" s="606"/>
      <c r="AP50" s="606"/>
      <c r="AQ50" s="606"/>
      <c r="AR50" s="606"/>
      <c r="AS50" s="606"/>
      <c r="AT50" s="606"/>
      <c r="AU50" s="606"/>
      <c r="AV50" s="606"/>
      <c r="AW50" s="606"/>
      <c r="AX50" s="606"/>
      <c r="AY50" s="607"/>
    </row>
    <row r="51" spans="1:51" ht="26.25" customHeight="1">
      <c r="A51" s="8"/>
      <c r="B51" s="573"/>
      <c r="C51" s="574"/>
      <c r="D51" s="349" t="s">
        <v>1217</v>
      </c>
      <c r="E51" s="342"/>
      <c r="F51" s="342"/>
      <c r="G51" s="343"/>
      <c r="H51" s="611" t="s">
        <v>90</v>
      </c>
      <c r="I51" s="612"/>
      <c r="J51" s="612"/>
      <c r="K51" s="612"/>
      <c r="L51" s="612"/>
      <c r="M51" s="612"/>
      <c r="N51" s="612"/>
      <c r="O51" s="612"/>
      <c r="P51" s="612"/>
      <c r="Q51" s="612"/>
      <c r="R51" s="612"/>
      <c r="S51" s="612"/>
      <c r="T51" s="612"/>
      <c r="U51" s="612"/>
      <c r="V51" s="612"/>
      <c r="W51" s="612"/>
      <c r="X51" s="612"/>
      <c r="Y51" s="612"/>
      <c r="Z51" s="612"/>
      <c r="AA51" s="612"/>
      <c r="AB51" s="612"/>
      <c r="AC51" s="612"/>
      <c r="AD51" s="612"/>
      <c r="AE51" s="612"/>
      <c r="AF51" s="612"/>
      <c r="AG51" s="613"/>
      <c r="AH51" s="605"/>
      <c r="AI51" s="606"/>
      <c r="AJ51" s="606"/>
      <c r="AK51" s="606"/>
      <c r="AL51" s="606"/>
      <c r="AM51" s="606"/>
      <c r="AN51" s="606"/>
      <c r="AO51" s="606"/>
      <c r="AP51" s="606"/>
      <c r="AQ51" s="606"/>
      <c r="AR51" s="606"/>
      <c r="AS51" s="606"/>
      <c r="AT51" s="606"/>
      <c r="AU51" s="606"/>
      <c r="AV51" s="606"/>
      <c r="AW51" s="606"/>
      <c r="AX51" s="606"/>
      <c r="AY51" s="607"/>
    </row>
    <row r="52" spans="1:51" ht="26.25" customHeight="1">
      <c r="A52" s="8"/>
      <c r="B52" s="575"/>
      <c r="C52" s="576"/>
      <c r="D52" s="594" t="s">
        <v>1217</v>
      </c>
      <c r="E52" s="595"/>
      <c r="F52" s="595"/>
      <c r="G52" s="596"/>
      <c r="H52" s="597" t="s">
        <v>91</v>
      </c>
      <c r="I52" s="598"/>
      <c r="J52" s="598"/>
      <c r="K52" s="598"/>
      <c r="L52" s="598"/>
      <c r="M52" s="598"/>
      <c r="N52" s="598"/>
      <c r="O52" s="598"/>
      <c r="P52" s="598"/>
      <c r="Q52" s="598"/>
      <c r="R52" s="598"/>
      <c r="S52" s="598"/>
      <c r="T52" s="598"/>
      <c r="U52" s="598"/>
      <c r="V52" s="598"/>
      <c r="W52" s="598"/>
      <c r="X52" s="598"/>
      <c r="Y52" s="598"/>
      <c r="Z52" s="598"/>
      <c r="AA52" s="598"/>
      <c r="AB52" s="598"/>
      <c r="AC52" s="598"/>
      <c r="AD52" s="598"/>
      <c r="AE52" s="598"/>
      <c r="AF52" s="598"/>
      <c r="AG52" s="599"/>
      <c r="AH52" s="608"/>
      <c r="AI52" s="609"/>
      <c r="AJ52" s="609"/>
      <c r="AK52" s="609"/>
      <c r="AL52" s="609"/>
      <c r="AM52" s="609"/>
      <c r="AN52" s="609"/>
      <c r="AO52" s="609"/>
      <c r="AP52" s="609"/>
      <c r="AQ52" s="609"/>
      <c r="AR52" s="609"/>
      <c r="AS52" s="609"/>
      <c r="AT52" s="609"/>
      <c r="AU52" s="609"/>
      <c r="AV52" s="609"/>
      <c r="AW52" s="609"/>
      <c r="AX52" s="609"/>
      <c r="AY52" s="610"/>
    </row>
    <row r="53" spans="1:51" ht="26.25" customHeight="1">
      <c r="A53" s="8"/>
      <c r="B53" s="571" t="s">
        <v>92</v>
      </c>
      <c r="C53" s="572"/>
      <c r="D53" s="355" t="s">
        <v>1217</v>
      </c>
      <c r="E53" s="600"/>
      <c r="F53" s="600"/>
      <c r="G53" s="601"/>
      <c r="H53" s="580" t="s">
        <v>93</v>
      </c>
      <c r="I53" s="578"/>
      <c r="J53" s="578"/>
      <c r="K53" s="578"/>
      <c r="L53" s="578"/>
      <c r="M53" s="578"/>
      <c r="N53" s="578"/>
      <c r="O53" s="578"/>
      <c r="P53" s="578"/>
      <c r="Q53" s="578"/>
      <c r="R53" s="578"/>
      <c r="S53" s="578"/>
      <c r="T53" s="578"/>
      <c r="U53" s="578"/>
      <c r="V53" s="578"/>
      <c r="W53" s="578"/>
      <c r="X53" s="578"/>
      <c r="Y53" s="578"/>
      <c r="Z53" s="578"/>
      <c r="AA53" s="578"/>
      <c r="AB53" s="578"/>
      <c r="AC53" s="578"/>
      <c r="AD53" s="578"/>
      <c r="AE53" s="578"/>
      <c r="AF53" s="578"/>
      <c r="AG53" s="579"/>
      <c r="AH53" s="602" t="s">
        <v>1220</v>
      </c>
      <c r="AI53" s="631"/>
      <c r="AJ53" s="631"/>
      <c r="AK53" s="631"/>
      <c r="AL53" s="631"/>
      <c r="AM53" s="631"/>
      <c r="AN53" s="631"/>
      <c r="AO53" s="631"/>
      <c r="AP53" s="631"/>
      <c r="AQ53" s="631"/>
      <c r="AR53" s="631"/>
      <c r="AS53" s="631"/>
      <c r="AT53" s="631"/>
      <c r="AU53" s="631"/>
      <c r="AV53" s="631"/>
      <c r="AW53" s="631"/>
      <c r="AX53" s="631"/>
      <c r="AY53" s="632"/>
    </row>
    <row r="54" spans="1:51" ht="26.25" customHeight="1">
      <c r="A54" s="8"/>
      <c r="B54" s="573"/>
      <c r="C54" s="574"/>
      <c r="D54" s="349" t="s">
        <v>1218</v>
      </c>
      <c r="E54" s="342"/>
      <c r="F54" s="342"/>
      <c r="G54" s="343"/>
      <c r="H54" s="611" t="s">
        <v>95</v>
      </c>
      <c r="I54" s="612"/>
      <c r="J54" s="612"/>
      <c r="K54" s="612"/>
      <c r="L54" s="612"/>
      <c r="M54" s="612"/>
      <c r="N54" s="612"/>
      <c r="O54" s="612"/>
      <c r="P54" s="612"/>
      <c r="Q54" s="612"/>
      <c r="R54" s="612"/>
      <c r="S54" s="612"/>
      <c r="T54" s="612"/>
      <c r="U54" s="612"/>
      <c r="V54" s="612"/>
      <c r="W54" s="612"/>
      <c r="X54" s="612"/>
      <c r="Y54" s="612"/>
      <c r="Z54" s="612"/>
      <c r="AA54" s="612"/>
      <c r="AB54" s="612"/>
      <c r="AC54" s="612"/>
      <c r="AD54" s="612"/>
      <c r="AE54" s="612"/>
      <c r="AF54" s="612"/>
      <c r="AG54" s="613"/>
      <c r="AH54" s="633"/>
      <c r="AI54" s="634"/>
      <c r="AJ54" s="634"/>
      <c r="AK54" s="634"/>
      <c r="AL54" s="634"/>
      <c r="AM54" s="634"/>
      <c r="AN54" s="634"/>
      <c r="AO54" s="634"/>
      <c r="AP54" s="634"/>
      <c r="AQ54" s="634"/>
      <c r="AR54" s="634"/>
      <c r="AS54" s="634"/>
      <c r="AT54" s="634"/>
      <c r="AU54" s="634"/>
      <c r="AV54" s="634"/>
      <c r="AW54" s="634"/>
      <c r="AX54" s="634"/>
      <c r="AY54" s="635"/>
    </row>
    <row r="55" spans="1:51" ht="26.25" customHeight="1">
      <c r="A55" s="8"/>
      <c r="B55" s="573"/>
      <c r="C55" s="574"/>
      <c r="D55" s="349" t="s">
        <v>1217</v>
      </c>
      <c r="E55" s="342"/>
      <c r="F55" s="342"/>
      <c r="G55" s="343"/>
      <c r="H55" s="611" t="s">
        <v>1219</v>
      </c>
      <c r="I55" s="612"/>
      <c r="J55" s="612"/>
      <c r="K55" s="612"/>
      <c r="L55" s="612"/>
      <c r="M55" s="612"/>
      <c r="N55" s="612"/>
      <c r="O55" s="612"/>
      <c r="P55" s="612"/>
      <c r="Q55" s="612"/>
      <c r="R55" s="612"/>
      <c r="S55" s="612"/>
      <c r="T55" s="612"/>
      <c r="U55" s="612"/>
      <c r="V55" s="612"/>
      <c r="W55" s="612"/>
      <c r="X55" s="612"/>
      <c r="Y55" s="612"/>
      <c r="Z55" s="612"/>
      <c r="AA55" s="612"/>
      <c r="AB55" s="612"/>
      <c r="AC55" s="612"/>
      <c r="AD55" s="612"/>
      <c r="AE55" s="612"/>
      <c r="AF55" s="612"/>
      <c r="AG55" s="613"/>
      <c r="AH55" s="633"/>
      <c r="AI55" s="634"/>
      <c r="AJ55" s="634"/>
      <c r="AK55" s="634"/>
      <c r="AL55" s="634"/>
      <c r="AM55" s="634"/>
      <c r="AN55" s="634"/>
      <c r="AO55" s="634"/>
      <c r="AP55" s="634"/>
      <c r="AQ55" s="634"/>
      <c r="AR55" s="634"/>
      <c r="AS55" s="634"/>
      <c r="AT55" s="634"/>
      <c r="AU55" s="634"/>
      <c r="AV55" s="634"/>
      <c r="AW55" s="634"/>
      <c r="AX55" s="634"/>
      <c r="AY55" s="635"/>
    </row>
    <row r="56" spans="1:51" ht="26.25" customHeight="1">
      <c r="A56" s="8"/>
      <c r="B56" s="573"/>
      <c r="C56" s="574"/>
      <c r="D56" s="333" t="s">
        <v>1218</v>
      </c>
      <c r="E56" s="614"/>
      <c r="F56" s="614"/>
      <c r="G56" s="615"/>
      <c r="H56" s="616" t="s">
        <v>97</v>
      </c>
      <c r="I56" s="617"/>
      <c r="J56" s="617"/>
      <c r="K56" s="617"/>
      <c r="L56" s="617"/>
      <c r="M56" s="617"/>
      <c r="N56" s="617"/>
      <c r="O56" s="617"/>
      <c r="P56" s="617"/>
      <c r="Q56" s="617"/>
      <c r="R56" s="617"/>
      <c r="S56" s="617"/>
      <c r="T56" s="617"/>
      <c r="U56" s="617"/>
      <c r="V56" s="617"/>
      <c r="W56" s="617"/>
      <c r="X56" s="617"/>
      <c r="Y56" s="617"/>
      <c r="Z56" s="617"/>
      <c r="AA56" s="617"/>
      <c r="AB56" s="617"/>
      <c r="AC56" s="617"/>
      <c r="AD56" s="617"/>
      <c r="AE56" s="617"/>
      <c r="AF56" s="617"/>
      <c r="AG56" s="618"/>
      <c r="AH56" s="633"/>
      <c r="AI56" s="634"/>
      <c r="AJ56" s="634"/>
      <c r="AK56" s="634"/>
      <c r="AL56" s="634"/>
      <c r="AM56" s="634"/>
      <c r="AN56" s="634"/>
      <c r="AO56" s="634"/>
      <c r="AP56" s="634"/>
      <c r="AQ56" s="634"/>
      <c r="AR56" s="634"/>
      <c r="AS56" s="634"/>
      <c r="AT56" s="634"/>
      <c r="AU56" s="634"/>
      <c r="AV56" s="634"/>
      <c r="AW56" s="634"/>
      <c r="AX56" s="634"/>
      <c r="AY56" s="635"/>
    </row>
    <row r="57" spans="1:51" ht="26.25" customHeight="1">
      <c r="A57" s="8"/>
      <c r="B57" s="573"/>
      <c r="C57" s="574"/>
      <c r="D57" s="624"/>
      <c r="E57" s="625"/>
      <c r="F57" s="625"/>
      <c r="G57" s="626"/>
      <c r="H57" s="627" t="s">
        <v>98</v>
      </c>
      <c r="I57" s="628"/>
      <c r="J57" s="628"/>
      <c r="K57" s="628"/>
      <c r="L57" s="628"/>
      <c r="M57" s="628"/>
      <c r="N57" s="628"/>
      <c r="O57" s="628"/>
      <c r="P57" s="628"/>
      <c r="Q57" s="628"/>
      <c r="R57" s="628"/>
      <c r="S57" s="628"/>
      <c r="T57" s="628"/>
      <c r="U57" s="628"/>
      <c r="V57" s="629"/>
      <c r="W57" s="629"/>
      <c r="X57" s="629"/>
      <c r="Y57" s="629"/>
      <c r="Z57" s="629"/>
      <c r="AA57" s="629"/>
      <c r="AB57" s="629"/>
      <c r="AC57" s="629"/>
      <c r="AD57" s="629"/>
      <c r="AE57" s="629"/>
      <c r="AF57" s="629"/>
      <c r="AG57" s="630"/>
      <c r="AH57" s="633"/>
      <c r="AI57" s="634"/>
      <c r="AJ57" s="634"/>
      <c r="AK57" s="634"/>
      <c r="AL57" s="634"/>
      <c r="AM57" s="634"/>
      <c r="AN57" s="634"/>
      <c r="AO57" s="634"/>
      <c r="AP57" s="634"/>
      <c r="AQ57" s="634"/>
      <c r="AR57" s="634"/>
      <c r="AS57" s="634"/>
      <c r="AT57" s="634"/>
      <c r="AU57" s="634"/>
      <c r="AV57" s="634"/>
      <c r="AW57" s="634"/>
      <c r="AX57" s="634"/>
      <c r="AY57" s="635"/>
    </row>
    <row r="58" spans="1:51" ht="26.25" customHeight="1">
      <c r="A58" s="8"/>
      <c r="B58" s="575"/>
      <c r="C58" s="576"/>
      <c r="D58" s="594" t="s">
        <v>1217</v>
      </c>
      <c r="E58" s="595"/>
      <c r="F58" s="595"/>
      <c r="G58" s="596"/>
      <c r="H58" s="597" t="s">
        <v>99</v>
      </c>
      <c r="I58" s="598"/>
      <c r="J58" s="598"/>
      <c r="K58" s="598"/>
      <c r="L58" s="598"/>
      <c r="M58" s="598"/>
      <c r="N58" s="598"/>
      <c r="O58" s="598"/>
      <c r="P58" s="598"/>
      <c r="Q58" s="598"/>
      <c r="R58" s="598"/>
      <c r="S58" s="598"/>
      <c r="T58" s="598"/>
      <c r="U58" s="598"/>
      <c r="V58" s="598"/>
      <c r="W58" s="598"/>
      <c r="X58" s="598"/>
      <c r="Y58" s="598"/>
      <c r="Z58" s="598"/>
      <c r="AA58" s="598"/>
      <c r="AB58" s="598"/>
      <c r="AC58" s="598"/>
      <c r="AD58" s="598"/>
      <c r="AE58" s="598"/>
      <c r="AF58" s="598"/>
      <c r="AG58" s="599"/>
      <c r="AH58" s="636"/>
      <c r="AI58" s="637"/>
      <c r="AJ58" s="637"/>
      <c r="AK58" s="637"/>
      <c r="AL58" s="637"/>
      <c r="AM58" s="637"/>
      <c r="AN58" s="637"/>
      <c r="AO58" s="637"/>
      <c r="AP58" s="637"/>
      <c r="AQ58" s="637"/>
      <c r="AR58" s="637"/>
      <c r="AS58" s="637"/>
      <c r="AT58" s="637"/>
      <c r="AU58" s="637"/>
      <c r="AV58" s="637"/>
      <c r="AW58" s="637"/>
      <c r="AX58" s="637"/>
      <c r="AY58" s="638"/>
    </row>
    <row r="59" spans="1:51" ht="180" customHeight="1" thickBot="1">
      <c r="A59" s="8"/>
      <c r="B59" s="619" t="s">
        <v>100</v>
      </c>
      <c r="C59" s="620"/>
      <c r="D59" s="621" t="s">
        <v>1216</v>
      </c>
      <c r="E59" s="622"/>
      <c r="F59" s="622"/>
      <c r="G59" s="622"/>
      <c r="H59" s="622"/>
      <c r="I59" s="622"/>
      <c r="J59" s="622"/>
      <c r="K59" s="622"/>
      <c r="L59" s="622"/>
      <c r="M59" s="622"/>
      <c r="N59" s="622"/>
      <c r="O59" s="622"/>
      <c r="P59" s="622"/>
      <c r="Q59" s="622"/>
      <c r="R59" s="622"/>
      <c r="S59" s="622"/>
      <c r="T59" s="622"/>
      <c r="U59" s="622"/>
      <c r="V59" s="622"/>
      <c r="W59" s="622"/>
      <c r="X59" s="622"/>
      <c r="Y59" s="622"/>
      <c r="Z59" s="622"/>
      <c r="AA59" s="622"/>
      <c r="AB59" s="622"/>
      <c r="AC59" s="622"/>
      <c r="AD59" s="622"/>
      <c r="AE59" s="622"/>
      <c r="AF59" s="622"/>
      <c r="AG59" s="622"/>
      <c r="AH59" s="622"/>
      <c r="AI59" s="622"/>
      <c r="AJ59" s="622"/>
      <c r="AK59" s="622"/>
      <c r="AL59" s="622"/>
      <c r="AM59" s="622"/>
      <c r="AN59" s="622"/>
      <c r="AO59" s="622"/>
      <c r="AP59" s="622"/>
      <c r="AQ59" s="622"/>
      <c r="AR59" s="622"/>
      <c r="AS59" s="622"/>
      <c r="AT59" s="622"/>
      <c r="AU59" s="622"/>
      <c r="AV59" s="622"/>
      <c r="AW59" s="622"/>
      <c r="AX59" s="622"/>
      <c r="AY59" s="623"/>
    </row>
    <row r="60" spans="1:51" ht="21" hidden="1" customHeight="1">
      <c r="A60" s="8"/>
      <c r="B60" s="11"/>
      <c r="C60" s="12"/>
      <c r="D60" s="535" t="s">
        <v>102</v>
      </c>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36"/>
    </row>
    <row r="61" spans="1:51" ht="97.5" hidden="1" customHeight="1">
      <c r="A61" s="8"/>
      <c r="B61" s="11"/>
      <c r="C61" s="12"/>
      <c r="D61" s="655" t="s">
        <v>103</v>
      </c>
      <c r="E61" s="656"/>
      <c r="F61" s="656"/>
      <c r="G61" s="656"/>
      <c r="H61" s="656"/>
      <c r="I61" s="656"/>
      <c r="J61" s="656"/>
      <c r="K61" s="656"/>
      <c r="L61" s="656"/>
      <c r="M61" s="656"/>
      <c r="N61" s="656"/>
      <c r="O61" s="656"/>
      <c r="P61" s="656"/>
      <c r="Q61" s="656"/>
      <c r="R61" s="656"/>
      <c r="S61" s="656"/>
      <c r="T61" s="656"/>
      <c r="U61" s="656"/>
      <c r="V61" s="656"/>
      <c r="W61" s="656"/>
      <c r="X61" s="656"/>
      <c r="Y61" s="656"/>
      <c r="Z61" s="656"/>
      <c r="AA61" s="656"/>
      <c r="AB61" s="656"/>
      <c r="AC61" s="656"/>
      <c r="AD61" s="656"/>
      <c r="AE61" s="656"/>
      <c r="AF61" s="656"/>
      <c r="AG61" s="656"/>
      <c r="AH61" s="656"/>
      <c r="AI61" s="656"/>
      <c r="AJ61" s="656"/>
      <c r="AK61" s="656"/>
      <c r="AL61" s="656"/>
      <c r="AM61" s="656"/>
      <c r="AN61" s="656"/>
      <c r="AO61" s="656"/>
      <c r="AP61" s="656"/>
      <c r="AQ61" s="656"/>
      <c r="AR61" s="656"/>
      <c r="AS61" s="656"/>
      <c r="AT61" s="656"/>
      <c r="AU61" s="656"/>
      <c r="AV61" s="656"/>
      <c r="AW61" s="656"/>
      <c r="AX61" s="656"/>
      <c r="AY61" s="657"/>
    </row>
    <row r="62" spans="1:51" ht="119.85" hidden="1" customHeight="1">
      <c r="A62" s="8"/>
      <c r="B62" s="11"/>
      <c r="C62" s="12"/>
      <c r="D62" s="658" t="s">
        <v>104</v>
      </c>
      <c r="E62" s="659"/>
      <c r="F62" s="659"/>
      <c r="G62" s="659"/>
      <c r="H62" s="659"/>
      <c r="I62" s="659"/>
      <c r="J62" s="659"/>
      <c r="K62" s="659"/>
      <c r="L62" s="659"/>
      <c r="M62" s="659"/>
      <c r="N62" s="659"/>
      <c r="O62" s="659"/>
      <c r="P62" s="659"/>
      <c r="Q62" s="659"/>
      <c r="R62" s="659"/>
      <c r="S62" s="659"/>
      <c r="T62" s="659"/>
      <c r="U62" s="659"/>
      <c r="V62" s="659"/>
      <c r="W62" s="659"/>
      <c r="X62" s="659"/>
      <c r="Y62" s="659"/>
      <c r="Z62" s="659"/>
      <c r="AA62" s="659"/>
      <c r="AB62" s="659"/>
      <c r="AC62" s="659"/>
      <c r="AD62" s="659"/>
      <c r="AE62" s="659"/>
      <c r="AF62" s="659"/>
      <c r="AG62" s="659"/>
      <c r="AH62" s="659"/>
      <c r="AI62" s="659"/>
      <c r="AJ62" s="659"/>
      <c r="AK62" s="659"/>
      <c r="AL62" s="659"/>
      <c r="AM62" s="659"/>
      <c r="AN62" s="659"/>
      <c r="AO62" s="659"/>
      <c r="AP62" s="659"/>
      <c r="AQ62" s="659"/>
      <c r="AR62" s="659"/>
      <c r="AS62" s="659"/>
      <c r="AT62" s="659"/>
      <c r="AU62" s="659"/>
      <c r="AV62" s="659"/>
      <c r="AW62" s="659"/>
      <c r="AX62" s="659"/>
      <c r="AY62" s="660"/>
    </row>
    <row r="63" spans="1:51" ht="21" customHeight="1">
      <c r="A63" s="8"/>
      <c r="B63" s="515" t="s">
        <v>105</v>
      </c>
      <c r="C63" s="516"/>
      <c r="D63" s="516"/>
      <c r="E63" s="516"/>
      <c r="F63" s="516"/>
      <c r="G63" s="516"/>
      <c r="H63" s="516"/>
      <c r="I63" s="516"/>
      <c r="J63" s="516"/>
      <c r="K63" s="516"/>
      <c r="L63" s="516"/>
      <c r="M63" s="516"/>
      <c r="N63" s="516"/>
      <c r="O63" s="516"/>
      <c r="P63" s="516"/>
      <c r="Q63" s="516"/>
      <c r="R63" s="516"/>
      <c r="S63" s="516"/>
      <c r="T63" s="516"/>
      <c r="U63" s="516"/>
      <c r="V63" s="516"/>
      <c r="W63" s="516"/>
      <c r="X63" s="516"/>
      <c r="Y63" s="516"/>
      <c r="Z63" s="516"/>
      <c r="AA63" s="516"/>
      <c r="AB63" s="516"/>
      <c r="AC63" s="516"/>
      <c r="AD63" s="516"/>
      <c r="AE63" s="516"/>
      <c r="AF63" s="516"/>
      <c r="AG63" s="516"/>
      <c r="AH63" s="516"/>
      <c r="AI63" s="516"/>
      <c r="AJ63" s="516"/>
      <c r="AK63" s="516"/>
      <c r="AL63" s="516"/>
      <c r="AM63" s="516"/>
      <c r="AN63" s="516"/>
      <c r="AO63" s="516"/>
      <c r="AP63" s="516"/>
      <c r="AQ63" s="516"/>
      <c r="AR63" s="516"/>
      <c r="AS63" s="516"/>
      <c r="AT63" s="516"/>
      <c r="AU63" s="516"/>
      <c r="AV63" s="516"/>
      <c r="AW63" s="516"/>
      <c r="AX63" s="516"/>
      <c r="AY63" s="536"/>
    </row>
    <row r="64" spans="1:51" ht="122.45" customHeight="1">
      <c r="A64" s="13"/>
      <c r="B64" s="661" t="s">
        <v>1689</v>
      </c>
      <c r="C64" s="662"/>
      <c r="D64" s="662"/>
      <c r="E64" s="662"/>
      <c r="F64" s="663"/>
      <c r="G64" s="664" t="s">
        <v>1759</v>
      </c>
      <c r="H64" s="665"/>
      <c r="I64" s="665"/>
      <c r="J64" s="665"/>
      <c r="K64" s="665"/>
      <c r="L64" s="665"/>
      <c r="M64" s="665"/>
      <c r="N64" s="665"/>
      <c r="O64" s="665"/>
      <c r="P64" s="665"/>
      <c r="Q64" s="665"/>
      <c r="R64" s="665"/>
      <c r="S64" s="665"/>
      <c r="T64" s="665"/>
      <c r="U64" s="665"/>
      <c r="V64" s="665"/>
      <c r="W64" s="665"/>
      <c r="X64" s="665"/>
      <c r="Y64" s="665"/>
      <c r="Z64" s="665"/>
      <c r="AA64" s="665"/>
      <c r="AB64" s="665"/>
      <c r="AC64" s="665"/>
      <c r="AD64" s="665"/>
      <c r="AE64" s="665"/>
      <c r="AF64" s="665"/>
      <c r="AG64" s="665"/>
      <c r="AH64" s="665"/>
      <c r="AI64" s="665"/>
      <c r="AJ64" s="665"/>
      <c r="AK64" s="665"/>
      <c r="AL64" s="665"/>
      <c r="AM64" s="665"/>
      <c r="AN64" s="665"/>
      <c r="AO64" s="665"/>
      <c r="AP64" s="665"/>
      <c r="AQ64" s="665"/>
      <c r="AR64" s="665"/>
      <c r="AS64" s="665"/>
      <c r="AT64" s="665"/>
      <c r="AU64" s="665"/>
      <c r="AV64" s="665"/>
      <c r="AW64" s="665"/>
      <c r="AX64" s="665"/>
      <c r="AY64" s="666"/>
    </row>
    <row r="65" spans="1:51" ht="18.399999999999999" customHeight="1">
      <c r="A65" s="13"/>
      <c r="B65" s="649" t="s">
        <v>106</v>
      </c>
      <c r="C65" s="650"/>
      <c r="D65" s="650"/>
      <c r="E65" s="650"/>
      <c r="F65" s="650"/>
      <c r="G65" s="650"/>
      <c r="H65" s="650"/>
      <c r="I65" s="650"/>
      <c r="J65" s="650"/>
      <c r="K65" s="650"/>
      <c r="L65" s="650"/>
      <c r="M65" s="650"/>
      <c r="N65" s="650"/>
      <c r="O65" s="650"/>
      <c r="P65" s="650"/>
      <c r="Q65" s="650"/>
      <c r="R65" s="650"/>
      <c r="S65" s="650"/>
      <c r="T65" s="650"/>
      <c r="U65" s="650"/>
      <c r="V65" s="650"/>
      <c r="W65" s="650"/>
      <c r="X65" s="650"/>
      <c r="Y65" s="650"/>
      <c r="Z65" s="650"/>
      <c r="AA65" s="650"/>
      <c r="AB65" s="650"/>
      <c r="AC65" s="650"/>
      <c r="AD65" s="650"/>
      <c r="AE65" s="650"/>
      <c r="AF65" s="650"/>
      <c r="AG65" s="650"/>
      <c r="AH65" s="650"/>
      <c r="AI65" s="650"/>
      <c r="AJ65" s="650"/>
      <c r="AK65" s="650"/>
      <c r="AL65" s="650"/>
      <c r="AM65" s="650"/>
      <c r="AN65" s="650"/>
      <c r="AO65" s="650"/>
      <c r="AP65" s="650"/>
      <c r="AQ65" s="650"/>
      <c r="AR65" s="650"/>
      <c r="AS65" s="650"/>
      <c r="AT65" s="650"/>
      <c r="AU65" s="650"/>
      <c r="AV65" s="650"/>
      <c r="AW65" s="650"/>
      <c r="AX65" s="650"/>
      <c r="AY65" s="651"/>
    </row>
    <row r="66" spans="1:51" ht="119.1" customHeight="1" thickBot="1">
      <c r="A66" s="13"/>
      <c r="B66" s="675" t="s">
        <v>1691</v>
      </c>
      <c r="C66" s="676"/>
      <c r="D66" s="676"/>
      <c r="E66" s="676"/>
      <c r="F66" s="677"/>
      <c r="G66" s="664" t="s">
        <v>1759</v>
      </c>
      <c r="H66" s="665"/>
      <c r="I66" s="665"/>
      <c r="J66" s="665"/>
      <c r="K66" s="665"/>
      <c r="L66" s="665"/>
      <c r="M66" s="665"/>
      <c r="N66" s="665"/>
      <c r="O66" s="665"/>
      <c r="P66" s="665"/>
      <c r="Q66" s="665"/>
      <c r="R66" s="665"/>
      <c r="S66" s="665"/>
      <c r="T66" s="665"/>
      <c r="U66" s="665"/>
      <c r="V66" s="665"/>
      <c r="W66" s="665"/>
      <c r="X66" s="665"/>
      <c r="Y66" s="665"/>
      <c r="Z66" s="665"/>
      <c r="AA66" s="665"/>
      <c r="AB66" s="665"/>
      <c r="AC66" s="665"/>
      <c r="AD66" s="665"/>
      <c r="AE66" s="665"/>
      <c r="AF66" s="665"/>
      <c r="AG66" s="665"/>
      <c r="AH66" s="665"/>
      <c r="AI66" s="665"/>
      <c r="AJ66" s="665"/>
      <c r="AK66" s="665"/>
      <c r="AL66" s="665"/>
      <c r="AM66" s="665"/>
      <c r="AN66" s="665"/>
      <c r="AO66" s="665"/>
      <c r="AP66" s="665"/>
      <c r="AQ66" s="665"/>
      <c r="AR66" s="665"/>
      <c r="AS66" s="665"/>
      <c r="AT66" s="665"/>
      <c r="AU66" s="665"/>
      <c r="AV66" s="665"/>
      <c r="AW66" s="665"/>
      <c r="AX66" s="665"/>
      <c r="AY66" s="666"/>
    </row>
    <row r="67" spans="1:51" ht="19.7" customHeight="1">
      <c r="A67" s="13"/>
      <c r="B67" s="652" t="s">
        <v>107</v>
      </c>
      <c r="C67" s="653"/>
      <c r="D67" s="653"/>
      <c r="E67" s="653"/>
      <c r="F67" s="653"/>
      <c r="G67" s="653"/>
      <c r="H67" s="653"/>
      <c r="I67" s="653"/>
      <c r="J67" s="653"/>
      <c r="K67" s="653"/>
      <c r="L67" s="653"/>
      <c r="M67" s="653"/>
      <c r="N67" s="653"/>
      <c r="O67" s="653"/>
      <c r="P67" s="653"/>
      <c r="Q67" s="653"/>
      <c r="R67" s="653"/>
      <c r="S67" s="653"/>
      <c r="T67" s="653"/>
      <c r="U67" s="653"/>
      <c r="V67" s="653"/>
      <c r="W67" s="653"/>
      <c r="X67" s="653"/>
      <c r="Y67" s="653"/>
      <c r="Z67" s="653"/>
      <c r="AA67" s="653"/>
      <c r="AB67" s="653"/>
      <c r="AC67" s="653"/>
      <c r="AD67" s="653"/>
      <c r="AE67" s="653"/>
      <c r="AF67" s="653"/>
      <c r="AG67" s="653"/>
      <c r="AH67" s="653"/>
      <c r="AI67" s="653"/>
      <c r="AJ67" s="653"/>
      <c r="AK67" s="653"/>
      <c r="AL67" s="653"/>
      <c r="AM67" s="653"/>
      <c r="AN67" s="653"/>
      <c r="AO67" s="653"/>
      <c r="AP67" s="653"/>
      <c r="AQ67" s="653"/>
      <c r="AR67" s="653"/>
      <c r="AS67" s="653"/>
      <c r="AT67" s="653"/>
      <c r="AU67" s="653"/>
      <c r="AV67" s="653"/>
      <c r="AW67" s="653"/>
      <c r="AX67" s="653"/>
      <c r="AY67" s="654"/>
    </row>
    <row r="68" spans="1:51" ht="205.15" customHeight="1" thickBot="1">
      <c r="A68" s="13"/>
      <c r="B68" s="686"/>
      <c r="C68" s="687"/>
      <c r="D68" s="687"/>
      <c r="E68" s="687"/>
      <c r="F68" s="687"/>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c r="AI68" s="687"/>
      <c r="AJ68" s="687"/>
      <c r="AK68" s="687"/>
      <c r="AL68" s="687"/>
      <c r="AM68" s="687"/>
      <c r="AN68" s="687"/>
      <c r="AO68" s="687"/>
      <c r="AP68" s="687"/>
      <c r="AQ68" s="687"/>
      <c r="AR68" s="687"/>
      <c r="AS68" s="687"/>
      <c r="AT68" s="687"/>
      <c r="AU68" s="687"/>
      <c r="AV68" s="687"/>
      <c r="AW68" s="687"/>
      <c r="AX68" s="687"/>
      <c r="AY68" s="688"/>
    </row>
    <row r="69" spans="1:51" ht="19.7" customHeight="1">
      <c r="A69" s="13"/>
      <c r="B69" s="683" t="s">
        <v>108</v>
      </c>
      <c r="C69" s="684"/>
      <c r="D69" s="684"/>
      <c r="E69" s="684"/>
      <c r="F69" s="684"/>
      <c r="G69" s="684"/>
      <c r="H69" s="684"/>
      <c r="I69" s="684"/>
      <c r="J69" s="684"/>
      <c r="K69" s="684"/>
      <c r="L69" s="684"/>
      <c r="M69" s="684"/>
      <c r="N69" s="684"/>
      <c r="O69" s="684"/>
      <c r="P69" s="684"/>
      <c r="Q69" s="684"/>
      <c r="R69" s="684"/>
      <c r="S69" s="684"/>
      <c r="T69" s="684"/>
      <c r="U69" s="684"/>
      <c r="V69" s="684"/>
      <c r="W69" s="684"/>
      <c r="X69" s="684"/>
      <c r="Y69" s="684"/>
      <c r="Z69" s="684"/>
      <c r="AA69" s="684"/>
      <c r="AB69" s="684"/>
      <c r="AC69" s="684"/>
      <c r="AD69" s="684"/>
      <c r="AE69" s="684"/>
      <c r="AF69" s="684"/>
      <c r="AG69" s="684"/>
      <c r="AH69" s="684"/>
      <c r="AI69" s="684"/>
      <c r="AJ69" s="684"/>
      <c r="AK69" s="684"/>
      <c r="AL69" s="684"/>
      <c r="AM69" s="684"/>
      <c r="AN69" s="684"/>
      <c r="AO69" s="684"/>
      <c r="AP69" s="684"/>
      <c r="AQ69" s="684"/>
      <c r="AR69" s="684"/>
      <c r="AS69" s="684"/>
      <c r="AT69" s="684"/>
      <c r="AU69" s="684"/>
      <c r="AV69" s="684"/>
      <c r="AW69" s="684"/>
      <c r="AX69" s="684"/>
      <c r="AY69" s="685"/>
    </row>
    <row r="70" spans="1:51" ht="19.899999999999999" customHeight="1">
      <c r="A70" s="13"/>
      <c r="B70" s="14" t="s">
        <v>109</v>
      </c>
      <c r="C70" s="15"/>
      <c r="D70" s="15"/>
      <c r="E70" s="15"/>
      <c r="F70" s="15"/>
      <c r="G70" s="15"/>
      <c r="H70" s="15"/>
      <c r="I70" s="15"/>
      <c r="J70" s="15"/>
      <c r="K70" s="15"/>
      <c r="L70" s="16"/>
      <c r="M70" s="678">
        <v>327</v>
      </c>
      <c r="N70" s="679"/>
      <c r="O70" s="679"/>
      <c r="P70" s="679"/>
      <c r="Q70" s="679"/>
      <c r="R70" s="679"/>
      <c r="S70" s="679"/>
      <c r="T70" s="679"/>
      <c r="U70" s="679"/>
      <c r="V70" s="679"/>
      <c r="W70" s="679"/>
      <c r="X70" s="679"/>
      <c r="Y70" s="679"/>
      <c r="Z70" s="679"/>
      <c r="AA70" s="680"/>
      <c r="AB70" s="15" t="s">
        <v>111</v>
      </c>
      <c r="AC70" s="15"/>
      <c r="AD70" s="15"/>
      <c r="AE70" s="15"/>
      <c r="AF70" s="15"/>
      <c r="AG70" s="15"/>
      <c r="AH70" s="15"/>
      <c r="AI70" s="15"/>
      <c r="AJ70" s="15"/>
      <c r="AK70" s="16"/>
      <c r="AL70" s="681">
        <v>310</v>
      </c>
      <c r="AM70" s="679"/>
      <c r="AN70" s="679"/>
      <c r="AO70" s="679"/>
      <c r="AP70" s="679"/>
      <c r="AQ70" s="679"/>
      <c r="AR70" s="679"/>
      <c r="AS70" s="679"/>
      <c r="AT70" s="679"/>
      <c r="AU70" s="679"/>
      <c r="AV70" s="679"/>
      <c r="AW70" s="679"/>
      <c r="AX70" s="679"/>
      <c r="AY70" s="682"/>
    </row>
    <row r="71" spans="1:51" ht="3" customHeight="1">
      <c r="A71" s="8"/>
      <c r="B71" s="4"/>
      <c r="C71" s="4"/>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row>
    <row r="72" spans="1:51" ht="21.75" customHeight="1">
      <c r="AK72" s="673"/>
      <c r="AL72" s="673"/>
      <c r="AM72" s="673"/>
      <c r="AN72" s="673"/>
      <c r="AO72" s="673"/>
      <c r="AP72" s="673"/>
      <c r="AQ72" s="673"/>
      <c r="AR72" s="674"/>
      <c r="AS72" s="674"/>
      <c r="AT72" s="674"/>
      <c r="AU72" s="674"/>
      <c r="AV72" s="674"/>
      <c r="AW72" s="674"/>
      <c r="AX72" s="674"/>
      <c r="AY72" s="674"/>
    </row>
    <row r="73" spans="1:51" ht="23.25" customHeight="1" thickBot="1">
      <c r="A73" s="8"/>
      <c r="B73" s="689" t="s">
        <v>121</v>
      </c>
      <c r="C73" s="690"/>
      <c r="D73" s="690"/>
      <c r="E73" s="690"/>
      <c r="F73" s="690"/>
      <c r="G73" s="690"/>
      <c r="H73" s="690"/>
      <c r="I73" s="690"/>
      <c r="J73" s="690"/>
      <c r="K73" s="690"/>
      <c r="L73" s="690"/>
      <c r="M73" s="690"/>
      <c r="N73" s="690"/>
      <c r="O73" s="690"/>
      <c r="P73" s="690"/>
      <c r="Q73" s="690"/>
      <c r="R73" s="690"/>
      <c r="S73" s="690"/>
      <c r="T73" s="690"/>
      <c r="U73" s="690"/>
      <c r="V73" s="690"/>
      <c r="W73" s="690"/>
      <c r="X73" s="690"/>
      <c r="Y73" s="690"/>
      <c r="Z73" s="690"/>
      <c r="AA73" s="690"/>
      <c r="AB73" s="690"/>
      <c r="AC73" s="690"/>
      <c r="AD73" s="690"/>
      <c r="AE73" s="690"/>
      <c r="AF73" s="690"/>
      <c r="AG73" s="690"/>
      <c r="AH73" s="690"/>
      <c r="AI73" s="690"/>
      <c r="AJ73" s="690"/>
      <c r="AK73" s="690"/>
      <c r="AL73" s="690"/>
      <c r="AM73" s="690"/>
      <c r="AN73" s="690"/>
      <c r="AO73" s="690"/>
      <c r="AP73" s="690"/>
      <c r="AQ73" s="690"/>
      <c r="AR73" s="690"/>
      <c r="AS73" s="690"/>
      <c r="AT73" s="690"/>
      <c r="AU73" s="690"/>
      <c r="AV73" s="690"/>
      <c r="AW73" s="690"/>
      <c r="AX73" s="690"/>
      <c r="AY73" s="690"/>
    </row>
    <row r="74" spans="1:51" ht="385.5" customHeight="1">
      <c r="A74" s="13"/>
      <c r="B74" s="667" t="s">
        <v>122</v>
      </c>
      <c r="C74" s="668"/>
      <c r="D74" s="668"/>
      <c r="E74" s="668"/>
      <c r="F74" s="668"/>
      <c r="G74" s="669"/>
      <c r="H74" s="22" t="s">
        <v>123</v>
      </c>
      <c r="I74" s="23"/>
      <c r="J74" s="23"/>
      <c r="K74" s="23"/>
      <c r="L74" s="23"/>
      <c r="M74" s="23"/>
      <c r="N74" s="23"/>
      <c r="O74" s="23"/>
      <c r="P74" s="23"/>
      <c r="Q74" s="23"/>
      <c r="R74" s="23"/>
      <c r="S74" s="23"/>
      <c r="T74" s="23"/>
      <c r="U74" s="23"/>
      <c r="V74" s="23" t="s">
        <v>1195</v>
      </c>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4"/>
    </row>
    <row r="75" spans="1:51" ht="348.95" customHeight="1">
      <c r="B75" s="394"/>
      <c r="C75" s="395"/>
      <c r="D75" s="395"/>
      <c r="E75" s="395"/>
      <c r="F75" s="395"/>
      <c r="G75" s="396"/>
      <c r="H75" s="25"/>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7"/>
    </row>
    <row r="76" spans="1:51" ht="324" customHeight="1" thickBot="1">
      <c r="B76" s="670"/>
      <c r="C76" s="671"/>
      <c r="D76" s="671"/>
      <c r="E76" s="671"/>
      <c r="F76" s="671"/>
      <c r="G76" s="672"/>
      <c r="H76" s="50"/>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2"/>
    </row>
    <row r="77" spans="1:51" ht="41.25" customHeight="1">
      <c r="B77" s="19"/>
      <c r="C77" s="19"/>
      <c r="D77" s="19"/>
      <c r="E77" s="19"/>
      <c r="F77" s="19"/>
      <c r="G77" s="19"/>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row>
    <row r="78" spans="1:51" ht="30" customHeight="1" thickBot="1">
      <c r="B78" s="307" t="s">
        <v>121</v>
      </c>
      <c r="C78" s="307"/>
      <c r="D78" s="307"/>
      <c r="E78" s="307"/>
      <c r="F78" s="308"/>
      <c r="G78" s="308"/>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c r="AJ78" s="309"/>
      <c r="AK78" s="309"/>
      <c r="AL78" s="309"/>
      <c r="AM78" s="309"/>
      <c r="AN78" s="309"/>
      <c r="AO78" s="309"/>
      <c r="AP78" s="309"/>
      <c r="AQ78" s="309"/>
      <c r="AR78" s="309"/>
      <c r="AS78" s="309"/>
      <c r="AT78" s="309"/>
      <c r="AU78" s="309"/>
      <c r="AV78" s="309"/>
      <c r="AW78" s="309"/>
      <c r="AX78" s="309"/>
      <c r="AY78" s="309"/>
    </row>
    <row r="79" spans="1:51" ht="24.75" customHeight="1">
      <c r="B79" s="310" t="s">
        <v>511</v>
      </c>
      <c r="C79" s="311"/>
      <c r="D79" s="311"/>
      <c r="E79" s="311"/>
      <c r="F79" s="311"/>
      <c r="G79" s="312"/>
      <c r="H79" s="319" t="s">
        <v>1215</v>
      </c>
      <c r="I79" s="320"/>
      <c r="J79" s="320"/>
      <c r="K79" s="320"/>
      <c r="L79" s="320"/>
      <c r="M79" s="320"/>
      <c r="N79" s="320"/>
      <c r="O79" s="320"/>
      <c r="P79" s="320"/>
      <c r="Q79" s="320"/>
      <c r="R79" s="320"/>
      <c r="S79" s="320"/>
      <c r="T79" s="320"/>
      <c r="U79" s="320"/>
      <c r="V79" s="320"/>
      <c r="W79" s="320"/>
      <c r="X79" s="320"/>
      <c r="Y79" s="320"/>
      <c r="Z79" s="320"/>
      <c r="AA79" s="320"/>
      <c r="AB79" s="320"/>
      <c r="AC79" s="321"/>
      <c r="AD79" s="319" t="s">
        <v>1214</v>
      </c>
      <c r="AE79" s="320"/>
      <c r="AF79" s="320"/>
      <c r="AG79" s="320"/>
      <c r="AH79" s="320"/>
      <c r="AI79" s="320"/>
      <c r="AJ79" s="320"/>
      <c r="AK79" s="320"/>
      <c r="AL79" s="320"/>
      <c r="AM79" s="320"/>
      <c r="AN79" s="320"/>
      <c r="AO79" s="320"/>
      <c r="AP79" s="320"/>
      <c r="AQ79" s="320"/>
      <c r="AR79" s="320"/>
      <c r="AS79" s="320"/>
      <c r="AT79" s="320"/>
      <c r="AU79" s="320"/>
      <c r="AV79" s="320"/>
      <c r="AW79" s="320"/>
      <c r="AX79" s="320"/>
      <c r="AY79" s="322"/>
    </row>
    <row r="80" spans="1:51" ht="33.75" customHeight="1">
      <c r="B80" s="313"/>
      <c r="C80" s="314"/>
      <c r="D80" s="314"/>
      <c r="E80" s="314"/>
      <c r="F80" s="314"/>
      <c r="G80" s="315"/>
      <c r="H80" s="344" t="s">
        <v>1213</v>
      </c>
      <c r="I80" s="327"/>
      <c r="J80" s="327"/>
      <c r="K80" s="327"/>
      <c r="L80" s="328"/>
      <c r="M80" s="345" t="s">
        <v>1212</v>
      </c>
      <c r="N80" s="327"/>
      <c r="O80" s="327"/>
      <c r="P80" s="327"/>
      <c r="Q80" s="327"/>
      <c r="R80" s="327"/>
      <c r="S80" s="327"/>
      <c r="T80" s="327"/>
      <c r="U80" s="327"/>
      <c r="V80" s="327"/>
      <c r="W80" s="327"/>
      <c r="X80" s="327"/>
      <c r="Y80" s="328"/>
      <c r="Z80" s="323" t="s">
        <v>144</v>
      </c>
      <c r="AA80" s="324"/>
      <c r="AB80" s="324"/>
      <c r="AC80" s="325"/>
      <c r="AD80" s="326" t="s">
        <v>60</v>
      </c>
      <c r="AE80" s="327"/>
      <c r="AF80" s="327"/>
      <c r="AG80" s="327"/>
      <c r="AH80" s="328"/>
      <c r="AI80" s="329" t="s">
        <v>143</v>
      </c>
      <c r="AJ80" s="327"/>
      <c r="AK80" s="327"/>
      <c r="AL80" s="327"/>
      <c r="AM80" s="327"/>
      <c r="AN80" s="327"/>
      <c r="AO80" s="327"/>
      <c r="AP80" s="327"/>
      <c r="AQ80" s="327"/>
      <c r="AR80" s="327"/>
      <c r="AS80" s="327"/>
      <c r="AT80" s="327"/>
      <c r="AU80" s="328"/>
      <c r="AV80" s="323" t="s">
        <v>144</v>
      </c>
      <c r="AW80" s="324"/>
      <c r="AX80" s="324"/>
      <c r="AY80" s="330"/>
    </row>
    <row r="81" spans="2:51" ht="24.75" customHeight="1">
      <c r="B81" s="313"/>
      <c r="C81" s="314"/>
      <c r="D81" s="314"/>
      <c r="E81" s="314"/>
      <c r="F81" s="314"/>
      <c r="G81" s="315"/>
      <c r="H81" s="355" t="s">
        <v>120</v>
      </c>
      <c r="I81" s="356"/>
      <c r="J81" s="356"/>
      <c r="K81" s="356"/>
      <c r="L81" s="357"/>
      <c r="M81" s="691" t="s">
        <v>1211</v>
      </c>
      <c r="N81" s="692"/>
      <c r="O81" s="692"/>
      <c r="P81" s="692"/>
      <c r="Q81" s="692"/>
      <c r="R81" s="692"/>
      <c r="S81" s="692"/>
      <c r="T81" s="692"/>
      <c r="U81" s="692"/>
      <c r="V81" s="692"/>
      <c r="W81" s="692"/>
      <c r="X81" s="692"/>
      <c r="Y81" s="693"/>
      <c r="Z81" s="700">
        <v>631</v>
      </c>
      <c r="AA81" s="701"/>
      <c r="AB81" s="701"/>
      <c r="AC81" s="702"/>
      <c r="AD81" s="703"/>
      <c r="AE81" s="600"/>
      <c r="AF81" s="600"/>
      <c r="AG81" s="600"/>
      <c r="AH81" s="601"/>
      <c r="AI81" s="704"/>
      <c r="AJ81" s="705"/>
      <c r="AK81" s="705"/>
      <c r="AL81" s="705"/>
      <c r="AM81" s="705"/>
      <c r="AN81" s="705"/>
      <c r="AO81" s="705"/>
      <c r="AP81" s="705"/>
      <c r="AQ81" s="705"/>
      <c r="AR81" s="705"/>
      <c r="AS81" s="705"/>
      <c r="AT81" s="705"/>
      <c r="AU81" s="706"/>
      <c r="AV81" s="694"/>
      <c r="AW81" s="695"/>
      <c r="AX81" s="695"/>
      <c r="AY81" s="696"/>
    </row>
    <row r="82" spans="2:51" ht="24.75" customHeight="1">
      <c r="B82" s="313"/>
      <c r="C82" s="314"/>
      <c r="D82" s="314"/>
      <c r="E82" s="314"/>
      <c r="F82" s="314"/>
      <c r="G82" s="315"/>
      <c r="H82" s="349" t="s">
        <v>1210</v>
      </c>
      <c r="I82" s="350"/>
      <c r="J82" s="350"/>
      <c r="K82" s="350"/>
      <c r="L82" s="351"/>
      <c r="M82" s="352" t="s">
        <v>1209</v>
      </c>
      <c r="N82" s="353"/>
      <c r="O82" s="353"/>
      <c r="P82" s="353"/>
      <c r="Q82" s="353"/>
      <c r="R82" s="353"/>
      <c r="S82" s="353"/>
      <c r="T82" s="353"/>
      <c r="U82" s="353"/>
      <c r="V82" s="353"/>
      <c r="W82" s="353"/>
      <c r="X82" s="353"/>
      <c r="Y82" s="354"/>
      <c r="Z82" s="331">
        <v>220</v>
      </c>
      <c r="AA82" s="332"/>
      <c r="AB82" s="332"/>
      <c r="AC82" s="707"/>
      <c r="AD82" s="341"/>
      <c r="AE82" s="342"/>
      <c r="AF82" s="342"/>
      <c r="AG82" s="342"/>
      <c r="AH82" s="343"/>
      <c r="AI82" s="346"/>
      <c r="AJ82" s="347"/>
      <c r="AK82" s="347"/>
      <c r="AL82" s="347"/>
      <c r="AM82" s="347"/>
      <c r="AN82" s="347"/>
      <c r="AO82" s="347"/>
      <c r="AP82" s="347"/>
      <c r="AQ82" s="347"/>
      <c r="AR82" s="347"/>
      <c r="AS82" s="347"/>
      <c r="AT82" s="347"/>
      <c r="AU82" s="348"/>
      <c r="AV82" s="697"/>
      <c r="AW82" s="698"/>
      <c r="AX82" s="698"/>
      <c r="AY82" s="699"/>
    </row>
    <row r="83" spans="2:51" ht="24.75" customHeight="1">
      <c r="B83" s="313"/>
      <c r="C83" s="314"/>
      <c r="D83" s="314"/>
      <c r="E83" s="314"/>
      <c r="F83" s="314"/>
      <c r="G83" s="315"/>
      <c r="H83" s="349" t="s">
        <v>148</v>
      </c>
      <c r="I83" s="350"/>
      <c r="J83" s="350"/>
      <c r="K83" s="350"/>
      <c r="L83" s="351"/>
      <c r="M83" s="352" t="s">
        <v>1208</v>
      </c>
      <c r="N83" s="358"/>
      <c r="O83" s="358"/>
      <c r="P83" s="358"/>
      <c r="Q83" s="358"/>
      <c r="R83" s="358"/>
      <c r="S83" s="358"/>
      <c r="T83" s="358"/>
      <c r="U83" s="358"/>
      <c r="V83" s="358"/>
      <c r="W83" s="358"/>
      <c r="X83" s="358"/>
      <c r="Y83" s="359"/>
      <c r="Z83" s="331">
        <v>57</v>
      </c>
      <c r="AA83" s="332"/>
      <c r="AB83" s="332"/>
      <c r="AC83" s="360"/>
      <c r="AD83" s="341"/>
      <c r="AE83" s="342"/>
      <c r="AF83" s="342"/>
      <c r="AG83" s="342"/>
      <c r="AH83" s="343"/>
      <c r="AI83" s="346"/>
      <c r="AJ83" s="347"/>
      <c r="AK83" s="347"/>
      <c r="AL83" s="347"/>
      <c r="AM83" s="347"/>
      <c r="AN83" s="347"/>
      <c r="AO83" s="347"/>
      <c r="AP83" s="347"/>
      <c r="AQ83" s="347"/>
      <c r="AR83" s="347"/>
      <c r="AS83" s="347"/>
      <c r="AT83" s="347"/>
      <c r="AU83" s="348"/>
      <c r="AV83" s="697"/>
      <c r="AW83" s="698"/>
      <c r="AX83" s="698"/>
      <c r="AY83" s="699"/>
    </row>
    <row r="84" spans="2:51" ht="24.75" customHeight="1">
      <c r="B84" s="313"/>
      <c r="C84" s="314"/>
      <c r="D84" s="314"/>
      <c r="E84" s="314"/>
      <c r="F84" s="314"/>
      <c r="G84" s="315"/>
      <c r="H84" s="333" t="s">
        <v>1207</v>
      </c>
      <c r="I84" s="334"/>
      <c r="J84" s="334"/>
      <c r="K84" s="334"/>
      <c r="L84" s="335"/>
      <c r="M84" s="336" t="s">
        <v>1206</v>
      </c>
      <c r="N84" s="337"/>
      <c r="O84" s="337"/>
      <c r="P84" s="337"/>
      <c r="Q84" s="337"/>
      <c r="R84" s="337"/>
      <c r="S84" s="337"/>
      <c r="T84" s="337"/>
      <c r="U84" s="337"/>
      <c r="V84" s="337"/>
      <c r="W84" s="337"/>
      <c r="X84" s="337"/>
      <c r="Y84" s="338"/>
      <c r="Z84" s="339">
        <v>52</v>
      </c>
      <c r="AA84" s="340"/>
      <c r="AB84" s="340"/>
      <c r="AC84" s="340"/>
      <c r="AD84" s="341"/>
      <c r="AE84" s="342"/>
      <c r="AF84" s="342"/>
      <c r="AG84" s="342"/>
      <c r="AH84" s="343"/>
      <c r="AI84" s="346"/>
      <c r="AJ84" s="347"/>
      <c r="AK84" s="347"/>
      <c r="AL84" s="347"/>
      <c r="AM84" s="347"/>
      <c r="AN84" s="347"/>
      <c r="AO84" s="347"/>
      <c r="AP84" s="347"/>
      <c r="AQ84" s="347"/>
      <c r="AR84" s="347"/>
      <c r="AS84" s="347"/>
      <c r="AT84" s="347"/>
      <c r="AU84" s="348"/>
      <c r="AV84" s="697"/>
      <c r="AW84" s="698"/>
      <c r="AX84" s="698"/>
      <c r="AY84" s="699"/>
    </row>
    <row r="85" spans="2:51" ht="24.75" customHeight="1">
      <c r="B85" s="313"/>
      <c r="C85" s="314"/>
      <c r="D85" s="314"/>
      <c r="E85" s="314"/>
      <c r="F85" s="314"/>
      <c r="G85" s="315"/>
      <c r="H85" s="349" t="s">
        <v>1205</v>
      </c>
      <c r="I85" s="350"/>
      <c r="J85" s="350"/>
      <c r="K85" s="350"/>
      <c r="L85" s="351"/>
      <c r="M85" s="352" t="s">
        <v>1204</v>
      </c>
      <c r="N85" s="353"/>
      <c r="O85" s="353"/>
      <c r="P85" s="353"/>
      <c r="Q85" s="353"/>
      <c r="R85" s="353"/>
      <c r="S85" s="353"/>
      <c r="T85" s="353"/>
      <c r="U85" s="353"/>
      <c r="V85" s="353"/>
      <c r="W85" s="353"/>
      <c r="X85" s="353"/>
      <c r="Y85" s="354"/>
      <c r="Z85" s="331">
        <v>50</v>
      </c>
      <c r="AA85" s="332"/>
      <c r="AB85" s="332"/>
      <c r="AC85" s="360"/>
      <c r="AD85" s="341"/>
      <c r="AE85" s="342"/>
      <c r="AF85" s="342"/>
      <c r="AG85" s="342"/>
      <c r="AH85" s="343"/>
      <c r="AI85" s="346"/>
      <c r="AJ85" s="347"/>
      <c r="AK85" s="347"/>
      <c r="AL85" s="347"/>
      <c r="AM85" s="347"/>
      <c r="AN85" s="347"/>
      <c r="AO85" s="347"/>
      <c r="AP85" s="347"/>
      <c r="AQ85" s="347"/>
      <c r="AR85" s="347"/>
      <c r="AS85" s="347"/>
      <c r="AT85" s="347"/>
      <c r="AU85" s="348"/>
      <c r="AV85" s="697"/>
      <c r="AW85" s="698"/>
      <c r="AX85" s="698"/>
      <c r="AY85" s="699"/>
    </row>
    <row r="86" spans="2:51" ht="24.75" customHeight="1">
      <c r="B86" s="313"/>
      <c r="C86" s="314"/>
      <c r="D86" s="314"/>
      <c r="E86" s="314"/>
      <c r="F86" s="314"/>
      <c r="G86" s="315"/>
      <c r="H86" s="349" t="s">
        <v>1203</v>
      </c>
      <c r="I86" s="350"/>
      <c r="J86" s="350"/>
      <c r="K86" s="350"/>
      <c r="L86" s="351"/>
      <c r="M86" s="352" t="s">
        <v>1202</v>
      </c>
      <c r="N86" s="353"/>
      <c r="O86" s="353"/>
      <c r="P86" s="353"/>
      <c r="Q86" s="353"/>
      <c r="R86" s="353"/>
      <c r="S86" s="353"/>
      <c r="T86" s="353"/>
      <c r="U86" s="353"/>
      <c r="V86" s="353"/>
      <c r="W86" s="353"/>
      <c r="X86" s="353"/>
      <c r="Y86" s="354"/>
      <c r="Z86" s="331">
        <v>29</v>
      </c>
      <c r="AA86" s="332"/>
      <c r="AB86" s="332"/>
      <c r="AC86" s="332"/>
      <c r="AD86" s="341"/>
      <c r="AE86" s="342"/>
      <c r="AF86" s="342"/>
      <c r="AG86" s="342"/>
      <c r="AH86" s="343"/>
      <c r="AI86" s="346"/>
      <c r="AJ86" s="347"/>
      <c r="AK86" s="347"/>
      <c r="AL86" s="347"/>
      <c r="AM86" s="347"/>
      <c r="AN86" s="347"/>
      <c r="AO86" s="347"/>
      <c r="AP86" s="347"/>
      <c r="AQ86" s="347"/>
      <c r="AR86" s="347"/>
      <c r="AS86" s="347"/>
      <c r="AT86" s="347"/>
      <c r="AU86" s="348"/>
      <c r="AV86" s="697"/>
      <c r="AW86" s="698"/>
      <c r="AX86" s="698"/>
      <c r="AY86" s="699"/>
    </row>
    <row r="87" spans="2:51" ht="24.75" customHeight="1">
      <c r="B87" s="313"/>
      <c r="C87" s="314"/>
      <c r="D87" s="314"/>
      <c r="E87" s="314"/>
      <c r="F87" s="314"/>
      <c r="G87" s="315"/>
      <c r="H87" s="349" t="s">
        <v>1201</v>
      </c>
      <c r="I87" s="350"/>
      <c r="J87" s="350"/>
      <c r="K87" s="350"/>
      <c r="L87" s="351"/>
      <c r="M87" s="352" t="s">
        <v>1200</v>
      </c>
      <c r="N87" s="353"/>
      <c r="O87" s="353"/>
      <c r="P87" s="353"/>
      <c r="Q87" s="353"/>
      <c r="R87" s="353"/>
      <c r="S87" s="353"/>
      <c r="T87" s="353"/>
      <c r="U87" s="353"/>
      <c r="V87" s="353"/>
      <c r="W87" s="353"/>
      <c r="X87" s="353"/>
      <c r="Y87" s="354"/>
      <c r="Z87" s="331">
        <v>23</v>
      </c>
      <c r="AA87" s="332"/>
      <c r="AB87" s="332"/>
      <c r="AC87" s="332"/>
      <c r="AD87" s="341"/>
      <c r="AE87" s="342"/>
      <c r="AF87" s="342"/>
      <c r="AG87" s="342"/>
      <c r="AH87" s="343"/>
      <c r="AI87" s="346"/>
      <c r="AJ87" s="347"/>
      <c r="AK87" s="347"/>
      <c r="AL87" s="347"/>
      <c r="AM87" s="347"/>
      <c r="AN87" s="347"/>
      <c r="AO87" s="347"/>
      <c r="AP87" s="347"/>
      <c r="AQ87" s="347"/>
      <c r="AR87" s="347"/>
      <c r="AS87" s="347"/>
      <c r="AT87" s="347"/>
      <c r="AU87" s="348"/>
      <c r="AV87" s="697"/>
      <c r="AW87" s="698"/>
      <c r="AX87" s="698"/>
      <c r="AY87" s="699"/>
    </row>
    <row r="88" spans="2:51" ht="24.75" customHeight="1">
      <c r="B88" s="313"/>
      <c r="C88" s="314"/>
      <c r="D88" s="314"/>
      <c r="E88" s="314"/>
      <c r="F88" s="314"/>
      <c r="G88" s="315"/>
      <c r="H88" s="349" t="s">
        <v>301</v>
      </c>
      <c r="I88" s="350"/>
      <c r="J88" s="350"/>
      <c r="K88" s="350"/>
      <c r="L88" s="351"/>
      <c r="M88" s="352" t="s">
        <v>1199</v>
      </c>
      <c r="N88" s="353"/>
      <c r="O88" s="353"/>
      <c r="P88" s="353"/>
      <c r="Q88" s="353"/>
      <c r="R88" s="353"/>
      <c r="S88" s="353"/>
      <c r="T88" s="353"/>
      <c r="U88" s="353"/>
      <c r="V88" s="353"/>
      <c r="W88" s="353"/>
      <c r="X88" s="353"/>
      <c r="Y88" s="354"/>
      <c r="Z88" s="331">
        <f>Z89-SUM(Z81:AC87)</f>
        <v>141</v>
      </c>
      <c r="AA88" s="332"/>
      <c r="AB88" s="332"/>
      <c r="AC88" s="332"/>
      <c r="AD88" s="642"/>
      <c r="AE88" s="595"/>
      <c r="AF88" s="595"/>
      <c r="AG88" s="595"/>
      <c r="AH88" s="596"/>
      <c r="AI88" s="643"/>
      <c r="AJ88" s="644"/>
      <c r="AK88" s="644"/>
      <c r="AL88" s="644"/>
      <c r="AM88" s="644"/>
      <c r="AN88" s="644"/>
      <c r="AO88" s="644"/>
      <c r="AP88" s="644"/>
      <c r="AQ88" s="644"/>
      <c r="AR88" s="644"/>
      <c r="AS88" s="644"/>
      <c r="AT88" s="644"/>
      <c r="AU88" s="645"/>
      <c r="AV88" s="646"/>
      <c r="AW88" s="647"/>
      <c r="AX88" s="647"/>
      <c r="AY88" s="648"/>
    </row>
    <row r="89" spans="2:51" ht="24.75" customHeight="1">
      <c r="B89" s="313"/>
      <c r="C89" s="314"/>
      <c r="D89" s="314"/>
      <c r="E89" s="314"/>
      <c r="F89" s="314"/>
      <c r="G89" s="315"/>
      <c r="H89" s="708" t="s">
        <v>35</v>
      </c>
      <c r="I89" s="709"/>
      <c r="J89" s="709"/>
      <c r="K89" s="709"/>
      <c r="L89" s="709"/>
      <c r="M89" s="710"/>
      <c r="N89" s="711"/>
      <c r="O89" s="711"/>
      <c r="P89" s="711"/>
      <c r="Q89" s="711"/>
      <c r="R89" s="711"/>
      <c r="S89" s="711"/>
      <c r="T89" s="711"/>
      <c r="U89" s="711"/>
      <c r="V89" s="711"/>
      <c r="W89" s="711"/>
      <c r="X89" s="711"/>
      <c r="Y89" s="712"/>
      <c r="Z89" s="713">
        <f>1264-Z92</f>
        <v>1203</v>
      </c>
      <c r="AA89" s="714"/>
      <c r="AB89" s="714"/>
      <c r="AC89" s="715"/>
      <c r="AD89" s="716" t="s">
        <v>35</v>
      </c>
      <c r="AE89" s="368"/>
      <c r="AF89" s="368"/>
      <c r="AG89" s="368"/>
      <c r="AH89" s="368"/>
      <c r="AI89" s="717"/>
      <c r="AJ89" s="718"/>
      <c r="AK89" s="718"/>
      <c r="AL89" s="718"/>
      <c r="AM89" s="718"/>
      <c r="AN89" s="718"/>
      <c r="AO89" s="718"/>
      <c r="AP89" s="718"/>
      <c r="AQ89" s="718"/>
      <c r="AR89" s="718"/>
      <c r="AS89" s="718"/>
      <c r="AT89" s="718"/>
      <c r="AU89" s="719"/>
      <c r="AV89" s="639">
        <f>SUM(AV81:AY88)</f>
        <v>0</v>
      </c>
      <c r="AW89" s="640"/>
      <c r="AX89" s="640"/>
      <c r="AY89" s="641"/>
    </row>
    <row r="90" spans="2:51" ht="25.15" customHeight="1">
      <c r="B90" s="313"/>
      <c r="C90" s="314"/>
      <c r="D90" s="314"/>
      <c r="E90" s="314"/>
      <c r="F90" s="314"/>
      <c r="G90" s="315"/>
      <c r="H90" s="721" t="s">
        <v>1198</v>
      </c>
      <c r="I90" s="722"/>
      <c r="J90" s="722"/>
      <c r="K90" s="722"/>
      <c r="L90" s="722"/>
      <c r="M90" s="722"/>
      <c r="N90" s="722"/>
      <c r="O90" s="722"/>
      <c r="P90" s="722"/>
      <c r="Q90" s="722"/>
      <c r="R90" s="722"/>
      <c r="S90" s="722"/>
      <c r="T90" s="722"/>
      <c r="U90" s="722"/>
      <c r="V90" s="722"/>
      <c r="W90" s="722"/>
      <c r="X90" s="722"/>
      <c r="Y90" s="722"/>
      <c r="Z90" s="722"/>
      <c r="AA90" s="722"/>
      <c r="AB90" s="722"/>
      <c r="AC90" s="723"/>
      <c r="AD90" s="721" t="s">
        <v>1197</v>
      </c>
      <c r="AE90" s="724"/>
      <c r="AF90" s="724"/>
      <c r="AG90" s="724"/>
      <c r="AH90" s="724"/>
      <c r="AI90" s="724"/>
      <c r="AJ90" s="724"/>
      <c r="AK90" s="724"/>
      <c r="AL90" s="724"/>
      <c r="AM90" s="724"/>
      <c r="AN90" s="724"/>
      <c r="AO90" s="724"/>
      <c r="AP90" s="724"/>
      <c r="AQ90" s="724"/>
      <c r="AR90" s="724"/>
      <c r="AS90" s="724"/>
      <c r="AT90" s="724"/>
      <c r="AU90" s="724"/>
      <c r="AV90" s="724"/>
      <c r="AW90" s="724"/>
      <c r="AX90" s="724"/>
      <c r="AY90" s="725"/>
    </row>
    <row r="91" spans="2:51" ht="25.5" customHeight="1">
      <c r="B91" s="313"/>
      <c r="C91" s="314"/>
      <c r="D91" s="314"/>
      <c r="E91" s="314"/>
      <c r="F91" s="314"/>
      <c r="G91" s="315"/>
      <c r="H91" s="726" t="s">
        <v>60</v>
      </c>
      <c r="I91" s="727"/>
      <c r="J91" s="727"/>
      <c r="K91" s="727"/>
      <c r="L91" s="727"/>
      <c r="M91" s="329" t="s">
        <v>143</v>
      </c>
      <c r="N91" s="327"/>
      <c r="O91" s="327"/>
      <c r="P91" s="327"/>
      <c r="Q91" s="327"/>
      <c r="R91" s="327"/>
      <c r="S91" s="327"/>
      <c r="T91" s="327"/>
      <c r="U91" s="327"/>
      <c r="V91" s="327"/>
      <c r="W91" s="327"/>
      <c r="X91" s="327"/>
      <c r="Y91" s="328"/>
      <c r="Z91" s="728" t="s">
        <v>144</v>
      </c>
      <c r="AA91" s="729"/>
      <c r="AB91" s="729"/>
      <c r="AC91" s="730"/>
      <c r="AD91" s="726" t="s">
        <v>60</v>
      </c>
      <c r="AE91" s="519"/>
      <c r="AF91" s="519"/>
      <c r="AG91" s="519"/>
      <c r="AH91" s="519"/>
      <c r="AI91" s="329" t="s">
        <v>143</v>
      </c>
      <c r="AJ91" s="290"/>
      <c r="AK91" s="290"/>
      <c r="AL91" s="290"/>
      <c r="AM91" s="290"/>
      <c r="AN91" s="290"/>
      <c r="AO91" s="290"/>
      <c r="AP91" s="290"/>
      <c r="AQ91" s="290"/>
      <c r="AR91" s="290"/>
      <c r="AS91" s="290"/>
      <c r="AT91" s="290"/>
      <c r="AU91" s="731"/>
      <c r="AV91" s="323" t="s">
        <v>144</v>
      </c>
      <c r="AW91" s="732"/>
      <c r="AX91" s="732"/>
      <c r="AY91" s="733"/>
    </row>
    <row r="92" spans="2:51" ht="24.75" customHeight="1">
      <c r="B92" s="313"/>
      <c r="C92" s="314"/>
      <c r="D92" s="314"/>
      <c r="E92" s="314"/>
      <c r="F92" s="314"/>
      <c r="G92" s="315"/>
      <c r="H92" s="349" t="s">
        <v>538</v>
      </c>
      <c r="I92" s="350"/>
      <c r="J92" s="350"/>
      <c r="K92" s="350"/>
      <c r="L92" s="351"/>
      <c r="M92" s="352" t="s">
        <v>1196</v>
      </c>
      <c r="N92" s="353"/>
      <c r="O92" s="353"/>
      <c r="P92" s="353"/>
      <c r="Q92" s="353"/>
      <c r="R92" s="353"/>
      <c r="S92" s="353"/>
      <c r="T92" s="353"/>
      <c r="U92" s="353"/>
      <c r="V92" s="353"/>
      <c r="W92" s="353"/>
      <c r="X92" s="353"/>
      <c r="Y92" s="354"/>
      <c r="Z92" s="331">
        <v>61</v>
      </c>
      <c r="AA92" s="332"/>
      <c r="AB92" s="332"/>
      <c r="AC92" s="707"/>
      <c r="AD92" s="703"/>
      <c r="AE92" s="600"/>
      <c r="AF92" s="600"/>
      <c r="AG92" s="600"/>
      <c r="AH92" s="601"/>
      <c r="AI92" s="704"/>
      <c r="AJ92" s="734"/>
      <c r="AK92" s="734"/>
      <c r="AL92" s="734"/>
      <c r="AM92" s="734"/>
      <c r="AN92" s="734"/>
      <c r="AO92" s="734"/>
      <c r="AP92" s="734"/>
      <c r="AQ92" s="734"/>
      <c r="AR92" s="734"/>
      <c r="AS92" s="734"/>
      <c r="AT92" s="734"/>
      <c r="AU92" s="735"/>
      <c r="AV92" s="694"/>
      <c r="AW92" s="695"/>
      <c r="AX92" s="695"/>
      <c r="AY92" s="696"/>
    </row>
    <row r="93" spans="2:51" ht="24.75" customHeight="1">
      <c r="B93" s="313"/>
      <c r="C93" s="314"/>
      <c r="D93" s="314"/>
      <c r="E93" s="314"/>
      <c r="F93" s="314"/>
      <c r="G93" s="315"/>
      <c r="H93" s="341" t="s">
        <v>1195</v>
      </c>
      <c r="I93" s="342"/>
      <c r="J93" s="342"/>
      <c r="K93" s="342"/>
      <c r="L93" s="343"/>
      <c r="M93" s="346" t="s">
        <v>1195</v>
      </c>
      <c r="N93" s="347"/>
      <c r="O93" s="347"/>
      <c r="P93" s="347"/>
      <c r="Q93" s="347"/>
      <c r="R93" s="347"/>
      <c r="S93" s="347"/>
      <c r="T93" s="347"/>
      <c r="U93" s="347"/>
      <c r="V93" s="347"/>
      <c r="W93" s="347"/>
      <c r="X93" s="347"/>
      <c r="Y93" s="348"/>
      <c r="Z93" s="697"/>
      <c r="AA93" s="698"/>
      <c r="AB93" s="698"/>
      <c r="AC93" s="720"/>
      <c r="AD93" s="341"/>
      <c r="AE93" s="342"/>
      <c r="AF93" s="342"/>
      <c r="AG93" s="342"/>
      <c r="AH93" s="343"/>
      <c r="AI93" s="346"/>
      <c r="AJ93" s="347"/>
      <c r="AK93" s="347"/>
      <c r="AL93" s="347"/>
      <c r="AM93" s="347"/>
      <c r="AN93" s="347"/>
      <c r="AO93" s="347"/>
      <c r="AP93" s="347"/>
      <c r="AQ93" s="347"/>
      <c r="AR93" s="347"/>
      <c r="AS93" s="347"/>
      <c r="AT93" s="347"/>
      <c r="AU93" s="348"/>
      <c r="AV93" s="697"/>
      <c r="AW93" s="698"/>
      <c r="AX93" s="698"/>
      <c r="AY93" s="699"/>
    </row>
    <row r="94" spans="2:51" ht="24.75" customHeight="1">
      <c r="B94" s="313"/>
      <c r="C94" s="314"/>
      <c r="D94" s="314"/>
      <c r="E94" s="314"/>
      <c r="F94" s="314"/>
      <c r="G94" s="315"/>
      <c r="H94" s="341"/>
      <c r="I94" s="342"/>
      <c r="J94" s="342"/>
      <c r="K94" s="342"/>
      <c r="L94" s="343"/>
      <c r="M94" s="346"/>
      <c r="N94" s="347"/>
      <c r="O94" s="347"/>
      <c r="P94" s="347"/>
      <c r="Q94" s="347"/>
      <c r="R94" s="347"/>
      <c r="S94" s="347"/>
      <c r="T94" s="347"/>
      <c r="U94" s="347"/>
      <c r="V94" s="347"/>
      <c r="W94" s="347"/>
      <c r="X94" s="347"/>
      <c r="Y94" s="348"/>
      <c r="Z94" s="697"/>
      <c r="AA94" s="698"/>
      <c r="AB94" s="698"/>
      <c r="AC94" s="720"/>
      <c r="AD94" s="341"/>
      <c r="AE94" s="342"/>
      <c r="AF94" s="342"/>
      <c r="AG94" s="342"/>
      <c r="AH94" s="343"/>
      <c r="AI94" s="346"/>
      <c r="AJ94" s="347"/>
      <c r="AK94" s="347"/>
      <c r="AL94" s="347"/>
      <c r="AM94" s="347"/>
      <c r="AN94" s="347"/>
      <c r="AO94" s="347"/>
      <c r="AP94" s="347"/>
      <c r="AQ94" s="347"/>
      <c r="AR94" s="347"/>
      <c r="AS94" s="347"/>
      <c r="AT94" s="347"/>
      <c r="AU94" s="348"/>
      <c r="AV94" s="697"/>
      <c r="AW94" s="698"/>
      <c r="AX94" s="698"/>
      <c r="AY94" s="699"/>
    </row>
    <row r="95" spans="2:51" ht="24.75" customHeight="1">
      <c r="B95" s="313"/>
      <c r="C95" s="314"/>
      <c r="D95" s="314"/>
      <c r="E95" s="314"/>
      <c r="F95" s="314"/>
      <c r="G95" s="315"/>
      <c r="H95" s="341"/>
      <c r="I95" s="342"/>
      <c r="J95" s="342"/>
      <c r="K95" s="342"/>
      <c r="L95" s="343"/>
      <c r="M95" s="346"/>
      <c r="N95" s="347"/>
      <c r="O95" s="347"/>
      <c r="P95" s="347"/>
      <c r="Q95" s="347"/>
      <c r="R95" s="347"/>
      <c r="S95" s="347"/>
      <c r="T95" s="347"/>
      <c r="U95" s="347"/>
      <c r="V95" s="347"/>
      <c r="W95" s="347"/>
      <c r="X95" s="347"/>
      <c r="Y95" s="348"/>
      <c r="Z95" s="697"/>
      <c r="AA95" s="698"/>
      <c r="AB95" s="698"/>
      <c r="AC95" s="720"/>
      <c r="AD95" s="341"/>
      <c r="AE95" s="342"/>
      <c r="AF95" s="342"/>
      <c r="AG95" s="342"/>
      <c r="AH95" s="343"/>
      <c r="AI95" s="346"/>
      <c r="AJ95" s="347"/>
      <c r="AK95" s="347"/>
      <c r="AL95" s="347"/>
      <c r="AM95" s="347"/>
      <c r="AN95" s="347"/>
      <c r="AO95" s="347"/>
      <c r="AP95" s="347"/>
      <c r="AQ95" s="347"/>
      <c r="AR95" s="347"/>
      <c r="AS95" s="347"/>
      <c r="AT95" s="347"/>
      <c r="AU95" s="348"/>
      <c r="AV95" s="697"/>
      <c r="AW95" s="698"/>
      <c r="AX95" s="698"/>
      <c r="AY95" s="699"/>
    </row>
    <row r="96" spans="2:51" ht="24.75" customHeight="1">
      <c r="B96" s="313"/>
      <c r="C96" s="314"/>
      <c r="D96" s="314"/>
      <c r="E96" s="314"/>
      <c r="F96" s="314"/>
      <c r="G96" s="315"/>
      <c r="H96" s="341"/>
      <c r="I96" s="342"/>
      <c r="J96" s="342"/>
      <c r="K96" s="342"/>
      <c r="L96" s="343"/>
      <c r="M96" s="346"/>
      <c r="N96" s="347"/>
      <c r="O96" s="347"/>
      <c r="P96" s="347"/>
      <c r="Q96" s="347"/>
      <c r="R96" s="347"/>
      <c r="S96" s="347"/>
      <c r="T96" s="347"/>
      <c r="U96" s="347"/>
      <c r="V96" s="347"/>
      <c r="W96" s="347"/>
      <c r="X96" s="347"/>
      <c r="Y96" s="348"/>
      <c r="Z96" s="697"/>
      <c r="AA96" s="698"/>
      <c r="AB96" s="698"/>
      <c r="AC96" s="698"/>
      <c r="AD96" s="341"/>
      <c r="AE96" s="342"/>
      <c r="AF96" s="342"/>
      <c r="AG96" s="342"/>
      <c r="AH96" s="343"/>
      <c r="AI96" s="346"/>
      <c r="AJ96" s="347"/>
      <c r="AK96" s="347"/>
      <c r="AL96" s="347"/>
      <c r="AM96" s="347"/>
      <c r="AN96" s="347"/>
      <c r="AO96" s="347"/>
      <c r="AP96" s="347"/>
      <c r="AQ96" s="347"/>
      <c r="AR96" s="347"/>
      <c r="AS96" s="347"/>
      <c r="AT96" s="347"/>
      <c r="AU96" s="348"/>
      <c r="AV96" s="697"/>
      <c r="AW96" s="698"/>
      <c r="AX96" s="698"/>
      <c r="AY96" s="699"/>
    </row>
    <row r="97" spans="2:51" ht="24.75" customHeight="1">
      <c r="B97" s="313"/>
      <c r="C97" s="314"/>
      <c r="D97" s="314"/>
      <c r="E97" s="314"/>
      <c r="F97" s="314"/>
      <c r="G97" s="315"/>
      <c r="H97" s="341"/>
      <c r="I97" s="342"/>
      <c r="J97" s="342"/>
      <c r="K97" s="342"/>
      <c r="L97" s="343"/>
      <c r="M97" s="346"/>
      <c r="N97" s="347"/>
      <c r="O97" s="347"/>
      <c r="P97" s="347"/>
      <c r="Q97" s="347"/>
      <c r="R97" s="347"/>
      <c r="S97" s="347"/>
      <c r="T97" s="347"/>
      <c r="U97" s="347"/>
      <c r="V97" s="347"/>
      <c r="W97" s="347"/>
      <c r="X97" s="347"/>
      <c r="Y97" s="348"/>
      <c r="Z97" s="697"/>
      <c r="AA97" s="698"/>
      <c r="AB97" s="698"/>
      <c r="AC97" s="698"/>
      <c r="AD97" s="341"/>
      <c r="AE97" s="342"/>
      <c r="AF97" s="342"/>
      <c r="AG97" s="342"/>
      <c r="AH97" s="343"/>
      <c r="AI97" s="346"/>
      <c r="AJ97" s="347"/>
      <c r="AK97" s="347"/>
      <c r="AL97" s="347"/>
      <c r="AM97" s="347"/>
      <c r="AN97" s="347"/>
      <c r="AO97" s="347"/>
      <c r="AP97" s="347"/>
      <c r="AQ97" s="347"/>
      <c r="AR97" s="347"/>
      <c r="AS97" s="347"/>
      <c r="AT97" s="347"/>
      <c r="AU97" s="348"/>
      <c r="AV97" s="697"/>
      <c r="AW97" s="698"/>
      <c r="AX97" s="698"/>
      <c r="AY97" s="699"/>
    </row>
    <row r="98" spans="2:51" ht="24.75" customHeight="1">
      <c r="B98" s="313"/>
      <c r="C98" s="314"/>
      <c r="D98" s="314"/>
      <c r="E98" s="314"/>
      <c r="F98" s="314"/>
      <c r="G98" s="315"/>
      <c r="H98" s="341"/>
      <c r="I98" s="342"/>
      <c r="J98" s="342"/>
      <c r="K98" s="342"/>
      <c r="L98" s="343"/>
      <c r="M98" s="346"/>
      <c r="N98" s="347"/>
      <c r="O98" s="347"/>
      <c r="P98" s="347"/>
      <c r="Q98" s="347"/>
      <c r="R98" s="347"/>
      <c r="S98" s="347"/>
      <c r="T98" s="347"/>
      <c r="U98" s="347"/>
      <c r="V98" s="347"/>
      <c r="W98" s="347"/>
      <c r="X98" s="347"/>
      <c r="Y98" s="348"/>
      <c r="Z98" s="697"/>
      <c r="AA98" s="698"/>
      <c r="AB98" s="698"/>
      <c r="AC98" s="698"/>
      <c r="AD98" s="341"/>
      <c r="AE98" s="342"/>
      <c r="AF98" s="342"/>
      <c r="AG98" s="342"/>
      <c r="AH98" s="343"/>
      <c r="AI98" s="346"/>
      <c r="AJ98" s="347"/>
      <c r="AK98" s="347"/>
      <c r="AL98" s="347"/>
      <c r="AM98" s="347"/>
      <c r="AN98" s="347"/>
      <c r="AO98" s="347"/>
      <c r="AP98" s="347"/>
      <c r="AQ98" s="347"/>
      <c r="AR98" s="347"/>
      <c r="AS98" s="347"/>
      <c r="AT98" s="347"/>
      <c r="AU98" s="348"/>
      <c r="AV98" s="697"/>
      <c r="AW98" s="698"/>
      <c r="AX98" s="698"/>
      <c r="AY98" s="699"/>
    </row>
    <row r="99" spans="2:51" ht="24.75" customHeight="1">
      <c r="B99" s="313"/>
      <c r="C99" s="314"/>
      <c r="D99" s="314"/>
      <c r="E99" s="314"/>
      <c r="F99" s="314"/>
      <c r="G99" s="315"/>
      <c r="H99" s="642"/>
      <c r="I99" s="595"/>
      <c r="J99" s="595"/>
      <c r="K99" s="595"/>
      <c r="L99" s="596"/>
      <c r="M99" s="643"/>
      <c r="N99" s="644"/>
      <c r="O99" s="644"/>
      <c r="P99" s="644"/>
      <c r="Q99" s="644"/>
      <c r="R99" s="644"/>
      <c r="S99" s="644"/>
      <c r="T99" s="644"/>
      <c r="U99" s="644"/>
      <c r="V99" s="644"/>
      <c r="W99" s="644"/>
      <c r="X99" s="644"/>
      <c r="Y99" s="645"/>
      <c r="Z99" s="646"/>
      <c r="AA99" s="647"/>
      <c r="AB99" s="647"/>
      <c r="AC99" s="647"/>
      <c r="AD99" s="642"/>
      <c r="AE99" s="595"/>
      <c r="AF99" s="595"/>
      <c r="AG99" s="595"/>
      <c r="AH99" s="596"/>
      <c r="AI99" s="643"/>
      <c r="AJ99" s="644"/>
      <c r="AK99" s="644"/>
      <c r="AL99" s="644"/>
      <c r="AM99" s="644"/>
      <c r="AN99" s="644"/>
      <c r="AO99" s="644"/>
      <c r="AP99" s="644"/>
      <c r="AQ99" s="644"/>
      <c r="AR99" s="644"/>
      <c r="AS99" s="644"/>
      <c r="AT99" s="644"/>
      <c r="AU99" s="645"/>
      <c r="AV99" s="646"/>
      <c r="AW99" s="647"/>
      <c r="AX99" s="647"/>
      <c r="AY99" s="648"/>
    </row>
    <row r="100" spans="2:51" ht="24.75" customHeight="1">
      <c r="B100" s="313"/>
      <c r="C100" s="314"/>
      <c r="D100" s="314"/>
      <c r="E100" s="314"/>
      <c r="F100" s="314"/>
      <c r="G100" s="315"/>
      <c r="H100" s="716" t="s">
        <v>35</v>
      </c>
      <c r="I100" s="368"/>
      <c r="J100" s="368"/>
      <c r="K100" s="368"/>
      <c r="L100" s="368"/>
      <c r="M100" s="717"/>
      <c r="N100" s="718"/>
      <c r="O100" s="718"/>
      <c r="P100" s="718"/>
      <c r="Q100" s="718"/>
      <c r="R100" s="718"/>
      <c r="S100" s="718"/>
      <c r="T100" s="718"/>
      <c r="U100" s="718"/>
      <c r="V100" s="718"/>
      <c r="W100" s="718"/>
      <c r="X100" s="718"/>
      <c r="Y100" s="719"/>
      <c r="Z100" s="639">
        <f>SUM(Z92:AC99)</f>
        <v>61</v>
      </c>
      <c r="AA100" s="640"/>
      <c r="AB100" s="640"/>
      <c r="AC100" s="736"/>
      <c r="AD100" s="716" t="s">
        <v>35</v>
      </c>
      <c r="AE100" s="368"/>
      <c r="AF100" s="368"/>
      <c r="AG100" s="368"/>
      <c r="AH100" s="368"/>
      <c r="AI100" s="717"/>
      <c r="AJ100" s="718"/>
      <c r="AK100" s="718"/>
      <c r="AL100" s="718"/>
      <c r="AM100" s="718"/>
      <c r="AN100" s="718"/>
      <c r="AO100" s="718"/>
      <c r="AP100" s="718"/>
      <c r="AQ100" s="718"/>
      <c r="AR100" s="718"/>
      <c r="AS100" s="718"/>
      <c r="AT100" s="718"/>
      <c r="AU100" s="719"/>
      <c r="AV100" s="639">
        <f>SUM(AV92:AY99)</f>
        <v>0</v>
      </c>
      <c r="AW100" s="640"/>
      <c r="AX100" s="640"/>
      <c r="AY100" s="641"/>
    </row>
    <row r="101" spans="2:51" ht="24.75" customHeight="1">
      <c r="B101" s="313"/>
      <c r="C101" s="314"/>
      <c r="D101" s="314"/>
      <c r="E101" s="314"/>
      <c r="F101" s="314"/>
      <c r="G101" s="315"/>
      <c r="H101" s="721" t="s">
        <v>1194</v>
      </c>
      <c r="I101" s="724"/>
      <c r="J101" s="724"/>
      <c r="K101" s="724"/>
      <c r="L101" s="724"/>
      <c r="M101" s="724"/>
      <c r="N101" s="724"/>
      <c r="O101" s="724"/>
      <c r="P101" s="724"/>
      <c r="Q101" s="724"/>
      <c r="R101" s="724"/>
      <c r="S101" s="724"/>
      <c r="T101" s="724"/>
      <c r="U101" s="724"/>
      <c r="V101" s="724"/>
      <c r="W101" s="724"/>
      <c r="X101" s="724"/>
      <c r="Y101" s="724"/>
      <c r="Z101" s="724"/>
      <c r="AA101" s="724"/>
      <c r="AB101" s="724"/>
      <c r="AC101" s="737"/>
      <c r="AD101" s="721" t="s">
        <v>1193</v>
      </c>
      <c r="AE101" s="724"/>
      <c r="AF101" s="724"/>
      <c r="AG101" s="724"/>
      <c r="AH101" s="724"/>
      <c r="AI101" s="724"/>
      <c r="AJ101" s="724"/>
      <c r="AK101" s="724"/>
      <c r="AL101" s="724"/>
      <c r="AM101" s="724"/>
      <c r="AN101" s="724"/>
      <c r="AO101" s="724"/>
      <c r="AP101" s="724"/>
      <c r="AQ101" s="724"/>
      <c r="AR101" s="724"/>
      <c r="AS101" s="724"/>
      <c r="AT101" s="724"/>
      <c r="AU101" s="724"/>
      <c r="AV101" s="724"/>
      <c r="AW101" s="724"/>
      <c r="AX101" s="724"/>
      <c r="AY101" s="725"/>
    </row>
    <row r="102" spans="2:51" ht="24.75" customHeight="1">
      <c r="B102" s="313"/>
      <c r="C102" s="314"/>
      <c r="D102" s="314"/>
      <c r="E102" s="314"/>
      <c r="F102" s="314"/>
      <c r="G102" s="315"/>
      <c r="H102" s="726" t="s">
        <v>60</v>
      </c>
      <c r="I102" s="519"/>
      <c r="J102" s="519"/>
      <c r="K102" s="519"/>
      <c r="L102" s="519"/>
      <c r="M102" s="329" t="s">
        <v>143</v>
      </c>
      <c r="N102" s="290"/>
      <c r="O102" s="290"/>
      <c r="P102" s="290"/>
      <c r="Q102" s="290"/>
      <c r="R102" s="290"/>
      <c r="S102" s="290"/>
      <c r="T102" s="290"/>
      <c r="U102" s="290"/>
      <c r="V102" s="290"/>
      <c r="W102" s="290"/>
      <c r="X102" s="290"/>
      <c r="Y102" s="731"/>
      <c r="Z102" s="323" t="s">
        <v>144</v>
      </c>
      <c r="AA102" s="732"/>
      <c r="AB102" s="732"/>
      <c r="AC102" s="738"/>
      <c r="AD102" s="726" t="s">
        <v>60</v>
      </c>
      <c r="AE102" s="519"/>
      <c r="AF102" s="519"/>
      <c r="AG102" s="519"/>
      <c r="AH102" s="519"/>
      <c r="AI102" s="329" t="s">
        <v>143</v>
      </c>
      <c r="AJ102" s="290"/>
      <c r="AK102" s="290"/>
      <c r="AL102" s="290"/>
      <c r="AM102" s="290"/>
      <c r="AN102" s="290"/>
      <c r="AO102" s="290"/>
      <c r="AP102" s="290"/>
      <c r="AQ102" s="290"/>
      <c r="AR102" s="290"/>
      <c r="AS102" s="290"/>
      <c r="AT102" s="290"/>
      <c r="AU102" s="731"/>
      <c r="AV102" s="323" t="s">
        <v>144</v>
      </c>
      <c r="AW102" s="732"/>
      <c r="AX102" s="732"/>
      <c r="AY102" s="733"/>
    </row>
    <row r="103" spans="2:51" ht="24.75" customHeight="1">
      <c r="B103" s="313"/>
      <c r="C103" s="314"/>
      <c r="D103" s="314"/>
      <c r="E103" s="314"/>
      <c r="F103" s="314"/>
      <c r="G103" s="315"/>
      <c r="H103" s="703"/>
      <c r="I103" s="600"/>
      <c r="J103" s="600"/>
      <c r="K103" s="600"/>
      <c r="L103" s="601"/>
      <c r="M103" s="704"/>
      <c r="N103" s="734"/>
      <c r="O103" s="734"/>
      <c r="P103" s="734"/>
      <c r="Q103" s="734"/>
      <c r="R103" s="734"/>
      <c r="S103" s="734"/>
      <c r="T103" s="734"/>
      <c r="U103" s="734"/>
      <c r="V103" s="734"/>
      <c r="W103" s="734"/>
      <c r="X103" s="734"/>
      <c r="Y103" s="735"/>
      <c r="Z103" s="694"/>
      <c r="AA103" s="695"/>
      <c r="AB103" s="695"/>
      <c r="AC103" s="739"/>
      <c r="AD103" s="703"/>
      <c r="AE103" s="600"/>
      <c r="AF103" s="600"/>
      <c r="AG103" s="600"/>
      <c r="AH103" s="601"/>
      <c r="AI103" s="704"/>
      <c r="AJ103" s="734"/>
      <c r="AK103" s="734"/>
      <c r="AL103" s="734"/>
      <c r="AM103" s="734"/>
      <c r="AN103" s="734"/>
      <c r="AO103" s="734"/>
      <c r="AP103" s="734"/>
      <c r="AQ103" s="734"/>
      <c r="AR103" s="734"/>
      <c r="AS103" s="734"/>
      <c r="AT103" s="734"/>
      <c r="AU103" s="735"/>
      <c r="AV103" s="694"/>
      <c r="AW103" s="695"/>
      <c r="AX103" s="695"/>
      <c r="AY103" s="696"/>
    </row>
    <row r="104" spans="2:51" ht="24.75" customHeight="1">
      <c r="B104" s="313"/>
      <c r="C104" s="314"/>
      <c r="D104" s="314"/>
      <c r="E104" s="314"/>
      <c r="F104" s="314"/>
      <c r="G104" s="315"/>
      <c r="H104" s="341"/>
      <c r="I104" s="342"/>
      <c r="J104" s="342"/>
      <c r="K104" s="342"/>
      <c r="L104" s="343"/>
      <c r="M104" s="346"/>
      <c r="N104" s="347"/>
      <c r="O104" s="347"/>
      <c r="P104" s="347"/>
      <c r="Q104" s="347"/>
      <c r="R104" s="347"/>
      <c r="S104" s="347"/>
      <c r="T104" s="347"/>
      <c r="U104" s="347"/>
      <c r="V104" s="347"/>
      <c r="W104" s="347"/>
      <c r="X104" s="347"/>
      <c r="Y104" s="348"/>
      <c r="Z104" s="697"/>
      <c r="AA104" s="698"/>
      <c r="AB104" s="698"/>
      <c r="AC104" s="720"/>
      <c r="AD104" s="341"/>
      <c r="AE104" s="342"/>
      <c r="AF104" s="342"/>
      <c r="AG104" s="342"/>
      <c r="AH104" s="343"/>
      <c r="AI104" s="346"/>
      <c r="AJ104" s="347"/>
      <c r="AK104" s="347"/>
      <c r="AL104" s="347"/>
      <c r="AM104" s="347"/>
      <c r="AN104" s="347"/>
      <c r="AO104" s="347"/>
      <c r="AP104" s="347"/>
      <c r="AQ104" s="347"/>
      <c r="AR104" s="347"/>
      <c r="AS104" s="347"/>
      <c r="AT104" s="347"/>
      <c r="AU104" s="348"/>
      <c r="AV104" s="697"/>
      <c r="AW104" s="698"/>
      <c r="AX104" s="698"/>
      <c r="AY104" s="699"/>
    </row>
    <row r="105" spans="2:51" ht="24.75" customHeight="1">
      <c r="B105" s="313"/>
      <c r="C105" s="314"/>
      <c r="D105" s="314"/>
      <c r="E105" s="314"/>
      <c r="F105" s="314"/>
      <c r="G105" s="315"/>
      <c r="H105" s="341"/>
      <c r="I105" s="342"/>
      <c r="J105" s="342"/>
      <c r="K105" s="342"/>
      <c r="L105" s="343"/>
      <c r="M105" s="346"/>
      <c r="N105" s="347"/>
      <c r="O105" s="347"/>
      <c r="P105" s="347"/>
      <c r="Q105" s="347"/>
      <c r="R105" s="347"/>
      <c r="S105" s="347"/>
      <c r="T105" s="347"/>
      <c r="U105" s="347"/>
      <c r="V105" s="347"/>
      <c r="W105" s="347"/>
      <c r="X105" s="347"/>
      <c r="Y105" s="348"/>
      <c r="Z105" s="697"/>
      <c r="AA105" s="698"/>
      <c r="AB105" s="698"/>
      <c r="AC105" s="720"/>
      <c r="AD105" s="341"/>
      <c r="AE105" s="342"/>
      <c r="AF105" s="342"/>
      <c r="AG105" s="342"/>
      <c r="AH105" s="343"/>
      <c r="AI105" s="346"/>
      <c r="AJ105" s="347"/>
      <c r="AK105" s="347"/>
      <c r="AL105" s="347"/>
      <c r="AM105" s="347"/>
      <c r="AN105" s="347"/>
      <c r="AO105" s="347"/>
      <c r="AP105" s="347"/>
      <c r="AQ105" s="347"/>
      <c r="AR105" s="347"/>
      <c r="AS105" s="347"/>
      <c r="AT105" s="347"/>
      <c r="AU105" s="348"/>
      <c r="AV105" s="697"/>
      <c r="AW105" s="698"/>
      <c r="AX105" s="698"/>
      <c r="AY105" s="699"/>
    </row>
    <row r="106" spans="2:51" ht="24.75" customHeight="1">
      <c r="B106" s="313"/>
      <c r="C106" s="314"/>
      <c r="D106" s="314"/>
      <c r="E106" s="314"/>
      <c r="F106" s="314"/>
      <c r="G106" s="315"/>
      <c r="H106" s="341"/>
      <c r="I106" s="342"/>
      <c r="J106" s="342"/>
      <c r="K106" s="342"/>
      <c r="L106" s="343"/>
      <c r="M106" s="346"/>
      <c r="N106" s="347"/>
      <c r="O106" s="347"/>
      <c r="P106" s="347"/>
      <c r="Q106" s="347"/>
      <c r="R106" s="347"/>
      <c r="S106" s="347"/>
      <c r="T106" s="347"/>
      <c r="U106" s="347"/>
      <c r="V106" s="347"/>
      <c r="W106" s="347"/>
      <c r="X106" s="347"/>
      <c r="Y106" s="348"/>
      <c r="Z106" s="697"/>
      <c r="AA106" s="698"/>
      <c r="AB106" s="698"/>
      <c r="AC106" s="720"/>
      <c r="AD106" s="341"/>
      <c r="AE106" s="342"/>
      <c r="AF106" s="342"/>
      <c r="AG106" s="342"/>
      <c r="AH106" s="343"/>
      <c r="AI106" s="346"/>
      <c r="AJ106" s="347"/>
      <c r="AK106" s="347"/>
      <c r="AL106" s="347"/>
      <c r="AM106" s="347"/>
      <c r="AN106" s="347"/>
      <c r="AO106" s="347"/>
      <c r="AP106" s="347"/>
      <c r="AQ106" s="347"/>
      <c r="AR106" s="347"/>
      <c r="AS106" s="347"/>
      <c r="AT106" s="347"/>
      <c r="AU106" s="348"/>
      <c r="AV106" s="697"/>
      <c r="AW106" s="698"/>
      <c r="AX106" s="698"/>
      <c r="AY106" s="699"/>
    </row>
    <row r="107" spans="2:51" ht="24.75" customHeight="1">
      <c r="B107" s="313"/>
      <c r="C107" s="314"/>
      <c r="D107" s="314"/>
      <c r="E107" s="314"/>
      <c r="F107" s="314"/>
      <c r="G107" s="315"/>
      <c r="H107" s="341"/>
      <c r="I107" s="342"/>
      <c r="J107" s="342"/>
      <c r="K107" s="342"/>
      <c r="L107" s="343"/>
      <c r="M107" s="346"/>
      <c r="N107" s="347"/>
      <c r="O107" s="347"/>
      <c r="P107" s="347"/>
      <c r="Q107" s="347"/>
      <c r="R107" s="347"/>
      <c r="S107" s="347"/>
      <c r="T107" s="347"/>
      <c r="U107" s="347"/>
      <c r="V107" s="347"/>
      <c r="W107" s="347"/>
      <c r="X107" s="347"/>
      <c r="Y107" s="348"/>
      <c r="Z107" s="697"/>
      <c r="AA107" s="698"/>
      <c r="AB107" s="698"/>
      <c r="AC107" s="698"/>
      <c r="AD107" s="341"/>
      <c r="AE107" s="342"/>
      <c r="AF107" s="342"/>
      <c r="AG107" s="342"/>
      <c r="AH107" s="343"/>
      <c r="AI107" s="346"/>
      <c r="AJ107" s="347"/>
      <c r="AK107" s="347"/>
      <c r="AL107" s="347"/>
      <c r="AM107" s="347"/>
      <c r="AN107" s="347"/>
      <c r="AO107" s="347"/>
      <c r="AP107" s="347"/>
      <c r="AQ107" s="347"/>
      <c r="AR107" s="347"/>
      <c r="AS107" s="347"/>
      <c r="AT107" s="347"/>
      <c r="AU107" s="348"/>
      <c r="AV107" s="697"/>
      <c r="AW107" s="698"/>
      <c r="AX107" s="698"/>
      <c r="AY107" s="699"/>
    </row>
    <row r="108" spans="2:51" ht="24.75" customHeight="1">
      <c r="B108" s="313"/>
      <c r="C108" s="314"/>
      <c r="D108" s="314"/>
      <c r="E108" s="314"/>
      <c r="F108" s="314"/>
      <c r="G108" s="315"/>
      <c r="H108" s="341"/>
      <c r="I108" s="342"/>
      <c r="J108" s="342"/>
      <c r="K108" s="342"/>
      <c r="L108" s="343"/>
      <c r="M108" s="346"/>
      <c r="N108" s="347"/>
      <c r="O108" s="347"/>
      <c r="P108" s="347"/>
      <c r="Q108" s="347"/>
      <c r="R108" s="347"/>
      <c r="S108" s="347"/>
      <c r="T108" s="347"/>
      <c r="U108" s="347"/>
      <c r="V108" s="347"/>
      <c r="W108" s="347"/>
      <c r="X108" s="347"/>
      <c r="Y108" s="348"/>
      <c r="Z108" s="697"/>
      <c r="AA108" s="698"/>
      <c r="AB108" s="698"/>
      <c r="AC108" s="698"/>
      <c r="AD108" s="341"/>
      <c r="AE108" s="342"/>
      <c r="AF108" s="342"/>
      <c r="AG108" s="342"/>
      <c r="AH108" s="343"/>
      <c r="AI108" s="346"/>
      <c r="AJ108" s="347"/>
      <c r="AK108" s="347"/>
      <c r="AL108" s="347"/>
      <c r="AM108" s="347"/>
      <c r="AN108" s="347"/>
      <c r="AO108" s="347"/>
      <c r="AP108" s="347"/>
      <c r="AQ108" s="347"/>
      <c r="AR108" s="347"/>
      <c r="AS108" s="347"/>
      <c r="AT108" s="347"/>
      <c r="AU108" s="348"/>
      <c r="AV108" s="697"/>
      <c r="AW108" s="698"/>
      <c r="AX108" s="698"/>
      <c r="AY108" s="699"/>
    </row>
    <row r="109" spans="2:51" ht="24.75" customHeight="1">
      <c r="B109" s="313"/>
      <c r="C109" s="314"/>
      <c r="D109" s="314"/>
      <c r="E109" s="314"/>
      <c r="F109" s="314"/>
      <c r="G109" s="315"/>
      <c r="H109" s="341"/>
      <c r="I109" s="342"/>
      <c r="J109" s="342"/>
      <c r="K109" s="342"/>
      <c r="L109" s="343"/>
      <c r="M109" s="346"/>
      <c r="N109" s="347"/>
      <c r="O109" s="347"/>
      <c r="P109" s="347"/>
      <c r="Q109" s="347"/>
      <c r="R109" s="347"/>
      <c r="S109" s="347"/>
      <c r="T109" s="347"/>
      <c r="U109" s="347"/>
      <c r="V109" s="347"/>
      <c r="W109" s="347"/>
      <c r="X109" s="347"/>
      <c r="Y109" s="348"/>
      <c r="Z109" s="697"/>
      <c r="AA109" s="698"/>
      <c r="AB109" s="698"/>
      <c r="AC109" s="698"/>
      <c r="AD109" s="341"/>
      <c r="AE109" s="342"/>
      <c r="AF109" s="342"/>
      <c r="AG109" s="342"/>
      <c r="AH109" s="343"/>
      <c r="AI109" s="346"/>
      <c r="AJ109" s="347"/>
      <c r="AK109" s="347"/>
      <c r="AL109" s="347"/>
      <c r="AM109" s="347"/>
      <c r="AN109" s="347"/>
      <c r="AO109" s="347"/>
      <c r="AP109" s="347"/>
      <c r="AQ109" s="347"/>
      <c r="AR109" s="347"/>
      <c r="AS109" s="347"/>
      <c r="AT109" s="347"/>
      <c r="AU109" s="348"/>
      <c r="AV109" s="697"/>
      <c r="AW109" s="698"/>
      <c r="AX109" s="698"/>
      <c r="AY109" s="699"/>
    </row>
    <row r="110" spans="2:51" ht="24.75" customHeight="1">
      <c r="B110" s="313"/>
      <c r="C110" s="314"/>
      <c r="D110" s="314"/>
      <c r="E110" s="314"/>
      <c r="F110" s="314"/>
      <c r="G110" s="315"/>
      <c r="H110" s="642"/>
      <c r="I110" s="595"/>
      <c r="J110" s="595"/>
      <c r="K110" s="595"/>
      <c r="L110" s="596"/>
      <c r="M110" s="643"/>
      <c r="N110" s="644"/>
      <c r="O110" s="644"/>
      <c r="P110" s="644"/>
      <c r="Q110" s="644"/>
      <c r="R110" s="644"/>
      <c r="S110" s="644"/>
      <c r="T110" s="644"/>
      <c r="U110" s="644"/>
      <c r="V110" s="644"/>
      <c r="W110" s="644"/>
      <c r="X110" s="644"/>
      <c r="Y110" s="645"/>
      <c r="Z110" s="646"/>
      <c r="AA110" s="647"/>
      <c r="AB110" s="647"/>
      <c r="AC110" s="647"/>
      <c r="AD110" s="642"/>
      <c r="AE110" s="595"/>
      <c r="AF110" s="595"/>
      <c r="AG110" s="595"/>
      <c r="AH110" s="596"/>
      <c r="AI110" s="643"/>
      <c r="AJ110" s="644"/>
      <c r="AK110" s="644"/>
      <c r="AL110" s="644"/>
      <c r="AM110" s="644"/>
      <c r="AN110" s="644"/>
      <c r="AO110" s="644"/>
      <c r="AP110" s="644"/>
      <c r="AQ110" s="644"/>
      <c r="AR110" s="644"/>
      <c r="AS110" s="644"/>
      <c r="AT110" s="644"/>
      <c r="AU110" s="645"/>
      <c r="AV110" s="646"/>
      <c r="AW110" s="647"/>
      <c r="AX110" s="647"/>
      <c r="AY110" s="648"/>
    </row>
    <row r="111" spans="2:51" ht="24.75" customHeight="1">
      <c r="B111" s="313"/>
      <c r="C111" s="314"/>
      <c r="D111" s="314"/>
      <c r="E111" s="314"/>
      <c r="F111" s="314"/>
      <c r="G111" s="315"/>
      <c r="H111" s="716" t="s">
        <v>35</v>
      </c>
      <c r="I111" s="368"/>
      <c r="J111" s="368"/>
      <c r="K111" s="368"/>
      <c r="L111" s="368"/>
      <c r="M111" s="717"/>
      <c r="N111" s="718"/>
      <c r="O111" s="718"/>
      <c r="P111" s="718"/>
      <c r="Q111" s="718"/>
      <c r="R111" s="718"/>
      <c r="S111" s="718"/>
      <c r="T111" s="718"/>
      <c r="U111" s="718"/>
      <c r="V111" s="718"/>
      <c r="W111" s="718"/>
      <c r="X111" s="718"/>
      <c r="Y111" s="719"/>
      <c r="Z111" s="639">
        <f>SUM(Z103:AC110)</f>
        <v>0</v>
      </c>
      <c r="AA111" s="640"/>
      <c r="AB111" s="640"/>
      <c r="AC111" s="736"/>
      <c r="AD111" s="716" t="s">
        <v>35</v>
      </c>
      <c r="AE111" s="368"/>
      <c r="AF111" s="368"/>
      <c r="AG111" s="368"/>
      <c r="AH111" s="368"/>
      <c r="AI111" s="717"/>
      <c r="AJ111" s="718"/>
      <c r="AK111" s="718"/>
      <c r="AL111" s="718"/>
      <c r="AM111" s="718"/>
      <c r="AN111" s="718"/>
      <c r="AO111" s="718"/>
      <c r="AP111" s="718"/>
      <c r="AQ111" s="718"/>
      <c r="AR111" s="718"/>
      <c r="AS111" s="718"/>
      <c r="AT111" s="718"/>
      <c r="AU111" s="719"/>
      <c r="AV111" s="639">
        <f>SUM(AV103:AY110)</f>
        <v>0</v>
      </c>
      <c r="AW111" s="640"/>
      <c r="AX111" s="640"/>
      <c r="AY111" s="641"/>
    </row>
    <row r="112" spans="2:51" ht="24.75" customHeight="1">
      <c r="B112" s="313"/>
      <c r="C112" s="314"/>
      <c r="D112" s="314"/>
      <c r="E112" s="314"/>
      <c r="F112" s="314"/>
      <c r="G112" s="315"/>
      <c r="H112" s="721" t="s">
        <v>1192</v>
      </c>
      <c r="I112" s="724"/>
      <c r="J112" s="724"/>
      <c r="K112" s="724"/>
      <c r="L112" s="724"/>
      <c r="M112" s="724"/>
      <c r="N112" s="724"/>
      <c r="O112" s="724"/>
      <c r="P112" s="724"/>
      <c r="Q112" s="724"/>
      <c r="R112" s="724"/>
      <c r="S112" s="724"/>
      <c r="T112" s="724"/>
      <c r="U112" s="724"/>
      <c r="V112" s="724"/>
      <c r="W112" s="724"/>
      <c r="X112" s="724"/>
      <c r="Y112" s="724"/>
      <c r="Z112" s="724"/>
      <c r="AA112" s="724"/>
      <c r="AB112" s="724"/>
      <c r="AC112" s="737"/>
      <c r="AD112" s="721" t="s">
        <v>1191</v>
      </c>
      <c r="AE112" s="724"/>
      <c r="AF112" s="724"/>
      <c r="AG112" s="724"/>
      <c r="AH112" s="724"/>
      <c r="AI112" s="724"/>
      <c r="AJ112" s="724"/>
      <c r="AK112" s="724"/>
      <c r="AL112" s="724"/>
      <c r="AM112" s="724"/>
      <c r="AN112" s="724"/>
      <c r="AO112" s="724"/>
      <c r="AP112" s="724"/>
      <c r="AQ112" s="724"/>
      <c r="AR112" s="724"/>
      <c r="AS112" s="724"/>
      <c r="AT112" s="724"/>
      <c r="AU112" s="724"/>
      <c r="AV112" s="724"/>
      <c r="AW112" s="724"/>
      <c r="AX112" s="724"/>
      <c r="AY112" s="725"/>
    </row>
    <row r="113" spans="2:51" ht="24.75" customHeight="1">
      <c r="B113" s="313"/>
      <c r="C113" s="314"/>
      <c r="D113" s="314"/>
      <c r="E113" s="314"/>
      <c r="F113" s="314"/>
      <c r="G113" s="315"/>
      <c r="H113" s="726" t="s">
        <v>60</v>
      </c>
      <c r="I113" s="519"/>
      <c r="J113" s="519"/>
      <c r="K113" s="519"/>
      <c r="L113" s="519"/>
      <c r="M113" s="329" t="s">
        <v>143</v>
      </c>
      <c r="N113" s="290"/>
      <c r="O113" s="290"/>
      <c r="P113" s="290"/>
      <c r="Q113" s="290"/>
      <c r="R113" s="290"/>
      <c r="S113" s="290"/>
      <c r="T113" s="290"/>
      <c r="U113" s="290"/>
      <c r="V113" s="290"/>
      <c r="W113" s="290"/>
      <c r="X113" s="290"/>
      <c r="Y113" s="731"/>
      <c r="Z113" s="323" t="s">
        <v>144</v>
      </c>
      <c r="AA113" s="732"/>
      <c r="AB113" s="732"/>
      <c r="AC113" s="738"/>
      <c r="AD113" s="726" t="s">
        <v>60</v>
      </c>
      <c r="AE113" s="519"/>
      <c r="AF113" s="519"/>
      <c r="AG113" s="519"/>
      <c r="AH113" s="519"/>
      <c r="AI113" s="329" t="s">
        <v>143</v>
      </c>
      <c r="AJ113" s="290"/>
      <c r="AK113" s="290"/>
      <c r="AL113" s="290"/>
      <c r="AM113" s="290"/>
      <c r="AN113" s="290"/>
      <c r="AO113" s="290"/>
      <c r="AP113" s="290"/>
      <c r="AQ113" s="290"/>
      <c r="AR113" s="290"/>
      <c r="AS113" s="290"/>
      <c r="AT113" s="290"/>
      <c r="AU113" s="731"/>
      <c r="AV113" s="323" t="s">
        <v>144</v>
      </c>
      <c r="AW113" s="732"/>
      <c r="AX113" s="732"/>
      <c r="AY113" s="733"/>
    </row>
    <row r="114" spans="2:51" ht="24.75" customHeight="1">
      <c r="B114" s="313"/>
      <c r="C114" s="314"/>
      <c r="D114" s="314"/>
      <c r="E114" s="314"/>
      <c r="F114" s="314"/>
      <c r="G114" s="315"/>
      <c r="H114" s="703"/>
      <c r="I114" s="600"/>
      <c r="J114" s="600"/>
      <c r="K114" s="600"/>
      <c r="L114" s="601"/>
      <c r="M114" s="704"/>
      <c r="N114" s="734"/>
      <c r="O114" s="734"/>
      <c r="P114" s="734"/>
      <c r="Q114" s="734"/>
      <c r="R114" s="734"/>
      <c r="S114" s="734"/>
      <c r="T114" s="734"/>
      <c r="U114" s="734"/>
      <c r="V114" s="734"/>
      <c r="W114" s="734"/>
      <c r="X114" s="734"/>
      <c r="Y114" s="735"/>
      <c r="Z114" s="694"/>
      <c r="AA114" s="695"/>
      <c r="AB114" s="695"/>
      <c r="AC114" s="739"/>
      <c r="AD114" s="703"/>
      <c r="AE114" s="600"/>
      <c r="AF114" s="600"/>
      <c r="AG114" s="600"/>
      <c r="AH114" s="601"/>
      <c r="AI114" s="704"/>
      <c r="AJ114" s="734"/>
      <c r="AK114" s="734"/>
      <c r="AL114" s="734"/>
      <c r="AM114" s="734"/>
      <c r="AN114" s="734"/>
      <c r="AO114" s="734"/>
      <c r="AP114" s="734"/>
      <c r="AQ114" s="734"/>
      <c r="AR114" s="734"/>
      <c r="AS114" s="734"/>
      <c r="AT114" s="734"/>
      <c r="AU114" s="735"/>
      <c r="AV114" s="694"/>
      <c r="AW114" s="695"/>
      <c r="AX114" s="695"/>
      <c r="AY114" s="696"/>
    </row>
    <row r="115" spans="2:51" ht="24.75" customHeight="1">
      <c r="B115" s="313"/>
      <c r="C115" s="314"/>
      <c r="D115" s="314"/>
      <c r="E115" s="314"/>
      <c r="F115" s="314"/>
      <c r="G115" s="315"/>
      <c r="H115" s="341"/>
      <c r="I115" s="342"/>
      <c r="J115" s="342"/>
      <c r="K115" s="342"/>
      <c r="L115" s="343"/>
      <c r="M115" s="346"/>
      <c r="N115" s="347"/>
      <c r="O115" s="347"/>
      <c r="P115" s="347"/>
      <c r="Q115" s="347"/>
      <c r="R115" s="347"/>
      <c r="S115" s="347"/>
      <c r="T115" s="347"/>
      <c r="U115" s="347"/>
      <c r="V115" s="347"/>
      <c r="W115" s="347"/>
      <c r="X115" s="347"/>
      <c r="Y115" s="348"/>
      <c r="Z115" s="697"/>
      <c r="AA115" s="698"/>
      <c r="AB115" s="698"/>
      <c r="AC115" s="720"/>
      <c r="AD115" s="341"/>
      <c r="AE115" s="342"/>
      <c r="AF115" s="342"/>
      <c r="AG115" s="342"/>
      <c r="AH115" s="343"/>
      <c r="AI115" s="346"/>
      <c r="AJ115" s="347"/>
      <c r="AK115" s="347"/>
      <c r="AL115" s="347"/>
      <c r="AM115" s="347"/>
      <c r="AN115" s="347"/>
      <c r="AO115" s="347"/>
      <c r="AP115" s="347"/>
      <c r="AQ115" s="347"/>
      <c r="AR115" s="347"/>
      <c r="AS115" s="347"/>
      <c r="AT115" s="347"/>
      <c r="AU115" s="348"/>
      <c r="AV115" s="697"/>
      <c r="AW115" s="698"/>
      <c r="AX115" s="698"/>
      <c r="AY115" s="699"/>
    </row>
    <row r="116" spans="2:51" ht="24.75" customHeight="1">
      <c r="B116" s="313"/>
      <c r="C116" s="314"/>
      <c r="D116" s="314"/>
      <c r="E116" s="314"/>
      <c r="F116" s="314"/>
      <c r="G116" s="315"/>
      <c r="H116" s="341"/>
      <c r="I116" s="342"/>
      <c r="J116" s="342"/>
      <c r="K116" s="342"/>
      <c r="L116" s="343"/>
      <c r="M116" s="346"/>
      <c r="N116" s="347"/>
      <c r="O116" s="347"/>
      <c r="P116" s="347"/>
      <c r="Q116" s="347"/>
      <c r="R116" s="347"/>
      <c r="S116" s="347"/>
      <c r="T116" s="347"/>
      <c r="U116" s="347"/>
      <c r="V116" s="347"/>
      <c r="W116" s="347"/>
      <c r="X116" s="347"/>
      <c r="Y116" s="348"/>
      <c r="Z116" s="697"/>
      <c r="AA116" s="698"/>
      <c r="AB116" s="698"/>
      <c r="AC116" s="720"/>
      <c r="AD116" s="341"/>
      <c r="AE116" s="342"/>
      <c r="AF116" s="342"/>
      <c r="AG116" s="342"/>
      <c r="AH116" s="343"/>
      <c r="AI116" s="346"/>
      <c r="AJ116" s="347"/>
      <c r="AK116" s="347"/>
      <c r="AL116" s="347"/>
      <c r="AM116" s="347"/>
      <c r="AN116" s="347"/>
      <c r="AO116" s="347"/>
      <c r="AP116" s="347"/>
      <c r="AQ116" s="347"/>
      <c r="AR116" s="347"/>
      <c r="AS116" s="347"/>
      <c r="AT116" s="347"/>
      <c r="AU116" s="348"/>
      <c r="AV116" s="697"/>
      <c r="AW116" s="698"/>
      <c r="AX116" s="698"/>
      <c r="AY116" s="699"/>
    </row>
    <row r="117" spans="2:51" ht="24.75" customHeight="1">
      <c r="B117" s="313"/>
      <c r="C117" s="314"/>
      <c r="D117" s="314"/>
      <c r="E117" s="314"/>
      <c r="F117" s="314"/>
      <c r="G117" s="315"/>
      <c r="H117" s="341"/>
      <c r="I117" s="342"/>
      <c r="J117" s="342"/>
      <c r="K117" s="342"/>
      <c r="L117" s="343"/>
      <c r="M117" s="346"/>
      <c r="N117" s="347"/>
      <c r="O117" s="347"/>
      <c r="P117" s="347"/>
      <c r="Q117" s="347"/>
      <c r="R117" s="347"/>
      <c r="S117" s="347"/>
      <c r="T117" s="347"/>
      <c r="U117" s="347"/>
      <c r="V117" s="347"/>
      <c r="W117" s="347"/>
      <c r="X117" s="347"/>
      <c r="Y117" s="348"/>
      <c r="Z117" s="697"/>
      <c r="AA117" s="698"/>
      <c r="AB117" s="698"/>
      <c r="AC117" s="720"/>
      <c r="AD117" s="341"/>
      <c r="AE117" s="342"/>
      <c r="AF117" s="342"/>
      <c r="AG117" s="342"/>
      <c r="AH117" s="343"/>
      <c r="AI117" s="346"/>
      <c r="AJ117" s="347"/>
      <c r="AK117" s="347"/>
      <c r="AL117" s="347"/>
      <c r="AM117" s="347"/>
      <c r="AN117" s="347"/>
      <c r="AO117" s="347"/>
      <c r="AP117" s="347"/>
      <c r="AQ117" s="347"/>
      <c r="AR117" s="347"/>
      <c r="AS117" s="347"/>
      <c r="AT117" s="347"/>
      <c r="AU117" s="348"/>
      <c r="AV117" s="697"/>
      <c r="AW117" s="698"/>
      <c r="AX117" s="698"/>
      <c r="AY117" s="699"/>
    </row>
    <row r="118" spans="2:51" ht="24.75" customHeight="1">
      <c r="B118" s="313"/>
      <c r="C118" s="314"/>
      <c r="D118" s="314"/>
      <c r="E118" s="314"/>
      <c r="F118" s="314"/>
      <c r="G118" s="315"/>
      <c r="H118" s="341"/>
      <c r="I118" s="342"/>
      <c r="J118" s="342"/>
      <c r="K118" s="342"/>
      <c r="L118" s="343"/>
      <c r="M118" s="346"/>
      <c r="N118" s="347"/>
      <c r="O118" s="347"/>
      <c r="P118" s="347"/>
      <c r="Q118" s="347"/>
      <c r="R118" s="347"/>
      <c r="S118" s="347"/>
      <c r="T118" s="347"/>
      <c r="U118" s="347"/>
      <c r="V118" s="347"/>
      <c r="W118" s="347"/>
      <c r="X118" s="347"/>
      <c r="Y118" s="348"/>
      <c r="Z118" s="697"/>
      <c r="AA118" s="698"/>
      <c r="AB118" s="698"/>
      <c r="AC118" s="698"/>
      <c r="AD118" s="341"/>
      <c r="AE118" s="342"/>
      <c r="AF118" s="342"/>
      <c r="AG118" s="342"/>
      <c r="AH118" s="343"/>
      <c r="AI118" s="346"/>
      <c r="AJ118" s="347"/>
      <c r="AK118" s="347"/>
      <c r="AL118" s="347"/>
      <c r="AM118" s="347"/>
      <c r="AN118" s="347"/>
      <c r="AO118" s="347"/>
      <c r="AP118" s="347"/>
      <c r="AQ118" s="347"/>
      <c r="AR118" s="347"/>
      <c r="AS118" s="347"/>
      <c r="AT118" s="347"/>
      <c r="AU118" s="348"/>
      <c r="AV118" s="697"/>
      <c r="AW118" s="698"/>
      <c r="AX118" s="698"/>
      <c r="AY118" s="699"/>
    </row>
    <row r="119" spans="2:51" ht="24.75" customHeight="1">
      <c r="B119" s="313"/>
      <c r="C119" s="314"/>
      <c r="D119" s="314"/>
      <c r="E119" s="314"/>
      <c r="F119" s="314"/>
      <c r="G119" s="315"/>
      <c r="H119" s="341"/>
      <c r="I119" s="342"/>
      <c r="J119" s="342"/>
      <c r="K119" s="342"/>
      <c r="L119" s="343"/>
      <c r="M119" s="346"/>
      <c r="N119" s="347"/>
      <c r="O119" s="347"/>
      <c r="P119" s="347"/>
      <c r="Q119" s="347"/>
      <c r="R119" s="347"/>
      <c r="S119" s="347"/>
      <c r="T119" s="347"/>
      <c r="U119" s="347"/>
      <c r="V119" s="347"/>
      <c r="W119" s="347"/>
      <c r="X119" s="347"/>
      <c r="Y119" s="348"/>
      <c r="Z119" s="697"/>
      <c r="AA119" s="698"/>
      <c r="AB119" s="698"/>
      <c r="AC119" s="698"/>
      <c r="AD119" s="341"/>
      <c r="AE119" s="342"/>
      <c r="AF119" s="342"/>
      <c r="AG119" s="342"/>
      <c r="AH119" s="343"/>
      <c r="AI119" s="346"/>
      <c r="AJ119" s="347"/>
      <c r="AK119" s="347"/>
      <c r="AL119" s="347"/>
      <c r="AM119" s="347"/>
      <c r="AN119" s="347"/>
      <c r="AO119" s="347"/>
      <c r="AP119" s="347"/>
      <c r="AQ119" s="347"/>
      <c r="AR119" s="347"/>
      <c r="AS119" s="347"/>
      <c r="AT119" s="347"/>
      <c r="AU119" s="348"/>
      <c r="AV119" s="697"/>
      <c r="AW119" s="698"/>
      <c r="AX119" s="698"/>
      <c r="AY119" s="699"/>
    </row>
    <row r="120" spans="2:51" ht="24.75" customHeight="1">
      <c r="B120" s="313"/>
      <c r="C120" s="314"/>
      <c r="D120" s="314"/>
      <c r="E120" s="314"/>
      <c r="F120" s="314"/>
      <c r="G120" s="315"/>
      <c r="H120" s="341"/>
      <c r="I120" s="342"/>
      <c r="J120" s="342"/>
      <c r="K120" s="342"/>
      <c r="L120" s="343"/>
      <c r="M120" s="346"/>
      <c r="N120" s="347"/>
      <c r="O120" s="347"/>
      <c r="P120" s="347"/>
      <c r="Q120" s="347"/>
      <c r="R120" s="347"/>
      <c r="S120" s="347"/>
      <c r="T120" s="347"/>
      <c r="U120" s="347"/>
      <c r="V120" s="347"/>
      <c r="W120" s="347"/>
      <c r="X120" s="347"/>
      <c r="Y120" s="348"/>
      <c r="Z120" s="697"/>
      <c r="AA120" s="698"/>
      <c r="AB120" s="698"/>
      <c r="AC120" s="698"/>
      <c r="AD120" s="341"/>
      <c r="AE120" s="342"/>
      <c r="AF120" s="342"/>
      <c r="AG120" s="342"/>
      <c r="AH120" s="343"/>
      <c r="AI120" s="346"/>
      <c r="AJ120" s="347"/>
      <c r="AK120" s="347"/>
      <c r="AL120" s="347"/>
      <c r="AM120" s="347"/>
      <c r="AN120" s="347"/>
      <c r="AO120" s="347"/>
      <c r="AP120" s="347"/>
      <c r="AQ120" s="347"/>
      <c r="AR120" s="347"/>
      <c r="AS120" s="347"/>
      <c r="AT120" s="347"/>
      <c r="AU120" s="348"/>
      <c r="AV120" s="697"/>
      <c r="AW120" s="698"/>
      <c r="AX120" s="698"/>
      <c r="AY120" s="699"/>
    </row>
    <row r="121" spans="2:51" ht="24.75" customHeight="1">
      <c r="B121" s="313"/>
      <c r="C121" s="314"/>
      <c r="D121" s="314"/>
      <c r="E121" s="314"/>
      <c r="F121" s="314"/>
      <c r="G121" s="315"/>
      <c r="H121" s="642"/>
      <c r="I121" s="595"/>
      <c r="J121" s="595"/>
      <c r="K121" s="595"/>
      <c r="L121" s="596"/>
      <c r="M121" s="643"/>
      <c r="N121" s="644"/>
      <c r="O121" s="644"/>
      <c r="P121" s="644"/>
      <c r="Q121" s="644"/>
      <c r="R121" s="644"/>
      <c r="S121" s="644"/>
      <c r="T121" s="644"/>
      <c r="U121" s="644"/>
      <c r="V121" s="644"/>
      <c r="W121" s="644"/>
      <c r="X121" s="644"/>
      <c r="Y121" s="645"/>
      <c r="Z121" s="646"/>
      <c r="AA121" s="647"/>
      <c r="AB121" s="647"/>
      <c r="AC121" s="647"/>
      <c r="AD121" s="642"/>
      <c r="AE121" s="595"/>
      <c r="AF121" s="595"/>
      <c r="AG121" s="595"/>
      <c r="AH121" s="596"/>
      <c r="AI121" s="643"/>
      <c r="AJ121" s="644"/>
      <c r="AK121" s="644"/>
      <c r="AL121" s="644"/>
      <c r="AM121" s="644"/>
      <c r="AN121" s="644"/>
      <c r="AO121" s="644"/>
      <c r="AP121" s="644"/>
      <c r="AQ121" s="644"/>
      <c r="AR121" s="644"/>
      <c r="AS121" s="644"/>
      <c r="AT121" s="644"/>
      <c r="AU121" s="645"/>
      <c r="AV121" s="646"/>
      <c r="AW121" s="647"/>
      <c r="AX121" s="647"/>
      <c r="AY121" s="648"/>
    </row>
    <row r="122" spans="2:51" ht="24.75" customHeight="1" thickBot="1">
      <c r="B122" s="316"/>
      <c r="C122" s="317"/>
      <c r="D122" s="317"/>
      <c r="E122" s="317"/>
      <c r="F122" s="317"/>
      <c r="G122" s="318"/>
      <c r="H122" s="740" t="s">
        <v>35</v>
      </c>
      <c r="I122" s="741"/>
      <c r="J122" s="741"/>
      <c r="K122" s="741"/>
      <c r="L122" s="741"/>
      <c r="M122" s="742"/>
      <c r="N122" s="743"/>
      <c r="O122" s="743"/>
      <c r="P122" s="743"/>
      <c r="Q122" s="743"/>
      <c r="R122" s="743"/>
      <c r="S122" s="743"/>
      <c r="T122" s="743"/>
      <c r="U122" s="743"/>
      <c r="V122" s="743"/>
      <c r="W122" s="743"/>
      <c r="X122" s="743"/>
      <c r="Y122" s="744"/>
      <c r="Z122" s="745">
        <f>SUM(Z114:AC121)</f>
        <v>0</v>
      </c>
      <c r="AA122" s="746"/>
      <c r="AB122" s="746"/>
      <c r="AC122" s="747"/>
      <c r="AD122" s="740" t="s">
        <v>35</v>
      </c>
      <c r="AE122" s="741"/>
      <c r="AF122" s="741"/>
      <c r="AG122" s="741"/>
      <c r="AH122" s="741"/>
      <c r="AI122" s="742"/>
      <c r="AJ122" s="743"/>
      <c r="AK122" s="743"/>
      <c r="AL122" s="743"/>
      <c r="AM122" s="743"/>
      <c r="AN122" s="743"/>
      <c r="AO122" s="743"/>
      <c r="AP122" s="743"/>
      <c r="AQ122" s="743"/>
      <c r="AR122" s="743"/>
      <c r="AS122" s="743"/>
      <c r="AT122" s="743"/>
      <c r="AU122" s="744"/>
      <c r="AV122" s="745">
        <f>SUM(AV114:AY121)</f>
        <v>0</v>
      </c>
      <c r="AW122" s="746"/>
      <c r="AX122" s="746"/>
      <c r="AY122" s="748"/>
    </row>
    <row r="124" spans="2:51" ht="23.25" customHeight="1">
      <c r="B124" s="53" t="s">
        <v>121</v>
      </c>
      <c r="C124" s="53"/>
      <c r="D124" s="53"/>
      <c r="E124" s="202"/>
      <c r="F124" s="202"/>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c r="AJ124" s="308"/>
      <c r="AK124" s="308"/>
      <c r="AL124" s="308"/>
      <c r="AM124" s="308"/>
      <c r="AN124" s="308"/>
      <c r="AO124" s="308"/>
      <c r="AP124" s="308"/>
      <c r="AQ124" s="308"/>
      <c r="AR124" s="308"/>
      <c r="AS124" s="308"/>
      <c r="AT124" s="308"/>
      <c r="AU124" s="308"/>
      <c r="AV124" s="308"/>
      <c r="AW124" s="308"/>
      <c r="AX124" s="308"/>
      <c r="AY124" s="202"/>
    </row>
    <row r="125" spans="2:51" ht="14.25">
      <c r="C125" s="55" t="s">
        <v>1190</v>
      </c>
    </row>
    <row r="126" spans="2:51">
      <c r="C126" s="206" t="s">
        <v>1189</v>
      </c>
    </row>
    <row r="127" spans="2:51" ht="34.5" customHeight="1">
      <c r="B127" s="264"/>
      <c r="C127" s="264"/>
      <c r="D127" s="269" t="s">
        <v>1188</v>
      </c>
      <c r="E127" s="269"/>
      <c r="F127" s="269"/>
      <c r="G127" s="269"/>
      <c r="H127" s="269"/>
      <c r="I127" s="269"/>
      <c r="J127" s="269"/>
      <c r="K127" s="269"/>
      <c r="L127" s="269"/>
      <c r="M127" s="269"/>
      <c r="N127" s="269" t="s">
        <v>1187</v>
      </c>
      <c r="O127" s="269"/>
      <c r="P127" s="269"/>
      <c r="Q127" s="269"/>
      <c r="R127" s="269"/>
      <c r="S127" s="269"/>
      <c r="T127" s="269"/>
      <c r="U127" s="269"/>
      <c r="V127" s="269"/>
      <c r="W127" s="269"/>
      <c r="X127" s="269"/>
      <c r="Y127" s="269"/>
      <c r="Z127" s="269"/>
      <c r="AA127" s="269"/>
      <c r="AB127" s="269"/>
      <c r="AC127" s="269"/>
      <c r="AD127" s="269"/>
      <c r="AE127" s="269"/>
      <c r="AF127" s="269"/>
      <c r="AG127" s="269"/>
      <c r="AH127" s="269"/>
      <c r="AI127" s="269"/>
      <c r="AJ127" s="269"/>
      <c r="AK127" s="269"/>
      <c r="AL127" s="297" t="s">
        <v>1186</v>
      </c>
      <c r="AM127" s="269"/>
      <c r="AN127" s="269"/>
      <c r="AO127" s="269"/>
      <c r="AP127" s="269"/>
      <c r="AQ127" s="269"/>
      <c r="AR127" s="269" t="s">
        <v>160</v>
      </c>
      <c r="AS127" s="269"/>
      <c r="AT127" s="269"/>
      <c r="AU127" s="269"/>
      <c r="AV127" s="269" t="s">
        <v>161</v>
      </c>
      <c r="AW127" s="269"/>
      <c r="AX127" s="269"/>
    </row>
    <row r="128" spans="2:51" ht="24" customHeight="1">
      <c r="B128" s="264">
        <v>1</v>
      </c>
      <c r="C128" s="264">
        <v>1</v>
      </c>
      <c r="D128" s="268" t="s">
        <v>1185</v>
      </c>
      <c r="E128" s="268"/>
      <c r="F128" s="268"/>
      <c r="G128" s="268"/>
      <c r="H128" s="268"/>
      <c r="I128" s="268"/>
      <c r="J128" s="268"/>
      <c r="K128" s="268"/>
      <c r="L128" s="268"/>
      <c r="M128" s="268"/>
      <c r="N128" s="263" t="s">
        <v>1184</v>
      </c>
      <c r="O128" s="263"/>
      <c r="P128" s="263"/>
      <c r="Q128" s="263"/>
      <c r="R128" s="263"/>
      <c r="S128" s="263"/>
      <c r="T128" s="263"/>
      <c r="U128" s="263"/>
      <c r="V128" s="263"/>
      <c r="W128" s="263"/>
      <c r="X128" s="263"/>
      <c r="Y128" s="263"/>
      <c r="Z128" s="263"/>
      <c r="AA128" s="263"/>
      <c r="AB128" s="263"/>
      <c r="AC128" s="263"/>
      <c r="AD128" s="263"/>
      <c r="AE128" s="263"/>
      <c r="AF128" s="263"/>
      <c r="AG128" s="263"/>
      <c r="AH128" s="263"/>
      <c r="AI128" s="263"/>
      <c r="AJ128" s="263"/>
      <c r="AK128" s="263"/>
      <c r="AL128" s="265">
        <v>128</v>
      </c>
      <c r="AM128" s="263"/>
      <c r="AN128" s="263"/>
      <c r="AO128" s="263"/>
      <c r="AP128" s="263"/>
      <c r="AQ128" s="263"/>
      <c r="AR128" s="263"/>
      <c r="AS128" s="263"/>
      <c r="AT128" s="263"/>
      <c r="AU128" s="263"/>
      <c r="AV128" s="263"/>
      <c r="AW128" s="263"/>
      <c r="AX128" s="263"/>
    </row>
    <row r="129" spans="2:50" ht="24" customHeight="1">
      <c r="B129" s="264">
        <v>2</v>
      </c>
      <c r="C129" s="264">
        <v>1</v>
      </c>
      <c r="D129" s="268" t="s">
        <v>1183</v>
      </c>
      <c r="E129" s="268"/>
      <c r="F129" s="268"/>
      <c r="G129" s="268"/>
      <c r="H129" s="268"/>
      <c r="I129" s="268"/>
      <c r="J129" s="268"/>
      <c r="K129" s="268"/>
      <c r="L129" s="268"/>
      <c r="M129" s="268"/>
      <c r="N129" s="263" t="s">
        <v>1182</v>
      </c>
      <c r="O129" s="263"/>
      <c r="P129" s="263"/>
      <c r="Q129" s="263"/>
      <c r="R129" s="263"/>
      <c r="S129" s="263"/>
      <c r="T129" s="263"/>
      <c r="U129" s="263"/>
      <c r="V129" s="263"/>
      <c r="W129" s="263"/>
      <c r="X129" s="263"/>
      <c r="Y129" s="263"/>
      <c r="Z129" s="263"/>
      <c r="AA129" s="263"/>
      <c r="AB129" s="263"/>
      <c r="AC129" s="263"/>
      <c r="AD129" s="263"/>
      <c r="AE129" s="263"/>
      <c r="AF129" s="263"/>
      <c r="AG129" s="263"/>
      <c r="AH129" s="263"/>
      <c r="AI129" s="263"/>
      <c r="AJ129" s="263"/>
      <c r="AK129" s="263"/>
      <c r="AL129" s="265">
        <v>46</v>
      </c>
      <c r="AM129" s="263"/>
      <c r="AN129" s="263"/>
      <c r="AO129" s="263"/>
      <c r="AP129" s="263"/>
      <c r="AQ129" s="263"/>
      <c r="AR129" s="263"/>
      <c r="AS129" s="263"/>
      <c r="AT129" s="263"/>
      <c r="AU129" s="263"/>
      <c r="AV129" s="263"/>
      <c r="AW129" s="263"/>
      <c r="AX129" s="263"/>
    </row>
    <row r="130" spans="2:50" ht="24" customHeight="1">
      <c r="B130" s="264">
        <v>3</v>
      </c>
      <c r="C130" s="264">
        <v>1</v>
      </c>
      <c r="D130" s="203" t="s">
        <v>1181</v>
      </c>
      <c r="E130" s="204"/>
      <c r="F130" s="204"/>
      <c r="G130" s="204"/>
      <c r="H130" s="204"/>
      <c r="I130" s="204"/>
      <c r="J130" s="204"/>
      <c r="K130" s="204"/>
      <c r="L130" s="204"/>
      <c r="M130" s="205"/>
      <c r="N130" s="263" t="s">
        <v>1180</v>
      </c>
      <c r="O130" s="263"/>
      <c r="P130" s="263"/>
      <c r="Q130" s="263"/>
      <c r="R130" s="263"/>
      <c r="S130" s="263"/>
      <c r="T130" s="263"/>
      <c r="U130" s="263"/>
      <c r="V130" s="263"/>
      <c r="W130" s="263"/>
      <c r="X130" s="263"/>
      <c r="Y130" s="263"/>
      <c r="Z130" s="263"/>
      <c r="AA130" s="263"/>
      <c r="AB130" s="263"/>
      <c r="AC130" s="263"/>
      <c r="AD130" s="263"/>
      <c r="AE130" s="263"/>
      <c r="AF130" s="263"/>
      <c r="AG130" s="263"/>
      <c r="AH130" s="263"/>
      <c r="AI130" s="263"/>
      <c r="AJ130" s="263"/>
      <c r="AK130" s="263"/>
      <c r="AL130" s="265">
        <v>27</v>
      </c>
      <c r="AM130" s="263"/>
      <c r="AN130" s="263"/>
      <c r="AO130" s="263"/>
      <c r="AP130" s="263"/>
      <c r="AQ130" s="263"/>
      <c r="AR130" s="263" t="s">
        <v>1167</v>
      </c>
      <c r="AS130" s="263"/>
      <c r="AT130" s="263"/>
      <c r="AU130" s="263"/>
      <c r="AV130" s="263"/>
      <c r="AW130" s="263"/>
      <c r="AX130" s="263"/>
    </row>
    <row r="131" spans="2:50" ht="24" customHeight="1">
      <c r="B131" s="264">
        <v>4</v>
      </c>
      <c r="C131" s="264">
        <v>1</v>
      </c>
      <c r="D131" s="203" t="s">
        <v>1179</v>
      </c>
      <c r="E131" s="204"/>
      <c r="F131" s="204"/>
      <c r="G131" s="204"/>
      <c r="H131" s="204"/>
      <c r="I131" s="204"/>
      <c r="J131" s="204"/>
      <c r="K131" s="204"/>
      <c r="L131" s="204"/>
      <c r="M131" s="205"/>
      <c r="N131" s="749" t="s">
        <v>1178</v>
      </c>
      <c r="O131" s="750"/>
      <c r="P131" s="750"/>
      <c r="Q131" s="750"/>
      <c r="R131" s="750"/>
      <c r="S131" s="750"/>
      <c r="T131" s="750"/>
      <c r="U131" s="750"/>
      <c r="V131" s="750"/>
      <c r="W131" s="750"/>
      <c r="X131" s="750"/>
      <c r="Y131" s="750"/>
      <c r="Z131" s="750"/>
      <c r="AA131" s="750"/>
      <c r="AB131" s="750"/>
      <c r="AC131" s="750"/>
      <c r="AD131" s="750"/>
      <c r="AE131" s="750"/>
      <c r="AF131" s="750"/>
      <c r="AG131" s="750"/>
      <c r="AH131" s="750"/>
      <c r="AI131" s="750"/>
      <c r="AJ131" s="750"/>
      <c r="AK131" s="751"/>
      <c r="AL131" s="752">
        <v>22</v>
      </c>
      <c r="AM131" s="753"/>
      <c r="AN131" s="753"/>
      <c r="AO131" s="753"/>
      <c r="AP131" s="753"/>
      <c r="AQ131" s="754"/>
      <c r="AR131" s="749"/>
      <c r="AS131" s="750"/>
      <c r="AT131" s="750"/>
      <c r="AU131" s="751"/>
      <c r="AV131" s="749"/>
      <c r="AW131" s="750"/>
      <c r="AX131" s="751"/>
    </row>
    <row r="132" spans="2:50" ht="24" customHeight="1">
      <c r="B132" s="264">
        <v>5</v>
      </c>
      <c r="C132" s="264">
        <v>1</v>
      </c>
      <c r="D132" s="203" t="s">
        <v>1177</v>
      </c>
      <c r="E132" s="204"/>
      <c r="F132" s="204"/>
      <c r="G132" s="204"/>
      <c r="H132" s="204"/>
      <c r="I132" s="204"/>
      <c r="J132" s="204"/>
      <c r="K132" s="204"/>
      <c r="L132" s="204"/>
      <c r="M132" s="205"/>
      <c r="N132" s="749" t="s">
        <v>1176</v>
      </c>
      <c r="O132" s="750"/>
      <c r="P132" s="750"/>
      <c r="Q132" s="750"/>
      <c r="R132" s="750"/>
      <c r="S132" s="750"/>
      <c r="T132" s="750"/>
      <c r="U132" s="750"/>
      <c r="V132" s="750"/>
      <c r="W132" s="750"/>
      <c r="X132" s="750"/>
      <c r="Y132" s="750"/>
      <c r="Z132" s="750"/>
      <c r="AA132" s="750"/>
      <c r="AB132" s="750"/>
      <c r="AC132" s="750"/>
      <c r="AD132" s="750"/>
      <c r="AE132" s="750"/>
      <c r="AF132" s="750"/>
      <c r="AG132" s="750"/>
      <c r="AH132" s="750"/>
      <c r="AI132" s="750"/>
      <c r="AJ132" s="750"/>
      <c r="AK132" s="751"/>
      <c r="AL132" s="752">
        <v>17</v>
      </c>
      <c r="AM132" s="753"/>
      <c r="AN132" s="753"/>
      <c r="AO132" s="753"/>
      <c r="AP132" s="753"/>
      <c r="AQ132" s="754"/>
      <c r="AR132" s="749"/>
      <c r="AS132" s="750"/>
      <c r="AT132" s="750"/>
      <c r="AU132" s="751"/>
      <c r="AV132" s="749"/>
      <c r="AW132" s="750"/>
      <c r="AX132" s="751"/>
    </row>
    <row r="133" spans="2:50" ht="24" customHeight="1">
      <c r="B133" s="264">
        <v>6</v>
      </c>
      <c r="C133" s="264">
        <v>1</v>
      </c>
      <c r="D133" s="203" t="s">
        <v>1175</v>
      </c>
      <c r="E133" s="204"/>
      <c r="F133" s="204"/>
      <c r="G133" s="204"/>
      <c r="H133" s="204"/>
      <c r="I133" s="204"/>
      <c r="J133" s="204"/>
      <c r="K133" s="204"/>
      <c r="L133" s="204"/>
      <c r="M133" s="205"/>
      <c r="N133" s="749" t="s">
        <v>1174</v>
      </c>
      <c r="O133" s="750"/>
      <c r="P133" s="750"/>
      <c r="Q133" s="750"/>
      <c r="R133" s="750"/>
      <c r="S133" s="750"/>
      <c r="T133" s="750"/>
      <c r="U133" s="750"/>
      <c r="V133" s="750"/>
      <c r="W133" s="750"/>
      <c r="X133" s="750"/>
      <c r="Y133" s="750"/>
      <c r="Z133" s="750"/>
      <c r="AA133" s="750"/>
      <c r="AB133" s="750"/>
      <c r="AC133" s="750"/>
      <c r="AD133" s="750"/>
      <c r="AE133" s="750"/>
      <c r="AF133" s="750"/>
      <c r="AG133" s="750"/>
      <c r="AH133" s="750"/>
      <c r="AI133" s="750"/>
      <c r="AJ133" s="750"/>
      <c r="AK133" s="751"/>
      <c r="AL133" s="752">
        <v>14</v>
      </c>
      <c r="AM133" s="753"/>
      <c r="AN133" s="753"/>
      <c r="AO133" s="753"/>
      <c r="AP133" s="753"/>
      <c r="AQ133" s="754"/>
      <c r="AR133" s="749"/>
      <c r="AS133" s="750"/>
      <c r="AT133" s="750"/>
      <c r="AU133" s="751"/>
      <c r="AV133" s="749"/>
      <c r="AW133" s="750"/>
      <c r="AX133" s="751"/>
    </row>
    <row r="134" spans="2:50" ht="24" customHeight="1">
      <c r="B134" s="264">
        <v>7</v>
      </c>
      <c r="C134" s="264">
        <v>1</v>
      </c>
      <c r="D134" s="209" t="s">
        <v>1173</v>
      </c>
      <c r="E134" s="208"/>
      <c r="F134" s="208"/>
      <c r="G134" s="208"/>
      <c r="H134" s="208"/>
      <c r="I134" s="208"/>
      <c r="J134" s="208"/>
      <c r="K134" s="208"/>
      <c r="L134" s="208"/>
      <c r="M134" s="207"/>
      <c r="N134" s="263" t="s">
        <v>1172</v>
      </c>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3"/>
      <c r="AL134" s="752">
        <v>14</v>
      </c>
      <c r="AM134" s="753"/>
      <c r="AN134" s="753"/>
      <c r="AO134" s="753"/>
      <c r="AP134" s="753"/>
      <c r="AQ134" s="754"/>
      <c r="AR134" s="203"/>
      <c r="AS134" s="204"/>
      <c r="AT134" s="204"/>
      <c r="AU134" s="205"/>
      <c r="AV134" s="203"/>
      <c r="AW134" s="204"/>
      <c r="AX134" s="205"/>
    </row>
    <row r="135" spans="2:50" ht="24" customHeight="1">
      <c r="B135" s="264">
        <v>8</v>
      </c>
      <c r="C135" s="264">
        <v>1</v>
      </c>
      <c r="D135" s="203" t="s">
        <v>1171</v>
      </c>
      <c r="E135" s="204"/>
      <c r="F135" s="204"/>
      <c r="G135" s="204"/>
      <c r="H135" s="204"/>
      <c r="I135" s="204"/>
      <c r="J135" s="204"/>
      <c r="K135" s="204"/>
      <c r="L135" s="204"/>
      <c r="M135" s="205"/>
      <c r="N135" s="749" t="s">
        <v>1170</v>
      </c>
      <c r="O135" s="750"/>
      <c r="P135" s="750"/>
      <c r="Q135" s="750"/>
      <c r="R135" s="750"/>
      <c r="S135" s="750"/>
      <c r="T135" s="750"/>
      <c r="U135" s="750"/>
      <c r="V135" s="750"/>
      <c r="W135" s="750"/>
      <c r="X135" s="750"/>
      <c r="Y135" s="750"/>
      <c r="Z135" s="750"/>
      <c r="AA135" s="750"/>
      <c r="AB135" s="750"/>
      <c r="AC135" s="750"/>
      <c r="AD135" s="750"/>
      <c r="AE135" s="750"/>
      <c r="AF135" s="750"/>
      <c r="AG135" s="750"/>
      <c r="AH135" s="750"/>
      <c r="AI135" s="750"/>
      <c r="AJ135" s="750"/>
      <c r="AK135" s="751"/>
      <c r="AL135" s="752">
        <v>7</v>
      </c>
      <c r="AM135" s="753"/>
      <c r="AN135" s="753"/>
      <c r="AO135" s="753"/>
      <c r="AP135" s="753"/>
      <c r="AQ135" s="754"/>
      <c r="AR135" s="749">
        <v>1</v>
      </c>
      <c r="AS135" s="750"/>
      <c r="AT135" s="750"/>
      <c r="AU135" s="751"/>
      <c r="AV135" s="749"/>
      <c r="AW135" s="750"/>
      <c r="AX135" s="751"/>
    </row>
    <row r="136" spans="2:50" ht="24" customHeight="1">
      <c r="B136" s="264">
        <v>9</v>
      </c>
      <c r="C136" s="264">
        <v>1</v>
      </c>
      <c r="D136" s="203" t="s">
        <v>1169</v>
      </c>
      <c r="E136" s="204"/>
      <c r="F136" s="204"/>
      <c r="G136" s="204"/>
      <c r="H136" s="204"/>
      <c r="I136" s="204"/>
      <c r="J136" s="204"/>
      <c r="K136" s="204"/>
      <c r="L136" s="204"/>
      <c r="M136" s="205"/>
      <c r="N136" s="749" t="s">
        <v>1168</v>
      </c>
      <c r="O136" s="750"/>
      <c r="P136" s="750"/>
      <c r="Q136" s="750"/>
      <c r="R136" s="750"/>
      <c r="S136" s="750"/>
      <c r="T136" s="750"/>
      <c r="U136" s="750"/>
      <c r="V136" s="750"/>
      <c r="W136" s="750"/>
      <c r="X136" s="750"/>
      <c r="Y136" s="750"/>
      <c r="Z136" s="750"/>
      <c r="AA136" s="750"/>
      <c r="AB136" s="750"/>
      <c r="AC136" s="750"/>
      <c r="AD136" s="750"/>
      <c r="AE136" s="750"/>
      <c r="AF136" s="750"/>
      <c r="AG136" s="750"/>
      <c r="AH136" s="750"/>
      <c r="AI136" s="750"/>
      <c r="AJ136" s="750"/>
      <c r="AK136" s="751"/>
      <c r="AL136" s="752">
        <v>7</v>
      </c>
      <c r="AM136" s="753"/>
      <c r="AN136" s="753"/>
      <c r="AO136" s="753"/>
      <c r="AP136" s="753"/>
      <c r="AQ136" s="754"/>
      <c r="AR136" s="749" t="s">
        <v>1167</v>
      </c>
      <c r="AS136" s="750"/>
      <c r="AT136" s="750"/>
      <c r="AU136" s="751"/>
      <c r="AV136" s="749"/>
      <c r="AW136" s="750"/>
      <c r="AX136" s="751"/>
    </row>
    <row r="137" spans="2:50" ht="24" customHeight="1">
      <c r="B137" s="264">
        <v>10</v>
      </c>
      <c r="C137" s="264">
        <v>1</v>
      </c>
      <c r="D137" s="203" t="s">
        <v>1166</v>
      </c>
      <c r="E137" s="204"/>
      <c r="F137" s="204"/>
      <c r="G137" s="204"/>
      <c r="H137" s="204"/>
      <c r="I137" s="204"/>
      <c r="J137" s="204"/>
      <c r="K137" s="204"/>
      <c r="L137" s="204"/>
      <c r="M137" s="205"/>
      <c r="N137" s="749" t="s">
        <v>1165</v>
      </c>
      <c r="O137" s="750"/>
      <c r="P137" s="750"/>
      <c r="Q137" s="750"/>
      <c r="R137" s="750"/>
      <c r="S137" s="750"/>
      <c r="T137" s="750"/>
      <c r="U137" s="750"/>
      <c r="V137" s="750"/>
      <c r="W137" s="750"/>
      <c r="X137" s="750"/>
      <c r="Y137" s="750"/>
      <c r="Z137" s="750"/>
      <c r="AA137" s="750"/>
      <c r="AB137" s="750"/>
      <c r="AC137" s="750"/>
      <c r="AD137" s="750"/>
      <c r="AE137" s="750"/>
      <c r="AF137" s="750"/>
      <c r="AG137" s="750"/>
      <c r="AH137" s="750"/>
      <c r="AI137" s="750"/>
      <c r="AJ137" s="750"/>
      <c r="AK137" s="751"/>
      <c r="AL137" s="752">
        <v>6</v>
      </c>
      <c r="AM137" s="753"/>
      <c r="AN137" s="753"/>
      <c r="AO137" s="753"/>
      <c r="AP137" s="753"/>
      <c r="AQ137" s="754"/>
      <c r="AR137" s="749"/>
      <c r="AS137" s="750"/>
      <c r="AT137" s="750"/>
      <c r="AU137" s="751"/>
      <c r="AV137" s="749"/>
      <c r="AW137" s="750"/>
      <c r="AX137" s="751"/>
    </row>
    <row r="139" spans="2:50" ht="23.25" hidden="1" customHeight="1">
      <c r="B139" s="206" t="s">
        <v>165</v>
      </c>
    </row>
    <row r="140" spans="2:50" ht="36" hidden="1" customHeight="1">
      <c r="B140" s="269" t="s">
        <v>166</v>
      </c>
      <c r="C140" s="269"/>
      <c r="D140" s="269"/>
      <c r="E140" s="269"/>
      <c r="F140" s="269"/>
      <c r="G140" s="269"/>
      <c r="H140" s="269"/>
      <c r="I140" s="469"/>
      <c r="J140" s="469"/>
      <c r="K140" s="469"/>
      <c r="L140" s="469"/>
      <c r="M140" s="469"/>
      <c r="N140" s="469"/>
      <c r="O140" s="469"/>
      <c r="P140" s="469"/>
      <c r="Q140" s="469"/>
      <c r="R140" s="469"/>
      <c r="S140" s="469"/>
      <c r="T140" s="469"/>
      <c r="U140" s="469"/>
      <c r="V140" s="469"/>
      <c r="W140" s="469"/>
      <c r="X140" s="469"/>
      <c r="Y140" s="469"/>
    </row>
    <row r="141" spans="2:50" ht="36" hidden="1" customHeight="1">
      <c r="B141" s="760" t="s">
        <v>167</v>
      </c>
      <c r="C141" s="756"/>
      <c r="D141" s="756"/>
      <c r="E141" s="756"/>
      <c r="F141" s="756"/>
      <c r="G141" s="756"/>
      <c r="H141" s="757"/>
      <c r="I141" s="382" t="s">
        <v>1164</v>
      </c>
      <c r="J141" s="368"/>
      <c r="K141" s="368"/>
      <c r="L141" s="368"/>
      <c r="M141" s="381"/>
      <c r="N141" s="755" t="s">
        <v>169</v>
      </c>
      <c r="O141" s="756"/>
      <c r="P141" s="756"/>
      <c r="Q141" s="756"/>
      <c r="R141" s="756"/>
      <c r="S141" s="756"/>
      <c r="T141" s="757"/>
      <c r="U141" s="382" t="s">
        <v>1164</v>
      </c>
      <c r="V141" s="368"/>
      <c r="W141" s="368"/>
      <c r="X141" s="368"/>
      <c r="Y141" s="381"/>
      <c r="Z141" s="755" t="s">
        <v>170</v>
      </c>
      <c r="AA141" s="756"/>
      <c r="AB141" s="756"/>
      <c r="AC141" s="756"/>
      <c r="AD141" s="756"/>
      <c r="AE141" s="756"/>
      <c r="AF141" s="757"/>
      <c r="AG141" s="382" t="s">
        <v>168</v>
      </c>
      <c r="AH141" s="368"/>
      <c r="AI141" s="368"/>
      <c r="AJ141" s="368"/>
      <c r="AK141" s="381"/>
      <c r="AL141" s="755" t="s">
        <v>171</v>
      </c>
      <c r="AM141" s="756"/>
      <c r="AN141" s="756"/>
      <c r="AO141" s="756"/>
      <c r="AP141" s="756"/>
      <c r="AQ141" s="756"/>
      <c r="AR141" s="757"/>
      <c r="AS141" s="382" t="s">
        <v>168</v>
      </c>
      <c r="AT141" s="368"/>
      <c r="AU141" s="368"/>
      <c r="AV141" s="368"/>
      <c r="AW141" s="381"/>
    </row>
    <row r="142" spans="2:50" ht="36" hidden="1" customHeight="1">
      <c r="B142" s="755" t="s">
        <v>172</v>
      </c>
      <c r="C142" s="756"/>
      <c r="D142" s="756"/>
      <c r="E142" s="756"/>
      <c r="F142" s="756"/>
      <c r="G142" s="756"/>
      <c r="H142" s="757"/>
      <c r="I142" s="758"/>
      <c r="J142" s="662"/>
      <c r="K142" s="662"/>
      <c r="L142" s="662"/>
      <c r="M142" s="759"/>
      <c r="N142" s="755" t="s">
        <v>173</v>
      </c>
      <c r="O142" s="756"/>
      <c r="P142" s="756"/>
      <c r="Q142" s="756"/>
      <c r="R142" s="756"/>
      <c r="S142" s="756"/>
      <c r="T142" s="757"/>
      <c r="U142" s="758"/>
      <c r="V142" s="662"/>
      <c r="W142" s="662"/>
      <c r="X142" s="662"/>
      <c r="Y142" s="759"/>
      <c r="Z142" s="755" t="s">
        <v>174</v>
      </c>
      <c r="AA142" s="756"/>
      <c r="AB142" s="756"/>
      <c r="AC142" s="756"/>
      <c r="AD142" s="756"/>
      <c r="AE142" s="756"/>
      <c r="AF142" s="757"/>
      <c r="AG142" s="758"/>
      <c r="AH142" s="662"/>
      <c r="AI142" s="662"/>
      <c r="AJ142" s="662"/>
      <c r="AK142" s="759"/>
      <c r="AL142" s="760" t="s">
        <v>175</v>
      </c>
      <c r="AM142" s="756"/>
      <c r="AN142" s="756"/>
      <c r="AO142" s="756"/>
      <c r="AP142" s="756"/>
      <c r="AQ142" s="756"/>
      <c r="AR142" s="757"/>
      <c r="AS142" s="758"/>
      <c r="AT142" s="662"/>
      <c r="AU142" s="662"/>
      <c r="AV142" s="662"/>
      <c r="AW142" s="759"/>
    </row>
    <row r="143" spans="2:50">
      <c r="C143" s="206" t="s">
        <v>146</v>
      </c>
    </row>
    <row r="144" spans="2:50" ht="34.5" customHeight="1">
      <c r="B144" s="264"/>
      <c r="C144" s="264"/>
      <c r="D144" s="269" t="s">
        <v>157</v>
      </c>
      <c r="E144" s="269"/>
      <c r="F144" s="269"/>
      <c r="G144" s="269"/>
      <c r="H144" s="269"/>
      <c r="I144" s="269"/>
      <c r="J144" s="269"/>
      <c r="K144" s="269"/>
      <c r="L144" s="269"/>
      <c r="M144" s="269"/>
      <c r="N144" s="269" t="s">
        <v>158</v>
      </c>
      <c r="O144" s="269"/>
      <c r="P144" s="269"/>
      <c r="Q144" s="269"/>
      <c r="R144" s="269"/>
      <c r="S144" s="269"/>
      <c r="T144" s="269"/>
      <c r="U144" s="269"/>
      <c r="V144" s="269"/>
      <c r="W144" s="269"/>
      <c r="X144" s="269"/>
      <c r="Y144" s="269"/>
      <c r="Z144" s="269"/>
      <c r="AA144" s="269"/>
      <c r="AB144" s="269"/>
      <c r="AC144" s="269"/>
      <c r="AD144" s="269"/>
      <c r="AE144" s="269"/>
      <c r="AF144" s="269"/>
      <c r="AG144" s="269"/>
      <c r="AH144" s="269"/>
      <c r="AI144" s="269"/>
      <c r="AJ144" s="269"/>
      <c r="AK144" s="269"/>
      <c r="AL144" s="297" t="s">
        <v>159</v>
      </c>
      <c r="AM144" s="269"/>
      <c r="AN144" s="269"/>
      <c r="AO144" s="269"/>
      <c r="AP144" s="269"/>
      <c r="AQ144" s="269"/>
      <c r="AR144" s="269" t="s">
        <v>160</v>
      </c>
      <c r="AS144" s="269"/>
      <c r="AT144" s="269"/>
      <c r="AU144" s="269"/>
      <c r="AV144" s="269" t="s">
        <v>161</v>
      </c>
      <c r="AW144" s="269"/>
      <c r="AX144" s="269"/>
    </row>
    <row r="145" spans="2:50" ht="24" customHeight="1">
      <c r="B145" s="264">
        <v>1</v>
      </c>
      <c r="C145" s="264">
        <v>1</v>
      </c>
      <c r="D145" s="263" t="s">
        <v>1163</v>
      </c>
      <c r="E145" s="263"/>
      <c r="F145" s="263"/>
      <c r="G145" s="263"/>
      <c r="H145" s="263"/>
      <c r="I145" s="263"/>
      <c r="J145" s="263"/>
      <c r="K145" s="263"/>
      <c r="L145" s="263"/>
      <c r="M145" s="263"/>
      <c r="N145" s="263" t="s">
        <v>1162</v>
      </c>
      <c r="O145" s="263"/>
      <c r="P145" s="263"/>
      <c r="Q145" s="263"/>
      <c r="R145" s="263"/>
      <c r="S145" s="263"/>
      <c r="T145" s="263"/>
      <c r="U145" s="263"/>
      <c r="V145" s="263"/>
      <c r="W145" s="263"/>
      <c r="X145" s="263"/>
      <c r="Y145" s="263"/>
      <c r="Z145" s="263"/>
      <c r="AA145" s="263"/>
      <c r="AB145" s="263"/>
      <c r="AC145" s="263"/>
      <c r="AD145" s="263"/>
      <c r="AE145" s="263"/>
      <c r="AF145" s="263"/>
      <c r="AG145" s="263"/>
      <c r="AH145" s="263"/>
      <c r="AI145" s="263"/>
      <c r="AJ145" s="263"/>
      <c r="AK145" s="263"/>
      <c r="AL145" s="265">
        <v>43</v>
      </c>
      <c r="AM145" s="263"/>
      <c r="AN145" s="263"/>
      <c r="AO145" s="263"/>
      <c r="AP145" s="263"/>
      <c r="AQ145" s="263"/>
      <c r="AR145" s="263">
        <v>3</v>
      </c>
      <c r="AS145" s="263"/>
      <c r="AT145" s="263"/>
      <c r="AU145" s="263"/>
      <c r="AV145" s="263"/>
      <c r="AW145" s="263"/>
      <c r="AX145" s="263"/>
    </row>
    <row r="146" spans="2:50" ht="24" customHeight="1">
      <c r="B146" s="264">
        <v>2</v>
      </c>
      <c r="C146" s="264">
        <v>1</v>
      </c>
      <c r="D146" s="263" t="s">
        <v>1161</v>
      </c>
      <c r="E146" s="263"/>
      <c r="F146" s="263"/>
      <c r="G146" s="263"/>
      <c r="H146" s="263"/>
      <c r="I146" s="263"/>
      <c r="J146" s="263"/>
      <c r="K146" s="263"/>
      <c r="L146" s="263"/>
      <c r="M146" s="263"/>
      <c r="N146" s="263" t="s">
        <v>1157</v>
      </c>
      <c r="O146" s="263"/>
      <c r="P146" s="263"/>
      <c r="Q146" s="263"/>
      <c r="R146" s="263"/>
      <c r="S146" s="263"/>
      <c r="T146" s="263"/>
      <c r="U146" s="263"/>
      <c r="V146" s="263"/>
      <c r="W146" s="263"/>
      <c r="X146" s="263"/>
      <c r="Y146" s="263"/>
      <c r="Z146" s="263"/>
      <c r="AA146" s="263"/>
      <c r="AB146" s="263"/>
      <c r="AC146" s="263"/>
      <c r="AD146" s="263"/>
      <c r="AE146" s="263"/>
      <c r="AF146" s="263"/>
      <c r="AG146" s="263"/>
      <c r="AH146" s="263"/>
      <c r="AI146" s="263"/>
      <c r="AJ146" s="263"/>
      <c r="AK146" s="263"/>
      <c r="AL146" s="265">
        <v>4</v>
      </c>
      <c r="AM146" s="263"/>
      <c r="AN146" s="263"/>
      <c r="AO146" s="263"/>
      <c r="AP146" s="263"/>
      <c r="AQ146" s="263"/>
      <c r="AR146" s="263"/>
      <c r="AS146" s="263"/>
      <c r="AT146" s="263"/>
      <c r="AU146" s="263"/>
      <c r="AV146" s="263"/>
      <c r="AW146" s="263"/>
      <c r="AX146" s="263"/>
    </row>
    <row r="147" spans="2:50" ht="24" customHeight="1">
      <c r="B147" s="264">
        <v>3</v>
      </c>
      <c r="C147" s="264">
        <v>1</v>
      </c>
      <c r="D147" s="263" t="s">
        <v>1160</v>
      </c>
      <c r="E147" s="263"/>
      <c r="F147" s="263"/>
      <c r="G147" s="263"/>
      <c r="H147" s="263"/>
      <c r="I147" s="263"/>
      <c r="J147" s="263"/>
      <c r="K147" s="263"/>
      <c r="L147" s="263"/>
      <c r="M147" s="263"/>
      <c r="N147" s="263" t="s">
        <v>1157</v>
      </c>
      <c r="O147" s="263"/>
      <c r="P147" s="263"/>
      <c r="Q147" s="263"/>
      <c r="R147" s="263"/>
      <c r="S147" s="263"/>
      <c r="T147" s="263"/>
      <c r="U147" s="263"/>
      <c r="V147" s="263"/>
      <c r="W147" s="263"/>
      <c r="X147" s="263"/>
      <c r="Y147" s="263"/>
      <c r="Z147" s="263"/>
      <c r="AA147" s="263"/>
      <c r="AB147" s="263"/>
      <c r="AC147" s="263"/>
      <c r="AD147" s="263"/>
      <c r="AE147" s="263"/>
      <c r="AF147" s="263"/>
      <c r="AG147" s="263"/>
      <c r="AH147" s="263"/>
      <c r="AI147" s="263"/>
      <c r="AJ147" s="263"/>
      <c r="AK147" s="263"/>
      <c r="AL147" s="265">
        <v>4</v>
      </c>
      <c r="AM147" s="263"/>
      <c r="AN147" s="263"/>
      <c r="AO147" s="263"/>
      <c r="AP147" s="263"/>
      <c r="AQ147" s="263"/>
      <c r="AR147" s="263"/>
      <c r="AS147" s="263"/>
      <c r="AT147" s="263"/>
      <c r="AU147" s="263"/>
      <c r="AV147" s="263"/>
      <c r="AW147" s="263"/>
      <c r="AX147" s="263"/>
    </row>
    <row r="148" spans="2:50" ht="24" customHeight="1">
      <c r="B148" s="264">
        <v>4</v>
      </c>
      <c r="C148" s="264">
        <v>1</v>
      </c>
      <c r="D148" s="263" t="s">
        <v>1159</v>
      </c>
      <c r="E148" s="263"/>
      <c r="F148" s="263"/>
      <c r="G148" s="263"/>
      <c r="H148" s="263"/>
      <c r="I148" s="263"/>
      <c r="J148" s="263"/>
      <c r="K148" s="263"/>
      <c r="L148" s="263"/>
      <c r="M148" s="263"/>
      <c r="N148" s="263" t="s">
        <v>1157</v>
      </c>
      <c r="O148" s="263"/>
      <c r="P148" s="263"/>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5">
        <v>3</v>
      </c>
      <c r="AM148" s="263"/>
      <c r="AN148" s="263"/>
      <c r="AO148" s="263"/>
      <c r="AP148" s="263"/>
      <c r="AQ148" s="263"/>
      <c r="AR148" s="263"/>
      <c r="AS148" s="263"/>
      <c r="AT148" s="263"/>
      <c r="AU148" s="263"/>
      <c r="AV148" s="263"/>
      <c r="AW148" s="263"/>
      <c r="AX148" s="263"/>
    </row>
    <row r="149" spans="2:50" ht="24" customHeight="1">
      <c r="B149" s="264">
        <v>5</v>
      </c>
      <c r="C149" s="264">
        <v>1</v>
      </c>
      <c r="D149" s="263" t="s">
        <v>1158</v>
      </c>
      <c r="E149" s="263"/>
      <c r="F149" s="263"/>
      <c r="G149" s="263"/>
      <c r="H149" s="263"/>
      <c r="I149" s="263"/>
      <c r="J149" s="263"/>
      <c r="K149" s="263"/>
      <c r="L149" s="263"/>
      <c r="M149" s="263"/>
      <c r="N149" s="263" t="s">
        <v>1157</v>
      </c>
      <c r="O149" s="263"/>
      <c r="P149" s="263"/>
      <c r="Q149" s="263"/>
      <c r="R149" s="263"/>
      <c r="S149" s="263"/>
      <c r="T149" s="263"/>
      <c r="U149" s="263"/>
      <c r="V149" s="263"/>
      <c r="W149" s="263"/>
      <c r="X149" s="263"/>
      <c r="Y149" s="263"/>
      <c r="Z149" s="263"/>
      <c r="AA149" s="263"/>
      <c r="AB149" s="263"/>
      <c r="AC149" s="263"/>
      <c r="AD149" s="263"/>
      <c r="AE149" s="263"/>
      <c r="AF149" s="263"/>
      <c r="AG149" s="263"/>
      <c r="AH149" s="263"/>
      <c r="AI149" s="263"/>
      <c r="AJ149" s="263"/>
      <c r="AK149" s="263"/>
      <c r="AL149" s="265">
        <v>2</v>
      </c>
      <c r="AM149" s="263"/>
      <c r="AN149" s="263"/>
      <c r="AO149" s="263"/>
      <c r="AP149" s="263"/>
      <c r="AQ149" s="263"/>
      <c r="AR149" s="263"/>
      <c r="AS149" s="263"/>
      <c r="AT149" s="263"/>
      <c r="AU149" s="263"/>
      <c r="AV149" s="263"/>
      <c r="AW149" s="263"/>
      <c r="AX149" s="263"/>
    </row>
    <row r="150" spans="2:50" ht="24" customHeight="1">
      <c r="B150" s="264">
        <v>6</v>
      </c>
      <c r="C150" s="264">
        <v>1</v>
      </c>
      <c r="D150" s="263" t="s">
        <v>1156</v>
      </c>
      <c r="E150" s="263"/>
      <c r="F150" s="263"/>
      <c r="G150" s="263"/>
      <c r="H150" s="263"/>
      <c r="I150" s="263"/>
      <c r="J150" s="263"/>
      <c r="K150" s="263"/>
      <c r="L150" s="263"/>
      <c r="M150" s="263"/>
      <c r="N150" s="263" t="s">
        <v>1155</v>
      </c>
      <c r="O150" s="263"/>
      <c r="P150" s="263"/>
      <c r="Q150" s="263"/>
      <c r="R150" s="263"/>
      <c r="S150" s="263"/>
      <c r="T150" s="263"/>
      <c r="U150" s="263"/>
      <c r="V150" s="263"/>
      <c r="W150" s="263"/>
      <c r="X150" s="263"/>
      <c r="Y150" s="263"/>
      <c r="Z150" s="263"/>
      <c r="AA150" s="263"/>
      <c r="AB150" s="263"/>
      <c r="AC150" s="263"/>
      <c r="AD150" s="263"/>
      <c r="AE150" s="263"/>
      <c r="AF150" s="263"/>
      <c r="AG150" s="263"/>
      <c r="AH150" s="263"/>
      <c r="AI150" s="263"/>
      <c r="AJ150" s="263"/>
      <c r="AK150" s="263"/>
      <c r="AL150" s="265">
        <v>2</v>
      </c>
      <c r="AM150" s="263"/>
      <c r="AN150" s="263"/>
      <c r="AO150" s="263"/>
      <c r="AP150" s="263"/>
      <c r="AQ150" s="263"/>
      <c r="AR150" s="263"/>
      <c r="AS150" s="263"/>
      <c r="AT150" s="263"/>
      <c r="AU150" s="263"/>
      <c r="AV150" s="263"/>
      <c r="AW150" s="263"/>
      <c r="AX150" s="263"/>
    </row>
    <row r="151" spans="2:50" ht="24" customHeight="1">
      <c r="B151" s="264">
        <v>7</v>
      </c>
      <c r="C151" s="264">
        <v>1</v>
      </c>
      <c r="D151" s="268" t="s">
        <v>1154</v>
      </c>
      <c r="E151" s="268"/>
      <c r="F151" s="268"/>
      <c r="G151" s="268"/>
      <c r="H151" s="268"/>
      <c r="I151" s="268"/>
      <c r="J151" s="268"/>
      <c r="K151" s="268"/>
      <c r="L151" s="268"/>
      <c r="M151" s="268"/>
      <c r="N151" s="263" t="s">
        <v>1153</v>
      </c>
      <c r="O151" s="263"/>
      <c r="P151" s="263"/>
      <c r="Q151" s="263"/>
      <c r="R151" s="263"/>
      <c r="S151" s="263"/>
      <c r="T151" s="263"/>
      <c r="U151" s="263"/>
      <c r="V151" s="263"/>
      <c r="W151" s="263"/>
      <c r="X151" s="263"/>
      <c r="Y151" s="263"/>
      <c r="Z151" s="263"/>
      <c r="AA151" s="263"/>
      <c r="AB151" s="263"/>
      <c r="AC151" s="263"/>
      <c r="AD151" s="263"/>
      <c r="AE151" s="263"/>
      <c r="AF151" s="263"/>
      <c r="AG151" s="263"/>
      <c r="AH151" s="263"/>
      <c r="AI151" s="263"/>
      <c r="AJ151" s="263"/>
      <c r="AK151" s="263"/>
      <c r="AL151" s="265">
        <v>2</v>
      </c>
      <c r="AM151" s="263"/>
      <c r="AN151" s="263"/>
      <c r="AO151" s="263"/>
      <c r="AP151" s="263"/>
      <c r="AQ151" s="263"/>
      <c r="AR151" s="263">
        <v>3</v>
      </c>
      <c r="AS151" s="263"/>
      <c r="AT151" s="263"/>
      <c r="AU151" s="263"/>
      <c r="AV151" s="263"/>
      <c r="AW151" s="263"/>
      <c r="AX151" s="263"/>
    </row>
    <row r="152" spans="2:50" ht="24" customHeight="1">
      <c r="B152" s="264">
        <v>8</v>
      </c>
      <c r="C152" s="264">
        <v>1</v>
      </c>
      <c r="D152" s="263" t="s">
        <v>1152</v>
      </c>
      <c r="E152" s="263"/>
      <c r="F152" s="263"/>
      <c r="G152" s="263"/>
      <c r="H152" s="263"/>
      <c r="I152" s="263"/>
      <c r="J152" s="263"/>
      <c r="K152" s="263"/>
      <c r="L152" s="263"/>
      <c r="M152" s="263"/>
      <c r="N152" s="263" t="s">
        <v>1151</v>
      </c>
      <c r="O152" s="263"/>
      <c r="P152" s="263"/>
      <c r="Q152" s="263"/>
      <c r="R152" s="263"/>
      <c r="S152" s="263"/>
      <c r="T152" s="263"/>
      <c r="U152" s="263"/>
      <c r="V152" s="263"/>
      <c r="W152" s="263"/>
      <c r="X152" s="263"/>
      <c r="Y152" s="263"/>
      <c r="Z152" s="263"/>
      <c r="AA152" s="263"/>
      <c r="AB152" s="263"/>
      <c r="AC152" s="263"/>
      <c r="AD152" s="263"/>
      <c r="AE152" s="263"/>
      <c r="AF152" s="263"/>
      <c r="AG152" s="263"/>
      <c r="AH152" s="263"/>
      <c r="AI152" s="263"/>
      <c r="AJ152" s="263"/>
      <c r="AK152" s="263"/>
      <c r="AL152" s="265">
        <v>1</v>
      </c>
      <c r="AM152" s="263"/>
      <c r="AN152" s="263"/>
      <c r="AO152" s="263"/>
      <c r="AP152" s="263"/>
      <c r="AQ152" s="263"/>
      <c r="AR152" s="263"/>
      <c r="AS152" s="263"/>
      <c r="AT152" s="263"/>
      <c r="AU152" s="263"/>
      <c r="AV152" s="263"/>
      <c r="AW152" s="263"/>
      <c r="AX152" s="263"/>
    </row>
    <row r="153" spans="2:50" ht="24" customHeight="1">
      <c r="B153" s="264">
        <v>9</v>
      </c>
      <c r="C153" s="264">
        <v>1</v>
      </c>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7"/>
      <c r="AM153" s="266"/>
      <c r="AN153" s="266"/>
      <c r="AO153" s="266"/>
      <c r="AP153" s="266"/>
      <c r="AQ153" s="266"/>
      <c r="AR153" s="266"/>
      <c r="AS153" s="266"/>
      <c r="AT153" s="266"/>
      <c r="AU153" s="266"/>
      <c r="AV153" s="266"/>
      <c r="AW153" s="266"/>
      <c r="AX153" s="266"/>
    </row>
    <row r="154" spans="2:50" ht="24" customHeight="1">
      <c r="B154" s="264">
        <v>10</v>
      </c>
      <c r="C154" s="264">
        <v>1</v>
      </c>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7"/>
      <c r="AM154" s="266"/>
      <c r="AN154" s="266"/>
      <c r="AO154" s="266"/>
      <c r="AP154" s="266"/>
      <c r="AQ154" s="266"/>
      <c r="AR154" s="266"/>
      <c r="AS154" s="266"/>
      <c r="AT154" s="266"/>
      <c r="AU154" s="266"/>
      <c r="AV154" s="266"/>
      <c r="AW154" s="266"/>
      <c r="AX154" s="266"/>
    </row>
  </sheetData>
  <mergeCells count="612">
    <mergeCell ref="AI116:AU116"/>
    <mergeCell ref="M119:Y119"/>
    <mergeCell ref="Z119:AC119"/>
    <mergeCell ref="AD119:AH119"/>
    <mergeCell ref="AI119:AU119"/>
    <mergeCell ref="AV119:AY119"/>
    <mergeCell ref="AI115:AU115"/>
    <mergeCell ref="AV115:AY115"/>
    <mergeCell ref="H120:L120"/>
    <mergeCell ref="M120:Y120"/>
    <mergeCell ref="Z120:AC120"/>
    <mergeCell ref="AD120:AH120"/>
    <mergeCell ref="AI120:AU120"/>
    <mergeCell ref="AV120:AY120"/>
    <mergeCell ref="AV116:AY116"/>
    <mergeCell ref="H117:L117"/>
    <mergeCell ref="M117:Y117"/>
    <mergeCell ref="Z117:AC117"/>
    <mergeCell ref="AD117:AH117"/>
    <mergeCell ref="AI117:AU117"/>
    <mergeCell ref="H118:L118"/>
    <mergeCell ref="M118:Y118"/>
    <mergeCell ref="Z118:AC118"/>
    <mergeCell ref="AD118:AH118"/>
    <mergeCell ref="AI118:AU118"/>
    <mergeCell ref="AV118:AY118"/>
    <mergeCell ref="H119:L119"/>
    <mergeCell ref="AV117:AY117"/>
    <mergeCell ref="H116:L116"/>
    <mergeCell ref="M116:Y116"/>
    <mergeCell ref="Z116:AC116"/>
    <mergeCell ref="AD116:AH116"/>
    <mergeCell ref="B141:H141"/>
    <mergeCell ref="I141:M141"/>
    <mergeCell ref="N141:T141"/>
    <mergeCell ref="U141:Y141"/>
    <mergeCell ref="B140:H140"/>
    <mergeCell ref="I140:Y140"/>
    <mergeCell ref="AV137:AX137"/>
    <mergeCell ref="B134:C134"/>
    <mergeCell ref="B136:C136"/>
    <mergeCell ref="N136:AK136"/>
    <mergeCell ref="AL136:AQ136"/>
    <mergeCell ref="AR136:AU136"/>
    <mergeCell ref="AV136:AX136"/>
    <mergeCell ref="N134:AK134"/>
    <mergeCell ref="AL134:AQ134"/>
    <mergeCell ref="B137:C137"/>
    <mergeCell ref="B142:H142"/>
    <mergeCell ref="I142:M142"/>
    <mergeCell ref="N142:T142"/>
    <mergeCell ref="U142:Y142"/>
    <mergeCell ref="Z142:AF142"/>
    <mergeCell ref="AG142:AK142"/>
    <mergeCell ref="AL142:AR142"/>
    <mergeCell ref="AS142:AW142"/>
    <mergeCell ref="Z141:AF141"/>
    <mergeCell ref="AG141:AK141"/>
    <mergeCell ref="AL141:AR141"/>
    <mergeCell ref="AS141:AW141"/>
    <mergeCell ref="N137:AK137"/>
    <mergeCell ref="AL137:AQ137"/>
    <mergeCell ref="AR137:AU137"/>
    <mergeCell ref="B135:C135"/>
    <mergeCell ref="AV135:AX135"/>
    <mergeCell ref="AR135:AU135"/>
    <mergeCell ref="AL135:AQ135"/>
    <mergeCell ref="N135:AK135"/>
    <mergeCell ref="AR130:AU130"/>
    <mergeCell ref="AV130:AX130"/>
    <mergeCell ref="B133:C133"/>
    <mergeCell ref="B132:C132"/>
    <mergeCell ref="AV132:AX132"/>
    <mergeCell ref="AR132:AU132"/>
    <mergeCell ref="AL132:AQ132"/>
    <mergeCell ref="N132:AK132"/>
    <mergeCell ref="AV133:AX133"/>
    <mergeCell ref="AR133:AU133"/>
    <mergeCell ref="AL133:AQ133"/>
    <mergeCell ref="N133:AK133"/>
    <mergeCell ref="B128:C128"/>
    <mergeCell ref="D128:M128"/>
    <mergeCell ref="N128:AK128"/>
    <mergeCell ref="AL128:AQ128"/>
    <mergeCell ref="AR128:AU128"/>
    <mergeCell ref="AV128:AX128"/>
    <mergeCell ref="Z122:AC122"/>
    <mergeCell ref="AD122:AH122"/>
    <mergeCell ref="B131:C131"/>
    <mergeCell ref="B130:C130"/>
    <mergeCell ref="N130:AK130"/>
    <mergeCell ref="AL130:AQ130"/>
    <mergeCell ref="AI122:AU122"/>
    <mergeCell ref="AV122:AY122"/>
    <mergeCell ref="AV131:AX131"/>
    <mergeCell ref="AR131:AU131"/>
    <mergeCell ref="AL131:AQ131"/>
    <mergeCell ref="N131:AK131"/>
    <mergeCell ref="D129:M129"/>
    <mergeCell ref="B129:C129"/>
    <mergeCell ref="N129:AK129"/>
    <mergeCell ref="AL129:AQ129"/>
    <mergeCell ref="AR129:AU129"/>
    <mergeCell ref="AV129:AX129"/>
    <mergeCell ref="H121:L121"/>
    <mergeCell ref="M121:Y121"/>
    <mergeCell ref="Z121:AC121"/>
    <mergeCell ref="AD121:AH121"/>
    <mergeCell ref="AI121:AU121"/>
    <mergeCell ref="AV121:AY121"/>
    <mergeCell ref="H122:L122"/>
    <mergeCell ref="M122:Y122"/>
    <mergeCell ref="B127:C127"/>
    <mergeCell ref="D127:M127"/>
    <mergeCell ref="N127:AK127"/>
    <mergeCell ref="AL127:AQ127"/>
    <mergeCell ref="AR127:AU127"/>
    <mergeCell ref="AV127:AX127"/>
    <mergeCell ref="G124:AX124"/>
    <mergeCell ref="H114:L114"/>
    <mergeCell ref="M114:Y114"/>
    <mergeCell ref="Z114:AC114"/>
    <mergeCell ref="AD114:AH114"/>
    <mergeCell ref="AI114:AU114"/>
    <mergeCell ref="AV114:AY114"/>
    <mergeCell ref="Z115:AC115"/>
    <mergeCell ref="AD115:AH115"/>
    <mergeCell ref="H111:L111"/>
    <mergeCell ref="M111:Y111"/>
    <mergeCell ref="Z111:AC111"/>
    <mergeCell ref="AD111:AH111"/>
    <mergeCell ref="AI111:AU111"/>
    <mergeCell ref="AV111:AY111"/>
    <mergeCell ref="H112:AC112"/>
    <mergeCell ref="AD112:AY112"/>
    <mergeCell ref="H113:L113"/>
    <mergeCell ref="M113:Y113"/>
    <mergeCell ref="Z113:AC113"/>
    <mergeCell ref="AD113:AH113"/>
    <mergeCell ref="AI113:AU113"/>
    <mergeCell ref="AV113:AY113"/>
    <mergeCell ref="H115:L115"/>
    <mergeCell ref="M115:Y115"/>
    <mergeCell ref="H109:L109"/>
    <mergeCell ref="M109:Y109"/>
    <mergeCell ref="Z109:AC109"/>
    <mergeCell ref="AD109:AH109"/>
    <mergeCell ref="AI109:AU109"/>
    <mergeCell ref="AV109:AY109"/>
    <mergeCell ref="H110:L110"/>
    <mergeCell ref="M110:Y110"/>
    <mergeCell ref="Z110:AC110"/>
    <mergeCell ref="AD110:AH110"/>
    <mergeCell ref="AI110:AU110"/>
    <mergeCell ref="AV110:AY110"/>
    <mergeCell ref="H107:L107"/>
    <mergeCell ref="M107:Y107"/>
    <mergeCell ref="Z107:AC107"/>
    <mergeCell ref="AD107:AH107"/>
    <mergeCell ref="AI107:AU107"/>
    <mergeCell ref="AV107:AY107"/>
    <mergeCell ref="H108:L108"/>
    <mergeCell ref="M108:Y108"/>
    <mergeCell ref="Z108:AC108"/>
    <mergeCell ref="AD108:AH108"/>
    <mergeCell ref="AI108:AU108"/>
    <mergeCell ref="AV108:AY108"/>
    <mergeCell ref="H105:L105"/>
    <mergeCell ref="M105:Y105"/>
    <mergeCell ref="Z105:AC105"/>
    <mergeCell ref="AD105:AH105"/>
    <mergeCell ref="AI105:AU105"/>
    <mergeCell ref="AV105:AY105"/>
    <mergeCell ref="H106:L106"/>
    <mergeCell ref="M106:Y106"/>
    <mergeCell ref="Z106:AC106"/>
    <mergeCell ref="AD106:AH106"/>
    <mergeCell ref="AI106:AU106"/>
    <mergeCell ref="AV106:AY106"/>
    <mergeCell ref="H103:L103"/>
    <mergeCell ref="M103:Y103"/>
    <mergeCell ref="Z103:AC103"/>
    <mergeCell ref="AD103:AH103"/>
    <mergeCell ref="AI103:AU103"/>
    <mergeCell ref="AV103:AY103"/>
    <mergeCell ref="H104:L104"/>
    <mergeCell ref="M104:Y104"/>
    <mergeCell ref="Z104:AC104"/>
    <mergeCell ref="AD104:AH104"/>
    <mergeCell ref="AI104:AU104"/>
    <mergeCell ref="AV104:AY104"/>
    <mergeCell ref="H100:L100"/>
    <mergeCell ref="M100:Y100"/>
    <mergeCell ref="Z100:AC100"/>
    <mergeCell ref="AD100:AH100"/>
    <mergeCell ref="AI100:AU100"/>
    <mergeCell ref="AV100:AY100"/>
    <mergeCell ref="H101:AC101"/>
    <mergeCell ref="AD101:AY101"/>
    <mergeCell ref="H102:L102"/>
    <mergeCell ref="M102:Y102"/>
    <mergeCell ref="Z102:AC102"/>
    <mergeCell ref="AD102:AH102"/>
    <mergeCell ref="AI102:AU102"/>
    <mergeCell ref="AV102:AY102"/>
    <mergeCell ref="H98:L98"/>
    <mergeCell ref="M98:Y98"/>
    <mergeCell ref="Z98:AC98"/>
    <mergeCell ref="AD98:AH98"/>
    <mergeCell ref="AI98:AU98"/>
    <mergeCell ref="AV98:AY98"/>
    <mergeCell ref="H99:L99"/>
    <mergeCell ref="M99:Y99"/>
    <mergeCell ref="Z99:AC99"/>
    <mergeCell ref="AD99:AH99"/>
    <mergeCell ref="AI99:AU99"/>
    <mergeCell ref="AV99:AY99"/>
    <mergeCell ref="Z93:AC93"/>
    <mergeCell ref="AD93:AH93"/>
    <mergeCell ref="AI93:AU93"/>
    <mergeCell ref="AV93:AY93"/>
    <mergeCell ref="H97:L97"/>
    <mergeCell ref="M97:Y97"/>
    <mergeCell ref="Z97:AC97"/>
    <mergeCell ref="AD97:AH97"/>
    <mergeCell ref="AI97:AU97"/>
    <mergeCell ref="AV97:AY97"/>
    <mergeCell ref="H96:L96"/>
    <mergeCell ref="M96:Y96"/>
    <mergeCell ref="Z96:AC96"/>
    <mergeCell ref="AD96:AH96"/>
    <mergeCell ref="AI96:AU96"/>
    <mergeCell ref="AV96:AY96"/>
    <mergeCell ref="H94:L94"/>
    <mergeCell ref="M94:Y94"/>
    <mergeCell ref="Z94:AC94"/>
    <mergeCell ref="AD94:AH94"/>
    <mergeCell ref="AI94:AU94"/>
    <mergeCell ref="AV94:AY94"/>
    <mergeCell ref="H95:L95"/>
    <mergeCell ref="M95:Y95"/>
    <mergeCell ref="Z95:AC95"/>
    <mergeCell ref="AD95:AH95"/>
    <mergeCell ref="AI95:AU95"/>
    <mergeCell ref="AV95:AY95"/>
    <mergeCell ref="AI86:AU86"/>
    <mergeCell ref="AV86:AY86"/>
    <mergeCell ref="AI84:AU84"/>
    <mergeCell ref="H88:L88"/>
    <mergeCell ref="H87:L87"/>
    <mergeCell ref="M87:Y87"/>
    <mergeCell ref="AV92:AY92"/>
    <mergeCell ref="H90:AC90"/>
    <mergeCell ref="AD90:AY90"/>
    <mergeCell ref="H91:L91"/>
    <mergeCell ref="M91:Y91"/>
    <mergeCell ref="Z91:AC91"/>
    <mergeCell ref="AD91:AH91"/>
    <mergeCell ref="AI91:AU91"/>
    <mergeCell ref="AV91:AY91"/>
    <mergeCell ref="H92:L92"/>
    <mergeCell ref="M92:Y92"/>
    <mergeCell ref="Z92:AC92"/>
    <mergeCell ref="AD92:AH92"/>
    <mergeCell ref="AI92:AU92"/>
    <mergeCell ref="H85:L85"/>
    <mergeCell ref="M85:Y85"/>
    <mergeCell ref="Z85:AC85"/>
    <mergeCell ref="AD85:AH85"/>
    <mergeCell ref="H89:L89"/>
    <mergeCell ref="M89:Y89"/>
    <mergeCell ref="Z89:AC89"/>
    <mergeCell ref="AD89:AH89"/>
    <mergeCell ref="AI89:AU89"/>
    <mergeCell ref="H86:L86"/>
    <mergeCell ref="AI85:AU85"/>
    <mergeCell ref="M81:Y81"/>
    <mergeCell ref="M88:Y88"/>
    <mergeCell ref="AV81:AY81"/>
    <mergeCell ref="AV82:AY82"/>
    <mergeCell ref="AD83:AH83"/>
    <mergeCell ref="AI83:AU83"/>
    <mergeCell ref="AV83:AY83"/>
    <mergeCell ref="AV84:AY84"/>
    <mergeCell ref="AD87:AH87"/>
    <mergeCell ref="AI87:AU87"/>
    <mergeCell ref="AV87:AY87"/>
    <mergeCell ref="M86:Y86"/>
    <mergeCell ref="Z86:AC86"/>
    <mergeCell ref="AD86:AH86"/>
    <mergeCell ref="AV85:AY85"/>
    <mergeCell ref="Z81:AC81"/>
    <mergeCell ref="AD81:AH81"/>
    <mergeCell ref="AI81:AU81"/>
    <mergeCell ref="Z82:AC82"/>
    <mergeCell ref="AD82:AH82"/>
    <mergeCell ref="AI82:AU82"/>
    <mergeCell ref="AV89:AY89"/>
    <mergeCell ref="AD88:AH88"/>
    <mergeCell ref="AI88:AU88"/>
    <mergeCell ref="AV88:AY88"/>
    <mergeCell ref="Z88:AC88"/>
    <mergeCell ref="B65:AY65"/>
    <mergeCell ref="B67:AY67"/>
    <mergeCell ref="D60:AY60"/>
    <mergeCell ref="D61:AY61"/>
    <mergeCell ref="D62:AY62"/>
    <mergeCell ref="B63:AY63"/>
    <mergeCell ref="B64:F64"/>
    <mergeCell ref="G64:AY64"/>
    <mergeCell ref="B74:G76"/>
    <mergeCell ref="AK72:AQ72"/>
    <mergeCell ref="AR72:AY72"/>
    <mergeCell ref="B66:F66"/>
    <mergeCell ref="G66:AY66"/>
    <mergeCell ref="M70:AA70"/>
    <mergeCell ref="AL70:AY70"/>
    <mergeCell ref="B69:AY69"/>
    <mergeCell ref="B68:AY68"/>
    <mergeCell ref="B73:G73"/>
    <mergeCell ref="H73:AY73"/>
    <mergeCell ref="D56:G56"/>
    <mergeCell ref="H56:AG56"/>
    <mergeCell ref="D58:G58"/>
    <mergeCell ref="H58:AG58"/>
    <mergeCell ref="B59:C59"/>
    <mergeCell ref="D59:AY59"/>
    <mergeCell ref="D57:G57"/>
    <mergeCell ref="H57:U57"/>
    <mergeCell ref="V57:AG57"/>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D52:G52"/>
    <mergeCell ref="H52:AG52"/>
    <mergeCell ref="D41:AY41"/>
    <mergeCell ref="D42:AY42"/>
    <mergeCell ref="B43:AY43"/>
    <mergeCell ref="D44:G44"/>
    <mergeCell ref="H44:AG44"/>
    <mergeCell ref="AH44:AY44"/>
    <mergeCell ref="B45:C47"/>
    <mergeCell ref="D45:G45"/>
    <mergeCell ref="H45:AG45"/>
    <mergeCell ref="AH45:AY47"/>
    <mergeCell ref="D46:G46"/>
    <mergeCell ref="H46:AG46"/>
    <mergeCell ref="D47:G47"/>
    <mergeCell ref="H47:AG47"/>
    <mergeCell ref="B37:C40"/>
    <mergeCell ref="D37:AY37"/>
    <mergeCell ref="D38:AY38"/>
    <mergeCell ref="D39:AY39"/>
    <mergeCell ref="D40:AY40"/>
    <mergeCell ref="B26:C34"/>
    <mergeCell ref="S31:X31"/>
    <mergeCell ref="Y31:AY31"/>
    <mergeCell ref="M28:R28"/>
    <mergeCell ref="S28:X28"/>
    <mergeCell ref="Y28:AY28"/>
    <mergeCell ref="D29:L29"/>
    <mergeCell ref="M29:R29"/>
    <mergeCell ref="S29:X29"/>
    <mergeCell ref="Y29:AY29"/>
    <mergeCell ref="D28:L28"/>
    <mergeCell ref="D30:L30"/>
    <mergeCell ref="M30:R30"/>
    <mergeCell ref="S30:X30"/>
    <mergeCell ref="Y30:AY30"/>
    <mergeCell ref="D31:L31"/>
    <mergeCell ref="M31:R31"/>
    <mergeCell ref="D32:L32"/>
    <mergeCell ref="M32:R32"/>
    <mergeCell ref="H23:Y24"/>
    <mergeCell ref="D26:L26"/>
    <mergeCell ref="M26:R26"/>
    <mergeCell ref="S26:X26"/>
    <mergeCell ref="Y26:AY26"/>
    <mergeCell ref="Z23:AB24"/>
    <mergeCell ref="AC23:AE24"/>
    <mergeCell ref="AF23:AJ23"/>
    <mergeCell ref="AK23:AO23"/>
    <mergeCell ref="AP23:AT23"/>
    <mergeCell ref="B22:G24"/>
    <mergeCell ref="AU23:AY23"/>
    <mergeCell ref="AF24:AJ24"/>
    <mergeCell ref="AK24:AO24"/>
    <mergeCell ref="AP24:AT24"/>
    <mergeCell ref="AU24:AY24"/>
    <mergeCell ref="AC22:AE22"/>
    <mergeCell ref="AF22:AJ22"/>
    <mergeCell ref="AK22:AO22"/>
    <mergeCell ref="AP22:AT22"/>
    <mergeCell ref="Z22:AB22"/>
    <mergeCell ref="B25:G25"/>
    <mergeCell ref="H25:Y25"/>
    <mergeCell ref="Z25:AB25"/>
    <mergeCell ref="D33:L33"/>
    <mergeCell ref="M33:R33"/>
    <mergeCell ref="S33:X33"/>
    <mergeCell ref="Y33:AY33"/>
    <mergeCell ref="D34:L34"/>
    <mergeCell ref="M34:R34"/>
    <mergeCell ref="S34:X34"/>
    <mergeCell ref="Y34:AY34"/>
    <mergeCell ref="S32:X32"/>
    <mergeCell ref="Y32:AY32"/>
    <mergeCell ref="AC25:AY25"/>
    <mergeCell ref="AS15:AY15"/>
    <mergeCell ref="D27:L27"/>
    <mergeCell ref="M27:R27"/>
    <mergeCell ref="S27:X27"/>
    <mergeCell ref="Y27:AY27"/>
    <mergeCell ref="H19:Y19"/>
    <mergeCell ref="Z19:AB19"/>
    <mergeCell ref="AC19:AE19"/>
    <mergeCell ref="AF19:AJ19"/>
    <mergeCell ref="AK19:AO19"/>
    <mergeCell ref="AC21:AE21"/>
    <mergeCell ref="B19:G21"/>
    <mergeCell ref="AP19:AT19"/>
    <mergeCell ref="AU19:AY19"/>
    <mergeCell ref="H20:Y21"/>
    <mergeCell ref="Z20:AB20"/>
    <mergeCell ref="AC20:AE20"/>
    <mergeCell ref="AF20:AJ20"/>
    <mergeCell ref="AK20:AO20"/>
    <mergeCell ref="AP20:AT20"/>
    <mergeCell ref="AU20:AY20"/>
    <mergeCell ref="AP21:AT21"/>
    <mergeCell ref="AU21:AY21"/>
    <mergeCell ref="H22:Y22"/>
    <mergeCell ref="AU22:AY22"/>
    <mergeCell ref="AS12:AY12"/>
    <mergeCell ref="J13:P13"/>
    <mergeCell ref="Q13:W13"/>
    <mergeCell ref="X13:AD13"/>
    <mergeCell ref="AE13:AK13"/>
    <mergeCell ref="AL13:AR13"/>
    <mergeCell ref="AS13:AY13"/>
    <mergeCell ref="AS14:AY14"/>
    <mergeCell ref="J15:P15"/>
    <mergeCell ref="Q15:W15"/>
    <mergeCell ref="X15:AD15"/>
    <mergeCell ref="AE15:AK15"/>
    <mergeCell ref="Z21:AB21"/>
    <mergeCell ref="AS16:AY16"/>
    <mergeCell ref="AF21:AJ21"/>
    <mergeCell ref="AK21:AO21"/>
    <mergeCell ref="AS17:AY17"/>
    <mergeCell ref="H18:P18"/>
    <mergeCell ref="Q18:W18"/>
    <mergeCell ref="X18:AD18"/>
    <mergeCell ref="AE18:AK18"/>
    <mergeCell ref="AL18:AR18"/>
    <mergeCell ref="AS18:AY18"/>
    <mergeCell ref="B12:G18"/>
    <mergeCell ref="H12:P12"/>
    <mergeCell ref="Q12:W12"/>
    <mergeCell ref="X12:AD12"/>
    <mergeCell ref="AE12:AK12"/>
    <mergeCell ref="AL12:AR12"/>
    <mergeCell ref="X14:AD14"/>
    <mergeCell ref="AE14:AK14"/>
    <mergeCell ref="AL14:AR14"/>
    <mergeCell ref="J16:P16"/>
    <mergeCell ref="J14:P14"/>
    <mergeCell ref="Q14:W14"/>
    <mergeCell ref="Q16:W16"/>
    <mergeCell ref="X16:AD16"/>
    <mergeCell ref="AE16:AK16"/>
    <mergeCell ref="AL16:AR16"/>
    <mergeCell ref="AL15:AR15"/>
    <mergeCell ref="H13:I16"/>
    <mergeCell ref="H17:P17"/>
    <mergeCell ref="Q17:W17"/>
    <mergeCell ref="X17:AD17"/>
    <mergeCell ref="AE17:AK17"/>
    <mergeCell ref="AL17:AR17"/>
    <mergeCell ref="B6:G6"/>
    <mergeCell ref="H6:Y6"/>
    <mergeCell ref="Z6:AE6"/>
    <mergeCell ref="AF6:AY6"/>
    <mergeCell ref="B7:G8"/>
    <mergeCell ref="H7:Y8"/>
    <mergeCell ref="Z7:AE8"/>
    <mergeCell ref="AF7:AY8"/>
    <mergeCell ref="B9:G9"/>
    <mergeCell ref="H9:AY9"/>
    <mergeCell ref="B78:G78"/>
    <mergeCell ref="H78:AY78"/>
    <mergeCell ref="B79:G122"/>
    <mergeCell ref="H79:AC79"/>
    <mergeCell ref="AD79:AY79"/>
    <mergeCell ref="Z80:AC80"/>
    <mergeCell ref="AD80:AH80"/>
    <mergeCell ref="AI80:AU80"/>
    <mergeCell ref="AV80:AY80"/>
    <mergeCell ref="Z87:AC87"/>
    <mergeCell ref="H84:L84"/>
    <mergeCell ref="M84:Y84"/>
    <mergeCell ref="Z84:AC84"/>
    <mergeCell ref="AD84:AH84"/>
    <mergeCell ref="H80:L80"/>
    <mergeCell ref="M80:Y80"/>
    <mergeCell ref="H93:L93"/>
    <mergeCell ref="M93:Y93"/>
    <mergeCell ref="H82:L82"/>
    <mergeCell ref="M82:Y82"/>
    <mergeCell ref="H81:L81"/>
    <mergeCell ref="H83:L83"/>
    <mergeCell ref="M83:Y83"/>
    <mergeCell ref="Z83:AC83"/>
    <mergeCell ref="AR144:AU144"/>
    <mergeCell ref="AV144:AX144"/>
    <mergeCell ref="AQ1:AW1"/>
    <mergeCell ref="AK2:AQ2"/>
    <mergeCell ref="AR2:AY2"/>
    <mergeCell ref="B3:AY3"/>
    <mergeCell ref="B4:G4"/>
    <mergeCell ref="H4:Y4"/>
    <mergeCell ref="Z4:AE4"/>
    <mergeCell ref="AF4:AQ4"/>
    <mergeCell ref="AR4:AY4"/>
    <mergeCell ref="B5:G5"/>
    <mergeCell ref="H5:Y5"/>
    <mergeCell ref="Z5:AE5"/>
    <mergeCell ref="AF5:AQ5"/>
    <mergeCell ref="AR5:AY5"/>
    <mergeCell ref="B144:C144"/>
    <mergeCell ref="D144:M144"/>
    <mergeCell ref="N144:AK144"/>
    <mergeCell ref="AL144:AQ144"/>
    <mergeCell ref="B10:G10"/>
    <mergeCell ref="H10:AY10"/>
    <mergeCell ref="B11:G11"/>
    <mergeCell ref="H11:AY11"/>
    <mergeCell ref="AR145:AU145"/>
    <mergeCell ref="AV145:AX145"/>
    <mergeCell ref="B146:C146"/>
    <mergeCell ref="D146:M146"/>
    <mergeCell ref="N146:AK146"/>
    <mergeCell ref="AL146:AQ146"/>
    <mergeCell ref="AR146:AU146"/>
    <mergeCell ref="AV146:AX146"/>
    <mergeCell ref="B145:C145"/>
    <mergeCell ref="D145:M145"/>
    <mergeCell ref="N145:AK145"/>
    <mergeCell ref="AL145:AQ145"/>
    <mergeCell ref="B154:C154"/>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AL151:AQ151"/>
    <mergeCell ref="AR151:AU151"/>
    <mergeCell ref="AV151:AX151"/>
    <mergeCell ref="B152:C152"/>
    <mergeCell ref="D152:M152"/>
    <mergeCell ref="N152:AK152"/>
    <mergeCell ref="B150:C150"/>
    <mergeCell ref="D150:M150"/>
    <mergeCell ref="B153:C153"/>
    <mergeCell ref="D153:M153"/>
    <mergeCell ref="N153:AK153"/>
    <mergeCell ref="AR150:AU150"/>
    <mergeCell ref="AV150:AX150"/>
    <mergeCell ref="B149:C149"/>
    <mergeCell ref="D149:M149"/>
    <mergeCell ref="N149:AK149"/>
    <mergeCell ref="AL149:AQ149"/>
    <mergeCell ref="AR149:AU149"/>
    <mergeCell ref="AV149:AX149"/>
    <mergeCell ref="D154:M154"/>
    <mergeCell ref="N154:AK154"/>
    <mergeCell ref="AL154:AQ154"/>
    <mergeCell ref="AR154:AU154"/>
    <mergeCell ref="AV154:AX154"/>
    <mergeCell ref="N150:AK150"/>
    <mergeCell ref="AL153:AQ153"/>
    <mergeCell ref="AR153:AU153"/>
    <mergeCell ref="AV153:AX153"/>
    <mergeCell ref="AL150:AQ150"/>
    <mergeCell ref="AL152:AQ152"/>
    <mergeCell ref="AR152:AU152"/>
    <mergeCell ref="AV152:AX152"/>
    <mergeCell ref="B151:C151"/>
    <mergeCell ref="D151:M151"/>
    <mergeCell ref="N151:AK151"/>
  </mergeCells>
  <phoneticPr fontId="1"/>
  <pageMargins left="0.51" right="0.39370078740157483" top="0.51181102362204722" bottom="0.15748031496062992" header="0.39370078740157483" footer="0.51181102362204722"/>
  <pageSetup paperSize="9" scale="74" fitToHeight="5" orientation="portrait" r:id="rId1"/>
  <headerFooter differentFirst="1" alignWithMargins="0"/>
  <rowBreaks count="4" manualBreakCount="4">
    <brk id="35" max="50" man="1"/>
    <brk id="72" max="50" man="1"/>
    <brk id="77" max="50" man="1"/>
    <brk id="123" max="50" man="1"/>
  </rowBreaks>
  <drawing r:id="rId2"/>
</worksheet>
</file>

<file path=xl/worksheets/sheet10.xml><?xml version="1.0" encoding="utf-8"?>
<worksheet xmlns="http://schemas.openxmlformats.org/spreadsheetml/2006/main" xmlns:r="http://schemas.openxmlformats.org/officeDocument/2006/relationships">
  <dimension ref="A1:AY183"/>
  <sheetViews>
    <sheetView view="pageBreakPreview" zoomScale="75" zoomScaleNormal="75" zoomScaleSheetLayoutView="75" zoomScalePageLayoutView="30" workbookViewId="0">
      <selection activeCell="B66" sqref="B66:AY66"/>
    </sheetView>
  </sheetViews>
  <sheetFormatPr defaultRowHeight="13.5"/>
  <cols>
    <col min="1" max="2" width="2.25" style="1" customWidth="1"/>
    <col min="3" max="3" width="3.625" style="1" customWidth="1"/>
    <col min="4" max="6" width="2.25" style="1" customWidth="1"/>
    <col min="7" max="7" width="1.625" style="1" customWidth="1"/>
    <col min="8" max="25" width="2.25" style="1" customWidth="1"/>
    <col min="26" max="28" width="2.75" style="1" customWidth="1"/>
    <col min="29" max="34" width="2.25" style="1" customWidth="1"/>
    <col min="35" max="35" width="2.625" style="1" customWidth="1"/>
    <col min="36" max="36" width="3.5" style="1" customWidth="1"/>
    <col min="37" max="46" width="2.625" style="1" customWidth="1"/>
    <col min="47" max="47" width="3.5" style="1" customWidth="1"/>
    <col min="48" max="58" width="2.25" style="1" customWidth="1"/>
    <col min="59" max="59" width="8" style="1" customWidth="1"/>
    <col min="60" max="16384" width="9" style="1"/>
  </cols>
  <sheetData>
    <row r="1" spans="2:51" ht="23.25" customHeight="1">
      <c r="AQ1" s="270"/>
      <c r="AR1" s="270"/>
      <c r="AS1" s="270"/>
      <c r="AT1" s="270"/>
      <c r="AU1" s="270"/>
      <c r="AV1" s="270"/>
      <c r="AW1" s="270"/>
      <c r="AX1" s="2"/>
    </row>
    <row r="2" spans="2:51" ht="21.75" customHeight="1" thickBot="1">
      <c r="AK2" s="271" t="s">
        <v>0</v>
      </c>
      <c r="AL2" s="271"/>
      <c r="AM2" s="271"/>
      <c r="AN2" s="271"/>
      <c r="AO2" s="271"/>
      <c r="AP2" s="271"/>
      <c r="AQ2" s="271"/>
      <c r="AR2" s="271">
        <v>228</v>
      </c>
      <c r="AS2" s="271"/>
      <c r="AT2" s="271"/>
      <c r="AU2" s="271"/>
      <c r="AV2" s="271"/>
      <c r="AW2" s="271"/>
      <c r="AX2" s="271"/>
      <c r="AY2" s="271"/>
    </row>
    <row r="3" spans="2:51" ht="19.5" thickBot="1">
      <c r="B3" s="272" t="s">
        <v>1</v>
      </c>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4"/>
    </row>
    <row r="4" spans="2:51" ht="21" customHeight="1">
      <c r="B4" s="275" t="s">
        <v>2</v>
      </c>
      <c r="C4" s="276"/>
      <c r="D4" s="276"/>
      <c r="E4" s="276"/>
      <c r="F4" s="276"/>
      <c r="G4" s="276"/>
      <c r="H4" s="277" t="s">
        <v>672</v>
      </c>
      <c r="I4" s="278"/>
      <c r="J4" s="278"/>
      <c r="K4" s="278"/>
      <c r="L4" s="278"/>
      <c r="M4" s="278"/>
      <c r="N4" s="278"/>
      <c r="O4" s="278"/>
      <c r="P4" s="278"/>
      <c r="Q4" s="278"/>
      <c r="R4" s="278"/>
      <c r="S4" s="278"/>
      <c r="T4" s="278"/>
      <c r="U4" s="278"/>
      <c r="V4" s="278"/>
      <c r="W4" s="278"/>
      <c r="X4" s="278"/>
      <c r="Y4" s="278"/>
      <c r="Z4" s="279" t="s">
        <v>532</v>
      </c>
      <c r="AA4" s="280"/>
      <c r="AB4" s="280"/>
      <c r="AC4" s="280"/>
      <c r="AD4" s="280"/>
      <c r="AE4" s="281"/>
      <c r="AF4" s="282" t="s">
        <v>116</v>
      </c>
      <c r="AG4" s="280"/>
      <c r="AH4" s="280"/>
      <c r="AI4" s="280"/>
      <c r="AJ4" s="280"/>
      <c r="AK4" s="280"/>
      <c r="AL4" s="280"/>
      <c r="AM4" s="280"/>
      <c r="AN4" s="280"/>
      <c r="AO4" s="280"/>
      <c r="AP4" s="280"/>
      <c r="AQ4" s="281"/>
      <c r="AR4" s="283" t="s">
        <v>6</v>
      </c>
      <c r="AS4" s="282"/>
      <c r="AT4" s="282"/>
      <c r="AU4" s="282"/>
      <c r="AV4" s="282"/>
      <c r="AW4" s="282"/>
      <c r="AX4" s="282"/>
      <c r="AY4" s="284"/>
    </row>
    <row r="5" spans="2:51" ht="28.15" customHeight="1">
      <c r="B5" s="285" t="s">
        <v>7</v>
      </c>
      <c r="C5" s="286"/>
      <c r="D5" s="286"/>
      <c r="E5" s="286"/>
      <c r="F5" s="286"/>
      <c r="G5" s="287"/>
      <c r="H5" s="288" t="s">
        <v>671</v>
      </c>
      <c r="I5" s="289"/>
      <c r="J5" s="289"/>
      <c r="K5" s="289"/>
      <c r="L5" s="289"/>
      <c r="M5" s="289"/>
      <c r="N5" s="289"/>
      <c r="O5" s="289"/>
      <c r="P5" s="289"/>
      <c r="Q5" s="289"/>
      <c r="R5" s="289"/>
      <c r="S5" s="289"/>
      <c r="T5" s="289"/>
      <c r="U5" s="289"/>
      <c r="V5" s="289"/>
      <c r="W5" s="290"/>
      <c r="X5" s="290"/>
      <c r="Y5" s="290"/>
      <c r="Z5" s="291" t="s">
        <v>8</v>
      </c>
      <c r="AA5" s="292"/>
      <c r="AB5" s="292"/>
      <c r="AC5" s="292"/>
      <c r="AD5" s="292"/>
      <c r="AE5" s="293"/>
      <c r="AF5" s="292" t="s">
        <v>9</v>
      </c>
      <c r="AG5" s="292"/>
      <c r="AH5" s="292"/>
      <c r="AI5" s="292"/>
      <c r="AJ5" s="292"/>
      <c r="AK5" s="292"/>
      <c r="AL5" s="292"/>
      <c r="AM5" s="292"/>
      <c r="AN5" s="292"/>
      <c r="AO5" s="292"/>
      <c r="AP5" s="292"/>
      <c r="AQ5" s="293"/>
      <c r="AR5" s="294" t="s">
        <v>10</v>
      </c>
      <c r="AS5" s="295"/>
      <c r="AT5" s="295"/>
      <c r="AU5" s="295"/>
      <c r="AV5" s="295"/>
      <c r="AW5" s="295"/>
      <c r="AX5" s="295"/>
      <c r="AY5" s="296"/>
    </row>
    <row r="6" spans="2:51" ht="30.75" customHeight="1">
      <c r="B6" s="361" t="s">
        <v>11</v>
      </c>
      <c r="C6" s="362"/>
      <c r="D6" s="362"/>
      <c r="E6" s="362"/>
      <c r="F6" s="362"/>
      <c r="G6" s="362"/>
      <c r="H6" s="363" t="s">
        <v>12</v>
      </c>
      <c r="I6" s="290"/>
      <c r="J6" s="290"/>
      <c r="K6" s="290"/>
      <c r="L6" s="290"/>
      <c r="M6" s="290"/>
      <c r="N6" s="290"/>
      <c r="O6" s="290"/>
      <c r="P6" s="290"/>
      <c r="Q6" s="290"/>
      <c r="R6" s="290"/>
      <c r="S6" s="290"/>
      <c r="T6" s="290"/>
      <c r="U6" s="290"/>
      <c r="V6" s="290"/>
      <c r="W6" s="290"/>
      <c r="X6" s="290"/>
      <c r="Y6" s="290"/>
      <c r="Z6" s="364" t="s">
        <v>13</v>
      </c>
      <c r="AA6" s="365"/>
      <c r="AB6" s="365"/>
      <c r="AC6" s="365"/>
      <c r="AD6" s="365"/>
      <c r="AE6" s="366"/>
      <c r="AF6" s="367" t="s">
        <v>14</v>
      </c>
      <c r="AG6" s="367"/>
      <c r="AH6" s="367"/>
      <c r="AI6" s="367"/>
      <c r="AJ6" s="367"/>
      <c r="AK6" s="367"/>
      <c r="AL6" s="367"/>
      <c r="AM6" s="367"/>
      <c r="AN6" s="367"/>
      <c r="AO6" s="367"/>
      <c r="AP6" s="367"/>
      <c r="AQ6" s="367"/>
      <c r="AR6" s="368"/>
      <c r="AS6" s="368"/>
      <c r="AT6" s="368"/>
      <c r="AU6" s="368"/>
      <c r="AV6" s="368"/>
      <c r="AW6" s="368"/>
      <c r="AX6" s="368"/>
      <c r="AY6" s="369"/>
    </row>
    <row r="7" spans="2:51" ht="18" customHeight="1">
      <c r="B7" s="370" t="s">
        <v>15</v>
      </c>
      <c r="C7" s="371"/>
      <c r="D7" s="371"/>
      <c r="E7" s="371"/>
      <c r="F7" s="371"/>
      <c r="G7" s="371"/>
      <c r="H7" s="925" t="s">
        <v>117</v>
      </c>
      <c r="I7" s="375"/>
      <c r="J7" s="375"/>
      <c r="K7" s="375"/>
      <c r="L7" s="375"/>
      <c r="M7" s="375"/>
      <c r="N7" s="375"/>
      <c r="O7" s="375"/>
      <c r="P7" s="375"/>
      <c r="Q7" s="375"/>
      <c r="R7" s="375"/>
      <c r="S7" s="375"/>
      <c r="T7" s="375"/>
      <c r="U7" s="375"/>
      <c r="V7" s="375"/>
      <c r="W7" s="376"/>
      <c r="X7" s="376"/>
      <c r="Y7" s="376"/>
      <c r="Z7" s="380" t="s">
        <v>526</v>
      </c>
      <c r="AA7" s="368"/>
      <c r="AB7" s="368"/>
      <c r="AC7" s="368"/>
      <c r="AD7" s="368"/>
      <c r="AE7" s="381"/>
      <c r="AF7" s="833"/>
      <c r="AG7" s="834"/>
      <c r="AH7" s="834"/>
      <c r="AI7" s="834"/>
      <c r="AJ7" s="834"/>
      <c r="AK7" s="834"/>
      <c r="AL7" s="834"/>
      <c r="AM7" s="834"/>
      <c r="AN7" s="834"/>
      <c r="AO7" s="834"/>
      <c r="AP7" s="834"/>
      <c r="AQ7" s="834"/>
      <c r="AR7" s="834"/>
      <c r="AS7" s="834"/>
      <c r="AT7" s="834"/>
      <c r="AU7" s="834"/>
      <c r="AV7" s="834"/>
      <c r="AW7" s="834"/>
      <c r="AX7" s="834"/>
      <c r="AY7" s="835"/>
    </row>
    <row r="8" spans="2:51" ht="24" customHeight="1">
      <c r="B8" s="372"/>
      <c r="C8" s="373"/>
      <c r="D8" s="373"/>
      <c r="E8" s="373"/>
      <c r="F8" s="373"/>
      <c r="G8" s="373"/>
      <c r="H8" s="377"/>
      <c r="I8" s="378"/>
      <c r="J8" s="378"/>
      <c r="K8" s="378"/>
      <c r="L8" s="378"/>
      <c r="M8" s="378"/>
      <c r="N8" s="378"/>
      <c r="O8" s="378"/>
      <c r="P8" s="378"/>
      <c r="Q8" s="378"/>
      <c r="R8" s="378"/>
      <c r="S8" s="378"/>
      <c r="T8" s="378"/>
      <c r="U8" s="378"/>
      <c r="V8" s="378"/>
      <c r="W8" s="379"/>
      <c r="X8" s="379"/>
      <c r="Y8" s="379"/>
      <c r="Z8" s="382"/>
      <c r="AA8" s="368"/>
      <c r="AB8" s="368"/>
      <c r="AC8" s="368"/>
      <c r="AD8" s="368"/>
      <c r="AE8" s="381"/>
      <c r="AF8" s="836"/>
      <c r="AG8" s="836"/>
      <c r="AH8" s="836"/>
      <c r="AI8" s="836"/>
      <c r="AJ8" s="836"/>
      <c r="AK8" s="836"/>
      <c r="AL8" s="836"/>
      <c r="AM8" s="836"/>
      <c r="AN8" s="836"/>
      <c r="AO8" s="836"/>
      <c r="AP8" s="836"/>
      <c r="AQ8" s="836"/>
      <c r="AR8" s="836"/>
      <c r="AS8" s="836"/>
      <c r="AT8" s="836"/>
      <c r="AU8" s="836"/>
      <c r="AV8" s="836"/>
      <c r="AW8" s="836"/>
      <c r="AX8" s="836"/>
      <c r="AY8" s="837"/>
    </row>
    <row r="9" spans="2:51" ht="103.7" customHeight="1">
      <c r="B9" s="298" t="s">
        <v>18</v>
      </c>
      <c r="C9" s="299"/>
      <c r="D9" s="299"/>
      <c r="E9" s="299"/>
      <c r="F9" s="299"/>
      <c r="G9" s="299"/>
      <c r="H9" s="1251" t="s">
        <v>670</v>
      </c>
      <c r="I9" s="1252"/>
      <c r="J9" s="1252"/>
      <c r="K9" s="1252"/>
      <c r="L9" s="1252"/>
      <c r="M9" s="1252"/>
      <c r="N9" s="1252"/>
      <c r="O9" s="1252"/>
      <c r="P9" s="1252"/>
      <c r="Q9" s="1252"/>
      <c r="R9" s="1252"/>
      <c r="S9" s="1252"/>
      <c r="T9" s="1252"/>
      <c r="U9" s="1252"/>
      <c r="V9" s="1252"/>
      <c r="W9" s="1252"/>
      <c r="X9" s="1252"/>
      <c r="Y9" s="1252"/>
      <c r="Z9" s="1252"/>
      <c r="AA9" s="1252"/>
      <c r="AB9" s="1252"/>
      <c r="AC9" s="1252"/>
      <c r="AD9" s="1252"/>
      <c r="AE9" s="1252"/>
      <c r="AF9" s="1252"/>
      <c r="AG9" s="1252"/>
      <c r="AH9" s="1252"/>
      <c r="AI9" s="1252"/>
      <c r="AJ9" s="1252"/>
      <c r="AK9" s="1252"/>
      <c r="AL9" s="1252"/>
      <c r="AM9" s="1252"/>
      <c r="AN9" s="1252"/>
      <c r="AO9" s="1252"/>
      <c r="AP9" s="1252"/>
      <c r="AQ9" s="1252"/>
      <c r="AR9" s="1252"/>
      <c r="AS9" s="1252"/>
      <c r="AT9" s="1252"/>
      <c r="AU9" s="1252"/>
      <c r="AV9" s="1252"/>
      <c r="AW9" s="1252"/>
      <c r="AX9" s="1252"/>
      <c r="AY9" s="1253"/>
    </row>
    <row r="10" spans="2:51" ht="137.25" customHeight="1">
      <c r="B10" s="298" t="s">
        <v>20</v>
      </c>
      <c r="C10" s="299"/>
      <c r="D10" s="299"/>
      <c r="E10" s="299"/>
      <c r="F10" s="299"/>
      <c r="G10" s="299"/>
      <c r="H10" s="1251" t="s">
        <v>669</v>
      </c>
      <c r="I10" s="1252"/>
      <c r="J10" s="1252"/>
      <c r="K10" s="1252"/>
      <c r="L10" s="1252"/>
      <c r="M10" s="1252"/>
      <c r="N10" s="1252"/>
      <c r="O10" s="1252"/>
      <c r="P10" s="1252"/>
      <c r="Q10" s="1252"/>
      <c r="R10" s="1252"/>
      <c r="S10" s="1252"/>
      <c r="T10" s="1252"/>
      <c r="U10" s="1252"/>
      <c r="V10" s="1252"/>
      <c r="W10" s="1252"/>
      <c r="X10" s="1252"/>
      <c r="Y10" s="1252"/>
      <c r="Z10" s="1252"/>
      <c r="AA10" s="1252"/>
      <c r="AB10" s="1252"/>
      <c r="AC10" s="1252"/>
      <c r="AD10" s="1252"/>
      <c r="AE10" s="1252"/>
      <c r="AF10" s="1252"/>
      <c r="AG10" s="1252"/>
      <c r="AH10" s="1252"/>
      <c r="AI10" s="1252"/>
      <c r="AJ10" s="1252"/>
      <c r="AK10" s="1252"/>
      <c r="AL10" s="1252"/>
      <c r="AM10" s="1252"/>
      <c r="AN10" s="1252"/>
      <c r="AO10" s="1252"/>
      <c r="AP10" s="1252"/>
      <c r="AQ10" s="1252"/>
      <c r="AR10" s="1252"/>
      <c r="AS10" s="1252"/>
      <c r="AT10" s="1252"/>
      <c r="AU10" s="1252"/>
      <c r="AV10" s="1252"/>
      <c r="AW10" s="1252"/>
      <c r="AX10" s="1252"/>
      <c r="AY10" s="1253"/>
    </row>
    <row r="11" spans="2:51" ht="29.25" customHeight="1">
      <c r="B11" s="298" t="s">
        <v>22</v>
      </c>
      <c r="C11" s="299"/>
      <c r="D11" s="299"/>
      <c r="E11" s="299"/>
      <c r="F11" s="299"/>
      <c r="G11" s="303"/>
      <c r="H11" s="304" t="s">
        <v>381</v>
      </c>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305"/>
      <c r="AW11" s="305"/>
      <c r="AX11" s="305"/>
      <c r="AY11" s="306"/>
    </row>
    <row r="12" spans="2:51" ht="21" customHeight="1">
      <c r="B12" s="391" t="s">
        <v>24</v>
      </c>
      <c r="C12" s="392"/>
      <c r="D12" s="392"/>
      <c r="E12" s="392"/>
      <c r="F12" s="392"/>
      <c r="G12" s="393"/>
      <c r="H12" s="400"/>
      <c r="I12" s="401"/>
      <c r="J12" s="401"/>
      <c r="K12" s="401"/>
      <c r="L12" s="401"/>
      <c r="M12" s="401"/>
      <c r="N12" s="401"/>
      <c r="O12" s="401"/>
      <c r="P12" s="401"/>
      <c r="Q12" s="402" t="s">
        <v>523</v>
      </c>
      <c r="R12" s="403"/>
      <c r="S12" s="403"/>
      <c r="T12" s="403"/>
      <c r="U12" s="403"/>
      <c r="V12" s="403"/>
      <c r="W12" s="404"/>
      <c r="X12" s="402" t="s">
        <v>522</v>
      </c>
      <c r="Y12" s="403"/>
      <c r="Z12" s="403"/>
      <c r="AA12" s="403"/>
      <c r="AB12" s="403"/>
      <c r="AC12" s="403"/>
      <c r="AD12" s="404"/>
      <c r="AE12" s="402" t="s">
        <v>521</v>
      </c>
      <c r="AF12" s="403"/>
      <c r="AG12" s="403"/>
      <c r="AH12" s="403"/>
      <c r="AI12" s="403"/>
      <c r="AJ12" s="403"/>
      <c r="AK12" s="404"/>
      <c r="AL12" s="402" t="s">
        <v>520</v>
      </c>
      <c r="AM12" s="403"/>
      <c r="AN12" s="403"/>
      <c r="AO12" s="403"/>
      <c r="AP12" s="403"/>
      <c r="AQ12" s="403"/>
      <c r="AR12" s="404"/>
      <c r="AS12" s="402" t="s">
        <v>517</v>
      </c>
      <c r="AT12" s="403"/>
      <c r="AU12" s="403"/>
      <c r="AV12" s="403"/>
      <c r="AW12" s="403"/>
      <c r="AX12" s="403"/>
      <c r="AY12" s="426"/>
    </row>
    <row r="13" spans="2:51" ht="21" customHeight="1">
      <c r="B13" s="394"/>
      <c r="C13" s="395"/>
      <c r="D13" s="395"/>
      <c r="E13" s="395"/>
      <c r="F13" s="395"/>
      <c r="G13" s="396"/>
      <c r="H13" s="413" t="s">
        <v>30</v>
      </c>
      <c r="I13" s="414"/>
      <c r="J13" s="427" t="s">
        <v>31</v>
      </c>
      <c r="K13" s="428"/>
      <c r="L13" s="428"/>
      <c r="M13" s="428"/>
      <c r="N13" s="428"/>
      <c r="O13" s="428"/>
      <c r="P13" s="429"/>
      <c r="Q13" s="430">
        <v>8</v>
      </c>
      <c r="R13" s="430"/>
      <c r="S13" s="430"/>
      <c r="T13" s="430"/>
      <c r="U13" s="430"/>
      <c r="V13" s="430"/>
      <c r="W13" s="430"/>
      <c r="X13" s="430">
        <v>13</v>
      </c>
      <c r="Y13" s="430"/>
      <c r="Z13" s="430"/>
      <c r="AA13" s="430"/>
      <c r="AB13" s="430"/>
      <c r="AC13" s="430"/>
      <c r="AD13" s="430"/>
      <c r="AE13" s="430">
        <v>10</v>
      </c>
      <c r="AF13" s="430"/>
      <c r="AG13" s="430"/>
      <c r="AH13" s="430"/>
      <c r="AI13" s="430"/>
      <c r="AJ13" s="430"/>
      <c r="AK13" s="430"/>
      <c r="AL13" s="430">
        <v>12</v>
      </c>
      <c r="AM13" s="430"/>
      <c r="AN13" s="430"/>
      <c r="AO13" s="430"/>
      <c r="AP13" s="430"/>
      <c r="AQ13" s="430"/>
      <c r="AR13" s="430"/>
      <c r="AS13" s="430">
        <v>16</v>
      </c>
      <c r="AT13" s="430"/>
      <c r="AU13" s="430"/>
      <c r="AV13" s="430"/>
      <c r="AW13" s="430"/>
      <c r="AX13" s="430"/>
      <c r="AY13" s="431"/>
    </row>
    <row r="14" spans="2:51" ht="21" customHeight="1">
      <c r="B14" s="394"/>
      <c r="C14" s="395"/>
      <c r="D14" s="395"/>
      <c r="E14" s="395"/>
      <c r="F14" s="395"/>
      <c r="G14" s="396"/>
      <c r="H14" s="415"/>
      <c r="I14" s="416"/>
      <c r="J14" s="409" t="s">
        <v>32</v>
      </c>
      <c r="K14" s="410"/>
      <c r="L14" s="410"/>
      <c r="M14" s="410"/>
      <c r="N14" s="410"/>
      <c r="O14" s="410"/>
      <c r="P14" s="411"/>
      <c r="Q14" s="405" t="s">
        <v>33</v>
      </c>
      <c r="R14" s="405"/>
      <c r="S14" s="405"/>
      <c r="T14" s="405"/>
      <c r="U14" s="405"/>
      <c r="V14" s="405"/>
      <c r="W14" s="405"/>
      <c r="X14" s="405" t="s">
        <v>33</v>
      </c>
      <c r="Y14" s="405"/>
      <c r="Z14" s="405"/>
      <c r="AA14" s="405"/>
      <c r="AB14" s="405"/>
      <c r="AC14" s="405"/>
      <c r="AD14" s="405"/>
      <c r="AE14" s="405" t="s">
        <v>33</v>
      </c>
      <c r="AF14" s="405"/>
      <c r="AG14" s="405"/>
      <c r="AH14" s="405"/>
      <c r="AI14" s="405"/>
      <c r="AJ14" s="405"/>
      <c r="AK14" s="405"/>
      <c r="AL14" s="405" t="s">
        <v>33</v>
      </c>
      <c r="AM14" s="405"/>
      <c r="AN14" s="405"/>
      <c r="AO14" s="405"/>
      <c r="AP14" s="405"/>
      <c r="AQ14" s="405"/>
      <c r="AR14" s="405"/>
      <c r="AS14" s="432"/>
      <c r="AT14" s="432"/>
      <c r="AU14" s="432"/>
      <c r="AV14" s="432"/>
      <c r="AW14" s="432"/>
      <c r="AX14" s="432"/>
      <c r="AY14" s="433"/>
    </row>
    <row r="15" spans="2:51" ht="24.75" customHeight="1">
      <c r="B15" s="394"/>
      <c r="C15" s="395"/>
      <c r="D15" s="395"/>
      <c r="E15" s="395"/>
      <c r="F15" s="395"/>
      <c r="G15" s="396"/>
      <c r="H15" s="415"/>
      <c r="I15" s="416"/>
      <c r="J15" s="409" t="s">
        <v>34</v>
      </c>
      <c r="K15" s="410"/>
      <c r="L15" s="410"/>
      <c r="M15" s="410"/>
      <c r="N15" s="410"/>
      <c r="O15" s="410"/>
      <c r="P15" s="411"/>
      <c r="Q15" s="405" t="s">
        <v>33</v>
      </c>
      <c r="R15" s="405"/>
      <c r="S15" s="405"/>
      <c r="T15" s="405"/>
      <c r="U15" s="405"/>
      <c r="V15" s="405"/>
      <c r="W15" s="405"/>
      <c r="X15" s="405" t="s">
        <v>33</v>
      </c>
      <c r="Y15" s="405"/>
      <c r="Z15" s="405"/>
      <c r="AA15" s="405"/>
      <c r="AB15" s="405"/>
      <c r="AC15" s="405"/>
      <c r="AD15" s="405"/>
      <c r="AE15" s="405" t="s">
        <v>33</v>
      </c>
      <c r="AF15" s="405"/>
      <c r="AG15" s="405"/>
      <c r="AH15" s="405"/>
      <c r="AI15" s="405"/>
      <c r="AJ15" s="405"/>
      <c r="AK15" s="405"/>
      <c r="AL15" s="405" t="s">
        <v>33</v>
      </c>
      <c r="AM15" s="405"/>
      <c r="AN15" s="405"/>
      <c r="AO15" s="405"/>
      <c r="AP15" s="405"/>
      <c r="AQ15" s="405"/>
      <c r="AR15" s="405"/>
      <c r="AS15" s="432"/>
      <c r="AT15" s="432"/>
      <c r="AU15" s="432"/>
      <c r="AV15" s="432"/>
      <c r="AW15" s="432"/>
      <c r="AX15" s="432"/>
      <c r="AY15" s="433"/>
    </row>
    <row r="16" spans="2:51" ht="24.75" customHeight="1">
      <c r="B16" s="394"/>
      <c r="C16" s="395"/>
      <c r="D16" s="395"/>
      <c r="E16" s="395"/>
      <c r="F16" s="395"/>
      <c r="G16" s="396"/>
      <c r="H16" s="417"/>
      <c r="I16" s="418"/>
      <c r="J16" s="406" t="s">
        <v>35</v>
      </c>
      <c r="K16" s="407"/>
      <c r="L16" s="407"/>
      <c r="M16" s="407"/>
      <c r="N16" s="407"/>
      <c r="O16" s="407"/>
      <c r="P16" s="408"/>
      <c r="Q16" s="412">
        <v>8</v>
      </c>
      <c r="R16" s="412"/>
      <c r="S16" s="412"/>
      <c r="T16" s="412"/>
      <c r="U16" s="412"/>
      <c r="V16" s="412"/>
      <c r="W16" s="412"/>
      <c r="X16" s="412">
        <v>13</v>
      </c>
      <c r="Y16" s="412"/>
      <c r="Z16" s="412"/>
      <c r="AA16" s="412"/>
      <c r="AB16" s="412"/>
      <c r="AC16" s="412"/>
      <c r="AD16" s="412"/>
      <c r="AE16" s="412">
        <v>10</v>
      </c>
      <c r="AF16" s="412"/>
      <c r="AG16" s="412"/>
      <c r="AH16" s="412"/>
      <c r="AI16" s="412"/>
      <c r="AJ16" s="412"/>
      <c r="AK16" s="412"/>
      <c r="AL16" s="412">
        <v>12</v>
      </c>
      <c r="AM16" s="412"/>
      <c r="AN16" s="412"/>
      <c r="AO16" s="412"/>
      <c r="AP16" s="412"/>
      <c r="AQ16" s="412"/>
      <c r="AR16" s="412"/>
      <c r="AS16" s="412"/>
      <c r="AT16" s="412"/>
      <c r="AU16" s="412"/>
      <c r="AV16" s="412"/>
      <c r="AW16" s="412"/>
      <c r="AX16" s="412"/>
      <c r="AY16" s="412"/>
    </row>
    <row r="17" spans="2:51" ht="24.75" customHeight="1">
      <c r="B17" s="394"/>
      <c r="C17" s="395"/>
      <c r="D17" s="395"/>
      <c r="E17" s="395"/>
      <c r="F17" s="395"/>
      <c r="G17" s="396"/>
      <c r="H17" s="419" t="s">
        <v>36</v>
      </c>
      <c r="I17" s="420"/>
      <c r="J17" s="420"/>
      <c r="K17" s="420"/>
      <c r="L17" s="420"/>
      <c r="M17" s="420"/>
      <c r="N17" s="420"/>
      <c r="O17" s="420"/>
      <c r="P17" s="420"/>
      <c r="Q17" s="421">
        <v>7</v>
      </c>
      <c r="R17" s="421"/>
      <c r="S17" s="421"/>
      <c r="T17" s="421"/>
      <c r="U17" s="421"/>
      <c r="V17" s="421"/>
      <c r="W17" s="421"/>
      <c r="X17" s="421">
        <v>9</v>
      </c>
      <c r="Y17" s="421"/>
      <c r="Z17" s="421"/>
      <c r="AA17" s="421"/>
      <c r="AB17" s="421"/>
      <c r="AC17" s="421"/>
      <c r="AD17" s="421"/>
      <c r="AE17" s="421">
        <v>9</v>
      </c>
      <c r="AF17" s="421"/>
      <c r="AG17" s="421"/>
      <c r="AH17" s="421"/>
      <c r="AI17" s="421"/>
      <c r="AJ17" s="421"/>
      <c r="AK17" s="421"/>
      <c r="AL17" s="389"/>
      <c r="AM17" s="389"/>
      <c r="AN17" s="389"/>
      <c r="AO17" s="389"/>
      <c r="AP17" s="389"/>
      <c r="AQ17" s="389"/>
      <c r="AR17" s="389"/>
      <c r="AS17" s="389"/>
      <c r="AT17" s="389"/>
      <c r="AU17" s="389"/>
      <c r="AV17" s="389"/>
      <c r="AW17" s="389"/>
      <c r="AX17" s="389"/>
      <c r="AY17" s="390"/>
    </row>
    <row r="18" spans="2:51" ht="24.75" customHeight="1">
      <c r="B18" s="397"/>
      <c r="C18" s="398"/>
      <c r="D18" s="398"/>
      <c r="E18" s="398"/>
      <c r="F18" s="398"/>
      <c r="G18" s="399"/>
      <c r="H18" s="419" t="s">
        <v>37</v>
      </c>
      <c r="I18" s="420"/>
      <c r="J18" s="420"/>
      <c r="K18" s="420"/>
      <c r="L18" s="420"/>
      <c r="M18" s="420"/>
      <c r="N18" s="420"/>
      <c r="O18" s="420"/>
      <c r="P18" s="420"/>
      <c r="Q18" s="421">
        <v>88</v>
      </c>
      <c r="R18" s="421"/>
      <c r="S18" s="421"/>
      <c r="T18" s="421"/>
      <c r="U18" s="421"/>
      <c r="V18" s="421"/>
      <c r="W18" s="421"/>
      <c r="X18" s="421">
        <v>72</v>
      </c>
      <c r="Y18" s="421"/>
      <c r="Z18" s="421"/>
      <c r="AA18" s="421"/>
      <c r="AB18" s="421"/>
      <c r="AC18" s="421"/>
      <c r="AD18" s="421"/>
      <c r="AE18" s="421">
        <v>91</v>
      </c>
      <c r="AF18" s="421"/>
      <c r="AG18" s="421"/>
      <c r="AH18" s="421"/>
      <c r="AI18" s="421"/>
      <c r="AJ18" s="421"/>
      <c r="AK18" s="421"/>
      <c r="AL18" s="389"/>
      <c r="AM18" s="389"/>
      <c r="AN18" s="389"/>
      <c r="AO18" s="389"/>
      <c r="AP18" s="389"/>
      <c r="AQ18" s="389"/>
      <c r="AR18" s="389"/>
      <c r="AS18" s="389"/>
      <c r="AT18" s="389"/>
      <c r="AU18" s="389"/>
      <c r="AV18" s="389"/>
      <c r="AW18" s="389"/>
      <c r="AX18" s="389"/>
      <c r="AY18" s="390"/>
    </row>
    <row r="19" spans="2:51" ht="31.7" customHeight="1">
      <c r="B19" s="450" t="s">
        <v>38</v>
      </c>
      <c r="C19" s="451"/>
      <c r="D19" s="451"/>
      <c r="E19" s="451"/>
      <c r="F19" s="451"/>
      <c r="G19" s="452"/>
      <c r="H19" s="422" t="s">
        <v>39</v>
      </c>
      <c r="I19" s="403"/>
      <c r="J19" s="403"/>
      <c r="K19" s="403"/>
      <c r="L19" s="403"/>
      <c r="M19" s="403"/>
      <c r="N19" s="403"/>
      <c r="O19" s="403"/>
      <c r="P19" s="403"/>
      <c r="Q19" s="403"/>
      <c r="R19" s="403"/>
      <c r="S19" s="403"/>
      <c r="T19" s="403"/>
      <c r="U19" s="403"/>
      <c r="V19" s="403"/>
      <c r="W19" s="403"/>
      <c r="X19" s="403"/>
      <c r="Y19" s="404"/>
      <c r="Z19" s="446"/>
      <c r="AA19" s="447"/>
      <c r="AB19" s="448"/>
      <c r="AC19" s="402" t="s">
        <v>40</v>
      </c>
      <c r="AD19" s="403"/>
      <c r="AE19" s="404"/>
      <c r="AF19" s="449" t="s">
        <v>523</v>
      </c>
      <c r="AG19" s="449"/>
      <c r="AH19" s="449"/>
      <c r="AI19" s="449"/>
      <c r="AJ19" s="449"/>
      <c r="AK19" s="449" t="s">
        <v>522</v>
      </c>
      <c r="AL19" s="449"/>
      <c r="AM19" s="449"/>
      <c r="AN19" s="449"/>
      <c r="AO19" s="449"/>
      <c r="AP19" s="449" t="s">
        <v>521</v>
      </c>
      <c r="AQ19" s="449"/>
      <c r="AR19" s="449"/>
      <c r="AS19" s="449"/>
      <c r="AT19" s="449"/>
      <c r="AU19" s="457" t="s">
        <v>446</v>
      </c>
      <c r="AV19" s="449"/>
      <c r="AW19" s="449"/>
      <c r="AX19" s="449"/>
      <c r="AY19" s="458"/>
    </row>
    <row r="20" spans="2:51" ht="32.25" customHeight="1">
      <c r="B20" s="453"/>
      <c r="C20" s="451"/>
      <c r="D20" s="451"/>
      <c r="E20" s="451"/>
      <c r="F20" s="451"/>
      <c r="G20" s="452"/>
      <c r="H20" s="2547" t="s">
        <v>668</v>
      </c>
      <c r="I20" s="927"/>
      <c r="J20" s="927"/>
      <c r="K20" s="927"/>
      <c r="L20" s="927"/>
      <c r="M20" s="927"/>
      <c r="N20" s="927"/>
      <c r="O20" s="927"/>
      <c r="P20" s="927"/>
      <c r="Q20" s="927"/>
      <c r="R20" s="927"/>
      <c r="S20" s="927"/>
      <c r="T20" s="927"/>
      <c r="U20" s="927"/>
      <c r="V20" s="927"/>
      <c r="W20" s="927"/>
      <c r="X20" s="927"/>
      <c r="Y20" s="928"/>
      <c r="Z20" s="465" t="s">
        <v>43</v>
      </c>
      <c r="AA20" s="466"/>
      <c r="AB20" s="467"/>
      <c r="AC20" s="468" t="s">
        <v>666</v>
      </c>
      <c r="AD20" s="468"/>
      <c r="AE20" s="468"/>
      <c r="AF20" s="470">
        <v>7</v>
      </c>
      <c r="AG20" s="470"/>
      <c r="AH20" s="470"/>
      <c r="AI20" s="470"/>
      <c r="AJ20" s="470"/>
      <c r="AK20" s="470">
        <v>7</v>
      </c>
      <c r="AL20" s="470"/>
      <c r="AM20" s="470"/>
      <c r="AN20" s="470"/>
      <c r="AO20" s="470"/>
      <c r="AP20" s="470">
        <v>8</v>
      </c>
      <c r="AQ20" s="470"/>
      <c r="AR20" s="470"/>
      <c r="AS20" s="470"/>
      <c r="AT20" s="470"/>
      <c r="AU20" s="470">
        <v>8</v>
      </c>
      <c r="AV20" s="470"/>
      <c r="AW20" s="470"/>
      <c r="AX20" s="470"/>
      <c r="AY20" s="471"/>
    </row>
    <row r="21" spans="2:51" ht="32.25" customHeight="1">
      <c r="B21" s="454"/>
      <c r="C21" s="455"/>
      <c r="D21" s="455"/>
      <c r="E21" s="455"/>
      <c r="F21" s="455"/>
      <c r="G21" s="456"/>
      <c r="H21" s="929"/>
      <c r="I21" s="930"/>
      <c r="J21" s="930"/>
      <c r="K21" s="930"/>
      <c r="L21" s="930"/>
      <c r="M21" s="930"/>
      <c r="N21" s="930"/>
      <c r="O21" s="930"/>
      <c r="P21" s="930"/>
      <c r="Q21" s="930"/>
      <c r="R21" s="930"/>
      <c r="S21" s="930"/>
      <c r="T21" s="930"/>
      <c r="U21" s="930"/>
      <c r="V21" s="930"/>
      <c r="W21" s="930"/>
      <c r="X21" s="930"/>
      <c r="Y21" s="931"/>
      <c r="Z21" s="402" t="s">
        <v>45</v>
      </c>
      <c r="AA21" s="403"/>
      <c r="AB21" s="404"/>
      <c r="AC21" s="435" t="s">
        <v>46</v>
      </c>
      <c r="AD21" s="435"/>
      <c r="AE21" s="435"/>
      <c r="AF21" s="435" t="s">
        <v>33</v>
      </c>
      <c r="AG21" s="435"/>
      <c r="AH21" s="435"/>
      <c r="AI21" s="435"/>
      <c r="AJ21" s="435"/>
      <c r="AK21" s="435" t="s">
        <v>33</v>
      </c>
      <c r="AL21" s="435"/>
      <c r="AM21" s="435"/>
      <c r="AN21" s="435"/>
      <c r="AO21" s="435"/>
      <c r="AP21" s="435">
        <v>100</v>
      </c>
      <c r="AQ21" s="435"/>
      <c r="AR21" s="435"/>
      <c r="AS21" s="435"/>
      <c r="AT21" s="435"/>
      <c r="AU21" s="472"/>
      <c r="AV21" s="472"/>
      <c r="AW21" s="472"/>
      <c r="AX21" s="472"/>
      <c r="AY21" s="473"/>
    </row>
    <row r="22" spans="2:51" ht="31.7" customHeight="1">
      <c r="B22" s="512" t="s">
        <v>47</v>
      </c>
      <c r="C22" s="513"/>
      <c r="D22" s="513"/>
      <c r="E22" s="513"/>
      <c r="F22" s="513"/>
      <c r="G22" s="514"/>
      <c r="H22" s="422" t="s">
        <v>48</v>
      </c>
      <c r="I22" s="403"/>
      <c r="J22" s="403"/>
      <c r="K22" s="403"/>
      <c r="L22" s="403"/>
      <c r="M22" s="403"/>
      <c r="N22" s="403"/>
      <c r="O22" s="403"/>
      <c r="P22" s="403"/>
      <c r="Q22" s="403"/>
      <c r="R22" s="403"/>
      <c r="S22" s="403"/>
      <c r="T22" s="403"/>
      <c r="U22" s="403"/>
      <c r="V22" s="403"/>
      <c r="W22" s="403"/>
      <c r="X22" s="403"/>
      <c r="Y22" s="404"/>
      <c r="Z22" s="446"/>
      <c r="AA22" s="447"/>
      <c r="AB22" s="448"/>
      <c r="AC22" s="402" t="s">
        <v>40</v>
      </c>
      <c r="AD22" s="403"/>
      <c r="AE22" s="404"/>
      <c r="AF22" s="449" t="s">
        <v>523</v>
      </c>
      <c r="AG22" s="449"/>
      <c r="AH22" s="449"/>
      <c r="AI22" s="449"/>
      <c r="AJ22" s="449"/>
      <c r="AK22" s="449" t="s">
        <v>522</v>
      </c>
      <c r="AL22" s="449"/>
      <c r="AM22" s="449"/>
      <c r="AN22" s="449"/>
      <c r="AO22" s="449"/>
      <c r="AP22" s="449" t="s">
        <v>521</v>
      </c>
      <c r="AQ22" s="449"/>
      <c r="AR22" s="449"/>
      <c r="AS22" s="449"/>
      <c r="AT22" s="449"/>
      <c r="AU22" s="423" t="s">
        <v>49</v>
      </c>
      <c r="AV22" s="424"/>
      <c r="AW22" s="424"/>
      <c r="AX22" s="424"/>
      <c r="AY22" s="425"/>
    </row>
    <row r="23" spans="2:51" ht="39.950000000000003" customHeight="1">
      <c r="B23" s="313"/>
      <c r="C23" s="314"/>
      <c r="D23" s="314"/>
      <c r="E23" s="314"/>
      <c r="F23" s="314"/>
      <c r="G23" s="315"/>
      <c r="H23" s="1195" t="s">
        <v>667</v>
      </c>
      <c r="I23" s="519"/>
      <c r="J23" s="519"/>
      <c r="K23" s="519"/>
      <c r="L23" s="519"/>
      <c r="M23" s="519"/>
      <c r="N23" s="519"/>
      <c r="O23" s="519"/>
      <c r="P23" s="519"/>
      <c r="Q23" s="519"/>
      <c r="R23" s="519"/>
      <c r="S23" s="519"/>
      <c r="T23" s="519"/>
      <c r="U23" s="519"/>
      <c r="V23" s="519"/>
      <c r="W23" s="519"/>
      <c r="X23" s="519"/>
      <c r="Y23" s="1259"/>
      <c r="Z23" s="500" t="s">
        <v>51</v>
      </c>
      <c r="AA23" s="501"/>
      <c r="AB23" s="502"/>
      <c r="AC23" s="2548" t="s">
        <v>666</v>
      </c>
      <c r="AD23" s="834"/>
      <c r="AE23" s="896"/>
      <c r="AF23" s="435">
        <v>7</v>
      </c>
      <c r="AG23" s="435"/>
      <c r="AH23" s="435"/>
      <c r="AI23" s="435"/>
      <c r="AJ23" s="435"/>
      <c r="AK23" s="435">
        <v>7</v>
      </c>
      <c r="AL23" s="435"/>
      <c r="AM23" s="435"/>
      <c r="AN23" s="435"/>
      <c r="AO23" s="435"/>
      <c r="AP23" s="435">
        <v>8</v>
      </c>
      <c r="AQ23" s="435"/>
      <c r="AR23" s="435"/>
      <c r="AS23" s="435"/>
      <c r="AT23" s="435"/>
      <c r="AU23" s="518" t="s">
        <v>430</v>
      </c>
      <c r="AV23" s="519"/>
      <c r="AW23" s="519"/>
      <c r="AX23" s="519"/>
      <c r="AY23" s="520"/>
    </row>
    <row r="24" spans="2:51" ht="26.85" customHeight="1">
      <c r="B24" s="515"/>
      <c r="C24" s="516"/>
      <c r="D24" s="516"/>
      <c r="E24" s="516"/>
      <c r="F24" s="516"/>
      <c r="G24" s="517"/>
      <c r="H24" s="1260"/>
      <c r="I24" s="522"/>
      <c r="J24" s="522"/>
      <c r="K24" s="522"/>
      <c r="L24" s="522"/>
      <c r="M24" s="522"/>
      <c r="N24" s="522"/>
      <c r="O24" s="522"/>
      <c r="P24" s="522"/>
      <c r="Q24" s="522"/>
      <c r="R24" s="522"/>
      <c r="S24" s="522"/>
      <c r="T24" s="522"/>
      <c r="U24" s="522"/>
      <c r="V24" s="522"/>
      <c r="W24" s="522"/>
      <c r="X24" s="522"/>
      <c r="Y24" s="523"/>
      <c r="Z24" s="503"/>
      <c r="AA24" s="504"/>
      <c r="AB24" s="505"/>
      <c r="AC24" s="897"/>
      <c r="AD24" s="836"/>
      <c r="AE24" s="898"/>
      <c r="AF24" s="521"/>
      <c r="AG24" s="522"/>
      <c r="AH24" s="522"/>
      <c r="AI24" s="522"/>
      <c r="AJ24" s="523"/>
      <c r="AK24" s="521"/>
      <c r="AL24" s="522"/>
      <c r="AM24" s="522"/>
      <c r="AN24" s="522"/>
      <c r="AO24" s="523"/>
      <c r="AP24" s="521"/>
      <c r="AQ24" s="522"/>
      <c r="AR24" s="522"/>
      <c r="AS24" s="522"/>
      <c r="AT24" s="523"/>
      <c r="AU24" s="2549" t="s">
        <v>665</v>
      </c>
      <c r="AV24" s="1255"/>
      <c r="AW24" s="1255"/>
      <c r="AX24" s="1255"/>
      <c r="AY24" s="2550"/>
    </row>
    <row r="25" spans="2:51" ht="88.5" customHeight="1">
      <c r="B25" s="512" t="s">
        <v>55</v>
      </c>
      <c r="C25" s="525"/>
      <c r="D25" s="525"/>
      <c r="E25" s="525"/>
      <c r="F25" s="525"/>
      <c r="G25" s="525"/>
      <c r="H25" s="526" t="s">
        <v>664</v>
      </c>
      <c r="I25" s="527"/>
      <c r="J25" s="527"/>
      <c r="K25" s="527"/>
      <c r="L25" s="527"/>
      <c r="M25" s="527"/>
      <c r="N25" s="527"/>
      <c r="O25" s="527"/>
      <c r="P25" s="527"/>
      <c r="Q25" s="527"/>
      <c r="R25" s="527"/>
      <c r="S25" s="527"/>
      <c r="T25" s="527"/>
      <c r="U25" s="527"/>
      <c r="V25" s="527"/>
      <c r="W25" s="527"/>
      <c r="X25" s="527"/>
      <c r="Y25" s="527"/>
      <c r="Z25" s="528" t="s">
        <v>57</v>
      </c>
      <c r="AA25" s="529"/>
      <c r="AB25" s="530"/>
      <c r="AC25" s="934" t="s">
        <v>663</v>
      </c>
      <c r="AD25" s="934"/>
      <c r="AE25" s="934"/>
      <c r="AF25" s="934"/>
      <c r="AG25" s="934"/>
      <c r="AH25" s="934"/>
      <c r="AI25" s="934"/>
      <c r="AJ25" s="934"/>
      <c r="AK25" s="934"/>
      <c r="AL25" s="934"/>
      <c r="AM25" s="934"/>
      <c r="AN25" s="934"/>
      <c r="AO25" s="934"/>
      <c r="AP25" s="934"/>
      <c r="AQ25" s="934"/>
      <c r="AR25" s="934"/>
      <c r="AS25" s="934"/>
      <c r="AT25" s="934"/>
      <c r="AU25" s="934"/>
      <c r="AV25" s="934"/>
      <c r="AW25" s="934"/>
      <c r="AX25" s="934"/>
      <c r="AY25" s="935"/>
    </row>
    <row r="26" spans="2:51" ht="23.1" customHeight="1">
      <c r="B26" s="546" t="s">
        <v>59</v>
      </c>
      <c r="C26" s="547"/>
      <c r="D26" s="493" t="s">
        <v>60</v>
      </c>
      <c r="E26" s="494"/>
      <c r="F26" s="494"/>
      <c r="G26" s="494"/>
      <c r="H26" s="494"/>
      <c r="I26" s="494"/>
      <c r="J26" s="494"/>
      <c r="K26" s="494"/>
      <c r="L26" s="495"/>
      <c r="M26" s="496" t="s">
        <v>61</v>
      </c>
      <c r="N26" s="496"/>
      <c r="O26" s="496"/>
      <c r="P26" s="496"/>
      <c r="Q26" s="496"/>
      <c r="R26" s="496"/>
      <c r="S26" s="497" t="s">
        <v>626</v>
      </c>
      <c r="T26" s="497"/>
      <c r="U26" s="497"/>
      <c r="V26" s="497"/>
      <c r="W26" s="497"/>
      <c r="X26" s="497"/>
      <c r="Y26" s="498" t="s">
        <v>62</v>
      </c>
      <c r="Z26" s="494"/>
      <c r="AA26" s="494"/>
      <c r="AB26" s="494"/>
      <c r="AC26" s="494"/>
      <c r="AD26" s="494"/>
      <c r="AE26" s="494"/>
      <c r="AF26" s="494"/>
      <c r="AG26" s="494"/>
      <c r="AH26" s="494"/>
      <c r="AI26" s="494"/>
      <c r="AJ26" s="494"/>
      <c r="AK26" s="494"/>
      <c r="AL26" s="494"/>
      <c r="AM26" s="494"/>
      <c r="AN26" s="494"/>
      <c r="AO26" s="494"/>
      <c r="AP26" s="494"/>
      <c r="AQ26" s="494"/>
      <c r="AR26" s="494"/>
      <c r="AS26" s="494"/>
      <c r="AT26" s="494"/>
      <c r="AU26" s="494"/>
      <c r="AV26" s="494"/>
      <c r="AW26" s="494"/>
      <c r="AX26" s="494"/>
      <c r="AY26" s="499"/>
    </row>
    <row r="27" spans="2:51" ht="23.1" customHeight="1">
      <c r="B27" s="548"/>
      <c r="C27" s="549"/>
      <c r="D27" s="439" t="s">
        <v>148</v>
      </c>
      <c r="E27" s="440"/>
      <c r="F27" s="440"/>
      <c r="G27" s="440"/>
      <c r="H27" s="440"/>
      <c r="I27" s="440"/>
      <c r="J27" s="440"/>
      <c r="K27" s="440"/>
      <c r="L27" s="441"/>
      <c r="M27" s="442">
        <v>5</v>
      </c>
      <c r="N27" s="442"/>
      <c r="O27" s="442"/>
      <c r="P27" s="442"/>
      <c r="Q27" s="442"/>
      <c r="R27" s="442"/>
      <c r="S27" s="442">
        <v>6</v>
      </c>
      <c r="T27" s="442"/>
      <c r="U27" s="442"/>
      <c r="V27" s="442"/>
      <c r="W27" s="442"/>
      <c r="X27" s="442"/>
      <c r="Y27" s="792"/>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5"/>
    </row>
    <row r="28" spans="2:51" ht="23.1" customHeight="1">
      <c r="B28" s="548"/>
      <c r="C28" s="549"/>
      <c r="D28" s="556" t="s">
        <v>662</v>
      </c>
      <c r="E28" s="554"/>
      <c r="F28" s="554"/>
      <c r="G28" s="554"/>
      <c r="H28" s="554"/>
      <c r="I28" s="554"/>
      <c r="J28" s="554"/>
      <c r="K28" s="554"/>
      <c r="L28" s="555"/>
      <c r="M28" s="486">
        <v>7</v>
      </c>
      <c r="N28" s="486"/>
      <c r="O28" s="486"/>
      <c r="P28" s="486"/>
      <c r="Q28" s="486"/>
      <c r="R28" s="486"/>
      <c r="S28" s="486">
        <v>10</v>
      </c>
      <c r="T28" s="486"/>
      <c r="U28" s="486"/>
      <c r="V28" s="486"/>
      <c r="W28" s="486"/>
      <c r="X28" s="486"/>
      <c r="Y28" s="478"/>
      <c r="Z28" s="479"/>
      <c r="AA28" s="479"/>
      <c r="AB28" s="479"/>
      <c r="AC28" s="479"/>
      <c r="AD28" s="479"/>
      <c r="AE28" s="479"/>
      <c r="AF28" s="479"/>
      <c r="AG28" s="479"/>
      <c r="AH28" s="479"/>
      <c r="AI28" s="479"/>
      <c r="AJ28" s="479"/>
      <c r="AK28" s="479"/>
      <c r="AL28" s="479"/>
      <c r="AM28" s="479"/>
      <c r="AN28" s="479"/>
      <c r="AO28" s="479"/>
      <c r="AP28" s="479"/>
      <c r="AQ28" s="479"/>
      <c r="AR28" s="479"/>
      <c r="AS28" s="479"/>
      <c r="AT28" s="479"/>
      <c r="AU28" s="479"/>
      <c r="AV28" s="479"/>
      <c r="AW28" s="479"/>
      <c r="AX28" s="479"/>
      <c r="AY28" s="480"/>
    </row>
    <row r="29" spans="2:51" ht="23.1" customHeight="1">
      <c r="B29" s="548"/>
      <c r="C29" s="549"/>
      <c r="D29" s="553"/>
      <c r="E29" s="554"/>
      <c r="F29" s="554"/>
      <c r="G29" s="554"/>
      <c r="H29" s="554"/>
      <c r="I29" s="554"/>
      <c r="J29" s="554"/>
      <c r="K29" s="554"/>
      <c r="L29" s="555"/>
      <c r="M29" s="486"/>
      <c r="N29" s="486"/>
      <c r="O29" s="486"/>
      <c r="P29" s="486"/>
      <c r="Q29" s="486"/>
      <c r="R29" s="486"/>
      <c r="S29" s="486"/>
      <c r="T29" s="486"/>
      <c r="U29" s="486"/>
      <c r="V29" s="486"/>
      <c r="W29" s="486"/>
      <c r="X29" s="486"/>
      <c r="Y29" s="478"/>
      <c r="Z29" s="479"/>
      <c r="AA29" s="479"/>
      <c r="AB29" s="479"/>
      <c r="AC29" s="479"/>
      <c r="AD29" s="479"/>
      <c r="AE29" s="479"/>
      <c r="AF29" s="479"/>
      <c r="AG29" s="479"/>
      <c r="AH29" s="479"/>
      <c r="AI29" s="479"/>
      <c r="AJ29" s="479"/>
      <c r="AK29" s="479"/>
      <c r="AL29" s="479"/>
      <c r="AM29" s="479"/>
      <c r="AN29" s="479"/>
      <c r="AO29" s="479"/>
      <c r="AP29" s="479"/>
      <c r="AQ29" s="479"/>
      <c r="AR29" s="479"/>
      <c r="AS29" s="479"/>
      <c r="AT29" s="479"/>
      <c r="AU29" s="479"/>
      <c r="AV29" s="479"/>
      <c r="AW29" s="479"/>
      <c r="AX29" s="479"/>
      <c r="AY29" s="480"/>
    </row>
    <row r="30" spans="2:51" ht="23.1" customHeight="1">
      <c r="B30" s="548"/>
      <c r="C30" s="549"/>
      <c r="D30" s="553"/>
      <c r="E30" s="554"/>
      <c r="F30" s="554"/>
      <c r="G30" s="554"/>
      <c r="H30" s="554"/>
      <c r="I30" s="554"/>
      <c r="J30" s="554"/>
      <c r="K30" s="554"/>
      <c r="L30" s="555"/>
      <c r="M30" s="486"/>
      <c r="N30" s="486"/>
      <c r="O30" s="486"/>
      <c r="P30" s="486"/>
      <c r="Q30" s="486"/>
      <c r="R30" s="486"/>
      <c r="S30" s="486"/>
      <c r="T30" s="486"/>
      <c r="U30" s="486"/>
      <c r="V30" s="486"/>
      <c r="W30" s="486"/>
      <c r="X30" s="486"/>
      <c r="Y30" s="478"/>
      <c r="Z30" s="479"/>
      <c r="AA30" s="479"/>
      <c r="AB30" s="479"/>
      <c r="AC30" s="479"/>
      <c r="AD30" s="479"/>
      <c r="AE30" s="479"/>
      <c r="AF30" s="479"/>
      <c r="AG30" s="479"/>
      <c r="AH30" s="479"/>
      <c r="AI30" s="479"/>
      <c r="AJ30" s="479"/>
      <c r="AK30" s="479"/>
      <c r="AL30" s="479"/>
      <c r="AM30" s="479"/>
      <c r="AN30" s="479"/>
      <c r="AO30" s="479"/>
      <c r="AP30" s="479"/>
      <c r="AQ30" s="479"/>
      <c r="AR30" s="479"/>
      <c r="AS30" s="479"/>
      <c r="AT30" s="479"/>
      <c r="AU30" s="479"/>
      <c r="AV30" s="479"/>
      <c r="AW30" s="479"/>
      <c r="AX30" s="479"/>
      <c r="AY30" s="480"/>
    </row>
    <row r="31" spans="2:51" ht="23.1" customHeight="1">
      <c r="B31" s="548"/>
      <c r="C31" s="549"/>
      <c r="D31" s="553"/>
      <c r="E31" s="554"/>
      <c r="F31" s="554"/>
      <c r="G31" s="554"/>
      <c r="H31" s="554"/>
      <c r="I31" s="554"/>
      <c r="J31" s="554"/>
      <c r="K31" s="554"/>
      <c r="L31" s="555"/>
      <c r="M31" s="486"/>
      <c r="N31" s="486"/>
      <c r="O31" s="486"/>
      <c r="P31" s="486"/>
      <c r="Q31" s="486"/>
      <c r="R31" s="486"/>
      <c r="S31" s="486"/>
      <c r="T31" s="486"/>
      <c r="U31" s="486"/>
      <c r="V31" s="486"/>
      <c r="W31" s="486"/>
      <c r="X31" s="486"/>
      <c r="Y31" s="478"/>
      <c r="Z31" s="479"/>
      <c r="AA31" s="479"/>
      <c r="AB31" s="479"/>
      <c r="AC31" s="479"/>
      <c r="AD31" s="479"/>
      <c r="AE31" s="479"/>
      <c r="AF31" s="479"/>
      <c r="AG31" s="479"/>
      <c r="AH31" s="479"/>
      <c r="AI31" s="479"/>
      <c r="AJ31" s="479"/>
      <c r="AK31" s="479"/>
      <c r="AL31" s="479"/>
      <c r="AM31" s="479"/>
      <c r="AN31" s="479"/>
      <c r="AO31" s="479"/>
      <c r="AP31" s="479"/>
      <c r="AQ31" s="479"/>
      <c r="AR31" s="479"/>
      <c r="AS31" s="479"/>
      <c r="AT31" s="479"/>
      <c r="AU31" s="479"/>
      <c r="AV31" s="479"/>
      <c r="AW31" s="479"/>
      <c r="AX31" s="479"/>
      <c r="AY31" s="480"/>
    </row>
    <row r="32" spans="2:51" ht="23.1" customHeight="1">
      <c r="B32" s="548"/>
      <c r="C32" s="549"/>
      <c r="D32" s="553"/>
      <c r="E32" s="554"/>
      <c r="F32" s="554"/>
      <c r="G32" s="554"/>
      <c r="H32" s="554"/>
      <c r="I32" s="554"/>
      <c r="J32" s="554"/>
      <c r="K32" s="554"/>
      <c r="L32" s="555"/>
      <c r="M32" s="486"/>
      <c r="N32" s="486"/>
      <c r="O32" s="486"/>
      <c r="P32" s="486"/>
      <c r="Q32" s="486"/>
      <c r="R32" s="486"/>
      <c r="S32" s="486"/>
      <c r="T32" s="486"/>
      <c r="U32" s="486"/>
      <c r="V32" s="486"/>
      <c r="W32" s="486"/>
      <c r="X32" s="486"/>
      <c r="Y32" s="478"/>
      <c r="Z32" s="479"/>
      <c r="AA32" s="479"/>
      <c r="AB32" s="479"/>
      <c r="AC32" s="479"/>
      <c r="AD32" s="479"/>
      <c r="AE32" s="479"/>
      <c r="AF32" s="479"/>
      <c r="AG32" s="479"/>
      <c r="AH32" s="479"/>
      <c r="AI32" s="479"/>
      <c r="AJ32" s="479"/>
      <c r="AK32" s="479"/>
      <c r="AL32" s="479"/>
      <c r="AM32" s="479"/>
      <c r="AN32" s="479"/>
      <c r="AO32" s="479"/>
      <c r="AP32" s="479"/>
      <c r="AQ32" s="479"/>
      <c r="AR32" s="479"/>
      <c r="AS32" s="479"/>
      <c r="AT32" s="479"/>
      <c r="AU32" s="479"/>
      <c r="AV32" s="479"/>
      <c r="AW32" s="479"/>
      <c r="AX32" s="479"/>
      <c r="AY32" s="480"/>
    </row>
    <row r="33" spans="1:51" ht="23.1" customHeight="1">
      <c r="B33" s="548"/>
      <c r="C33" s="549"/>
      <c r="D33" s="474"/>
      <c r="E33" s="475"/>
      <c r="F33" s="475"/>
      <c r="G33" s="475"/>
      <c r="H33" s="475"/>
      <c r="I33" s="475"/>
      <c r="J33" s="475"/>
      <c r="K33" s="475"/>
      <c r="L33" s="476"/>
      <c r="M33" s="477"/>
      <c r="N33" s="477"/>
      <c r="O33" s="477"/>
      <c r="P33" s="477"/>
      <c r="Q33" s="477"/>
      <c r="R33" s="477"/>
      <c r="S33" s="477"/>
      <c r="T33" s="477"/>
      <c r="U33" s="477"/>
      <c r="V33" s="477"/>
      <c r="W33" s="477"/>
      <c r="X33" s="477"/>
      <c r="Y33" s="478"/>
      <c r="Z33" s="479"/>
      <c r="AA33" s="479"/>
      <c r="AB33" s="479"/>
      <c r="AC33" s="479"/>
      <c r="AD33" s="479"/>
      <c r="AE33" s="479"/>
      <c r="AF33" s="479"/>
      <c r="AG33" s="479"/>
      <c r="AH33" s="479"/>
      <c r="AI33" s="479"/>
      <c r="AJ33" s="479"/>
      <c r="AK33" s="479"/>
      <c r="AL33" s="479"/>
      <c r="AM33" s="479"/>
      <c r="AN33" s="479"/>
      <c r="AO33" s="479"/>
      <c r="AP33" s="479"/>
      <c r="AQ33" s="479"/>
      <c r="AR33" s="479"/>
      <c r="AS33" s="479"/>
      <c r="AT33" s="479"/>
      <c r="AU33" s="479"/>
      <c r="AV33" s="479"/>
      <c r="AW33" s="479"/>
      <c r="AX33" s="479"/>
      <c r="AY33" s="480"/>
    </row>
    <row r="34" spans="1:51" ht="23.1" customHeight="1">
      <c r="B34" s="550"/>
      <c r="C34" s="551"/>
      <c r="D34" s="481" t="s">
        <v>35</v>
      </c>
      <c r="E34" s="327"/>
      <c r="F34" s="327"/>
      <c r="G34" s="327"/>
      <c r="H34" s="327"/>
      <c r="I34" s="327"/>
      <c r="J34" s="327"/>
      <c r="K34" s="327"/>
      <c r="L34" s="328"/>
      <c r="M34" s="482">
        <f>SUM(M27:R33)</f>
        <v>12</v>
      </c>
      <c r="N34" s="482"/>
      <c r="O34" s="482"/>
      <c r="P34" s="482"/>
      <c r="Q34" s="482"/>
      <c r="R34" s="482"/>
      <c r="S34" s="482">
        <f>SUM(S27:X33)</f>
        <v>16</v>
      </c>
      <c r="T34" s="482"/>
      <c r="U34" s="482"/>
      <c r="V34" s="482"/>
      <c r="W34" s="482"/>
      <c r="X34" s="482"/>
      <c r="Y34" s="483"/>
      <c r="Z34" s="484"/>
      <c r="AA34" s="484"/>
      <c r="AB34" s="484"/>
      <c r="AC34" s="484"/>
      <c r="AD34" s="484"/>
      <c r="AE34" s="484"/>
      <c r="AF34" s="484"/>
      <c r="AG34" s="484"/>
      <c r="AH34" s="484"/>
      <c r="AI34" s="484"/>
      <c r="AJ34" s="484"/>
      <c r="AK34" s="484"/>
      <c r="AL34" s="484"/>
      <c r="AM34" s="484"/>
      <c r="AN34" s="484"/>
      <c r="AO34" s="484"/>
      <c r="AP34" s="484"/>
      <c r="AQ34" s="484"/>
      <c r="AR34" s="484"/>
      <c r="AS34" s="484"/>
      <c r="AT34" s="484"/>
      <c r="AU34" s="484"/>
      <c r="AV34" s="484"/>
      <c r="AW34" s="484"/>
      <c r="AX34" s="484"/>
      <c r="AY34" s="485"/>
    </row>
    <row r="35" spans="1:51" ht="3" customHeight="1">
      <c r="A35" s="3"/>
      <c r="B35" s="4"/>
      <c r="C35" s="4"/>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row>
    <row r="36" spans="1:51" ht="3" customHeight="1" thickBot="1">
      <c r="A36" s="3"/>
      <c r="B36" s="6"/>
      <c r="C36" s="6"/>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ht="21" hidden="1" customHeight="1">
      <c r="B37" s="531" t="s">
        <v>70</v>
      </c>
      <c r="C37" s="532"/>
      <c r="D37" s="535" t="s">
        <v>71</v>
      </c>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36"/>
    </row>
    <row r="38" spans="1:51" ht="203.25" hidden="1" customHeight="1">
      <c r="B38" s="531"/>
      <c r="C38" s="532"/>
      <c r="D38" s="537" t="s">
        <v>72</v>
      </c>
      <c r="E38" s="538"/>
      <c r="F38" s="538"/>
      <c r="G38" s="538"/>
      <c r="H38" s="538"/>
      <c r="I38" s="538"/>
      <c r="J38" s="538"/>
      <c r="K38" s="538"/>
      <c r="L38" s="538"/>
      <c r="M38" s="538"/>
      <c r="N38" s="538"/>
      <c r="O38" s="538"/>
      <c r="P38" s="538"/>
      <c r="Q38" s="538"/>
      <c r="R38" s="538"/>
      <c r="S38" s="538"/>
      <c r="T38" s="538"/>
      <c r="U38" s="538"/>
      <c r="V38" s="538"/>
      <c r="W38" s="538"/>
      <c r="X38" s="538"/>
      <c r="Y38" s="538"/>
      <c r="Z38" s="538"/>
      <c r="AA38" s="538"/>
      <c r="AB38" s="538"/>
      <c r="AC38" s="538"/>
      <c r="AD38" s="538"/>
      <c r="AE38" s="538"/>
      <c r="AF38" s="538"/>
      <c r="AG38" s="538"/>
      <c r="AH38" s="538"/>
      <c r="AI38" s="538"/>
      <c r="AJ38" s="538"/>
      <c r="AK38" s="538"/>
      <c r="AL38" s="538"/>
      <c r="AM38" s="538"/>
      <c r="AN38" s="538"/>
      <c r="AO38" s="538"/>
      <c r="AP38" s="538"/>
      <c r="AQ38" s="538"/>
      <c r="AR38" s="538"/>
      <c r="AS38" s="538"/>
      <c r="AT38" s="538"/>
      <c r="AU38" s="538"/>
      <c r="AV38" s="538"/>
      <c r="AW38" s="538"/>
      <c r="AX38" s="538"/>
      <c r="AY38" s="539"/>
    </row>
    <row r="39" spans="1:51" ht="20.25" hidden="1" customHeight="1">
      <c r="B39" s="531"/>
      <c r="C39" s="532"/>
      <c r="D39" s="540" t="s">
        <v>73</v>
      </c>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41"/>
      <c r="AO39" s="541"/>
      <c r="AP39" s="541"/>
      <c r="AQ39" s="541"/>
      <c r="AR39" s="541"/>
      <c r="AS39" s="541"/>
      <c r="AT39" s="541"/>
      <c r="AU39" s="541"/>
      <c r="AV39" s="541"/>
      <c r="AW39" s="541"/>
      <c r="AX39" s="541"/>
      <c r="AY39" s="542"/>
    </row>
    <row r="40" spans="1:51" ht="100.5" hidden="1" customHeight="1" thickBot="1">
      <c r="B40" s="533"/>
      <c r="C40" s="534"/>
      <c r="D40" s="543"/>
      <c r="E40" s="544"/>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5"/>
    </row>
    <row r="41" spans="1:51" ht="21" hidden="1" customHeight="1">
      <c r="A41" s="8"/>
      <c r="B41" s="9"/>
      <c r="C41" s="10"/>
      <c r="D41" s="557" t="s">
        <v>74</v>
      </c>
      <c r="E41" s="558"/>
      <c r="F41" s="558"/>
      <c r="G41" s="558"/>
      <c r="H41" s="558"/>
      <c r="I41" s="558"/>
      <c r="J41" s="558"/>
      <c r="K41" s="558"/>
      <c r="L41" s="558"/>
      <c r="M41" s="558"/>
      <c r="N41" s="558"/>
      <c r="O41" s="558"/>
      <c r="P41" s="558"/>
      <c r="Q41" s="558"/>
      <c r="R41" s="558"/>
      <c r="S41" s="558"/>
      <c r="T41" s="558"/>
      <c r="U41" s="558"/>
      <c r="V41" s="558"/>
      <c r="W41" s="558"/>
      <c r="X41" s="558"/>
      <c r="Y41" s="558"/>
      <c r="Z41" s="558"/>
      <c r="AA41" s="558"/>
      <c r="AB41" s="558"/>
      <c r="AC41" s="558"/>
      <c r="AD41" s="558"/>
      <c r="AE41" s="558"/>
      <c r="AF41" s="558"/>
      <c r="AG41" s="558"/>
      <c r="AH41" s="558"/>
      <c r="AI41" s="558"/>
      <c r="AJ41" s="558"/>
      <c r="AK41" s="558"/>
      <c r="AL41" s="558"/>
      <c r="AM41" s="558"/>
      <c r="AN41" s="558"/>
      <c r="AO41" s="558"/>
      <c r="AP41" s="558"/>
      <c r="AQ41" s="558"/>
      <c r="AR41" s="558"/>
      <c r="AS41" s="558"/>
      <c r="AT41" s="558"/>
      <c r="AU41" s="558"/>
      <c r="AV41" s="558"/>
      <c r="AW41" s="558"/>
      <c r="AX41" s="558"/>
      <c r="AY41" s="559"/>
    </row>
    <row r="42" spans="1:51" ht="135.94999999999999" hidden="1" customHeight="1">
      <c r="A42" s="8"/>
      <c r="B42" s="11"/>
      <c r="C42" s="12"/>
      <c r="D42" s="560"/>
      <c r="E42" s="561"/>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c r="AS42" s="561"/>
      <c r="AT42" s="561"/>
      <c r="AU42" s="561"/>
      <c r="AV42" s="561"/>
      <c r="AW42" s="561"/>
      <c r="AX42" s="561"/>
      <c r="AY42" s="562"/>
    </row>
    <row r="43" spans="1:51" ht="21" customHeight="1">
      <c r="A43" s="8"/>
      <c r="B43" s="563" t="s">
        <v>75</v>
      </c>
      <c r="C43" s="564"/>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5"/>
    </row>
    <row r="44" spans="1:51" ht="21" customHeight="1">
      <c r="A44" s="8"/>
      <c r="B44" s="11"/>
      <c r="C44" s="12"/>
      <c r="D44" s="566" t="s">
        <v>76</v>
      </c>
      <c r="E44" s="567"/>
      <c r="F44" s="567"/>
      <c r="G44" s="567"/>
      <c r="H44" s="568" t="s">
        <v>77</v>
      </c>
      <c r="I44" s="567"/>
      <c r="J44" s="567"/>
      <c r="K44" s="567"/>
      <c r="L44" s="567"/>
      <c r="M44" s="567"/>
      <c r="N44" s="567"/>
      <c r="O44" s="567"/>
      <c r="P44" s="567"/>
      <c r="Q44" s="567"/>
      <c r="R44" s="567"/>
      <c r="S44" s="567"/>
      <c r="T44" s="567"/>
      <c r="U44" s="567"/>
      <c r="V44" s="567"/>
      <c r="W44" s="567"/>
      <c r="X44" s="567"/>
      <c r="Y44" s="567"/>
      <c r="Z44" s="567"/>
      <c r="AA44" s="567"/>
      <c r="AB44" s="567"/>
      <c r="AC44" s="567"/>
      <c r="AD44" s="567"/>
      <c r="AE44" s="567"/>
      <c r="AF44" s="567"/>
      <c r="AG44" s="569"/>
      <c r="AH44" s="568" t="s">
        <v>78</v>
      </c>
      <c r="AI44" s="567"/>
      <c r="AJ44" s="567"/>
      <c r="AK44" s="567"/>
      <c r="AL44" s="567"/>
      <c r="AM44" s="567"/>
      <c r="AN44" s="567"/>
      <c r="AO44" s="567"/>
      <c r="AP44" s="567"/>
      <c r="AQ44" s="567"/>
      <c r="AR44" s="567"/>
      <c r="AS44" s="567"/>
      <c r="AT44" s="567"/>
      <c r="AU44" s="567"/>
      <c r="AV44" s="567"/>
      <c r="AW44" s="567"/>
      <c r="AX44" s="567"/>
      <c r="AY44" s="570"/>
    </row>
    <row r="45" spans="1:51" ht="26.25" customHeight="1">
      <c r="A45" s="8"/>
      <c r="B45" s="571" t="s">
        <v>79</v>
      </c>
      <c r="C45" s="572"/>
      <c r="D45" s="2217" t="s">
        <v>80</v>
      </c>
      <c r="E45" s="1093"/>
      <c r="F45" s="1093"/>
      <c r="G45" s="1094"/>
      <c r="H45" s="580" t="s">
        <v>81</v>
      </c>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9"/>
      <c r="AH45" s="2551" t="s">
        <v>661</v>
      </c>
      <c r="AI45" s="2552"/>
      <c r="AJ45" s="2552"/>
      <c r="AK45" s="2552"/>
      <c r="AL45" s="2552"/>
      <c r="AM45" s="2552"/>
      <c r="AN45" s="2552"/>
      <c r="AO45" s="2552"/>
      <c r="AP45" s="2552"/>
      <c r="AQ45" s="2552"/>
      <c r="AR45" s="2552"/>
      <c r="AS45" s="2552"/>
      <c r="AT45" s="2552"/>
      <c r="AU45" s="2552"/>
      <c r="AV45" s="2552"/>
      <c r="AW45" s="2552"/>
      <c r="AX45" s="2552"/>
      <c r="AY45" s="2553"/>
    </row>
    <row r="46" spans="1:51" ht="33.4" customHeight="1">
      <c r="A46" s="8"/>
      <c r="B46" s="573"/>
      <c r="C46" s="574"/>
      <c r="D46" s="2220" t="s">
        <v>80</v>
      </c>
      <c r="E46" s="2215"/>
      <c r="F46" s="2215"/>
      <c r="G46" s="2216"/>
      <c r="H46" s="591" t="s">
        <v>619</v>
      </c>
      <c r="I46" s="592"/>
      <c r="J46" s="592"/>
      <c r="K46" s="592"/>
      <c r="L46" s="592"/>
      <c r="M46" s="592"/>
      <c r="N46" s="592"/>
      <c r="O46" s="592"/>
      <c r="P46" s="592"/>
      <c r="Q46" s="592"/>
      <c r="R46" s="592"/>
      <c r="S46" s="592"/>
      <c r="T46" s="592"/>
      <c r="U46" s="592"/>
      <c r="V46" s="592"/>
      <c r="W46" s="592"/>
      <c r="X46" s="592"/>
      <c r="Y46" s="592"/>
      <c r="Z46" s="592"/>
      <c r="AA46" s="592"/>
      <c r="AB46" s="592"/>
      <c r="AC46" s="592"/>
      <c r="AD46" s="592"/>
      <c r="AE46" s="592"/>
      <c r="AF46" s="592"/>
      <c r="AG46" s="593"/>
      <c r="AH46" s="2554"/>
      <c r="AI46" s="2555"/>
      <c r="AJ46" s="2555"/>
      <c r="AK46" s="2555"/>
      <c r="AL46" s="2555"/>
      <c r="AM46" s="2555"/>
      <c r="AN46" s="2555"/>
      <c r="AO46" s="2555"/>
      <c r="AP46" s="2555"/>
      <c r="AQ46" s="2555"/>
      <c r="AR46" s="2555"/>
      <c r="AS46" s="2555"/>
      <c r="AT46" s="2555"/>
      <c r="AU46" s="2555"/>
      <c r="AV46" s="2555"/>
      <c r="AW46" s="2555"/>
      <c r="AX46" s="2555"/>
      <c r="AY46" s="2556"/>
    </row>
    <row r="47" spans="1:51" ht="26.25" customHeight="1">
      <c r="A47" s="8"/>
      <c r="B47" s="575"/>
      <c r="C47" s="576"/>
      <c r="D47" s="2211" t="s">
        <v>33</v>
      </c>
      <c r="E47" s="2212"/>
      <c r="F47" s="2212"/>
      <c r="G47" s="2213"/>
      <c r="H47" s="597" t="s">
        <v>84</v>
      </c>
      <c r="I47" s="598"/>
      <c r="J47" s="598"/>
      <c r="K47" s="598"/>
      <c r="L47" s="598"/>
      <c r="M47" s="598"/>
      <c r="N47" s="598"/>
      <c r="O47" s="598"/>
      <c r="P47" s="598"/>
      <c r="Q47" s="598"/>
      <c r="R47" s="598"/>
      <c r="S47" s="598"/>
      <c r="T47" s="598"/>
      <c r="U47" s="598"/>
      <c r="V47" s="598"/>
      <c r="W47" s="598"/>
      <c r="X47" s="598"/>
      <c r="Y47" s="598"/>
      <c r="Z47" s="598"/>
      <c r="AA47" s="598"/>
      <c r="AB47" s="598"/>
      <c r="AC47" s="598"/>
      <c r="AD47" s="598"/>
      <c r="AE47" s="598"/>
      <c r="AF47" s="598"/>
      <c r="AG47" s="599"/>
      <c r="AH47" s="2557"/>
      <c r="AI47" s="2558"/>
      <c r="AJ47" s="2558"/>
      <c r="AK47" s="2558"/>
      <c r="AL47" s="2558"/>
      <c r="AM47" s="2558"/>
      <c r="AN47" s="2558"/>
      <c r="AO47" s="2558"/>
      <c r="AP47" s="2558"/>
      <c r="AQ47" s="2558"/>
      <c r="AR47" s="2558"/>
      <c r="AS47" s="2558"/>
      <c r="AT47" s="2558"/>
      <c r="AU47" s="2558"/>
      <c r="AV47" s="2558"/>
      <c r="AW47" s="2558"/>
      <c r="AX47" s="2558"/>
      <c r="AY47" s="2559"/>
    </row>
    <row r="48" spans="1:51" ht="26.25" customHeight="1">
      <c r="A48" s="8"/>
      <c r="B48" s="573" t="s">
        <v>85</v>
      </c>
      <c r="C48" s="574"/>
      <c r="D48" s="1092" t="s">
        <v>33</v>
      </c>
      <c r="E48" s="1093"/>
      <c r="F48" s="1093"/>
      <c r="G48" s="1094"/>
      <c r="H48" s="580" t="s">
        <v>86</v>
      </c>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9"/>
      <c r="AH48" s="2551" t="s">
        <v>660</v>
      </c>
      <c r="AI48" s="2552"/>
      <c r="AJ48" s="2552"/>
      <c r="AK48" s="2552"/>
      <c r="AL48" s="2552"/>
      <c r="AM48" s="2552"/>
      <c r="AN48" s="2552"/>
      <c r="AO48" s="2552"/>
      <c r="AP48" s="2552"/>
      <c r="AQ48" s="2552"/>
      <c r="AR48" s="2552"/>
      <c r="AS48" s="2552"/>
      <c r="AT48" s="2552"/>
      <c r="AU48" s="2552"/>
      <c r="AV48" s="2552"/>
      <c r="AW48" s="2552"/>
      <c r="AX48" s="2552"/>
      <c r="AY48" s="2553"/>
    </row>
    <row r="49" spans="1:51" ht="26.25" customHeight="1">
      <c r="A49" s="8"/>
      <c r="B49" s="573"/>
      <c r="C49" s="574"/>
      <c r="D49" s="2214" t="s">
        <v>80</v>
      </c>
      <c r="E49" s="2215"/>
      <c r="F49" s="2215"/>
      <c r="G49" s="2216"/>
      <c r="H49" s="611" t="s">
        <v>88</v>
      </c>
      <c r="I49" s="612"/>
      <c r="J49" s="612"/>
      <c r="K49" s="612"/>
      <c r="L49" s="612"/>
      <c r="M49" s="612"/>
      <c r="N49" s="612"/>
      <c r="O49" s="612"/>
      <c r="P49" s="612"/>
      <c r="Q49" s="612"/>
      <c r="R49" s="612"/>
      <c r="S49" s="612"/>
      <c r="T49" s="612"/>
      <c r="U49" s="612"/>
      <c r="V49" s="612"/>
      <c r="W49" s="612"/>
      <c r="X49" s="612"/>
      <c r="Y49" s="612"/>
      <c r="Z49" s="612"/>
      <c r="AA49" s="612"/>
      <c r="AB49" s="612"/>
      <c r="AC49" s="612"/>
      <c r="AD49" s="612"/>
      <c r="AE49" s="612"/>
      <c r="AF49" s="612"/>
      <c r="AG49" s="613"/>
      <c r="AH49" s="2554"/>
      <c r="AI49" s="2555"/>
      <c r="AJ49" s="2555"/>
      <c r="AK49" s="2555"/>
      <c r="AL49" s="2555"/>
      <c r="AM49" s="2555"/>
      <c r="AN49" s="2555"/>
      <c r="AO49" s="2555"/>
      <c r="AP49" s="2555"/>
      <c r="AQ49" s="2555"/>
      <c r="AR49" s="2555"/>
      <c r="AS49" s="2555"/>
      <c r="AT49" s="2555"/>
      <c r="AU49" s="2555"/>
      <c r="AV49" s="2555"/>
      <c r="AW49" s="2555"/>
      <c r="AX49" s="2555"/>
      <c r="AY49" s="2556"/>
    </row>
    <row r="50" spans="1:51" ht="26.25" customHeight="1">
      <c r="A50" s="8"/>
      <c r="B50" s="573"/>
      <c r="C50" s="574"/>
      <c r="D50" s="2214" t="s">
        <v>80</v>
      </c>
      <c r="E50" s="2215"/>
      <c r="F50" s="2215"/>
      <c r="G50" s="2216"/>
      <c r="H50" s="611" t="s">
        <v>89</v>
      </c>
      <c r="I50" s="612"/>
      <c r="J50" s="612"/>
      <c r="K50" s="612"/>
      <c r="L50" s="612"/>
      <c r="M50" s="612"/>
      <c r="N50" s="612"/>
      <c r="O50" s="612"/>
      <c r="P50" s="612"/>
      <c r="Q50" s="612"/>
      <c r="R50" s="612"/>
      <c r="S50" s="612"/>
      <c r="T50" s="612"/>
      <c r="U50" s="612"/>
      <c r="V50" s="612"/>
      <c r="W50" s="612"/>
      <c r="X50" s="612"/>
      <c r="Y50" s="612"/>
      <c r="Z50" s="612"/>
      <c r="AA50" s="612"/>
      <c r="AB50" s="612"/>
      <c r="AC50" s="612"/>
      <c r="AD50" s="612"/>
      <c r="AE50" s="612"/>
      <c r="AF50" s="612"/>
      <c r="AG50" s="613"/>
      <c r="AH50" s="2554"/>
      <c r="AI50" s="2555"/>
      <c r="AJ50" s="2555"/>
      <c r="AK50" s="2555"/>
      <c r="AL50" s="2555"/>
      <c r="AM50" s="2555"/>
      <c r="AN50" s="2555"/>
      <c r="AO50" s="2555"/>
      <c r="AP50" s="2555"/>
      <c r="AQ50" s="2555"/>
      <c r="AR50" s="2555"/>
      <c r="AS50" s="2555"/>
      <c r="AT50" s="2555"/>
      <c r="AU50" s="2555"/>
      <c r="AV50" s="2555"/>
      <c r="AW50" s="2555"/>
      <c r="AX50" s="2555"/>
      <c r="AY50" s="2556"/>
    </row>
    <row r="51" spans="1:51" ht="26.25" customHeight="1">
      <c r="A51" s="8"/>
      <c r="B51" s="573"/>
      <c r="C51" s="574"/>
      <c r="D51" s="2214" t="s">
        <v>80</v>
      </c>
      <c r="E51" s="2215"/>
      <c r="F51" s="2215"/>
      <c r="G51" s="2216"/>
      <c r="H51" s="611" t="s">
        <v>90</v>
      </c>
      <c r="I51" s="612"/>
      <c r="J51" s="612"/>
      <c r="K51" s="612"/>
      <c r="L51" s="612"/>
      <c r="M51" s="612"/>
      <c r="N51" s="612"/>
      <c r="O51" s="612"/>
      <c r="P51" s="612"/>
      <c r="Q51" s="612"/>
      <c r="R51" s="612"/>
      <c r="S51" s="612"/>
      <c r="T51" s="612"/>
      <c r="U51" s="612"/>
      <c r="V51" s="612"/>
      <c r="W51" s="612"/>
      <c r="X51" s="612"/>
      <c r="Y51" s="612"/>
      <c r="Z51" s="612"/>
      <c r="AA51" s="612"/>
      <c r="AB51" s="612"/>
      <c r="AC51" s="612"/>
      <c r="AD51" s="612"/>
      <c r="AE51" s="612"/>
      <c r="AF51" s="612"/>
      <c r="AG51" s="613"/>
      <c r="AH51" s="2554"/>
      <c r="AI51" s="2555"/>
      <c r="AJ51" s="2555"/>
      <c r="AK51" s="2555"/>
      <c r="AL51" s="2555"/>
      <c r="AM51" s="2555"/>
      <c r="AN51" s="2555"/>
      <c r="AO51" s="2555"/>
      <c r="AP51" s="2555"/>
      <c r="AQ51" s="2555"/>
      <c r="AR51" s="2555"/>
      <c r="AS51" s="2555"/>
      <c r="AT51" s="2555"/>
      <c r="AU51" s="2555"/>
      <c r="AV51" s="2555"/>
      <c r="AW51" s="2555"/>
      <c r="AX51" s="2555"/>
      <c r="AY51" s="2556"/>
    </row>
    <row r="52" spans="1:51" ht="26.25" customHeight="1">
      <c r="A52" s="8"/>
      <c r="B52" s="575"/>
      <c r="C52" s="576"/>
      <c r="D52" s="2211" t="s">
        <v>80</v>
      </c>
      <c r="E52" s="2212"/>
      <c r="F52" s="2212"/>
      <c r="G52" s="2213"/>
      <c r="H52" s="597" t="s">
        <v>91</v>
      </c>
      <c r="I52" s="598"/>
      <c r="J52" s="598"/>
      <c r="K52" s="598"/>
      <c r="L52" s="598"/>
      <c r="M52" s="598"/>
      <c r="N52" s="598"/>
      <c r="O52" s="598"/>
      <c r="P52" s="598"/>
      <c r="Q52" s="598"/>
      <c r="R52" s="598"/>
      <c r="S52" s="598"/>
      <c r="T52" s="598"/>
      <c r="U52" s="598"/>
      <c r="V52" s="598"/>
      <c r="W52" s="598"/>
      <c r="X52" s="598"/>
      <c r="Y52" s="598"/>
      <c r="Z52" s="598"/>
      <c r="AA52" s="598"/>
      <c r="AB52" s="598"/>
      <c r="AC52" s="598"/>
      <c r="AD52" s="598"/>
      <c r="AE52" s="598"/>
      <c r="AF52" s="598"/>
      <c r="AG52" s="599"/>
      <c r="AH52" s="2557"/>
      <c r="AI52" s="2558"/>
      <c r="AJ52" s="2558"/>
      <c r="AK52" s="2558"/>
      <c r="AL52" s="2558"/>
      <c r="AM52" s="2558"/>
      <c r="AN52" s="2558"/>
      <c r="AO52" s="2558"/>
      <c r="AP52" s="2558"/>
      <c r="AQ52" s="2558"/>
      <c r="AR52" s="2558"/>
      <c r="AS52" s="2558"/>
      <c r="AT52" s="2558"/>
      <c r="AU52" s="2558"/>
      <c r="AV52" s="2558"/>
      <c r="AW52" s="2558"/>
      <c r="AX52" s="2558"/>
      <c r="AY52" s="2559"/>
    </row>
    <row r="53" spans="1:51" ht="26.25" customHeight="1">
      <c r="A53" s="8"/>
      <c r="B53" s="571" t="s">
        <v>92</v>
      </c>
      <c r="C53" s="572"/>
      <c r="D53" s="1092" t="s">
        <v>80</v>
      </c>
      <c r="E53" s="1093"/>
      <c r="F53" s="1093"/>
      <c r="G53" s="1094"/>
      <c r="H53" s="580" t="s">
        <v>93</v>
      </c>
      <c r="I53" s="578"/>
      <c r="J53" s="578"/>
      <c r="K53" s="578"/>
      <c r="L53" s="578"/>
      <c r="M53" s="578"/>
      <c r="N53" s="578"/>
      <c r="O53" s="578"/>
      <c r="P53" s="578"/>
      <c r="Q53" s="578"/>
      <c r="R53" s="578"/>
      <c r="S53" s="578"/>
      <c r="T53" s="578"/>
      <c r="U53" s="578"/>
      <c r="V53" s="578"/>
      <c r="W53" s="578"/>
      <c r="X53" s="578"/>
      <c r="Y53" s="578"/>
      <c r="Z53" s="578"/>
      <c r="AA53" s="578"/>
      <c r="AB53" s="578"/>
      <c r="AC53" s="578"/>
      <c r="AD53" s="578"/>
      <c r="AE53" s="578"/>
      <c r="AF53" s="578"/>
      <c r="AG53" s="579"/>
      <c r="AH53" s="2551" t="s">
        <v>659</v>
      </c>
      <c r="AI53" s="2552"/>
      <c r="AJ53" s="2552"/>
      <c r="AK53" s="2552"/>
      <c r="AL53" s="2552"/>
      <c r="AM53" s="2552"/>
      <c r="AN53" s="2552"/>
      <c r="AO53" s="2552"/>
      <c r="AP53" s="2552"/>
      <c r="AQ53" s="2552"/>
      <c r="AR53" s="2552"/>
      <c r="AS53" s="2552"/>
      <c r="AT53" s="2552"/>
      <c r="AU53" s="2552"/>
      <c r="AV53" s="2552"/>
      <c r="AW53" s="2552"/>
      <c r="AX53" s="2552"/>
      <c r="AY53" s="2553"/>
    </row>
    <row r="54" spans="1:51" ht="26.25" customHeight="1">
      <c r="A54" s="8"/>
      <c r="B54" s="573"/>
      <c r="C54" s="574"/>
      <c r="D54" s="2214" t="s">
        <v>80</v>
      </c>
      <c r="E54" s="2215"/>
      <c r="F54" s="2215"/>
      <c r="G54" s="2216"/>
      <c r="H54" s="2563" t="s">
        <v>95</v>
      </c>
      <c r="I54" s="612"/>
      <c r="J54" s="612"/>
      <c r="K54" s="612"/>
      <c r="L54" s="612"/>
      <c r="M54" s="612"/>
      <c r="N54" s="612"/>
      <c r="O54" s="612"/>
      <c r="P54" s="612"/>
      <c r="Q54" s="612"/>
      <c r="R54" s="612"/>
      <c r="S54" s="612"/>
      <c r="T54" s="612"/>
      <c r="U54" s="612"/>
      <c r="V54" s="612"/>
      <c r="W54" s="612"/>
      <c r="X54" s="612"/>
      <c r="Y54" s="612"/>
      <c r="Z54" s="612"/>
      <c r="AA54" s="612"/>
      <c r="AB54" s="612"/>
      <c r="AC54" s="612"/>
      <c r="AD54" s="612"/>
      <c r="AE54" s="612"/>
      <c r="AF54" s="612"/>
      <c r="AG54" s="613"/>
      <c r="AH54" s="2554"/>
      <c r="AI54" s="2555"/>
      <c r="AJ54" s="2555"/>
      <c r="AK54" s="2555"/>
      <c r="AL54" s="2555"/>
      <c r="AM54" s="2555"/>
      <c r="AN54" s="2555"/>
      <c r="AO54" s="2555"/>
      <c r="AP54" s="2555"/>
      <c r="AQ54" s="2555"/>
      <c r="AR54" s="2555"/>
      <c r="AS54" s="2555"/>
      <c r="AT54" s="2555"/>
      <c r="AU54" s="2555"/>
      <c r="AV54" s="2555"/>
      <c r="AW54" s="2555"/>
      <c r="AX54" s="2555"/>
      <c r="AY54" s="2556"/>
    </row>
    <row r="55" spans="1:51" ht="26.25" customHeight="1">
      <c r="A55" s="8"/>
      <c r="B55" s="573"/>
      <c r="C55" s="574"/>
      <c r="D55" s="2214" t="s">
        <v>80</v>
      </c>
      <c r="E55" s="2215"/>
      <c r="F55" s="2215"/>
      <c r="G55" s="2216"/>
      <c r="H55" s="611" t="s">
        <v>96</v>
      </c>
      <c r="I55" s="612"/>
      <c r="J55" s="612"/>
      <c r="K55" s="612"/>
      <c r="L55" s="612"/>
      <c r="M55" s="612"/>
      <c r="N55" s="612"/>
      <c r="O55" s="612"/>
      <c r="P55" s="612"/>
      <c r="Q55" s="612"/>
      <c r="R55" s="612"/>
      <c r="S55" s="612"/>
      <c r="T55" s="612"/>
      <c r="U55" s="612"/>
      <c r="V55" s="612"/>
      <c r="W55" s="612"/>
      <c r="X55" s="612"/>
      <c r="Y55" s="612"/>
      <c r="Z55" s="612"/>
      <c r="AA55" s="612"/>
      <c r="AB55" s="612"/>
      <c r="AC55" s="612"/>
      <c r="AD55" s="612"/>
      <c r="AE55" s="612"/>
      <c r="AF55" s="612"/>
      <c r="AG55" s="613"/>
      <c r="AH55" s="2554"/>
      <c r="AI55" s="2555"/>
      <c r="AJ55" s="2555"/>
      <c r="AK55" s="2555"/>
      <c r="AL55" s="2555"/>
      <c r="AM55" s="2555"/>
      <c r="AN55" s="2555"/>
      <c r="AO55" s="2555"/>
      <c r="AP55" s="2555"/>
      <c r="AQ55" s="2555"/>
      <c r="AR55" s="2555"/>
      <c r="AS55" s="2555"/>
      <c r="AT55" s="2555"/>
      <c r="AU55" s="2555"/>
      <c r="AV55" s="2555"/>
      <c r="AW55" s="2555"/>
      <c r="AX55" s="2555"/>
      <c r="AY55" s="2556"/>
    </row>
    <row r="56" spans="1:51" ht="26.25" customHeight="1">
      <c r="A56" s="8"/>
      <c r="B56" s="573"/>
      <c r="C56" s="574"/>
      <c r="D56" s="2214" t="s">
        <v>33</v>
      </c>
      <c r="E56" s="2215"/>
      <c r="F56" s="2215"/>
      <c r="G56" s="2216"/>
      <c r="H56" s="616" t="s">
        <v>97</v>
      </c>
      <c r="I56" s="617"/>
      <c r="J56" s="617"/>
      <c r="K56" s="617"/>
      <c r="L56" s="617"/>
      <c r="M56" s="617"/>
      <c r="N56" s="617"/>
      <c r="O56" s="617"/>
      <c r="P56" s="617"/>
      <c r="Q56" s="617"/>
      <c r="R56" s="617"/>
      <c r="S56" s="617"/>
      <c r="T56" s="617"/>
      <c r="U56" s="617"/>
      <c r="V56" s="617"/>
      <c r="W56" s="617"/>
      <c r="X56" s="617"/>
      <c r="Y56" s="617"/>
      <c r="Z56" s="617"/>
      <c r="AA56" s="617"/>
      <c r="AB56" s="617"/>
      <c r="AC56" s="617"/>
      <c r="AD56" s="617"/>
      <c r="AE56" s="617"/>
      <c r="AF56" s="617"/>
      <c r="AG56" s="618"/>
      <c r="AH56" s="2554"/>
      <c r="AI56" s="2555"/>
      <c r="AJ56" s="2555"/>
      <c r="AK56" s="2555"/>
      <c r="AL56" s="2555"/>
      <c r="AM56" s="2555"/>
      <c r="AN56" s="2555"/>
      <c r="AO56" s="2555"/>
      <c r="AP56" s="2555"/>
      <c r="AQ56" s="2555"/>
      <c r="AR56" s="2555"/>
      <c r="AS56" s="2555"/>
      <c r="AT56" s="2555"/>
      <c r="AU56" s="2555"/>
      <c r="AV56" s="2555"/>
      <c r="AW56" s="2555"/>
      <c r="AX56" s="2555"/>
      <c r="AY56" s="2556"/>
    </row>
    <row r="57" spans="1:51" ht="26.25" customHeight="1">
      <c r="A57" s="8"/>
      <c r="B57" s="573"/>
      <c r="C57" s="574"/>
      <c r="D57" s="2560" t="s">
        <v>33</v>
      </c>
      <c r="E57" s="2561"/>
      <c r="F57" s="2561"/>
      <c r="G57" s="2562"/>
      <c r="H57" s="627" t="s">
        <v>98</v>
      </c>
      <c r="I57" s="628"/>
      <c r="J57" s="628"/>
      <c r="K57" s="628"/>
      <c r="L57" s="628"/>
      <c r="M57" s="628"/>
      <c r="N57" s="628"/>
      <c r="O57" s="628"/>
      <c r="P57" s="628"/>
      <c r="Q57" s="628"/>
      <c r="R57" s="628"/>
      <c r="S57" s="628"/>
      <c r="T57" s="628"/>
      <c r="U57" s="628"/>
      <c r="V57" s="629"/>
      <c r="W57" s="629"/>
      <c r="X57" s="629"/>
      <c r="Y57" s="629"/>
      <c r="Z57" s="629"/>
      <c r="AA57" s="629"/>
      <c r="AB57" s="629"/>
      <c r="AC57" s="629"/>
      <c r="AD57" s="629"/>
      <c r="AE57" s="629"/>
      <c r="AF57" s="629"/>
      <c r="AG57" s="630"/>
      <c r="AH57" s="2554"/>
      <c r="AI57" s="2555"/>
      <c r="AJ57" s="2555"/>
      <c r="AK57" s="2555"/>
      <c r="AL57" s="2555"/>
      <c r="AM57" s="2555"/>
      <c r="AN57" s="2555"/>
      <c r="AO57" s="2555"/>
      <c r="AP57" s="2555"/>
      <c r="AQ57" s="2555"/>
      <c r="AR57" s="2555"/>
      <c r="AS57" s="2555"/>
      <c r="AT57" s="2555"/>
      <c r="AU57" s="2555"/>
      <c r="AV57" s="2555"/>
      <c r="AW57" s="2555"/>
      <c r="AX57" s="2555"/>
      <c r="AY57" s="2556"/>
    </row>
    <row r="58" spans="1:51" ht="26.25" customHeight="1">
      <c r="A58" s="8"/>
      <c r="B58" s="575"/>
      <c r="C58" s="576"/>
      <c r="D58" s="2211" t="s">
        <v>33</v>
      </c>
      <c r="E58" s="2212"/>
      <c r="F58" s="2212"/>
      <c r="G58" s="2213"/>
      <c r="H58" s="597" t="s">
        <v>99</v>
      </c>
      <c r="I58" s="598"/>
      <c r="J58" s="598"/>
      <c r="K58" s="598"/>
      <c r="L58" s="598"/>
      <c r="M58" s="598"/>
      <c r="N58" s="598"/>
      <c r="O58" s="598"/>
      <c r="P58" s="598"/>
      <c r="Q58" s="598"/>
      <c r="R58" s="598"/>
      <c r="S58" s="598"/>
      <c r="T58" s="598"/>
      <c r="U58" s="598"/>
      <c r="V58" s="598"/>
      <c r="W58" s="598"/>
      <c r="X58" s="598"/>
      <c r="Y58" s="598"/>
      <c r="Z58" s="598"/>
      <c r="AA58" s="598"/>
      <c r="AB58" s="598"/>
      <c r="AC58" s="598"/>
      <c r="AD58" s="598"/>
      <c r="AE58" s="598"/>
      <c r="AF58" s="598"/>
      <c r="AG58" s="599"/>
      <c r="AH58" s="2557"/>
      <c r="AI58" s="2558"/>
      <c r="AJ58" s="2558"/>
      <c r="AK58" s="2558"/>
      <c r="AL58" s="2558"/>
      <c r="AM58" s="2558"/>
      <c r="AN58" s="2558"/>
      <c r="AO58" s="2558"/>
      <c r="AP58" s="2558"/>
      <c r="AQ58" s="2558"/>
      <c r="AR58" s="2558"/>
      <c r="AS58" s="2558"/>
      <c r="AT58" s="2558"/>
      <c r="AU58" s="2558"/>
      <c r="AV58" s="2558"/>
      <c r="AW58" s="2558"/>
      <c r="AX58" s="2558"/>
      <c r="AY58" s="2559"/>
    </row>
    <row r="59" spans="1:51" ht="180" customHeight="1" thickBot="1">
      <c r="A59" s="8"/>
      <c r="B59" s="619" t="s">
        <v>100</v>
      </c>
      <c r="C59" s="620"/>
      <c r="D59" s="2566" t="s">
        <v>658</v>
      </c>
      <c r="E59" s="2567"/>
      <c r="F59" s="2567"/>
      <c r="G59" s="2567"/>
      <c r="H59" s="2567"/>
      <c r="I59" s="2567"/>
      <c r="J59" s="2567"/>
      <c r="K59" s="2567"/>
      <c r="L59" s="2567"/>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7"/>
      <c r="AK59" s="2567"/>
      <c r="AL59" s="2567"/>
      <c r="AM59" s="2567"/>
      <c r="AN59" s="2567"/>
      <c r="AO59" s="2567"/>
      <c r="AP59" s="2567"/>
      <c r="AQ59" s="2567"/>
      <c r="AR59" s="2567"/>
      <c r="AS59" s="2567"/>
      <c r="AT59" s="2567"/>
      <c r="AU59" s="2567"/>
      <c r="AV59" s="2567"/>
      <c r="AW59" s="2567"/>
      <c r="AX59" s="2567"/>
      <c r="AY59" s="2568"/>
    </row>
    <row r="60" spans="1:51" ht="21" hidden="1" customHeight="1">
      <c r="A60" s="8"/>
      <c r="B60" s="11"/>
      <c r="C60" s="12"/>
      <c r="D60" s="535" t="s">
        <v>102</v>
      </c>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36"/>
    </row>
    <row r="61" spans="1:51" ht="97.5" hidden="1" customHeight="1">
      <c r="A61" s="8"/>
      <c r="B61" s="11"/>
      <c r="C61" s="12"/>
      <c r="D61" s="655" t="s">
        <v>103</v>
      </c>
      <c r="E61" s="656"/>
      <c r="F61" s="656"/>
      <c r="G61" s="656"/>
      <c r="H61" s="656"/>
      <c r="I61" s="656"/>
      <c r="J61" s="656"/>
      <c r="K61" s="656"/>
      <c r="L61" s="656"/>
      <c r="M61" s="656"/>
      <c r="N61" s="656"/>
      <c r="O61" s="656"/>
      <c r="P61" s="656"/>
      <c r="Q61" s="656"/>
      <c r="R61" s="656"/>
      <c r="S61" s="656"/>
      <c r="T61" s="656"/>
      <c r="U61" s="656"/>
      <c r="V61" s="656"/>
      <c r="W61" s="656"/>
      <c r="X61" s="656"/>
      <c r="Y61" s="656"/>
      <c r="Z61" s="656"/>
      <c r="AA61" s="656"/>
      <c r="AB61" s="656"/>
      <c r="AC61" s="656"/>
      <c r="AD61" s="656"/>
      <c r="AE61" s="656"/>
      <c r="AF61" s="656"/>
      <c r="AG61" s="656"/>
      <c r="AH61" s="656"/>
      <c r="AI61" s="656"/>
      <c r="AJ61" s="656"/>
      <c r="AK61" s="656"/>
      <c r="AL61" s="656"/>
      <c r="AM61" s="656"/>
      <c r="AN61" s="656"/>
      <c r="AO61" s="656"/>
      <c r="AP61" s="656"/>
      <c r="AQ61" s="656"/>
      <c r="AR61" s="656"/>
      <c r="AS61" s="656"/>
      <c r="AT61" s="656"/>
      <c r="AU61" s="656"/>
      <c r="AV61" s="656"/>
      <c r="AW61" s="656"/>
      <c r="AX61" s="656"/>
      <c r="AY61" s="657"/>
    </row>
    <row r="62" spans="1:51" ht="119.85" hidden="1" customHeight="1">
      <c r="A62" s="8"/>
      <c r="B62" s="11"/>
      <c r="C62" s="12"/>
      <c r="D62" s="658" t="s">
        <v>104</v>
      </c>
      <c r="E62" s="659"/>
      <c r="F62" s="659"/>
      <c r="G62" s="659"/>
      <c r="H62" s="659"/>
      <c r="I62" s="659"/>
      <c r="J62" s="659"/>
      <c r="K62" s="659"/>
      <c r="L62" s="659"/>
      <c r="M62" s="659"/>
      <c r="N62" s="659"/>
      <c r="O62" s="659"/>
      <c r="P62" s="659"/>
      <c r="Q62" s="659"/>
      <c r="R62" s="659"/>
      <c r="S62" s="659"/>
      <c r="T62" s="659"/>
      <c r="U62" s="659"/>
      <c r="V62" s="659"/>
      <c r="W62" s="659"/>
      <c r="X62" s="659"/>
      <c r="Y62" s="659"/>
      <c r="Z62" s="659"/>
      <c r="AA62" s="659"/>
      <c r="AB62" s="659"/>
      <c r="AC62" s="659"/>
      <c r="AD62" s="659"/>
      <c r="AE62" s="659"/>
      <c r="AF62" s="659"/>
      <c r="AG62" s="659"/>
      <c r="AH62" s="659"/>
      <c r="AI62" s="659"/>
      <c r="AJ62" s="659"/>
      <c r="AK62" s="659"/>
      <c r="AL62" s="659"/>
      <c r="AM62" s="659"/>
      <c r="AN62" s="659"/>
      <c r="AO62" s="659"/>
      <c r="AP62" s="659"/>
      <c r="AQ62" s="659"/>
      <c r="AR62" s="659"/>
      <c r="AS62" s="659"/>
      <c r="AT62" s="659"/>
      <c r="AU62" s="659"/>
      <c r="AV62" s="659"/>
      <c r="AW62" s="659"/>
      <c r="AX62" s="659"/>
      <c r="AY62" s="660"/>
    </row>
    <row r="63" spans="1:51" ht="21" customHeight="1">
      <c r="A63" s="8"/>
      <c r="B63" s="515" t="s">
        <v>105</v>
      </c>
      <c r="C63" s="516"/>
      <c r="D63" s="516"/>
      <c r="E63" s="516"/>
      <c r="F63" s="516"/>
      <c r="G63" s="516"/>
      <c r="H63" s="516"/>
      <c r="I63" s="516"/>
      <c r="J63" s="516"/>
      <c r="K63" s="516"/>
      <c r="L63" s="516"/>
      <c r="M63" s="516"/>
      <c r="N63" s="516"/>
      <c r="O63" s="516"/>
      <c r="P63" s="516"/>
      <c r="Q63" s="516"/>
      <c r="R63" s="516"/>
      <c r="S63" s="516"/>
      <c r="T63" s="516"/>
      <c r="U63" s="516"/>
      <c r="V63" s="516"/>
      <c r="W63" s="516"/>
      <c r="X63" s="516"/>
      <c r="Y63" s="516"/>
      <c r="Z63" s="516"/>
      <c r="AA63" s="516"/>
      <c r="AB63" s="516"/>
      <c r="AC63" s="516"/>
      <c r="AD63" s="516"/>
      <c r="AE63" s="516"/>
      <c r="AF63" s="516"/>
      <c r="AG63" s="516"/>
      <c r="AH63" s="516"/>
      <c r="AI63" s="516"/>
      <c r="AJ63" s="516"/>
      <c r="AK63" s="516"/>
      <c r="AL63" s="516"/>
      <c r="AM63" s="516"/>
      <c r="AN63" s="516"/>
      <c r="AO63" s="516"/>
      <c r="AP63" s="516"/>
      <c r="AQ63" s="516"/>
      <c r="AR63" s="516"/>
      <c r="AS63" s="516"/>
      <c r="AT63" s="516"/>
      <c r="AU63" s="516"/>
      <c r="AV63" s="516"/>
      <c r="AW63" s="516"/>
      <c r="AX63" s="516"/>
      <c r="AY63" s="536"/>
    </row>
    <row r="64" spans="1:51" ht="122.45" customHeight="1">
      <c r="A64" s="13"/>
      <c r="B64" s="661" t="s">
        <v>1616</v>
      </c>
      <c r="C64" s="662"/>
      <c r="D64" s="662"/>
      <c r="E64" s="662"/>
      <c r="F64" s="663"/>
      <c r="G64" s="664" t="s">
        <v>1617</v>
      </c>
      <c r="H64" s="665"/>
      <c r="I64" s="665"/>
      <c r="J64" s="665"/>
      <c r="K64" s="665"/>
      <c r="L64" s="665"/>
      <c r="M64" s="665"/>
      <c r="N64" s="665"/>
      <c r="O64" s="665"/>
      <c r="P64" s="665"/>
      <c r="Q64" s="665"/>
      <c r="R64" s="665"/>
      <c r="S64" s="665"/>
      <c r="T64" s="665"/>
      <c r="U64" s="665"/>
      <c r="V64" s="665"/>
      <c r="W64" s="665"/>
      <c r="X64" s="665"/>
      <c r="Y64" s="665"/>
      <c r="Z64" s="665"/>
      <c r="AA64" s="665"/>
      <c r="AB64" s="665"/>
      <c r="AC64" s="665"/>
      <c r="AD64" s="665"/>
      <c r="AE64" s="665"/>
      <c r="AF64" s="665"/>
      <c r="AG64" s="665"/>
      <c r="AH64" s="665"/>
      <c r="AI64" s="665"/>
      <c r="AJ64" s="665"/>
      <c r="AK64" s="665"/>
      <c r="AL64" s="665"/>
      <c r="AM64" s="665"/>
      <c r="AN64" s="665"/>
      <c r="AO64" s="665"/>
      <c r="AP64" s="665"/>
      <c r="AQ64" s="665"/>
      <c r="AR64" s="665"/>
      <c r="AS64" s="665"/>
      <c r="AT64" s="665"/>
      <c r="AU64" s="665"/>
      <c r="AV64" s="665"/>
      <c r="AW64" s="665"/>
      <c r="AX64" s="665"/>
      <c r="AY64" s="666"/>
    </row>
    <row r="65" spans="1:51" ht="18.399999999999999" customHeight="1">
      <c r="A65" s="13"/>
      <c r="B65" s="649" t="s">
        <v>106</v>
      </c>
      <c r="C65" s="650"/>
      <c r="D65" s="650"/>
      <c r="E65" s="650"/>
      <c r="F65" s="650"/>
      <c r="G65" s="650"/>
      <c r="H65" s="650"/>
      <c r="I65" s="650"/>
      <c r="J65" s="650"/>
      <c r="K65" s="650"/>
      <c r="L65" s="650"/>
      <c r="M65" s="650"/>
      <c r="N65" s="650"/>
      <c r="O65" s="650"/>
      <c r="P65" s="650"/>
      <c r="Q65" s="650"/>
      <c r="R65" s="650"/>
      <c r="S65" s="650"/>
      <c r="T65" s="650"/>
      <c r="U65" s="650"/>
      <c r="V65" s="650"/>
      <c r="W65" s="650"/>
      <c r="X65" s="650"/>
      <c r="Y65" s="650"/>
      <c r="Z65" s="650"/>
      <c r="AA65" s="650"/>
      <c r="AB65" s="650"/>
      <c r="AC65" s="650"/>
      <c r="AD65" s="650"/>
      <c r="AE65" s="650"/>
      <c r="AF65" s="650"/>
      <c r="AG65" s="650"/>
      <c r="AH65" s="650"/>
      <c r="AI65" s="650"/>
      <c r="AJ65" s="650"/>
      <c r="AK65" s="650"/>
      <c r="AL65" s="650"/>
      <c r="AM65" s="650"/>
      <c r="AN65" s="650"/>
      <c r="AO65" s="650"/>
      <c r="AP65" s="650"/>
      <c r="AQ65" s="650"/>
      <c r="AR65" s="650"/>
      <c r="AS65" s="650"/>
      <c r="AT65" s="650"/>
      <c r="AU65" s="650"/>
      <c r="AV65" s="650"/>
      <c r="AW65" s="650"/>
      <c r="AX65" s="650"/>
      <c r="AY65" s="651"/>
    </row>
    <row r="66" spans="1:51" ht="119.1" customHeight="1" thickBot="1">
      <c r="A66" s="13"/>
      <c r="B66" s="675" t="s">
        <v>1616</v>
      </c>
      <c r="C66" s="676"/>
      <c r="D66" s="676"/>
      <c r="E66" s="676"/>
      <c r="F66" s="677"/>
      <c r="G66" s="961" t="s">
        <v>1617</v>
      </c>
      <c r="H66" s="622"/>
      <c r="I66" s="622"/>
      <c r="J66" s="622"/>
      <c r="K66" s="622"/>
      <c r="L66" s="622"/>
      <c r="M66" s="622"/>
      <c r="N66" s="622"/>
      <c r="O66" s="622"/>
      <c r="P66" s="622"/>
      <c r="Q66" s="622"/>
      <c r="R66" s="622"/>
      <c r="S66" s="622"/>
      <c r="T66" s="622"/>
      <c r="U66" s="622"/>
      <c r="V66" s="622"/>
      <c r="W66" s="622"/>
      <c r="X66" s="622"/>
      <c r="Y66" s="622"/>
      <c r="Z66" s="622"/>
      <c r="AA66" s="622"/>
      <c r="AB66" s="622"/>
      <c r="AC66" s="622"/>
      <c r="AD66" s="622"/>
      <c r="AE66" s="622"/>
      <c r="AF66" s="622"/>
      <c r="AG66" s="622"/>
      <c r="AH66" s="622"/>
      <c r="AI66" s="622"/>
      <c r="AJ66" s="622"/>
      <c r="AK66" s="622"/>
      <c r="AL66" s="622"/>
      <c r="AM66" s="622"/>
      <c r="AN66" s="622"/>
      <c r="AO66" s="622"/>
      <c r="AP66" s="622"/>
      <c r="AQ66" s="622"/>
      <c r="AR66" s="622"/>
      <c r="AS66" s="622"/>
      <c r="AT66" s="622"/>
      <c r="AU66" s="622"/>
      <c r="AV66" s="622"/>
      <c r="AW66" s="622"/>
      <c r="AX66" s="622"/>
      <c r="AY66" s="623"/>
    </row>
    <row r="67" spans="1:51" ht="19.7" customHeight="1">
      <c r="A67" s="13"/>
      <c r="B67" s="652" t="s">
        <v>107</v>
      </c>
      <c r="C67" s="653"/>
      <c r="D67" s="653"/>
      <c r="E67" s="653"/>
      <c r="F67" s="653"/>
      <c r="G67" s="653"/>
      <c r="H67" s="653"/>
      <c r="I67" s="653"/>
      <c r="J67" s="653"/>
      <c r="K67" s="653"/>
      <c r="L67" s="653"/>
      <c r="M67" s="653"/>
      <c r="N67" s="653"/>
      <c r="O67" s="653"/>
      <c r="P67" s="653"/>
      <c r="Q67" s="653"/>
      <c r="R67" s="653"/>
      <c r="S67" s="653"/>
      <c r="T67" s="653"/>
      <c r="U67" s="653"/>
      <c r="V67" s="653"/>
      <c r="W67" s="653"/>
      <c r="X67" s="653"/>
      <c r="Y67" s="653"/>
      <c r="Z67" s="653"/>
      <c r="AA67" s="653"/>
      <c r="AB67" s="653"/>
      <c r="AC67" s="653"/>
      <c r="AD67" s="653"/>
      <c r="AE67" s="653"/>
      <c r="AF67" s="653"/>
      <c r="AG67" s="653"/>
      <c r="AH67" s="653"/>
      <c r="AI67" s="653"/>
      <c r="AJ67" s="653"/>
      <c r="AK67" s="653"/>
      <c r="AL67" s="653"/>
      <c r="AM67" s="653"/>
      <c r="AN67" s="653"/>
      <c r="AO67" s="653"/>
      <c r="AP67" s="653"/>
      <c r="AQ67" s="653"/>
      <c r="AR67" s="653"/>
      <c r="AS67" s="653"/>
      <c r="AT67" s="653"/>
      <c r="AU67" s="653"/>
      <c r="AV67" s="653"/>
      <c r="AW67" s="653"/>
      <c r="AX67" s="653"/>
      <c r="AY67" s="654"/>
    </row>
    <row r="68" spans="1:51" ht="205.15" customHeight="1" thickBot="1">
      <c r="A68" s="13"/>
      <c r="B68" s="686"/>
      <c r="C68" s="687"/>
      <c r="D68" s="687"/>
      <c r="E68" s="687"/>
      <c r="F68" s="687"/>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c r="AI68" s="687"/>
      <c r="AJ68" s="687"/>
      <c r="AK68" s="687"/>
      <c r="AL68" s="687"/>
      <c r="AM68" s="687"/>
      <c r="AN68" s="687"/>
      <c r="AO68" s="687"/>
      <c r="AP68" s="687"/>
      <c r="AQ68" s="687"/>
      <c r="AR68" s="687"/>
      <c r="AS68" s="687"/>
      <c r="AT68" s="687"/>
      <c r="AU68" s="687"/>
      <c r="AV68" s="687"/>
      <c r="AW68" s="687"/>
      <c r="AX68" s="687"/>
      <c r="AY68" s="688"/>
    </row>
    <row r="69" spans="1:51" ht="19.7" customHeight="1">
      <c r="A69" s="13"/>
      <c r="B69" s="683" t="s">
        <v>108</v>
      </c>
      <c r="C69" s="684"/>
      <c r="D69" s="684"/>
      <c r="E69" s="684"/>
      <c r="F69" s="684"/>
      <c r="G69" s="684"/>
      <c r="H69" s="684"/>
      <c r="I69" s="684"/>
      <c r="J69" s="684"/>
      <c r="K69" s="684"/>
      <c r="L69" s="684"/>
      <c r="M69" s="684"/>
      <c r="N69" s="684"/>
      <c r="O69" s="684"/>
      <c r="P69" s="684"/>
      <c r="Q69" s="684"/>
      <c r="R69" s="684"/>
      <c r="S69" s="684"/>
      <c r="T69" s="684"/>
      <c r="U69" s="684"/>
      <c r="V69" s="684"/>
      <c r="W69" s="684"/>
      <c r="X69" s="684"/>
      <c r="Y69" s="684"/>
      <c r="Z69" s="684"/>
      <c r="AA69" s="684"/>
      <c r="AB69" s="684"/>
      <c r="AC69" s="684"/>
      <c r="AD69" s="684"/>
      <c r="AE69" s="684"/>
      <c r="AF69" s="684"/>
      <c r="AG69" s="684"/>
      <c r="AH69" s="684"/>
      <c r="AI69" s="684"/>
      <c r="AJ69" s="684"/>
      <c r="AK69" s="684"/>
      <c r="AL69" s="684"/>
      <c r="AM69" s="684"/>
      <c r="AN69" s="684"/>
      <c r="AO69" s="684"/>
      <c r="AP69" s="684"/>
      <c r="AQ69" s="684"/>
      <c r="AR69" s="684"/>
      <c r="AS69" s="684"/>
      <c r="AT69" s="684"/>
      <c r="AU69" s="684"/>
      <c r="AV69" s="684"/>
      <c r="AW69" s="684"/>
      <c r="AX69" s="684"/>
      <c r="AY69" s="685"/>
    </row>
    <row r="70" spans="1:51" ht="19.899999999999999" customHeight="1">
      <c r="A70" s="13"/>
      <c r="B70" s="14" t="s">
        <v>109</v>
      </c>
      <c r="C70" s="15"/>
      <c r="D70" s="15"/>
      <c r="E70" s="15"/>
      <c r="F70" s="15"/>
      <c r="G70" s="15"/>
      <c r="H70" s="15"/>
      <c r="I70" s="15"/>
      <c r="J70" s="15"/>
      <c r="K70" s="15"/>
      <c r="L70" s="16"/>
      <c r="M70" s="678">
        <v>325</v>
      </c>
      <c r="N70" s="679"/>
      <c r="O70" s="679"/>
      <c r="P70" s="679"/>
      <c r="Q70" s="679"/>
      <c r="R70" s="679"/>
      <c r="S70" s="679"/>
      <c r="T70" s="679"/>
      <c r="U70" s="679"/>
      <c r="V70" s="679"/>
      <c r="W70" s="679"/>
      <c r="X70" s="679"/>
      <c r="Y70" s="679"/>
      <c r="Z70" s="679"/>
      <c r="AA70" s="680"/>
      <c r="AB70" s="15" t="s">
        <v>111</v>
      </c>
      <c r="AC70" s="15"/>
      <c r="AD70" s="15"/>
      <c r="AE70" s="15"/>
      <c r="AF70" s="15"/>
      <c r="AG70" s="15"/>
      <c r="AH70" s="15"/>
      <c r="AI70" s="15"/>
      <c r="AJ70" s="15"/>
      <c r="AK70" s="16"/>
      <c r="AL70" s="681">
        <v>325</v>
      </c>
      <c r="AM70" s="679"/>
      <c r="AN70" s="679"/>
      <c r="AO70" s="679"/>
      <c r="AP70" s="679"/>
      <c r="AQ70" s="679"/>
      <c r="AR70" s="679"/>
      <c r="AS70" s="679"/>
      <c r="AT70" s="679"/>
      <c r="AU70" s="679"/>
      <c r="AV70" s="679"/>
      <c r="AW70" s="679"/>
      <c r="AX70" s="679"/>
      <c r="AY70" s="682"/>
    </row>
    <row r="71" spans="1:51" ht="3" customHeight="1">
      <c r="A71" s="8"/>
      <c r="B71" s="4"/>
      <c r="C71" s="4"/>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row>
    <row r="72" spans="1:51" ht="23.25" customHeight="1" thickBot="1">
      <c r="A72" s="8"/>
      <c r="B72" s="689" t="s">
        <v>121</v>
      </c>
      <c r="C72" s="690"/>
      <c r="D72" s="690"/>
      <c r="E72" s="690"/>
      <c r="F72" s="690"/>
      <c r="G72" s="690"/>
      <c r="H72" s="690" t="s">
        <v>655</v>
      </c>
      <c r="I72" s="690"/>
      <c r="J72" s="690"/>
      <c r="K72" s="690"/>
      <c r="L72" s="690"/>
      <c r="M72" s="690"/>
      <c r="N72" s="690"/>
      <c r="O72" s="690"/>
      <c r="P72" s="690"/>
      <c r="Q72" s="690"/>
      <c r="R72" s="690"/>
      <c r="S72" s="690"/>
      <c r="T72" s="690"/>
      <c r="U72" s="690"/>
      <c r="V72" s="690"/>
      <c r="W72" s="690"/>
      <c r="X72" s="690"/>
      <c r="Y72" s="690"/>
      <c r="Z72" s="690"/>
      <c r="AA72" s="690"/>
      <c r="AB72" s="690"/>
      <c r="AC72" s="690"/>
      <c r="AD72" s="690"/>
      <c r="AE72" s="690"/>
      <c r="AF72" s="690"/>
      <c r="AG72" s="690"/>
      <c r="AH72" s="690"/>
      <c r="AI72" s="690"/>
      <c r="AJ72" s="690"/>
      <c r="AK72" s="690"/>
      <c r="AL72" s="690"/>
      <c r="AM72" s="690"/>
      <c r="AN72" s="690"/>
      <c r="AO72" s="690"/>
      <c r="AP72" s="690"/>
      <c r="AQ72" s="690"/>
      <c r="AR72" s="690"/>
      <c r="AS72" s="690"/>
      <c r="AT72" s="690"/>
      <c r="AU72" s="690"/>
      <c r="AV72" s="690"/>
      <c r="AW72" s="690"/>
      <c r="AX72" s="690"/>
      <c r="AY72" s="690"/>
    </row>
    <row r="73" spans="1:51" ht="385.5" customHeight="1">
      <c r="A73" s="13"/>
      <c r="B73" s="667" t="s">
        <v>122</v>
      </c>
      <c r="C73" s="2564"/>
      <c r="D73" s="2564"/>
      <c r="E73" s="2564"/>
      <c r="F73" s="2564"/>
      <c r="G73" s="2565"/>
      <c r="H73" s="22" t="s">
        <v>123</v>
      </c>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4"/>
    </row>
    <row r="74" spans="1:51" ht="348.95" customHeight="1">
      <c r="B74" s="2528"/>
      <c r="C74" s="2526"/>
      <c r="D74" s="2526"/>
      <c r="E74" s="2526"/>
      <c r="F74" s="2526"/>
      <c r="G74" s="2527"/>
      <c r="H74" s="25"/>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7"/>
    </row>
    <row r="75" spans="1:51" ht="324" customHeight="1" thickBot="1">
      <c r="B75" s="2529"/>
      <c r="C75" s="2530"/>
      <c r="D75" s="2530"/>
      <c r="E75" s="2530"/>
      <c r="F75" s="2530"/>
      <c r="G75" s="2531"/>
      <c r="H75" s="50"/>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2"/>
    </row>
    <row r="76" spans="1:51" ht="41.25" customHeight="1">
      <c r="B76" s="19"/>
      <c r="C76" s="19"/>
      <c r="D76" s="19"/>
      <c r="E76" s="19"/>
      <c r="F76" s="19"/>
      <c r="G76" s="19"/>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row>
    <row r="77" spans="1:51" ht="30" customHeight="1" thickBot="1">
      <c r="B77" s="307" t="s">
        <v>121</v>
      </c>
      <c r="C77" s="2526"/>
      <c r="D77" s="2526"/>
      <c r="E77" s="2526"/>
      <c r="F77" s="2526"/>
      <c r="G77" s="2526"/>
      <c r="H77" s="309" t="s">
        <v>655</v>
      </c>
      <c r="I77" s="309"/>
      <c r="J77" s="309"/>
      <c r="K77" s="309"/>
      <c r="L77" s="309"/>
      <c r="M77" s="309"/>
      <c r="N77" s="309"/>
      <c r="O77" s="309"/>
      <c r="P77" s="309"/>
      <c r="Q77" s="309"/>
      <c r="R77" s="309"/>
      <c r="S77" s="309"/>
      <c r="T77" s="309"/>
      <c r="U77" s="309"/>
      <c r="V77" s="309"/>
      <c r="W77" s="309"/>
      <c r="X77" s="309"/>
      <c r="Y77" s="309"/>
      <c r="Z77" s="309"/>
      <c r="AA77" s="309"/>
      <c r="AB77" s="309"/>
      <c r="AC77" s="309"/>
      <c r="AD77" s="309"/>
      <c r="AE77" s="309"/>
      <c r="AF77" s="309"/>
      <c r="AG77" s="309"/>
      <c r="AH77" s="309"/>
      <c r="AI77" s="309"/>
      <c r="AJ77" s="309"/>
      <c r="AK77" s="309"/>
      <c r="AL77" s="309"/>
      <c r="AM77" s="309"/>
      <c r="AN77" s="309"/>
      <c r="AO77" s="309"/>
      <c r="AP77" s="309"/>
      <c r="AQ77" s="309"/>
      <c r="AR77" s="309"/>
      <c r="AS77" s="309"/>
      <c r="AT77" s="309"/>
      <c r="AU77" s="309"/>
      <c r="AV77" s="309"/>
      <c r="AW77" s="309"/>
      <c r="AX77" s="309"/>
      <c r="AY77" s="309"/>
    </row>
    <row r="78" spans="1:51" ht="24.75" customHeight="1">
      <c r="B78" s="313" t="s">
        <v>511</v>
      </c>
      <c r="C78" s="2526"/>
      <c r="D78" s="2526"/>
      <c r="E78" s="2526"/>
      <c r="F78" s="2526"/>
      <c r="G78" s="2527"/>
      <c r="H78" s="319" t="s">
        <v>141</v>
      </c>
      <c r="I78" s="2532"/>
      <c r="J78" s="2532"/>
      <c r="K78" s="2532"/>
      <c r="L78" s="2532"/>
      <c r="M78" s="2532"/>
      <c r="N78" s="2532"/>
      <c r="O78" s="2532"/>
      <c r="P78" s="2532"/>
      <c r="Q78" s="2532"/>
      <c r="R78" s="2532"/>
      <c r="S78" s="2532"/>
      <c r="T78" s="2532"/>
      <c r="U78" s="2532"/>
      <c r="V78" s="2532"/>
      <c r="W78" s="2532"/>
      <c r="X78" s="2532"/>
      <c r="Y78" s="2532"/>
      <c r="Z78" s="2532"/>
      <c r="AA78" s="2532"/>
      <c r="AB78" s="2532"/>
      <c r="AC78" s="2533"/>
      <c r="AD78" s="319" t="s">
        <v>142</v>
      </c>
      <c r="AE78" s="2532"/>
      <c r="AF78" s="2532"/>
      <c r="AG78" s="2532"/>
      <c r="AH78" s="2532"/>
      <c r="AI78" s="2532"/>
      <c r="AJ78" s="2532"/>
      <c r="AK78" s="2532"/>
      <c r="AL78" s="2532"/>
      <c r="AM78" s="2532"/>
      <c r="AN78" s="2532"/>
      <c r="AO78" s="2532"/>
      <c r="AP78" s="2532"/>
      <c r="AQ78" s="2532"/>
      <c r="AR78" s="2532"/>
      <c r="AS78" s="2532"/>
      <c r="AT78" s="2532"/>
      <c r="AU78" s="2532"/>
      <c r="AV78" s="2532"/>
      <c r="AW78" s="2532"/>
      <c r="AX78" s="2532"/>
      <c r="AY78" s="2534"/>
    </row>
    <row r="79" spans="1:51" ht="24.75" customHeight="1">
      <c r="B79" s="2528"/>
      <c r="C79" s="2526"/>
      <c r="D79" s="2526"/>
      <c r="E79" s="2526"/>
      <c r="F79" s="2526"/>
      <c r="G79" s="2527"/>
      <c r="H79" s="326" t="s">
        <v>60</v>
      </c>
      <c r="I79" s="2524"/>
      <c r="J79" s="2524"/>
      <c r="K79" s="2524"/>
      <c r="L79" s="2525"/>
      <c r="M79" s="329" t="s">
        <v>143</v>
      </c>
      <c r="N79" s="2524"/>
      <c r="O79" s="2524"/>
      <c r="P79" s="2524"/>
      <c r="Q79" s="2524"/>
      <c r="R79" s="2524"/>
      <c r="S79" s="2524"/>
      <c r="T79" s="2524"/>
      <c r="U79" s="2524"/>
      <c r="V79" s="2524"/>
      <c r="W79" s="2524"/>
      <c r="X79" s="2524"/>
      <c r="Y79" s="2525"/>
      <c r="Z79" s="323" t="s">
        <v>144</v>
      </c>
      <c r="AA79" s="2524"/>
      <c r="AB79" s="2524"/>
      <c r="AC79" s="2535"/>
      <c r="AD79" s="326" t="s">
        <v>60</v>
      </c>
      <c r="AE79" s="2524"/>
      <c r="AF79" s="2524"/>
      <c r="AG79" s="2524"/>
      <c r="AH79" s="2525"/>
      <c r="AI79" s="329" t="s">
        <v>143</v>
      </c>
      <c r="AJ79" s="2524"/>
      <c r="AK79" s="2524"/>
      <c r="AL79" s="2524"/>
      <c r="AM79" s="2524"/>
      <c r="AN79" s="2524"/>
      <c r="AO79" s="2524"/>
      <c r="AP79" s="2524"/>
      <c r="AQ79" s="2524"/>
      <c r="AR79" s="2524"/>
      <c r="AS79" s="2524"/>
      <c r="AT79" s="2524"/>
      <c r="AU79" s="2525"/>
      <c r="AV79" s="323" t="s">
        <v>144</v>
      </c>
      <c r="AW79" s="2524"/>
      <c r="AX79" s="2524"/>
      <c r="AY79" s="2536"/>
    </row>
    <row r="80" spans="1:51" ht="24.75" customHeight="1">
      <c r="B80" s="2528"/>
      <c r="C80" s="2526"/>
      <c r="D80" s="2526"/>
      <c r="E80" s="2526"/>
      <c r="F80" s="2526"/>
      <c r="G80" s="2527"/>
      <c r="H80" s="2544" t="s">
        <v>148</v>
      </c>
      <c r="I80" s="2545"/>
      <c r="J80" s="2545"/>
      <c r="K80" s="2545"/>
      <c r="L80" s="2546"/>
      <c r="M80" s="2569" t="s">
        <v>657</v>
      </c>
      <c r="N80" s="2545"/>
      <c r="O80" s="2545"/>
      <c r="P80" s="2545"/>
      <c r="Q80" s="2545"/>
      <c r="R80" s="2545"/>
      <c r="S80" s="2545"/>
      <c r="T80" s="2545"/>
      <c r="U80" s="2545"/>
      <c r="V80" s="2545"/>
      <c r="W80" s="2545"/>
      <c r="X80" s="2545"/>
      <c r="Y80" s="2546"/>
      <c r="Z80" s="2570">
        <v>4.0999999999999996</v>
      </c>
      <c r="AA80" s="2545"/>
      <c r="AB80" s="2545"/>
      <c r="AC80" s="2571"/>
      <c r="AD80" s="2544"/>
      <c r="AE80" s="2545"/>
      <c r="AF80" s="2545"/>
      <c r="AG80" s="2545"/>
      <c r="AH80" s="2546"/>
      <c r="AI80" s="2569"/>
      <c r="AJ80" s="2545"/>
      <c r="AK80" s="2545"/>
      <c r="AL80" s="2545"/>
      <c r="AM80" s="2545"/>
      <c r="AN80" s="2545"/>
      <c r="AO80" s="2545"/>
      <c r="AP80" s="2545"/>
      <c r="AQ80" s="2545"/>
      <c r="AR80" s="2545"/>
      <c r="AS80" s="2545"/>
      <c r="AT80" s="2545"/>
      <c r="AU80" s="2546"/>
      <c r="AV80" s="2570"/>
      <c r="AW80" s="2545"/>
      <c r="AX80" s="2545"/>
      <c r="AY80" s="2572"/>
    </row>
    <row r="81" spans="2:51" ht="24.75" customHeight="1">
      <c r="B81" s="2528"/>
      <c r="C81" s="2526"/>
      <c r="D81" s="2526"/>
      <c r="E81" s="2526"/>
      <c r="F81" s="2526"/>
      <c r="G81" s="2527"/>
      <c r="H81" s="2542" t="s">
        <v>198</v>
      </c>
      <c r="I81" s="2538"/>
      <c r="J81" s="2538"/>
      <c r="K81" s="2538"/>
      <c r="L81" s="2539"/>
      <c r="M81" s="2537" t="s">
        <v>656</v>
      </c>
      <c r="N81" s="2538"/>
      <c r="O81" s="2538"/>
      <c r="P81" s="2538"/>
      <c r="Q81" s="2538"/>
      <c r="R81" s="2538"/>
      <c r="S81" s="2538"/>
      <c r="T81" s="2538"/>
      <c r="U81" s="2538"/>
      <c r="V81" s="2538"/>
      <c r="W81" s="2538"/>
      <c r="X81" s="2538"/>
      <c r="Y81" s="2539"/>
      <c r="Z81" s="2540">
        <v>2.5</v>
      </c>
      <c r="AA81" s="2538"/>
      <c r="AB81" s="2538"/>
      <c r="AC81" s="2543"/>
      <c r="AD81" s="2542"/>
      <c r="AE81" s="2538"/>
      <c r="AF81" s="2538"/>
      <c r="AG81" s="2538"/>
      <c r="AH81" s="2539"/>
      <c r="AI81" s="2537"/>
      <c r="AJ81" s="2538"/>
      <c r="AK81" s="2538"/>
      <c r="AL81" s="2538"/>
      <c r="AM81" s="2538"/>
      <c r="AN81" s="2538"/>
      <c r="AO81" s="2538"/>
      <c r="AP81" s="2538"/>
      <c r="AQ81" s="2538"/>
      <c r="AR81" s="2538"/>
      <c r="AS81" s="2538"/>
      <c r="AT81" s="2538"/>
      <c r="AU81" s="2539"/>
      <c r="AV81" s="2540"/>
      <c r="AW81" s="2538"/>
      <c r="AX81" s="2538"/>
      <c r="AY81" s="2541"/>
    </row>
    <row r="82" spans="2:51" ht="24.75" customHeight="1">
      <c r="B82" s="2528"/>
      <c r="C82" s="2526"/>
      <c r="D82" s="2526"/>
      <c r="E82" s="2526"/>
      <c r="F82" s="2526"/>
      <c r="G82" s="2527"/>
      <c r="H82" s="2542"/>
      <c r="I82" s="2538"/>
      <c r="J82" s="2538"/>
      <c r="K82" s="2538"/>
      <c r="L82" s="2539"/>
      <c r="M82" s="2537"/>
      <c r="N82" s="2538"/>
      <c r="O82" s="2538"/>
      <c r="P82" s="2538"/>
      <c r="Q82" s="2538"/>
      <c r="R82" s="2538"/>
      <c r="S82" s="2538"/>
      <c r="T82" s="2538"/>
      <c r="U82" s="2538"/>
      <c r="V82" s="2538"/>
      <c r="W82" s="2538"/>
      <c r="X82" s="2538"/>
      <c r="Y82" s="2539"/>
      <c r="Z82" s="2540"/>
      <c r="AA82" s="2538"/>
      <c r="AB82" s="2538"/>
      <c r="AC82" s="2543"/>
      <c r="AD82" s="2542"/>
      <c r="AE82" s="2538"/>
      <c r="AF82" s="2538"/>
      <c r="AG82" s="2538"/>
      <c r="AH82" s="2539"/>
      <c r="AI82" s="2537"/>
      <c r="AJ82" s="2538"/>
      <c r="AK82" s="2538"/>
      <c r="AL82" s="2538"/>
      <c r="AM82" s="2538"/>
      <c r="AN82" s="2538"/>
      <c r="AO82" s="2538"/>
      <c r="AP82" s="2538"/>
      <c r="AQ82" s="2538"/>
      <c r="AR82" s="2538"/>
      <c r="AS82" s="2538"/>
      <c r="AT82" s="2538"/>
      <c r="AU82" s="2539"/>
      <c r="AV82" s="2540"/>
      <c r="AW82" s="2538"/>
      <c r="AX82" s="2538"/>
      <c r="AY82" s="2541"/>
    </row>
    <row r="83" spans="2:51" ht="24.75" customHeight="1">
      <c r="B83" s="2528"/>
      <c r="C83" s="2526"/>
      <c r="D83" s="2526"/>
      <c r="E83" s="2526"/>
      <c r="F83" s="2526"/>
      <c r="G83" s="2527"/>
      <c r="H83" s="2542"/>
      <c r="I83" s="2538"/>
      <c r="J83" s="2538"/>
      <c r="K83" s="2538"/>
      <c r="L83" s="2539"/>
      <c r="M83" s="2537"/>
      <c r="N83" s="2538"/>
      <c r="O83" s="2538"/>
      <c r="P83" s="2538"/>
      <c r="Q83" s="2538"/>
      <c r="R83" s="2538"/>
      <c r="S83" s="2538"/>
      <c r="T83" s="2538"/>
      <c r="U83" s="2538"/>
      <c r="V83" s="2538"/>
      <c r="W83" s="2538"/>
      <c r="X83" s="2538"/>
      <c r="Y83" s="2539"/>
      <c r="Z83" s="2540"/>
      <c r="AA83" s="2538"/>
      <c r="AB83" s="2538"/>
      <c r="AC83" s="2543"/>
      <c r="AD83" s="2542"/>
      <c r="AE83" s="2538"/>
      <c r="AF83" s="2538"/>
      <c r="AG83" s="2538"/>
      <c r="AH83" s="2539"/>
      <c r="AI83" s="2537"/>
      <c r="AJ83" s="2538"/>
      <c r="AK83" s="2538"/>
      <c r="AL83" s="2538"/>
      <c r="AM83" s="2538"/>
      <c r="AN83" s="2538"/>
      <c r="AO83" s="2538"/>
      <c r="AP83" s="2538"/>
      <c r="AQ83" s="2538"/>
      <c r="AR83" s="2538"/>
      <c r="AS83" s="2538"/>
      <c r="AT83" s="2538"/>
      <c r="AU83" s="2539"/>
      <c r="AV83" s="2540"/>
      <c r="AW83" s="2538"/>
      <c r="AX83" s="2538"/>
      <c r="AY83" s="2541"/>
    </row>
    <row r="84" spans="2:51" ht="24.75" customHeight="1">
      <c r="B84" s="2528"/>
      <c r="C84" s="2526"/>
      <c r="D84" s="2526"/>
      <c r="E84" s="2526"/>
      <c r="F84" s="2526"/>
      <c r="G84" s="2527"/>
      <c r="H84" s="2542"/>
      <c r="I84" s="2538"/>
      <c r="J84" s="2538"/>
      <c r="K84" s="2538"/>
      <c r="L84" s="2539"/>
      <c r="M84" s="2537"/>
      <c r="N84" s="2538"/>
      <c r="O84" s="2538"/>
      <c r="P84" s="2538"/>
      <c r="Q84" s="2538"/>
      <c r="R84" s="2538"/>
      <c r="S84" s="2538"/>
      <c r="T84" s="2538"/>
      <c r="U84" s="2538"/>
      <c r="V84" s="2538"/>
      <c r="W84" s="2538"/>
      <c r="X84" s="2538"/>
      <c r="Y84" s="2539"/>
      <c r="Z84" s="2540"/>
      <c r="AA84" s="2538"/>
      <c r="AB84" s="2538"/>
      <c r="AC84" s="2543"/>
      <c r="AD84" s="2542"/>
      <c r="AE84" s="2538"/>
      <c r="AF84" s="2538"/>
      <c r="AG84" s="2538"/>
      <c r="AH84" s="2539"/>
      <c r="AI84" s="2537"/>
      <c r="AJ84" s="2538"/>
      <c r="AK84" s="2538"/>
      <c r="AL84" s="2538"/>
      <c r="AM84" s="2538"/>
      <c r="AN84" s="2538"/>
      <c r="AO84" s="2538"/>
      <c r="AP84" s="2538"/>
      <c r="AQ84" s="2538"/>
      <c r="AR84" s="2538"/>
      <c r="AS84" s="2538"/>
      <c r="AT84" s="2538"/>
      <c r="AU84" s="2539"/>
      <c r="AV84" s="2540"/>
      <c r="AW84" s="2538"/>
      <c r="AX84" s="2538"/>
      <c r="AY84" s="2541"/>
    </row>
    <row r="85" spans="2:51" ht="24.75" customHeight="1">
      <c r="B85" s="2528"/>
      <c r="C85" s="2526"/>
      <c r="D85" s="2526"/>
      <c r="E85" s="2526"/>
      <c r="F85" s="2526"/>
      <c r="G85" s="2527"/>
      <c r="H85" s="2542"/>
      <c r="I85" s="2538"/>
      <c r="J85" s="2538"/>
      <c r="K85" s="2538"/>
      <c r="L85" s="2539"/>
      <c r="M85" s="2537"/>
      <c r="N85" s="2538"/>
      <c r="O85" s="2538"/>
      <c r="P85" s="2538"/>
      <c r="Q85" s="2538"/>
      <c r="R85" s="2538"/>
      <c r="S85" s="2538"/>
      <c r="T85" s="2538"/>
      <c r="U85" s="2538"/>
      <c r="V85" s="2538"/>
      <c r="W85" s="2538"/>
      <c r="X85" s="2538"/>
      <c r="Y85" s="2539"/>
      <c r="Z85" s="2540"/>
      <c r="AA85" s="2538"/>
      <c r="AB85" s="2538"/>
      <c r="AC85" s="2543"/>
      <c r="AD85" s="2542"/>
      <c r="AE85" s="2538"/>
      <c r="AF85" s="2538"/>
      <c r="AG85" s="2538"/>
      <c r="AH85" s="2539"/>
      <c r="AI85" s="2537"/>
      <c r="AJ85" s="2538"/>
      <c r="AK85" s="2538"/>
      <c r="AL85" s="2538"/>
      <c r="AM85" s="2538"/>
      <c r="AN85" s="2538"/>
      <c r="AO85" s="2538"/>
      <c r="AP85" s="2538"/>
      <c r="AQ85" s="2538"/>
      <c r="AR85" s="2538"/>
      <c r="AS85" s="2538"/>
      <c r="AT85" s="2538"/>
      <c r="AU85" s="2539"/>
      <c r="AV85" s="2540"/>
      <c r="AW85" s="2538"/>
      <c r="AX85" s="2538"/>
      <c r="AY85" s="2541"/>
    </row>
    <row r="86" spans="2:51" ht="24.75" customHeight="1">
      <c r="B86" s="2528"/>
      <c r="C86" s="2526"/>
      <c r="D86" s="2526"/>
      <c r="E86" s="2526"/>
      <c r="F86" s="2526"/>
      <c r="G86" s="2527"/>
      <c r="H86" s="2542"/>
      <c r="I86" s="2538"/>
      <c r="J86" s="2538"/>
      <c r="K86" s="2538"/>
      <c r="L86" s="2539"/>
      <c r="M86" s="2537"/>
      <c r="N86" s="2538"/>
      <c r="O86" s="2538"/>
      <c r="P86" s="2538"/>
      <c r="Q86" s="2538"/>
      <c r="R86" s="2538"/>
      <c r="S86" s="2538"/>
      <c r="T86" s="2538"/>
      <c r="U86" s="2538"/>
      <c r="V86" s="2538"/>
      <c r="W86" s="2538"/>
      <c r="X86" s="2538"/>
      <c r="Y86" s="2539"/>
      <c r="Z86" s="2540"/>
      <c r="AA86" s="2538"/>
      <c r="AB86" s="2538"/>
      <c r="AC86" s="2543"/>
      <c r="AD86" s="2542"/>
      <c r="AE86" s="2538"/>
      <c r="AF86" s="2538"/>
      <c r="AG86" s="2538"/>
      <c r="AH86" s="2539"/>
      <c r="AI86" s="2537"/>
      <c r="AJ86" s="2538"/>
      <c r="AK86" s="2538"/>
      <c r="AL86" s="2538"/>
      <c r="AM86" s="2538"/>
      <c r="AN86" s="2538"/>
      <c r="AO86" s="2538"/>
      <c r="AP86" s="2538"/>
      <c r="AQ86" s="2538"/>
      <c r="AR86" s="2538"/>
      <c r="AS86" s="2538"/>
      <c r="AT86" s="2538"/>
      <c r="AU86" s="2539"/>
      <c r="AV86" s="2540"/>
      <c r="AW86" s="2538"/>
      <c r="AX86" s="2538"/>
      <c r="AY86" s="2541"/>
    </row>
    <row r="87" spans="2:51" ht="24.75" customHeight="1">
      <c r="B87" s="2528"/>
      <c r="C87" s="2526"/>
      <c r="D87" s="2526"/>
      <c r="E87" s="2526"/>
      <c r="F87" s="2526"/>
      <c r="G87" s="2527"/>
      <c r="H87" s="2573"/>
      <c r="I87" s="2574"/>
      <c r="J87" s="2574"/>
      <c r="K87" s="2574"/>
      <c r="L87" s="2575"/>
      <c r="M87" s="2576"/>
      <c r="N87" s="2574"/>
      <c r="O87" s="2574"/>
      <c r="P87" s="2574"/>
      <c r="Q87" s="2574"/>
      <c r="R87" s="2574"/>
      <c r="S87" s="2574"/>
      <c r="T87" s="2574"/>
      <c r="U87" s="2574"/>
      <c r="V87" s="2574"/>
      <c r="W87" s="2574"/>
      <c r="X87" s="2574"/>
      <c r="Y87" s="2575"/>
      <c r="Z87" s="2577"/>
      <c r="AA87" s="2574"/>
      <c r="AB87" s="2574"/>
      <c r="AC87" s="2578"/>
      <c r="AD87" s="2573"/>
      <c r="AE87" s="2574"/>
      <c r="AF87" s="2574"/>
      <c r="AG87" s="2574"/>
      <c r="AH87" s="2575"/>
      <c r="AI87" s="2576"/>
      <c r="AJ87" s="2574"/>
      <c r="AK87" s="2574"/>
      <c r="AL87" s="2574"/>
      <c r="AM87" s="2574"/>
      <c r="AN87" s="2574"/>
      <c r="AO87" s="2574"/>
      <c r="AP87" s="2574"/>
      <c r="AQ87" s="2574"/>
      <c r="AR87" s="2574"/>
      <c r="AS87" s="2574"/>
      <c r="AT87" s="2574"/>
      <c r="AU87" s="2575"/>
      <c r="AV87" s="2577"/>
      <c r="AW87" s="2574"/>
      <c r="AX87" s="2574"/>
      <c r="AY87" s="2579"/>
    </row>
    <row r="88" spans="2:51" ht="24.75" customHeight="1">
      <c r="B88" s="2528"/>
      <c r="C88" s="2526"/>
      <c r="D88" s="2526"/>
      <c r="E88" s="2526"/>
      <c r="F88" s="2526"/>
      <c r="G88" s="2527"/>
      <c r="H88" s="2580" t="s">
        <v>35</v>
      </c>
      <c r="I88" s="2581"/>
      <c r="J88" s="2581"/>
      <c r="K88" s="2581"/>
      <c r="L88" s="2582"/>
      <c r="M88" s="2583"/>
      <c r="N88" s="2584"/>
      <c r="O88" s="2584"/>
      <c r="P88" s="2584"/>
      <c r="Q88" s="2584"/>
      <c r="R88" s="2584"/>
      <c r="S88" s="2584"/>
      <c r="T88" s="2584"/>
      <c r="U88" s="2584"/>
      <c r="V88" s="2584"/>
      <c r="W88" s="2584"/>
      <c r="X88" s="2584"/>
      <c r="Y88" s="2585"/>
      <c r="Z88" s="2586">
        <f>SUM(Z80:AC87)</f>
        <v>6.6</v>
      </c>
      <c r="AA88" s="2581"/>
      <c r="AB88" s="2581"/>
      <c r="AC88" s="2587"/>
      <c r="AD88" s="2580" t="s">
        <v>35</v>
      </c>
      <c r="AE88" s="2581"/>
      <c r="AF88" s="2581"/>
      <c r="AG88" s="2581"/>
      <c r="AH88" s="2582"/>
      <c r="AI88" s="2583"/>
      <c r="AJ88" s="2584"/>
      <c r="AK88" s="2584"/>
      <c r="AL88" s="2584"/>
      <c r="AM88" s="2584"/>
      <c r="AN88" s="2584"/>
      <c r="AO88" s="2584"/>
      <c r="AP88" s="2584"/>
      <c r="AQ88" s="2584"/>
      <c r="AR88" s="2584"/>
      <c r="AS88" s="2584"/>
      <c r="AT88" s="2584"/>
      <c r="AU88" s="2585"/>
      <c r="AV88" s="2586">
        <f>SUM(AV80:AY87)</f>
        <v>0</v>
      </c>
      <c r="AW88" s="2581"/>
      <c r="AX88" s="2581"/>
      <c r="AY88" s="2588"/>
    </row>
    <row r="89" spans="2:51" ht="25.15" customHeight="1">
      <c r="B89" s="2528"/>
      <c r="C89" s="2526"/>
      <c r="D89" s="2526"/>
      <c r="E89" s="2526"/>
      <c r="F89" s="2526"/>
      <c r="G89" s="2527"/>
      <c r="H89" s="2589" t="s">
        <v>146</v>
      </c>
      <c r="I89" s="2581"/>
      <c r="J89" s="2581"/>
      <c r="K89" s="2581"/>
      <c r="L89" s="2581"/>
      <c r="M89" s="2581"/>
      <c r="N89" s="2581"/>
      <c r="O89" s="2581"/>
      <c r="P89" s="2581"/>
      <c r="Q89" s="2581"/>
      <c r="R89" s="2581"/>
      <c r="S89" s="2581"/>
      <c r="T89" s="2581"/>
      <c r="U89" s="2581"/>
      <c r="V89" s="2581"/>
      <c r="W89" s="2581"/>
      <c r="X89" s="2581"/>
      <c r="Y89" s="2581"/>
      <c r="Z89" s="2581"/>
      <c r="AA89" s="2581"/>
      <c r="AB89" s="2581"/>
      <c r="AC89" s="2587"/>
      <c r="AD89" s="2589" t="s">
        <v>147</v>
      </c>
      <c r="AE89" s="2581"/>
      <c r="AF89" s="2581"/>
      <c r="AG89" s="2581"/>
      <c r="AH89" s="2581"/>
      <c r="AI89" s="2581"/>
      <c r="AJ89" s="2581"/>
      <c r="AK89" s="2581"/>
      <c r="AL89" s="2581"/>
      <c r="AM89" s="2581"/>
      <c r="AN89" s="2581"/>
      <c r="AO89" s="2581"/>
      <c r="AP89" s="2581"/>
      <c r="AQ89" s="2581"/>
      <c r="AR89" s="2581"/>
      <c r="AS89" s="2581"/>
      <c r="AT89" s="2581"/>
      <c r="AU89" s="2581"/>
      <c r="AV89" s="2581"/>
      <c r="AW89" s="2581"/>
      <c r="AX89" s="2581"/>
      <c r="AY89" s="2588"/>
    </row>
    <row r="90" spans="2:51" ht="25.5" customHeight="1">
      <c r="B90" s="2528"/>
      <c r="C90" s="2526"/>
      <c r="D90" s="2526"/>
      <c r="E90" s="2526"/>
      <c r="F90" s="2526"/>
      <c r="G90" s="2527"/>
      <c r="H90" s="2590" t="s">
        <v>60</v>
      </c>
      <c r="I90" s="2581"/>
      <c r="J90" s="2581"/>
      <c r="K90" s="2581"/>
      <c r="L90" s="2582"/>
      <c r="M90" s="2591" t="s">
        <v>143</v>
      </c>
      <c r="N90" s="2581"/>
      <c r="O90" s="2581"/>
      <c r="P90" s="2581"/>
      <c r="Q90" s="2581"/>
      <c r="R90" s="2581"/>
      <c r="S90" s="2581"/>
      <c r="T90" s="2581"/>
      <c r="U90" s="2581"/>
      <c r="V90" s="2581"/>
      <c r="W90" s="2581"/>
      <c r="X90" s="2581"/>
      <c r="Y90" s="2582"/>
      <c r="Z90" s="2592" t="s">
        <v>144</v>
      </c>
      <c r="AA90" s="2581"/>
      <c r="AB90" s="2581"/>
      <c r="AC90" s="2587"/>
      <c r="AD90" s="2590" t="s">
        <v>60</v>
      </c>
      <c r="AE90" s="2581"/>
      <c r="AF90" s="2581"/>
      <c r="AG90" s="2581"/>
      <c r="AH90" s="2582"/>
      <c r="AI90" s="2591" t="s">
        <v>143</v>
      </c>
      <c r="AJ90" s="2581"/>
      <c r="AK90" s="2581"/>
      <c r="AL90" s="2581"/>
      <c r="AM90" s="2581"/>
      <c r="AN90" s="2581"/>
      <c r="AO90" s="2581"/>
      <c r="AP90" s="2581"/>
      <c r="AQ90" s="2581"/>
      <c r="AR90" s="2581"/>
      <c r="AS90" s="2581"/>
      <c r="AT90" s="2581"/>
      <c r="AU90" s="2582"/>
      <c r="AV90" s="2592" t="s">
        <v>144</v>
      </c>
      <c r="AW90" s="2581"/>
      <c r="AX90" s="2581"/>
      <c r="AY90" s="2588"/>
    </row>
    <row r="91" spans="2:51" ht="24.75" customHeight="1">
      <c r="B91" s="2528"/>
      <c r="C91" s="2526"/>
      <c r="D91" s="2526"/>
      <c r="E91" s="2526"/>
      <c r="F91" s="2526"/>
      <c r="G91" s="2527"/>
      <c r="H91" s="2544" t="s">
        <v>148</v>
      </c>
      <c r="I91" s="2545"/>
      <c r="J91" s="2545"/>
      <c r="K91" s="2545"/>
      <c r="L91" s="2546"/>
      <c r="M91" s="2569" t="s">
        <v>657</v>
      </c>
      <c r="N91" s="2545"/>
      <c r="O91" s="2545"/>
      <c r="P91" s="2545"/>
      <c r="Q91" s="2545"/>
      <c r="R91" s="2545"/>
      <c r="S91" s="2545"/>
      <c r="T91" s="2545"/>
      <c r="U91" s="2545"/>
      <c r="V91" s="2545"/>
      <c r="W91" s="2545"/>
      <c r="X91" s="2545"/>
      <c r="Y91" s="2546"/>
      <c r="Z91" s="2570">
        <v>1</v>
      </c>
      <c r="AA91" s="2545"/>
      <c r="AB91" s="2545"/>
      <c r="AC91" s="2571"/>
      <c r="AD91" s="2544"/>
      <c r="AE91" s="2545"/>
      <c r="AF91" s="2545"/>
      <c r="AG91" s="2545"/>
      <c r="AH91" s="2546"/>
      <c r="AI91" s="2569"/>
      <c r="AJ91" s="2545"/>
      <c r="AK91" s="2545"/>
      <c r="AL91" s="2545"/>
      <c r="AM91" s="2545"/>
      <c r="AN91" s="2545"/>
      <c r="AO91" s="2545"/>
      <c r="AP91" s="2545"/>
      <c r="AQ91" s="2545"/>
      <c r="AR91" s="2545"/>
      <c r="AS91" s="2545"/>
      <c r="AT91" s="2545"/>
      <c r="AU91" s="2546"/>
      <c r="AV91" s="2570"/>
      <c r="AW91" s="2545"/>
      <c r="AX91" s="2545"/>
      <c r="AY91" s="2572"/>
    </row>
    <row r="92" spans="2:51" ht="24.75" customHeight="1">
      <c r="B92" s="2528"/>
      <c r="C92" s="2526"/>
      <c r="D92" s="2526"/>
      <c r="E92" s="2526"/>
      <c r="F92" s="2526"/>
      <c r="G92" s="2527"/>
      <c r="H92" s="2542" t="s">
        <v>198</v>
      </c>
      <c r="I92" s="2538"/>
      <c r="J92" s="2538"/>
      <c r="K92" s="2538"/>
      <c r="L92" s="2539"/>
      <c r="M92" s="2537" t="s">
        <v>656</v>
      </c>
      <c r="N92" s="2538"/>
      <c r="O92" s="2538"/>
      <c r="P92" s="2538"/>
      <c r="Q92" s="2538"/>
      <c r="R92" s="2538"/>
      <c r="S92" s="2538"/>
      <c r="T92" s="2538"/>
      <c r="U92" s="2538"/>
      <c r="V92" s="2538"/>
      <c r="W92" s="2538"/>
      <c r="X92" s="2538"/>
      <c r="Y92" s="2539"/>
      <c r="Z92" s="2540">
        <v>0.4</v>
      </c>
      <c r="AA92" s="2538"/>
      <c r="AB92" s="2538"/>
      <c r="AC92" s="2543"/>
      <c r="AD92" s="2542"/>
      <c r="AE92" s="2538"/>
      <c r="AF92" s="2538"/>
      <c r="AG92" s="2538"/>
      <c r="AH92" s="2539"/>
      <c r="AI92" s="2537"/>
      <c r="AJ92" s="2538"/>
      <c r="AK92" s="2538"/>
      <c r="AL92" s="2538"/>
      <c r="AM92" s="2538"/>
      <c r="AN92" s="2538"/>
      <c r="AO92" s="2538"/>
      <c r="AP92" s="2538"/>
      <c r="AQ92" s="2538"/>
      <c r="AR92" s="2538"/>
      <c r="AS92" s="2538"/>
      <c r="AT92" s="2538"/>
      <c r="AU92" s="2539"/>
      <c r="AV92" s="2540"/>
      <c r="AW92" s="2538"/>
      <c r="AX92" s="2538"/>
      <c r="AY92" s="2541"/>
    </row>
    <row r="93" spans="2:51" ht="24.75" customHeight="1">
      <c r="B93" s="2528"/>
      <c r="C93" s="2526"/>
      <c r="D93" s="2526"/>
      <c r="E93" s="2526"/>
      <c r="F93" s="2526"/>
      <c r="G93" s="2527"/>
      <c r="H93" s="2542"/>
      <c r="I93" s="2538"/>
      <c r="J93" s="2538"/>
      <c r="K93" s="2538"/>
      <c r="L93" s="2539"/>
      <c r="M93" s="2537"/>
      <c r="N93" s="2538"/>
      <c r="O93" s="2538"/>
      <c r="P93" s="2538"/>
      <c r="Q93" s="2538"/>
      <c r="R93" s="2538"/>
      <c r="S93" s="2538"/>
      <c r="T93" s="2538"/>
      <c r="U93" s="2538"/>
      <c r="V93" s="2538"/>
      <c r="W93" s="2538"/>
      <c r="X93" s="2538"/>
      <c r="Y93" s="2539"/>
      <c r="Z93" s="2540"/>
      <c r="AA93" s="2538"/>
      <c r="AB93" s="2538"/>
      <c r="AC93" s="2543"/>
      <c r="AD93" s="2542"/>
      <c r="AE93" s="2538"/>
      <c r="AF93" s="2538"/>
      <c r="AG93" s="2538"/>
      <c r="AH93" s="2539"/>
      <c r="AI93" s="2537"/>
      <c r="AJ93" s="2538"/>
      <c r="AK93" s="2538"/>
      <c r="AL93" s="2538"/>
      <c r="AM93" s="2538"/>
      <c r="AN93" s="2538"/>
      <c r="AO93" s="2538"/>
      <c r="AP93" s="2538"/>
      <c r="AQ93" s="2538"/>
      <c r="AR93" s="2538"/>
      <c r="AS93" s="2538"/>
      <c r="AT93" s="2538"/>
      <c r="AU93" s="2539"/>
      <c r="AV93" s="2540"/>
      <c r="AW93" s="2538"/>
      <c r="AX93" s="2538"/>
      <c r="AY93" s="2541"/>
    </row>
    <row r="94" spans="2:51" ht="24.75" customHeight="1">
      <c r="B94" s="2528"/>
      <c r="C94" s="2526"/>
      <c r="D94" s="2526"/>
      <c r="E94" s="2526"/>
      <c r="F94" s="2526"/>
      <c r="G94" s="2527"/>
      <c r="H94" s="2542"/>
      <c r="I94" s="2538"/>
      <c r="J94" s="2538"/>
      <c r="K94" s="2538"/>
      <c r="L94" s="2539"/>
      <c r="M94" s="2537"/>
      <c r="N94" s="2538"/>
      <c r="O94" s="2538"/>
      <c r="P94" s="2538"/>
      <c r="Q94" s="2538"/>
      <c r="R94" s="2538"/>
      <c r="S94" s="2538"/>
      <c r="T94" s="2538"/>
      <c r="U94" s="2538"/>
      <c r="V94" s="2538"/>
      <c r="W94" s="2538"/>
      <c r="X94" s="2538"/>
      <c r="Y94" s="2539"/>
      <c r="Z94" s="2540"/>
      <c r="AA94" s="2538"/>
      <c r="AB94" s="2538"/>
      <c r="AC94" s="2543"/>
      <c r="AD94" s="2542"/>
      <c r="AE94" s="2538"/>
      <c r="AF94" s="2538"/>
      <c r="AG94" s="2538"/>
      <c r="AH94" s="2539"/>
      <c r="AI94" s="2537"/>
      <c r="AJ94" s="2538"/>
      <c r="AK94" s="2538"/>
      <c r="AL94" s="2538"/>
      <c r="AM94" s="2538"/>
      <c r="AN94" s="2538"/>
      <c r="AO94" s="2538"/>
      <c r="AP94" s="2538"/>
      <c r="AQ94" s="2538"/>
      <c r="AR94" s="2538"/>
      <c r="AS94" s="2538"/>
      <c r="AT94" s="2538"/>
      <c r="AU94" s="2539"/>
      <c r="AV94" s="2540"/>
      <c r="AW94" s="2538"/>
      <c r="AX94" s="2538"/>
      <c r="AY94" s="2541"/>
    </row>
    <row r="95" spans="2:51" ht="24.75" customHeight="1">
      <c r="B95" s="2528"/>
      <c r="C95" s="2526"/>
      <c r="D95" s="2526"/>
      <c r="E95" s="2526"/>
      <c r="F95" s="2526"/>
      <c r="G95" s="2527"/>
      <c r="H95" s="2542"/>
      <c r="I95" s="2538"/>
      <c r="J95" s="2538"/>
      <c r="K95" s="2538"/>
      <c r="L95" s="2539"/>
      <c r="M95" s="2537"/>
      <c r="N95" s="2538"/>
      <c r="O95" s="2538"/>
      <c r="P95" s="2538"/>
      <c r="Q95" s="2538"/>
      <c r="R95" s="2538"/>
      <c r="S95" s="2538"/>
      <c r="T95" s="2538"/>
      <c r="U95" s="2538"/>
      <c r="V95" s="2538"/>
      <c r="W95" s="2538"/>
      <c r="X95" s="2538"/>
      <c r="Y95" s="2539"/>
      <c r="Z95" s="2540"/>
      <c r="AA95" s="2538"/>
      <c r="AB95" s="2538"/>
      <c r="AC95" s="2543"/>
      <c r="AD95" s="2542"/>
      <c r="AE95" s="2538"/>
      <c r="AF95" s="2538"/>
      <c r="AG95" s="2538"/>
      <c r="AH95" s="2539"/>
      <c r="AI95" s="2537"/>
      <c r="AJ95" s="2538"/>
      <c r="AK95" s="2538"/>
      <c r="AL95" s="2538"/>
      <c r="AM95" s="2538"/>
      <c r="AN95" s="2538"/>
      <c r="AO95" s="2538"/>
      <c r="AP95" s="2538"/>
      <c r="AQ95" s="2538"/>
      <c r="AR95" s="2538"/>
      <c r="AS95" s="2538"/>
      <c r="AT95" s="2538"/>
      <c r="AU95" s="2539"/>
      <c r="AV95" s="2540"/>
      <c r="AW95" s="2538"/>
      <c r="AX95" s="2538"/>
      <c r="AY95" s="2541"/>
    </row>
    <row r="96" spans="2:51" ht="24.75" customHeight="1">
      <c r="B96" s="2528"/>
      <c r="C96" s="2526"/>
      <c r="D96" s="2526"/>
      <c r="E96" s="2526"/>
      <c r="F96" s="2526"/>
      <c r="G96" s="2527"/>
      <c r="H96" s="2542"/>
      <c r="I96" s="2538"/>
      <c r="J96" s="2538"/>
      <c r="K96" s="2538"/>
      <c r="L96" s="2539"/>
      <c r="M96" s="2537"/>
      <c r="N96" s="2538"/>
      <c r="O96" s="2538"/>
      <c r="P96" s="2538"/>
      <c r="Q96" s="2538"/>
      <c r="R96" s="2538"/>
      <c r="S96" s="2538"/>
      <c r="T96" s="2538"/>
      <c r="U96" s="2538"/>
      <c r="V96" s="2538"/>
      <c r="W96" s="2538"/>
      <c r="X96" s="2538"/>
      <c r="Y96" s="2539"/>
      <c r="Z96" s="2540"/>
      <c r="AA96" s="2538"/>
      <c r="AB96" s="2538"/>
      <c r="AC96" s="2543"/>
      <c r="AD96" s="2542"/>
      <c r="AE96" s="2538"/>
      <c r="AF96" s="2538"/>
      <c r="AG96" s="2538"/>
      <c r="AH96" s="2539"/>
      <c r="AI96" s="2537"/>
      <c r="AJ96" s="2538"/>
      <c r="AK96" s="2538"/>
      <c r="AL96" s="2538"/>
      <c r="AM96" s="2538"/>
      <c r="AN96" s="2538"/>
      <c r="AO96" s="2538"/>
      <c r="AP96" s="2538"/>
      <c r="AQ96" s="2538"/>
      <c r="AR96" s="2538"/>
      <c r="AS96" s="2538"/>
      <c r="AT96" s="2538"/>
      <c r="AU96" s="2539"/>
      <c r="AV96" s="2540"/>
      <c r="AW96" s="2538"/>
      <c r="AX96" s="2538"/>
      <c r="AY96" s="2541"/>
    </row>
    <row r="97" spans="2:51" ht="24.75" customHeight="1">
      <c r="B97" s="2528"/>
      <c r="C97" s="2526"/>
      <c r="D97" s="2526"/>
      <c r="E97" s="2526"/>
      <c r="F97" s="2526"/>
      <c r="G97" s="2527"/>
      <c r="H97" s="2542"/>
      <c r="I97" s="2538"/>
      <c r="J97" s="2538"/>
      <c r="K97" s="2538"/>
      <c r="L97" s="2539"/>
      <c r="M97" s="2537"/>
      <c r="N97" s="2538"/>
      <c r="O97" s="2538"/>
      <c r="P97" s="2538"/>
      <c r="Q97" s="2538"/>
      <c r="R97" s="2538"/>
      <c r="S97" s="2538"/>
      <c r="T97" s="2538"/>
      <c r="U97" s="2538"/>
      <c r="V97" s="2538"/>
      <c r="W97" s="2538"/>
      <c r="X97" s="2538"/>
      <c r="Y97" s="2539"/>
      <c r="Z97" s="2540"/>
      <c r="AA97" s="2538"/>
      <c r="AB97" s="2538"/>
      <c r="AC97" s="2543"/>
      <c r="AD97" s="2542"/>
      <c r="AE97" s="2538"/>
      <c r="AF97" s="2538"/>
      <c r="AG97" s="2538"/>
      <c r="AH97" s="2539"/>
      <c r="AI97" s="2537"/>
      <c r="AJ97" s="2538"/>
      <c r="AK97" s="2538"/>
      <c r="AL97" s="2538"/>
      <c r="AM97" s="2538"/>
      <c r="AN97" s="2538"/>
      <c r="AO97" s="2538"/>
      <c r="AP97" s="2538"/>
      <c r="AQ97" s="2538"/>
      <c r="AR97" s="2538"/>
      <c r="AS97" s="2538"/>
      <c r="AT97" s="2538"/>
      <c r="AU97" s="2539"/>
      <c r="AV97" s="2540"/>
      <c r="AW97" s="2538"/>
      <c r="AX97" s="2538"/>
      <c r="AY97" s="2541"/>
    </row>
    <row r="98" spans="2:51" ht="24.75" customHeight="1">
      <c r="B98" s="2528"/>
      <c r="C98" s="2526"/>
      <c r="D98" s="2526"/>
      <c r="E98" s="2526"/>
      <c r="F98" s="2526"/>
      <c r="G98" s="2527"/>
      <c r="H98" s="2573"/>
      <c r="I98" s="2574"/>
      <c r="J98" s="2574"/>
      <c r="K98" s="2574"/>
      <c r="L98" s="2575"/>
      <c r="M98" s="2576"/>
      <c r="N98" s="2574"/>
      <c r="O98" s="2574"/>
      <c r="P98" s="2574"/>
      <c r="Q98" s="2574"/>
      <c r="R98" s="2574"/>
      <c r="S98" s="2574"/>
      <c r="T98" s="2574"/>
      <c r="U98" s="2574"/>
      <c r="V98" s="2574"/>
      <c r="W98" s="2574"/>
      <c r="X98" s="2574"/>
      <c r="Y98" s="2575"/>
      <c r="Z98" s="2577"/>
      <c r="AA98" s="2574"/>
      <c r="AB98" s="2574"/>
      <c r="AC98" s="2578"/>
      <c r="AD98" s="2573"/>
      <c r="AE98" s="2574"/>
      <c r="AF98" s="2574"/>
      <c r="AG98" s="2574"/>
      <c r="AH98" s="2575"/>
      <c r="AI98" s="2576"/>
      <c r="AJ98" s="2574"/>
      <c r="AK98" s="2574"/>
      <c r="AL98" s="2574"/>
      <c r="AM98" s="2574"/>
      <c r="AN98" s="2574"/>
      <c r="AO98" s="2574"/>
      <c r="AP98" s="2574"/>
      <c r="AQ98" s="2574"/>
      <c r="AR98" s="2574"/>
      <c r="AS98" s="2574"/>
      <c r="AT98" s="2574"/>
      <c r="AU98" s="2575"/>
      <c r="AV98" s="2577"/>
      <c r="AW98" s="2574"/>
      <c r="AX98" s="2574"/>
      <c r="AY98" s="2579"/>
    </row>
    <row r="99" spans="2:51" ht="24.75" customHeight="1">
      <c r="B99" s="2528"/>
      <c r="C99" s="2526"/>
      <c r="D99" s="2526"/>
      <c r="E99" s="2526"/>
      <c r="F99" s="2526"/>
      <c r="G99" s="2527"/>
      <c r="H99" s="2580" t="s">
        <v>35</v>
      </c>
      <c r="I99" s="2581"/>
      <c r="J99" s="2581"/>
      <c r="K99" s="2581"/>
      <c r="L99" s="2582"/>
      <c r="M99" s="2583"/>
      <c r="N99" s="2584"/>
      <c r="O99" s="2584"/>
      <c r="P99" s="2584"/>
      <c r="Q99" s="2584"/>
      <c r="R99" s="2584"/>
      <c r="S99" s="2584"/>
      <c r="T99" s="2584"/>
      <c r="U99" s="2584"/>
      <c r="V99" s="2584"/>
      <c r="W99" s="2584"/>
      <c r="X99" s="2584"/>
      <c r="Y99" s="2585"/>
      <c r="Z99" s="2586">
        <f>SUM(Z91:AC98)</f>
        <v>1.4</v>
      </c>
      <c r="AA99" s="2581"/>
      <c r="AB99" s="2581"/>
      <c r="AC99" s="2587"/>
      <c r="AD99" s="2580" t="s">
        <v>35</v>
      </c>
      <c r="AE99" s="2581"/>
      <c r="AF99" s="2581"/>
      <c r="AG99" s="2581"/>
      <c r="AH99" s="2582"/>
      <c r="AI99" s="2583"/>
      <c r="AJ99" s="2584"/>
      <c r="AK99" s="2584"/>
      <c r="AL99" s="2584"/>
      <c r="AM99" s="2584"/>
      <c r="AN99" s="2584"/>
      <c r="AO99" s="2584"/>
      <c r="AP99" s="2584"/>
      <c r="AQ99" s="2584"/>
      <c r="AR99" s="2584"/>
      <c r="AS99" s="2584"/>
      <c r="AT99" s="2584"/>
      <c r="AU99" s="2585"/>
      <c r="AV99" s="2586">
        <f>SUM(AV91:AY98)</f>
        <v>0</v>
      </c>
      <c r="AW99" s="2581"/>
      <c r="AX99" s="2581"/>
      <c r="AY99" s="2588"/>
    </row>
    <row r="100" spans="2:51" ht="24.75" customHeight="1">
      <c r="B100" s="2528"/>
      <c r="C100" s="2526"/>
      <c r="D100" s="2526"/>
      <c r="E100" s="2526"/>
      <c r="F100" s="2526"/>
      <c r="G100" s="2527"/>
      <c r="H100" s="2589" t="s">
        <v>150</v>
      </c>
      <c r="I100" s="2581"/>
      <c r="J100" s="2581"/>
      <c r="K100" s="2581"/>
      <c r="L100" s="2581"/>
      <c r="M100" s="2581"/>
      <c r="N100" s="2581"/>
      <c r="O100" s="2581"/>
      <c r="P100" s="2581"/>
      <c r="Q100" s="2581"/>
      <c r="R100" s="2581"/>
      <c r="S100" s="2581"/>
      <c r="T100" s="2581"/>
      <c r="U100" s="2581"/>
      <c r="V100" s="2581"/>
      <c r="W100" s="2581"/>
      <c r="X100" s="2581"/>
      <c r="Y100" s="2581"/>
      <c r="Z100" s="2581"/>
      <c r="AA100" s="2581"/>
      <c r="AB100" s="2581"/>
      <c r="AC100" s="2587"/>
      <c r="AD100" s="2589" t="s">
        <v>151</v>
      </c>
      <c r="AE100" s="2581"/>
      <c r="AF100" s="2581"/>
      <c r="AG100" s="2581"/>
      <c r="AH100" s="2581"/>
      <c r="AI100" s="2581"/>
      <c r="AJ100" s="2581"/>
      <c r="AK100" s="2581"/>
      <c r="AL100" s="2581"/>
      <c r="AM100" s="2581"/>
      <c r="AN100" s="2581"/>
      <c r="AO100" s="2581"/>
      <c r="AP100" s="2581"/>
      <c r="AQ100" s="2581"/>
      <c r="AR100" s="2581"/>
      <c r="AS100" s="2581"/>
      <c r="AT100" s="2581"/>
      <c r="AU100" s="2581"/>
      <c r="AV100" s="2581"/>
      <c r="AW100" s="2581"/>
      <c r="AX100" s="2581"/>
      <c r="AY100" s="2588"/>
    </row>
    <row r="101" spans="2:51" ht="24.75" customHeight="1">
      <c r="B101" s="2528"/>
      <c r="C101" s="2526"/>
      <c r="D101" s="2526"/>
      <c r="E101" s="2526"/>
      <c r="F101" s="2526"/>
      <c r="G101" s="2527"/>
      <c r="H101" s="2590" t="s">
        <v>60</v>
      </c>
      <c r="I101" s="2581"/>
      <c r="J101" s="2581"/>
      <c r="K101" s="2581"/>
      <c r="L101" s="2582"/>
      <c r="M101" s="2591" t="s">
        <v>143</v>
      </c>
      <c r="N101" s="2581"/>
      <c r="O101" s="2581"/>
      <c r="P101" s="2581"/>
      <c r="Q101" s="2581"/>
      <c r="R101" s="2581"/>
      <c r="S101" s="2581"/>
      <c r="T101" s="2581"/>
      <c r="U101" s="2581"/>
      <c r="V101" s="2581"/>
      <c r="W101" s="2581"/>
      <c r="X101" s="2581"/>
      <c r="Y101" s="2582"/>
      <c r="Z101" s="2592" t="s">
        <v>144</v>
      </c>
      <c r="AA101" s="2581"/>
      <c r="AB101" s="2581"/>
      <c r="AC101" s="2587"/>
      <c r="AD101" s="2590" t="s">
        <v>60</v>
      </c>
      <c r="AE101" s="2581"/>
      <c r="AF101" s="2581"/>
      <c r="AG101" s="2581"/>
      <c r="AH101" s="2582"/>
      <c r="AI101" s="2591" t="s">
        <v>143</v>
      </c>
      <c r="AJ101" s="2581"/>
      <c r="AK101" s="2581"/>
      <c r="AL101" s="2581"/>
      <c r="AM101" s="2581"/>
      <c r="AN101" s="2581"/>
      <c r="AO101" s="2581"/>
      <c r="AP101" s="2581"/>
      <c r="AQ101" s="2581"/>
      <c r="AR101" s="2581"/>
      <c r="AS101" s="2581"/>
      <c r="AT101" s="2581"/>
      <c r="AU101" s="2582"/>
      <c r="AV101" s="2592" t="s">
        <v>144</v>
      </c>
      <c r="AW101" s="2581"/>
      <c r="AX101" s="2581"/>
      <c r="AY101" s="2588"/>
    </row>
    <row r="102" spans="2:51" ht="24.75" customHeight="1">
      <c r="B102" s="2528"/>
      <c r="C102" s="2526"/>
      <c r="D102" s="2526"/>
      <c r="E102" s="2526"/>
      <c r="F102" s="2526"/>
      <c r="G102" s="2527"/>
      <c r="H102" s="2544" t="s">
        <v>148</v>
      </c>
      <c r="I102" s="2545"/>
      <c r="J102" s="2545"/>
      <c r="K102" s="2545"/>
      <c r="L102" s="2546"/>
      <c r="M102" s="2569" t="s">
        <v>657</v>
      </c>
      <c r="N102" s="2545"/>
      <c r="O102" s="2545"/>
      <c r="P102" s="2545"/>
      <c r="Q102" s="2545"/>
      <c r="R102" s="2545"/>
      <c r="S102" s="2545"/>
      <c r="T102" s="2545"/>
      <c r="U102" s="2545"/>
      <c r="V102" s="2545"/>
      <c r="W102" s="2545"/>
      <c r="X102" s="2545"/>
      <c r="Y102" s="2546"/>
      <c r="Z102" s="2570">
        <v>0.1</v>
      </c>
      <c r="AA102" s="2545"/>
      <c r="AB102" s="2545"/>
      <c r="AC102" s="2571"/>
      <c r="AD102" s="2544"/>
      <c r="AE102" s="2545"/>
      <c r="AF102" s="2545"/>
      <c r="AG102" s="2545"/>
      <c r="AH102" s="2546"/>
      <c r="AI102" s="2569"/>
      <c r="AJ102" s="2545"/>
      <c r="AK102" s="2545"/>
      <c r="AL102" s="2545"/>
      <c r="AM102" s="2545"/>
      <c r="AN102" s="2545"/>
      <c r="AO102" s="2545"/>
      <c r="AP102" s="2545"/>
      <c r="AQ102" s="2545"/>
      <c r="AR102" s="2545"/>
      <c r="AS102" s="2545"/>
      <c r="AT102" s="2545"/>
      <c r="AU102" s="2546"/>
      <c r="AV102" s="2570"/>
      <c r="AW102" s="2545"/>
      <c r="AX102" s="2545"/>
      <c r="AY102" s="2572"/>
    </row>
    <row r="103" spans="2:51" ht="24.75" customHeight="1">
      <c r="B103" s="2528"/>
      <c r="C103" s="2526"/>
      <c r="D103" s="2526"/>
      <c r="E103" s="2526"/>
      <c r="F103" s="2526"/>
      <c r="G103" s="2527"/>
      <c r="H103" s="2542" t="s">
        <v>198</v>
      </c>
      <c r="I103" s="2538"/>
      <c r="J103" s="2538"/>
      <c r="K103" s="2538"/>
      <c r="L103" s="2539"/>
      <c r="M103" s="2537" t="s">
        <v>656</v>
      </c>
      <c r="N103" s="2538"/>
      <c r="O103" s="2538"/>
      <c r="P103" s="2538"/>
      <c r="Q103" s="2538"/>
      <c r="R103" s="2538"/>
      <c r="S103" s="2538"/>
      <c r="T103" s="2538"/>
      <c r="U103" s="2538"/>
      <c r="V103" s="2538"/>
      <c r="W103" s="2538"/>
      <c r="X103" s="2538"/>
      <c r="Y103" s="2539"/>
      <c r="Z103" s="2540">
        <v>0.5</v>
      </c>
      <c r="AA103" s="2538"/>
      <c r="AB103" s="2538"/>
      <c r="AC103" s="2543"/>
      <c r="AD103" s="2542"/>
      <c r="AE103" s="2538"/>
      <c r="AF103" s="2538"/>
      <c r="AG103" s="2538"/>
      <c r="AH103" s="2539"/>
      <c r="AI103" s="2537"/>
      <c r="AJ103" s="2538"/>
      <c r="AK103" s="2538"/>
      <c r="AL103" s="2538"/>
      <c r="AM103" s="2538"/>
      <c r="AN103" s="2538"/>
      <c r="AO103" s="2538"/>
      <c r="AP103" s="2538"/>
      <c r="AQ103" s="2538"/>
      <c r="AR103" s="2538"/>
      <c r="AS103" s="2538"/>
      <c r="AT103" s="2538"/>
      <c r="AU103" s="2539"/>
      <c r="AV103" s="2540"/>
      <c r="AW103" s="2538"/>
      <c r="AX103" s="2538"/>
      <c r="AY103" s="2541"/>
    </row>
    <row r="104" spans="2:51" ht="24.75" customHeight="1">
      <c r="B104" s="2528"/>
      <c r="C104" s="2526"/>
      <c r="D104" s="2526"/>
      <c r="E104" s="2526"/>
      <c r="F104" s="2526"/>
      <c r="G104" s="2527"/>
      <c r="H104" s="2542"/>
      <c r="I104" s="2538"/>
      <c r="J104" s="2538"/>
      <c r="K104" s="2538"/>
      <c r="L104" s="2539"/>
      <c r="M104" s="2537"/>
      <c r="N104" s="2538"/>
      <c r="O104" s="2538"/>
      <c r="P104" s="2538"/>
      <c r="Q104" s="2538"/>
      <c r="R104" s="2538"/>
      <c r="S104" s="2538"/>
      <c r="T104" s="2538"/>
      <c r="U104" s="2538"/>
      <c r="V104" s="2538"/>
      <c r="W104" s="2538"/>
      <c r="X104" s="2538"/>
      <c r="Y104" s="2539"/>
      <c r="Z104" s="2540"/>
      <c r="AA104" s="2538"/>
      <c r="AB104" s="2538"/>
      <c r="AC104" s="2543"/>
      <c r="AD104" s="2542"/>
      <c r="AE104" s="2538"/>
      <c r="AF104" s="2538"/>
      <c r="AG104" s="2538"/>
      <c r="AH104" s="2539"/>
      <c r="AI104" s="2537"/>
      <c r="AJ104" s="2538"/>
      <c r="AK104" s="2538"/>
      <c r="AL104" s="2538"/>
      <c r="AM104" s="2538"/>
      <c r="AN104" s="2538"/>
      <c r="AO104" s="2538"/>
      <c r="AP104" s="2538"/>
      <c r="AQ104" s="2538"/>
      <c r="AR104" s="2538"/>
      <c r="AS104" s="2538"/>
      <c r="AT104" s="2538"/>
      <c r="AU104" s="2539"/>
      <c r="AV104" s="2540"/>
      <c r="AW104" s="2538"/>
      <c r="AX104" s="2538"/>
      <c r="AY104" s="2541"/>
    </row>
    <row r="105" spans="2:51" ht="24.75" customHeight="1">
      <c r="B105" s="2528"/>
      <c r="C105" s="2526"/>
      <c r="D105" s="2526"/>
      <c r="E105" s="2526"/>
      <c r="F105" s="2526"/>
      <c r="G105" s="2527"/>
      <c r="H105" s="2542"/>
      <c r="I105" s="2538"/>
      <c r="J105" s="2538"/>
      <c r="K105" s="2538"/>
      <c r="L105" s="2539"/>
      <c r="M105" s="2537"/>
      <c r="N105" s="2538"/>
      <c r="O105" s="2538"/>
      <c r="P105" s="2538"/>
      <c r="Q105" s="2538"/>
      <c r="R105" s="2538"/>
      <c r="S105" s="2538"/>
      <c r="T105" s="2538"/>
      <c r="U105" s="2538"/>
      <c r="V105" s="2538"/>
      <c r="W105" s="2538"/>
      <c r="X105" s="2538"/>
      <c r="Y105" s="2539"/>
      <c r="Z105" s="2540"/>
      <c r="AA105" s="2538"/>
      <c r="AB105" s="2538"/>
      <c r="AC105" s="2543"/>
      <c r="AD105" s="2542"/>
      <c r="AE105" s="2538"/>
      <c r="AF105" s="2538"/>
      <c r="AG105" s="2538"/>
      <c r="AH105" s="2539"/>
      <c r="AI105" s="2537"/>
      <c r="AJ105" s="2538"/>
      <c r="AK105" s="2538"/>
      <c r="AL105" s="2538"/>
      <c r="AM105" s="2538"/>
      <c r="AN105" s="2538"/>
      <c r="AO105" s="2538"/>
      <c r="AP105" s="2538"/>
      <c r="AQ105" s="2538"/>
      <c r="AR105" s="2538"/>
      <c r="AS105" s="2538"/>
      <c r="AT105" s="2538"/>
      <c r="AU105" s="2539"/>
      <c r="AV105" s="2540"/>
      <c r="AW105" s="2538"/>
      <c r="AX105" s="2538"/>
      <c r="AY105" s="2541"/>
    </row>
    <row r="106" spans="2:51" ht="24.75" customHeight="1">
      <c r="B106" s="2528"/>
      <c r="C106" s="2526"/>
      <c r="D106" s="2526"/>
      <c r="E106" s="2526"/>
      <c r="F106" s="2526"/>
      <c r="G106" s="2527"/>
      <c r="H106" s="2542"/>
      <c r="I106" s="2538"/>
      <c r="J106" s="2538"/>
      <c r="K106" s="2538"/>
      <c r="L106" s="2539"/>
      <c r="M106" s="2537"/>
      <c r="N106" s="2538"/>
      <c r="O106" s="2538"/>
      <c r="P106" s="2538"/>
      <c r="Q106" s="2538"/>
      <c r="R106" s="2538"/>
      <c r="S106" s="2538"/>
      <c r="T106" s="2538"/>
      <c r="U106" s="2538"/>
      <c r="V106" s="2538"/>
      <c r="W106" s="2538"/>
      <c r="X106" s="2538"/>
      <c r="Y106" s="2539"/>
      <c r="Z106" s="2540"/>
      <c r="AA106" s="2538"/>
      <c r="AB106" s="2538"/>
      <c r="AC106" s="2543"/>
      <c r="AD106" s="2542"/>
      <c r="AE106" s="2538"/>
      <c r="AF106" s="2538"/>
      <c r="AG106" s="2538"/>
      <c r="AH106" s="2539"/>
      <c r="AI106" s="2537"/>
      <c r="AJ106" s="2538"/>
      <c r="AK106" s="2538"/>
      <c r="AL106" s="2538"/>
      <c r="AM106" s="2538"/>
      <c r="AN106" s="2538"/>
      <c r="AO106" s="2538"/>
      <c r="AP106" s="2538"/>
      <c r="AQ106" s="2538"/>
      <c r="AR106" s="2538"/>
      <c r="AS106" s="2538"/>
      <c r="AT106" s="2538"/>
      <c r="AU106" s="2539"/>
      <c r="AV106" s="2540"/>
      <c r="AW106" s="2538"/>
      <c r="AX106" s="2538"/>
      <c r="AY106" s="2541"/>
    </row>
    <row r="107" spans="2:51" ht="24.75" customHeight="1">
      <c r="B107" s="2528"/>
      <c r="C107" s="2526"/>
      <c r="D107" s="2526"/>
      <c r="E107" s="2526"/>
      <c r="F107" s="2526"/>
      <c r="G107" s="2527"/>
      <c r="H107" s="2542"/>
      <c r="I107" s="2538"/>
      <c r="J107" s="2538"/>
      <c r="K107" s="2538"/>
      <c r="L107" s="2539"/>
      <c r="M107" s="2537"/>
      <c r="N107" s="2538"/>
      <c r="O107" s="2538"/>
      <c r="P107" s="2538"/>
      <c r="Q107" s="2538"/>
      <c r="R107" s="2538"/>
      <c r="S107" s="2538"/>
      <c r="T107" s="2538"/>
      <c r="U107" s="2538"/>
      <c r="V107" s="2538"/>
      <c r="W107" s="2538"/>
      <c r="X107" s="2538"/>
      <c r="Y107" s="2539"/>
      <c r="Z107" s="2540"/>
      <c r="AA107" s="2538"/>
      <c r="AB107" s="2538"/>
      <c r="AC107" s="2543"/>
      <c r="AD107" s="2542"/>
      <c r="AE107" s="2538"/>
      <c r="AF107" s="2538"/>
      <c r="AG107" s="2538"/>
      <c r="AH107" s="2539"/>
      <c r="AI107" s="2537"/>
      <c r="AJ107" s="2538"/>
      <c r="AK107" s="2538"/>
      <c r="AL107" s="2538"/>
      <c r="AM107" s="2538"/>
      <c r="AN107" s="2538"/>
      <c r="AO107" s="2538"/>
      <c r="AP107" s="2538"/>
      <c r="AQ107" s="2538"/>
      <c r="AR107" s="2538"/>
      <c r="AS107" s="2538"/>
      <c r="AT107" s="2538"/>
      <c r="AU107" s="2539"/>
      <c r="AV107" s="2540"/>
      <c r="AW107" s="2538"/>
      <c r="AX107" s="2538"/>
      <c r="AY107" s="2541"/>
    </row>
    <row r="108" spans="2:51" ht="24.75" customHeight="1">
      <c r="B108" s="2528"/>
      <c r="C108" s="2526"/>
      <c r="D108" s="2526"/>
      <c r="E108" s="2526"/>
      <c r="F108" s="2526"/>
      <c r="G108" s="2527"/>
      <c r="H108" s="2542"/>
      <c r="I108" s="2538"/>
      <c r="J108" s="2538"/>
      <c r="K108" s="2538"/>
      <c r="L108" s="2539"/>
      <c r="M108" s="2537"/>
      <c r="N108" s="2538"/>
      <c r="O108" s="2538"/>
      <c r="P108" s="2538"/>
      <c r="Q108" s="2538"/>
      <c r="R108" s="2538"/>
      <c r="S108" s="2538"/>
      <c r="T108" s="2538"/>
      <c r="U108" s="2538"/>
      <c r="V108" s="2538"/>
      <c r="W108" s="2538"/>
      <c r="X108" s="2538"/>
      <c r="Y108" s="2539"/>
      <c r="Z108" s="2540"/>
      <c r="AA108" s="2538"/>
      <c r="AB108" s="2538"/>
      <c r="AC108" s="2543"/>
      <c r="AD108" s="2542"/>
      <c r="AE108" s="2538"/>
      <c r="AF108" s="2538"/>
      <c r="AG108" s="2538"/>
      <c r="AH108" s="2539"/>
      <c r="AI108" s="2537"/>
      <c r="AJ108" s="2538"/>
      <c r="AK108" s="2538"/>
      <c r="AL108" s="2538"/>
      <c r="AM108" s="2538"/>
      <c r="AN108" s="2538"/>
      <c r="AO108" s="2538"/>
      <c r="AP108" s="2538"/>
      <c r="AQ108" s="2538"/>
      <c r="AR108" s="2538"/>
      <c r="AS108" s="2538"/>
      <c r="AT108" s="2538"/>
      <c r="AU108" s="2539"/>
      <c r="AV108" s="2540"/>
      <c r="AW108" s="2538"/>
      <c r="AX108" s="2538"/>
      <c r="AY108" s="2541"/>
    </row>
    <row r="109" spans="2:51" ht="24.75" customHeight="1">
      <c r="B109" s="2528"/>
      <c r="C109" s="2526"/>
      <c r="D109" s="2526"/>
      <c r="E109" s="2526"/>
      <c r="F109" s="2526"/>
      <c r="G109" s="2527"/>
      <c r="H109" s="2573"/>
      <c r="I109" s="2574"/>
      <c r="J109" s="2574"/>
      <c r="K109" s="2574"/>
      <c r="L109" s="2575"/>
      <c r="M109" s="2576"/>
      <c r="N109" s="2574"/>
      <c r="O109" s="2574"/>
      <c r="P109" s="2574"/>
      <c r="Q109" s="2574"/>
      <c r="R109" s="2574"/>
      <c r="S109" s="2574"/>
      <c r="T109" s="2574"/>
      <c r="U109" s="2574"/>
      <c r="V109" s="2574"/>
      <c r="W109" s="2574"/>
      <c r="X109" s="2574"/>
      <c r="Y109" s="2575"/>
      <c r="Z109" s="2577"/>
      <c r="AA109" s="2574"/>
      <c r="AB109" s="2574"/>
      <c r="AC109" s="2578"/>
      <c r="AD109" s="2573"/>
      <c r="AE109" s="2574"/>
      <c r="AF109" s="2574"/>
      <c r="AG109" s="2574"/>
      <c r="AH109" s="2575"/>
      <c r="AI109" s="2576"/>
      <c r="AJ109" s="2574"/>
      <c r="AK109" s="2574"/>
      <c r="AL109" s="2574"/>
      <c r="AM109" s="2574"/>
      <c r="AN109" s="2574"/>
      <c r="AO109" s="2574"/>
      <c r="AP109" s="2574"/>
      <c r="AQ109" s="2574"/>
      <c r="AR109" s="2574"/>
      <c r="AS109" s="2574"/>
      <c r="AT109" s="2574"/>
      <c r="AU109" s="2575"/>
      <c r="AV109" s="2577"/>
      <c r="AW109" s="2574"/>
      <c r="AX109" s="2574"/>
      <c r="AY109" s="2579"/>
    </row>
    <row r="110" spans="2:51" ht="24.75" customHeight="1">
      <c r="B110" s="2528"/>
      <c r="C110" s="2526"/>
      <c r="D110" s="2526"/>
      <c r="E110" s="2526"/>
      <c r="F110" s="2526"/>
      <c r="G110" s="2527"/>
      <c r="H110" s="2580" t="s">
        <v>35</v>
      </c>
      <c r="I110" s="2581"/>
      <c r="J110" s="2581"/>
      <c r="K110" s="2581"/>
      <c r="L110" s="2582"/>
      <c r="M110" s="2583"/>
      <c r="N110" s="2584"/>
      <c r="O110" s="2584"/>
      <c r="P110" s="2584"/>
      <c r="Q110" s="2584"/>
      <c r="R110" s="2584"/>
      <c r="S110" s="2584"/>
      <c r="T110" s="2584"/>
      <c r="U110" s="2584"/>
      <c r="V110" s="2584"/>
      <c r="W110" s="2584"/>
      <c r="X110" s="2584"/>
      <c r="Y110" s="2585"/>
      <c r="Z110" s="2586">
        <f>SUM(Z102:AC109)</f>
        <v>0.6</v>
      </c>
      <c r="AA110" s="2581"/>
      <c r="AB110" s="2581"/>
      <c r="AC110" s="2587"/>
      <c r="AD110" s="2580" t="s">
        <v>35</v>
      </c>
      <c r="AE110" s="2581"/>
      <c r="AF110" s="2581"/>
      <c r="AG110" s="2581"/>
      <c r="AH110" s="2582"/>
      <c r="AI110" s="2583"/>
      <c r="AJ110" s="2584"/>
      <c r="AK110" s="2584"/>
      <c r="AL110" s="2584"/>
      <c r="AM110" s="2584"/>
      <c r="AN110" s="2584"/>
      <c r="AO110" s="2584"/>
      <c r="AP110" s="2584"/>
      <c r="AQ110" s="2584"/>
      <c r="AR110" s="2584"/>
      <c r="AS110" s="2584"/>
      <c r="AT110" s="2584"/>
      <c r="AU110" s="2585"/>
      <c r="AV110" s="2586">
        <f>SUM(AV102:AY109)</f>
        <v>0</v>
      </c>
      <c r="AW110" s="2581"/>
      <c r="AX110" s="2581"/>
      <c r="AY110" s="2588"/>
    </row>
    <row r="111" spans="2:51" ht="24.75" customHeight="1">
      <c r="B111" s="2528"/>
      <c r="C111" s="2526"/>
      <c r="D111" s="2526"/>
      <c r="E111" s="2526"/>
      <c r="F111" s="2526"/>
      <c r="G111" s="2527"/>
      <c r="H111" s="2589" t="s">
        <v>154</v>
      </c>
      <c r="I111" s="2581"/>
      <c r="J111" s="2581"/>
      <c r="K111" s="2581"/>
      <c r="L111" s="2581"/>
      <c r="M111" s="2581"/>
      <c r="N111" s="2581"/>
      <c r="O111" s="2581"/>
      <c r="P111" s="2581"/>
      <c r="Q111" s="2581"/>
      <c r="R111" s="2581"/>
      <c r="S111" s="2581"/>
      <c r="T111" s="2581"/>
      <c r="U111" s="2581"/>
      <c r="V111" s="2581"/>
      <c r="W111" s="2581"/>
      <c r="X111" s="2581"/>
      <c r="Y111" s="2581"/>
      <c r="Z111" s="2581"/>
      <c r="AA111" s="2581"/>
      <c r="AB111" s="2581"/>
      <c r="AC111" s="2587"/>
      <c r="AD111" s="2589" t="s">
        <v>155</v>
      </c>
      <c r="AE111" s="2581"/>
      <c r="AF111" s="2581"/>
      <c r="AG111" s="2581"/>
      <c r="AH111" s="2581"/>
      <c r="AI111" s="2581"/>
      <c r="AJ111" s="2581"/>
      <c r="AK111" s="2581"/>
      <c r="AL111" s="2581"/>
      <c r="AM111" s="2581"/>
      <c r="AN111" s="2581"/>
      <c r="AO111" s="2581"/>
      <c r="AP111" s="2581"/>
      <c r="AQ111" s="2581"/>
      <c r="AR111" s="2581"/>
      <c r="AS111" s="2581"/>
      <c r="AT111" s="2581"/>
      <c r="AU111" s="2581"/>
      <c r="AV111" s="2581"/>
      <c r="AW111" s="2581"/>
      <c r="AX111" s="2581"/>
      <c r="AY111" s="2588"/>
    </row>
    <row r="112" spans="2:51" ht="24.75" customHeight="1">
      <c r="B112" s="2528"/>
      <c r="C112" s="2526"/>
      <c r="D112" s="2526"/>
      <c r="E112" s="2526"/>
      <c r="F112" s="2526"/>
      <c r="G112" s="2527"/>
      <c r="H112" s="2590" t="s">
        <v>60</v>
      </c>
      <c r="I112" s="2581"/>
      <c r="J112" s="2581"/>
      <c r="K112" s="2581"/>
      <c r="L112" s="2582"/>
      <c r="M112" s="2591" t="s">
        <v>143</v>
      </c>
      <c r="N112" s="2581"/>
      <c r="O112" s="2581"/>
      <c r="P112" s="2581"/>
      <c r="Q112" s="2581"/>
      <c r="R112" s="2581"/>
      <c r="S112" s="2581"/>
      <c r="T112" s="2581"/>
      <c r="U112" s="2581"/>
      <c r="V112" s="2581"/>
      <c r="W112" s="2581"/>
      <c r="X112" s="2581"/>
      <c r="Y112" s="2582"/>
      <c r="Z112" s="2592" t="s">
        <v>144</v>
      </c>
      <c r="AA112" s="2581"/>
      <c r="AB112" s="2581"/>
      <c r="AC112" s="2587"/>
      <c r="AD112" s="2590" t="s">
        <v>60</v>
      </c>
      <c r="AE112" s="2581"/>
      <c r="AF112" s="2581"/>
      <c r="AG112" s="2581"/>
      <c r="AH112" s="2582"/>
      <c r="AI112" s="2591" t="s">
        <v>143</v>
      </c>
      <c r="AJ112" s="2581"/>
      <c r="AK112" s="2581"/>
      <c r="AL112" s="2581"/>
      <c r="AM112" s="2581"/>
      <c r="AN112" s="2581"/>
      <c r="AO112" s="2581"/>
      <c r="AP112" s="2581"/>
      <c r="AQ112" s="2581"/>
      <c r="AR112" s="2581"/>
      <c r="AS112" s="2581"/>
      <c r="AT112" s="2581"/>
      <c r="AU112" s="2582"/>
      <c r="AV112" s="2592" t="s">
        <v>144</v>
      </c>
      <c r="AW112" s="2581"/>
      <c r="AX112" s="2581"/>
      <c r="AY112" s="2588"/>
    </row>
    <row r="113" spans="2:51" ht="24.75" customHeight="1">
      <c r="B113" s="2528"/>
      <c r="C113" s="2526"/>
      <c r="D113" s="2526"/>
      <c r="E113" s="2526"/>
      <c r="F113" s="2526"/>
      <c r="G113" s="2527"/>
      <c r="H113" s="2544" t="s">
        <v>148</v>
      </c>
      <c r="I113" s="2545"/>
      <c r="J113" s="2545"/>
      <c r="K113" s="2545"/>
      <c r="L113" s="2546"/>
      <c r="M113" s="2569" t="s">
        <v>657</v>
      </c>
      <c r="N113" s="2545"/>
      <c r="O113" s="2545"/>
      <c r="P113" s="2545"/>
      <c r="Q113" s="2545"/>
      <c r="R113" s="2545"/>
      <c r="S113" s="2545"/>
      <c r="T113" s="2545"/>
      <c r="U113" s="2545"/>
      <c r="V113" s="2545"/>
      <c r="W113" s="2545"/>
      <c r="X113" s="2545"/>
      <c r="Y113" s="2546"/>
      <c r="Z113" s="2570">
        <v>0.1</v>
      </c>
      <c r="AA113" s="2545"/>
      <c r="AB113" s="2545"/>
      <c r="AC113" s="2571"/>
      <c r="AD113" s="2544"/>
      <c r="AE113" s="2545"/>
      <c r="AF113" s="2545"/>
      <c r="AG113" s="2545"/>
      <c r="AH113" s="2546"/>
      <c r="AI113" s="2569"/>
      <c r="AJ113" s="2545"/>
      <c r="AK113" s="2545"/>
      <c r="AL113" s="2545"/>
      <c r="AM113" s="2545"/>
      <c r="AN113" s="2545"/>
      <c r="AO113" s="2545"/>
      <c r="AP113" s="2545"/>
      <c r="AQ113" s="2545"/>
      <c r="AR113" s="2545"/>
      <c r="AS113" s="2545"/>
      <c r="AT113" s="2545"/>
      <c r="AU113" s="2546"/>
      <c r="AV113" s="2570"/>
      <c r="AW113" s="2545"/>
      <c r="AX113" s="2545"/>
      <c r="AY113" s="2572"/>
    </row>
    <row r="114" spans="2:51" ht="24.75" customHeight="1">
      <c r="B114" s="2528"/>
      <c r="C114" s="2526"/>
      <c r="D114" s="2526"/>
      <c r="E114" s="2526"/>
      <c r="F114" s="2526"/>
      <c r="G114" s="2527"/>
      <c r="H114" s="2542" t="s">
        <v>198</v>
      </c>
      <c r="I114" s="2538"/>
      <c r="J114" s="2538"/>
      <c r="K114" s="2538"/>
      <c r="L114" s="2539"/>
      <c r="M114" s="2537" t="s">
        <v>656</v>
      </c>
      <c r="N114" s="2538"/>
      <c r="O114" s="2538"/>
      <c r="P114" s="2538"/>
      <c r="Q114" s="2538"/>
      <c r="R114" s="2538"/>
      <c r="S114" s="2538"/>
      <c r="T114" s="2538"/>
      <c r="U114" s="2538"/>
      <c r="V114" s="2538"/>
      <c r="W114" s="2538"/>
      <c r="X114" s="2538"/>
      <c r="Y114" s="2539"/>
      <c r="Z114" s="2540">
        <v>0.5</v>
      </c>
      <c r="AA114" s="2538"/>
      <c r="AB114" s="2538"/>
      <c r="AC114" s="2543"/>
      <c r="AD114" s="2542"/>
      <c r="AE114" s="2538"/>
      <c r="AF114" s="2538"/>
      <c r="AG114" s="2538"/>
      <c r="AH114" s="2539"/>
      <c r="AI114" s="2537"/>
      <c r="AJ114" s="2538"/>
      <c r="AK114" s="2538"/>
      <c r="AL114" s="2538"/>
      <c r="AM114" s="2538"/>
      <c r="AN114" s="2538"/>
      <c r="AO114" s="2538"/>
      <c r="AP114" s="2538"/>
      <c r="AQ114" s="2538"/>
      <c r="AR114" s="2538"/>
      <c r="AS114" s="2538"/>
      <c r="AT114" s="2538"/>
      <c r="AU114" s="2539"/>
      <c r="AV114" s="2540"/>
      <c r="AW114" s="2538"/>
      <c r="AX114" s="2538"/>
      <c r="AY114" s="2541"/>
    </row>
    <row r="115" spans="2:51" ht="24.75" customHeight="1">
      <c r="B115" s="2528"/>
      <c r="C115" s="2526"/>
      <c r="D115" s="2526"/>
      <c r="E115" s="2526"/>
      <c r="F115" s="2526"/>
      <c r="G115" s="2527"/>
      <c r="H115" s="2542"/>
      <c r="I115" s="2538"/>
      <c r="J115" s="2538"/>
      <c r="K115" s="2538"/>
      <c r="L115" s="2539"/>
      <c r="M115" s="2537"/>
      <c r="N115" s="2538"/>
      <c r="O115" s="2538"/>
      <c r="P115" s="2538"/>
      <c r="Q115" s="2538"/>
      <c r="R115" s="2538"/>
      <c r="S115" s="2538"/>
      <c r="T115" s="2538"/>
      <c r="U115" s="2538"/>
      <c r="V115" s="2538"/>
      <c r="W115" s="2538"/>
      <c r="X115" s="2538"/>
      <c r="Y115" s="2539"/>
      <c r="Z115" s="2540"/>
      <c r="AA115" s="2538"/>
      <c r="AB115" s="2538"/>
      <c r="AC115" s="2543"/>
      <c r="AD115" s="2542"/>
      <c r="AE115" s="2538"/>
      <c r="AF115" s="2538"/>
      <c r="AG115" s="2538"/>
      <c r="AH115" s="2539"/>
      <c r="AI115" s="2537"/>
      <c r="AJ115" s="2538"/>
      <c r="AK115" s="2538"/>
      <c r="AL115" s="2538"/>
      <c r="AM115" s="2538"/>
      <c r="AN115" s="2538"/>
      <c r="AO115" s="2538"/>
      <c r="AP115" s="2538"/>
      <c r="AQ115" s="2538"/>
      <c r="AR115" s="2538"/>
      <c r="AS115" s="2538"/>
      <c r="AT115" s="2538"/>
      <c r="AU115" s="2539"/>
      <c r="AV115" s="2540"/>
      <c r="AW115" s="2538"/>
      <c r="AX115" s="2538"/>
      <c r="AY115" s="2541"/>
    </row>
    <row r="116" spans="2:51" ht="24.75" customHeight="1">
      <c r="B116" s="2528"/>
      <c r="C116" s="2526"/>
      <c r="D116" s="2526"/>
      <c r="E116" s="2526"/>
      <c r="F116" s="2526"/>
      <c r="G116" s="2527"/>
      <c r="H116" s="2542"/>
      <c r="I116" s="2538"/>
      <c r="J116" s="2538"/>
      <c r="K116" s="2538"/>
      <c r="L116" s="2539"/>
      <c r="M116" s="2537"/>
      <c r="N116" s="2538"/>
      <c r="O116" s="2538"/>
      <c r="P116" s="2538"/>
      <c r="Q116" s="2538"/>
      <c r="R116" s="2538"/>
      <c r="S116" s="2538"/>
      <c r="T116" s="2538"/>
      <c r="U116" s="2538"/>
      <c r="V116" s="2538"/>
      <c r="W116" s="2538"/>
      <c r="X116" s="2538"/>
      <c r="Y116" s="2539"/>
      <c r="Z116" s="2540"/>
      <c r="AA116" s="2538"/>
      <c r="AB116" s="2538"/>
      <c r="AC116" s="2543"/>
      <c r="AD116" s="2542"/>
      <c r="AE116" s="2538"/>
      <c r="AF116" s="2538"/>
      <c r="AG116" s="2538"/>
      <c r="AH116" s="2539"/>
      <c r="AI116" s="2537"/>
      <c r="AJ116" s="2538"/>
      <c r="AK116" s="2538"/>
      <c r="AL116" s="2538"/>
      <c r="AM116" s="2538"/>
      <c r="AN116" s="2538"/>
      <c r="AO116" s="2538"/>
      <c r="AP116" s="2538"/>
      <c r="AQ116" s="2538"/>
      <c r="AR116" s="2538"/>
      <c r="AS116" s="2538"/>
      <c r="AT116" s="2538"/>
      <c r="AU116" s="2539"/>
      <c r="AV116" s="2540"/>
      <c r="AW116" s="2538"/>
      <c r="AX116" s="2538"/>
      <c r="AY116" s="2541"/>
    </row>
    <row r="117" spans="2:51" ht="24.75" customHeight="1">
      <c r="B117" s="2528"/>
      <c r="C117" s="2526"/>
      <c r="D117" s="2526"/>
      <c r="E117" s="2526"/>
      <c r="F117" s="2526"/>
      <c r="G117" s="2527"/>
      <c r="H117" s="2542"/>
      <c r="I117" s="2538"/>
      <c r="J117" s="2538"/>
      <c r="K117" s="2538"/>
      <c r="L117" s="2539"/>
      <c r="M117" s="2537"/>
      <c r="N117" s="2538"/>
      <c r="O117" s="2538"/>
      <c r="P117" s="2538"/>
      <c r="Q117" s="2538"/>
      <c r="R117" s="2538"/>
      <c r="S117" s="2538"/>
      <c r="T117" s="2538"/>
      <c r="U117" s="2538"/>
      <c r="V117" s="2538"/>
      <c r="W117" s="2538"/>
      <c r="X117" s="2538"/>
      <c r="Y117" s="2539"/>
      <c r="Z117" s="2540"/>
      <c r="AA117" s="2538"/>
      <c r="AB117" s="2538"/>
      <c r="AC117" s="2543"/>
      <c r="AD117" s="2542"/>
      <c r="AE117" s="2538"/>
      <c r="AF117" s="2538"/>
      <c r="AG117" s="2538"/>
      <c r="AH117" s="2539"/>
      <c r="AI117" s="2537"/>
      <c r="AJ117" s="2538"/>
      <c r="AK117" s="2538"/>
      <c r="AL117" s="2538"/>
      <c r="AM117" s="2538"/>
      <c r="AN117" s="2538"/>
      <c r="AO117" s="2538"/>
      <c r="AP117" s="2538"/>
      <c r="AQ117" s="2538"/>
      <c r="AR117" s="2538"/>
      <c r="AS117" s="2538"/>
      <c r="AT117" s="2538"/>
      <c r="AU117" s="2539"/>
      <c r="AV117" s="2540"/>
      <c r="AW117" s="2538"/>
      <c r="AX117" s="2538"/>
      <c r="AY117" s="2541"/>
    </row>
    <row r="118" spans="2:51" ht="24.75" customHeight="1">
      <c r="B118" s="2528"/>
      <c r="C118" s="2526"/>
      <c r="D118" s="2526"/>
      <c r="E118" s="2526"/>
      <c r="F118" s="2526"/>
      <c r="G118" s="2527"/>
      <c r="H118" s="2542"/>
      <c r="I118" s="2538"/>
      <c r="J118" s="2538"/>
      <c r="K118" s="2538"/>
      <c r="L118" s="2539"/>
      <c r="M118" s="2537"/>
      <c r="N118" s="2538"/>
      <c r="O118" s="2538"/>
      <c r="P118" s="2538"/>
      <c r="Q118" s="2538"/>
      <c r="R118" s="2538"/>
      <c r="S118" s="2538"/>
      <c r="T118" s="2538"/>
      <c r="U118" s="2538"/>
      <c r="V118" s="2538"/>
      <c r="W118" s="2538"/>
      <c r="X118" s="2538"/>
      <c r="Y118" s="2539"/>
      <c r="Z118" s="2540"/>
      <c r="AA118" s="2538"/>
      <c r="AB118" s="2538"/>
      <c r="AC118" s="2543"/>
      <c r="AD118" s="2542"/>
      <c r="AE118" s="2538"/>
      <c r="AF118" s="2538"/>
      <c r="AG118" s="2538"/>
      <c r="AH118" s="2539"/>
      <c r="AI118" s="2537"/>
      <c r="AJ118" s="2538"/>
      <c r="AK118" s="2538"/>
      <c r="AL118" s="2538"/>
      <c r="AM118" s="2538"/>
      <c r="AN118" s="2538"/>
      <c r="AO118" s="2538"/>
      <c r="AP118" s="2538"/>
      <c r="AQ118" s="2538"/>
      <c r="AR118" s="2538"/>
      <c r="AS118" s="2538"/>
      <c r="AT118" s="2538"/>
      <c r="AU118" s="2539"/>
      <c r="AV118" s="2540"/>
      <c r="AW118" s="2538"/>
      <c r="AX118" s="2538"/>
      <c r="AY118" s="2541"/>
    </row>
    <row r="119" spans="2:51" ht="24.75" customHeight="1">
      <c r="B119" s="2528"/>
      <c r="C119" s="2526"/>
      <c r="D119" s="2526"/>
      <c r="E119" s="2526"/>
      <c r="F119" s="2526"/>
      <c r="G119" s="2527"/>
      <c r="H119" s="2542"/>
      <c r="I119" s="2538"/>
      <c r="J119" s="2538"/>
      <c r="K119" s="2538"/>
      <c r="L119" s="2539"/>
      <c r="M119" s="2537"/>
      <c r="N119" s="2538"/>
      <c r="O119" s="2538"/>
      <c r="P119" s="2538"/>
      <c r="Q119" s="2538"/>
      <c r="R119" s="2538"/>
      <c r="S119" s="2538"/>
      <c r="T119" s="2538"/>
      <c r="U119" s="2538"/>
      <c r="V119" s="2538"/>
      <c r="W119" s="2538"/>
      <c r="X119" s="2538"/>
      <c r="Y119" s="2539"/>
      <c r="Z119" s="2540"/>
      <c r="AA119" s="2538"/>
      <c r="AB119" s="2538"/>
      <c r="AC119" s="2543"/>
      <c r="AD119" s="2542"/>
      <c r="AE119" s="2538"/>
      <c r="AF119" s="2538"/>
      <c r="AG119" s="2538"/>
      <c r="AH119" s="2539"/>
      <c r="AI119" s="2537"/>
      <c r="AJ119" s="2538"/>
      <c r="AK119" s="2538"/>
      <c r="AL119" s="2538"/>
      <c r="AM119" s="2538"/>
      <c r="AN119" s="2538"/>
      <c r="AO119" s="2538"/>
      <c r="AP119" s="2538"/>
      <c r="AQ119" s="2538"/>
      <c r="AR119" s="2538"/>
      <c r="AS119" s="2538"/>
      <c r="AT119" s="2538"/>
      <c r="AU119" s="2539"/>
      <c r="AV119" s="2540"/>
      <c r="AW119" s="2538"/>
      <c r="AX119" s="2538"/>
      <c r="AY119" s="2541"/>
    </row>
    <row r="120" spans="2:51" ht="24.75" customHeight="1">
      <c r="B120" s="2528"/>
      <c r="C120" s="2526"/>
      <c r="D120" s="2526"/>
      <c r="E120" s="2526"/>
      <c r="F120" s="2526"/>
      <c r="G120" s="2527"/>
      <c r="H120" s="2573"/>
      <c r="I120" s="2574"/>
      <c r="J120" s="2574"/>
      <c r="K120" s="2574"/>
      <c r="L120" s="2575"/>
      <c r="M120" s="2576"/>
      <c r="N120" s="2574"/>
      <c r="O120" s="2574"/>
      <c r="P120" s="2574"/>
      <c r="Q120" s="2574"/>
      <c r="R120" s="2574"/>
      <c r="S120" s="2574"/>
      <c r="T120" s="2574"/>
      <c r="U120" s="2574"/>
      <c r="V120" s="2574"/>
      <c r="W120" s="2574"/>
      <c r="X120" s="2574"/>
      <c r="Y120" s="2575"/>
      <c r="Z120" s="2577"/>
      <c r="AA120" s="2574"/>
      <c r="AB120" s="2574"/>
      <c r="AC120" s="2578"/>
      <c r="AD120" s="2573"/>
      <c r="AE120" s="2574"/>
      <c r="AF120" s="2574"/>
      <c r="AG120" s="2574"/>
      <c r="AH120" s="2575"/>
      <c r="AI120" s="2576"/>
      <c r="AJ120" s="2574"/>
      <c r="AK120" s="2574"/>
      <c r="AL120" s="2574"/>
      <c r="AM120" s="2574"/>
      <c r="AN120" s="2574"/>
      <c r="AO120" s="2574"/>
      <c r="AP120" s="2574"/>
      <c r="AQ120" s="2574"/>
      <c r="AR120" s="2574"/>
      <c r="AS120" s="2574"/>
      <c r="AT120" s="2574"/>
      <c r="AU120" s="2575"/>
      <c r="AV120" s="2577"/>
      <c r="AW120" s="2574"/>
      <c r="AX120" s="2574"/>
      <c r="AY120" s="2579"/>
    </row>
    <row r="121" spans="2:51" ht="24.75" customHeight="1" thickBot="1">
      <c r="B121" s="2529"/>
      <c r="C121" s="2530"/>
      <c r="D121" s="2530"/>
      <c r="E121" s="2530"/>
      <c r="F121" s="2530"/>
      <c r="G121" s="2531"/>
      <c r="H121" s="2599" t="s">
        <v>35</v>
      </c>
      <c r="I121" s="2597"/>
      <c r="J121" s="2597"/>
      <c r="K121" s="2597"/>
      <c r="L121" s="2600"/>
      <c r="M121" s="2593"/>
      <c r="N121" s="2594"/>
      <c r="O121" s="2594"/>
      <c r="P121" s="2594"/>
      <c r="Q121" s="2594"/>
      <c r="R121" s="2594"/>
      <c r="S121" s="2594"/>
      <c r="T121" s="2594"/>
      <c r="U121" s="2594"/>
      <c r="V121" s="2594"/>
      <c r="W121" s="2594"/>
      <c r="X121" s="2594"/>
      <c r="Y121" s="2595"/>
      <c r="Z121" s="2596">
        <f>SUM(Z113:AC120)</f>
        <v>0.6</v>
      </c>
      <c r="AA121" s="2597"/>
      <c r="AB121" s="2597"/>
      <c r="AC121" s="2601"/>
      <c r="AD121" s="2599" t="s">
        <v>35</v>
      </c>
      <c r="AE121" s="2597"/>
      <c r="AF121" s="2597"/>
      <c r="AG121" s="2597"/>
      <c r="AH121" s="2600"/>
      <c r="AI121" s="2593"/>
      <c r="AJ121" s="2594"/>
      <c r="AK121" s="2594"/>
      <c r="AL121" s="2594"/>
      <c r="AM121" s="2594"/>
      <c r="AN121" s="2594"/>
      <c r="AO121" s="2594"/>
      <c r="AP121" s="2594"/>
      <c r="AQ121" s="2594"/>
      <c r="AR121" s="2594"/>
      <c r="AS121" s="2594"/>
      <c r="AT121" s="2594"/>
      <c r="AU121" s="2595"/>
      <c r="AV121" s="2596">
        <f>SUM(AV113:AY120)</f>
        <v>0</v>
      </c>
      <c r="AW121" s="2597"/>
      <c r="AX121" s="2597"/>
      <c r="AY121" s="2598"/>
    </row>
    <row r="123" spans="2:51" ht="23.25" customHeight="1">
      <c r="B123" s="53" t="s">
        <v>121</v>
      </c>
      <c r="C123" s="53"/>
      <c r="D123" s="53"/>
      <c r="E123" s="87"/>
      <c r="F123" s="87"/>
      <c r="G123" s="308" t="s">
        <v>655</v>
      </c>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c r="AJ123" s="308"/>
      <c r="AK123" s="308"/>
      <c r="AL123" s="308"/>
      <c r="AM123" s="308"/>
      <c r="AN123" s="308"/>
      <c r="AO123" s="308"/>
      <c r="AP123" s="308"/>
      <c r="AQ123" s="308"/>
      <c r="AR123" s="308"/>
      <c r="AS123" s="308"/>
      <c r="AT123" s="308"/>
      <c r="AU123" s="308"/>
      <c r="AV123" s="308"/>
      <c r="AW123" s="308"/>
      <c r="AX123" s="308"/>
      <c r="AY123" s="87"/>
    </row>
    <row r="124" spans="2:51" ht="14.25">
      <c r="C124" s="55" t="s">
        <v>156</v>
      </c>
    </row>
    <row r="125" spans="2:51">
      <c r="C125" s="1" t="s">
        <v>141</v>
      </c>
    </row>
    <row r="126" spans="2:51" ht="34.5" customHeight="1">
      <c r="B126" s="2522"/>
      <c r="C126" s="2523"/>
      <c r="D126" s="755" t="s">
        <v>157</v>
      </c>
      <c r="E126" s="756"/>
      <c r="F126" s="756"/>
      <c r="G126" s="756"/>
      <c r="H126" s="756"/>
      <c r="I126" s="756"/>
      <c r="J126" s="756"/>
      <c r="K126" s="756"/>
      <c r="L126" s="756"/>
      <c r="M126" s="757"/>
      <c r="N126" s="755" t="s">
        <v>158</v>
      </c>
      <c r="O126" s="756"/>
      <c r="P126" s="756"/>
      <c r="Q126" s="756"/>
      <c r="R126" s="756"/>
      <c r="S126" s="756"/>
      <c r="T126" s="756"/>
      <c r="U126" s="756"/>
      <c r="V126" s="756"/>
      <c r="W126" s="756"/>
      <c r="X126" s="756"/>
      <c r="Y126" s="756"/>
      <c r="Z126" s="756"/>
      <c r="AA126" s="756"/>
      <c r="AB126" s="756"/>
      <c r="AC126" s="756"/>
      <c r="AD126" s="756"/>
      <c r="AE126" s="756"/>
      <c r="AF126" s="756"/>
      <c r="AG126" s="756"/>
      <c r="AH126" s="756"/>
      <c r="AI126" s="756"/>
      <c r="AJ126" s="756"/>
      <c r="AK126" s="757"/>
      <c r="AL126" s="760" t="s">
        <v>159</v>
      </c>
      <c r="AM126" s="2524"/>
      <c r="AN126" s="2524"/>
      <c r="AO126" s="2524"/>
      <c r="AP126" s="2524"/>
      <c r="AQ126" s="2525"/>
      <c r="AR126" s="755" t="s">
        <v>160</v>
      </c>
      <c r="AS126" s="756"/>
      <c r="AT126" s="756"/>
      <c r="AU126" s="757"/>
      <c r="AV126" s="755" t="s">
        <v>161</v>
      </c>
      <c r="AW126" s="756"/>
      <c r="AX126" s="757"/>
    </row>
    <row r="127" spans="2:51" ht="24" customHeight="1">
      <c r="B127" s="2522">
        <v>1</v>
      </c>
      <c r="C127" s="2523"/>
      <c r="D127" s="758" t="s">
        <v>654</v>
      </c>
      <c r="E127" s="662"/>
      <c r="F127" s="662"/>
      <c r="G127" s="662"/>
      <c r="H127" s="662"/>
      <c r="I127" s="662"/>
      <c r="J127" s="662"/>
      <c r="K127" s="662"/>
      <c r="L127" s="662"/>
      <c r="M127" s="759"/>
      <c r="N127" s="758" t="s">
        <v>653</v>
      </c>
      <c r="O127" s="662"/>
      <c r="P127" s="662"/>
      <c r="Q127" s="662"/>
      <c r="R127" s="662"/>
      <c r="S127" s="662"/>
      <c r="T127" s="662"/>
      <c r="U127" s="662"/>
      <c r="V127" s="662"/>
      <c r="W127" s="662"/>
      <c r="X127" s="662"/>
      <c r="Y127" s="662"/>
      <c r="Z127" s="662"/>
      <c r="AA127" s="662"/>
      <c r="AB127" s="662"/>
      <c r="AC127" s="662"/>
      <c r="AD127" s="662"/>
      <c r="AE127" s="662"/>
      <c r="AF127" s="662"/>
      <c r="AG127" s="662"/>
      <c r="AH127" s="662"/>
      <c r="AI127" s="662"/>
      <c r="AJ127" s="662"/>
      <c r="AK127" s="759"/>
      <c r="AL127" s="436">
        <v>6.7</v>
      </c>
      <c r="AM127" s="2524"/>
      <c r="AN127" s="2524"/>
      <c r="AO127" s="2524"/>
      <c r="AP127" s="2524"/>
      <c r="AQ127" s="2525"/>
      <c r="AR127" s="758"/>
      <c r="AS127" s="662"/>
      <c r="AT127" s="662"/>
      <c r="AU127" s="759"/>
      <c r="AV127" s="758"/>
      <c r="AW127" s="662"/>
      <c r="AX127" s="759"/>
    </row>
    <row r="128" spans="2:51" ht="24" customHeight="1">
      <c r="B128" s="2522">
        <v>2</v>
      </c>
      <c r="C128" s="2523"/>
      <c r="D128" s="758"/>
      <c r="E128" s="662"/>
      <c r="F128" s="662"/>
      <c r="G128" s="662"/>
      <c r="H128" s="662"/>
      <c r="I128" s="662"/>
      <c r="J128" s="662"/>
      <c r="K128" s="662"/>
      <c r="L128" s="662"/>
      <c r="M128" s="759"/>
      <c r="N128" s="758"/>
      <c r="O128" s="662"/>
      <c r="P128" s="662"/>
      <c r="Q128" s="662"/>
      <c r="R128" s="662"/>
      <c r="S128" s="662"/>
      <c r="T128" s="662"/>
      <c r="U128" s="662"/>
      <c r="V128" s="662"/>
      <c r="W128" s="662"/>
      <c r="X128" s="662"/>
      <c r="Y128" s="662"/>
      <c r="Z128" s="662"/>
      <c r="AA128" s="662"/>
      <c r="AB128" s="662"/>
      <c r="AC128" s="662"/>
      <c r="AD128" s="662"/>
      <c r="AE128" s="662"/>
      <c r="AF128" s="662"/>
      <c r="AG128" s="662"/>
      <c r="AH128" s="662"/>
      <c r="AI128" s="662"/>
      <c r="AJ128" s="662"/>
      <c r="AK128" s="759"/>
      <c r="AL128" s="436"/>
      <c r="AM128" s="2524"/>
      <c r="AN128" s="2524"/>
      <c r="AO128" s="2524"/>
      <c r="AP128" s="2524"/>
      <c r="AQ128" s="2525"/>
      <c r="AR128" s="758"/>
      <c r="AS128" s="662"/>
      <c r="AT128" s="662"/>
      <c r="AU128" s="759"/>
      <c r="AV128" s="758"/>
      <c r="AW128" s="662"/>
      <c r="AX128" s="759"/>
    </row>
    <row r="129" spans="2:50" ht="24" customHeight="1">
      <c r="B129" s="2522">
        <v>3</v>
      </c>
      <c r="C129" s="2523"/>
      <c r="D129" s="758"/>
      <c r="E129" s="662"/>
      <c r="F129" s="662"/>
      <c r="G129" s="662"/>
      <c r="H129" s="662"/>
      <c r="I129" s="662"/>
      <c r="J129" s="662"/>
      <c r="K129" s="662"/>
      <c r="L129" s="662"/>
      <c r="M129" s="759"/>
      <c r="N129" s="758"/>
      <c r="O129" s="662"/>
      <c r="P129" s="662"/>
      <c r="Q129" s="662"/>
      <c r="R129" s="662"/>
      <c r="S129" s="662"/>
      <c r="T129" s="662"/>
      <c r="U129" s="662"/>
      <c r="V129" s="662"/>
      <c r="W129" s="662"/>
      <c r="X129" s="662"/>
      <c r="Y129" s="662"/>
      <c r="Z129" s="662"/>
      <c r="AA129" s="662"/>
      <c r="AB129" s="662"/>
      <c r="AC129" s="662"/>
      <c r="AD129" s="662"/>
      <c r="AE129" s="662"/>
      <c r="AF129" s="662"/>
      <c r="AG129" s="662"/>
      <c r="AH129" s="662"/>
      <c r="AI129" s="662"/>
      <c r="AJ129" s="662"/>
      <c r="AK129" s="759"/>
      <c r="AL129" s="436"/>
      <c r="AM129" s="2524"/>
      <c r="AN129" s="2524"/>
      <c r="AO129" s="2524"/>
      <c r="AP129" s="2524"/>
      <c r="AQ129" s="2525"/>
      <c r="AR129" s="758"/>
      <c r="AS129" s="662"/>
      <c r="AT129" s="662"/>
      <c r="AU129" s="759"/>
      <c r="AV129" s="758"/>
      <c r="AW129" s="662"/>
      <c r="AX129" s="759"/>
    </row>
    <row r="130" spans="2:50" ht="24" customHeight="1">
      <c r="B130" s="2522">
        <v>4</v>
      </c>
      <c r="C130" s="2523"/>
      <c r="D130" s="758"/>
      <c r="E130" s="662"/>
      <c r="F130" s="662"/>
      <c r="G130" s="662"/>
      <c r="H130" s="662"/>
      <c r="I130" s="662"/>
      <c r="J130" s="662"/>
      <c r="K130" s="662"/>
      <c r="L130" s="662"/>
      <c r="M130" s="759"/>
      <c r="N130" s="758"/>
      <c r="O130" s="662"/>
      <c r="P130" s="662"/>
      <c r="Q130" s="662"/>
      <c r="R130" s="662"/>
      <c r="S130" s="662"/>
      <c r="T130" s="662"/>
      <c r="U130" s="662"/>
      <c r="V130" s="662"/>
      <c r="W130" s="662"/>
      <c r="X130" s="662"/>
      <c r="Y130" s="662"/>
      <c r="Z130" s="662"/>
      <c r="AA130" s="662"/>
      <c r="AB130" s="662"/>
      <c r="AC130" s="662"/>
      <c r="AD130" s="662"/>
      <c r="AE130" s="662"/>
      <c r="AF130" s="662"/>
      <c r="AG130" s="662"/>
      <c r="AH130" s="662"/>
      <c r="AI130" s="662"/>
      <c r="AJ130" s="662"/>
      <c r="AK130" s="759"/>
      <c r="AL130" s="436"/>
      <c r="AM130" s="2524"/>
      <c r="AN130" s="2524"/>
      <c r="AO130" s="2524"/>
      <c r="AP130" s="2524"/>
      <c r="AQ130" s="2525"/>
      <c r="AR130" s="758"/>
      <c r="AS130" s="662"/>
      <c r="AT130" s="662"/>
      <c r="AU130" s="759"/>
      <c r="AV130" s="758"/>
      <c r="AW130" s="662"/>
      <c r="AX130" s="759"/>
    </row>
    <row r="131" spans="2:50" ht="24" customHeight="1">
      <c r="B131" s="2522">
        <v>5</v>
      </c>
      <c r="C131" s="2523"/>
      <c r="D131" s="758"/>
      <c r="E131" s="662"/>
      <c r="F131" s="662"/>
      <c r="G131" s="662"/>
      <c r="H131" s="662"/>
      <c r="I131" s="662"/>
      <c r="J131" s="662"/>
      <c r="K131" s="662"/>
      <c r="L131" s="662"/>
      <c r="M131" s="759"/>
      <c r="N131" s="758"/>
      <c r="O131" s="662"/>
      <c r="P131" s="662"/>
      <c r="Q131" s="662"/>
      <c r="R131" s="662"/>
      <c r="S131" s="662"/>
      <c r="T131" s="662"/>
      <c r="U131" s="662"/>
      <c r="V131" s="662"/>
      <c r="W131" s="662"/>
      <c r="X131" s="662"/>
      <c r="Y131" s="662"/>
      <c r="Z131" s="662"/>
      <c r="AA131" s="662"/>
      <c r="AB131" s="662"/>
      <c r="AC131" s="662"/>
      <c r="AD131" s="662"/>
      <c r="AE131" s="662"/>
      <c r="AF131" s="662"/>
      <c r="AG131" s="662"/>
      <c r="AH131" s="662"/>
      <c r="AI131" s="662"/>
      <c r="AJ131" s="662"/>
      <c r="AK131" s="759"/>
      <c r="AL131" s="436"/>
      <c r="AM131" s="2524"/>
      <c r="AN131" s="2524"/>
      <c r="AO131" s="2524"/>
      <c r="AP131" s="2524"/>
      <c r="AQ131" s="2525"/>
      <c r="AR131" s="758"/>
      <c r="AS131" s="662"/>
      <c r="AT131" s="662"/>
      <c r="AU131" s="759"/>
      <c r="AV131" s="758"/>
      <c r="AW131" s="662"/>
      <c r="AX131" s="759"/>
    </row>
    <row r="132" spans="2:50" ht="24" customHeight="1">
      <c r="B132" s="2522">
        <v>6</v>
      </c>
      <c r="C132" s="2523"/>
      <c r="D132" s="758"/>
      <c r="E132" s="662"/>
      <c r="F132" s="662"/>
      <c r="G132" s="662"/>
      <c r="H132" s="662"/>
      <c r="I132" s="662"/>
      <c r="J132" s="662"/>
      <c r="K132" s="662"/>
      <c r="L132" s="662"/>
      <c r="M132" s="759"/>
      <c r="N132" s="758"/>
      <c r="O132" s="662"/>
      <c r="P132" s="662"/>
      <c r="Q132" s="662"/>
      <c r="R132" s="662"/>
      <c r="S132" s="662"/>
      <c r="T132" s="662"/>
      <c r="U132" s="662"/>
      <c r="V132" s="662"/>
      <c r="W132" s="662"/>
      <c r="X132" s="662"/>
      <c r="Y132" s="662"/>
      <c r="Z132" s="662"/>
      <c r="AA132" s="662"/>
      <c r="AB132" s="662"/>
      <c r="AC132" s="662"/>
      <c r="AD132" s="662"/>
      <c r="AE132" s="662"/>
      <c r="AF132" s="662"/>
      <c r="AG132" s="662"/>
      <c r="AH132" s="662"/>
      <c r="AI132" s="662"/>
      <c r="AJ132" s="662"/>
      <c r="AK132" s="759"/>
      <c r="AL132" s="436"/>
      <c r="AM132" s="2524"/>
      <c r="AN132" s="2524"/>
      <c r="AO132" s="2524"/>
      <c r="AP132" s="2524"/>
      <c r="AQ132" s="2525"/>
      <c r="AR132" s="758"/>
      <c r="AS132" s="662"/>
      <c r="AT132" s="662"/>
      <c r="AU132" s="759"/>
      <c r="AV132" s="758"/>
      <c r="AW132" s="662"/>
      <c r="AX132" s="759"/>
    </row>
    <row r="133" spans="2:50" ht="24" customHeight="1">
      <c r="B133" s="2522">
        <v>7</v>
      </c>
      <c r="C133" s="2523"/>
      <c r="D133" s="758"/>
      <c r="E133" s="662"/>
      <c r="F133" s="662"/>
      <c r="G133" s="662"/>
      <c r="H133" s="662"/>
      <c r="I133" s="662"/>
      <c r="J133" s="662"/>
      <c r="K133" s="662"/>
      <c r="L133" s="662"/>
      <c r="M133" s="759"/>
      <c r="N133" s="758"/>
      <c r="O133" s="662"/>
      <c r="P133" s="662"/>
      <c r="Q133" s="662"/>
      <c r="R133" s="662"/>
      <c r="S133" s="662"/>
      <c r="T133" s="662"/>
      <c r="U133" s="662"/>
      <c r="V133" s="662"/>
      <c r="W133" s="662"/>
      <c r="X133" s="662"/>
      <c r="Y133" s="662"/>
      <c r="Z133" s="662"/>
      <c r="AA133" s="662"/>
      <c r="AB133" s="662"/>
      <c r="AC133" s="662"/>
      <c r="AD133" s="662"/>
      <c r="AE133" s="662"/>
      <c r="AF133" s="662"/>
      <c r="AG133" s="662"/>
      <c r="AH133" s="662"/>
      <c r="AI133" s="662"/>
      <c r="AJ133" s="662"/>
      <c r="AK133" s="759"/>
      <c r="AL133" s="436"/>
      <c r="AM133" s="2524"/>
      <c r="AN133" s="2524"/>
      <c r="AO133" s="2524"/>
      <c r="AP133" s="2524"/>
      <c r="AQ133" s="2525"/>
      <c r="AR133" s="758"/>
      <c r="AS133" s="662"/>
      <c r="AT133" s="662"/>
      <c r="AU133" s="759"/>
      <c r="AV133" s="758"/>
      <c r="AW133" s="662"/>
      <c r="AX133" s="759"/>
    </row>
    <row r="134" spans="2:50" ht="24" customHeight="1">
      <c r="B134" s="2522">
        <v>8</v>
      </c>
      <c r="C134" s="2523"/>
      <c r="D134" s="758"/>
      <c r="E134" s="662"/>
      <c r="F134" s="662"/>
      <c r="G134" s="662"/>
      <c r="H134" s="662"/>
      <c r="I134" s="662"/>
      <c r="J134" s="662"/>
      <c r="K134" s="662"/>
      <c r="L134" s="662"/>
      <c r="M134" s="759"/>
      <c r="N134" s="758"/>
      <c r="O134" s="662"/>
      <c r="P134" s="662"/>
      <c r="Q134" s="662"/>
      <c r="R134" s="662"/>
      <c r="S134" s="662"/>
      <c r="T134" s="662"/>
      <c r="U134" s="662"/>
      <c r="V134" s="662"/>
      <c r="W134" s="662"/>
      <c r="X134" s="662"/>
      <c r="Y134" s="662"/>
      <c r="Z134" s="662"/>
      <c r="AA134" s="662"/>
      <c r="AB134" s="662"/>
      <c r="AC134" s="662"/>
      <c r="AD134" s="662"/>
      <c r="AE134" s="662"/>
      <c r="AF134" s="662"/>
      <c r="AG134" s="662"/>
      <c r="AH134" s="662"/>
      <c r="AI134" s="662"/>
      <c r="AJ134" s="662"/>
      <c r="AK134" s="759"/>
      <c r="AL134" s="436"/>
      <c r="AM134" s="2524"/>
      <c r="AN134" s="2524"/>
      <c r="AO134" s="2524"/>
      <c r="AP134" s="2524"/>
      <c r="AQ134" s="2525"/>
      <c r="AR134" s="758"/>
      <c r="AS134" s="662"/>
      <c r="AT134" s="662"/>
      <c r="AU134" s="759"/>
      <c r="AV134" s="758"/>
      <c r="AW134" s="662"/>
      <c r="AX134" s="759"/>
    </row>
    <row r="135" spans="2:50" ht="24" customHeight="1">
      <c r="B135" s="2522">
        <v>9</v>
      </c>
      <c r="C135" s="2523"/>
      <c r="D135" s="758"/>
      <c r="E135" s="662"/>
      <c r="F135" s="662"/>
      <c r="G135" s="662"/>
      <c r="H135" s="662"/>
      <c r="I135" s="662"/>
      <c r="J135" s="662"/>
      <c r="K135" s="662"/>
      <c r="L135" s="662"/>
      <c r="M135" s="759"/>
      <c r="N135" s="758"/>
      <c r="O135" s="662"/>
      <c r="P135" s="662"/>
      <c r="Q135" s="662"/>
      <c r="R135" s="662"/>
      <c r="S135" s="662"/>
      <c r="T135" s="662"/>
      <c r="U135" s="662"/>
      <c r="V135" s="662"/>
      <c r="W135" s="662"/>
      <c r="X135" s="662"/>
      <c r="Y135" s="662"/>
      <c r="Z135" s="662"/>
      <c r="AA135" s="662"/>
      <c r="AB135" s="662"/>
      <c r="AC135" s="662"/>
      <c r="AD135" s="662"/>
      <c r="AE135" s="662"/>
      <c r="AF135" s="662"/>
      <c r="AG135" s="662"/>
      <c r="AH135" s="662"/>
      <c r="AI135" s="662"/>
      <c r="AJ135" s="662"/>
      <c r="AK135" s="759"/>
      <c r="AL135" s="436"/>
      <c r="AM135" s="2524"/>
      <c r="AN135" s="2524"/>
      <c r="AO135" s="2524"/>
      <c r="AP135" s="2524"/>
      <c r="AQ135" s="2525"/>
      <c r="AR135" s="758"/>
      <c r="AS135" s="662"/>
      <c r="AT135" s="662"/>
      <c r="AU135" s="759"/>
      <c r="AV135" s="758"/>
      <c r="AW135" s="662"/>
      <c r="AX135" s="759"/>
    </row>
    <row r="136" spans="2:50" ht="24" customHeight="1">
      <c r="B136" s="2522">
        <v>10</v>
      </c>
      <c r="C136" s="2523"/>
      <c r="D136" s="758"/>
      <c r="E136" s="662"/>
      <c r="F136" s="662"/>
      <c r="G136" s="662"/>
      <c r="H136" s="662"/>
      <c r="I136" s="662"/>
      <c r="J136" s="662"/>
      <c r="K136" s="662"/>
      <c r="L136" s="662"/>
      <c r="M136" s="759"/>
      <c r="N136" s="758"/>
      <c r="O136" s="662"/>
      <c r="P136" s="662"/>
      <c r="Q136" s="662"/>
      <c r="R136" s="662"/>
      <c r="S136" s="662"/>
      <c r="T136" s="662"/>
      <c r="U136" s="662"/>
      <c r="V136" s="662"/>
      <c r="W136" s="662"/>
      <c r="X136" s="662"/>
      <c r="Y136" s="662"/>
      <c r="Z136" s="662"/>
      <c r="AA136" s="662"/>
      <c r="AB136" s="662"/>
      <c r="AC136" s="662"/>
      <c r="AD136" s="662"/>
      <c r="AE136" s="662"/>
      <c r="AF136" s="662"/>
      <c r="AG136" s="662"/>
      <c r="AH136" s="662"/>
      <c r="AI136" s="662"/>
      <c r="AJ136" s="662"/>
      <c r="AK136" s="759"/>
      <c r="AL136" s="436"/>
      <c r="AM136" s="2524"/>
      <c r="AN136" s="2524"/>
      <c r="AO136" s="2524"/>
      <c r="AP136" s="2524"/>
      <c r="AQ136" s="2525"/>
      <c r="AR136" s="758"/>
      <c r="AS136" s="662"/>
      <c r="AT136" s="662"/>
      <c r="AU136" s="759"/>
      <c r="AV136" s="758"/>
      <c r="AW136" s="662"/>
      <c r="AX136" s="759"/>
    </row>
    <row r="138" spans="2:50" ht="23.25" hidden="1" customHeight="1">
      <c r="B138" s="1" t="s">
        <v>165</v>
      </c>
    </row>
    <row r="139" spans="2:50" ht="36" hidden="1" customHeight="1">
      <c r="B139" s="755" t="s">
        <v>166</v>
      </c>
      <c r="C139" s="756"/>
      <c r="D139" s="756"/>
      <c r="E139" s="756"/>
      <c r="F139" s="756"/>
      <c r="G139" s="756"/>
      <c r="H139" s="757"/>
      <c r="I139" s="382"/>
      <c r="J139" s="368"/>
      <c r="K139" s="368"/>
      <c r="L139" s="368"/>
      <c r="M139" s="368"/>
      <c r="N139" s="368"/>
      <c r="O139" s="368"/>
      <c r="P139" s="368"/>
      <c r="Q139" s="368"/>
      <c r="R139" s="368"/>
      <c r="S139" s="368"/>
      <c r="T139" s="368"/>
      <c r="U139" s="368"/>
      <c r="V139" s="368"/>
      <c r="W139" s="368"/>
      <c r="X139" s="368"/>
      <c r="Y139" s="381"/>
    </row>
    <row r="140" spans="2:50" ht="36" hidden="1" customHeight="1">
      <c r="B140" s="760" t="s">
        <v>167</v>
      </c>
      <c r="C140" s="2524"/>
      <c r="D140" s="2524"/>
      <c r="E140" s="2524"/>
      <c r="F140" s="2524"/>
      <c r="G140" s="2524"/>
      <c r="H140" s="2525"/>
      <c r="I140" s="382" t="s">
        <v>168</v>
      </c>
      <c r="J140" s="2524"/>
      <c r="K140" s="2524"/>
      <c r="L140" s="2524"/>
      <c r="M140" s="2525"/>
      <c r="N140" s="755" t="s">
        <v>169</v>
      </c>
      <c r="O140" s="2524"/>
      <c r="P140" s="2524"/>
      <c r="Q140" s="2524"/>
      <c r="R140" s="2524"/>
      <c r="S140" s="2524"/>
      <c r="T140" s="2525"/>
      <c r="U140" s="382" t="s">
        <v>168</v>
      </c>
      <c r="V140" s="2524"/>
      <c r="W140" s="2524"/>
      <c r="X140" s="2524"/>
      <c r="Y140" s="2525"/>
      <c r="Z140" s="755" t="s">
        <v>170</v>
      </c>
      <c r="AA140" s="2524"/>
      <c r="AB140" s="2524"/>
      <c r="AC140" s="2524"/>
      <c r="AD140" s="2524"/>
      <c r="AE140" s="2524"/>
      <c r="AF140" s="2525"/>
      <c r="AG140" s="382" t="s">
        <v>168</v>
      </c>
      <c r="AH140" s="2524"/>
      <c r="AI140" s="2524"/>
      <c r="AJ140" s="2524"/>
      <c r="AK140" s="2525"/>
      <c r="AL140" s="755" t="s">
        <v>171</v>
      </c>
      <c r="AM140" s="2524"/>
      <c r="AN140" s="2524"/>
      <c r="AO140" s="2524"/>
      <c r="AP140" s="2524"/>
      <c r="AQ140" s="2524"/>
      <c r="AR140" s="2525"/>
      <c r="AS140" s="382" t="s">
        <v>168</v>
      </c>
      <c r="AT140" s="2524"/>
      <c r="AU140" s="2524"/>
      <c r="AV140" s="2524"/>
      <c r="AW140" s="2525"/>
    </row>
    <row r="141" spans="2:50" ht="36" hidden="1" customHeight="1">
      <c r="B141" s="755" t="s">
        <v>172</v>
      </c>
      <c r="C141" s="2524"/>
      <c r="D141" s="2524"/>
      <c r="E141" s="2524"/>
      <c r="F141" s="2524"/>
      <c r="G141" s="2524"/>
      <c r="H141" s="2525"/>
      <c r="I141" s="758"/>
      <c r="J141" s="2524"/>
      <c r="K141" s="2524"/>
      <c r="L141" s="2524"/>
      <c r="M141" s="2525"/>
      <c r="N141" s="755" t="s">
        <v>173</v>
      </c>
      <c r="O141" s="2524"/>
      <c r="P141" s="2524"/>
      <c r="Q141" s="2524"/>
      <c r="R141" s="2524"/>
      <c r="S141" s="2524"/>
      <c r="T141" s="2525"/>
      <c r="U141" s="758"/>
      <c r="V141" s="2524"/>
      <c r="W141" s="2524"/>
      <c r="X141" s="2524"/>
      <c r="Y141" s="2525"/>
      <c r="Z141" s="755" t="s">
        <v>174</v>
      </c>
      <c r="AA141" s="2524"/>
      <c r="AB141" s="2524"/>
      <c r="AC141" s="2524"/>
      <c r="AD141" s="2524"/>
      <c r="AE141" s="2524"/>
      <c r="AF141" s="2525"/>
      <c r="AG141" s="758"/>
      <c r="AH141" s="2524"/>
      <c r="AI141" s="2524"/>
      <c r="AJ141" s="2524"/>
      <c r="AK141" s="2525"/>
      <c r="AL141" s="760" t="s">
        <v>175</v>
      </c>
      <c r="AM141" s="2524"/>
      <c r="AN141" s="2524"/>
      <c r="AO141" s="2524"/>
      <c r="AP141" s="2524"/>
      <c r="AQ141" s="2524"/>
      <c r="AR141" s="2525"/>
      <c r="AS141" s="758"/>
      <c r="AT141" s="2524"/>
      <c r="AU141" s="2524"/>
      <c r="AV141" s="2524"/>
      <c r="AW141" s="2525"/>
    </row>
    <row r="142" spans="2:50">
      <c r="C142" s="1" t="s">
        <v>146</v>
      </c>
    </row>
    <row r="143" spans="2:50" ht="34.5" customHeight="1">
      <c r="B143" s="2522"/>
      <c r="C143" s="2523"/>
      <c r="D143" s="755" t="s">
        <v>157</v>
      </c>
      <c r="E143" s="756"/>
      <c r="F143" s="756"/>
      <c r="G143" s="756"/>
      <c r="H143" s="756"/>
      <c r="I143" s="756"/>
      <c r="J143" s="756"/>
      <c r="K143" s="756"/>
      <c r="L143" s="756"/>
      <c r="M143" s="757"/>
      <c r="N143" s="755" t="s">
        <v>158</v>
      </c>
      <c r="O143" s="756"/>
      <c r="P143" s="756"/>
      <c r="Q143" s="756"/>
      <c r="R143" s="756"/>
      <c r="S143" s="756"/>
      <c r="T143" s="756"/>
      <c r="U143" s="756"/>
      <c r="V143" s="756"/>
      <c r="W143" s="756"/>
      <c r="X143" s="756"/>
      <c r="Y143" s="756"/>
      <c r="Z143" s="756"/>
      <c r="AA143" s="756"/>
      <c r="AB143" s="756"/>
      <c r="AC143" s="756"/>
      <c r="AD143" s="756"/>
      <c r="AE143" s="756"/>
      <c r="AF143" s="756"/>
      <c r="AG143" s="756"/>
      <c r="AH143" s="756"/>
      <c r="AI143" s="756"/>
      <c r="AJ143" s="756"/>
      <c r="AK143" s="757"/>
      <c r="AL143" s="760" t="s">
        <v>159</v>
      </c>
      <c r="AM143" s="2524"/>
      <c r="AN143" s="2524"/>
      <c r="AO143" s="2524"/>
      <c r="AP143" s="2524"/>
      <c r="AQ143" s="2525"/>
      <c r="AR143" s="755" t="s">
        <v>160</v>
      </c>
      <c r="AS143" s="756"/>
      <c r="AT143" s="756"/>
      <c r="AU143" s="757"/>
      <c r="AV143" s="755" t="s">
        <v>161</v>
      </c>
      <c r="AW143" s="756"/>
      <c r="AX143" s="757"/>
    </row>
    <row r="144" spans="2:50" ht="24" customHeight="1">
      <c r="B144" s="2522">
        <v>1</v>
      </c>
      <c r="C144" s="2523"/>
      <c r="D144" s="758" t="s">
        <v>652</v>
      </c>
      <c r="E144" s="662"/>
      <c r="F144" s="662"/>
      <c r="G144" s="662"/>
      <c r="H144" s="662"/>
      <c r="I144" s="662"/>
      <c r="J144" s="662"/>
      <c r="K144" s="662"/>
      <c r="L144" s="662"/>
      <c r="M144" s="759"/>
      <c r="N144" s="758" t="s">
        <v>651</v>
      </c>
      <c r="O144" s="662"/>
      <c r="P144" s="662"/>
      <c r="Q144" s="662"/>
      <c r="R144" s="662"/>
      <c r="S144" s="662"/>
      <c r="T144" s="662"/>
      <c r="U144" s="662"/>
      <c r="V144" s="662"/>
      <c r="W144" s="662"/>
      <c r="X144" s="662"/>
      <c r="Y144" s="662"/>
      <c r="Z144" s="662"/>
      <c r="AA144" s="662"/>
      <c r="AB144" s="662"/>
      <c r="AC144" s="662"/>
      <c r="AD144" s="662"/>
      <c r="AE144" s="662"/>
      <c r="AF144" s="662"/>
      <c r="AG144" s="662"/>
      <c r="AH144" s="662"/>
      <c r="AI144" s="662"/>
      <c r="AJ144" s="662"/>
      <c r="AK144" s="759"/>
      <c r="AL144" s="436">
        <v>1.4</v>
      </c>
      <c r="AM144" s="2524"/>
      <c r="AN144" s="2524"/>
      <c r="AO144" s="2524"/>
      <c r="AP144" s="2524"/>
      <c r="AQ144" s="2525"/>
      <c r="AR144" s="758"/>
      <c r="AS144" s="662"/>
      <c r="AT144" s="662"/>
      <c r="AU144" s="759"/>
      <c r="AV144" s="758"/>
      <c r="AW144" s="662"/>
      <c r="AX144" s="759"/>
    </row>
    <row r="145" spans="2:50" ht="24" customHeight="1">
      <c r="B145" s="2522">
        <v>2</v>
      </c>
      <c r="C145" s="2523"/>
      <c r="D145" s="758"/>
      <c r="E145" s="662"/>
      <c r="F145" s="662"/>
      <c r="G145" s="662"/>
      <c r="H145" s="662"/>
      <c r="I145" s="662"/>
      <c r="J145" s="662"/>
      <c r="K145" s="662"/>
      <c r="L145" s="662"/>
      <c r="M145" s="759"/>
      <c r="N145" s="758"/>
      <c r="O145" s="662"/>
      <c r="P145" s="662"/>
      <c r="Q145" s="662"/>
      <c r="R145" s="662"/>
      <c r="S145" s="662"/>
      <c r="T145" s="662"/>
      <c r="U145" s="662"/>
      <c r="V145" s="662"/>
      <c r="W145" s="662"/>
      <c r="X145" s="662"/>
      <c r="Y145" s="662"/>
      <c r="Z145" s="662"/>
      <c r="AA145" s="662"/>
      <c r="AB145" s="662"/>
      <c r="AC145" s="662"/>
      <c r="AD145" s="662"/>
      <c r="AE145" s="662"/>
      <c r="AF145" s="662"/>
      <c r="AG145" s="662"/>
      <c r="AH145" s="662"/>
      <c r="AI145" s="662"/>
      <c r="AJ145" s="662"/>
      <c r="AK145" s="759"/>
      <c r="AL145" s="436"/>
      <c r="AM145" s="2524"/>
      <c r="AN145" s="2524"/>
      <c r="AO145" s="2524"/>
      <c r="AP145" s="2524"/>
      <c r="AQ145" s="2525"/>
      <c r="AR145" s="758"/>
      <c r="AS145" s="662"/>
      <c r="AT145" s="662"/>
      <c r="AU145" s="759"/>
      <c r="AV145" s="758"/>
      <c r="AW145" s="662"/>
      <c r="AX145" s="759"/>
    </row>
    <row r="146" spans="2:50" ht="24" customHeight="1">
      <c r="B146" s="2522">
        <v>3</v>
      </c>
      <c r="C146" s="2523"/>
      <c r="D146" s="758"/>
      <c r="E146" s="662"/>
      <c r="F146" s="662"/>
      <c r="G146" s="662"/>
      <c r="H146" s="662"/>
      <c r="I146" s="662"/>
      <c r="J146" s="662"/>
      <c r="K146" s="662"/>
      <c r="L146" s="662"/>
      <c r="M146" s="759"/>
      <c r="N146" s="758"/>
      <c r="O146" s="662"/>
      <c r="P146" s="662"/>
      <c r="Q146" s="662"/>
      <c r="R146" s="662"/>
      <c r="S146" s="662"/>
      <c r="T146" s="662"/>
      <c r="U146" s="662"/>
      <c r="V146" s="662"/>
      <c r="W146" s="662"/>
      <c r="X146" s="662"/>
      <c r="Y146" s="662"/>
      <c r="Z146" s="662"/>
      <c r="AA146" s="662"/>
      <c r="AB146" s="662"/>
      <c r="AC146" s="662"/>
      <c r="AD146" s="662"/>
      <c r="AE146" s="662"/>
      <c r="AF146" s="662"/>
      <c r="AG146" s="662"/>
      <c r="AH146" s="662"/>
      <c r="AI146" s="662"/>
      <c r="AJ146" s="662"/>
      <c r="AK146" s="759"/>
      <c r="AL146" s="436"/>
      <c r="AM146" s="2524"/>
      <c r="AN146" s="2524"/>
      <c r="AO146" s="2524"/>
      <c r="AP146" s="2524"/>
      <c r="AQ146" s="2525"/>
      <c r="AR146" s="758"/>
      <c r="AS146" s="662"/>
      <c r="AT146" s="662"/>
      <c r="AU146" s="759"/>
      <c r="AV146" s="758"/>
      <c r="AW146" s="662"/>
      <c r="AX146" s="759"/>
    </row>
    <row r="147" spans="2:50" ht="24" customHeight="1">
      <c r="B147" s="2522">
        <v>4</v>
      </c>
      <c r="C147" s="2523"/>
      <c r="D147" s="758"/>
      <c r="E147" s="662"/>
      <c r="F147" s="662"/>
      <c r="G147" s="662"/>
      <c r="H147" s="662"/>
      <c r="I147" s="662"/>
      <c r="J147" s="662"/>
      <c r="K147" s="662"/>
      <c r="L147" s="662"/>
      <c r="M147" s="759"/>
      <c r="N147" s="758"/>
      <c r="O147" s="662"/>
      <c r="P147" s="662"/>
      <c r="Q147" s="662"/>
      <c r="R147" s="662"/>
      <c r="S147" s="662"/>
      <c r="T147" s="662"/>
      <c r="U147" s="662"/>
      <c r="V147" s="662"/>
      <c r="W147" s="662"/>
      <c r="X147" s="662"/>
      <c r="Y147" s="662"/>
      <c r="Z147" s="662"/>
      <c r="AA147" s="662"/>
      <c r="AB147" s="662"/>
      <c r="AC147" s="662"/>
      <c r="AD147" s="662"/>
      <c r="AE147" s="662"/>
      <c r="AF147" s="662"/>
      <c r="AG147" s="662"/>
      <c r="AH147" s="662"/>
      <c r="AI147" s="662"/>
      <c r="AJ147" s="662"/>
      <c r="AK147" s="759"/>
      <c r="AL147" s="436"/>
      <c r="AM147" s="2524"/>
      <c r="AN147" s="2524"/>
      <c r="AO147" s="2524"/>
      <c r="AP147" s="2524"/>
      <c r="AQ147" s="2525"/>
      <c r="AR147" s="758"/>
      <c r="AS147" s="662"/>
      <c r="AT147" s="662"/>
      <c r="AU147" s="759"/>
      <c r="AV147" s="758"/>
      <c r="AW147" s="662"/>
      <c r="AX147" s="759"/>
    </row>
    <row r="148" spans="2:50" ht="24" customHeight="1">
      <c r="B148" s="2522">
        <v>5</v>
      </c>
      <c r="C148" s="2523"/>
      <c r="D148" s="758"/>
      <c r="E148" s="662"/>
      <c r="F148" s="662"/>
      <c r="G148" s="662"/>
      <c r="H148" s="662"/>
      <c r="I148" s="662"/>
      <c r="J148" s="662"/>
      <c r="K148" s="662"/>
      <c r="L148" s="662"/>
      <c r="M148" s="759"/>
      <c r="N148" s="758"/>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c r="AK148" s="759"/>
      <c r="AL148" s="436"/>
      <c r="AM148" s="2524"/>
      <c r="AN148" s="2524"/>
      <c r="AO148" s="2524"/>
      <c r="AP148" s="2524"/>
      <c r="AQ148" s="2525"/>
      <c r="AR148" s="758"/>
      <c r="AS148" s="662"/>
      <c r="AT148" s="662"/>
      <c r="AU148" s="759"/>
      <c r="AV148" s="758"/>
      <c r="AW148" s="662"/>
      <c r="AX148" s="759"/>
    </row>
    <row r="149" spans="2:50" ht="24" customHeight="1">
      <c r="B149" s="264">
        <v>6</v>
      </c>
      <c r="C149" s="264">
        <v>1</v>
      </c>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7"/>
      <c r="AM149" s="266"/>
      <c r="AN149" s="266"/>
      <c r="AO149" s="266"/>
      <c r="AP149" s="266"/>
      <c r="AQ149" s="266"/>
      <c r="AR149" s="266"/>
      <c r="AS149" s="266"/>
      <c r="AT149" s="266"/>
      <c r="AU149" s="266"/>
      <c r="AV149" s="266"/>
      <c r="AW149" s="266"/>
      <c r="AX149" s="266"/>
    </row>
    <row r="150" spans="2:50" ht="24" customHeight="1">
      <c r="B150" s="264">
        <v>7</v>
      </c>
      <c r="C150" s="264">
        <v>1</v>
      </c>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7"/>
      <c r="AM150" s="266"/>
      <c r="AN150" s="266"/>
      <c r="AO150" s="266"/>
      <c r="AP150" s="266"/>
      <c r="AQ150" s="266"/>
      <c r="AR150" s="266"/>
      <c r="AS150" s="266"/>
      <c r="AT150" s="266"/>
      <c r="AU150" s="266"/>
      <c r="AV150" s="266"/>
      <c r="AW150" s="266"/>
      <c r="AX150" s="266"/>
    </row>
    <row r="151" spans="2:50" ht="24" customHeight="1">
      <c r="B151" s="264">
        <v>8</v>
      </c>
      <c r="C151" s="264">
        <v>1</v>
      </c>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7"/>
      <c r="AM151" s="266"/>
      <c r="AN151" s="266"/>
      <c r="AO151" s="266"/>
      <c r="AP151" s="266"/>
      <c r="AQ151" s="266"/>
      <c r="AR151" s="266"/>
      <c r="AS151" s="266"/>
      <c r="AT151" s="266"/>
      <c r="AU151" s="266"/>
      <c r="AV151" s="266"/>
      <c r="AW151" s="266"/>
      <c r="AX151" s="266"/>
    </row>
    <row r="152" spans="2:50" ht="24" customHeight="1">
      <c r="B152" s="264">
        <v>9</v>
      </c>
      <c r="C152" s="264">
        <v>1</v>
      </c>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7"/>
      <c r="AM152" s="266"/>
      <c r="AN152" s="266"/>
      <c r="AO152" s="266"/>
      <c r="AP152" s="266"/>
      <c r="AQ152" s="266"/>
      <c r="AR152" s="266"/>
      <c r="AS152" s="266"/>
      <c r="AT152" s="266"/>
      <c r="AU152" s="266"/>
      <c r="AV152" s="266"/>
      <c r="AW152" s="266"/>
      <c r="AX152" s="266"/>
    </row>
    <row r="153" spans="2:50" ht="24" customHeight="1">
      <c r="B153" s="264">
        <v>10</v>
      </c>
      <c r="C153" s="264">
        <v>1</v>
      </c>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7"/>
      <c r="AM153" s="266"/>
      <c r="AN153" s="266"/>
      <c r="AO153" s="266"/>
      <c r="AP153" s="266"/>
      <c r="AQ153" s="266"/>
      <c r="AR153" s="266"/>
      <c r="AS153" s="266"/>
      <c r="AT153" s="266"/>
      <c r="AU153" s="266"/>
      <c r="AV153" s="266"/>
      <c r="AW153" s="266"/>
      <c r="AX153" s="266"/>
    </row>
    <row r="155" spans="2:50">
      <c r="C155" s="1" t="s">
        <v>150</v>
      </c>
    </row>
    <row r="156" spans="2:50" ht="35.25" customHeight="1">
      <c r="B156" s="2522"/>
      <c r="C156" s="2523"/>
      <c r="D156" s="755" t="s">
        <v>157</v>
      </c>
      <c r="E156" s="756"/>
      <c r="F156" s="756"/>
      <c r="G156" s="756"/>
      <c r="H156" s="756"/>
      <c r="I156" s="756"/>
      <c r="J156" s="756"/>
      <c r="K156" s="756"/>
      <c r="L156" s="756"/>
      <c r="M156" s="757"/>
      <c r="N156" s="755" t="s">
        <v>158</v>
      </c>
      <c r="O156" s="756"/>
      <c r="P156" s="756"/>
      <c r="Q156" s="756"/>
      <c r="R156" s="756"/>
      <c r="S156" s="756"/>
      <c r="T156" s="756"/>
      <c r="U156" s="756"/>
      <c r="V156" s="756"/>
      <c r="W156" s="756"/>
      <c r="X156" s="756"/>
      <c r="Y156" s="756"/>
      <c r="Z156" s="756"/>
      <c r="AA156" s="756"/>
      <c r="AB156" s="756"/>
      <c r="AC156" s="756"/>
      <c r="AD156" s="756"/>
      <c r="AE156" s="756"/>
      <c r="AF156" s="756"/>
      <c r="AG156" s="756"/>
      <c r="AH156" s="756"/>
      <c r="AI156" s="756"/>
      <c r="AJ156" s="756"/>
      <c r="AK156" s="757"/>
      <c r="AL156" s="760" t="s">
        <v>159</v>
      </c>
      <c r="AM156" s="2524"/>
      <c r="AN156" s="2524"/>
      <c r="AO156" s="2524"/>
      <c r="AP156" s="2524"/>
      <c r="AQ156" s="2525"/>
      <c r="AR156" s="755" t="s">
        <v>160</v>
      </c>
      <c r="AS156" s="756"/>
      <c r="AT156" s="756"/>
      <c r="AU156" s="757"/>
      <c r="AV156" s="755" t="s">
        <v>161</v>
      </c>
      <c r="AW156" s="756"/>
      <c r="AX156" s="757"/>
    </row>
    <row r="157" spans="2:50" ht="24" customHeight="1">
      <c r="B157" s="2522">
        <v>1</v>
      </c>
      <c r="C157" s="2523"/>
      <c r="D157" s="758" t="s">
        <v>650</v>
      </c>
      <c r="E157" s="662"/>
      <c r="F157" s="662"/>
      <c r="G157" s="662"/>
      <c r="H157" s="662"/>
      <c r="I157" s="662"/>
      <c r="J157" s="662"/>
      <c r="K157" s="662"/>
      <c r="L157" s="662"/>
      <c r="M157" s="759"/>
      <c r="N157" s="758" t="s">
        <v>649</v>
      </c>
      <c r="O157" s="662"/>
      <c r="P157" s="662"/>
      <c r="Q157" s="662"/>
      <c r="R157" s="662"/>
      <c r="S157" s="662"/>
      <c r="T157" s="662"/>
      <c r="U157" s="662"/>
      <c r="V157" s="662"/>
      <c r="W157" s="662"/>
      <c r="X157" s="662"/>
      <c r="Y157" s="662"/>
      <c r="Z157" s="662"/>
      <c r="AA157" s="662"/>
      <c r="AB157" s="662"/>
      <c r="AC157" s="662"/>
      <c r="AD157" s="662"/>
      <c r="AE157" s="662"/>
      <c r="AF157" s="662"/>
      <c r="AG157" s="662"/>
      <c r="AH157" s="662"/>
      <c r="AI157" s="662"/>
      <c r="AJ157" s="662"/>
      <c r="AK157" s="759"/>
      <c r="AL157" s="436">
        <v>0.6</v>
      </c>
      <c r="AM157" s="2524"/>
      <c r="AN157" s="2524"/>
      <c r="AO157" s="2524"/>
      <c r="AP157" s="2524"/>
      <c r="AQ157" s="2525"/>
      <c r="AR157" s="758"/>
      <c r="AS157" s="662"/>
      <c r="AT157" s="662"/>
      <c r="AU157" s="759"/>
      <c r="AV157" s="758"/>
      <c r="AW157" s="662"/>
      <c r="AX157" s="759"/>
    </row>
    <row r="158" spans="2:50" ht="24" customHeight="1">
      <c r="B158" s="2522">
        <v>2</v>
      </c>
      <c r="C158" s="2523"/>
      <c r="D158" s="758"/>
      <c r="E158" s="662"/>
      <c r="F158" s="662"/>
      <c r="G158" s="662"/>
      <c r="H158" s="662"/>
      <c r="I158" s="662"/>
      <c r="J158" s="662"/>
      <c r="K158" s="662"/>
      <c r="L158" s="662"/>
      <c r="M158" s="759"/>
      <c r="N158" s="758"/>
      <c r="O158" s="662"/>
      <c r="P158" s="662"/>
      <c r="Q158" s="662"/>
      <c r="R158" s="662"/>
      <c r="S158" s="662"/>
      <c r="T158" s="662"/>
      <c r="U158" s="662"/>
      <c r="V158" s="662"/>
      <c r="W158" s="662"/>
      <c r="X158" s="662"/>
      <c r="Y158" s="662"/>
      <c r="Z158" s="662"/>
      <c r="AA158" s="662"/>
      <c r="AB158" s="662"/>
      <c r="AC158" s="662"/>
      <c r="AD158" s="662"/>
      <c r="AE158" s="662"/>
      <c r="AF158" s="662"/>
      <c r="AG158" s="662"/>
      <c r="AH158" s="662"/>
      <c r="AI158" s="662"/>
      <c r="AJ158" s="662"/>
      <c r="AK158" s="759"/>
      <c r="AL158" s="436"/>
      <c r="AM158" s="2524"/>
      <c r="AN158" s="2524"/>
      <c r="AO158" s="2524"/>
      <c r="AP158" s="2524"/>
      <c r="AQ158" s="2525"/>
      <c r="AR158" s="758"/>
      <c r="AS158" s="662"/>
      <c r="AT158" s="662"/>
      <c r="AU158" s="759"/>
      <c r="AV158" s="758"/>
      <c r="AW158" s="662"/>
      <c r="AX158" s="759"/>
    </row>
    <row r="159" spans="2:50" ht="24" customHeight="1">
      <c r="B159" s="2522">
        <v>3</v>
      </c>
      <c r="C159" s="2523"/>
      <c r="D159" s="758"/>
      <c r="E159" s="662"/>
      <c r="F159" s="662"/>
      <c r="G159" s="662"/>
      <c r="H159" s="662"/>
      <c r="I159" s="662"/>
      <c r="J159" s="662"/>
      <c r="K159" s="662"/>
      <c r="L159" s="662"/>
      <c r="M159" s="759"/>
      <c r="N159" s="758"/>
      <c r="O159" s="662"/>
      <c r="P159" s="662"/>
      <c r="Q159" s="662"/>
      <c r="R159" s="662"/>
      <c r="S159" s="662"/>
      <c r="T159" s="662"/>
      <c r="U159" s="662"/>
      <c r="V159" s="662"/>
      <c r="W159" s="662"/>
      <c r="X159" s="662"/>
      <c r="Y159" s="662"/>
      <c r="Z159" s="662"/>
      <c r="AA159" s="662"/>
      <c r="AB159" s="662"/>
      <c r="AC159" s="662"/>
      <c r="AD159" s="662"/>
      <c r="AE159" s="662"/>
      <c r="AF159" s="662"/>
      <c r="AG159" s="662"/>
      <c r="AH159" s="662"/>
      <c r="AI159" s="662"/>
      <c r="AJ159" s="662"/>
      <c r="AK159" s="759"/>
      <c r="AL159" s="436"/>
      <c r="AM159" s="2524"/>
      <c r="AN159" s="2524"/>
      <c r="AO159" s="2524"/>
      <c r="AP159" s="2524"/>
      <c r="AQ159" s="2525"/>
      <c r="AR159" s="758"/>
      <c r="AS159" s="662"/>
      <c r="AT159" s="662"/>
      <c r="AU159" s="759"/>
      <c r="AV159" s="758"/>
      <c r="AW159" s="662"/>
      <c r="AX159" s="759"/>
    </row>
    <row r="160" spans="2:50" ht="24" customHeight="1">
      <c r="B160" s="2522">
        <v>4</v>
      </c>
      <c r="C160" s="2523"/>
      <c r="D160" s="758"/>
      <c r="E160" s="662"/>
      <c r="F160" s="662"/>
      <c r="G160" s="662"/>
      <c r="H160" s="662"/>
      <c r="I160" s="662"/>
      <c r="J160" s="662"/>
      <c r="K160" s="662"/>
      <c r="L160" s="662"/>
      <c r="M160" s="759"/>
      <c r="N160" s="758"/>
      <c r="O160" s="662"/>
      <c r="P160" s="662"/>
      <c r="Q160" s="662"/>
      <c r="R160" s="662"/>
      <c r="S160" s="662"/>
      <c r="T160" s="662"/>
      <c r="U160" s="662"/>
      <c r="V160" s="662"/>
      <c r="W160" s="662"/>
      <c r="X160" s="662"/>
      <c r="Y160" s="662"/>
      <c r="Z160" s="662"/>
      <c r="AA160" s="662"/>
      <c r="AB160" s="662"/>
      <c r="AC160" s="662"/>
      <c r="AD160" s="662"/>
      <c r="AE160" s="662"/>
      <c r="AF160" s="662"/>
      <c r="AG160" s="662"/>
      <c r="AH160" s="662"/>
      <c r="AI160" s="662"/>
      <c r="AJ160" s="662"/>
      <c r="AK160" s="759"/>
      <c r="AL160" s="436"/>
      <c r="AM160" s="2524"/>
      <c r="AN160" s="2524"/>
      <c r="AO160" s="2524"/>
      <c r="AP160" s="2524"/>
      <c r="AQ160" s="2525"/>
      <c r="AR160" s="758"/>
      <c r="AS160" s="662"/>
      <c r="AT160" s="662"/>
      <c r="AU160" s="759"/>
      <c r="AV160" s="758"/>
      <c r="AW160" s="662"/>
      <c r="AX160" s="759"/>
    </row>
    <row r="161" spans="2:50" ht="24" customHeight="1">
      <c r="B161" s="2522">
        <v>5</v>
      </c>
      <c r="C161" s="2523"/>
      <c r="D161" s="758"/>
      <c r="E161" s="662"/>
      <c r="F161" s="662"/>
      <c r="G161" s="662"/>
      <c r="H161" s="662"/>
      <c r="I161" s="662"/>
      <c r="J161" s="662"/>
      <c r="K161" s="662"/>
      <c r="L161" s="662"/>
      <c r="M161" s="759"/>
      <c r="N161" s="758"/>
      <c r="O161" s="662"/>
      <c r="P161" s="662"/>
      <c r="Q161" s="662"/>
      <c r="R161" s="662"/>
      <c r="S161" s="662"/>
      <c r="T161" s="662"/>
      <c r="U161" s="662"/>
      <c r="V161" s="662"/>
      <c r="W161" s="662"/>
      <c r="X161" s="662"/>
      <c r="Y161" s="662"/>
      <c r="Z161" s="662"/>
      <c r="AA161" s="662"/>
      <c r="AB161" s="662"/>
      <c r="AC161" s="662"/>
      <c r="AD161" s="662"/>
      <c r="AE161" s="662"/>
      <c r="AF161" s="662"/>
      <c r="AG161" s="662"/>
      <c r="AH161" s="662"/>
      <c r="AI161" s="662"/>
      <c r="AJ161" s="662"/>
      <c r="AK161" s="759"/>
      <c r="AL161" s="436"/>
      <c r="AM161" s="2524"/>
      <c r="AN161" s="2524"/>
      <c r="AO161" s="2524"/>
      <c r="AP161" s="2524"/>
      <c r="AQ161" s="2525"/>
      <c r="AR161" s="758"/>
      <c r="AS161" s="662"/>
      <c r="AT161" s="662"/>
      <c r="AU161" s="759"/>
      <c r="AV161" s="758"/>
      <c r="AW161" s="662"/>
      <c r="AX161" s="759"/>
    </row>
    <row r="162" spans="2:50" ht="24" customHeight="1">
      <c r="B162" s="2522">
        <v>6</v>
      </c>
      <c r="C162" s="2523"/>
      <c r="D162" s="758"/>
      <c r="E162" s="662"/>
      <c r="F162" s="662"/>
      <c r="G162" s="662"/>
      <c r="H162" s="662"/>
      <c r="I162" s="662"/>
      <c r="J162" s="662"/>
      <c r="K162" s="662"/>
      <c r="L162" s="662"/>
      <c r="M162" s="759"/>
      <c r="N162" s="758"/>
      <c r="O162" s="662"/>
      <c r="P162" s="662"/>
      <c r="Q162" s="662"/>
      <c r="R162" s="662"/>
      <c r="S162" s="662"/>
      <c r="T162" s="662"/>
      <c r="U162" s="662"/>
      <c r="V162" s="662"/>
      <c r="W162" s="662"/>
      <c r="X162" s="662"/>
      <c r="Y162" s="662"/>
      <c r="Z162" s="662"/>
      <c r="AA162" s="662"/>
      <c r="AB162" s="662"/>
      <c r="AC162" s="662"/>
      <c r="AD162" s="662"/>
      <c r="AE162" s="662"/>
      <c r="AF162" s="662"/>
      <c r="AG162" s="662"/>
      <c r="AH162" s="662"/>
      <c r="AI162" s="662"/>
      <c r="AJ162" s="662"/>
      <c r="AK162" s="759"/>
      <c r="AL162" s="436"/>
      <c r="AM162" s="2524"/>
      <c r="AN162" s="2524"/>
      <c r="AO162" s="2524"/>
      <c r="AP162" s="2524"/>
      <c r="AQ162" s="2525"/>
      <c r="AR162" s="758"/>
      <c r="AS162" s="662"/>
      <c r="AT162" s="662"/>
      <c r="AU162" s="759"/>
      <c r="AV162" s="758"/>
      <c r="AW162" s="662"/>
      <c r="AX162" s="759"/>
    </row>
    <row r="163" spans="2:50" ht="24" customHeight="1">
      <c r="B163" s="2522">
        <v>7</v>
      </c>
      <c r="C163" s="2523"/>
      <c r="D163" s="758"/>
      <c r="E163" s="662"/>
      <c r="F163" s="662"/>
      <c r="G163" s="662"/>
      <c r="H163" s="662"/>
      <c r="I163" s="662"/>
      <c r="J163" s="662"/>
      <c r="K163" s="662"/>
      <c r="L163" s="662"/>
      <c r="M163" s="759"/>
      <c r="N163" s="758"/>
      <c r="O163" s="662"/>
      <c r="P163" s="662"/>
      <c r="Q163" s="662"/>
      <c r="R163" s="662"/>
      <c r="S163" s="662"/>
      <c r="T163" s="662"/>
      <c r="U163" s="662"/>
      <c r="V163" s="662"/>
      <c r="W163" s="662"/>
      <c r="X163" s="662"/>
      <c r="Y163" s="662"/>
      <c r="Z163" s="662"/>
      <c r="AA163" s="662"/>
      <c r="AB163" s="662"/>
      <c r="AC163" s="662"/>
      <c r="AD163" s="662"/>
      <c r="AE163" s="662"/>
      <c r="AF163" s="662"/>
      <c r="AG163" s="662"/>
      <c r="AH163" s="662"/>
      <c r="AI163" s="662"/>
      <c r="AJ163" s="662"/>
      <c r="AK163" s="759"/>
      <c r="AL163" s="436"/>
      <c r="AM163" s="2524"/>
      <c r="AN163" s="2524"/>
      <c r="AO163" s="2524"/>
      <c r="AP163" s="2524"/>
      <c r="AQ163" s="2525"/>
      <c r="AR163" s="758"/>
      <c r="AS163" s="662"/>
      <c r="AT163" s="662"/>
      <c r="AU163" s="759"/>
      <c r="AV163" s="758"/>
      <c r="AW163" s="662"/>
      <c r="AX163" s="759"/>
    </row>
    <row r="164" spans="2:50" ht="24" customHeight="1">
      <c r="B164" s="2522">
        <v>8</v>
      </c>
      <c r="C164" s="2523"/>
      <c r="D164" s="758"/>
      <c r="E164" s="662"/>
      <c r="F164" s="662"/>
      <c r="G164" s="662"/>
      <c r="H164" s="662"/>
      <c r="I164" s="662"/>
      <c r="J164" s="662"/>
      <c r="K164" s="662"/>
      <c r="L164" s="662"/>
      <c r="M164" s="759"/>
      <c r="N164" s="758"/>
      <c r="O164" s="662"/>
      <c r="P164" s="662"/>
      <c r="Q164" s="662"/>
      <c r="R164" s="662"/>
      <c r="S164" s="662"/>
      <c r="T164" s="662"/>
      <c r="U164" s="662"/>
      <c r="V164" s="662"/>
      <c r="W164" s="662"/>
      <c r="X164" s="662"/>
      <c r="Y164" s="662"/>
      <c r="Z164" s="662"/>
      <c r="AA164" s="662"/>
      <c r="AB164" s="662"/>
      <c r="AC164" s="662"/>
      <c r="AD164" s="662"/>
      <c r="AE164" s="662"/>
      <c r="AF164" s="662"/>
      <c r="AG164" s="662"/>
      <c r="AH164" s="662"/>
      <c r="AI164" s="662"/>
      <c r="AJ164" s="662"/>
      <c r="AK164" s="759"/>
      <c r="AL164" s="436"/>
      <c r="AM164" s="2524"/>
      <c r="AN164" s="2524"/>
      <c r="AO164" s="2524"/>
      <c r="AP164" s="2524"/>
      <c r="AQ164" s="2525"/>
      <c r="AR164" s="758"/>
      <c r="AS164" s="662"/>
      <c r="AT164" s="662"/>
      <c r="AU164" s="759"/>
      <c r="AV164" s="758"/>
      <c r="AW164" s="662"/>
      <c r="AX164" s="759"/>
    </row>
    <row r="165" spans="2:50" ht="24" customHeight="1">
      <c r="B165" s="2522">
        <v>9</v>
      </c>
      <c r="C165" s="2523"/>
      <c r="D165" s="758"/>
      <c r="E165" s="662"/>
      <c r="F165" s="662"/>
      <c r="G165" s="662"/>
      <c r="H165" s="662"/>
      <c r="I165" s="662"/>
      <c r="J165" s="662"/>
      <c r="K165" s="662"/>
      <c r="L165" s="662"/>
      <c r="M165" s="759"/>
      <c r="N165" s="758"/>
      <c r="O165" s="662"/>
      <c r="P165" s="662"/>
      <c r="Q165" s="662"/>
      <c r="R165" s="662"/>
      <c r="S165" s="662"/>
      <c r="T165" s="662"/>
      <c r="U165" s="662"/>
      <c r="V165" s="662"/>
      <c r="W165" s="662"/>
      <c r="X165" s="662"/>
      <c r="Y165" s="662"/>
      <c r="Z165" s="662"/>
      <c r="AA165" s="662"/>
      <c r="AB165" s="662"/>
      <c r="AC165" s="662"/>
      <c r="AD165" s="662"/>
      <c r="AE165" s="662"/>
      <c r="AF165" s="662"/>
      <c r="AG165" s="662"/>
      <c r="AH165" s="662"/>
      <c r="AI165" s="662"/>
      <c r="AJ165" s="662"/>
      <c r="AK165" s="759"/>
      <c r="AL165" s="436"/>
      <c r="AM165" s="2524"/>
      <c r="AN165" s="2524"/>
      <c r="AO165" s="2524"/>
      <c r="AP165" s="2524"/>
      <c r="AQ165" s="2525"/>
      <c r="AR165" s="758"/>
      <c r="AS165" s="662"/>
      <c r="AT165" s="662"/>
      <c r="AU165" s="759"/>
      <c r="AV165" s="758"/>
      <c r="AW165" s="662"/>
      <c r="AX165" s="759"/>
    </row>
    <row r="166" spans="2:50" ht="24" customHeight="1">
      <c r="B166" s="2522">
        <v>10</v>
      </c>
      <c r="C166" s="2523"/>
      <c r="D166" s="758"/>
      <c r="E166" s="662"/>
      <c r="F166" s="662"/>
      <c r="G166" s="662"/>
      <c r="H166" s="662"/>
      <c r="I166" s="662"/>
      <c r="J166" s="662"/>
      <c r="K166" s="662"/>
      <c r="L166" s="662"/>
      <c r="M166" s="759"/>
      <c r="N166" s="758"/>
      <c r="O166" s="662"/>
      <c r="P166" s="662"/>
      <c r="Q166" s="662"/>
      <c r="R166" s="662"/>
      <c r="S166" s="662"/>
      <c r="T166" s="662"/>
      <c r="U166" s="662"/>
      <c r="V166" s="662"/>
      <c r="W166" s="662"/>
      <c r="X166" s="662"/>
      <c r="Y166" s="662"/>
      <c r="Z166" s="662"/>
      <c r="AA166" s="662"/>
      <c r="AB166" s="662"/>
      <c r="AC166" s="662"/>
      <c r="AD166" s="662"/>
      <c r="AE166" s="662"/>
      <c r="AF166" s="662"/>
      <c r="AG166" s="662"/>
      <c r="AH166" s="662"/>
      <c r="AI166" s="662"/>
      <c r="AJ166" s="662"/>
      <c r="AK166" s="759"/>
      <c r="AL166" s="436"/>
      <c r="AM166" s="2524"/>
      <c r="AN166" s="2524"/>
      <c r="AO166" s="2524"/>
      <c r="AP166" s="2524"/>
      <c r="AQ166" s="2525"/>
      <c r="AR166" s="758"/>
      <c r="AS166" s="662"/>
      <c r="AT166" s="662"/>
      <c r="AU166" s="759"/>
      <c r="AV166" s="758"/>
      <c r="AW166" s="662"/>
      <c r="AX166" s="759"/>
    </row>
    <row r="167" spans="2:50" ht="23.25" customHeight="1"/>
    <row r="168" spans="2:50" ht="23.25" customHeight="1">
      <c r="C168" s="1" t="s">
        <v>154</v>
      </c>
    </row>
    <row r="169" spans="2:50" ht="35.25" customHeight="1">
      <c r="B169" s="2522"/>
      <c r="C169" s="2523"/>
      <c r="D169" s="755" t="s">
        <v>157</v>
      </c>
      <c r="E169" s="756"/>
      <c r="F169" s="756"/>
      <c r="G169" s="756"/>
      <c r="H169" s="756"/>
      <c r="I169" s="756"/>
      <c r="J169" s="756"/>
      <c r="K169" s="756"/>
      <c r="L169" s="756"/>
      <c r="M169" s="757"/>
      <c r="N169" s="755" t="s">
        <v>158</v>
      </c>
      <c r="O169" s="756"/>
      <c r="P169" s="756"/>
      <c r="Q169" s="756"/>
      <c r="R169" s="756"/>
      <c r="S169" s="756"/>
      <c r="T169" s="756"/>
      <c r="U169" s="756"/>
      <c r="V169" s="756"/>
      <c r="W169" s="756"/>
      <c r="X169" s="756"/>
      <c r="Y169" s="756"/>
      <c r="Z169" s="756"/>
      <c r="AA169" s="756"/>
      <c r="AB169" s="756"/>
      <c r="AC169" s="756"/>
      <c r="AD169" s="756"/>
      <c r="AE169" s="756"/>
      <c r="AF169" s="756"/>
      <c r="AG169" s="756"/>
      <c r="AH169" s="756"/>
      <c r="AI169" s="756"/>
      <c r="AJ169" s="756"/>
      <c r="AK169" s="757"/>
      <c r="AL169" s="760" t="s">
        <v>159</v>
      </c>
      <c r="AM169" s="2524"/>
      <c r="AN169" s="2524"/>
      <c r="AO169" s="2524"/>
      <c r="AP169" s="2524"/>
      <c r="AQ169" s="2525"/>
      <c r="AR169" s="755" t="s">
        <v>160</v>
      </c>
      <c r="AS169" s="756"/>
      <c r="AT169" s="756"/>
      <c r="AU169" s="757"/>
      <c r="AV169" s="755" t="s">
        <v>161</v>
      </c>
      <c r="AW169" s="756"/>
      <c r="AX169" s="757"/>
    </row>
    <row r="170" spans="2:50" ht="24" customHeight="1">
      <c r="B170" s="2522">
        <v>1</v>
      </c>
      <c r="C170" s="2523"/>
      <c r="D170" s="758" t="s">
        <v>648</v>
      </c>
      <c r="E170" s="662"/>
      <c r="F170" s="662"/>
      <c r="G170" s="662"/>
      <c r="H170" s="662"/>
      <c r="I170" s="662"/>
      <c r="J170" s="662"/>
      <c r="K170" s="662"/>
      <c r="L170" s="662"/>
      <c r="M170" s="759"/>
      <c r="N170" s="758" t="s">
        <v>647</v>
      </c>
      <c r="O170" s="662"/>
      <c r="P170" s="662"/>
      <c r="Q170" s="662"/>
      <c r="R170" s="662"/>
      <c r="S170" s="662"/>
      <c r="T170" s="662"/>
      <c r="U170" s="662"/>
      <c r="V170" s="662"/>
      <c r="W170" s="662"/>
      <c r="X170" s="662"/>
      <c r="Y170" s="662"/>
      <c r="Z170" s="662"/>
      <c r="AA170" s="662"/>
      <c r="AB170" s="662"/>
      <c r="AC170" s="662"/>
      <c r="AD170" s="662"/>
      <c r="AE170" s="662"/>
      <c r="AF170" s="662"/>
      <c r="AG170" s="662"/>
      <c r="AH170" s="662"/>
      <c r="AI170" s="662"/>
      <c r="AJ170" s="662"/>
      <c r="AK170" s="759"/>
      <c r="AL170" s="436">
        <v>0.5</v>
      </c>
      <c r="AM170" s="2524"/>
      <c r="AN170" s="2524"/>
      <c r="AO170" s="2524"/>
      <c r="AP170" s="2524"/>
      <c r="AQ170" s="2525"/>
      <c r="AR170" s="758"/>
      <c r="AS170" s="662"/>
      <c r="AT170" s="662"/>
      <c r="AU170" s="759"/>
      <c r="AV170" s="758"/>
      <c r="AW170" s="662"/>
      <c r="AX170" s="759"/>
    </row>
    <row r="171" spans="2:50" ht="24" customHeight="1">
      <c r="B171" s="2522">
        <v>2</v>
      </c>
      <c r="C171" s="2523"/>
      <c r="D171" s="758"/>
      <c r="E171" s="662"/>
      <c r="F171" s="662"/>
      <c r="G171" s="662"/>
      <c r="H171" s="662"/>
      <c r="I171" s="662"/>
      <c r="J171" s="662"/>
      <c r="K171" s="662"/>
      <c r="L171" s="662"/>
      <c r="M171" s="759"/>
      <c r="N171" s="758"/>
      <c r="O171" s="662"/>
      <c r="P171" s="662"/>
      <c r="Q171" s="662"/>
      <c r="R171" s="662"/>
      <c r="S171" s="662"/>
      <c r="T171" s="662"/>
      <c r="U171" s="662"/>
      <c r="V171" s="662"/>
      <c r="W171" s="662"/>
      <c r="X171" s="662"/>
      <c r="Y171" s="662"/>
      <c r="Z171" s="662"/>
      <c r="AA171" s="662"/>
      <c r="AB171" s="662"/>
      <c r="AC171" s="662"/>
      <c r="AD171" s="662"/>
      <c r="AE171" s="662"/>
      <c r="AF171" s="662"/>
      <c r="AG171" s="662"/>
      <c r="AH171" s="662"/>
      <c r="AI171" s="662"/>
      <c r="AJ171" s="662"/>
      <c r="AK171" s="759"/>
      <c r="AL171" s="436"/>
      <c r="AM171" s="2524"/>
      <c r="AN171" s="2524"/>
      <c r="AO171" s="2524"/>
      <c r="AP171" s="2524"/>
      <c r="AQ171" s="2525"/>
      <c r="AR171" s="758"/>
      <c r="AS171" s="662"/>
      <c r="AT171" s="662"/>
      <c r="AU171" s="759"/>
      <c r="AV171" s="758"/>
      <c r="AW171" s="662"/>
      <c r="AX171" s="759"/>
    </row>
    <row r="172" spans="2:50" ht="24" customHeight="1">
      <c r="B172" s="2522">
        <v>3</v>
      </c>
      <c r="C172" s="2523"/>
      <c r="D172" s="758"/>
      <c r="E172" s="662"/>
      <c r="F172" s="662"/>
      <c r="G172" s="662"/>
      <c r="H172" s="662"/>
      <c r="I172" s="662"/>
      <c r="J172" s="662"/>
      <c r="K172" s="662"/>
      <c r="L172" s="662"/>
      <c r="M172" s="759"/>
      <c r="N172" s="758"/>
      <c r="O172" s="662"/>
      <c r="P172" s="662"/>
      <c r="Q172" s="662"/>
      <c r="R172" s="662"/>
      <c r="S172" s="662"/>
      <c r="T172" s="662"/>
      <c r="U172" s="662"/>
      <c r="V172" s="662"/>
      <c r="W172" s="662"/>
      <c r="X172" s="662"/>
      <c r="Y172" s="662"/>
      <c r="Z172" s="662"/>
      <c r="AA172" s="662"/>
      <c r="AB172" s="662"/>
      <c r="AC172" s="662"/>
      <c r="AD172" s="662"/>
      <c r="AE172" s="662"/>
      <c r="AF172" s="662"/>
      <c r="AG172" s="662"/>
      <c r="AH172" s="662"/>
      <c r="AI172" s="662"/>
      <c r="AJ172" s="662"/>
      <c r="AK172" s="759"/>
      <c r="AL172" s="436"/>
      <c r="AM172" s="2524"/>
      <c r="AN172" s="2524"/>
      <c r="AO172" s="2524"/>
      <c r="AP172" s="2524"/>
      <c r="AQ172" s="2525"/>
      <c r="AR172" s="758"/>
      <c r="AS172" s="662"/>
      <c r="AT172" s="662"/>
      <c r="AU172" s="759"/>
      <c r="AV172" s="758"/>
      <c r="AW172" s="662"/>
      <c r="AX172" s="759"/>
    </row>
    <row r="173" spans="2:50" ht="24" customHeight="1">
      <c r="B173" s="2522">
        <v>4</v>
      </c>
      <c r="C173" s="2523"/>
      <c r="D173" s="758"/>
      <c r="E173" s="662"/>
      <c r="F173" s="662"/>
      <c r="G173" s="662"/>
      <c r="H173" s="662"/>
      <c r="I173" s="662"/>
      <c r="J173" s="662"/>
      <c r="K173" s="662"/>
      <c r="L173" s="662"/>
      <c r="M173" s="759"/>
      <c r="N173" s="758"/>
      <c r="O173" s="662"/>
      <c r="P173" s="662"/>
      <c r="Q173" s="662"/>
      <c r="R173" s="662"/>
      <c r="S173" s="662"/>
      <c r="T173" s="662"/>
      <c r="U173" s="662"/>
      <c r="V173" s="662"/>
      <c r="W173" s="662"/>
      <c r="X173" s="662"/>
      <c r="Y173" s="662"/>
      <c r="Z173" s="662"/>
      <c r="AA173" s="662"/>
      <c r="AB173" s="662"/>
      <c r="AC173" s="662"/>
      <c r="AD173" s="662"/>
      <c r="AE173" s="662"/>
      <c r="AF173" s="662"/>
      <c r="AG173" s="662"/>
      <c r="AH173" s="662"/>
      <c r="AI173" s="662"/>
      <c r="AJ173" s="662"/>
      <c r="AK173" s="759"/>
      <c r="AL173" s="436"/>
      <c r="AM173" s="2524"/>
      <c r="AN173" s="2524"/>
      <c r="AO173" s="2524"/>
      <c r="AP173" s="2524"/>
      <c r="AQ173" s="2525"/>
      <c r="AR173" s="758"/>
      <c r="AS173" s="662"/>
      <c r="AT173" s="662"/>
      <c r="AU173" s="759"/>
      <c r="AV173" s="758"/>
      <c r="AW173" s="662"/>
      <c r="AX173" s="759"/>
    </row>
    <row r="174" spans="2:50" ht="24" customHeight="1">
      <c r="B174" s="2522">
        <v>5</v>
      </c>
      <c r="C174" s="2523"/>
      <c r="D174" s="758"/>
      <c r="E174" s="662"/>
      <c r="F174" s="662"/>
      <c r="G174" s="662"/>
      <c r="H174" s="662"/>
      <c r="I174" s="662"/>
      <c r="J174" s="662"/>
      <c r="K174" s="662"/>
      <c r="L174" s="662"/>
      <c r="M174" s="759"/>
      <c r="N174" s="758"/>
      <c r="O174" s="662"/>
      <c r="P174" s="662"/>
      <c r="Q174" s="662"/>
      <c r="R174" s="662"/>
      <c r="S174" s="662"/>
      <c r="T174" s="662"/>
      <c r="U174" s="662"/>
      <c r="V174" s="662"/>
      <c r="W174" s="662"/>
      <c r="X174" s="662"/>
      <c r="Y174" s="662"/>
      <c r="Z174" s="662"/>
      <c r="AA174" s="662"/>
      <c r="AB174" s="662"/>
      <c r="AC174" s="662"/>
      <c r="AD174" s="662"/>
      <c r="AE174" s="662"/>
      <c r="AF174" s="662"/>
      <c r="AG174" s="662"/>
      <c r="AH174" s="662"/>
      <c r="AI174" s="662"/>
      <c r="AJ174" s="662"/>
      <c r="AK174" s="759"/>
      <c r="AL174" s="436"/>
      <c r="AM174" s="2524"/>
      <c r="AN174" s="2524"/>
      <c r="AO174" s="2524"/>
      <c r="AP174" s="2524"/>
      <c r="AQ174" s="2525"/>
      <c r="AR174" s="758"/>
      <c r="AS174" s="662"/>
      <c r="AT174" s="662"/>
      <c r="AU174" s="759"/>
      <c r="AV174" s="758"/>
      <c r="AW174" s="662"/>
      <c r="AX174" s="759"/>
    </row>
    <row r="175" spans="2:50" ht="24" customHeight="1">
      <c r="B175" s="264">
        <v>6</v>
      </c>
      <c r="C175" s="264">
        <v>1</v>
      </c>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7"/>
      <c r="AM175" s="266"/>
      <c r="AN175" s="266"/>
      <c r="AO175" s="266"/>
      <c r="AP175" s="266"/>
      <c r="AQ175" s="266"/>
      <c r="AR175" s="266"/>
      <c r="AS175" s="266"/>
      <c r="AT175" s="266"/>
      <c r="AU175" s="266"/>
      <c r="AV175" s="266"/>
      <c r="AW175" s="266"/>
      <c r="AX175" s="266"/>
    </row>
    <row r="176" spans="2:50" ht="24" customHeight="1">
      <c r="B176" s="264">
        <v>7</v>
      </c>
      <c r="C176" s="264">
        <v>1</v>
      </c>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7"/>
      <c r="AM176" s="266"/>
      <c r="AN176" s="266"/>
      <c r="AO176" s="266"/>
      <c r="AP176" s="266"/>
      <c r="AQ176" s="266"/>
      <c r="AR176" s="266"/>
      <c r="AS176" s="266"/>
      <c r="AT176" s="266"/>
      <c r="AU176" s="266"/>
      <c r="AV176" s="266"/>
      <c r="AW176" s="266"/>
      <c r="AX176" s="266"/>
    </row>
    <row r="177" spans="2:50" ht="24" customHeight="1">
      <c r="B177" s="264">
        <v>8</v>
      </c>
      <c r="C177" s="264">
        <v>1</v>
      </c>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7"/>
      <c r="AM177" s="266"/>
      <c r="AN177" s="266"/>
      <c r="AO177" s="266"/>
      <c r="AP177" s="266"/>
      <c r="AQ177" s="266"/>
      <c r="AR177" s="266"/>
      <c r="AS177" s="266"/>
      <c r="AT177" s="266"/>
      <c r="AU177" s="266"/>
      <c r="AV177" s="266"/>
      <c r="AW177" s="266"/>
      <c r="AX177" s="266"/>
    </row>
    <row r="178" spans="2:50" ht="24" customHeight="1">
      <c r="B178" s="264">
        <v>9</v>
      </c>
      <c r="C178" s="264">
        <v>1</v>
      </c>
      <c r="D178" s="266"/>
      <c r="E178" s="266"/>
      <c r="F178" s="266"/>
      <c r="G178" s="266"/>
      <c r="H178" s="266"/>
      <c r="I178" s="266"/>
      <c r="J178" s="266"/>
      <c r="K178" s="266"/>
      <c r="L178" s="266"/>
      <c r="M178" s="266"/>
      <c r="N178" s="266"/>
      <c r="O178" s="266"/>
      <c r="P178" s="266"/>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7"/>
      <c r="AM178" s="266"/>
      <c r="AN178" s="266"/>
      <c r="AO178" s="266"/>
      <c r="AP178" s="266"/>
      <c r="AQ178" s="266"/>
      <c r="AR178" s="266"/>
      <c r="AS178" s="266"/>
      <c r="AT178" s="266"/>
      <c r="AU178" s="266"/>
      <c r="AV178" s="266"/>
      <c r="AW178" s="266"/>
      <c r="AX178" s="266"/>
    </row>
    <row r="179" spans="2:50" ht="24" customHeight="1">
      <c r="B179" s="264">
        <v>10</v>
      </c>
      <c r="C179" s="264">
        <v>1</v>
      </c>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7"/>
      <c r="AM179" s="266"/>
      <c r="AN179" s="266"/>
      <c r="AO179" s="266"/>
      <c r="AP179" s="266"/>
      <c r="AQ179" s="266"/>
      <c r="AR179" s="266"/>
      <c r="AS179" s="266"/>
      <c r="AT179" s="266"/>
      <c r="AU179" s="266"/>
      <c r="AV179" s="266"/>
      <c r="AW179" s="266"/>
      <c r="AX179" s="266"/>
    </row>
    <row r="180" spans="2:50" ht="23.25" customHeight="1">
      <c r="B180" s="1" t="s">
        <v>165</v>
      </c>
    </row>
    <row r="181" spans="2:50" ht="23.25" customHeight="1">
      <c r="B181" s="755" t="s">
        <v>166</v>
      </c>
      <c r="C181" s="756"/>
      <c r="D181" s="756"/>
      <c r="E181" s="756"/>
      <c r="F181" s="756"/>
      <c r="G181" s="756"/>
      <c r="H181" s="757"/>
      <c r="I181" s="382"/>
      <c r="J181" s="368"/>
      <c r="K181" s="368"/>
      <c r="L181" s="368"/>
      <c r="M181" s="368"/>
      <c r="N181" s="368"/>
      <c r="O181" s="368"/>
      <c r="P181" s="368"/>
      <c r="Q181" s="368"/>
      <c r="R181" s="368"/>
      <c r="S181" s="368"/>
      <c r="T181" s="368"/>
      <c r="U181" s="368"/>
      <c r="V181" s="368"/>
      <c r="W181" s="368"/>
      <c r="X181" s="368"/>
      <c r="Y181" s="381"/>
    </row>
    <row r="182" spans="2:50" ht="23.25" customHeight="1">
      <c r="B182" s="760" t="s">
        <v>167</v>
      </c>
      <c r="C182" s="2524"/>
      <c r="D182" s="2524"/>
      <c r="E182" s="2524"/>
      <c r="F182" s="2524"/>
      <c r="G182" s="2524"/>
      <c r="H182" s="2525"/>
      <c r="I182" s="382" t="s">
        <v>168</v>
      </c>
      <c r="J182" s="2524"/>
      <c r="K182" s="2524"/>
      <c r="L182" s="2524"/>
      <c r="M182" s="2525"/>
      <c r="N182" s="755" t="s">
        <v>169</v>
      </c>
      <c r="O182" s="2524"/>
      <c r="P182" s="2524"/>
      <c r="Q182" s="2524"/>
      <c r="R182" s="2524"/>
      <c r="S182" s="2524"/>
      <c r="T182" s="2525"/>
      <c r="U182" s="382" t="s">
        <v>168</v>
      </c>
      <c r="V182" s="2524"/>
      <c r="W182" s="2524"/>
      <c r="X182" s="2524"/>
      <c r="Y182" s="2525"/>
      <c r="Z182" s="755" t="s">
        <v>170</v>
      </c>
      <c r="AA182" s="2524"/>
      <c r="AB182" s="2524"/>
      <c r="AC182" s="2524"/>
      <c r="AD182" s="2524"/>
      <c r="AE182" s="2524"/>
      <c r="AF182" s="2525"/>
      <c r="AG182" s="382" t="s">
        <v>168</v>
      </c>
      <c r="AH182" s="2524"/>
      <c r="AI182" s="2524"/>
      <c r="AJ182" s="2524"/>
      <c r="AK182" s="2525"/>
      <c r="AL182" s="755" t="s">
        <v>171</v>
      </c>
      <c r="AM182" s="2524"/>
      <c r="AN182" s="2524"/>
      <c r="AO182" s="2524"/>
      <c r="AP182" s="2524"/>
      <c r="AQ182" s="2524"/>
      <c r="AR182" s="2525"/>
      <c r="AS182" s="382" t="s">
        <v>168</v>
      </c>
      <c r="AT182" s="2524"/>
      <c r="AU182" s="2524"/>
      <c r="AV182" s="2524"/>
      <c r="AW182" s="2525"/>
    </row>
    <row r="183" spans="2:50" ht="23.25" customHeight="1">
      <c r="B183" s="755" t="s">
        <v>172</v>
      </c>
      <c r="C183" s="2524"/>
      <c r="D183" s="2524"/>
      <c r="E183" s="2524"/>
      <c r="F183" s="2524"/>
      <c r="G183" s="2524"/>
      <c r="H183" s="2525"/>
      <c r="I183" s="758"/>
      <c r="J183" s="2524"/>
      <c r="K183" s="2524"/>
      <c r="L183" s="2524"/>
      <c r="M183" s="2525"/>
      <c r="N183" s="755" t="s">
        <v>173</v>
      </c>
      <c r="O183" s="2524"/>
      <c r="P183" s="2524"/>
      <c r="Q183" s="2524"/>
      <c r="R183" s="2524"/>
      <c r="S183" s="2524"/>
      <c r="T183" s="2525"/>
      <c r="U183" s="758"/>
      <c r="V183" s="2524"/>
      <c r="W183" s="2524"/>
      <c r="X183" s="2524"/>
      <c r="Y183" s="2525"/>
      <c r="Z183" s="755" t="s">
        <v>174</v>
      </c>
      <c r="AA183" s="2524"/>
      <c r="AB183" s="2524"/>
      <c r="AC183" s="2524"/>
      <c r="AD183" s="2524"/>
      <c r="AE183" s="2524"/>
      <c r="AF183" s="2525"/>
      <c r="AG183" s="758"/>
      <c r="AH183" s="2524"/>
      <c r="AI183" s="2524"/>
      <c r="AJ183" s="2524"/>
      <c r="AK183" s="2525"/>
      <c r="AL183" s="760" t="s">
        <v>175</v>
      </c>
      <c r="AM183" s="2524"/>
      <c r="AN183" s="2524"/>
      <c r="AO183" s="2524"/>
      <c r="AP183" s="2524"/>
      <c r="AQ183" s="2524"/>
      <c r="AR183" s="2525"/>
      <c r="AS183" s="758"/>
      <c r="AT183" s="2524"/>
      <c r="AU183" s="2524"/>
      <c r="AV183" s="2524"/>
      <c r="AW183" s="2525"/>
    </row>
  </sheetData>
  <mergeCells count="770">
    <mergeCell ref="AR179:AU179"/>
    <mergeCell ref="AV179:AX179"/>
    <mergeCell ref="B176:C176"/>
    <mergeCell ref="D176:M176"/>
    <mergeCell ref="N176:AK176"/>
    <mergeCell ref="AL176:AQ176"/>
    <mergeCell ref="AR176:AU176"/>
    <mergeCell ref="AV176:AX176"/>
    <mergeCell ref="B178:C178"/>
    <mergeCell ref="D178:M178"/>
    <mergeCell ref="N178:AK178"/>
    <mergeCell ref="AL178:AQ178"/>
    <mergeCell ref="AL177:AQ177"/>
    <mergeCell ref="AR178:AU178"/>
    <mergeCell ref="AV178:AX178"/>
    <mergeCell ref="AR177:AU177"/>
    <mergeCell ref="AV177:AX177"/>
    <mergeCell ref="B171:C171"/>
    <mergeCell ref="D171:M171"/>
    <mergeCell ref="N171:AK171"/>
    <mergeCell ref="AL171:AQ171"/>
    <mergeCell ref="AR171:AU171"/>
    <mergeCell ref="AV171:AX171"/>
    <mergeCell ref="B172:C172"/>
    <mergeCell ref="D172:M172"/>
    <mergeCell ref="AL175:AQ175"/>
    <mergeCell ref="AR175:AU175"/>
    <mergeCell ref="AV175:AX175"/>
    <mergeCell ref="B174:C174"/>
    <mergeCell ref="D174:M174"/>
    <mergeCell ref="N174:AK174"/>
    <mergeCell ref="AL174:AQ174"/>
    <mergeCell ref="AR174:AU174"/>
    <mergeCell ref="AV174:AX174"/>
    <mergeCell ref="AR173:AU173"/>
    <mergeCell ref="AV173:AX173"/>
    <mergeCell ref="B173:C173"/>
    <mergeCell ref="D173:M173"/>
    <mergeCell ref="N173:AK173"/>
    <mergeCell ref="AL173:AQ173"/>
    <mergeCell ref="B175:C175"/>
    <mergeCell ref="AS183:AW183"/>
    <mergeCell ref="AL182:AR182"/>
    <mergeCell ref="AS182:AW182"/>
    <mergeCell ref="B179:C179"/>
    <mergeCell ref="D179:M179"/>
    <mergeCell ref="N179:AK179"/>
    <mergeCell ref="N166:AK166"/>
    <mergeCell ref="AL166:AQ166"/>
    <mergeCell ref="AR166:AU166"/>
    <mergeCell ref="AV166:AX166"/>
    <mergeCell ref="B181:H181"/>
    <mergeCell ref="I181:Y181"/>
    <mergeCell ref="N172:AK172"/>
    <mergeCell ref="AL172:AQ172"/>
    <mergeCell ref="AR172:AU172"/>
    <mergeCell ref="AV172:AX172"/>
    <mergeCell ref="AR170:AU170"/>
    <mergeCell ref="AV170:AX170"/>
    <mergeCell ref="B166:C166"/>
    <mergeCell ref="D166:M166"/>
    <mergeCell ref="B169:C169"/>
    <mergeCell ref="D169:M169"/>
    <mergeCell ref="N169:AK169"/>
    <mergeCell ref="AL169:AQ169"/>
    <mergeCell ref="B183:H183"/>
    <mergeCell ref="I183:M183"/>
    <mergeCell ref="N183:T183"/>
    <mergeCell ref="U183:Y183"/>
    <mergeCell ref="Z183:AF183"/>
    <mergeCell ref="AG183:AK183"/>
    <mergeCell ref="AL183:AR183"/>
    <mergeCell ref="B182:H182"/>
    <mergeCell ref="I182:M182"/>
    <mergeCell ref="N182:T182"/>
    <mergeCell ref="U182:Y182"/>
    <mergeCell ref="Z182:AF182"/>
    <mergeCell ref="AG182:AK182"/>
    <mergeCell ref="D175:M175"/>
    <mergeCell ref="N175:AK175"/>
    <mergeCell ref="B177:C177"/>
    <mergeCell ref="D177:M177"/>
    <mergeCell ref="N177:AK177"/>
    <mergeCell ref="AL179:AQ179"/>
    <mergeCell ref="AR164:AU164"/>
    <mergeCell ref="AV164:AX164"/>
    <mergeCell ref="B165:C165"/>
    <mergeCell ref="D165:M165"/>
    <mergeCell ref="N165:AK165"/>
    <mergeCell ref="AL165:AQ165"/>
    <mergeCell ref="AR165:AU165"/>
    <mergeCell ref="AV165:AX165"/>
    <mergeCell ref="B170:C170"/>
    <mergeCell ref="D170:M170"/>
    <mergeCell ref="B164:C164"/>
    <mergeCell ref="D164:M164"/>
    <mergeCell ref="N164:AK164"/>
    <mergeCell ref="AL164:AQ164"/>
    <mergeCell ref="N170:AK170"/>
    <mergeCell ref="AL170:AQ170"/>
    <mergeCell ref="AV169:AX169"/>
    <mergeCell ref="AR169:AU169"/>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B139:H139"/>
    <mergeCell ref="I139:Y139"/>
    <mergeCell ref="B141:H141"/>
    <mergeCell ref="I141:M141"/>
    <mergeCell ref="N141:T141"/>
    <mergeCell ref="U141:Y141"/>
    <mergeCell ref="AV119:AY119"/>
    <mergeCell ref="H118:L118"/>
    <mergeCell ref="M118:Y118"/>
    <mergeCell ref="Z118:AC118"/>
    <mergeCell ref="AD118:AH118"/>
    <mergeCell ref="AI118:AU118"/>
    <mergeCell ref="AV118:AY118"/>
    <mergeCell ref="N136:AK136"/>
    <mergeCell ref="AL136:AQ136"/>
    <mergeCell ref="H119:L119"/>
    <mergeCell ref="M119:Y119"/>
    <mergeCell ref="Z119:AC119"/>
    <mergeCell ref="AD119:AH119"/>
    <mergeCell ref="AI119:AU119"/>
    <mergeCell ref="AL127:AQ127"/>
    <mergeCell ref="AR127:AU127"/>
    <mergeCell ref="AV127:AX127"/>
    <mergeCell ref="Z141:AF141"/>
    <mergeCell ref="AG141:AK141"/>
    <mergeCell ref="AL141:AR141"/>
    <mergeCell ref="AS141:AW141"/>
    <mergeCell ref="Z140:AF140"/>
    <mergeCell ref="AG140:AK140"/>
    <mergeCell ref="AL140:AR140"/>
    <mergeCell ref="AS140:AW140"/>
    <mergeCell ref="B133:C133"/>
    <mergeCell ref="D133:M133"/>
    <mergeCell ref="N133:AK133"/>
    <mergeCell ref="AL133:AQ133"/>
    <mergeCell ref="AR133:AU133"/>
    <mergeCell ref="AV133:AX133"/>
    <mergeCell ref="B134:C134"/>
    <mergeCell ref="D134:M134"/>
    <mergeCell ref="N134:AK134"/>
    <mergeCell ref="AL134:AQ134"/>
    <mergeCell ref="AR134:AU134"/>
    <mergeCell ref="AV134:AX134"/>
    <mergeCell ref="B140:H140"/>
    <mergeCell ref="I140:M140"/>
    <mergeCell ref="N140:T140"/>
    <mergeCell ref="U140:Y140"/>
    <mergeCell ref="AR136:AU136"/>
    <mergeCell ref="B132:C132"/>
    <mergeCell ref="D132:M132"/>
    <mergeCell ref="N132:AK132"/>
    <mergeCell ref="AL132:AQ132"/>
    <mergeCell ref="AR132:AU132"/>
    <mergeCell ref="AV132:AX132"/>
    <mergeCell ref="AV136:AX136"/>
    <mergeCell ref="B135:C135"/>
    <mergeCell ref="D135:M135"/>
    <mergeCell ref="N135:AK135"/>
    <mergeCell ref="AL135:AQ135"/>
    <mergeCell ref="AR135:AU135"/>
    <mergeCell ref="AV135:AX135"/>
    <mergeCell ref="B136:C136"/>
    <mergeCell ref="D136:M136"/>
    <mergeCell ref="B130:C130"/>
    <mergeCell ref="D130:M130"/>
    <mergeCell ref="N130:AK130"/>
    <mergeCell ref="AL130:AQ130"/>
    <mergeCell ref="AR130:AU130"/>
    <mergeCell ref="AV130:AX130"/>
    <mergeCell ref="B131:C131"/>
    <mergeCell ref="D131:M131"/>
    <mergeCell ref="N131:AK131"/>
    <mergeCell ref="AL131:AQ131"/>
    <mergeCell ref="AR131:AU131"/>
    <mergeCell ref="AV131:AX131"/>
    <mergeCell ref="B128:C128"/>
    <mergeCell ref="D128:M128"/>
    <mergeCell ref="N128:AK128"/>
    <mergeCell ref="AL128:AQ128"/>
    <mergeCell ref="AR128:AU128"/>
    <mergeCell ref="AV128:AX128"/>
    <mergeCell ref="B129:C129"/>
    <mergeCell ref="D129:M129"/>
    <mergeCell ref="N129:AK129"/>
    <mergeCell ref="AL129:AQ129"/>
    <mergeCell ref="AR129:AU129"/>
    <mergeCell ref="AV129:AX129"/>
    <mergeCell ref="H116:L116"/>
    <mergeCell ref="M116:Y116"/>
    <mergeCell ref="Z116:AC116"/>
    <mergeCell ref="AD116:AH116"/>
    <mergeCell ref="AI116:AU116"/>
    <mergeCell ref="B126:C126"/>
    <mergeCell ref="D126:M126"/>
    <mergeCell ref="N126:AK126"/>
    <mergeCell ref="AL126:AQ126"/>
    <mergeCell ref="AR126:AU126"/>
    <mergeCell ref="G123:AX123"/>
    <mergeCell ref="AV126:AX126"/>
    <mergeCell ref="H121:L121"/>
    <mergeCell ref="M121:Y121"/>
    <mergeCell ref="Z121:AC121"/>
    <mergeCell ref="AD121:AH121"/>
    <mergeCell ref="H115:L115"/>
    <mergeCell ref="M115:Y115"/>
    <mergeCell ref="Z115:AC115"/>
    <mergeCell ref="AD115:AH115"/>
    <mergeCell ref="AI115:AU115"/>
    <mergeCell ref="AV115:AY115"/>
    <mergeCell ref="B127:C127"/>
    <mergeCell ref="D127:M127"/>
    <mergeCell ref="N127:AK127"/>
    <mergeCell ref="AV116:AY116"/>
    <mergeCell ref="H117:L117"/>
    <mergeCell ref="AI121:AU121"/>
    <mergeCell ref="AV121:AY121"/>
    <mergeCell ref="H120:L120"/>
    <mergeCell ref="M120:Y120"/>
    <mergeCell ref="Z120:AC120"/>
    <mergeCell ref="AD120:AH120"/>
    <mergeCell ref="AI120:AU120"/>
    <mergeCell ref="AV120:AY120"/>
    <mergeCell ref="M117:Y117"/>
    <mergeCell ref="Z117:AC117"/>
    <mergeCell ref="AD117:AH117"/>
    <mergeCell ref="AI117:AU117"/>
    <mergeCell ref="AV117:AY117"/>
    <mergeCell ref="H113:L113"/>
    <mergeCell ref="M113:Y113"/>
    <mergeCell ref="Z113:AC113"/>
    <mergeCell ref="AD113:AH113"/>
    <mergeCell ref="AI113:AU113"/>
    <mergeCell ref="AV113:AY113"/>
    <mergeCell ref="H114:L114"/>
    <mergeCell ref="M114:Y114"/>
    <mergeCell ref="Z114:AC114"/>
    <mergeCell ref="AD114:AH114"/>
    <mergeCell ref="AI114:AU114"/>
    <mergeCell ref="AV114:AY114"/>
    <mergeCell ref="H110:L110"/>
    <mergeCell ref="M110:Y110"/>
    <mergeCell ref="Z110:AC110"/>
    <mergeCell ref="AD110:AH110"/>
    <mergeCell ref="AI110:AU110"/>
    <mergeCell ref="AV110:AY110"/>
    <mergeCell ref="H111:AC111"/>
    <mergeCell ref="AD111:AY111"/>
    <mergeCell ref="H112:L112"/>
    <mergeCell ref="M112:Y112"/>
    <mergeCell ref="Z112:AC112"/>
    <mergeCell ref="AD112:AH112"/>
    <mergeCell ref="AI112:AU112"/>
    <mergeCell ref="AV112:AY112"/>
    <mergeCell ref="H108:L108"/>
    <mergeCell ref="M108:Y108"/>
    <mergeCell ref="Z108:AC108"/>
    <mergeCell ref="AD108:AH108"/>
    <mergeCell ref="AI108:AU108"/>
    <mergeCell ref="AV108:AY108"/>
    <mergeCell ref="H109:L109"/>
    <mergeCell ref="M109:Y109"/>
    <mergeCell ref="Z109:AC109"/>
    <mergeCell ref="AD109:AH109"/>
    <mergeCell ref="AI109:AU109"/>
    <mergeCell ref="AV109:AY109"/>
    <mergeCell ref="H106:L106"/>
    <mergeCell ref="M106:Y106"/>
    <mergeCell ref="Z106:AC106"/>
    <mergeCell ref="AD106:AH106"/>
    <mergeCell ref="AI106:AU106"/>
    <mergeCell ref="AV106:AY106"/>
    <mergeCell ref="H107:L107"/>
    <mergeCell ref="M107:Y107"/>
    <mergeCell ref="Z107:AC107"/>
    <mergeCell ref="AD107:AH107"/>
    <mergeCell ref="AI107:AU107"/>
    <mergeCell ref="AV107:AY107"/>
    <mergeCell ref="H104:L104"/>
    <mergeCell ref="M104:Y104"/>
    <mergeCell ref="Z104:AC104"/>
    <mergeCell ref="AD104:AH104"/>
    <mergeCell ref="AI104:AU104"/>
    <mergeCell ref="AV104:AY104"/>
    <mergeCell ref="H105:L105"/>
    <mergeCell ref="M105:Y105"/>
    <mergeCell ref="Z105:AC105"/>
    <mergeCell ref="AD105:AH105"/>
    <mergeCell ref="AI105:AU105"/>
    <mergeCell ref="AV105:AY105"/>
    <mergeCell ref="H102:L102"/>
    <mergeCell ref="M102:Y102"/>
    <mergeCell ref="Z102:AC102"/>
    <mergeCell ref="AD102:AH102"/>
    <mergeCell ref="AI102:AU102"/>
    <mergeCell ref="AV102:AY102"/>
    <mergeCell ref="H103:L103"/>
    <mergeCell ref="M103:Y103"/>
    <mergeCell ref="Z103:AC103"/>
    <mergeCell ref="AD103:AH103"/>
    <mergeCell ref="AI103:AU103"/>
    <mergeCell ref="AV103:AY103"/>
    <mergeCell ref="H99:L99"/>
    <mergeCell ref="M99:Y99"/>
    <mergeCell ref="Z99:AC99"/>
    <mergeCell ref="AD99:AH99"/>
    <mergeCell ref="AI99:AU99"/>
    <mergeCell ref="AV99:AY99"/>
    <mergeCell ref="H100:AC100"/>
    <mergeCell ref="AD100:AY100"/>
    <mergeCell ref="H101:L101"/>
    <mergeCell ref="M101:Y101"/>
    <mergeCell ref="Z101:AC101"/>
    <mergeCell ref="AD101:AH101"/>
    <mergeCell ref="AI101:AU101"/>
    <mergeCell ref="AV101:AY101"/>
    <mergeCell ref="H97:L97"/>
    <mergeCell ref="M97:Y97"/>
    <mergeCell ref="Z97:AC97"/>
    <mergeCell ref="AD97:AH97"/>
    <mergeCell ref="AI97:AU97"/>
    <mergeCell ref="AV97:AY97"/>
    <mergeCell ref="H98:L98"/>
    <mergeCell ref="M98:Y98"/>
    <mergeCell ref="Z98:AC98"/>
    <mergeCell ref="AD98:AH98"/>
    <mergeCell ref="AI98:AU98"/>
    <mergeCell ref="AV98:AY98"/>
    <mergeCell ref="H95:L95"/>
    <mergeCell ref="M95:Y95"/>
    <mergeCell ref="Z95:AC95"/>
    <mergeCell ref="AD95:AH95"/>
    <mergeCell ref="AI95:AU95"/>
    <mergeCell ref="AV95:AY95"/>
    <mergeCell ref="H96:L96"/>
    <mergeCell ref="M96:Y96"/>
    <mergeCell ref="Z96:AC96"/>
    <mergeCell ref="AD96:AH96"/>
    <mergeCell ref="AI96:AU96"/>
    <mergeCell ref="AV96:AY96"/>
    <mergeCell ref="H93:L93"/>
    <mergeCell ref="M93:Y93"/>
    <mergeCell ref="Z93:AC93"/>
    <mergeCell ref="AD93:AH93"/>
    <mergeCell ref="AI93:AU93"/>
    <mergeCell ref="AV93:AY93"/>
    <mergeCell ref="H94:L94"/>
    <mergeCell ref="M94:Y94"/>
    <mergeCell ref="Z94:AC94"/>
    <mergeCell ref="AD94:AH94"/>
    <mergeCell ref="AI94:AU94"/>
    <mergeCell ref="AV94:AY94"/>
    <mergeCell ref="H91:L91"/>
    <mergeCell ref="M91:Y91"/>
    <mergeCell ref="Z91:AC91"/>
    <mergeCell ref="AD91:AH91"/>
    <mergeCell ref="AI91:AU91"/>
    <mergeCell ref="AV91:AY91"/>
    <mergeCell ref="H92:L92"/>
    <mergeCell ref="M92:Y92"/>
    <mergeCell ref="Z92:AC92"/>
    <mergeCell ref="AD92:AH92"/>
    <mergeCell ref="AI92:AU92"/>
    <mergeCell ref="AV92:AY92"/>
    <mergeCell ref="H88:L88"/>
    <mergeCell ref="M88:Y88"/>
    <mergeCell ref="Z88:AC88"/>
    <mergeCell ref="AD88:AH88"/>
    <mergeCell ref="AI88:AU88"/>
    <mergeCell ref="AV88:AY88"/>
    <mergeCell ref="H89:AC89"/>
    <mergeCell ref="AD89:AY89"/>
    <mergeCell ref="H90:L90"/>
    <mergeCell ref="M90:Y90"/>
    <mergeCell ref="Z90:AC90"/>
    <mergeCell ref="AD90:AH90"/>
    <mergeCell ref="AI90:AU90"/>
    <mergeCell ref="AV90:AY90"/>
    <mergeCell ref="H86:L86"/>
    <mergeCell ref="M86:Y86"/>
    <mergeCell ref="Z86:AC86"/>
    <mergeCell ref="AD86:AH86"/>
    <mergeCell ref="AI86:AU86"/>
    <mergeCell ref="AV86:AY86"/>
    <mergeCell ref="H87:L87"/>
    <mergeCell ref="M87:Y87"/>
    <mergeCell ref="Z87:AC87"/>
    <mergeCell ref="AD87:AH87"/>
    <mergeCell ref="AI87:AU87"/>
    <mergeCell ref="AV87:AY87"/>
    <mergeCell ref="H84:L84"/>
    <mergeCell ref="M84:Y84"/>
    <mergeCell ref="Z84:AC84"/>
    <mergeCell ref="AD84:AH84"/>
    <mergeCell ref="AI84:AU84"/>
    <mergeCell ref="AV84:AY84"/>
    <mergeCell ref="H85:L85"/>
    <mergeCell ref="M85:Y85"/>
    <mergeCell ref="Z85:AC85"/>
    <mergeCell ref="AD85:AH85"/>
    <mergeCell ref="AI85:AU85"/>
    <mergeCell ref="AV85:AY85"/>
    <mergeCell ref="M80:Y80"/>
    <mergeCell ref="Z80:AC80"/>
    <mergeCell ref="AD80:AH80"/>
    <mergeCell ref="AI80:AU80"/>
    <mergeCell ref="AV80:AY80"/>
    <mergeCell ref="H83:L83"/>
    <mergeCell ref="M83:Y83"/>
    <mergeCell ref="Z83:AC83"/>
    <mergeCell ref="AD83:AH83"/>
    <mergeCell ref="AI83:AU83"/>
    <mergeCell ref="AV83:AY83"/>
    <mergeCell ref="B73:G75"/>
    <mergeCell ref="B66:F66"/>
    <mergeCell ref="G66:AY66"/>
    <mergeCell ref="M70:AA70"/>
    <mergeCell ref="AL70:AY70"/>
    <mergeCell ref="B69:AY69"/>
    <mergeCell ref="B68:AY68"/>
    <mergeCell ref="H55:AG55"/>
    <mergeCell ref="B72:G72"/>
    <mergeCell ref="H72:AY72"/>
    <mergeCell ref="B65:AY65"/>
    <mergeCell ref="B67:AY67"/>
    <mergeCell ref="D60:AY60"/>
    <mergeCell ref="D61:AY61"/>
    <mergeCell ref="D62:AY62"/>
    <mergeCell ref="B63:AY63"/>
    <mergeCell ref="B64:F64"/>
    <mergeCell ref="G64:AY64"/>
    <mergeCell ref="D56:G56"/>
    <mergeCell ref="H56:AG56"/>
    <mergeCell ref="D58:G58"/>
    <mergeCell ref="H58:AG58"/>
    <mergeCell ref="B59:C59"/>
    <mergeCell ref="D59:AY59"/>
    <mergeCell ref="D57:G57"/>
    <mergeCell ref="H57:U57"/>
    <mergeCell ref="V57:AG57"/>
    <mergeCell ref="B53:C58"/>
    <mergeCell ref="D53:G53"/>
    <mergeCell ref="H53:AG53"/>
    <mergeCell ref="AH53:AY58"/>
    <mergeCell ref="D54:G54"/>
    <mergeCell ref="H54:AG54"/>
    <mergeCell ref="D55:G55"/>
    <mergeCell ref="D41:AY41"/>
    <mergeCell ref="D42:AY42"/>
    <mergeCell ref="B43:AY43"/>
    <mergeCell ref="D44:G44"/>
    <mergeCell ref="H44:AG44"/>
    <mergeCell ref="AH44:AY44"/>
    <mergeCell ref="B45:C47"/>
    <mergeCell ref="D45:G45"/>
    <mergeCell ref="H45:AG45"/>
    <mergeCell ref="AH45:AY47"/>
    <mergeCell ref="D46:G46"/>
    <mergeCell ref="H46:AG46"/>
    <mergeCell ref="D47:G47"/>
    <mergeCell ref="H47:AG47"/>
    <mergeCell ref="B48:C52"/>
    <mergeCell ref="D48:G48"/>
    <mergeCell ref="H48:AG48"/>
    <mergeCell ref="AH48:AY52"/>
    <mergeCell ref="D49:G49"/>
    <mergeCell ref="H49:AG49"/>
    <mergeCell ref="D50:G50"/>
    <mergeCell ref="H50:AG50"/>
    <mergeCell ref="D51:G51"/>
    <mergeCell ref="H51:AG51"/>
    <mergeCell ref="D52:G52"/>
    <mergeCell ref="H52:AG52"/>
    <mergeCell ref="B37:C40"/>
    <mergeCell ref="D37:AY37"/>
    <mergeCell ref="D38:AY38"/>
    <mergeCell ref="D39:AY39"/>
    <mergeCell ref="D40:AY40"/>
    <mergeCell ref="B26:C34"/>
    <mergeCell ref="S31:X31"/>
    <mergeCell ref="Y31:AY31"/>
    <mergeCell ref="M28:R28"/>
    <mergeCell ref="S28:X28"/>
    <mergeCell ref="Y28:AY28"/>
    <mergeCell ref="D29:L29"/>
    <mergeCell ref="M29:R29"/>
    <mergeCell ref="S29:X29"/>
    <mergeCell ref="Y29:AY29"/>
    <mergeCell ref="D28:L28"/>
    <mergeCell ref="D30:L30"/>
    <mergeCell ref="M30:R30"/>
    <mergeCell ref="S30:X30"/>
    <mergeCell ref="Y30:AY30"/>
    <mergeCell ref="D31:L31"/>
    <mergeCell ref="M31:R31"/>
    <mergeCell ref="D32:L32"/>
    <mergeCell ref="M32:R32"/>
    <mergeCell ref="H23:Y24"/>
    <mergeCell ref="D26:L26"/>
    <mergeCell ref="M26:R26"/>
    <mergeCell ref="S26:X26"/>
    <mergeCell ref="Y26:AY26"/>
    <mergeCell ref="Z23:AB24"/>
    <mergeCell ref="AC23:AE24"/>
    <mergeCell ref="AF23:AJ23"/>
    <mergeCell ref="AK23:AO23"/>
    <mergeCell ref="AP23:AT23"/>
    <mergeCell ref="B22:G24"/>
    <mergeCell ref="AU23:AY23"/>
    <mergeCell ref="AF24:AJ24"/>
    <mergeCell ref="AK24:AO24"/>
    <mergeCell ref="AP24:AT24"/>
    <mergeCell ref="AU24:AY24"/>
    <mergeCell ref="AC22:AE22"/>
    <mergeCell ref="AF22:AJ22"/>
    <mergeCell ref="AK22:AO22"/>
    <mergeCell ref="AP22:AT22"/>
    <mergeCell ref="Z22:AB22"/>
    <mergeCell ref="B25:G25"/>
    <mergeCell ref="H25:Y25"/>
    <mergeCell ref="Z25:AB25"/>
    <mergeCell ref="D33:L33"/>
    <mergeCell ref="M33:R33"/>
    <mergeCell ref="S33:X33"/>
    <mergeCell ref="Y33:AY33"/>
    <mergeCell ref="D34:L34"/>
    <mergeCell ref="M34:R34"/>
    <mergeCell ref="S34:X34"/>
    <mergeCell ref="Y34:AY34"/>
    <mergeCell ref="S32:X32"/>
    <mergeCell ref="Y32:AY32"/>
    <mergeCell ref="AC25:AY25"/>
    <mergeCell ref="AS15:AY15"/>
    <mergeCell ref="D27:L27"/>
    <mergeCell ref="M27:R27"/>
    <mergeCell ref="S27:X27"/>
    <mergeCell ref="Y27:AY27"/>
    <mergeCell ref="H19:Y19"/>
    <mergeCell ref="Z19:AB19"/>
    <mergeCell ref="AC19:AE19"/>
    <mergeCell ref="AF19:AJ19"/>
    <mergeCell ref="AK19:AO19"/>
    <mergeCell ref="AC21:AE21"/>
    <mergeCell ref="B19:G21"/>
    <mergeCell ref="AP19:AT19"/>
    <mergeCell ref="AU19:AY19"/>
    <mergeCell ref="H20:Y21"/>
    <mergeCell ref="Z20:AB20"/>
    <mergeCell ref="AC20:AE20"/>
    <mergeCell ref="AF20:AJ20"/>
    <mergeCell ref="AK20:AO20"/>
    <mergeCell ref="AP20:AT20"/>
    <mergeCell ref="AU20:AY20"/>
    <mergeCell ref="AP21:AT21"/>
    <mergeCell ref="AU21:AY21"/>
    <mergeCell ref="H22:Y22"/>
    <mergeCell ref="AU22:AY22"/>
    <mergeCell ref="AS12:AY12"/>
    <mergeCell ref="J13:P13"/>
    <mergeCell ref="Q13:W13"/>
    <mergeCell ref="X13:AD13"/>
    <mergeCell ref="AE13:AK13"/>
    <mergeCell ref="AL13:AR13"/>
    <mergeCell ref="AS13:AY13"/>
    <mergeCell ref="AS14:AY14"/>
    <mergeCell ref="J15:P15"/>
    <mergeCell ref="Q15:W15"/>
    <mergeCell ref="X15:AD15"/>
    <mergeCell ref="AE15:AK15"/>
    <mergeCell ref="Z21:AB21"/>
    <mergeCell ref="AS16:AY16"/>
    <mergeCell ref="AF21:AJ21"/>
    <mergeCell ref="AK21:AO21"/>
    <mergeCell ref="AS17:AY17"/>
    <mergeCell ref="H18:P18"/>
    <mergeCell ref="Q18:W18"/>
    <mergeCell ref="X18:AD18"/>
    <mergeCell ref="AE18:AK18"/>
    <mergeCell ref="AL18:AR18"/>
    <mergeCell ref="AS18:AY18"/>
    <mergeCell ref="B12:G18"/>
    <mergeCell ref="H12:P12"/>
    <mergeCell ref="Q12:W12"/>
    <mergeCell ref="X12:AD12"/>
    <mergeCell ref="AE12:AK12"/>
    <mergeCell ref="AL12:AR12"/>
    <mergeCell ref="X14:AD14"/>
    <mergeCell ref="AE14:AK14"/>
    <mergeCell ref="AL14:AR14"/>
    <mergeCell ref="J16:P16"/>
    <mergeCell ref="J14:P14"/>
    <mergeCell ref="Q14:W14"/>
    <mergeCell ref="Q16:W16"/>
    <mergeCell ref="X16:AD16"/>
    <mergeCell ref="AE16:AK16"/>
    <mergeCell ref="AL16:AR16"/>
    <mergeCell ref="AL15:AR15"/>
    <mergeCell ref="H13:I16"/>
    <mergeCell ref="H17:P17"/>
    <mergeCell ref="Q17:W17"/>
    <mergeCell ref="X17:AD17"/>
    <mergeCell ref="AE17:AK17"/>
    <mergeCell ref="AL17:AR17"/>
    <mergeCell ref="B6:G6"/>
    <mergeCell ref="H6:Y6"/>
    <mergeCell ref="Z6:AE6"/>
    <mergeCell ref="AF6:AY6"/>
    <mergeCell ref="B7:G8"/>
    <mergeCell ref="H7:Y8"/>
    <mergeCell ref="Z7:AE8"/>
    <mergeCell ref="AF7:AY8"/>
    <mergeCell ref="B9:G9"/>
    <mergeCell ref="H9:AY9"/>
    <mergeCell ref="B77:G77"/>
    <mergeCell ref="H77:AY77"/>
    <mergeCell ref="B78:G121"/>
    <mergeCell ref="H78:AC78"/>
    <mergeCell ref="AD78:AY78"/>
    <mergeCell ref="Z79:AC79"/>
    <mergeCell ref="AD79:AH79"/>
    <mergeCell ref="AI79:AU79"/>
    <mergeCell ref="AV79:AY79"/>
    <mergeCell ref="AI82:AU82"/>
    <mergeCell ref="AV82:AY82"/>
    <mergeCell ref="H81:L81"/>
    <mergeCell ref="M81:Y81"/>
    <mergeCell ref="Z81:AC81"/>
    <mergeCell ref="AD81:AH81"/>
    <mergeCell ref="AI81:AU81"/>
    <mergeCell ref="AV81:AY81"/>
    <mergeCell ref="H79:L79"/>
    <mergeCell ref="M79:Y79"/>
    <mergeCell ref="H82:L82"/>
    <mergeCell ref="M82:Y82"/>
    <mergeCell ref="Z82:AC82"/>
    <mergeCell ref="AD82:AH82"/>
    <mergeCell ref="H80:L80"/>
    <mergeCell ref="AR143:AU143"/>
    <mergeCell ref="AV143:AX143"/>
    <mergeCell ref="AQ1:AW1"/>
    <mergeCell ref="AK2:AQ2"/>
    <mergeCell ref="AR2:AY2"/>
    <mergeCell ref="B3:AY3"/>
    <mergeCell ref="B4:G4"/>
    <mergeCell ref="H4:Y4"/>
    <mergeCell ref="Z4:AE4"/>
    <mergeCell ref="AF4:AQ4"/>
    <mergeCell ref="AR4:AY4"/>
    <mergeCell ref="B5:G5"/>
    <mergeCell ref="H5:Y5"/>
    <mergeCell ref="Z5:AE5"/>
    <mergeCell ref="AF5:AQ5"/>
    <mergeCell ref="AR5:AY5"/>
    <mergeCell ref="B143:C143"/>
    <mergeCell ref="D143:M143"/>
    <mergeCell ref="N143:AK143"/>
    <mergeCell ref="AL143:AQ143"/>
    <mergeCell ref="B10:G10"/>
    <mergeCell ref="H10:AY10"/>
    <mergeCell ref="B11:G11"/>
    <mergeCell ref="H11:AY11"/>
    <mergeCell ref="AR144:AU144"/>
    <mergeCell ref="AV144:AX144"/>
    <mergeCell ref="B145:C145"/>
    <mergeCell ref="D145:M145"/>
    <mergeCell ref="N145:AK145"/>
    <mergeCell ref="AL145:AQ145"/>
    <mergeCell ref="AR145:AU145"/>
    <mergeCell ref="AV145:AX145"/>
    <mergeCell ref="B144:C144"/>
    <mergeCell ref="D144:M144"/>
    <mergeCell ref="N144:AK144"/>
    <mergeCell ref="AL144:AQ144"/>
    <mergeCell ref="B153:C153"/>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AL150:AQ150"/>
    <mergeCell ref="AR150:AU150"/>
    <mergeCell ref="AV150:AX150"/>
    <mergeCell ref="B151:C151"/>
    <mergeCell ref="D151:M151"/>
    <mergeCell ref="N151:AK151"/>
    <mergeCell ref="B149:C149"/>
    <mergeCell ref="D149:M149"/>
    <mergeCell ref="B152:C152"/>
    <mergeCell ref="D152:M152"/>
    <mergeCell ref="N152:AK152"/>
    <mergeCell ref="AR149:AU149"/>
    <mergeCell ref="AV149:AX149"/>
    <mergeCell ref="B148:C148"/>
    <mergeCell ref="D148:M148"/>
    <mergeCell ref="N148:AK148"/>
    <mergeCell ref="AL148:AQ148"/>
    <mergeCell ref="AR148:AU148"/>
    <mergeCell ref="AV148:AX148"/>
    <mergeCell ref="D153:M153"/>
    <mergeCell ref="N153:AK153"/>
    <mergeCell ref="AL153:AQ153"/>
    <mergeCell ref="AR153:AU153"/>
    <mergeCell ref="AV153:AX153"/>
    <mergeCell ref="N149:AK149"/>
    <mergeCell ref="AL152:AQ152"/>
    <mergeCell ref="AR152:AU152"/>
    <mergeCell ref="AV152:AX152"/>
    <mergeCell ref="AL149:AQ149"/>
    <mergeCell ref="AL151:AQ151"/>
    <mergeCell ref="AR151:AU151"/>
    <mergeCell ref="AV151:AX151"/>
    <mergeCell ref="B150:C150"/>
    <mergeCell ref="D150:M150"/>
    <mergeCell ref="N150:AK150"/>
  </mergeCells>
  <phoneticPr fontId="1"/>
  <pageMargins left="0.51" right="0.39370078740157483" top="0.51181102362204722" bottom="0.15748031496062992" header="0.39370078740157483" footer="0.51181102362204722"/>
  <pageSetup paperSize="9" scale="69" fitToHeight="5" orientation="portrait" r:id="rId1"/>
  <headerFooter differentFirst="1" alignWithMargins="0"/>
  <rowBreaks count="4" manualBreakCount="4">
    <brk id="42" max="50" man="1"/>
    <brk id="75" max="50" man="1"/>
    <brk id="122" max="50" man="1"/>
    <brk id="179" max="50" man="1"/>
  </rowBreaks>
  <drawing r:id="rId2"/>
</worksheet>
</file>

<file path=xl/worksheets/sheet11.xml><?xml version="1.0" encoding="utf-8"?>
<worksheet xmlns="http://schemas.openxmlformats.org/spreadsheetml/2006/main" xmlns:r="http://schemas.openxmlformats.org/officeDocument/2006/relationships">
  <dimension ref="A1:BA362"/>
  <sheetViews>
    <sheetView view="pageBreakPreview" topLeftCell="A315" zoomScale="80" zoomScaleNormal="75" zoomScaleSheetLayoutView="80" zoomScalePageLayoutView="30" workbookViewId="0">
      <selection activeCell="D66" sqref="D66:AY66"/>
    </sheetView>
  </sheetViews>
  <sheetFormatPr defaultRowHeight="13.5"/>
  <cols>
    <col min="1" max="2" width="2.25" style="1" customWidth="1"/>
    <col min="3" max="3" width="3.625" style="1" customWidth="1"/>
    <col min="4" max="6" width="2.25" style="1" customWidth="1"/>
    <col min="7" max="7" width="1.625" style="1" customWidth="1"/>
    <col min="8" max="25" width="2.25" style="1" customWidth="1"/>
    <col min="26" max="28" width="2.75" style="1" customWidth="1"/>
    <col min="29" max="34" width="2.25" style="1" customWidth="1"/>
    <col min="35" max="35" width="2.625" style="1" customWidth="1"/>
    <col min="36" max="36" width="3.5" style="1" customWidth="1"/>
    <col min="37" max="46" width="2.625" style="1" customWidth="1"/>
    <col min="47" max="47" width="3.5" style="1" customWidth="1"/>
    <col min="48" max="49" width="2.25" style="1" customWidth="1"/>
    <col min="50" max="50" width="6.625" style="1" customWidth="1"/>
    <col min="51" max="51" width="6.25" style="1" customWidth="1"/>
    <col min="52" max="58" width="2.25" style="1" customWidth="1"/>
    <col min="59" max="16384" width="9" style="1"/>
  </cols>
  <sheetData>
    <row r="1" spans="2:51" ht="21.75" customHeight="1" thickBot="1">
      <c r="AK1" s="271" t="s">
        <v>0</v>
      </c>
      <c r="AL1" s="271"/>
      <c r="AM1" s="271"/>
      <c r="AN1" s="271"/>
      <c r="AO1" s="271"/>
      <c r="AP1" s="271"/>
      <c r="AQ1" s="271"/>
      <c r="AR1" s="271">
        <v>229</v>
      </c>
      <c r="AS1" s="271"/>
      <c r="AT1" s="271"/>
      <c r="AU1" s="271"/>
      <c r="AV1" s="271"/>
      <c r="AW1" s="271"/>
      <c r="AX1" s="271"/>
      <c r="AY1" s="271"/>
    </row>
    <row r="2" spans="2:51" ht="19.5" thickBot="1">
      <c r="B2" s="272" t="s">
        <v>1</v>
      </c>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4"/>
    </row>
    <row r="3" spans="2:51" ht="21" customHeight="1">
      <c r="B3" s="275" t="s">
        <v>2</v>
      </c>
      <c r="C3" s="276"/>
      <c r="D3" s="276"/>
      <c r="E3" s="276"/>
      <c r="F3" s="276"/>
      <c r="G3" s="276"/>
      <c r="H3" s="2784" t="s">
        <v>834</v>
      </c>
      <c r="I3" s="278"/>
      <c r="J3" s="278"/>
      <c r="K3" s="278"/>
      <c r="L3" s="278"/>
      <c r="M3" s="278"/>
      <c r="N3" s="278"/>
      <c r="O3" s="278"/>
      <c r="P3" s="278"/>
      <c r="Q3" s="278"/>
      <c r="R3" s="278"/>
      <c r="S3" s="278"/>
      <c r="T3" s="278"/>
      <c r="U3" s="278"/>
      <c r="V3" s="278"/>
      <c r="W3" s="278"/>
      <c r="X3" s="278"/>
      <c r="Y3" s="278"/>
      <c r="Z3" s="279" t="s">
        <v>532</v>
      </c>
      <c r="AA3" s="280"/>
      <c r="AB3" s="280"/>
      <c r="AC3" s="280"/>
      <c r="AD3" s="280"/>
      <c r="AE3" s="281"/>
      <c r="AF3" s="282" t="s">
        <v>531</v>
      </c>
      <c r="AG3" s="280"/>
      <c r="AH3" s="280"/>
      <c r="AI3" s="280"/>
      <c r="AJ3" s="280"/>
      <c r="AK3" s="280"/>
      <c r="AL3" s="280"/>
      <c r="AM3" s="280"/>
      <c r="AN3" s="280"/>
      <c r="AO3" s="280"/>
      <c r="AP3" s="280"/>
      <c r="AQ3" s="281"/>
      <c r="AR3" s="283" t="s">
        <v>6</v>
      </c>
      <c r="AS3" s="282"/>
      <c r="AT3" s="282"/>
      <c r="AU3" s="282"/>
      <c r="AV3" s="282"/>
      <c r="AW3" s="282"/>
      <c r="AX3" s="282"/>
      <c r="AY3" s="284"/>
    </row>
    <row r="4" spans="2:51" ht="28.15" customHeight="1">
      <c r="B4" s="285" t="s">
        <v>7</v>
      </c>
      <c r="C4" s="286"/>
      <c r="D4" s="286"/>
      <c r="E4" s="286"/>
      <c r="F4" s="286"/>
      <c r="G4" s="287"/>
      <c r="H4" s="288" t="s">
        <v>449</v>
      </c>
      <c r="I4" s="289"/>
      <c r="J4" s="289"/>
      <c r="K4" s="289"/>
      <c r="L4" s="289"/>
      <c r="M4" s="289"/>
      <c r="N4" s="289"/>
      <c r="O4" s="289"/>
      <c r="P4" s="289"/>
      <c r="Q4" s="289"/>
      <c r="R4" s="289"/>
      <c r="S4" s="289"/>
      <c r="T4" s="289"/>
      <c r="U4" s="289"/>
      <c r="V4" s="289"/>
      <c r="W4" s="290"/>
      <c r="X4" s="290"/>
      <c r="Y4" s="290"/>
      <c r="Z4" s="291" t="s">
        <v>8</v>
      </c>
      <c r="AA4" s="292"/>
      <c r="AB4" s="292"/>
      <c r="AC4" s="292"/>
      <c r="AD4" s="292"/>
      <c r="AE4" s="293"/>
      <c r="AF4" s="292" t="s">
        <v>680</v>
      </c>
      <c r="AG4" s="292"/>
      <c r="AH4" s="292"/>
      <c r="AI4" s="292"/>
      <c r="AJ4" s="292"/>
      <c r="AK4" s="292"/>
      <c r="AL4" s="292"/>
      <c r="AM4" s="292"/>
      <c r="AN4" s="292"/>
      <c r="AO4" s="292"/>
      <c r="AP4" s="292"/>
      <c r="AQ4" s="293"/>
      <c r="AR4" s="294" t="s">
        <v>763</v>
      </c>
      <c r="AS4" s="295"/>
      <c r="AT4" s="295"/>
      <c r="AU4" s="295"/>
      <c r="AV4" s="295"/>
      <c r="AW4" s="295"/>
      <c r="AX4" s="295"/>
      <c r="AY4" s="296"/>
    </row>
    <row r="5" spans="2:51" ht="30.75" customHeight="1">
      <c r="B5" s="361" t="s">
        <v>11</v>
      </c>
      <c r="C5" s="362"/>
      <c r="D5" s="362"/>
      <c r="E5" s="362"/>
      <c r="F5" s="362"/>
      <c r="G5" s="2785"/>
      <c r="H5" s="363" t="s">
        <v>12</v>
      </c>
      <c r="I5" s="290"/>
      <c r="J5" s="290"/>
      <c r="K5" s="290"/>
      <c r="L5" s="290"/>
      <c r="M5" s="290"/>
      <c r="N5" s="290"/>
      <c r="O5" s="290"/>
      <c r="P5" s="290"/>
      <c r="Q5" s="290"/>
      <c r="R5" s="290"/>
      <c r="S5" s="290"/>
      <c r="T5" s="290"/>
      <c r="U5" s="290"/>
      <c r="V5" s="290"/>
      <c r="W5" s="290"/>
      <c r="X5" s="290"/>
      <c r="Y5" s="731"/>
      <c r="Z5" s="364" t="s">
        <v>13</v>
      </c>
      <c r="AA5" s="365"/>
      <c r="AB5" s="365"/>
      <c r="AC5" s="365"/>
      <c r="AD5" s="365"/>
      <c r="AE5" s="366"/>
      <c r="AF5" s="2808" t="s">
        <v>678</v>
      </c>
      <c r="AG5" s="367"/>
      <c r="AH5" s="367"/>
      <c r="AI5" s="367"/>
      <c r="AJ5" s="367"/>
      <c r="AK5" s="367"/>
      <c r="AL5" s="367"/>
      <c r="AM5" s="367"/>
      <c r="AN5" s="367"/>
      <c r="AO5" s="367"/>
      <c r="AP5" s="367"/>
      <c r="AQ5" s="367"/>
      <c r="AR5" s="368"/>
      <c r="AS5" s="368"/>
      <c r="AT5" s="368"/>
      <c r="AU5" s="368"/>
      <c r="AV5" s="368"/>
      <c r="AW5" s="368"/>
      <c r="AX5" s="368"/>
      <c r="AY5" s="369"/>
    </row>
    <row r="6" spans="2:51" ht="18" customHeight="1">
      <c r="B6" s="2789" t="s">
        <v>15</v>
      </c>
      <c r="C6" s="2790"/>
      <c r="D6" s="2790"/>
      <c r="E6" s="2790"/>
      <c r="F6" s="2790"/>
      <c r="G6" s="2791"/>
      <c r="H6" s="2795" t="s">
        <v>677</v>
      </c>
      <c r="I6" s="2796"/>
      <c r="J6" s="2796"/>
      <c r="K6" s="2796"/>
      <c r="L6" s="2796"/>
      <c r="M6" s="2796"/>
      <c r="N6" s="2796"/>
      <c r="O6" s="2796"/>
      <c r="P6" s="2796"/>
      <c r="Q6" s="2796"/>
      <c r="R6" s="2796"/>
      <c r="S6" s="2796"/>
      <c r="T6" s="2796"/>
      <c r="U6" s="2796"/>
      <c r="V6" s="2796"/>
      <c r="W6" s="2796"/>
      <c r="X6" s="2796"/>
      <c r="Y6" s="2797"/>
      <c r="Z6" s="2727" t="s">
        <v>526</v>
      </c>
      <c r="AA6" s="2801"/>
      <c r="AB6" s="2801"/>
      <c r="AC6" s="2801"/>
      <c r="AD6" s="2801"/>
      <c r="AE6" s="2802"/>
      <c r="AF6" s="2786" t="s">
        <v>516</v>
      </c>
      <c r="AG6" s="1422"/>
      <c r="AH6" s="1422"/>
      <c r="AI6" s="1422"/>
      <c r="AJ6" s="1422"/>
      <c r="AK6" s="1422"/>
      <c r="AL6" s="1422"/>
      <c r="AM6" s="1422"/>
      <c r="AN6" s="1422"/>
      <c r="AO6" s="1422"/>
      <c r="AP6" s="1422"/>
      <c r="AQ6" s="1422"/>
      <c r="AR6" s="1422"/>
      <c r="AS6" s="1422"/>
      <c r="AT6" s="1422"/>
      <c r="AU6" s="1422"/>
      <c r="AV6" s="1422"/>
      <c r="AW6" s="1422"/>
      <c r="AX6" s="1422"/>
      <c r="AY6" s="2787"/>
    </row>
    <row r="7" spans="2:51" ht="24" customHeight="1">
      <c r="B7" s="2792"/>
      <c r="C7" s="2793"/>
      <c r="D7" s="2793"/>
      <c r="E7" s="2793"/>
      <c r="F7" s="2793"/>
      <c r="G7" s="2794"/>
      <c r="H7" s="2798"/>
      <c r="I7" s="2799"/>
      <c r="J7" s="2799"/>
      <c r="K7" s="2799"/>
      <c r="L7" s="2799"/>
      <c r="M7" s="2799"/>
      <c r="N7" s="2799"/>
      <c r="O7" s="2799"/>
      <c r="P7" s="2799"/>
      <c r="Q7" s="2799"/>
      <c r="R7" s="2799"/>
      <c r="S7" s="2799"/>
      <c r="T7" s="2799"/>
      <c r="U7" s="2799"/>
      <c r="V7" s="2799"/>
      <c r="W7" s="2799"/>
      <c r="X7" s="2799"/>
      <c r="Y7" s="2800"/>
      <c r="Z7" s="382"/>
      <c r="AA7" s="368"/>
      <c r="AB7" s="368"/>
      <c r="AC7" s="368"/>
      <c r="AD7" s="368"/>
      <c r="AE7" s="381"/>
      <c r="AF7" s="836"/>
      <c r="AG7" s="836"/>
      <c r="AH7" s="836"/>
      <c r="AI7" s="836"/>
      <c r="AJ7" s="836"/>
      <c r="AK7" s="836"/>
      <c r="AL7" s="836"/>
      <c r="AM7" s="836"/>
      <c r="AN7" s="836"/>
      <c r="AO7" s="836"/>
      <c r="AP7" s="836"/>
      <c r="AQ7" s="836"/>
      <c r="AR7" s="836"/>
      <c r="AS7" s="836"/>
      <c r="AT7" s="836"/>
      <c r="AU7" s="836"/>
      <c r="AV7" s="836"/>
      <c r="AW7" s="836"/>
      <c r="AX7" s="836"/>
      <c r="AY7" s="837"/>
    </row>
    <row r="8" spans="2:51" ht="57" customHeight="1">
      <c r="B8" s="2779" t="s">
        <v>833</v>
      </c>
      <c r="C8" s="2780"/>
      <c r="D8" s="2780"/>
      <c r="E8" s="2780"/>
      <c r="F8" s="2780"/>
      <c r="G8" s="2780"/>
      <c r="H8" s="2781" t="s">
        <v>832</v>
      </c>
      <c r="I8" s="2782"/>
      <c r="J8" s="2782"/>
      <c r="K8" s="2782"/>
      <c r="L8" s="2782"/>
      <c r="M8" s="2782"/>
      <c r="N8" s="2782"/>
      <c r="O8" s="2782"/>
      <c r="P8" s="2782"/>
      <c r="Q8" s="2782"/>
      <c r="R8" s="2782"/>
      <c r="S8" s="2782"/>
      <c r="T8" s="2782"/>
      <c r="U8" s="2782"/>
      <c r="V8" s="2782"/>
      <c r="W8" s="2782"/>
      <c r="X8" s="2782"/>
      <c r="Y8" s="2782"/>
      <c r="Z8" s="2782"/>
      <c r="AA8" s="2782"/>
      <c r="AB8" s="2782"/>
      <c r="AC8" s="2782"/>
      <c r="AD8" s="2782"/>
      <c r="AE8" s="2782"/>
      <c r="AF8" s="2782"/>
      <c r="AG8" s="2782"/>
      <c r="AH8" s="2782"/>
      <c r="AI8" s="2782"/>
      <c r="AJ8" s="2782"/>
      <c r="AK8" s="2782"/>
      <c r="AL8" s="2782"/>
      <c r="AM8" s="2782"/>
      <c r="AN8" s="2782"/>
      <c r="AO8" s="2782"/>
      <c r="AP8" s="2782"/>
      <c r="AQ8" s="2782"/>
      <c r="AR8" s="2782"/>
      <c r="AS8" s="2782"/>
      <c r="AT8" s="2782"/>
      <c r="AU8" s="2782"/>
      <c r="AV8" s="2782"/>
      <c r="AW8" s="2782"/>
      <c r="AX8" s="2782"/>
      <c r="AY8" s="2783"/>
    </row>
    <row r="9" spans="2:51" ht="83.25" customHeight="1">
      <c r="B9" s="298" t="s">
        <v>20</v>
      </c>
      <c r="C9" s="299"/>
      <c r="D9" s="299"/>
      <c r="E9" s="299"/>
      <c r="F9" s="299"/>
      <c r="G9" s="299"/>
      <c r="H9" s="2809" t="s">
        <v>1717</v>
      </c>
      <c r="I9" s="2810"/>
      <c r="J9" s="2810"/>
      <c r="K9" s="2810"/>
      <c r="L9" s="2810"/>
      <c r="M9" s="2810"/>
      <c r="N9" s="2810"/>
      <c r="O9" s="2810"/>
      <c r="P9" s="2810"/>
      <c r="Q9" s="2810"/>
      <c r="R9" s="2810"/>
      <c r="S9" s="2810"/>
      <c r="T9" s="2810"/>
      <c r="U9" s="2810"/>
      <c r="V9" s="2810"/>
      <c r="W9" s="2810"/>
      <c r="X9" s="2810"/>
      <c r="Y9" s="2810"/>
      <c r="Z9" s="2810"/>
      <c r="AA9" s="2810"/>
      <c r="AB9" s="2810"/>
      <c r="AC9" s="2810"/>
      <c r="AD9" s="2810"/>
      <c r="AE9" s="2810"/>
      <c r="AF9" s="2810"/>
      <c r="AG9" s="2810"/>
      <c r="AH9" s="2810"/>
      <c r="AI9" s="2810"/>
      <c r="AJ9" s="2810"/>
      <c r="AK9" s="2810"/>
      <c r="AL9" s="2810"/>
      <c r="AM9" s="2810"/>
      <c r="AN9" s="2810"/>
      <c r="AO9" s="2810"/>
      <c r="AP9" s="2810"/>
      <c r="AQ9" s="2810"/>
      <c r="AR9" s="2810"/>
      <c r="AS9" s="2810"/>
      <c r="AT9" s="2810"/>
      <c r="AU9" s="2810"/>
      <c r="AV9" s="2810"/>
      <c r="AW9" s="2810"/>
      <c r="AX9" s="2810"/>
      <c r="AY9" s="2811"/>
    </row>
    <row r="10" spans="2:51" ht="23.25" customHeight="1">
      <c r="B10" s="298" t="s">
        <v>22</v>
      </c>
      <c r="C10" s="299"/>
      <c r="D10" s="299"/>
      <c r="E10" s="299"/>
      <c r="F10" s="299"/>
      <c r="G10" s="303"/>
      <c r="H10" s="304" t="s">
        <v>268</v>
      </c>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c r="AJ10" s="305"/>
      <c r="AK10" s="305"/>
      <c r="AL10" s="305"/>
      <c r="AM10" s="305"/>
      <c r="AN10" s="305"/>
      <c r="AO10" s="305"/>
      <c r="AP10" s="305"/>
      <c r="AQ10" s="305"/>
      <c r="AR10" s="305"/>
      <c r="AS10" s="305"/>
      <c r="AT10" s="305"/>
      <c r="AU10" s="305"/>
      <c r="AV10" s="305"/>
      <c r="AW10" s="305"/>
      <c r="AX10" s="305"/>
      <c r="AY10" s="306"/>
    </row>
    <row r="11" spans="2:51" ht="21" customHeight="1">
      <c r="B11" s="391" t="s">
        <v>24</v>
      </c>
      <c r="C11" s="392"/>
      <c r="D11" s="392"/>
      <c r="E11" s="392"/>
      <c r="F11" s="392"/>
      <c r="G11" s="393"/>
      <c r="H11" s="400"/>
      <c r="I11" s="401"/>
      <c r="J11" s="401"/>
      <c r="K11" s="401"/>
      <c r="L11" s="401"/>
      <c r="M11" s="401"/>
      <c r="N11" s="401"/>
      <c r="O11" s="401"/>
      <c r="P11" s="401"/>
      <c r="Q11" s="402" t="s">
        <v>25</v>
      </c>
      <c r="R11" s="403"/>
      <c r="S11" s="403"/>
      <c r="T11" s="403"/>
      <c r="U11" s="403"/>
      <c r="V11" s="403"/>
      <c r="W11" s="404"/>
      <c r="X11" s="402" t="s">
        <v>26</v>
      </c>
      <c r="Y11" s="403"/>
      <c r="Z11" s="403"/>
      <c r="AA11" s="403"/>
      <c r="AB11" s="403"/>
      <c r="AC11" s="403"/>
      <c r="AD11" s="404"/>
      <c r="AE11" s="402" t="s">
        <v>27</v>
      </c>
      <c r="AF11" s="403"/>
      <c r="AG11" s="403"/>
      <c r="AH11" s="403"/>
      <c r="AI11" s="403"/>
      <c r="AJ11" s="403"/>
      <c r="AK11" s="404"/>
      <c r="AL11" s="402" t="s">
        <v>28</v>
      </c>
      <c r="AM11" s="403"/>
      <c r="AN11" s="403"/>
      <c r="AO11" s="403"/>
      <c r="AP11" s="403"/>
      <c r="AQ11" s="403"/>
      <c r="AR11" s="404"/>
      <c r="AS11" s="402" t="s">
        <v>29</v>
      </c>
      <c r="AT11" s="403"/>
      <c r="AU11" s="403"/>
      <c r="AV11" s="403"/>
      <c r="AW11" s="403"/>
      <c r="AX11" s="403"/>
      <c r="AY11" s="426"/>
    </row>
    <row r="12" spans="2:51" ht="21" customHeight="1">
      <c r="B12" s="394"/>
      <c r="C12" s="395"/>
      <c r="D12" s="395"/>
      <c r="E12" s="395"/>
      <c r="F12" s="395"/>
      <c r="G12" s="396"/>
      <c r="H12" s="413" t="s">
        <v>30</v>
      </c>
      <c r="I12" s="414"/>
      <c r="J12" s="427" t="s">
        <v>31</v>
      </c>
      <c r="K12" s="428"/>
      <c r="L12" s="428"/>
      <c r="M12" s="428"/>
      <c r="N12" s="428"/>
      <c r="O12" s="428"/>
      <c r="P12" s="429"/>
      <c r="Q12" s="430">
        <v>4</v>
      </c>
      <c r="R12" s="430"/>
      <c r="S12" s="430"/>
      <c r="T12" s="430"/>
      <c r="U12" s="430"/>
      <c r="V12" s="430"/>
      <c r="W12" s="430"/>
      <c r="X12" s="430">
        <v>8</v>
      </c>
      <c r="Y12" s="430"/>
      <c r="Z12" s="430"/>
      <c r="AA12" s="430"/>
      <c r="AB12" s="430"/>
      <c r="AC12" s="430"/>
      <c r="AD12" s="430"/>
      <c r="AE12" s="2734">
        <v>7</v>
      </c>
      <c r="AF12" s="2734"/>
      <c r="AG12" s="2734"/>
      <c r="AH12" s="2734"/>
      <c r="AI12" s="2734"/>
      <c r="AJ12" s="2734"/>
      <c r="AK12" s="2734"/>
      <c r="AL12" s="2734">
        <v>7</v>
      </c>
      <c r="AM12" s="2734"/>
      <c r="AN12" s="2734"/>
      <c r="AO12" s="2734"/>
      <c r="AP12" s="2734"/>
      <c r="AQ12" s="2734"/>
      <c r="AR12" s="2734"/>
      <c r="AS12" s="2734">
        <v>9</v>
      </c>
      <c r="AT12" s="2734"/>
      <c r="AU12" s="2734"/>
      <c r="AV12" s="2734"/>
      <c r="AW12" s="2734"/>
      <c r="AX12" s="2734"/>
      <c r="AY12" s="2804"/>
    </row>
    <row r="13" spans="2:51" ht="21" customHeight="1">
      <c r="B13" s="394"/>
      <c r="C13" s="395"/>
      <c r="D13" s="395"/>
      <c r="E13" s="395"/>
      <c r="F13" s="395"/>
      <c r="G13" s="396"/>
      <c r="H13" s="415"/>
      <c r="I13" s="416"/>
      <c r="J13" s="409" t="s">
        <v>32</v>
      </c>
      <c r="K13" s="410"/>
      <c r="L13" s="410"/>
      <c r="M13" s="410"/>
      <c r="N13" s="410"/>
      <c r="O13" s="410"/>
      <c r="P13" s="411"/>
      <c r="Q13" s="405" t="s">
        <v>516</v>
      </c>
      <c r="R13" s="405"/>
      <c r="S13" s="405"/>
      <c r="T13" s="405"/>
      <c r="U13" s="405"/>
      <c r="V13" s="405"/>
      <c r="W13" s="405"/>
      <c r="X13" s="405" t="s">
        <v>516</v>
      </c>
      <c r="Y13" s="405"/>
      <c r="Z13" s="405"/>
      <c r="AA13" s="405"/>
      <c r="AB13" s="405"/>
      <c r="AC13" s="405"/>
      <c r="AD13" s="405"/>
      <c r="AE13" s="2807" t="s">
        <v>516</v>
      </c>
      <c r="AF13" s="2807"/>
      <c r="AG13" s="2807"/>
      <c r="AH13" s="2807"/>
      <c r="AI13" s="2807"/>
      <c r="AJ13" s="2807"/>
      <c r="AK13" s="2807"/>
      <c r="AL13" s="2814" t="s">
        <v>516</v>
      </c>
      <c r="AM13" s="2807"/>
      <c r="AN13" s="2807"/>
      <c r="AO13" s="2807"/>
      <c r="AP13" s="2807"/>
      <c r="AQ13" s="2807"/>
      <c r="AR13" s="2807"/>
      <c r="AS13" s="2805"/>
      <c r="AT13" s="2805"/>
      <c r="AU13" s="2805"/>
      <c r="AV13" s="2805"/>
      <c r="AW13" s="2805"/>
      <c r="AX13" s="2805"/>
      <c r="AY13" s="2806"/>
    </row>
    <row r="14" spans="2:51" ht="24.75" customHeight="1">
      <c r="B14" s="394"/>
      <c r="C14" s="395"/>
      <c r="D14" s="395"/>
      <c r="E14" s="395"/>
      <c r="F14" s="395"/>
      <c r="G14" s="396"/>
      <c r="H14" s="415"/>
      <c r="I14" s="416"/>
      <c r="J14" s="409" t="s">
        <v>34</v>
      </c>
      <c r="K14" s="410"/>
      <c r="L14" s="410"/>
      <c r="M14" s="410"/>
      <c r="N14" s="410"/>
      <c r="O14" s="410"/>
      <c r="P14" s="411"/>
      <c r="Q14" s="405" t="s">
        <v>516</v>
      </c>
      <c r="R14" s="405"/>
      <c r="S14" s="405"/>
      <c r="T14" s="405"/>
      <c r="U14" s="405"/>
      <c r="V14" s="405"/>
      <c r="W14" s="405"/>
      <c r="X14" s="405" t="s">
        <v>516</v>
      </c>
      <c r="Y14" s="405"/>
      <c r="Z14" s="405"/>
      <c r="AA14" s="405"/>
      <c r="AB14" s="405"/>
      <c r="AC14" s="405"/>
      <c r="AD14" s="405"/>
      <c r="AE14" s="2807" t="s">
        <v>516</v>
      </c>
      <c r="AF14" s="2807"/>
      <c r="AG14" s="2807"/>
      <c r="AH14" s="2807"/>
      <c r="AI14" s="2807"/>
      <c r="AJ14" s="2807"/>
      <c r="AK14" s="2807"/>
      <c r="AL14" s="2814" t="s">
        <v>516</v>
      </c>
      <c r="AM14" s="2807"/>
      <c r="AN14" s="2807"/>
      <c r="AO14" s="2807"/>
      <c r="AP14" s="2807"/>
      <c r="AQ14" s="2807"/>
      <c r="AR14" s="2807"/>
      <c r="AS14" s="2805"/>
      <c r="AT14" s="2805"/>
      <c r="AU14" s="2805"/>
      <c r="AV14" s="2805"/>
      <c r="AW14" s="2805"/>
      <c r="AX14" s="2805"/>
      <c r="AY14" s="2806"/>
    </row>
    <row r="15" spans="2:51" ht="24.75" customHeight="1">
      <c r="B15" s="394"/>
      <c r="C15" s="395"/>
      <c r="D15" s="395"/>
      <c r="E15" s="395"/>
      <c r="F15" s="395"/>
      <c r="G15" s="396"/>
      <c r="H15" s="417"/>
      <c r="I15" s="418"/>
      <c r="J15" s="406" t="s">
        <v>35</v>
      </c>
      <c r="K15" s="407"/>
      <c r="L15" s="407"/>
      <c r="M15" s="407"/>
      <c r="N15" s="407"/>
      <c r="O15" s="407"/>
      <c r="P15" s="408"/>
      <c r="Q15" s="412">
        <v>4</v>
      </c>
      <c r="R15" s="412"/>
      <c r="S15" s="412"/>
      <c r="T15" s="412"/>
      <c r="U15" s="412"/>
      <c r="V15" s="412"/>
      <c r="W15" s="412"/>
      <c r="X15" s="412">
        <v>8</v>
      </c>
      <c r="Y15" s="412"/>
      <c r="Z15" s="412"/>
      <c r="AA15" s="412"/>
      <c r="AB15" s="412"/>
      <c r="AC15" s="412"/>
      <c r="AD15" s="412"/>
      <c r="AE15" s="2815">
        <v>7</v>
      </c>
      <c r="AF15" s="2815"/>
      <c r="AG15" s="2815"/>
      <c r="AH15" s="2815"/>
      <c r="AI15" s="2815"/>
      <c r="AJ15" s="2815"/>
      <c r="AK15" s="2815"/>
      <c r="AL15" s="2815">
        <v>7</v>
      </c>
      <c r="AM15" s="2815"/>
      <c r="AN15" s="2815"/>
      <c r="AO15" s="2815"/>
      <c r="AP15" s="2815"/>
      <c r="AQ15" s="2815"/>
      <c r="AR15" s="2815"/>
      <c r="AS15" s="2815">
        <v>9</v>
      </c>
      <c r="AT15" s="2815"/>
      <c r="AU15" s="2815"/>
      <c r="AV15" s="2815"/>
      <c r="AW15" s="2815"/>
      <c r="AX15" s="2815"/>
      <c r="AY15" s="2816"/>
    </row>
    <row r="16" spans="2:51" ht="24.75" customHeight="1">
      <c r="B16" s="394"/>
      <c r="C16" s="395"/>
      <c r="D16" s="395"/>
      <c r="E16" s="395"/>
      <c r="F16" s="395"/>
      <c r="G16" s="396"/>
      <c r="H16" s="419" t="s">
        <v>36</v>
      </c>
      <c r="I16" s="420"/>
      <c r="J16" s="420"/>
      <c r="K16" s="420"/>
      <c r="L16" s="420"/>
      <c r="M16" s="420"/>
      <c r="N16" s="420"/>
      <c r="O16" s="420"/>
      <c r="P16" s="420"/>
      <c r="Q16" s="1108">
        <v>2</v>
      </c>
      <c r="R16" s="1108"/>
      <c r="S16" s="1108"/>
      <c r="T16" s="1108"/>
      <c r="U16" s="1108"/>
      <c r="V16" s="1108"/>
      <c r="W16" s="1108"/>
      <c r="X16" s="1108">
        <v>2</v>
      </c>
      <c r="Y16" s="1108"/>
      <c r="Z16" s="1108"/>
      <c r="AA16" s="1108"/>
      <c r="AB16" s="1108"/>
      <c r="AC16" s="1108"/>
      <c r="AD16" s="1108"/>
      <c r="AE16" s="1108">
        <v>4</v>
      </c>
      <c r="AF16" s="1108"/>
      <c r="AG16" s="1108"/>
      <c r="AH16" s="1108"/>
      <c r="AI16" s="1108"/>
      <c r="AJ16" s="1108"/>
      <c r="AK16" s="1108"/>
      <c r="AL16" s="2776"/>
      <c r="AM16" s="2776"/>
      <c r="AN16" s="2776"/>
      <c r="AO16" s="2776"/>
      <c r="AP16" s="2776"/>
      <c r="AQ16" s="2776"/>
      <c r="AR16" s="2776"/>
      <c r="AS16" s="2776"/>
      <c r="AT16" s="2776"/>
      <c r="AU16" s="2776"/>
      <c r="AV16" s="2776"/>
      <c r="AW16" s="2776"/>
      <c r="AX16" s="2776"/>
      <c r="AY16" s="2812"/>
    </row>
    <row r="17" spans="2:51" ht="24.75" customHeight="1">
      <c r="B17" s="397"/>
      <c r="C17" s="398"/>
      <c r="D17" s="398"/>
      <c r="E17" s="398"/>
      <c r="F17" s="398"/>
      <c r="G17" s="399"/>
      <c r="H17" s="419" t="s">
        <v>37</v>
      </c>
      <c r="I17" s="420"/>
      <c r="J17" s="420"/>
      <c r="K17" s="420"/>
      <c r="L17" s="420"/>
      <c r="M17" s="420"/>
      <c r="N17" s="420"/>
      <c r="O17" s="420"/>
      <c r="P17" s="420"/>
      <c r="Q17" s="2813">
        <v>42</v>
      </c>
      <c r="R17" s="2813"/>
      <c r="S17" s="2813"/>
      <c r="T17" s="2813"/>
      <c r="U17" s="2813"/>
      <c r="V17" s="2813"/>
      <c r="W17" s="2813"/>
      <c r="X17" s="2775">
        <v>28.1</v>
      </c>
      <c r="Y17" s="1108"/>
      <c r="Z17" s="1108"/>
      <c r="AA17" s="1108"/>
      <c r="AB17" s="1108"/>
      <c r="AC17" s="1108"/>
      <c r="AD17" s="1108"/>
      <c r="AE17" s="1108">
        <v>49</v>
      </c>
      <c r="AF17" s="1108"/>
      <c r="AG17" s="1108"/>
      <c r="AH17" s="1108"/>
      <c r="AI17" s="1108"/>
      <c r="AJ17" s="1108"/>
      <c r="AK17" s="1108"/>
      <c r="AL17" s="2776"/>
      <c r="AM17" s="2776"/>
      <c r="AN17" s="2776"/>
      <c r="AO17" s="2776"/>
      <c r="AP17" s="2776"/>
      <c r="AQ17" s="2776"/>
      <c r="AR17" s="2776"/>
      <c r="AS17" s="2776"/>
      <c r="AT17" s="2776"/>
      <c r="AU17" s="2776"/>
      <c r="AV17" s="2776"/>
      <c r="AW17" s="2776"/>
      <c r="AX17" s="2776"/>
      <c r="AY17" s="2812"/>
    </row>
    <row r="18" spans="2:51" ht="26.25" customHeight="1">
      <c r="B18" s="512" t="s">
        <v>38</v>
      </c>
      <c r="C18" s="513"/>
      <c r="D18" s="513"/>
      <c r="E18" s="513"/>
      <c r="F18" s="513"/>
      <c r="G18" s="514"/>
      <c r="H18" s="422" t="s">
        <v>39</v>
      </c>
      <c r="I18" s="403"/>
      <c r="J18" s="403"/>
      <c r="K18" s="403"/>
      <c r="L18" s="403"/>
      <c r="M18" s="403"/>
      <c r="N18" s="403"/>
      <c r="O18" s="403"/>
      <c r="P18" s="403"/>
      <c r="Q18" s="403"/>
      <c r="R18" s="403"/>
      <c r="S18" s="403"/>
      <c r="T18" s="403"/>
      <c r="U18" s="403"/>
      <c r="V18" s="403"/>
      <c r="W18" s="403"/>
      <c r="X18" s="403"/>
      <c r="Y18" s="404"/>
      <c r="Z18" s="446"/>
      <c r="AA18" s="447"/>
      <c r="AB18" s="448"/>
      <c r="AC18" s="402" t="s">
        <v>40</v>
      </c>
      <c r="AD18" s="403"/>
      <c r="AE18" s="404"/>
      <c r="AF18" s="449" t="s">
        <v>25</v>
      </c>
      <c r="AG18" s="449"/>
      <c r="AH18" s="449"/>
      <c r="AI18" s="449"/>
      <c r="AJ18" s="449"/>
      <c r="AK18" s="449" t="s">
        <v>26</v>
      </c>
      <c r="AL18" s="449"/>
      <c r="AM18" s="449"/>
      <c r="AN18" s="449"/>
      <c r="AO18" s="449"/>
      <c r="AP18" s="760" t="s">
        <v>831</v>
      </c>
      <c r="AQ18" s="2899"/>
      <c r="AR18" s="2899"/>
      <c r="AS18" s="2899"/>
      <c r="AT18" s="2900"/>
      <c r="AU18" s="457" t="s">
        <v>41</v>
      </c>
      <c r="AV18" s="449"/>
      <c r="AW18" s="449"/>
      <c r="AX18" s="449"/>
      <c r="AY18" s="458"/>
    </row>
    <row r="19" spans="2:51" ht="107.25" customHeight="1">
      <c r="B19" s="313"/>
      <c r="C19" s="314"/>
      <c r="D19" s="314"/>
      <c r="E19" s="314"/>
      <c r="F19" s="314"/>
      <c r="G19" s="315"/>
      <c r="H19" s="2602" t="s">
        <v>830</v>
      </c>
      <c r="I19" s="2625"/>
      <c r="J19" s="2625"/>
      <c r="K19" s="2625"/>
      <c r="L19" s="2625"/>
      <c r="M19" s="2625"/>
      <c r="N19" s="2625"/>
      <c r="O19" s="2625"/>
      <c r="P19" s="2625"/>
      <c r="Q19" s="2625"/>
      <c r="R19" s="2625"/>
      <c r="S19" s="2625"/>
      <c r="T19" s="2625"/>
      <c r="U19" s="2625"/>
      <c r="V19" s="2625"/>
      <c r="W19" s="2625"/>
      <c r="X19" s="2625"/>
      <c r="Y19" s="2626"/>
      <c r="Z19" s="528" t="s">
        <v>43</v>
      </c>
      <c r="AA19" s="529"/>
      <c r="AB19" s="530"/>
      <c r="AC19" s="2608" t="s">
        <v>829</v>
      </c>
      <c r="AD19" s="1231"/>
      <c r="AE19" s="1232"/>
      <c r="AF19" s="1176" t="s">
        <v>828</v>
      </c>
      <c r="AG19" s="1177"/>
      <c r="AH19" s="1177"/>
      <c r="AI19" s="1177"/>
      <c r="AJ19" s="1178"/>
      <c r="AK19" s="1176" t="s">
        <v>827</v>
      </c>
      <c r="AL19" s="1177"/>
      <c r="AM19" s="1177"/>
      <c r="AN19" s="1177"/>
      <c r="AO19" s="1178"/>
      <c r="AP19" s="2901" t="s">
        <v>826</v>
      </c>
      <c r="AQ19" s="2413"/>
      <c r="AR19" s="2413"/>
      <c r="AS19" s="2413"/>
      <c r="AT19" s="2414"/>
      <c r="AU19" s="2902" t="s">
        <v>825</v>
      </c>
      <c r="AV19" s="2413"/>
      <c r="AW19" s="2413"/>
      <c r="AX19" s="2413"/>
      <c r="AY19" s="2903"/>
    </row>
    <row r="20" spans="2:51" ht="117" customHeight="1">
      <c r="B20" s="313"/>
      <c r="C20" s="314"/>
      <c r="D20" s="314"/>
      <c r="E20" s="314"/>
      <c r="F20" s="314"/>
      <c r="G20" s="315"/>
      <c r="H20" s="2627"/>
      <c r="I20" s="2628"/>
      <c r="J20" s="2628"/>
      <c r="K20" s="2628"/>
      <c r="L20" s="2628"/>
      <c r="M20" s="2628"/>
      <c r="N20" s="2628"/>
      <c r="O20" s="2628"/>
      <c r="P20" s="2628"/>
      <c r="Q20" s="2628"/>
      <c r="R20" s="2628"/>
      <c r="S20" s="2628"/>
      <c r="T20" s="2628"/>
      <c r="U20" s="2628"/>
      <c r="V20" s="2628"/>
      <c r="W20" s="2628"/>
      <c r="X20" s="2628"/>
      <c r="Y20" s="2629"/>
      <c r="Z20" s="1322"/>
      <c r="AA20" s="1323"/>
      <c r="AB20" s="1324"/>
      <c r="AC20" s="1176" t="s">
        <v>824</v>
      </c>
      <c r="AD20" s="2613"/>
      <c r="AE20" s="2614"/>
      <c r="AF20" s="2898" t="s">
        <v>516</v>
      </c>
      <c r="AG20" s="435"/>
      <c r="AH20" s="435"/>
      <c r="AI20" s="435"/>
      <c r="AJ20" s="435"/>
      <c r="AK20" s="2898" t="s">
        <v>516</v>
      </c>
      <c r="AL20" s="435"/>
      <c r="AM20" s="435"/>
      <c r="AN20" s="435"/>
      <c r="AO20" s="435"/>
      <c r="AP20" s="2630">
        <v>50</v>
      </c>
      <c r="AQ20" s="2630"/>
      <c r="AR20" s="2630"/>
      <c r="AS20" s="2630"/>
      <c r="AT20" s="2631"/>
      <c r="AU20" s="329">
        <v>50</v>
      </c>
      <c r="AV20" s="327"/>
      <c r="AW20" s="327"/>
      <c r="AX20" s="327"/>
      <c r="AY20" s="1494"/>
    </row>
    <row r="21" spans="2:51" ht="54.75" customHeight="1">
      <c r="B21" s="313"/>
      <c r="C21" s="314"/>
      <c r="D21" s="314"/>
      <c r="E21" s="314"/>
      <c r="F21" s="314"/>
      <c r="G21" s="315"/>
      <c r="H21" s="2602" t="s">
        <v>823</v>
      </c>
      <c r="I21" s="2625"/>
      <c r="J21" s="2625"/>
      <c r="K21" s="2625"/>
      <c r="L21" s="2625"/>
      <c r="M21" s="2625"/>
      <c r="N21" s="2625"/>
      <c r="O21" s="2625"/>
      <c r="P21" s="2625"/>
      <c r="Q21" s="2625"/>
      <c r="R21" s="2625"/>
      <c r="S21" s="2625"/>
      <c r="T21" s="2625"/>
      <c r="U21" s="2625"/>
      <c r="V21" s="2625"/>
      <c r="W21" s="2625"/>
      <c r="X21" s="2625"/>
      <c r="Y21" s="2626"/>
      <c r="Z21" s="1334"/>
      <c r="AA21" s="1335"/>
      <c r="AB21" s="1336"/>
      <c r="AC21" s="2608" t="s">
        <v>822</v>
      </c>
      <c r="AD21" s="1230"/>
      <c r="AE21" s="2609"/>
      <c r="AF21" s="2610" t="s">
        <v>821</v>
      </c>
      <c r="AG21" s="2611"/>
      <c r="AH21" s="2611"/>
      <c r="AI21" s="2611"/>
      <c r="AJ21" s="2612"/>
      <c r="AK21" s="2610" t="s">
        <v>820</v>
      </c>
      <c r="AL21" s="2611"/>
      <c r="AM21" s="2611"/>
      <c r="AN21" s="2611"/>
      <c r="AO21" s="2612"/>
      <c r="AP21" s="2610" t="s">
        <v>819</v>
      </c>
      <c r="AQ21" s="2611"/>
      <c r="AR21" s="2611"/>
      <c r="AS21" s="2611"/>
      <c r="AT21" s="2612"/>
      <c r="AU21" s="2610" t="s">
        <v>818</v>
      </c>
      <c r="AV21" s="2611"/>
      <c r="AW21" s="2611"/>
      <c r="AX21" s="2611"/>
      <c r="AY21" s="2633"/>
    </row>
    <row r="22" spans="2:51" ht="72.75" customHeight="1">
      <c r="B22" s="313"/>
      <c r="C22" s="314"/>
      <c r="D22" s="314"/>
      <c r="E22" s="314"/>
      <c r="F22" s="314"/>
      <c r="G22" s="315"/>
      <c r="H22" s="2627"/>
      <c r="I22" s="2628"/>
      <c r="J22" s="2628"/>
      <c r="K22" s="2628"/>
      <c r="L22" s="2628"/>
      <c r="M22" s="2628"/>
      <c r="N22" s="2628"/>
      <c r="O22" s="2628"/>
      <c r="P22" s="2628"/>
      <c r="Q22" s="2628"/>
      <c r="R22" s="2628"/>
      <c r="S22" s="2628"/>
      <c r="T22" s="2628"/>
      <c r="U22" s="2628"/>
      <c r="V22" s="2628"/>
      <c r="W22" s="2628"/>
      <c r="X22" s="2628"/>
      <c r="Y22" s="2629"/>
      <c r="Z22" s="2916" t="s">
        <v>817</v>
      </c>
      <c r="AA22" s="2917"/>
      <c r="AB22" s="2918"/>
      <c r="AC22" s="1176" t="s">
        <v>816</v>
      </c>
      <c r="AD22" s="1177"/>
      <c r="AE22" s="1178"/>
      <c r="AF22" s="2634">
        <v>40</v>
      </c>
      <c r="AG22" s="2635"/>
      <c r="AH22" s="2635"/>
      <c r="AI22" s="2635"/>
      <c r="AJ22" s="2636"/>
      <c r="AK22" s="2634">
        <v>70</v>
      </c>
      <c r="AL22" s="2635"/>
      <c r="AM22" s="2635"/>
      <c r="AN22" s="2635"/>
      <c r="AO22" s="2636"/>
      <c r="AP22" s="2640">
        <v>100</v>
      </c>
      <c r="AQ22" s="2641"/>
      <c r="AR22" s="2641"/>
      <c r="AS22" s="2641"/>
      <c r="AT22" s="2642"/>
      <c r="AU22" s="2930"/>
      <c r="AV22" s="2931"/>
      <c r="AW22" s="2931"/>
      <c r="AX22" s="2931"/>
      <c r="AY22" s="2932"/>
    </row>
    <row r="23" spans="2:51" ht="63.75" customHeight="1">
      <c r="B23" s="313"/>
      <c r="C23" s="314"/>
      <c r="D23" s="314"/>
      <c r="E23" s="314"/>
      <c r="F23" s="314"/>
      <c r="G23" s="315"/>
      <c r="H23" s="2602" t="s">
        <v>815</v>
      </c>
      <c r="I23" s="2603"/>
      <c r="J23" s="2603"/>
      <c r="K23" s="2603"/>
      <c r="L23" s="2603"/>
      <c r="M23" s="2603"/>
      <c r="N23" s="2603"/>
      <c r="O23" s="2603"/>
      <c r="P23" s="2603"/>
      <c r="Q23" s="2603"/>
      <c r="R23" s="2603"/>
      <c r="S23" s="2603"/>
      <c r="T23" s="2603"/>
      <c r="U23" s="2603"/>
      <c r="V23" s="2603"/>
      <c r="W23" s="2603"/>
      <c r="X23" s="2603"/>
      <c r="Y23" s="2604"/>
      <c r="Z23" s="2919"/>
      <c r="AA23" s="2920"/>
      <c r="AB23" s="2921"/>
      <c r="AC23" s="1176" t="s">
        <v>814</v>
      </c>
      <c r="AD23" s="1177"/>
      <c r="AE23" s="1178"/>
      <c r="AF23" s="2925" t="s">
        <v>516</v>
      </c>
      <c r="AG23" s="2926"/>
      <c r="AH23" s="2926"/>
      <c r="AI23" s="2926"/>
      <c r="AJ23" s="2927"/>
      <c r="AK23" s="2637" t="s">
        <v>516</v>
      </c>
      <c r="AL23" s="2638"/>
      <c r="AM23" s="2638"/>
      <c r="AN23" s="2638"/>
      <c r="AO23" s="2639"/>
      <c r="AP23" s="2643" t="s">
        <v>813</v>
      </c>
      <c r="AQ23" s="2644"/>
      <c r="AR23" s="2644"/>
      <c r="AS23" s="2644"/>
      <c r="AT23" s="2645"/>
      <c r="AU23" s="2930"/>
      <c r="AV23" s="2931"/>
      <c r="AW23" s="2931"/>
      <c r="AX23" s="2931"/>
      <c r="AY23" s="2932"/>
    </row>
    <row r="24" spans="2:51" ht="44.25" customHeight="1">
      <c r="B24" s="515"/>
      <c r="C24" s="516"/>
      <c r="D24" s="516"/>
      <c r="E24" s="516"/>
      <c r="F24" s="516"/>
      <c r="G24" s="517"/>
      <c r="H24" s="2605"/>
      <c r="I24" s="2606"/>
      <c r="J24" s="2606"/>
      <c r="K24" s="2606"/>
      <c r="L24" s="2606"/>
      <c r="M24" s="2606"/>
      <c r="N24" s="2606"/>
      <c r="O24" s="2606"/>
      <c r="P24" s="2606"/>
      <c r="Q24" s="2606"/>
      <c r="R24" s="2606"/>
      <c r="S24" s="2606"/>
      <c r="T24" s="2606"/>
      <c r="U24" s="2606"/>
      <c r="V24" s="2606"/>
      <c r="W24" s="2606"/>
      <c r="X24" s="2606"/>
      <c r="Y24" s="2607"/>
      <c r="Z24" s="2922"/>
      <c r="AA24" s="2923"/>
      <c r="AB24" s="2924"/>
      <c r="AC24" s="1176" t="s">
        <v>812</v>
      </c>
      <c r="AD24" s="1177"/>
      <c r="AE24" s="1178"/>
      <c r="AF24" s="2904" t="s">
        <v>811</v>
      </c>
      <c r="AG24" s="2905"/>
      <c r="AH24" s="2905"/>
      <c r="AI24" s="2905"/>
      <c r="AJ24" s="2906"/>
      <c r="AK24" s="2904" t="s">
        <v>810</v>
      </c>
      <c r="AL24" s="2905"/>
      <c r="AM24" s="2905"/>
      <c r="AN24" s="2905"/>
      <c r="AO24" s="2906"/>
      <c r="AP24" s="2933" t="s">
        <v>809</v>
      </c>
      <c r="AQ24" s="2934"/>
      <c r="AR24" s="2934"/>
      <c r="AS24" s="2934"/>
      <c r="AT24" s="2935"/>
      <c r="AU24" s="2930"/>
      <c r="AV24" s="2931"/>
      <c r="AW24" s="2931"/>
      <c r="AX24" s="2931"/>
      <c r="AY24" s="2932"/>
    </row>
    <row r="25" spans="2:51" ht="24.75" customHeight="1">
      <c r="B25" s="512" t="s">
        <v>47</v>
      </c>
      <c r="C25" s="513"/>
      <c r="D25" s="513"/>
      <c r="E25" s="513"/>
      <c r="F25" s="513"/>
      <c r="G25" s="514"/>
      <c r="H25" s="422" t="s">
        <v>48</v>
      </c>
      <c r="I25" s="368"/>
      <c r="J25" s="368"/>
      <c r="K25" s="368"/>
      <c r="L25" s="368"/>
      <c r="M25" s="368"/>
      <c r="N25" s="368"/>
      <c r="O25" s="368"/>
      <c r="P25" s="368"/>
      <c r="Q25" s="368"/>
      <c r="R25" s="368"/>
      <c r="S25" s="368"/>
      <c r="T25" s="368"/>
      <c r="U25" s="368"/>
      <c r="V25" s="368"/>
      <c r="W25" s="368"/>
      <c r="X25" s="368"/>
      <c r="Y25" s="381"/>
      <c r="Z25" s="446"/>
      <c r="AA25" s="447"/>
      <c r="AB25" s="448"/>
      <c r="AC25" s="402" t="s">
        <v>40</v>
      </c>
      <c r="AD25" s="403"/>
      <c r="AE25" s="404"/>
      <c r="AF25" s="449" t="s">
        <v>25</v>
      </c>
      <c r="AG25" s="449"/>
      <c r="AH25" s="449"/>
      <c r="AI25" s="449"/>
      <c r="AJ25" s="449"/>
      <c r="AK25" s="449" t="s">
        <v>26</v>
      </c>
      <c r="AL25" s="449"/>
      <c r="AM25" s="449"/>
      <c r="AN25" s="449"/>
      <c r="AO25" s="449"/>
      <c r="AP25" s="449" t="s">
        <v>27</v>
      </c>
      <c r="AQ25" s="449"/>
      <c r="AR25" s="449"/>
      <c r="AS25" s="449"/>
      <c r="AT25" s="449"/>
      <c r="AU25" s="423" t="s">
        <v>49</v>
      </c>
      <c r="AV25" s="424"/>
      <c r="AW25" s="424"/>
      <c r="AX25" s="424"/>
      <c r="AY25" s="425"/>
    </row>
    <row r="26" spans="2:51" ht="62.25" customHeight="1">
      <c r="B26" s="313"/>
      <c r="C26" s="314"/>
      <c r="D26" s="314"/>
      <c r="E26" s="314"/>
      <c r="F26" s="314"/>
      <c r="G26" s="315"/>
      <c r="H26" s="2937" t="s">
        <v>808</v>
      </c>
      <c r="I26" s="631"/>
      <c r="J26" s="631"/>
      <c r="K26" s="631"/>
      <c r="L26" s="631"/>
      <c r="M26" s="631"/>
      <c r="N26" s="631"/>
      <c r="O26" s="631"/>
      <c r="P26" s="631"/>
      <c r="Q26" s="631"/>
      <c r="R26" s="631"/>
      <c r="S26" s="631"/>
      <c r="T26" s="631"/>
      <c r="U26" s="631"/>
      <c r="V26" s="631"/>
      <c r="W26" s="631"/>
      <c r="X26" s="631"/>
      <c r="Y26" s="2938"/>
      <c r="Z26" s="500" t="s">
        <v>51</v>
      </c>
      <c r="AA26" s="1296"/>
      <c r="AB26" s="1297"/>
      <c r="AC26" s="2619" t="s">
        <v>807</v>
      </c>
      <c r="AD26" s="2620"/>
      <c r="AE26" s="2621"/>
      <c r="AF26" s="435" t="s">
        <v>806</v>
      </c>
      <c r="AG26" s="435"/>
      <c r="AH26" s="435"/>
      <c r="AI26" s="435"/>
      <c r="AJ26" s="435"/>
      <c r="AK26" s="2936" t="s">
        <v>805</v>
      </c>
      <c r="AL26" s="376"/>
      <c r="AM26" s="376"/>
      <c r="AN26" s="376"/>
      <c r="AO26" s="1175"/>
      <c r="AP26" s="2846" t="s">
        <v>804</v>
      </c>
      <c r="AQ26" s="603"/>
      <c r="AR26" s="603"/>
      <c r="AS26" s="603"/>
      <c r="AT26" s="2943"/>
      <c r="AU26" s="2632" t="s">
        <v>803</v>
      </c>
      <c r="AV26" s="603"/>
      <c r="AW26" s="603"/>
      <c r="AX26" s="603"/>
      <c r="AY26" s="604"/>
    </row>
    <row r="27" spans="2:51" ht="51" customHeight="1">
      <c r="B27" s="313"/>
      <c r="C27" s="314"/>
      <c r="D27" s="314"/>
      <c r="E27" s="314"/>
      <c r="F27" s="314"/>
      <c r="G27" s="315"/>
      <c r="H27" s="2939"/>
      <c r="I27" s="637"/>
      <c r="J27" s="637"/>
      <c r="K27" s="637"/>
      <c r="L27" s="637"/>
      <c r="M27" s="637"/>
      <c r="N27" s="637"/>
      <c r="O27" s="637"/>
      <c r="P27" s="637"/>
      <c r="Q27" s="637"/>
      <c r="R27" s="637"/>
      <c r="S27" s="637"/>
      <c r="T27" s="637"/>
      <c r="U27" s="637"/>
      <c r="V27" s="637"/>
      <c r="W27" s="637"/>
      <c r="X27" s="637"/>
      <c r="Y27" s="2929"/>
      <c r="Z27" s="1298"/>
      <c r="AA27" s="1299"/>
      <c r="AB27" s="1300"/>
      <c r="AC27" s="2895"/>
      <c r="AD27" s="2896"/>
      <c r="AE27" s="2897"/>
      <c r="AF27" s="521"/>
      <c r="AG27" s="522"/>
      <c r="AH27" s="522"/>
      <c r="AI27" s="522"/>
      <c r="AJ27" s="523"/>
      <c r="AK27" s="2928" t="s">
        <v>802</v>
      </c>
      <c r="AL27" s="379"/>
      <c r="AM27" s="379"/>
      <c r="AN27" s="379"/>
      <c r="AO27" s="1262"/>
      <c r="AP27" s="636" t="s">
        <v>801</v>
      </c>
      <c r="AQ27" s="637"/>
      <c r="AR27" s="637"/>
      <c r="AS27" s="637"/>
      <c r="AT27" s="2929"/>
      <c r="AU27" s="636" t="s">
        <v>800</v>
      </c>
      <c r="AV27" s="609"/>
      <c r="AW27" s="609"/>
      <c r="AX27" s="609"/>
      <c r="AY27" s="610"/>
    </row>
    <row r="28" spans="2:51" ht="39" customHeight="1">
      <c r="B28" s="313"/>
      <c r="C28" s="314"/>
      <c r="D28" s="314"/>
      <c r="E28" s="314"/>
      <c r="F28" s="314"/>
      <c r="G28" s="315"/>
      <c r="H28" s="2907" t="s">
        <v>799</v>
      </c>
      <c r="I28" s="2908"/>
      <c r="J28" s="2908"/>
      <c r="K28" s="2908"/>
      <c r="L28" s="2908"/>
      <c r="M28" s="2908"/>
      <c r="N28" s="2908"/>
      <c r="O28" s="2908"/>
      <c r="P28" s="2908"/>
      <c r="Q28" s="2908"/>
      <c r="R28" s="2908"/>
      <c r="S28" s="2908"/>
      <c r="T28" s="2908"/>
      <c r="U28" s="2908"/>
      <c r="V28" s="2908"/>
      <c r="W28" s="2908"/>
      <c r="X28" s="2908"/>
      <c r="Y28" s="2909"/>
      <c r="Z28" s="1298"/>
      <c r="AA28" s="1299"/>
      <c r="AB28" s="1300"/>
      <c r="AC28" s="2619" t="s">
        <v>798</v>
      </c>
      <c r="AD28" s="2620"/>
      <c r="AE28" s="2621"/>
      <c r="AF28" s="435" t="s">
        <v>33</v>
      </c>
      <c r="AG28" s="435"/>
      <c r="AH28" s="435"/>
      <c r="AI28" s="435"/>
      <c r="AJ28" s="435"/>
      <c r="AK28" s="2936" t="s">
        <v>33</v>
      </c>
      <c r="AL28" s="376"/>
      <c r="AM28" s="376"/>
      <c r="AN28" s="376"/>
      <c r="AO28" s="1175"/>
      <c r="AP28" s="2894" t="s">
        <v>797</v>
      </c>
      <c r="AQ28" s="956"/>
      <c r="AR28" s="956"/>
      <c r="AS28" s="956"/>
      <c r="AT28" s="1482"/>
      <c r="AU28" s="956"/>
      <c r="AV28" s="956"/>
      <c r="AW28" s="956"/>
      <c r="AX28" s="956"/>
      <c r="AY28" s="957"/>
    </row>
    <row r="29" spans="2:51" ht="38.25" customHeight="1">
      <c r="B29" s="313"/>
      <c r="C29" s="314"/>
      <c r="D29" s="314"/>
      <c r="E29" s="314"/>
      <c r="F29" s="314"/>
      <c r="G29" s="315"/>
      <c r="H29" s="2910"/>
      <c r="I29" s="2911"/>
      <c r="J29" s="2911"/>
      <c r="K29" s="2911"/>
      <c r="L29" s="2911"/>
      <c r="M29" s="2911"/>
      <c r="N29" s="2911"/>
      <c r="O29" s="2911"/>
      <c r="P29" s="2911"/>
      <c r="Q29" s="2911"/>
      <c r="R29" s="2911"/>
      <c r="S29" s="2911"/>
      <c r="T29" s="2911"/>
      <c r="U29" s="2911"/>
      <c r="V29" s="2911"/>
      <c r="W29" s="2911"/>
      <c r="X29" s="2911"/>
      <c r="Y29" s="2912"/>
      <c r="Z29" s="1298"/>
      <c r="AA29" s="1299"/>
      <c r="AB29" s="1300"/>
      <c r="AC29" s="2622"/>
      <c r="AD29" s="2623"/>
      <c r="AE29" s="2624"/>
      <c r="AF29" s="521" t="s">
        <v>33</v>
      </c>
      <c r="AG29" s="522"/>
      <c r="AH29" s="522"/>
      <c r="AI29" s="522"/>
      <c r="AJ29" s="523"/>
      <c r="AK29" s="2928" t="s">
        <v>33</v>
      </c>
      <c r="AL29" s="379"/>
      <c r="AM29" s="379"/>
      <c r="AN29" s="379"/>
      <c r="AO29" s="1262"/>
      <c r="AP29" s="636" t="s">
        <v>796</v>
      </c>
      <c r="AQ29" s="637"/>
      <c r="AR29" s="637"/>
      <c r="AS29" s="637"/>
      <c r="AT29" s="2929"/>
      <c r="AU29" s="636" t="s">
        <v>795</v>
      </c>
      <c r="AV29" s="637"/>
      <c r="AW29" s="637"/>
      <c r="AX29" s="637"/>
      <c r="AY29" s="638"/>
    </row>
    <row r="30" spans="2:51" ht="46.5" customHeight="1">
      <c r="B30" s="313"/>
      <c r="C30" s="314"/>
      <c r="D30" s="314"/>
      <c r="E30" s="314"/>
      <c r="F30" s="314"/>
      <c r="G30" s="315"/>
      <c r="H30" s="2907" t="s">
        <v>794</v>
      </c>
      <c r="I30" s="2908"/>
      <c r="J30" s="2908"/>
      <c r="K30" s="2908"/>
      <c r="L30" s="2908"/>
      <c r="M30" s="2908"/>
      <c r="N30" s="2908"/>
      <c r="O30" s="2908"/>
      <c r="P30" s="2908"/>
      <c r="Q30" s="2908"/>
      <c r="R30" s="2908"/>
      <c r="S30" s="2908"/>
      <c r="T30" s="2908"/>
      <c r="U30" s="2908"/>
      <c r="V30" s="2908"/>
      <c r="W30" s="2908"/>
      <c r="X30" s="2908"/>
      <c r="Y30" s="2909"/>
      <c r="Z30" s="1298"/>
      <c r="AA30" s="1299"/>
      <c r="AB30" s="1300"/>
      <c r="AC30" s="2619" t="s">
        <v>793</v>
      </c>
      <c r="AD30" s="2620"/>
      <c r="AE30" s="2621"/>
      <c r="AF30" s="2913" t="s">
        <v>792</v>
      </c>
      <c r="AG30" s="2914"/>
      <c r="AH30" s="2914"/>
      <c r="AI30" s="2914"/>
      <c r="AJ30" s="2915"/>
      <c r="AK30" s="2913" t="s">
        <v>792</v>
      </c>
      <c r="AL30" s="2914"/>
      <c r="AM30" s="2914"/>
      <c r="AN30" s="2914"/>
      <c r="AO30" s="2915"/>
      <c r="AP30" s="2913" t="s">
        <v>792</v>
      </c>
      <c r="AQ30" s="2914"/>
      <c r="AR30" s="2914"/>
      <c r="AS30" s="2914"/>
      <c r="AT30" s="2915"/>
      <c r="AU30" s="2949"/>
      <c r="AV30" s="2949"/>
      <c r="AW30" s="2949"/>
      <c r="AX30" s="2949"/>
      <c r="AY30" s="2950"/>
    </row>
    <row r="31" spans="2:51" ht="54.75" customHeight="1">
      <c r="B31" s="515"/>
      <c r="C31" s="516"/>
      <c r="D31" s="516"/>
      <c r="E31" s="516"/>
      <c r="F31" s="516"/>
      <c r="G31" s="517"/>
      <c r="H31" s="2910"/>
      <c r="I31" s="2911"/>
      <c r="J31" s="2911"/>
      <c r="K31" s="2911"/>
      <c r="L31" s="2911"/>
      <c r="M31" s="2911"/>
      <c r="N31" s="2911"/>
      <c r="O31" s="2911"/>
      <c r="P31" s="2911"/>
      <c r="Q31" s="2911"/>
      <c r="R31" s="2911"/>
      <c r="S31" s="2911"/>
      <c r="T31" s="2911"/>
      <c r="U31" s="2911"/>
      <c r="V31" s="2911"/>
      <c r="W31" s="2911"/>
      <c r="X31" s="2911"/>
      <c r="Y31" s="2912"/>
      <c r="Z31" s="1301"/>
      <c r="AA31" s="1302"/>
      <c r="AB31" s="1303"/>
      <c r="AC31" s="2895"/>
      <c r="AD31" s="2896"/>
      <c r="AE31" s="2897"/>
      <c r="AF31" s="2944" t="s">
        <v>791</v>
      </c>
      <c r="AG31" s="930"/>
      <c r="AH31" s="930"/>
      <c r="AI31" s="930"/>
      <c r="AJ31" s="931"/>
      <c r="AK31" s="2945" t="s">
        <v>790</v>
      </c>
      <c r="AL31" s="379"/>
      <c r="AM31" s="379"/>
      <c r="AN31" s="379"/>
      <c r="AO31" s="1262"/>
      <c r="AP31" s="2946" t="s">
        <v>789</v>
      </c>
      <c r="AQ31" s="930"/>
      <c r="AR31" s="930"/>
      <c r="AS31" s="930"/>
      <c r="AT31" s="931"/>
      <c r="AU31" s="2947" t="s">
        <v>788</v>
      </c>
      <c r="AV31" s="2911"/>
      <c r="AW31" s="2911"/>
      <c r="AX31" s="2911"/>
      <c r="AY31" s="2948"/>
    </row>
    <row r="32" spans="2:51" ht="34.5" customHeight="1">
      <c r="B32" s="512" t="s">
        <v>55</v>
      </c>
      <c r="C32" s="513"/>
      <c r="D32" s="513"/>
      <c r="E32" s="513"/>
      <c r="F32" s="513"/>
      <c r="G32" s="514"/>
      <c r="H32" s="2412" t="s">
        <v>787</v>
      </c>
      <c r="I32" s="2413"/>
      <c r="J32" s="2413"/>
      <c r="K32" s="2413"/>
      <c r="L32" s="2413"/>
      <c r="M32" s="2413"/>
      <c r="N32" s="2413"/>
      <c r="O32" s="2413"/>
      <c r="P32" s="2413"/>
      <c r="Q32" s="2413"/>
      <c r="R32" s="2413"/>
      <c r="S32" s="2413"/>
      <c r="T32" s="2413"/>
      <c r="U32" s="2413"/>
      <c r="V32" s="2413"/>
      <c r="W32" s="2413"/>
      <c r="X32" s="2413"/>
      <c r="Y32" s="2414"/>
      <c r="Z32" s="528" t="s">
        <v>57</v>
      </c>
      <c r="AA32" s="529"/>
      <c r="AB32" s="530"/>
      <c r="AC32" s="758" t="s">
        <v>786</v>
      </c>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2415"/>
    </row>
    <row r="33" spans="1:51" ht="34.5" customHeight="1">
      <c r="B33" s="313"/>
      <c r="C33" s="314"/>
      <c r="D33" s="314"/>
      <c r="E33" s="314"/>
      <c r="F33" s="314"/>
      <c r="G33" s="315"/>
      <c r="H33" s="2412" t="s">
        <v>785</v>
      </c>
      <c r="I33" s="2413"/>
      <c r="J33" s="2413"/>
      <c r="K33" s="2413"/>
      <c r="L33" s="2413"/>
      <c r="M33" s="2413"/>
      <c r="N33" s="2413"/>
      <c r="O33" s="2413"/>
      <c r="P33" s="2413"/>
      <c r="Q33" s="2413"/>
      <c r="R33" s="2413"/>
      <c r="S33" s="2413"/>
      <c r="T33" s="2413"/>
      <c r="U33" s="2413"/>
      <c r="V33" s="2413"/>
      <c r="W33" s="2413"/>
      <c r="X33" s="2413"/>
      <c r="Y33" s="2414"/>
      <c r="Z33" s="1322"/>
      <c r="AA33" s="1323"/>
      <c r="AB33" s="1324"/>
      <c r="AC33" s="2615" t="s">
        <v>784</v>
      </c>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7"/>
    </row>
    <row r="34" spans="1:51" ht="34.5" customHeight="1">
      <c r="B34" s="515"/>
      <c r="C34" s="516"/>
      <c r="D34" s="516"/>
      <c r="E34" s="516"/>
      <c r="F34" s="516"/>
      <c r="G34" s="517"/>
      <c r="H34" s="2412" t="s">
        <v>783</v>
      </c>
      <c r="I34" s="2413"/>
      <c r="J34" s="2413"/>
      <c r="K34" s="2413"/>
      <c r="L34" s="2413"/>
      <c r="M34" s="2413"/>
      <c r="N34" s="2413"/>
      <c r="O34" s="2413"/>
      <c r="P34" s="2413"/>
      <c r="Q34" s="2413"/>
      <c r="R34" s="2413"/>
      <c r="S34" s="2413"/>
      <c r="T34" s="2413"/>
      <c r="U34" s="2413"/>
      <c r="V34" s="2413"/>
      <c r="W34" s="2413"/>
      <c r="X34" s="2413"/>
      <c r="Y34" s="2414"/>
      <c r="Z34" s="1334"/>
      <c r="AA34" s="1335"/>
      <c r="AB34" s="1336"/>
      <c r="AC34" s="849" t="s">
        <v>782</v>
      </c>
      <c r="AD34" s="850"/>
      <c r="AE34" s="850"/>
      <c r="AF34" s="850"/>
      <c r="AG34" s="850"/>
      <c r="AH34" s="850"/>
      <c r="AI34" s="850"/>
      <c r="AJ34" s="850"/>
      <c r="AK34" s="850"/>
      <c r="AL34" s="850"/>
      <c r="AM34" s="850"/>
      <c r="AN34" s="850"/>
      <c r="AO34" s="850"/>
      <c r="AP34" s="850"/>
      <c r="AQ34" s="850"/>
      <c r="AR34" s="850"/>
      <c r="AS34" s="850"/>
      <c r="AT34" s="850"/>
      <c r="AU34" s="850"/>
      <c r="AV34" s="850"/>
      <c r="AW34" s="850"/>
      <c r="AX34" s="850"/>
      <c r="AY34" s="2618"/>
    </row>
    <row r="35" spans="1:51" ht="23.1" customHeight="1">
      <c r="B35" s="2826" t="s">
        <v>59</v>
      </c>
      <c r="C35" s="2827"/>
      <c r="D35" s="2731" t="s">
        <v>60</v>
      </c>
      <c r="E35" s="2732"/>
      <c r="F35" s="2732"/>
      <c r="G35" s="2732"/>
      <c r="H35" s="2732"/>
      <c r="I35" s="2732"/>
      <c r="J35" s="2732"/>
      <c r="K35" s="2732"/>
      <c r="L35" s="2733"/>
      <c r="M35" s="2774" t="s">
        <v>61</v>
      </c>
      <c r="N35" s="2774"/>
      <c r="O35" s="2774"/>
      <c r="P35" s="2774"/>
      <c r="Q35" s="2774"/>
      <c r="R35" s="2774"/>
      <c r="S35" s="2871" t="s">
        <v>29</v>
      </c>
      <c r="T35" s="2871"/>
      <c r="U35" s="2871"/>
      <c r="V35" s="2871"/>
      <c r="W35" s="2871"/>
      <c r="X35" s="2871"/>
      <c r="Y35" s="2747" t="s">
        <v>62</v>
      </c>
      <c r="Z35" s="2664"/>
      <c r="AA35" s="2664"/>
      <c r="AB35" s="2664"/>
      <c r="AC35" s="2664"/>
      <c r="AD35" s="2664"/>
      <c r="AE35" s="2664"/>
      <c r="AF35" s="2664"/>
      <c r="AG35" s="2664"/>
      <c r="AH35" s="2664"/>
      <c r="AI35" s="2664"/>
      <c r="AJ35" s="2664"/>
      <c r="AK35" s="2664"/>
      <c r="AL35" s="2664"/>
      <c r="AM35" s="2664"/>
      <c r="AN35" s="2664"/>
      <c r="AO35" s="2664"/>
      <c r="AP35" s="2664"/>
      <c r="AQ35" s="2664"/>
      <c r="AR35" s="2664"/>
      <c r="AS35" s="2664"/>
      <c r="AT35" s="2664"/>
      <c r="AU35" s="2664"/>
      <c r="AV35" s="2664"/>
      <c r="AW35" s="2664"/>
      <c r="AX35" s="2664"/>
      <c r="AY35" s="2748"/>
    </row>
    <row r="36" spans="1:51" ht="27" customHeight="1">
      <c r="B36" s="2828"/>
      <c r="C36" s="2829"/>
      <c r="D36" s="2940" t="s">
        <v>739</v>
      </c>
      <c r="E36" s="2941"/>
      <c r="F36" s="2941"/>
      <c r="G36" s="2941"/>
      <c r="H36" s="2941"/>
      <c r="I36" s="2941"/>
      <c r="J36" s="2941"/>
      <c r="K36" s="2941"/>
      <c r="L36" s="2942"/>
      <c r="M36" s="2734">
        <v>4</v>
      </c>
      <c r="N36" s="2734"/>
      <c r="O36" s="2734"/>
      <c r="P36" s="2734"/>
      <c r="Q36" s="2734"/>
      <c r="R36" s="2734"/>
      <c r="S36" s="2734">
        <v>5</v>
      </c>
      <c r="T36" s="2734"/>
      <c r="U36" s="2734"/>
      <c r="V36" s="2734"/>
      <c r="W36" s="2734"/>
      <c r="X36" s="2734"/>
      <c r="Y36" s="2632" t="s">
        <v>1660</v>
      </c>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4"/>
    </row>
    <row r="37" spans="1:51" ht="27.75" customHeight="1">
      <c r="B37" s="2828"/>
      <c r="C37" s="2829"/>
      <c r="D37" s="2821" t="s">
        <v>706</v>
      </c>
      <c r="E37" s="2822"/>
      <c r="F37" s="2822"/>
      <c r="G37" s="2822"/>
      <c r="H37" s="2822"/>
      <c r="I37" s="2822"/>
      <c r="J37" s="2822"/>
      <c r="K37" s="2822"/>
      <c r="L37" s="2823"/>
      <c r="M37" s="2807">
        <v>1</v>
      </c>
      <c r="N37" s="2807"/>
      <c r="O37" s="2807"/>
      <c r="P37" s="2807"/>
      <c r="Q37" s="2807"/>
      <c r="R37" s="2807"/>
      <c r="S37" s="2807">
        <v>1</v>
      </c>
      <c r="T37" s="2807"/>
      <c r="U37" s="2807"/>
      <c r="V37" s="2807"/>
      <c r="W37" s="2807"/>
      <c r="X37" s="2807"/>
      <c r="Y37" s="478"/>
      <c r="Z37" s="479"/>
      <c r="AA37" s="479"/>
      <c r="AB37" s="479"/>
      <c r="AC37" s="479"/>
      <c r="AD37" s="479"/>
      <c r="AE37" s="479"/>
      <c r="AF37" s="479"/>
      <c r="AG37" s="479"/>
      <c r="AH37" s="479"/>
      <c r="AI37" s="479"/>
      <c r="AJ37" s="479"/>
      <c r="AK37" s="479"/>
      <c r="AL37" s="479"/>
      <c r="AM37" s="479"/>
      <c r="AN37" s="479"/>
      <c r="AO37" s="479"/>
      <c r="AP37" s="479"/>
      <c r="AQ37" s="479"/>
      <c r="AR37" s="479"/>
      <c r="AS37" s="479"/>
      <c r="AT37" s="479"/>
      <c r="AU37" s="479"/>
      <c r="AV37" s="479"/>
      <c r="AW37" s="479"/>
      <c r="AX37" s="479"/>
      <c r="AY37" s="480"/>
    </row>
    <row r="38" spans="1:51" ht="31.5" customHeight="1">
      <c r="B38" s="2828"/>
      <c r="C38" s="2829"/>
      <c r="D38" s="2821" t="s">
        <v>701</v>
      </c>
      <c r="E38" s="2822"/>
      <c r="F38" s="2822"/>
      <c r="G38" s="2822"/>
      <c r="H38" s="2822"/>
      <c r="I38" s="2822"/>
      <c r="J38" s="2822"/>
      <c r="K38" s="2822"/>
      <c r="L38" s="2823"/>
      <c r="M38" s="2807">
        <v>1</v>
      </c>
      <c r="N38" s="2807"/>
      <c r="O38" s="2807"/>
      <c r="P38" s="2807"/>
      <c r="Q38" s="2807"/>
      <c r="R38" s="2807"/>
      <c r="S38" s="2807">
        <v>2</v>
      </c>
      <c r="T38" s="2807"/>
      <c r="U38" s="2807"/>
      <c r="V38" s="2807"/>
      <c r="W38" s="2807"/>
      <c r="X38" s="2807"/>
      <c r="Y38" s="605" t="s">
        <v>1659</v>
      </c>
      <c r="Z38" s="606"/>
      <c r="AA38" s="606"/>
      <c r="AB38" s="606"/>
      <c r="AC38" s="606"/>
      <c r="AD38" s="606"/>
      <c r="AE38" s="606"/>
      <c r="AF38" s="606"/>
      <c r="AG38" s="606"/>
      <c r="AH38" s="606"/>
      <c r="AI38" s="606"/>
      <c r="AJ38" s="606"/>
      <c r="AK38" s="606"/>
      <c r="AL38" s="606"/>
      <c r="AM38" s="606"/>
      <c r="AN38" s="606"/>
      <c r="AO38" s="606"/>
      <c r="AP38" s="606"/>
      <c r="AQ38" s="606"/>
      <c r="AR38" s="606"/>
      <c r="AS38" s="606"/>
      <c r="AT38" s="606"/>
      <c r="AU38" s="606"/>
      <c r="AV38" s="606"/>
      <c r="AW38" s="606"/>
      <c r="AX38" s="606"/>
      <c r="AY38" s="607"/>
    </row>
    <row r="39" spans="1:51" ht="30.75" customHeight="1">
      <c r="B39" s="2828"/>
      <c r="C39" s="2829"/>
      <c r="D39" s="2821" t="s">
        <v>781</v>
      </c>
      <c r="E39" s="2824"/>
      <c r="F39" s="2824"/>
      <c r="G39" s="2824"/>
      <c r="H39" s="2824"/>
      <c r="I39" s="2824"/>
      <c r="J39" s="2824"/>
      <c r="K39" s="2824"/>
      <c r="L39" s="2825"/>
      <c r="M39" s="2807">
        <v>0.9</v>
      </c>
      <c r="N39" s="2807"/>
      <c r="O39" s="2807"/>
      <c r="P39" s="2807"/>
      <c r="Q39" s="2807"/>
      <c r="R39" s="2807"/>
      <c r="S39" s="2807">
        <v>0.9</v>
      </c>
      <c r="T39" s="2807"/>
      <c r="U39" s="2807"/>
      <c r="V39" s="2807"/>
      <c r="W39" s="2807"/>
      <c r="X39" s="2807"/>
      <c r="Y39" s="478"/>
      <c r="Z39" s="479"/>
      <c r="AA39" s="479"/>
      <c r="AB39" s="479"/>
      <c r="AC39" s="479"/>
      <c r="AD39" s="479"/>
      <c r="AE39" s="479"/>
      <c r="AF39" s="479"/>
      <c r="AG39" s="479"/>
      <c r="AH39" s="479"/>
      <c r="AI39" s="479"/>
      <c r="AJ39" s="479"/>
      <c r="AK39" s="479"/>
      <c r="AL39" s="479"/>
      <c r="AM39" s="479"/>
      <c r="AN39" s="479"/>
      <c r="AO39" s="479"/>
      <c r="AP39" s="479"/>
      <c r="AQ39" s="479"/>
      <c r="AR39" s="479"/>
      <c r="AS39" s="479"/>
      <c r="AT39" s="479"/>
      <c r="AU39" s="479"/>
      <c r="AV39" s="479"/>
      <c r="AW39" s="479"/>
      <c r="AX39" s="479"/>
      <c r="AY39" s="480"/>
    </row>
    <row r="40" spans="1:51" ht="23.1" customHeight="1">
      <c r="B40" s="187"/>
      <c r="C40" s="186"/>
      <c r="D40" s="481" t="s">
        <v>35</v>
      </c>
      <c r="E40" s="327"/>
      <c r="F40" s="327"/>
      <c r="G40" s="327"/>
      <c r="H40" s="327"/>
      <c r="I40" s="327"/>
      <c r="J40" s="327"/>
      <c r="K40" s="327"/>
      <c r="L40" s="328"/>
      <c r="M40" s="2813">
        <v>6.9</v>
      </c>
      <c r="N40" s="2813"/>
      <c r="O40" s="2813"/>
      <c r="P40" s="2813"/>
      <c r="Q40" s="2813"/>
      <c r="R40" s="2813"/>
      <c r="S40" s="2820">
        <v>8.9</v>
      </c>
      <c r="T40" s="2820"/>
      <c r="U40" s="2820"/>
      <c r="V40" s="2820"/>
      <c r="W40" s="2820"/>
      <c r="X40" s="2820"/>
      <c r="Y40" s="483"/>
      <c r="Z40" s="484"/>
      <c r="AA40" s="484"/>
      <c r="AB40" s="484"/>
      <c r="AC40" s="484"/>
      <c r="AD40" s="484"/>
      <c r="AE40" s="484"/>
      <c r="AF40" s="484"/>
      <c r="AG40" s="484"/>
      <c r="AH40" s="484"/>
      <c r="AI40" s="484"/>
      <c r="AJ40" s="484"/>
      <c r="AK40" s="484"/>
      <c r="AL40" s="484"/>
      <c r="AM40" s="484"/>
      <c r="AN40" s="484"/>
      <c r="AO40" s="484"/>
      <c r="AP40" s="484"/>
      <c r="AQ40" s="484"/>
      <c r="AR40" s="484"/>
      <c r="AS40" s="484"/>
      <c r="AT40" s="484"/>
      <c r="AU40" s="484"/>
      <c r="AV40" s="484"/>
      <c r="AW40" s="484"/>
      <c r="AX40" s="484"/>
      <c r="AY40" s="485"/>
    </row>
    <row r="41" spans="1:51" ht="3" customHeight="1">
      <c r="A41" s="3"/>
      <c r="B41" s="177"/>
      <c r="C41" s="4"/>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185"/>
    </row>
    <row r="42" spans="1:51" ht="3" customHeight="1" thickBot="1">
      <c r="A42" s="3"/>
      <c r="B42" s="184"/>
      <c r="C42" s="6"/>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183"/>
    </row>
    <row r="43" spans="1:51" ht="21" hidden="1" customHeight="1">
      <c r="B43" s="531" t="s">
        <v>70</v>
      </c>
      <c r="C43" s="532"/>
      <c r="D43" s="535" t="s">
        <v>71</v>
      </c>
      <c r="E43" s="516"/>
      <c r="F43" s="516"/>
      <c r="G43" s="516"/>
      <c r="H43" s="516"/>
      <c r="I43" s="516"/>
      <c r="J43" s="516"/>
      <c r="K43" s="516"/>
      <c r="L43" s="516"/>
      <c r="M43" s="516"/>
      <c r="N43" s="516"/>
      <c r="O43" s="516"/>
      <c r="P43" s="516"/>
      <c r="Q43" s="516"/>
      <c r="R43" s="516"/>
      <c r="S43" s="516"/>
      <c r="T43" s="516"/>
      <c r="U43" s="516"/>
      <c r="V43" s="516"/>
      <c r="W43" s="516"/>
      <c r="X43" s="516"/>
      <c r="Y43" s="516"/>
      <c r="Z43" s="516"/>
      <c r="AA43" s="516"/>
      <c r="AB43" s="516"/>
      <c r="AC43" s="516"/>
      <c r="AD43" s="516"/>
      <c r="AE43" s="516"/>
      <c r="AF43" s="516"/>
      <c r="AG43" s="516"/>
      <c r="AH43" s="516"/>
      <c r="AI43" s="516"/>
      <c r="AJ43" s="516"/>
      <c r="AK43" s="516"/>
      <c r="AL43" s="516"/>
      <c r="AM43" s="516"/>
      <c r="AN43" s="516"/>
      <c r="AO43" s="516"/>
      <c r="AP43" s="516"/>
      <c r="AQ43" s="516"/>
      <c r="AR43" s="516"/>
      <c r="AS43" s="516"/>
      <c r="AT43" s="516"/>
      <c r="AU43" s="516"/>
      <c r="AV43" s="516"/>
      <c r="AW43" s="516"/>
      <c r="AX43" s="516"/>
      <c r="AY43" s="536"/>
    </row>
    <row r="44" spans="1:51" ht="203.25" hidden="1" customHeight="1">
      <c r="B44" s="531"/>
      <c r="C44" s="532"/>
      <c r="D44" s="537" t="s">
        <v>72</v>
      </c>
      <c r="E44" s="538"/>
      <c r="F44" s="538"/>
      <c r="G44" s="538"/>
      <c r="H44" s="538"/>
      <c r="I44" s="538"/>
      <c r="J44" s="538"/>
      <c r="K44" s="538"/>
      <c r="L44" s="538"/>
      <c r="M44" s="538"/>
      <c r="N44" s="538"/>
      <c r="O44" s="538"/>
      <c r="P44" s="538"/>
      <c r="Q44" s="538"/>
      <c r="R44" s="538"/>
      <c r="S44" s="538"/>
      <c r="T44" s="538"/>
      <c r="U44" s="538"/>
      <c r="V44" s="538"/>
      <c r="W44" s="538"/>
      <c r="X44" s="538"/>
      <c r="Y44" s="538"/>
      <c r="Z44" s="538"/>
      <c r="AA44" s="538"/>
      <c r="AB44" s="538"/>
      <c r="AC44" s="538"/>
      <c r="AD44" s="538"/>
      <c r="AE44" s="538"/>
      <c r="AF44" s="538"/>
      <c r="AG44" s="538"/>
      <c r="AH44" s="538"/>
      <c r="AI44" s="538"/>
      <c r="AJ44" s="538"/>
      <c r="AK44" s="538"/>
      <c r="AL44" s="538"/>
      <c r="AM44" s="538"/>
      <c r="AN44" s="538"/>
      <c r="AO44" s="538"/>
      <c r="AP44" s="538"/>
      <c r="AQ44" s="538"/>
      <c r="AR44" s="538"/>
      <c r="AS44" s="538"/>
      <c r="AT44" s="538"/>
      <c r="AU44" s="538"/>
      <c r="AV44" s="538"/>
      <c r="AW44" s="538"/>
      <c r="AX44" s="538"/>
      <c r="AY44" s="539"/>
    </row>
    <row r="45" spans="1:51" ht="20.25" hidden="1" customHeight="1">
      <c r="B45" s="531"/>
      <c r="C45" s="532"/>
      <c r="D45" s="540" t="s">
        <v>73</v>
      </c>
      <c r="E45" s="541"/>
      <c r="F45" s="541"/>
      <c r="G45" s="541"/>
      <c r="H45" s="541"/>
      <c r="I45" s="541"/>
      <c r="J45" s="541"/>
      <c r="K45" s="541"/>
      <c r="L45" s="541"/>
      <c r="M45" s="541"/>
      <c r="N45" s="541"/>
      <c r="O45" s="541"/>
      <c r="P45" s="541"/>
      <c r="Q45" s="541"/>
      <c r="R45" s="541"/>
      <c r="S45" s="541"/>
      <c r="T45" s="541"/>
      <c r="U45" s="541"/>
      <c r="V45" s="541"/>
      <c r="W45" s="541"/>
      <c r="X45" s="541"/>
      <c r="Y45" s="541"/>
      <c r="Z45" s="541"/>
      <c r="AA45" s="541"/>
      <c r="AB45" s="541"/>
      <c r="AC45" s="541"/>
      <c r="AD45" s="541"/>
      <c r="AE45" s="541"/>
      <c r="AF45" s="541"/>
      <c r="AG45" s="541"/>
      <c r="AH45" s="541"/>
      <c r="AI45" s="541"/>
      <c r="AJ45" s="541"/>
      <c r="AK45" s="541"/>
      <c r="AL45" s="541"/>
      <c r="AM45" s="541"/>
      <c r="AN45" s="541"/>
      <c r="AO45" s="541"/>
      <c r="AP45" s="541"/>
      <c r="AQ45" s="541"/>
      <c r="AR45" s="541"/>
      <c r="AS45" s="541"/>
      <c r="AT45" s="541"/>
      <c r="AU45" s="541"/>
      <c r="AV45" s="541"/>
      <c r="AW45" s="541"/>
      <c r="AX45" s="541"/>
      <c r="AY45" s="542"/>
    </row>
    <row r="46" spans="1:51" ht="100.5" hidden="1" customHeight="1" thickBot="1">
      <c r="B46" s="533"/>
      <c r="C46" s="534"/>
      <c r="D46" s="543"/>
      <c r="E46" s="544"/>
      <c r="F46" s="544"/>
      <c r="G46" s="544"/>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5"/>
    </row>
    <row r="47" spans="1:51" ht="21" hidden="1" customHeight="1">
      <c r="A47" s="8"/>
      <c r="B47" s="9"/>
      <c r="C47" s="10"/>
      <c r="D47" s="557" t="s">
        <v>74</v>
      </c>
      <c r="E47" s="558"/>
      <c r="F47" s="558"/>
      <c r="G47" s="558"/>
      <c r="H47" s="558"/>
      <c r="I47" s="558"/>
      <c r="J47" s="558"/>
      <c r="K47" s="558"/>
      <c r="L47" s="558"/>
      <c r="M47" s="558"/>
      <c r="N47" s="558"/>
      <c r="O47" s="558"/>
      <c r="P47" s="558"/>
      <c r="Q47" s="558"/>
      <c r="R47" s="558"/>
      <c r="S47" s="558"/>
      <c r="T47" s="558"/>
      <c r="U47" s="558"/>
      <c r="V47" s="558"/>
      <c r="W47" s="558"/>
      <c r="X47" s="558"/>
      <c r="Y47" s="558"/>
      <c r="Z47" s="558"/>
      <c r="AA47" s="558"/>
      <c r="AB47" s="558"/>
      <c r="AC47" s="558"/>
      <c r="AD47" s="558"/>
      <c r="AE47" s="558"/>
      <c r="AF47" s="558"/>
      <c r="AG47" s="558"/>
      <c r="AH47" s="558"/>
      <c r="AI47" s="558"/>
      <c r="AJ47" s="558"/>
      <c r="AK47" s="558"/>
      <c r="AL47" s="558"/>
      <c r="AM47" s="558"/>
      <c r="AN47" s="558"/>
      <c r="AO47" s="558"/>
      <c r="AP47" s="558"/>
      <c r="AQ47" s="558"/>
      <c r="AR47" s="558"/>
      <c r="AS47" s="558"/>
      <c r="AT47" s="558"/>
      <c r="AU47" s="558"/>
      <c r="AV47" s="558"/>
      <c r="AW47" s="558"/>
      <c r="AX47" s="558"/>
      <c r="AY47" s="559"/>
    </row>
    <row r="48" spans="1:51" ht="135.94999999999999" hidden="1" customHeight="1">
      <c r="A48" s="8"/>
      <c r="B48" s="11"/>
      <c r="C48" s="12"/>
      <c r="D48" s="560"/>
      <c r="E48" s="561"/>
      <c r="F48" s="561"/>
      <c r="G48" s="561"/>
      <c r="H48" s="561"/>
      <c r="I48" s="561"/>
      <c r="J48" s="561"/>
      <c r="K48" s="561"/>
      <c r="L48" s="561"/>
      <c r="M48" s="561"/>
      <c r="N48" s="561"/>
      <c r="O48" s="561"/>
      <c r="P48" s="561"/>
      <c r="Q48" s="561"/>
      <c r="R48" s="561"/>
      <c r="S48" s="561"/>
      <c r="T48" s="561"/>
      <c r="U48" s="561"/>
      <c r="V48" s="561"/>
      <c r="W48" s="561"/>
      <c r="X48" s="561"/>
      <c r="Y48" s="561"/>
      <c r="Z48" s="561"/>
      <c r="AA48" s="561"/>
      <c r="AB48" s="561"/>
      <c r="AC48" s="561"/>
      <c r="AD48" s="561"/>
      <c r="AE48" s="561"/>
      <c r="AF48" s="561"/>
      <c r="AG48" s="561"/>
      <c r="AH48" s="561"/>
      <c r="AI48" s="561"/>
      <c r="AJ48" s="561"/>
      <c r="AK48" s="561"/>
      <c r="AL48" s="561"/>
      <c r="AM48" s="561"/>
      <c r="AN48" s="561"/>
      <c r="AO48" s="561"/>
      <c r="AP48" s="561"/>
      <c r="AQ48" s="561"/>
      <c r="AR48" s="561"/>
      <c r="AS48" s="561"/>
      <c r="AT48" s="561"/>
      <c r="AU48" s="561"/>
      <c r="AV48" s="561"/>
      <c r="AW48" s="561"/>
      <c r="AX48" s="561"/>
      <c r="AY48" s="562"/>
    </row>
    <row r="49" spans="1:51" ht="21" customHeight="1">
      <c r="A49" s="8"/>
      <c r="B49" s="2817" t="s">
        <v>75</v>
      </c>
      <c r="C49" s="2818"/>
      <c r="D49" s="2818"/>
      <c r="E49" s="2818"/>
      <c r="F49" s="2818"/>
      <c r="G49" s="2818"/>
      <c r="H49" s="2818"/>
      <c r="I49" s="2818"/>
      <c r="J49" s="2818"/>
      <c r="K49" s="2818"/>
      <c r="L49" s="2818"/>
      <c r="M49" s="2818"/>
      <c r="N49" s="2818"/>
      <c r="O49" s="2818"/>
      <c r="P49" s="2818"/>
      <c r="Q49" s="2818"/>
      <c r="R49" s="2818"/>
      <c r="S49" s="2818"/>
      <c r="T49" s="2818"/>
      <c r="U49" s="2818"/>
      <c r="V49" s="2818"/>
      <c r="W49" s="2818"/>
      <c r="X49" s="2818"/>
      <c r="Y49" s="2818"/>
      <c r="Z49" s="2818"/>
      <c r="AA49" s="2818"/>
      <c r="AB49" s="2818"/>
      <c r="AC49" s="2818"/>
      <c r="AD49" s="2818"/>
      <c r="AE49" s="2818"/>
      <c r="AF49" s="2818"/>
      <c r="AG49" s="2818"/>
      <c r="AH49" s="2818"/>
      <c r="AI49" s="2818"/>
      <c r="AJ49" s="2818"/>
      <c r="AK49" s="2818"/>
      <c r="AL49" s="2818"/>
      <c r="AM49" s="2818"/>
      <c r="AN49" s="2818"/>
      <c r="AO49" s="2818"/>
      <c r="AP49" s="2818"/>
      <c r="AQ49" s="2818"/>
      <c r="AR49" s="2818"/>
      <c r="AS49" s="2818"/>
      <c r="AT49" s="2818"/>
      <c r="AU49" s="2818"/>
      <c r="AV49" s="2818"/>
      <c r="AW49" s="2818"/>
      <c r="AX49" s="2818"/>
      <c r="AY49" s="2819"/>
    </row>
    <row r="50" spans="1:51" ht="21" customHeight="1">
      <c r="A50" s="8"/>
      <c r="B50" s="11"/>
      <c r="C50" s="12"/>
      <c r="D50" s="566" t="s">
        <v>76</v>
      </c>
      <c r="E50" s="567"/>
      <c r="F50" s="567"/>
      <c r="G50" s="567"/>
      <c r="H50" s="568" t="s">
        <v>77</v>
      </c>
      <c r="I50" s="567"/>
      <c r="J50" s="567"/>
      <c r="K50" s="567"/>
      <c r="L50" s="567"/>
      <c r="M50" s="567"/>
      <c r="N50" s="567"/>
      <c r="O50" s="567"/>
      <c r="P50" s="567"/>
      <c r="Q50" s="567"/>
      <c r="R50" s="567"/>
      <c r="S50" s="567"/>
      <c r="T50" s="567"/>
      <c r="U50" s="567"/>
      <c r="V50" s="567"/>
      <c r="W50" s="567"/>
      <c r="X50" s="567"/>
      <c r="Y50" s="567"/>
      <c r="Z50" s="567"/>
      <c r="AA50" s="567"/>
      <c r="AB50" s="567"/>
      <c r="AC50" s="567"/>
      <c r="AD50" s="567"/>
      <c r="AE50" s="567"/>
      <c r="AF50" s="567"/>
      <c r="AG50" s="569"/>
      <c r="AH50" s="568" t="s">
        <v>78</v>
      </c>
      <c r="AI50" s="567"/>
      <c r="AJ50" s="567"/>
      <c r="AK50" s="567"/>
      <c r="AL50" s="567"/>
      <c r="AM50" s="567"/>
      <c r="AN50" s="567"/>
      <c r="AO50" s="567"/>
      <c r="AP50" s="567"/>
      <c r="AQ50" s="567"/>
      <c r="AR50" s="567"/>
      <c r="AS50" s="567"/>
      <c r="AT50" s="567"/>
      <c r="AU50" s="567"/>
      <c r="AV50" s="567"/>
      <c r="AW50" s="567"/>
      <c r="AX50" s="567"/>
      <c r="AY50" s="570"/>
    </row>
    <row r="51" spans="1:51" ht="43.5" customHeight="1">
      <c r="A51" s="8"/>
      <c r="B51" s="571" t="s">
        <v>79</v>
      </c>
      <c r="C51" s="572"/>
      <c r="D51" s="577" t="s">
        <v>80</v>
      </c>
      <c r="E51" s="2836"/>
      <c r="F51" s="2836"/>
      <c r="G51" s="2837"/>
      <c r="H51" s="580" t="s">
        <v>81</v>
      </c>
      <c r="I51" s="2836"/>
      <c r="J51" s="2836"/>
      <c r="K51" s="2836"/>
      <c r="L51" s="2836"/>
      <c r="M51" s="2836"/>
      <c r="N51" s="2836"/>
      <c r="O51" s="2836"/>
      <c r="P51" s="2836"/>
      <c r="Q51" s="2836"/>
      <c r="R51" s="2836"/>
      <c r="S51" s="2836"/>
      <c r="T51" s="2836"/>
      <c r="U51" s="2836"/>
      <c r="V51" s="2836"/>
      <c r="W51" s="2836"/>
      <c r="X51" s="2836"/>
      <c r="Y51" s="2836"/>
      <c r="Z51" s="2836"/>
      <c r="AA51" s="2836"/>
      <c r="AB51" s="2836"/>
      <c r="AC51" s="2836"/>
      <c r="AD51" s="2836"/>
      <c r="AE51" s="2836"/>
      <c r="AF51" s="2836"/>
      <c r="AG51" s="2837"/>
      <c r="AH51" s="2846" t="s">
        <v>780</v>
      </c>
      <c r="AI51" s="631"/>
      <c r="AJ51" s="631"/>
      <c r="AK51" s="631"/>
      <c r="AL51" s="631"/>
      <c r="AM51" s="631"/>
      <c r="AN51" s="631"/>
      <c r="AO51" s="631"/>
      <c r="AP51" s="631"/>
      <c r="AQ51" s="631"/>
      <c r="AR51" s="631"/>
      <c r="AS51" s="631"/>
      <c r="AT51" s="631"/>
      <c r="AU51" s="631"/>
      <c r="AV51" s="631"/>
      <c r="AW51" s="631"/>
      <c r="AX51" s="631"/>
      <c r="AY51" s="632"/>
    </row>
    <row r="52" spans="1:51" ht="39" customHeight="1">
      <c r="A52" s="8"/>
      <c r="B52" s="573"/>
      <c r="C52" s="574"/>
      <c r="D52" s="590" t="s">
        <v>80</v>
      </c>
      <c r="E52" s="2838"/>
      <c r="F52" s="2838"/>
      <c r="G52" s="2839"/>
      <c r="H52" s="591" t="s">
        <v>83</v>
      </c>
      <c r="I52" s="2840"/>
      <c r="J52" s="2840"/>
      <c r="K52" s="2840"/>
      <c r="L52" s="2840"/>
      <c r="M52" s="2840"/>
      <c r="N52" s="2840"/>
      <c r="O52" s="2840"/>
      <c r="P52" s="2840"/>
      <c r="Q52" s="2840"/>
      <c r="R52" s="2840"/>
      <c r="S52" s="2840"/>
      <c r="T52" s="2840"/>
      <c r="U52" s="2840"/>
      <c r="V52" s="2840"/>
      <c r="W52" s="2840"/>
      <c r="X52" s="2840"/>
      <c r="Y52" s="2840"/>
      <c r="Z52" s="2840"/>
      <c r="AA52" s="2840"/>
      <c r="AB52" s="2840"/>
      <c r="AC52" s="2840"/>
      <c r="AD52" s="2840"/>
      <c r="AE52" s="2840"/>
      <c r="AF52" s="2840"/>
      <c r="AG52" s="2841"/>
      <c r="AH52" s="633" t="s">
        <v>779</v>
      </c>
      <c r="AI52" s="634"/>
      <c r="AJ52" s="634"/>
      <c r="AK52" s="634"/>
      <c r="AL52" s="634"/>
      <c r="AM52" s="634"/>
      <c r="AN52" s="634"/>
      <c r="AO52" s="634"/>
      <c r="AP52" s="634"/>
      <c r="AQ52" s="634"/>
      <c r="AR52" s="634"/>
      <c r="AS52" s="634"/>
      <c r="AT52" s="634"/>
      <c r="AU52" s="634"/>
      <c r="AV52" s="634"/>
      <c r="AW52" s="634"/>
      <c r="AX52" s="634"/>
      <c r="AY52" s="635"/>
    </row>
    <row r="53" spans="1:51" ht="42.75" customHeight="1">
      <c r="A53" s="8"/>
      <c r="B53" s="575"/>
      <c r="C53" s="576"/>
      <c r="D53" s="594" t="s">
        <v>80</v>
      </c>
      <c r="E53" s="2842"/>
      <c r="F53" s="2842"/>
      <c r="G53" s="2843"/>
      <c r="H53" s="597" t="s">
        <v>84</v>
      </c>
      <c r="I53" s="2844"/>
      <c r="J53" s="2844"/>
      <c r="K53" s="2844"/>
      <c r="L53" s="2844"/>
      <c r="M53" s="2844"/>
      <c r="N53" s="2844"/>
      <c r="O53" s="2844"/>
      <c r="P53" s="2844"/>
      <c r="Q53" s="2844"/>
      <c r="R53" s="2844"/>
      <c r="S53" s="2844"/>
      <c r="T53" s="2844"/>
      <c r="U53" s="2844"/>
      <c r="V53" s="2844"/>
      <c r="W53" s="2844"/>
      <c r="X53" s="2844"/>
      <c r="Y53" s="2844"/>
      <c r="Z53" s="2844"/>
      <c r="AA53" s="2844"/>
      <c r="AB53" s="2844"/>
      <c r="AC53" s="2844"/>
      <c r="AD53" s="2844"/>
      <c r="AE53" s="2844"/>
      <c r="AF53" s="2844"/>
      <c r="AG53" s="2845"/>
      <c r="AH53" s="636" t="s">
        <v>778</v>
      </c>
      <c r="AI53" s="637"/>
      <c r="AJ53" s="637"/>
      <c r="AK53" s="637"/>
      <c r="AL53" s="637"/>
      <c r="AM53" s="637"/>
      <c r="AN53" s="637"/>
      <c r="AO53" s="637"/>
      <c r="AP53" s="637"/>
      <c r="AQ53" s="637"/>
      <c r="AR53" s="637"/>
      <c r="AS53" s="637"/>
      <c r="AT53" s="637"/>
      <c r="AU53" s="637"/>
      <c r="AV53" s="637"/>
      <c r="AW53" s="637"/>
      <c r="AX53" s="637"/>
      <c r="AY53" s="638"/>
    </row>
    <row r="54" spans="1:51" ht="26.25" customHeight="1">
      <c r="A54" s="8"/>
      <c r="B54" s="573" t="s">
        <v>85</v>
      </c>
      <c r="C54" s="574"/>
      <c r="D54" s="2851" t="s">
        <v>33</v>
      </c>
      <c r="E54" s="967"/>
      <c r="F54" s="967"/>
      <c r="G54" s="968"/>
      <c r="H54" s="2852" t="s">
        <v>86</v>
      </c>
      <c r="I54" s="2676"/>
      <c r="J54" s="2676"/>
      <c r="K54" s="2676"/>
      <c r="L54" s="2676"/>
      <c r="M54" s="2676"/>
      <c r="N54" s="2676"/>
      <c r="O54" s="2676"/>
      <c r="P54" s="2676"/>
      <c r="Q54" s="2676"/>
      <c r="R54" s="2676"/>
      <c r="S54" s="2676"/>
      <c r="T54" s="2676"/>
      <c r="U54" s="2676"/>
      <c r="V54" s="2676"/>
      <c r="W54" s="2676"/>
      <c r="X54" s="2676"/>
      <c r="Y54" s="2676"/>
      <c r="Z54" s="2676"/>
      <c r="AA54" s="2676"/>
      <c r="AB54" s="2676"/>
      <c r="AC54" s="2676"/>
      <c r="AD54" s="2676"/>
      <c r="AE54" s="2676"/>
      <c r="AF54" s="2676"/>
      <c r="AG54" s="2677"/>
      <c r="AH54" s="2632" t="s">
        <v>777</v>
      </c>
      <c r="AI54" s="603"/>
      <c r="AJ54" s="603"/>
      <c r="AK54" s="603"/>
      <c r="AL54" s="603"/>
      <c r="AM54" s="603"/>
      <c r="AN54" s="603"/>
      <c r="AO54" s="603"/>
      <c r="AP54" s="603"/>
      <c r="AQ54" s="603"/>
      <c r="AR54" s="603"/>
      <c r="AS54" s="603"/>
      <c r="AT54" s="603"/>
      <c r="AU54" s="603"/>
      <c r="AV54" s="603"/>
      <c r="AW54" s="603"/>
      <c r="AX54" s="603"/>
      <c r="AY54" s="604"/>
    </row>
    <row r="55" spans="1:51" ht="57.75" customHeight="1">
      <c r="A55" s="8"/>
      <c r="B55" s="573"/>
      <c r="C55" s="574"/>
      <c r="D55" s="2830" t="s">
        <v>80</v>
      </c>
      <c r="E55" s="964"/>
      <c r="F55" s="964"/>
      <c r="G55" s="965"/>
      <c r="H55" s="2831" t="s">
        <v>88</v>
      </c>
      <c r="I55" s="2697"/>
      <c r="J55" s="2697"/>
      <c r="K55" s="2697"/>
      <c r="L55" s="2697"/>
      <c r="M55" s="2697"/>
      <c r="N55" s="2697"/>
      <c r="O55" s="2697"/>
      <c r="P55" s="2697"/>
      <c r="Q55" s="2697"/>
      <c r="R55" s="2697"/>
      <c r="S55" s="2697"/>
      <c r="T55" s="2697"/>
      <c r="U55" s="2697"/>
      <c r="V55" s="2697"/>
      <c r="W55" s="2697"/>
      <c r="X55" s="2697"/>
      <c r="Y55" s="2697"/>
      <c r="Z55" s="2697"/>
      <c r="AA55" s="2697"/>
      <c r="AB55" s="2697"/>
      <c r="AC55" s="2697"/>
      <c r="AD55" s="2697"/>
      <c r="AE55" s="2697"/>
      <c r="AF55" s="2697"/>
      <c r="AG55" s="2698"/>
      <c r="AH55" s="633" t="s">
        <v>776</v>
      </c>
      <c r="AI55" s="634"/>
      <c r="AJ55" s="634"/>
      <c r="AK55" s="634"/>
      <c r="AL55" s="634"/>
      <c r="AM55" s="634"/>
      <c r="AN55" s="634"/>
      <c r="AO55" s="634"/>
      <c r="AP55" s="634"/>
      <c r="AQ55" s="634"/>
      <c r="AR55" s="634"/>
      <c r="AS55" s="634"/>
      <c r="AT55" s="634"/>
      <c r="AU55" s="634"/>
      <c r="AV55" s="634"/>
      <c r="AW55" s="634"/>
      <c r="AX55" s="634"/>
      <c r="AY55" s="635"/>
    </row>
    <row r="56" spans="1:51" ht="26.25" customHeight="1">
      <c r="A56" s="8"/>
      <c r="B56" s="573"/>
      <c r="C56" s="574"/>
      <c r="D56" s="2830" t="s">
        <v>80</v>
      </c>
      <c r="E56" s="964"/>
      <c r="F56" s="964"/>
      <c r="G56" s="965"/>
      <c r="H56" s="2831" t="s">
        <v>89</v>
      </c>
      <c r="I56" s="2697"/>
      <c r="J56" s="2697"/>
      <c r="K56" s="2697"/>
      <c r="L56" s="2697"/>
      <c r="M56" s="2697"/>
      <c r="N56" s="2697"/>
      <c r="O56" s="2697"/>
      <c r="P56" s="2697"/>
      <c r="Q56" s="2697"/>
      <c r="R56" s="2697"/>
      <c r="S56" s="2697"/>
      <c r="T56" s="2697"/>
      <c r="U56" s="2697"/>
      <c r="V56" s="2697"/>
      <c r="W56" s="2697"/>
      <c r="X56" s="2697"/>
      <c r="Y56" s="2697"/>
      <c r="Z56" s="2697"/>
      <c r="AA56" s="2697"/>
      <c r="AB56" s="2697"/>
      <c r="AC56" s="2697"/>
      <c r="AD56" s="2697"/>
      <c r="AE56" s="2697"/>
      <c r="AF56" s="2697"/>
      <c r="AG56" s="2698"/>
      <c r="AH56" s="605" t="s">
        <v>775</v>
      </c>
      <c r="AI56" s="606"/>
      <c r="AJ56" s="606"/>
      <c r="AK56" s="606"/>
      <c r="AL56" s="606"/>
      <c r="AM56" s="606"/>
      <c r="AN56" s="606"/>
      <c r="AO56" s="606"/>
      <c r="AP56" s="606"/>
      <c r="AQ56" s="606"/>
      <c r="AR56" s="606"/>
      <c r="AS56" s="606"/>
      <c r="AT56" s="606"/>
      <c r="AU56" s="606"/>
      <c r="AV56" s="606"/>
      <c r="AW56" s="606"/>
      <c r="AX56" s="606"/>
      <c r="AY56" s="607"/>
    </row>
    <row r="57" spans="1:51" ht="26.25" customHeight="1">
      <c r="A57" s="8"/>
      <c r="B57" s="573"/>
      <c r="C57" s="574"/>
      <c r="D57" s="2830" t="s">
        <v>33</v>
      </c>
      <c r="E57" s="964"/>
      <c r="F57" s="964"/>
      <c r="G57" s="965"/>
      <c r="H57" s="2831" t="s">
        <v>90</v>
      </c>
      <c r="I57" s="2697"/>
      <c r="J57" s="2697"/>
      <c r="K57" s="2697"/>
      <c r="L57" s="2697"/>
      <c r="M57" s="2697"/>
      <c r="N57" s="2697"/>
      <c r="O57" s="2697"/>
      <c r="P57" s="2697"/>
      <c r="Q57" s="2697"/>
      <c r="R57" s="2697"/>
      <c r="S57" s="2697"/>
      <c r="T57" s="2697"/>
      <c r="U57" s="2697"/>
      <c r="V57" s="2697"/>
      <c r="W57" s="2697"/>
      <c r="X57" s="2697"/>
      <c r="Y57" s="2697"/>
      <c r="Z57" s="2697"/>
      <c r="AA57" s="2697"/>
      <c r="AB57" s="2697"/>
      <c r="AC57" s="2697"/>
      <c r="AD57" s="2697"/>
      <c r="AE57" s="2697"/>
      <c r="AF57" s="2697"/>
      <c r="AG57" s="2698"/>
      <c r="AH57" s="605" t="s">
        <v>774</v>
      </c>
      <c r="AI57" s="606"/>
      <c r="AJ57" s="606"/>
      <c r="AK57" s="606"/>
      <c r="AL57" s="606"/>
      <c r="AM57" s="606"/>
      <c r="AN57" s="606"/>
      <c r="AO57" s="606"/>
      <c r="AP57" s="606"/>
      <c r="AQ57" s="606"/>
      <c r="AR57" s="606"/>
      <c r="AS57" s="606"/>
      <c r="AT57" s="606"/>
      <c r="AU57" s="606"/>
      <c r="AV57" s="606"/>
      <c r="AW57" s="606"/>
      <c r="AX57" s="606"/>
      <c r="AY57" s="607"/>
    </row>
    <row r="58" spans="1:51" ht="33" customHeight="1">
      <c r="A58" s="8"/>
      <c r="B58" s="575"/>
      <c r="C58" s="576"/>
      <c r="D58" s="2832" t="s">
        <v>33</v>
      </c>
      <c r="E58" s="975"/>
      <c r="F58" s="975"/>
      <c r="G58" s="976"/>
      <c r="H58" s="2833" t="s">
        <v>91</v>
      </c>
      <c r="I58" s="2834"/>
      <c r="J58" s="2834"/>
      <c r="K58" s="2834"/>
      <c r="L58" s="2834"/>
      <c r="M58" s="2834"/>
      <c r="N58" s="2834"/>
      <c r="O58" s="2834"/>
      <c r="P58" s="2834"/>
      <c r="Q58" s="2834"/>
      <c r="R58" s="2834"/>
      <c r="S58" s="2834"/>
      <c r="T58" s="2834"/>
      <c r="U58" s="2834"/>
      <c r="V58" s="2834"/>
      <c r="W58" s="2834"/>
      <c r="X58" s="2834"/>
      <c r="Y58" s="2834"/>
      <c r="Z58" s="2834"/>
      <c r="AA58" s="2834"/>
      <c r="AB58" s="2834"/>
      <c r="AC58" s="2834"/>
      <c r="AD58" s="2834"/>
      <c r="AE58" s="2834"/>
      <c r="AF58" s="2834"/>
      <c r="AG58" s="2835"/>
      <c r="AH58" s="636" t="s">
        <v>773</v>
      </c>
      <c r="AI58" s="637"/>
      <c r="AJ58" s="637"/>
      <c r="AK58" s="637"/>
      <c r="AL58" s="637"/>
      <c r="AM58" s="637"/>
      <c r="AN58" s="637"/>
      <c r="AO58" s="637"/>
      <c r="AP58" s="637"/>
      <c r="AQ58" s="637"/>
      <c r="AR58" s="637"/>
      <c r="AS58" s="637"/>
      <c r="AT58" s="637"/>
      <c r="AU58" s="637"/>
      <c r="AV58" s="637"/>
      <c r="AW58" s="637"/>
      <c r="AX58" s="637"/>
      <c r="AY58" s="638"/>
    </row>
    <row r="59" spans="1:51" ht="63" customHeight="1">
      <c r="A59" s="8"/>
      <c r="B59" s="571" t="s">
        <v>92</v>
      </c>
      <c r="C59" s="572"/>
      <c r="D59" s="2851" t="s">
        <v>80</v>
      </c>
      <c r="E59" s="967"/>
      <c r="F59" s="967"/>
      <c r="G59" s="968"/>
      <c r="H59" s="2852" t="s">
        <v>93</v>
      </c>
      <c r="I59" s="2676"/>
      <c r="J59" s="2676"/>
      <c r="K59" s="2676"/>
      <c r="L59" s="2676"/>
      <c r="M59" s="2676"/>
      <c r="N59" s="2676"/>
      <c r="O59" s="2676"/>
      <c r="P59" s="2676"/>
      <c r="Q59" s="2676"/>
      <c r="R59" s="2676"/>
      <c r="S59" s="2676"/>
      <c r="T59" s="2676"/>
      <c r="U59" s="2676"/>
      <c r="V59" s="2676"/>
      <c r="W59" s="2676"/>
      <c r="X59" s="2676"/>
      <c r="Y59" s="2676"/>
      <c r="Z59" s="2676"/>
      <c r="AA59" s="2676"/>
      <c r="AB59" s="2676"/>
      <c r="AC59" s="2676"/>
      <c r="AD59" s="2676"/>
      <c r="AE59" s="2676"/>
      <c r="AF59" s="2676"/>
      <c r="AG59" s="2677"/>
      <c r="AH59" s="2846" t="s">
        <v>772</v>
      </c>
      <c r="AI59" s="631"/>
      <c r="AJ59" s="631"/>
      <c r="AK59" s="631"/>
      <c r="AL59" s="631"/>
      <c r="AM59" s="631"/>
      <c r="AN59" s="631"/>
      <c r="AO59" s="631"/>
      <c r="AP59" s="631"/>
      <c r="AQ59" s="631"/>
      <c r="AR59" s="631"/>
      <c r="AS59" s="631"/>
      <c r="AT59" s="631"/>
      <c r="AU59" s="631"/>
      <c r="AV59" s="631"/>
      <c r="AW59" s="631"/>
      <c r="AX59" s="631"/>
      <c r="AY59" s="632"/>
    </row>
    <row r="60" spans="1:51" ht="69" customHeight="1">
      <c r="A60" s="8"/>
      <c r="B60" s="573"/>
      <c r="C60" s="574"/>
      <c r="D60" s="2830" t="s">
        <v>80</v>
      </c>
      <c r="E60" s="964"/>
      <c r="F60" s="964"/>
      <c r="G60" s="965"/>
      <c r="H60" s="2831" t="s">
        <v>95</v>
      </c>
      <c r="I60" s="2697"/>
      <c r="J60" s="2697"/>
      <c r="K60" s="2697"/>
      <c r="L60" s="2697"/>
      <c r="M60" s="2697"/>
      <c r="N60" s="2697"/>
      <c r="O60" s="2697"/>
      <c r="P60" s="2697"/>
      <c r="Q60" s="2697"/>
      <c r="R60" s="2697"/>
      <c r="S60" s="2697"/>
      <c r="T60" s="2697"/>
      <c r="U60" s="2697"/>
      <c r="V60" s="2697"/>
      <c r="W60" s="2697"/>
      <c r="X60" s="2697"/>
      <c r="Y60" s="2697"/>
      <c r="Z60" s="2697"/>
      <c r="AA60" s="2697"/>
      <c r="AB60" s="2697"/>
      <c r="AC60" s="2697"/>
      <c r="AD60" s="2697"/>
      <c r="AE60" s="2697"/>
      <c r="AF60" s="2697"/>
      <c r="AG60" s="2698"/>
      <c r="AH60" s="633" t="s">
        <v>771</v>
      </c>
      <c r="AI60" s="634"/>
      <c r="AJ60" s="634"/>
      <c r="AK60" s="634"/>
      <c r="AL60" s="634"/>
      <c r="AM60" s="634"/>
      <c r="AN60" s="634"/>
      <c r="AO60" s="634"/>
      <c r="AP60" s="634"/>
      <c r="AQ60" s="634"/>
      <c r="AR60" s="634"/>
      <c r="AS60" s="634"/>
      <c r="AT60" s="634"/>
      <c r="AU60" s="634"/>
      <c r="AV60" s="634"/>
      <c r="AW60" s="634"/>
      <c r="AX60" s="634"/>
      <c r="AY60" s="635"/>
    </row>
    <row r="61" spans="1:51" ht="56.25" customHeight="1">
      <c r="A61" s="8"/>
      <c r="B61" s="573"/>
      <c r="C61" s="574"/>
      <c r="D61" s="2830" t="s">
        <v>80</v>
      </c>
      <c r="E61" s="964"/>
      <c r="F61" s="964"/>
      <c r="G61" s="965"/>
      <c r="H61" s="2831" t="s">
        <v>96</v>
      </c>
      <c r="I61" s="2697"/>
      <c r="J61" s="2697"/>
      <c r="K61" s="2697"/>
      <c r="L61" s="2697"/>
      <c r="M61" s="2697"/>
      <c r="N61" s="2697"/>
      <c r="O61" s="2697"/>
      <c r="P61" s="2697"/>
      <c r="Q61" s="2697"/>
      <c r="R61" s="2697"/>
      <c r="S61" s="2697"/>
      <c r="T61" s="2697"/>
      <c r="U61" s="2697"/>
      <c r="V61" s="2697"/>
      <c r="W61" s="2697"/>
      <c r="X61" s="2697"/>
      <c r="Y61" s="2697"/>
      <c r="Z61" s="2697"/>
      <c r="AA61" s="2697"/>
      <c r="AB61" s="2697"/>
      <c r="AC61" s="2697"/>
      <c r="AD61" s="2697"/>
      <c r="AE61" s="2697"/>
      <c r="AF61" s="2697"/>
      <c r="AG61" s="2698"/>
      <c r="AH61" s="633" t="s">
        <v>770</v>
      </c>
      <c r="AI61" s="634"/>
      <c r="AJ61" s="634"/>
      <c r="AK61" s="634"/>
      <c r="AL61" s="634"/>
      <c r="AM61" s="634"/>
      <c r="AN61" s="634"/>
      <c r="AO61" s="634"/>
      <c r="AP61" s="634"/>
      <c r="AQ61" s="634"/>
      <c r="AR61" s="634"/>
      <c r="AS61" s="634"/>
      <c r="AT61" s="634"/>
      <c r="AU61" s="634"/>
      <c r="AV61" s="634"/>
      <c r="AW61" s="634"/>
      <c r="AX61" s="634"/>
      <c r="AY61" s="635"/>
    </row>
    <row r="62" spans="1:51" ht="31.5" customHeight="1">
      <c r="A62" s="8"/>
      <c r="B62" s="573"/>
      <c r="C62" s="574"/>
      <c r="D62" s="2856" t="s">
        <v>322</v>
      </c>
      <c r="E62" s="1273"/>
      <c r="F62" s="1273"/>
      <c r="G62" s="1274"/>
      <c r="H62" s="2853" t="s">
        <v>97</v>
      </c>
      <c r="I62" s="2854"/>
      <c r="J62" s="2854"/>
      <c r="K62" s="2854"/>
      <c r="L62" s="2854"/>
      <c r="M62" s="2854"/>
      <c r="N62" s="2854"/>
      <c r="O62" s="2854"/>
      <c r="P62" s="2854"/>
      <c r="Q62" s="2854"/>
      <c r="R62" s="2854"/>
      <c r="S62" s="2854"/>
      <c r="T62" s="2854"/>
      <c r="U62" s="2854"/>
      <c r="V62" s="2854"/>
      <c r="W62" s="2854"/>
      <c r="X62" s="2854"/>
      <c r="Y62" s="2854"/>
      <c r="Z62" s="2854"/>
      <c r="AA62" s="2854"/>
      <c r="AB62" s="2854"/>
      <c r="AC62" s="2854"/>
      <c r="AD62" s="2854"/>
      <c r="AE62" s="2854"/>
      <c r="AF62" s="2854"/>
      <c r="AG62" s="2855"/>
      <c r="AH62" s="605" t="s">
        <v>769</v>
      </c>
      <c r="AI62" s="606"/>
      <c r="AJ62" s="606"/>
      <c r="AK62" s="606"/>
      <c r="AL62" s="606"/>
      <c r="AM62" s="606"/>
      <c r="AN62" s="606"/>
      <c r="AO62" s="606"/>
      <c r="AP62" s="606"/>
      <c r="AQ62" s="606"/>
      <c r="AR62" s="606"/>
      <c r="AS62" s="606"/>
      <c r="AT62" s="606"/>
      <c r="AU62" s="606"/>
      <c r="AV62" s="606"/>
      <c r="AW62" s="606"/>
      <c r="AX62" s="606"/>
      <c r="AY62" s="607"/>
    </row>
    <row r="63" spans="1:51" ht="39" customHeight="1">
      <c r="A63" s="8"/>
      <c r="B63" s="573"/>
      <c r="C63" s="574"/>
      <c r="D63" s="624" t="s">
        <v>322</v>
      </c>
      <c r="E63" s="1275"/>
      <c r="F63" s="1275"/>
      <c r="G63" s="1276"/>
      <c r="H63" s="2847" t="s">
        <v>98</v>
      </c>
      <c r="I63" s="2848"/>
      <c r="J63" s="2848"/>
      <c r="K63" s="2848"/>
      <c r="L63" s="2848"/>
      <c r="M63" s="2848"/>
      <c r="N63" s="2848"/>
      <c r="O63" s="2848"/>
      <c r="P63" s="2848"/>
      <c r="Q63" s="2848"/>
      <c r="R63" s="2848"/>
      <c r="S63" s="2848"/>
      <c r="T63" s="2848"/>
      <c r="U63" s="2848"/>
      <c r="V63" s="2849"/>
      <c r="W63" s="2849"/>
      <c r="X63" s="2849"/>
      <c r="Y63" s="2849"/>
      <c r="Z63" s="2849"/>
      <c r="AA63" s="2849"/>
      <c r="AB63" s="2849"/>
      <c r="AC63" s="2849"/>
      <c r="AD63" s="2849"/>
      <c r="AE63" s="2849"/>
      <c r="AF63" s="2849"/>
      <c r="AG63" s="2850"/>
      <c r="AH63" s="949"/>
      <c r="AI63" s="950"/>
      <c r="AJ63" s="950"/>
      <c r="AK63" s="950"/>
      <c r="AL63" s="950"/>
      <c r="AM63" s="950"/>
      <c r="AN63" s="950"/>
      <c r="AO63" s="950"/>
      <c r="AP63" s="950"/>
      <c r="AQ63" s="950"/>
      <c r="AR63" s="950"/>
      <c r="AS63" s="950"/>
      <c r="AT63" s="950"/>
      <c r="AU63" s="950"/>
      <c r="AV63" s="950"/>
      <c r="AW63" s="950"/>
      <c r="AX63" s="950"/>
      <c r="AY63" s="951"/>
    </row>
    <row r="64" spans="1:51" ht="36" customHeight="1">
      <c r="A64" s="8"/>
      <c r="B64" s="575"/>
      <c r="C64" s="576"/>
      <c r="D64" s="2832" t="s">
        <v>80</v>
      </c>
      <c r="E64" s="975"/>
      <c r="F64" s="975"/>
      <c r="G64" s="976"/>
      <c r="H64" s="2833" t="s">
        <v>99</v>
      </c>
      <c r="I64" s="2834"/>
      <c r="J64" s="2834"/>
      <c r="K64" s="2834"/>
      <c r="L64" s="2834"/>
      <c r="M64" s="2834"/>
      <c r="N64" s="2834"/>
      <c r="O64" s="2834"/>
      <c r="P64" s="2834"/>
      <c r="Q64" s="2834"/>
      <c r="R64" s="2834"/>
      <c r="S64" s="2834"/>
      <c r="T64" s="2834"/>
      <c r="U64" s="2834"/>
      <c r="V64" s="2834"/>
      <c r="W64" s="2834"/>
      <c r="X64" s="2834"/>
      <c r="Y64" s="2834"/>
      <c r="Z64" s="2834"/>
      <c r="AA64" s="2834"/>
      <c r="AB64" s="2834"/>
      <c r="AC64" s="2834"/>
      <c r="AD64" s="2834"/>
      <c r="AE64" s="2834"/>
      <c r="AF64" s="2834"/>
      <c r="AG64" s="2835"/>
      <c r="AH64" s="608" t="s">
        <v>768</v>
      </c>
      <c r="AI64" s="609"/>
      <c r="AJ64" s="609"/>
      <c r="AK64" s="609"/>
      <c r="AL64" s="609"/>
      <c r="AM64" s="609"/>
      <c r="AN64" s="609"/>
      <c r="AO64" s="609"/>
      <c r="AP64" s="609"/>
      <c r="AQ64" s="609"/>
      <c r="AR64" s="609"/>
      <c r="AS64" s="609"/>
      <c r="AT64" s="609"/>
      <c r="AU64" s="609"/>
      <c r="AV64" s="609"/>
      <c r="AW64" s="609"/>
      <c r="AX64" s="609"/>
      <c r="AY64" s="610"/>
    </row>
    <row r="65" spans="1:51" ht="108.75" customHeight="1" thickBot="1">
      <c r="A65" s="8"/>
      <c r="B65" s="619" t="s">
        <v>100</v>
      </c>
      <c r="C65" s="620"/>
      <c r="D65" s="2566" t="s">
        <v>767</v>
      </c>
      <c r="E65" s="2857"/>
      <c r="F65" s="2857"/>
      <c r="G65" s="2857"/>
      <c r="H65" s="2857"/>
      <c r="I65" s="2857"/>
      <c r="J65" s="2857"/>
      <c r="K65" s="2857"/>
      <c r="L65" s="2857"/>
      <c r="M65" s="2857"/>
      <c r="N65" s="2857"/>
      <c r="O65" s="2857"/>
      <c r="P65" s="2857"/>
      <c r="Q65" s="2857"/>
      <c r="R65" s="2857"/>
      <c r="S65" s="2857"/>
      <c r="T65" s="2857"/>
      <c r="U65" s="2857"/>
      <c r="V65" s="2857"/>
      <c r="W65" s="2857"/>
      <c r="X65" s="2857"/>
      <c r="Y65" s="2857"/>
      <c r="Z65" s="2857"/>
      <c r="AA65" s="2857"/>
      <c r="AB65" s="2857"/>
      <c r="AC65" s="2857"/>
      <c r="AD65" s="2857"/>
      <c r="AE65" s="2857"/>
      <c r="AF65" s="2857"/>
      <c r="AG65" s="2857"/>
      <c r="AH65" s="2857"/>
      <c r="AI65" s="2857"/>
      <c r="AJ65" s="2857"/>
      <c r="AK65" s="2857"/>
      <c r="AL65" s="2857"/>
      <c r="AM65" s="2857"/>
      <c r="AN65" s="2857"/>
      <c r="AO65" s="2857"/>
      <c r="AP65" s="2857"/>
      <c r="AQ65" s="2857"/>
      <c r="AR65" s="2857"/>
      <c r="AS65" s="2857"/>
      <c r="AT65" s="2857"/>
      <c r="AU65" s="2857"/>
      <c r="AV65" s="2857"/>
      <c r="AW65" s="2857"/>
      <c r="AX65" s="2857"/>
      <c r="AY65" s="2858"/>
    </row>
    <row r="66" spans="1:51" ht="21" hidden="1" customHeight="1">
      <c r="A66" s="8"/>
      <c r="B66" s="11"/>
      <c r="C66" s="12"/>
      <c r="D66" s="535" t="s">
        <v>102</v>
      </c>
      <c r="E66" s="516"/>
      <c r="F66" s="516"/>
      <c r="G66" s="516"/>
      <c r="H66" s="516"/>
      <c r="I66" s="516"/>
      <c r="J66" s="516"/>
      <c r="K66" s="516"/>
      <c r="L66" s="516"/>
      <c r="M66" s="516"/>
      <c r="N66" s="516"/>
      <c r="O66" s="516"/>
      <c r="P66" s="516"/>
      <c r="Q66" s="516"/>
      <c r="R66" s="516"/>
      <c r="S66" s="516"/>
      <c r="T66" s="516"/>
      <c r="U66" s="516"/>
      <c r="V66" s="516"/>
      <c r="W66" s="516"/>
      <c r="X66" s="516"/>
      <c r="Y66" s="516"/>
      <c r="Z66" s="516"/>
      <c r="AA66" s="516"/>
      <c r="AB66" s="516"/>
      <c r="AC66" s="516"/>
      <c r="AD66" s="516"/>
      <c r="AE66" s="516"/>
      <c r="AF66" s="516"/>
      <c r="AG66" s="516"/>
      <c r="AH66" s="516"/>
      <c r="AI66" s="516"/>
      <c r="AJ66" s="516"/>
      <c r="AK66" s="516"/>
      <c r="AL66" s="516"/>
      <c r="AM66" s="516"/>
      <c r="AN66" s="516"/>
      <c r="AO66" s="516"/>
      <c r="AP66" s="516"/>
      <c r="AQ66" s="516"/>
      <c r="AR66" s="516"/>
      <c r="AS66" s="516"/>
      <c r="AT66" s="516"/>
      <c r="AU66" s="516"/>
      <c r="AV66" s="516"/>
      <c r="AW66" s="516"/>
      <c r="AX66" s="516"/>
      <c r="AY66" s="536"/>
    </row>
    <row r="67" spans="1:51" ht="97.5" hidden="1" customHeight="1">
      <c r="A67" s="8"/>
      <c r="B67" s="11"/>
      <c r="C67" s="12"/>
      <c r="D67" s="655" t="s">
        <v>103</v>
      </c>
      <c r="E67" s="656"/>
      <c r="F67" s="656"/>
      <c r="G67" s="656"/>
      <c r="H67" s="656"/>
      <c r="I67" s="656"/>
      <c r="J67" s="656"/>
      <c r="K67" s="656"/>
      <c r="L67" s="656"/>
      <c r="M67" s="656"/>
      <c r="N67" s="656"/>
      <c r="O67" s="656"/>
      <c r="P67" s="656"/>
      <c r="Q67" s="656"/>
      <c r="R67" s="656"/>
      <c r="S67" s="656"/>
      <c r="T67" s="656"/>
      <c r="U67" s="656"/>
      <c r="V67" s="656"/>
      <c r="W67" s="656"/>
      <c r="X67" s="656"/>
      <c r="Y67" s="656"/>
      <c r="Z67" s="656"/>
      <c r="AA67" s="656"/>
      <c r="AB67" s="656"/>
      <c r="AC67" s="656"/>
      <c r="AD67" s="656"/>
      <c r="AE67" s="656"/>
      <c r="AF67" s="656"/>
      <c r="AG67" s="656"/>
      <c r="AH67" s="656"/>
      <c r="AI67" s="656"/>
      <c r="AJ67" s="656"/>
      <c r="AK67" s="656"/>
      <c r="AL67" s="656"/>
      <c r="AM67" s="656"/>
      <c r="AN67" s="656"/>
      <c r="AO67" s="656"/>
      <c r="AP67" s="656"/>
      <c r="AQ67" s="656"/>
      <c r="AR67" s="656"/>
      <c r="AS67" s="656"/>
      <c r="AT67" s="656"/>
      <c r="AU67" s="656"/>
      <c r="AV67" s="656"/>
      <c r="AW67" s="656"/>
      <c r="AX67" s="656"/>
      <c r="AY67" s="657"/>
    </row>
    <row r="68" spans="1:51" ht="119.85" hidden="1" customHeight="1">
      <c r="A68" s="8"/>
      <c r="B68" s="11"/>
      <c r="C68" s="12"/>
      <c r="D68" s="658" t="s">
        <v>104</v>
      </c>
      <c r="E68" s="659"/>
      <c r="F68" s="659"/>
      <c r="G68" s="659"/>
      <c r="H68" s="659"/>
      <c r="I68" s="659"/>
      <c r="J68" s="659"/>
      <c r="K68" s="659"/>
      <c r="L68" s="659"/>
      <c r="M68" s="659"/>
      <c r="N68" s="659"/>
      <c r="O68" s="659"/>
      <c r="P68" s="659"/>
      <c r="Q68" s="659"/>
      <c r="R68" s="659"/>
      <c r="S68" s="659"/>
      <c r="T68" s="659"/>
      <c r="U68" s="659"/>
      <c r="V68" s="659"/>
      <c r="W68" s="659"/>
      <c r="X68" s="659"/>
      <c r="Y68" s="659"/>
      <c r="Z68" s="659"/>
      <c r="AA68" s="659"/>
      <c r="AB68" s="659"/>
      <c r="AC68" s="659"/>
      <c r="AD68" s="659"/>
      <c r="AE68" s="659"/>
      <c r="AF68" s="659"/>
      <c r="AG68" s="659"/>
      <c r="AH68" s="659"/>
      <c r="AI68" s="659"/>
      <c r="AJ68" s="659"/>
      <c r="AK68" s="659"/>
      <c r="AL68" s="659"/>
      <c r="AM68" s="659"/>
      <c r="AN68" s="659"/>
      <c r="AO68" s="659"/>
      <c r="AP68" s="659"/>
      <c r="AQ68" s="659"/>
      <c r="AR68" s="659"/>
      <c r="AS68" s="659"/>
      <c r="AT68" s="659"/>
      <c r="AU68" s="659"/>
      <c r="AV68" s="659"/>
      <c r="AW68" s="659"/>
      <c r="AX68" s="659"/>
      <c r="AY68" s="660"/>
    </row>
    <row r="69" spans="1:51" ht="21" customHeight="1">
      <c r="A69" s="8"/>
      <c r="B69" s="515" t="s">
        <v>105</v>
      </c>
      <c r="C69" s="516"/>
      <c r="D69" s="516"/>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516"/>
      <c r="AC69" s="516"/>
      <c r="AD69" s="516"/>
      <c r="AE69" s="516"/>
      <c r="AF69" s="516"/>
      <c r="AG69" s="516"/>
      <c r="AH69" s="516"/>
      <c r="AI69" s="516"/>
      <c r="AJ69" s="516"/>
      <c r="AK69" s="516"/>
      <c r="AL69" s="516"/>
      <c r="AM69" s="516"/>
      <c r="AN69" s="516"/>
      <c r="AO69" s="516"/>
      <c r="AP69" s="516"/>
      <c r="AQ69" s="516"/>
      <c r="AR69" s="516"/>
      <c r="AS69" s="516"/>
      <c r="AT69" s="516"/>
      <c r="AU69" s="516"/>
      <c r="AV69" s="516"/>
      <c r="AW69" s="516"/>
      <c r="AX69" s="516"/>
      <c r="AY69" s="536"/>
    </row>
    <row r="70" spans="1:51" ht="63.75" customHeight="1">
      <c r="A70" s="8"/>
      <c r="B70" s="661" t="s">
        <v>1657</v>
      </c>
      <c r="C70" s="662"/>
      <c r="D70" s="662"/>
      <c r="E70" s="662"/>
      <c r="F70" s="663"/>
      <c r="G70" s="1468" t="s">
        <v>1658</v>
      </c>
      <c r="H70" s="1177"/>
      <c r="I70" s="1177"/>
      <c r="J70" s="1177"/>
      <c r="K70" s="1177"/>
      <c r="L70" s="1177"/>
      <c r="M70" s="1177"/>
      <c r="N70" s="1177"/>
      <c r="O70" s="1177"/>
      <c r="P70" s="1177"/>
      <c r="Q70" s="1177"/>
      <c r="R70" s="1177"/>
      <c r="S70" s="1177"/>
      <c r="T70" s="1177"/>
      <c r="U70" s="1177"/>
      <c r="V70" s="1177"/>
      <c r="W70" s="1177"/>
      <c r="X70" s="1177"/>
      <c r="Y70" s="1177"/>
      <c r="Z70" s="1177"/>
      <c r="AA70" s="1177"/>
      <c r="AB70" s="1177"/>
      <c r="AC70" s="1177"/>
      <c r="AD70" s="1177"/>
      <c r="AE70" s="1177"/>
      <c r="AF70" s="1177"/>
      <c r="AG70" s="1177"/>
      <c r="AH70" s="1177"/>
      <c r="AI70" s="1177"/>
      <c r="AJ70" s="1177"/>
      <c r="AK70" s="1177"/>
      <c r="AL70" s="1177"/>
      <c r="AM70" s="1177"/>
      <c r="AN70" s="1177"/>
      <c r="AO70" s="1177"/>
      <c r="AP70" s="1177"/>
      <c r="AQ70" s="1177"/>
      <c r="AR70" s="1177"/>
      <c r="AS70" s="1177"/>
      <c r="AT70" s="1177"/>
      <c r="AU70" s="1177"/>
      <c r="AV70" s="1177"/>
      <c r="AW70" s="1177"/>
      <c r="AX70" s="1177"/>
      <c r="AY70" s="1239"/>
    </row>
    <row r="71" spans="1:51" ht="18.399999999999999" customHeight="1">
      <c r="A71" s="8"/>
      <c r="B71" s="649" t="s">
        <v>106</v>
      </c>
      <c r="C71" s="650"/>
      <c r="D71" s="650"/>
      <c r="E71" s="650"/>
      <c r="F71" s="650"/>
      <c r="G71" s="650"/>
      <c r="H71" s="650"/>
      <c r="I71" s="650"/>
      <c r="J71" s="650"/>
      <c r="K71" s="650"/>
      <c r="L71" s="650"/>
      <c r="M71" s="650"/>
      <c r="N71" s="650"/>
      <c r="O71" s="650"/>
      <c r="P71" s="650"/>
      <c r="Q71" s="650"/>
      <c r="R71" s="650"/>
      <c r="S71" s="650"/>
      <c r="T71" s="650"/>
      <c r="U71" s="650"/>
      <c r="V71" s="650"/>
      <c r="W71" s="650"/>
      <c r="X71" s="650"/>
      <c r="Y71" s="650"/>
      <c r="Z71" s="650"/>
      <c r="AA71" s="650"/>
      <c r="AB71" s="650"/>
      <c r="AC71" s="650"/>
      <c r="AD71" s="650"/>
      <c r="AE71" s="650"/>
      <c r="AF71" s="650"/>
      <c r="AG71" s="650"/>
      <c r="AH71" s="650"/>
      <c r="AI71" s="650"/>
      <c r="AJ71" s="650"/>
      <c r="AK71" s="650"/>
      <c r="AL71" s="650"/>
      <c r="AM71" s="650"/>
      <c r="AN71" s="650"/>
      <c r="AO71" s="650"/>
      <c r="AP71" s="650"/>
      <c r="AQ71" s="650"/>
      <c r="AR71" s="650"/>
      <c r="AS71" s="650"/>
      <c r="AT71" s="650"/>
      <c r="AU71" s="650"/>
      <c r="AV71" s="650"/>
      <c r="AW71" s="650"/>
      <c r="AX71" s="650"/>
      <c r="AY71" s="651"/>
    </row>
    <row r="72" spans="1:51" ht="60" customHeight="1" thickBot="1">
      <c r="A72" s="8"/>
      <c r="B72" s="675" t="s">
        <v>1657</v>
      </c>
      <c r="C72" s="676"/>
      <c r="D72" s="676"/>
      <c r="E72" s="676"/>
      <c r="F72" s="677"/>
      <c r="G72" s="1462" t="s">
        <v>1658</v>
      </c>
      <c r="H72" s="741"/>
      <c r="I72" s="741"/>
      <c r="J72" s="741"/>
      <c r="K72" s="741"/>
      <c r="L72" s="741"/>
      <c r="M72" s="741"/>
      <c r="N72" s="741"/>
      <c r="O72" s="741"/>
      <c r="P72" s="741"/>
      <c r="Q72" s="741"/>
      <c r="R72" s="741"/>
      <c r="S72" s="741"/>
      <c r="T72" s="741"/>
      <c r="U72" s="741"/>
      <c r="V72" s="741"/>
      <c r="W72" s="741"/>
      <c r="X72" s="741"/>
      <c r="Y72" s="741"/>
      <c r="Z72" s="741"/>
      <c r="AA72" s="741"/>
      <c r="AB72" s="741"/>
      <c r="AC72" s="741"/>
      <c r="AD72" s="741"/>
      <c r="AE72" s="741"/>
      <c r="AF72" s="741"/>
      <c r="AG72" s="741"/>
      <c r="AH72" s="741"/>
      <c r="AI72" s="741"/>
      <c r="AJ72" s="741"/>
      <c r="AK72" s="741"/>
      <c r="AL72" s="741"/>
      <c r="AM72" s="741"/>
      <c r="AN72" s="741"/>
      <c r="AO72" s="741"/>
      <c r="AP72" s="741"/>
      <c r="AQ72" s="741"/>
      <c r="AR72" s="741"/>
      <c r="AS72" s="741"/>
      <c r="AT72" s="741"/>
      <c r="AU72" s="741"/>
      <c r="AV72" s="741"/>
      <c r="AW72" s="741"/>
      <c r="AX72" s="741"/>
      <c r="AY72" s="1463"/>
    </row>
    <row r="73" spans="1:51" ht="46.5" customHeight="1">
      <c r="A73" s="8"/>
      <c r="B73" s="2866" t="s">
        <v>107</v>
      </c>
      <c r="C73" s="2885"/>
      <c r="D73" s="2885"/>
      <c r="E73" s="2885"/>
      <c r="F73" s="2885"/>
      <c r="G73" s="2885"/>
      <c r="H73" s="2885"/>
      <c r="I73" s="2885"/>
      <c r="J73" s="2885"/>
      <c r="K73" s="2885"/>
      <c r="L73" s="2885"/>
      <c r="M73" s="2885"/>
      <c r="N73" s="2885"/>
      <c r="O73" s="2885"/>
      <c r="P73" s="2885"/>
      <c r="Q73" s="2885"/>
      <c r="R73" s="2885"/>
      <c r="S73" s="2885"/>
      <c r="T73" s="2885"/>
      <c r="U73" s="2885"/>
      <c r="V73" s="2885"/>
      <c r="W73" s="2885"/>
      <c r="X73" s="2885"/>
      <c r="Y73" s="2885"/>
      <c r="Z73" s="2885"/>
      <c r="AA73" s="2885"/>
      <c r="AB73" s="2885"/>
      <c r="AC73" s="2885"/>
      <c r="AD73" s="2885"/>
      <c r="AE73" s="2885"/>
      <c r="AF73" s="2885"/>
      <c r="AG73" s="2885"/>
      <c r="AH73" s="2885"/>
      <c r="AI73" s="2885"/>
      <c r="AJ73" s="2885"/>
      <c r="AK73" s="2885"/>
      <c r="AL73" s="2885"/>
      <c r="AM73" s="2885"/>
      <c r="AN73" s="2885"/>
      <c r="AO73" s="2885"/>
      <c r="AP73" s="2885"/>
      <c r="AQ73" s="2885"/>
      <c r="AR73" s="2885"/>
      <c r="AS73" s="2885"/>
      <c r="AT73" s="2885"/>
      <c r="AU73" s="2885"/>
      <c r="AV73" s="2885"/>
      <c r="AW73" s="2885"/>
      <c r="AX73" s="2885"/>
      <c r="AY73" s="2886"/>
    </row>
    <row r="74" spans="1:51" ht="96.75" customHeight="1" thickBot="1">
      <c r="A74" s="8"/>
      <c r="B74" s="2882"/>
      <c r="C74" s="2883"/>
      <c r="D74" s="2883"/>
      <c r="E74" s="2883"/>
      <c r="F74" s="2883"/>
      <c r="G74" s="2883"/>
      <c r="H74" s="2883"/>
      <c r="I74" s="2883"/>
      <c r="J74" s="2883"/>
      <c r="K74" s="2883"/>
      <c r="L74" s="2883"/>
      <c r="M74" s="2883"/>
      <c r="N74" s="2883"/>
      <c r="O74" s="2883"/>
      <c r="P74" s="2883"/>
      <c r="Q74" s="2883"/>
      <c r="R74" s="2883"/>
      <c r="S74" s="2883"/>
      <c r="T74" s="2883"/>
      <c r="U74" s="2883"/>
      <c r="V74" s="2883"/>
      <c r="W74" s="2883"/>
      <c r="X74" s="2883"/>
      <c r="Y74" s="2883"/>
      <c r="Z74" s="2883"/>
      <c r="AA74" s="2883"/>
      <c r="AB74" s="2883"/>
      <c r="AC74" s="2883"/>
      <c r="AD74" s="2883"/>
      <c r="AE74" s="2883"/>
      <c r="AF74" s="2883"/>
      <c r="AG74" s="2883"/>
      <c r="AH74" s="2883"/>
      <c r="AI74" s="2883"/>
      <c r="AJ74" s="2883"/>
      <c r="AK74" s="2883"/>
      <c r="AL74" s="2883"/>
      <c r="AM74" s="2883"/>
      <c r="AN74" s="2883"/>
      <c r="AO74" s="2883"/>
      <c r="AP74" s="2883"/>
      <c r="AQ74" s="2883"/>
      <c r="AR74" s="2883"/>
      <c r="AS74" s="2883"/>
      <c r="AT74" s="2883"/>
      <c r="AU74" s="2883"/>
      <c r="AV74" s="2883"/>
      <c r="AW74" s="2883"/>
      <c r="AX74" s="2883"/>
      <c r="AY74" s="2884"/>
    </row>
    <row r="75" spans="1:51" ht="19.7" customHeight="1">
      <c r="A75" s="8"/>
      <c r="B75" s="2866" t="s">
        <v>108</v>
      </c>
      <c r="C75" s="2867"/>
      <c r="D75" s="2867"/>
      <c r="E75" s="2867"/>
      <c r="F75" s="2867"/>
      <c r="G75" s="2867"/>
      <c r="H75" s="2867"/>
      <c r="I75" s="2867"/>
      <c r="J75" s="2867"/>
      <c r="K75" s="2867"/>
      <c r="L75" s="2867"/>
      <c r="M75" s="2867"/>
      <c r="N75" s="2867"/>
      <c r="O75" s="2867"/>
      <c r="P75" s="2867"/>
      <c r="Q75" s="2867"/>
      <c r="R75" s="2867"/>
      <c r="S75" s="2867"/>
      <c r="T75" s="2867"/>
      <c r="U75" s="2867"/>
      <c r="V75" s="2867"/>
      <c r="W75" s="2867"/>
      <c r="X75" s="2867"/>
      <c r="Y75" s="2867"/>
      <c r="Z75" s="2867"/>
      <c r="AA75" s="2867"/>
      <c r="AB75" s="2867"/>
      <c r="AC75" s="2867"/>
      <c r="AD75" s="2867"/>
      <c r="AE75" s="2867"/>
      <c r="AF75" s="2867"/>
      <c r="AG75" s="2867"/>
      <c r="AH75" s="2867"/>
      <c r="AI75" s="2867"/>
      <c r="AJ75" s="2867"/>
      <c r="AK75" s="2867"/>
      <c r="AL75" s="2867"/>
      <c r="AM75" s="2867"/>
      <c r="AN75" s="2867"/>
      <c r="AO75" s="2867"/>
      <c r="AP75" s="2867"/>
      <c r="AQ75" s="2867"/>
      <c r="AR75" s="2867"/>
      <c r="AS75" s="2867"/>
      <c r="AT75" s="2867"/>
      <c r="AU75" s="2867"/>
      <c r="AV75" s="2867"/>
      <c r="AW75" s="2867"/>
      <c r="AX75" s="2867"/>
      <c r="AY75" s="2868"/>
    </row>
    <row r="76" spans="1:51" ht="19.899999999999999" customHeight="1">
      <c r="A76" s="8"/>
      <c r="B76" s="182" t="s">
        <v>109</v>
      </c>
      <c r="C76" s="181"/>
      <c r="D76" s="181"/>
      <c r="E76" s="181"/>
      <c r="F76" s="181"/>
      <c r="G76" s="181"/>
      <c r="H76" s="181"/>
      <c r="I76" s="181"/>
      <c r="J76" s="181"/>
      <c r="K76" s="181"/>
      <c r="L76" s="180"/>
      <c r="M76" s="678" t="s">
        <v>766</v>
      </c>
      <c r="N76" s="679"/>
      <c r="O76" s="679"/>
      <c r="P76" s="679"/>
      <c r="Q76" s="679"/>
      <c r="R76" s="679"/>
      <c r="S76" s="679"/>
      <c r="T76" s="679"/>
      <c r="U76" s="679"/>
      <c r="V76" s="679"/>
      <c r="W76" s="679"/>
      <c r="X76" s="679"/>
      <c r="Y76" s="679"/>
      <c r="Z76" s="679"/>
      <c r="AA76" s="680"/>
      <c r="AB76" s="181" t="s">
        <v>111</v>
      </c>
      <c r="AC76" s="181"/>
      <c r="AD76" s="181"/>
      <c r="AE76" s="181"/>
      <c r="AF76" s="181"/>
      <c r="AG76" s="181"/>
      <c r="AH76" s="181"/>
      <c r="AI76" s="181"/>
      <c r="AJ76" s="181"/>
      <c r="AK76" s="180"/>
      <c r="AL76" s="678" t="s">
        <v>765</v>
      </c>
      <c r="AM76" s="679"/>
      <c r="AN76" s="679"/>
      <c r="AO76" s="679"/>
      <c r="AP76" s="679"/>
      <c r="AQ76" s="679"/>
      <c r="AR76" s="679"/>
      <c r="AS76" s="679"/>
      <c r="AT76" s="679"/>
      <c r="AU76" s="679"/>
      <c r="AV76" s="679"/>
      <c r="AW76" s="679"/>
      <c r="AX76" s="679"/>
      <c r="AY76" s="682"/>
    </row>
    <row r="77" spans="1:51" ht="3" hidden="1" customHeight="1">
      <c r="A77" s="8"/>
      <c r="B77" s="177"/>
      <c r="C77" s="4"/>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9"/>
      <c r="AM77" s="179"/>
      <c r="AN77" s="179"/>
      <c r="AO77" s="179"/>
      <c r="AP77" s="179"/>
      <c r="AQ77" s="179"/>
      <c r="AR77" s="179"/>
      <c r="AS77" s="179"/>
      <c r="AT77" s="179"/>
      <c r="AU77" s="17"/>
      <c r="AV77" s="17"/>
      <c r="AW77" s="17"/>
      <c r="AX77" s="17"/>
      <c r="AY77" s="178"/>
    </row>
    <row r="78" spans="1:51" ht="3.75" hidden="1" customHeight="1">
      <c r="A78" s="8"/>
      <c r="B78" s="177"/>
      <c r="C78" s="4"/>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8"/>
    </row>
    <row r="79" spans="1:51" ht="3.75" customHeight="1" thickBot="1">
      <c r="A79" s="8"/>
      <c r="B79" s="177"/>
      <c r="C79" s="4"/>
      <c r="D79" s="17"/>
      <c r="E79" s="176"/>
      <c r="F79" s="176"/>
      <c r="G79" s="176"/>
      <c r="H79" s="176"/>
      <c r="I79" s="176"/>
      <c r="J79" s="176"/>
      <c r="K79" s="176"/>
      <c r="L79" s="176"/>
      <c r="M79" s="176"/>
      <c r="N79" s="176"/>
      <c r="O79" s="176"/>
      <c r="P79" s="176"/>
      <c r="Q79" s="176"/>
      <c r="R79" s="176"/>
      <c r="S79" s="176"/>
      <c r="T79" s="176"/>
      <c r="U79" s="176"/>
      <c r="V79" s="176"/>
      <c r="W79" s="176"/>
      <c r="X79" s="176"/>
      <c r="Y79" s="176"/>
      <c r="Z79" s="176"/>
      <c r="AA79" s="176"/>
      <c r="AB79" s="176"/>
      <c r="AC79" s="176"/>
      <c r="AD79" s="176"/>
      <c r="AE79" s="176"/>
      <c r="AF79" s="176"/>
      <c r="AG79" s="176"/>
      <c r="AH79" s="176"/>
      <c r="AI79" s="176"/>
      <c r="AJ79" s="176"/>
      <c r="AK79" s="176"/>
      <c r="AL79" s="176"/>
      <c r="AM79" s="176"/>
      <c r="AN79" s="176"/>
      <c r="AO79" s="176"/>
      <c r="AP79" s="176"/>
      <c r="AQ79" s="176"/>
      <c r="AR79" s="176"/>
      <c r="AS79" s="176"/>
      <c r="AT79" s="176"/>
      <c r="AU79" s="176"/>
      <c r="AV79" s="176"/>
      <c r="AW79" s="176"/>
      <c r="AX79" s="176"/>
      <c r="AY79" s="175"/>
    </row>
    <row r="80" spans="1:51" ht="30" customHeight="1">
      <c r="B80" s="275" t="s">
        <v>114</v>
      </c>
      <c r="C80" s="276"/>
      <c r="D80" s="276"/>
      <c r="E80" s="2887"/>
      <c r="F80" s="2887"/>
      <c r="G80" s="2888"/>
      <c r="H80" s="2889" t="s">
        <v>739</v>
      </c>
      <c r="I80" s="379"/>
      <c r="J80" s="379"/>
      <c r="K80" s="379"/>
      <c r="L80" s="379"/>
      <c r="M80" s="379"/>
      <c r="N80" s="379"/>
      <c r="O80" s="379"/>
      <c r="P80" s="379"/>
      <c r="Q80" s="379"/>
      <c r="R80" s="379"/>
      <c r="S80" s="379"/>
      <c r="T80" s="379"/>
      <c r="U80" s="379"/>
      <c r="V80" s="379"/>
      <c r="W80" s="379"/>
      <c r="X80" s="379"/>
      <c r="Y80" s="1262"/>
      <c r="Z80" s="2890" t="s">
        <v>4</v>
      </c>
      <c r="AA80" s="2891"/>
      <c r="AB80" s="2891"/>
      <c r="AC80" s="2891"/>
      <c r="AD80" s="2891"/>
      <c r="AE80" s="2892"/>
      <c r="AF80" s="2229" t="s">
        <v>531</v>
      </c>
      <c r="AG80" s="522"/>
      <c r="AH80" s="522"/>
      <c r="AI80" s="522"/>
      <c r="AJ80" s="522"/>
      <c r="AK80" s="522"/>
      <c r="AL80" s="522"/>
      <c r="AM80" s="522"/>
      <c r="AN80" s="522"/>
      <c r="AO80" s="522"/>
      <c r="AP80" s="522"/>
      <c r="AQ80" s="523"/>
      <c r="AR80" s="2862" t="s">
        <v>6</v>
      </c>
      <c r="AS80" s="2863"/>
      <c r="AT80" s="2863"/>
      <c r="AU80" s="2863"/>
      <c r="AV80" s="2863"/>
      <c r="AW80" s="2863"/>
      <c r="AX80" s="2863"/>
      <c r="AY80" s="2864"/>
    </row>
    <row r="81" spans="2:51" ht="39" customHeight="1">
      <c r="B81" s="285" t="s">
        <v>7</v>
      </c>
      <c r="C81" s="2873"/>
      <c r="D81" s="2873"/>
      <c r="E81" s="2873"/>
      <c r="F81" s="2873"/>
      <c r="G81" s="2874"/>
      <c r="H81" s="2751" t="s">
        <v>764</v>
      </c>
      <c r="I81" s="2752"/>
      <c r="J81" s="2752"/>
      <c r="K81" s="2752"/>
      <c r="L81" s="2752"/>
      <c r="M81" s="2752"/>
      <c r="N81" s="2752"/>
      <c r="O81" s="2752"/>
      <c r="P81" s="2752"/>
      <c r="Q81" s="2752"/>
      <c r="R81" s="2752"/>
      <c r="S81" s="2752"/>
      <c r="T81" s="2752"/>
      <c r="U81" s="2752"/>
      <c r="V81" s="2752"/>
      <c r="W81" s="2752"/>
      <c r="X81" s="2752"/>
      <c r="Y81" s="2753"/>
      <c r="Z81" s="291" t="s">
        <v>8</v>
      </c>
      <c r="AA81" s="2661"/>
      <c r="AB81" s="2661"/>
      <c r="AC81" s="2661"/>
      <c r="AD81" s="2661"/>
      <c r="AE81" s="2662"/>
      <c r="AF81" s="2754" t="s">
        <v>680</v>
      </c>
      <c r="AG81" s="292"/>
      <c r="AH81" s="292"/>
      <c r="AI81" s="292"/>
      <c r="AJ81" s="292"/>
      <c r="AK81" s="292"/>
      <c r="AL81" s="292"/>
      <c r="AM81" s="292"/>
      <c r="AN81" s="292"/>
      <c r="AO81" s="292"/>
      <c r="AP81" s="292"/>
      <c r="AQ81" s="293"/>
      <c r="AR81" s="294" t="s">
        <v>763</v>
      </c>
      <c r="AS81" s="295"/>
      <c r="AT81" s="295"/>
      <c r="AU81" s="295"/>
      <c r="AV81" s="295"/>
      <c r="AW81" s="295"/>
      <c r="AX81" s="295"/>
      <c r="AY81" s="296"/>
    </row>
    <row r="82" spans="2:51" ht="39.75" customHeight="1">
      <c r="B82" s="361" t="s">
        <v>11</v>
      </c>
      <c r="C82" s="362"/>
      <c r="D82" s="362"/>
      <c r="E82" s="362"/>
      <c r="F82" s="362"/>
      <c r="G82" s="2785"/>
      <c r="H82" s="363" t="s">
        <v>12</v>
      </c>
      <c r="I82" s="2763"/>
      <c r="J82" s="2763"/>
      <c r="K82" s="2763"/>
      <c r="L82" s="2763"/>
      <c r="M82" s="2763"/>
      <c r="N82" s="2763"/>
      <c r="O82" s="2763"/>
      <c r="P82" s="2763"/>
      <c r="Q82" s="2763"/>
      <c r="R82" s="2763"/>
      <c r="S82" s="2763"/>
      <c r="T82" s="2763"/>
      <c r="U82" s="2763"/>
      <c r="V82" s="2763"/>
      <c r="W82" s="2763"/>
      <c r="X82" s="2763"/>
      <c r="Y82" s="2764"/>
      <c r="Z82" s="364" t="s">
        <v>13</v>
      </c>
      <c r="AA82" s="365"/>
      <c r="AB82" s="365"/>
      <c r="AC82" s="365"/>
      <c r="AD82" s="365"/>
      <c r="AE82" s="366"/>
      <c r="AF82" s="367" t="s">
        <v>678</v>
      </c>
      <c r="AG82" s="367"/>
      <c r="AH82" s="367"/>
      <c r="AI82" s="367"/>
      <c r="AJ82" s="367"/>
      <c r="AK82" s="367"/>
      <c r="AL82" s="367"/>
      <c r="AM82" s="367"/>
      <c r="AN82" s="367"/>
      <c r="AO82" s="367"/>
      <c r="AP82" s="367"/>
      <c r="AQ82" s="367"/>
      <c r="AR82" s="368"/>
      <c r="AS82" s="368"/>
      <c r="AT82" s="368"/>
      <c r="AU82" s="368"/>
      <c r="AV82" s="368"/>
      <c r="AW82" s="368"/>
      <c r="AX82" s="368"/>
      <c r="AY82" s="369"/>
    </row>
    <row r="83" spans="2:51" ht="51" customHeight="1">
      <c r="B83" s="370" t="s">
        <v>15</v>
      </c>
      <c r="C83" s="371"/>
      <c r="D83" s="371"/>
      <c r="E83" s="371"/>
      <c r="F83" s="371"/>
      <c r="G83" s="2860"/>
      <c r="H83" s="374" t="s">
        <v>677</v>
      </c>
      <c r="I83" s="375"/>
      <c r="J83" s="375"/>
      <c r="K83" s="375"/>
      <c r="L83" s="375"/>
      <c r="M83" s="375"/>
      <c r="N83" s="375"/>
      <c r="O83" s="375"/>
      <c r="P83" s="375"/>
      <c r="Q83" s="375"/>
      <c r="R83" s="375"/>
      <c r="S83" s="375"/>
      <c r="T83" s="375"/>
      <c r="U83" s="375"/>
      <c r="V83" s="375"/>
      <c r="W83" s="375"/>
      <c r="X83" s="375"/>
      <c r="Y83" s="2777"/>
      <c r="Z83" s="2724" t="s">
        <v>17</v>
      </c>
      <c r="AA83" s="2725"/>
      <c r="AB83" s="2725"/>
      <c r="AC83" s="2725"/>
      <c r="AD83" s="2725"/>
      <c r="AE83" s="2726"/>
      <c r="AF83" s="2757" t="s">
        <v>33</v>
      </c>
      <c r="AG83" s="833"/>
      <c r="AH83" s="833"/>
      <c r="AI83" s="833"/>
      <c r="AJ83" s="833"/>
      <c r="AK83" s="833"/>
      <c r="AL83" s="833"/>
      <c r="AM83" s="833"/>
      <c r="AN83" s="833"/>
      <c r="AO83" s="833"/>
      <c r="AP83" s="833"/>
      <c r="AQ83" s="833"/>
      <c r="AR83" s="833"/>
      <c r="AS83" s="833"/>
      <c r="AT83" s="833"/>
      <c r="AU83" s="833"/>
      <c r="AV83" s="833"/>
      <c r="AW83" s="833"/>
      <c r="AX83" s="833"/>
      <c r="AY83" s="2758"/>
    </row>
    <row r="84" spans="2:51" ht="10.5" hidden="1" customHeight="1">
      <c r="B84" s="372"/>
      <c r="C84" s="373"/>
      <c r="D84" s="373"/>
      <c r="E84" s="373"/>
      <c r="F84" s="373"/>
      <c r="G84" s="2861"/>
      <c r="H84" s="377"/>
      <c r="I84" s="378"/>
      <c r="J84" s="378"/>
      <c r="K84" s="378"/>
      <c r="L84" s="378"/>
      <c r="M84" s="378"/>
      <c r="N84" s="378"/>
      <c r="O84" s="378"/>
      <c r="P84" s="378"/>
      <c r="Q84" s="378"/>
      <c r="R84" s="378"/>
      <c r="S84" s="378"/>
      <c r="T84" s="378"/>
      <c r="U84" s="378"/>
      <c r="V84" s="378"/>
      <c r="W84" s="378"/>
      <c r="X84" s="378"/>
      <c r="Y84" s="2778"/>
      <c r="Z84" s="2727"/>
      <c r="AA84" s="2728"/>
      <c r="AB84" s="2728"/>
      <c r="AC84" s="2728"/>
      <c r="AD84" s="2728"/>
      <c r="AE84" s="2729"/>
      <c r="AF84" s="2759"/>
      <c r="AG84" s="2760"/>
      <c r="AH84" s="2760"/>
      <c r="AI84" s="2760"/>
      <c r="AJ84" s="2760"/>
      <c r="AK84" s="2760"/>
      <c r="AL84" s="2760"/>
      <c r="AM84" s="2760"/>
      <c r="AN84" s="2760"/>
      <c r="AO84" s="2760"/>
      <c r="AP84" s="2760"/>
      <c r="AQ84" s="2760"/>
      <c r="AR84" s="2760"/>
      <c r="AS84" s="2760"/>
      <c r="AT84" s="2760"/>
      <c r="AU84" s="2760"/>
      <c r="AV84" s="2760"/>
      <c r="AW84" s="2760"/>
      <c r="AX84" s="2760"/>
      <c r="AY84" s="2761"/>
    </row>
    <row r="85" spans="2:51" ht="31.5" customHeight="1">
      <c r="B85" s="298" t="s">
        <v>22</v>
      </c>
      <c r="C85" s="299"/>
      <c r="D85" s="299"/>
      <c r="E85" s="299"/>
      <c r="F85" s="299"/>
      <c r="G85" s="303"/>
      <c r="H85" s="304" t="s">
        <v>381</v>
      </c>
      <c r="I85" s="2773"/>
      <c r="J85" s="2773"/>
      <c r="K85" s="2773"/>
      <c r="L85" s="2773"/>
      <c r="M85" s="2773"/>
      <c r="N85" s="2773"/>
      <c r="O85" s="2773"/>
      <c r="P85" s="2773"/>
      <c r="Q85" s="2773"/>
      <c r="R85" s="2773"/>
      <c r="S85" s="2773"/>
      <c r="T85" s="2773"/>
      <c r="U85" s="2773"/>
      <c r="V85" s="2773"/>
      <c r="W85" s="2773"/>
      <c r="X85" s="2773"/>
      <c r="Y85" s="2773"/>
      <c r="Z85" s="2773"/>
      <c r="AA85" s="2773"/>
      <c r="AB85" s="2773"/>
      <c r="AC85" s="2773"/>
      <c r="AD85" s="2773"/>
      <c r="AE85" s="2773"/>
      <c r="AF85" s="2773"/>
      <c r="AG85" s="2773"/>
      <c r="AH85" s="2773"/>
      <c r="AI85" s="2773"/>
      <c r="AJ85" s="2773"/>
      <c r="AK85" s="2773"/>
      <c r="AL85" s="2773"/>
      <c r="AM85" s="2773"/>
      <c r="AN85" s="2773"/>
      <c r="AO85" s="2773"/>
      <c r="AP85" s="2773"/>
      <c r="AQ85" s="2773"/>
      <c r="AR85" s="2773"/>
      <c r="AS85" s="2773"/>
      <c r="AT85" s="2773"/>
      <c r="AU85" s="2773"/>
      <c r="AV85" s="2773"/>
      <c r="AW85" s="2773"/>
      <c r="AX85" s="2773"/>
      <c r="AY85" s="2803"/>
    </row>
    <row r="86" spans="2:51" ht="28.5" customHeight="1">
      <c r="B86" s="391" t="s">
        <v>24</v>
      </c>
      <c r="C86" s="392"/>
      <c r="D86" s="392"/>
      <c r="E86" s="392"/>
      <c r="F86" s="392"/>
      <c r="G86" s="393"/>
      <c r="H86" s="2709"/>
      <c r="I86" s="2710"/>
      <c r="J86" s="2710"/>
      <c r="K86" s="2710"/>
      <c r="L86" s="2710"/>
      <c r="M86" s="2710"/>
      <c r="N86" s="2710"/>
      <c r="O86" s="2710"/>
      <c r="P86" s="2711"/>
      <c r="Q86" s="402" t="s">
        <v>25</v>
      </c>
      <c r="R86" s="403"/>
      <c r="S86" s="403"/>
      <c r="T86" s="403"/>
      <c r="U86" s="403"/>
      <c r="V86" s="403"/>
      <c r="W86" s="404"/>
      <c r="X86" s="402" t="s">
        <v>26</v>
      </c>
      <c r="Y86" s="403"/>
      <c r="Z86" s="403"/>
      <c r="AA86" s="403"/>
      <c r="AB86" s="403"/>
      <c r="AC86" s="403"/>
      <c r="AD86" s="404"/>
      <c r="AE86" s="402" t="s">
        <v>27</v>
      </c>
      <c r="AF86" s="403"/>
      <c r="AG86" s="403"/>
      <c r="AH86" s="403"/>
      <c r="AI86" s="403"/>
      <c r="AJ86" s="403"/>
      <c r="AK86" s="404"/>
      <c r="AL86" s="402" t="s">
        <v>28</v>
      </c>
      <c r="AM86" s="403"/>
      <c r="AN86" s="403"/>
      <c r="AO86" s="403"/>
      <c r="AP86" s="403"/>
      <c r="AQ86" s="403"/>
      <c r="AR86" s="404"/>
      <c r="AS86" s="402" t="s">
        <v>29</v>
      </c>
      <c r="AT86" s="403"/>
      <c r="AU86" s="403"/>
      <c r="AV86" s="403"/>
      <c r="AW86" s="403"/>
      <c r="AX86" s="403"/>
      <c r="AY86" s="426"/>
    </row>
    <row r="87" spans="2:51" ht="69.75" hidden="1" customHeight="1">
      <c r="B87" s="394"/>
      <c r="C87" s="395"/>
      <c r="D87" s="395"/>
      <c r="E87" s="395"/>
      <c r="F87" s="395"/>
      <c r="G87" s="396"/>
      <c r="H87" s="413" t="s">
        <v>30</v>
      </c>
      <c r="I87" s="429"/>
      <c r="J87" s="2669" t="s">
        <v>31</v>
      </c>
      <c r="K87" s="2670"/>
      <c r="L87" s="2670"/>
      <c r="M87" s="2670"/>
      <c r="N87" s="2670"/>
      <c r="O87" s="2670"/>
      <c r="P87" s="2671"/>
      <c r="Q87" s="2700">
        <v>3</v>
      </c>
      <c r="R87" s="2672"/>
      <c r="S87" s="2672"/>
      <c r="T87" s="2672"/>
      <c r="U87" s="2672"/>
      <c r="V87" s="2672"/>
      <c r="W87" s="2673"/>
      <c r="X87" s="2700">
        <v>5</v>
      </c>
      <c r="Y87" s="2672"/>
      <c r="Z87" s="2672"/>
      <c r="AA87" s="2672"/>
      <c r="AB87" s="2672"/>
      <c r="AC87" s="2672"/>
      <c r="AD87" s="2673"/>
      <c r="AE87" s="2700">
        <v>4</v>
      </c>
      <c r="AF87" s="2672"/>
      <c r="AG87" s="2672"/>
      <c r="AH87" s="2672"/>
      <c r="AI87" s="2672"/>
      <c r="AJ87" s="2672"/>
      <c r="AK87" s="2673"/>
      <c r="AL87" s="2700">
        <v>4</v>
      </c>
      <c r="AM87" s="2672"/>
      <c r="AN87" s="2672"/>
      <c r="AO87" s="2672"/>
      <c r="AP87" s="2672"/>
      <c r="AQ87" s="2672"/>
      <c r="AR87" s="2673"/>
      <c r="AS87" s="2700"/>
      <c r="AT87" s="2672"/>
      <c r="AU87" s="2672"/>
      <c r="AV87" s="2672"/>
      <c r="AW87" s="2672"/>
      <c r="AX87" s="2672"/>
      <c r="AY87" s="2749"/>
    </row>
    <row r="88" spans="2:51" ht="35.25" customHeight="1">
      <c r="B88" s="394"/>
      <c r="C88" s="395"/>
      <c r="D88" s="395"/>
      <c r="E88" s="395"/>
      <c r="F88" s="395"/>
      <c r="G88" s="396"/>
      <c r="H88" s="2715"/>
      <c r="I88" s="2716"/>
      <c r="J88" s="409" t="s">
        <v>31</v>
      </c>
      <c r="K88" s="410"/>
      <c r="L88" s="410"/>
      <c r="M88" s="410"/>
      <c r="N88" s="410"/>
      <c r="O88" s="410"/>
      <c r="P88" s="411"/>
      <c r="Q88" s="2674">
        <v>3</v>
      </c>
      <c r="R88" s="2667"/>
      <c r="S88" s="2667"/>
      <c r="T88" s="2667"/>
      <c r="U88" s="2667"/>
      <c r="V88" s="2667"/>
      <c r="W88" s="2668"/>
      <c r="X88" s="2674">
        <v>5</v>
      </c>
      <c r="Y88" s="2667"/>
      <c r="Z88" s="2667"/>
      <c r="AA88" s="2667"/>
      <c r="AB88" s="2667"/>
      <c r="AC88" s="2667"/>
      <c r="AD88" s="2668"/>
      <c r="AE88" s="2674">
        <v>4</v>
      </c>
      <c r="AF88" s="2667"/>
      <c r="AG88" s="2667"/>
      <c r="AH88" s="2667"/>
      <c r="AI88" s="2667"/>
      <c r="AJ88" s="2667"/>
      <c r="AK88" s="2668"/>
      <c r="AL88" s="2674">
        <v>4</v>
      </c>
      <c r="AM88" s="2667"/>
      <c r="AN88" s="2667"/>
      <c r="AO88" s="2667"/>
      <c r="AP88" s="2667"/>
      <c r="AQ88" s="2667"/>
      <c r="AR88" s="2668"/>
      <c r="AS88" s="2674">
        <v>5</v>
      </c>
      <c r="AT88" s="2667"/>
      <c r="AU88" s="2667"/>
      <c r="AV88" s="2667"/>
      <c r="AW88" s="2667"/>
      <c r="AX88" s="2667"/>
      <c r="AY88" s="2738"/>
    </row>
    <row r="89" spans="2:51" ht="27.75" customHeight="1">
      <c r="B89" s="394"/>
      <c r="C89" s="395"/>
      <c r="D89" s="395"/>
      <c r="E89" s="395"/>
      <c r="F89" s="395"/>
      <c r="G89" s="396"/>
      <c r="H89" s="2715"/>
      <c r="I89" s="2716"/>
      <c r="J89" s="409" t="s">
        <v>32</v>
      </c>
      <c r="K89" s="410"/>
      <c r="L89" s="410"/>
      <c r="M89" s="410"/>
      <c r="N89" s="410"/>
      <c r="O89" s="410"/>
      <c r="P89" s="411"/>
      <c r="Q89" s="2666" t="s">
        <v>33</v>
      </c>
      <c r="R89" s="2667"/>
      <c r="S89" s="2667"/>
      <c r="T89" s="2667"/>
      <c r="U89" s="2667"/>
      <c r="V89" s="2667"/>
      <c r="W89" s="2668"/>
      <c r="X89" s="2666" t="s">
        <v>33</v>
      </c>
      <c r="Y89" s="2667"/>
      <c r="Z89" s="2667"/>
      <c r="AA89" s="2667"/>
      <c r="AB89" s="2667"/>
      <c r="AC89" s="2667"/>
      <c r="AD89" s="2668"/>
      <c r="AE89" s="2666" t="s">
        <v>33</v>
      </c>
      <c r="AF89" s="2667"/>
      <c r="AG89" s="2667"/>
      <c r="AH89" s="2667"/>
      <c r="AI89" s="2667"/>
      <c r="AJ89" s="2667"/>
      <c r="AK89" s="2668"/>
      <c r="AL89" s="2666" t="s">
        <v>33</v>
      </c>
      <c r="AM89" s="2667"/>
      <c r="AN89" s="2667"/>
      <c r="AO89" s="2667"/>
      <c r="AP89" s="2667"/>
      <c r="AQ89" s="2667"/>
      <c r="AR89" s="2668"/>
      <c r="AS89" s="2701"/>
      <c r="AT89" s="2702"/>
      <c r="AU89" s="2702"/>
      <c r="AV89" s="2702"/>
      <c r="AW89" s="2702"/>
      <c r="AX89" s="2702"/>
      <c r="AY89" s="2750"/>
    </row>
    <row r="90" spans="2:51" ht="26.25" customHeight="1">
      <c r="B90" s="394"/>
      <c r="C90" s="395"/>
      <c r="D90" s="395"/>
      <c r="E90" s="395"/>
      <c r="F90" s="395"/>
      <c r="G90" s="396"/>
      <c r="H90" s="2715"/>
      <c r="I90" s="2716"/>
      <c r="J90" s="409" t="s">
        <v>34</v>
      </c>
      <c r="K90" s="410"/>
      <c r="L90" s="410"/>
      <c r="M90" s="410"/>
      <c r="N90" s="410"/>
      <c r="O90" s="410"/>
      <c r="P90" s="411"/>
      <c r="Q90" s="2666" t="s">
        <v>33</v>
      </c>
      <c r="R90" s="2667"/>
      <c r="S90" s="2667"/>
      <c r="T90" s="2667"/>
      <c r="U90" s="2667"/>
      <c r="V90" s="2667"/>
      <c r="W90" s="2668"/>
      <c r="X90" s="2666" t="s">
        <v>33</v>
      </c>
      <c r="Y90" s="2667"/>
      <c r="Z90" s="2667"/>
      <c r="AA90" s="2667"/>
      <c r="AB90" s="2667"/>
      <c r="AC90" s="2667"/>
      <c r="AD90" s="2668"/>
      <c r="AE90" s="2666" t="s">
        <v>33</v>
      </c>
      <c r="AF90" s="2667"/>
      <c r="AG90" s="2667"/>
      <c r="AH90" s="2667"/>
      <c r="AI90" s="2667"/>
      <c r="AJ90" s="2667"/>
      <c r="AK90" s="2668"/>
      <c r="AL90" s="2666" t="s">
        <v>33</v>
      </c>
      <c r="AM90" s="2667"/>
      <c r="AN90" s="2667"/>
      <c r="AO90" s="2667"/>
      <c r="AP90" s="2667"/>
      <c r="AQ90" s="2667"/>
      <c r="AR90" s="2668"/>
      <c r="AS90" s="2701"/>
      <c r="AT90" s="2702"/>
      <c r="AU90" s="2702"/>
      <c r="AV90" s="2702"/>
      <c r="AW90" s="2702"/>
      <c r="AX90" s="2702"/>
      <c r="AY90" s="2750"/>
    </row>
    <row r="91" spans="2:51" ht="24" customHeight="1">
      <c r="B91" s="394"/>
      <c r="C91" s="395"/>
      <c r="D91" s="395"/>
      <c r="E91" s="395"/>
      <c r="F91" s="395"/>
      <c r="G91" s="396"/>
      <c r="H91" s="2717"/>
      <c r="I91" s="408"/>
      <c r="J91" s="2712" t="s">
        <v>35</v>
      </c>
      <c r="K91" s="2713"/>
      <c r="L91" s="2713"/>
      <c r="M91" s="2713"/>
      <c r="N91" s="2713"/>
      <c r="O91" s="2713"/>
      <c r="P91" s="2714"/>
      <c r="Q91" s="2690">
        <v>3</v>
      </c>
      <c r="R91" s="2691"/>
      <c r="S91" s="2691"/>
      <c r="T91" s="2691"/>
      <c r="U91" s="2691"/>
      <c r="V91" s="2691"/>
      <c r="W91" s="2692"/>
      <c r="X91" s="2690">
        <v>5</v>
      </c>
      <c r="Y91" s="2691"/>
      <c r="Z91" s="2691"/>
      <c r="AA91" s="2691"/>
      <c r="AB91" s="2691"/>
      <c r="AC91" s="2691"/>
      <c r="AD91" s="2692"/>
      <c r="AE91" s="2690">
        <v>4</v>
      </c>
      <c r="AF91" s="2691"/>
      <c r="AG91" s="2691"/>
      <c r="AH91" s="2691"/>
      <c r="AI91" s="2691"/>
      <c r="AJ91" s="2691"/>
      <c r="AK91" s="2692"/>
      <c r="AL91" s="2690">
        <v>4</v>
      </c>
      <c r="AM91" s="2691"/>
      <c r="AN91" s="2691"/>
      <c r="AO91" s="2691"/>
      <c r="AP91" s="2691"/>
      <c r="AQ91" s="2691"/>
      <c r="AR91" s="2692"/>
      <c r="AS91" s="2690">
        <v>5</v>
      </c>
      <c r="AT91" s="2691"/>
      <c r="AU91" s="2691"/>
      <c r="AV91" s="2691"/>
      <c r="AW91" s="2691"/>
      <c r="AX91" s="2691"/>
      <c r="AY91" s="2742"/>
    </row>
    <row r="92" spans="2:51" ht="35.25" customHeight="1">
      <c r="B92" s="394"/>
      <c r="C92" s="395"/>
      <c r="D92" s="395"/>
      <c r="E92" s="395"/>
      <c r="F92" s="395"/>
      <c r="G92" s="396"/>
      <c r="H92" s="2739" t="s">
        <v>36</v>
      </c>
      <c r="I92" s="2740"/>
      <c r="J92" s="2740"/>
      <c r="K92" s="2740"/>
      <c r="L92" s="2740"/>
      <c r="M92" s="2740"/>
      <c r="N92" s="2740"/>
      <c r="O92" s="2740"/>
      <c r="P92" s="2741"/>
      <c r="Q92" s="2678">
        <v>1</v>
      </c>
      <c r="R92" s="2679"/>
      <c r="S92" s="2679"/>
      <c r="T92" s="2679"/>
      <c r="U92" s="2679"/>
      <c r="V92" s="2679"/>
      <c r="W92" s="2680"/>
      <c r="X92" s="2678">
        <v>0.2</v>
      </c>
      <c r="Y92" s="2679"/>
      <c r="Z92" s="2679"/>
      <c r="AA92" s="2679"/>
      <c r="AB92" s="2679"/>
      <c r="AC92" s="2679"/>
      <c r="AD92" s="2680"/>
      <c r="AE92" s="2678">
        <v>2</v>
      </c>
      <c r="AF92" s="2679"/>
      <c r="AG92" s="2679"/>
      <c r="AH92" s="2679"/>
      <c r="AI92" s="2679"/>
      <c r="AJ92" s="2679"/>
      <c r="AK92" s="2680"/>
      <c r="AL92" s="2684"/>
      <c r="AM92" s="2685"/>
      <c r="AN92" s="2685"/>
      <c r="AO92" s="2685"/>
      <c r="AP92" s="2685"/>
      <c r="AQ92" s="2685"/>
      <c r="AR92" s="2686"/>
      <c r="AS92" s="2684"/>
      <c r="AT92" s="2685"/>
      <c r="AU92" s="2685"/>
      <c r="AV92" s="2685"/>
      <c r="AW92" s="2685"/>
      <c r="AX92" s="2685"/>
      <c r="AY92" s="2743"/>
    </row>
    <row r="93" spans="2:51" ht="30.75" customHeight="1">
      <c r="B93" s="397"/>
      <c r="C93" s="398"/>
      <c r="D93" s="398"/>
      <c r="E93" s="398"/>
      <c r="F93" s="398"/>
      <c r="G93" s="399"/>
      <c r="H93" s="2739" t="s">
        <v>37</v>
      </c>
      <c r="I93" s="2740"/>
      <c r="J93" s="2740"/>
      <c r="K93" s="2740"/>
      <c r="L93" s="2740"/>
      <c r="M93" s="2740"/>
      <c r="N93" s="2740"/>
      <c r="O93" s="2740"/>
      <c r="P93" s="2741"/>
      <c r="Q93" s="2678">
        <v>26.5</v>
      </c>
      <c r="R93" s="2679"/>
      <c r="S93" s="2679"/>
      <c r="T93" s="2679"/>
      <c r="U93" s="2679"/>
      <c r="V93" s="2679"/>
      <c r="W93" s="2680"/>
      <c r="X93" s="2678">
        <v>5.2</v>
      </c>
      <c r="Y93" s="2679"/>
      <c r="Z93" s="2679"/>
      <c r="AA93" s="2679"/>
      <c r="AB93" s="2679"/>
      <c r="AC93" s="2679"/>
      <c r="AD93" s="2680"/>
      <c r="AE93" s="2678">
        <v>43.4</v>
      </c>
      <c r="AF93" s="2679"/>
      <c r="AG93" s="2679"/>
      <c r="AH93" s="2679"/>
      <c r="AI93" s="2679"/>
      <c r="AJ93" s="2679"/>
      <c r="AK93" s="2680"/>
      <c r="AL93" s="2684"/>
      <c r="AM93" s="2685"/>
      <c r="AN93" s="2685"/>
      <c r="AO93" s="2685"/>
      <c r="AP93" s="2685"/>
      <c r="AQ93" s="2685"/>
      <c r="AR93" s="2686"/>
      <c r="AS93" s="2684"/>
      <c r="AT93" s="2685"/>
      <c r="AU93" s="2685"/>
      <c r="AV93" s="2685"/>
      <c r="AW93" s="2685"/>
      <c r="AX93" s="2685"/>
      <c r="AY93" s="2743"/>
    </row>
    <row r="94" spans="2:51" ht="35.25" customHeight="1">
      <c r="B94" s="546" t="s">
        <v>59</v>
      </c>
      <c r="C94" s="547"/>
      <c r="D94" s="2663" t="s">
        <v>60</v>
      </c>
      <c r="E94" s="2664"/>
      <c r="F94" s="2664"/>
      <c r="G94" s="2664"/>
      <c r="H94" s="2664"/>
      <c r="I94" s="2664"/>
      <c r="J94" s="2664"/>
      <c r="K94" s="2664"/>
      <c r="L94" s="2665"/>
      <c r="M94" s="2744" t="s">
        <v>61</v>
      </c>
      <c r="N94" s="2745"/>
      <c r="O94" s="2745"/>
      <c r="P94" s="2745"/>
      <c r="Q94" s="2745"/>
      <c r="R94" s="2746"/>
      <c r="S94" s="2747" t="s">
        <v>29</v>
      </c>
      <c r="T94" s="2664"/>
      <c r="U94" s="2664"/>
      <c r="V94" s="2664"/>
      <c r="W94" s="2664"/>
      <c r="X94" s="2665"/>
      <c r="Y94" s="2747"/>
      <c r="Z94" s="2664"/>
      <c r="AA94" s="2664"/>
      <c r="AB94" s="2664"/>
      <c r="AC94" s="2664"/>
      <c r="AD94" s="2664"/>
      <c r="AE94" s="2664"/>
      <c r="AF94" s="2664"/>
      <c r="AG94" s="2664"/>
      <c r="AH94" s="2664"/>
      <c r="AI94" s="2664"/>
      <c r="AJ94" s="2664"/>
      <c r="AK94" s="2664"/>
      <c r="AL94" s="2664"/>
      <c r="AM94" s="2664"/>
      <c r="AN94" s="2664"/>
      <c r="AO94" s="2664"/>
      <c r="AP94" s="2664"/>
      <c r="AQ94" s="2664"/>
      <c r="AR94" s="2664"/>
      <c r="AS94" s="2664"/>
      <c r="AT94" s="2664"/>
      <c r="AU94" s="2664"/>
      <c r="AV94" s="2664"/>
      <c r="AW94" s="2664"/>
      <c r="AX94" s="2664"/>
      <c r="AY94" s="2748"/>
    </row>
    <row r="95" spans="2:51" ht="24" customHeight="1">
      <c r="B95" s="548"/>
      <c r="C95" s="549"/>
      <c r="D95" s="2675" t="s">
        <v>703</v>
      </c>
      <c r="E95" s="2676"/>
      <c r="F95" s="2676"/>
      <c r="G95" s="2676"/>
      <c r="H95" s="2676"/>
      <c r="I95" s="2676"/>
      <c r="J95" s="2676"/>
      <c r="K95" s="2676"/>
      <c r="L95" s="2677"/>
      <c r="M95" s="2700">
        <v>3</v>
      </c>
      <c r="N95" s="2672"/>
      <c r="O95" s="2672"/>
      <c r="P95" s="2672"/>
      <c r="Q95" s="2672"/>
      <c r="R95" s="2673"/>
      <c r="S95" s="2700">
        <v>3</v>
      </c>
      <c r="T95" s="2672"/>
      <c r="U95" s="2672"/>
      <c r="V95" s="2672"/>
      <c r="W95" s="2672"/>
      <c r="X95" s="2673"/>
      <c r="Y95" s="792"/>
      <c r="Z95" s="444"/>
      <c r="AA95" s="444"/>
      <c r="AB95" s="444"/>
      <c r="AC95" s="444"/>
      <c r="AD95" s="444"/>
      <c r="AE95" s="444"/>
      <c r="AF95" s="444"/>
      <c r="AG95" s="444"/>
      <c r="AH95" s="444"/>
      <c r="AI95" s="444"/>
      <c r="AJ95" s="444"/>
      <c r="AK95" s="444"/>
      <c r="AL95" s="444"/>
      <c r="AM95" s="444"/>
      <c r="AN95" s="444"/>
      <c r="AO95" s="444"/>
      <c r="AP95" s="444"/>
      <c r="AQ95" s="444"/>
      <c r="AR95" s="444"/>
      <c r="AS95" s="444"/>
      <c r="AT95" s="444"/>
      <c r="AU95" s="444"/>
      <c r="AV95" s="444"/>
      <c r="AW95" s="444"/>
      <c r="AX95" s="444"/>
      <c r="AY95" s="445"/>
    </row>
    <row r="96" spans="2:51" ht="27" customHeight="1">
      <c r="B96" s="548"/>
      <c r="C96" s="549"/>
      <c r="D96" s="2696" t="s">
        <v>340</v>
      </c>
      <c r="E96" s="2697"/>
      <c r="F96" s="2697"/>
      <c r="G96" s="2697"/>
      <c r="H96" s="2697"/>
      <c r="I96" s="2697"/>
      <c r="J96" s="2697"/>
      <c r="K96" s="2697"/>
      <c r="L96" s="2698"/>
      <c r="M96" s="2674">
        <v>0.6</v>
      </c>
      <c r="N96" s="2667"/>
      <c r="O96" s="2667"/>
      <c r="P96" s="2667"/>
      <c r="Q96" s="2667"/>
      <c r="R96" s="2668"/>
      <c r="S96" s="2674">
        <v>2</v>
      </c>
      <c r="T96" s="2667"/>
      <c r="U96" s="2667"/>
      <c r="V96" s="2667"/>
      <c r="W96" s="2667"/>
      <c r="X96" s="2668"/>
      <c r="Y96" s="478"/>
      <c r="Z96" s="479"/>
      <c r="AA96" s="479"/>
      <c r="AB96" s="479"/>
      <c r="AC96" s="479"/>
      <c r="AD96" s="479"/>
      <c r="AE96" s="479"/>
      <c r="AF96" s="479"/>
      <c r="AG96" s="479"/>
      <c r="AH96" s="479"/>
      <c r="AI96" s="479"/>
      <c r="AJ96" s="479"/>
      <c r="AK96" s="479"/>
      <c r="AL96" s="479"/>
      <c r="AM96" s="479"/>
      <c r="AN96" s="479"/>
      <c r="AO96" s="479"/>
      <c r="AP96" s="479"/>
      <c r="AQ96" s="479"/>
      <c r="AR96" s="479"/>
      <c r="AS96" s="479"/>
      <c r="AT96" s="479"/>
      <c r="AU96" s="479"/>
      <c r="AV96" s="479"/>
      <c r="AW96" s="479"/>
      <c r="AX96" s="479"/>
      <c r="AY96" s="480"/>
    </row>
    <row r="97" spans="1:51" ht="22.5" customHeight="1">
      <c r="B97" s="548"/>
      <c r="C97" s="549"/>
      <c r="D97" s="2696" t="s">
        <v>674</v>
      </c>
      <c r="E97" s="2697"/>
      <c r="F97" s="2697"/>
      <c r="G97" s="2697"/>
      <c r="H97" s="2697"/>
      <c r="I97" s="2697"/>
      <c r="J97" s="2697"/>
      <c r="K97" s="2697"/>
      <c r="L97" s="2698"/>
      <c r="M97" s="2674">
        <v>0.2</v>
      </c>
      <c r="N97" s="2667"/>
      <c r="O97" s="2667"/>
      <c r="P97" s="2667"/>
      <c r="Q97" s="2667"/>
      <c r="R97" s="2668"/>
      <c r="S97" s="2674">
        <v>0.2</v>
      </c>
      <c r="T97" s="2667"/>
      <c r="U97" s="2667"/>
      <c r="V97" s="2667"/>
      <c r="W97" s="2667"/>
      <c r="X97" s="2668"/>
      <c r="Y97" s="478"/>
      <c r="Z97" s="479"/>
      <c r="AA97" s="479"/>
      <c r="AB97" s="479"/>
      <c r="AC97" s="479"/>
      <c r="AD97" s="479"/>
      <c r="AE97" s="479"/>
      <c r="AF97" s="479"/>
      <c r="AG97" s="479"/>
      <c r="AH97" s="479"/>
      <c r="AI97" s="479"/>
      <c r="AJ97" s="479"/>
      <c r="AK97" s="479"/>
      <c r="AL97" s="479"/>
      <c r="AM97" s="479"/>
      <c r="AN97" s="479"/>
      <c r="AO97" s="479"/>
      <c r="AP97" s="479"/>
      <c r="AQ97" s="479"/>
      <c r="AR97" s="479"/>
      <c r="AS97" s="479"/>
      <c r="AT97" s="479"/>
      <c r="AU97" s="479"/>
      <c r="AV97" s="479"/>
      <c r="AW97" s="479"/>
      <c r="AX97" s="479"/>
      <c r="AY97" s="480"/>
    </row>
    <row r="98" spans="1:51" ht="27" customHeight="1">
      <c r="B98" s="548"/>
      <c r="C98" s="549"/>
      <c r="D98" s="2681"/>
      <c r="E98" s="2682"/>
      <c r="F98" s="2682"/>
      <c r="G98" s="2682"/>
      <c r="H98" s="2682"/>
      <c r="I98" s="2682"/>
      <c r="J98" s="2682"/>
      <c r="K98" s="2682"/>
      <c r="L98" s="2683"/>
      <c r="M98" s="2674"/>
      <c r="N98" s="2667"/>
      <c r="O98" s="2667"/>
      <c r="P98" s="2667"/>
      <c r="Q98" s="2667"/>
      <c r="R98" s="2668"/>
      <c r="S98" s="2674"/>
      <c r="T98" s="2667"/>
      <c r="U98" s="2667"/>
      <c r="V98" s="2667"/>
      <c r="W98" s="2667"/>
      <c r="X98" s="2668"/>
      <c r="Y98" s="478"/>
      <c r="Z98" s="479"/>
      <c r="AA98" s="479"/>
      <c r="AB98" s="479"/>
      <c r="AC98" s="479"/>
      <c r="AD98" s="479"/>
      <c r="AE98" s="479"/>
      <c r="AF98" s="479"/>
      <c r="AG98" s="479"/>
      <c r="AH98" s="479"/>
      <c r="AI98" s="479"/>
      <c r="AJ98" s="479"/>
      <c r="AK98" s="479"/>
      <c r="AL98" s="479"/>
      <c r="AM98" s="479"/>
      <c r="AN98" s="479"/>
      <c r="AO98" s="479"/>
      <c r="AP98" s="479"/>
      <c r="AQ98" s="479"/>
      <c r="AR98" s="479"/>
      <c r="AS98" s="479"/>
      <c r="AT98" s="479"/>
      <c r="AU98" s="479"/>
      <c r="AV98" s="479"/>
      <c r="AW98" s="479"/>
      <c r="AX98" s="479"/>
      <c r="AY98" s="480"/>
    </row>
    <row r="99" spans="1:51" ht="24.75" customHeight="1">
      <c r="B99" s="548"/>
      <c r="C99" s="549"/>
      <c r="D99" s="2681"/>
      <c r="E99" s="2682"/>
      <c r="F99" s="2682"/>
      <c r="G99" s="2682"/>
      <c r="H99" s="2682"/>
      <c r="I99" s="2682"/>
      <c r="J99" s="2682"/>
      <c r="K99" s="2682"/>
      <c r="L99" s="2683"/>
      <c r="M99" s="2674"/>
      <c r="N99" s="2667"/>
      <c r="O99" s="2667"/>
      <c r="P99" s="2667"/>
      <c r="Q99" s="2667"/>
      <c r="R99" s="2668"/>
      <c r="S99" s="2674"/>
      <c r="T99" s="2667"/>
      <c r="U99" s="2667"/>
      <c r="V99" s="2667"/>
      <c r="W99" s="2667"/>
      <c r="X99" s="2668"/>
      <c r="Y99" s="478"/>
      <c r="Z99" s="479"/>
      <c r="AA99" s="479"/>
      <c r="AB99" s="479"/>
      <c r="AC99" s="479"/>
      <c r="AD99" s="479"/>
      <c r="AE99" s="479"/>
      <c r="AF99" s="479"/>
      <c r="AG99" s="479"/>
      <c r="AH99" s="479"/>
      <c r="AI99" s="479"/>
      <c r="AJ99" s="479"/>
      <c r="AK99" s="479"/>
      <c r="AL99" s="479"/>
      <c r="AM99" s="479"/>
      <c r="AN99" s="479"/>
      <c r="AO99" s="479"/>
      <c r="AP99" s="479"/>
      <c r="AQ99" s="479"/>
      <c r="AR99" s="479"/>
      <c r="AS99" s="479"/>
      <c r="AT99" s="479"/>
      <c r="AU99" s="479"/>
      <c r="AV99" s="479"/>
      <c r="AW99" s="479"/>
      <c r="AX99" s="479"/>
      <c r="AY99" s="480"/>
    </row>
    <row r="100" spans="1:51" ht="27" customHeight="1">
      <c r="B100" s="548"/>
      <c r="C100" s="549"/>
      <c r="D100" s="2681"/>
      <c r="E100" s="2682"/>
      <c r="F100" s="2682"/>
      <c r="G100" s="2682"/>
      <c r="H100" s="2682"/>
      <c r="I100" s="2682"/>
      <c r="J100" s="2682"/>
      <c r="K100" s="2682"/>
      <c r="L100" s="2683"/>
      <c r="M100" s="2674"/>
      <c r="N100" s="2667"/>
      <c r="O100" s="2667"/>
      <c r="P100" s="2667"/>
      <c r="Q100" s="2667"/>
      <c r="R100" s="2668"/>
      <c r="S100" s="2674"/>
      <c r="T100" s="2667"/>
      <c r="U100" s="2667"/>
      <c r="V100" s="2667"/>
      <c r="W100" s="2667"/>
      <c r="X100" s="2668"/>
      <c r="Y100" s="478"/>
      <c r="Z100" s="479"/>
      <c r="AA100" s="479"/>
      <c r="AB100" s="479"/>
      <c r="AC100" s="479"/>
      <c r="AD100" s="479"/>
      <c r="AE100" s="479"/>
      <c r="AF100" s="479"/>
      <c r="AG100" s="479"/>
      <c r="AH100" s="479"/>
      <c r="AI100" s="479"/>
      <c r="AJ100" s="479"/>
      <c r="AK100" s="479"/>
      <c r="AL100" s="479"/>
      <c r="AM100" s="479"/>
      <c r="AN100" s="479"/>
      <c r="AO100" s="479"/>
      <c r="AP100" s="479"/>
      <c r="AQ100" s="479"/>
      <c r="AR100" s="479"/>
      <c r="AS100" s="479"/>
      <c r="AT100" s="479"/>
      <c r="AU100" s="479"/>
      <c r="AV100" s="479"/>
      <c r="AW100" s="479"/>
      <c r="AX100" s="479"/>
      <c r="AY100" s="480"/>
    </row>
    <row r="101" spans="1:51" ht="27.75" customHeight="1">
      <c r="B101" s="548"/>
      <c r="C101" s="549"/>
      <c r="D101" s="2687"/>
      <c r="E101" s="2688"/>
      <c r="F101" s="2688"/>
      <c r="G101" s="2688"/>
      <c r="H101" s="2688"/>
      <c r="I101" s="2688"/>
      <c r="J101" s="2688"/>
      <c r="K101" s="2688"/>
      <c r="L101" s="2689"/>
      <c r="M101" s="2690"/>
      <c r="N101" s="2691"/>
      <c r="O101" s="2691"/>
      <c r="P101" s="2691"/>
      <c r="Q101" s="2691"/>
      <c r="R101" s="2692"/>
      <c r="S101" s="2690"/>
      <c r="T101" s="2691"/>
      <c r="U101" s="2691"/>
      <c r="V101" s="2691"/>
      <c r="W101" s="2691"/>
      <c r="X101" s="2692"/>
      <c r="Y101" s="478"/>
      <c r="Z101" s="479"/>
      <c r="AA101" s="479"/>
      <c r="AB101" s="479"/>
      <c r="AC101" s="479"/>
      <c r="AD101" s="479"/>
      <c r="AE101" s="479"/>
      <c r="AF101" s="479"/>
      <c r="AG101" s="479"/>
      <c r="AH101" s="479"/>
      <c r="AI101" s="479"/>
      <c r="AJ101" s="479"/>
      <c r="AK101" s="479"/>
      <c r="AL101" s="479"/>
      <c r="AM101" s="479"/>
      <c r="AN101" s="479"/>
      <c r="AO101" s="479"/>
      <c r="AP101" s="479"/>
      <c r="AQ101" s="479"/>
      <c r="AR101" s="479"/>
      <c r="AS101" s="479"/>
      <c r="AT101" s="479"/>
      <c r="AU101" s="479"/>
      <c r="AV101" s="479"/>
      <c r="AW101" s="479"/>
      <c r="AX101" s="479"/>
      <c r="AY101" s="480"/>
    </row>
    <row r="102" spans="1:51" ht="24" customHeight="1">
      <c r="B102" s="550"/>
      <c r="C102" s="551"/>
      <c r="D102" s="481" t="s">
        <v>35</v>
      </c>
      <c r="E102" s="327"/>
      <c r="F102" s="327"/>
      <c r="G102" s="327"/>
      <c r="H102" s="327"/>
      <c r="I102" s="327"/>
      <c r="J102" s="327"/>
      <c r="K102" s="327"/>
      <c r="L102" s="328"/>
      <c r="M102" s="2678">
        <v>3.8</v>
      </c>
      <c r="N102" s="2679"/>
      <c r="O102" s="2679"/>
      <c r="P102" s="2679"/>
      <c r="Q102" s="2679"/>
      <c r="R102" s="2680"/>
      <c r="S102" s="2678">
        <v>5.2</v>
      </c>
      <c r="T102" s="2679"/>
      <c r="U102" s="2679"/>
      <c r="V102" s="2679"/>
      <c r="W102" s="2679"/>
      <c r="X102" s="2680"/>
      <c r="Y102" s="483"/>
      <c r="Z102" s="484"/>
      <c r="AA102" s="484"/>
      <c r="AB102" s="484"/>
      <c r="AC102" s="484"/>
      <c r="AD102" s="484"/>
      <c r="AE102" s="484"/>
      <c r="AF102" s="484"/>
      <c r="AG102" s="484"/>
      <c r="AH102" s="484"/>
      <c r="AI102" s="484"/>
      <c r="AJ102" s="484"/>
      <c r="AK102" s="484"/>
      <c r="AL102" s="484"/>
      <c r="AM102" s="484"/>
      <c r="AN102" s="484"/>
      <c r="AO102" s="484"/>
      <c r="AP102" s="484"/>
      <c r="AQ102" s="484"/>
      <c r="AR102" s="484"/>
      <c r="AS102" s="484"/>
      <c r="AT102" s="484"/>
      <c r="AU102" s="484"/>
      <c r="AV102" s="484"/>
      <c r="AW102" s="484"/>
      <c r="AX102" s="484"/>
      <c r="AY102" s="485"/>
    </row>
    <row r="103" spans="1:51" ht="35.25" hidden="1" customHeight="1" thickBot="1">
      <c r="A103" s="8"/>
      <c r="B103" s="2788" t="s">
        <v>121</v>
      </c>
      <c r="C103" s="689"/>
      <c r="D103" s="689"/>
      <c r="E103" s="689"/>
      <c r="F103" s="689"/>
      <c r="G103" s="689"/>
      <c r="H103" s="2755" t="s">
        <v>739</v>
      </c>
      <c r="I103" s="2755"/>
      <c r="J103" s="2755"/>
      <c r="K103" s="2755"/>
      <c r="L103" s="2755"/>
      <c r="M103" s="2755"/>
      <c r="N103" s="2755"/>
      <c r="O103" s="2755"/>
      <c r="P103" s="2755"/>
      <c r="Q103" s="2755"/>
      <c r="R103" s="2755"/>
      <c r="S103" s="2755"/>
      <c r="T103" s="2755"/>
      <c r="U103" s="2755"/>
      <c r="V103" s="2755"/>
      <c r="W103" s="2755"/>
      <c r="X103" s="2755"/>
      <c r="Y103" s="2755"/>
      <c r="Z103" s="2755"/>
      <c r="AA103" s="2755"/>
      <c r="AB103" s="2755"/>
      <c r="AC103" s="2755"/>
      <c r="AD103" s="2755"/>
      <c r="AE103" s="2755"/>
      <c r="AF103" s="2755"/>
      <c r="AG103" s="2755"/>
      <c r="AH103" s="2755"/>
      <c r="AI103" s="2755"/>
      <c r="AJ103" s="2755"/>
      <c r="AK103" s="2755"/>
      <c r="AL103" s="2755"/>
      <c r="AM103" s="2755"/>
      <c r="AN103" s="2755"/>
      <c r="AO103" s="2755"/>
      <c r="AP103" s="2755"/>
      <c r="AQ103" s="2755"/>
      <c r="AR103" s="2755"/>
      <c r="AS103" s="2755"/>
      <c r="AT103" s="2755"/>
      <c r="AU103" s="2755"/>
      <c r="AV103" s="2755"/>
      <c r="AW103" s="2755"/>
      <c r="AX103" s="2755"/>
      <c r="AY103" s="2756"/>
    </row>
    <row r="104" spans="1:51" ht="159.75" hidden="1" customHeight="1">
      <c r="A104" s="8"/>
      <c r="B104" s="667" t="s">
        <v>122</v>
      </c>
      <c r="C104" s="668"/>
      <c r="D104" s="668"/>
      <c r="E104" s="668"/>
      <c r="F104" s="668"/>
      <c r="G104" s="669"/>
      <c r="H104" s="22" t="s">
        <v>123</v>
      </c>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4"/>
    </row>
    <row r="105" spans="1:51" ht="159.75" hidden="1" customHeight="1">
      <c r="B105" s="394"/>
      <c r="C105" s="395"/>
      <c r="D105" s="395"/>
      <c r="E105" s="395"/>
      <c r="F105" s="395"/>
      <c r="G105" s="396"/>
      <c r="H105" s="25"/>
      <c r="I105" s="26"/>
      <c r="J105" s="26"/>
      <c r="K105" s="26"/>
      <c r="L105" s="26"/>
      <c r="M105" s="26"/>
      <c r="N105" s="26"/>
      <c r="O105" s="26"/>
      <c r="P105" s="26"/>
      <c r="Q105" s="26"/>
      <c r="R105" s="26"/>
      <c r="S105" s="26"/>
      <c r="T105" s="2658" t="s">
        <v>761</v>
      </c>
      <c r="U105" s="2659"/>
      <c r="V105" s="2659"/>
      <c r="W105" s="2659"/>
      <c r="X105" s="2659"/>
      <c r="Y105" s="2659"/>
      <c r="Z105" s="2659"/>
      <c r="AA105" s="2659"/>
      <c r="AB105" s="2659"/>
      <c r="AC105" s="2659"/>
      <c r="AD105" s="2659"/>
      <c r="AE105" s="2659"/>
      <c r="AF105" s="2659"/>
      <c r="AG105" s="2659"/>
      <c r="AH105" s="2659"/>
      <c r="AI105" s="2659"/>
      <c r="AJ105" s="2660"/>
      <c r="AK105" s="38"/>
      <c r="AL105" s="89"/>
      <c r="AM105" s="89"/>
      <c r="AN105" s="89"/>
      <c r="AO105" s="89"/>
      <c r="AP105" s="26"/>
      <c r="AQ105" s="26"/>
      <c r="AR105" s="26"/>
      <c r="AS105" s="26"/>
      <c r="AT105" s="26"/>
      <c r="AU105" s="26"/>
      <c r="AV105" s="26"/>
      <c r="AW105" s="26"/>
      <c r="AX105" s="26"/>
      <c r="AY105" s="27"/>
    </row>
    <row r="106" spans="1:51" ht="21.75" customHeight="1">
      <c r="B106" s="394"/>
      <c r="C106" s="395"/>
      <c r="D106" s="395"/>
      <c r="E106" s="395"/>
      <c r="F106" s="395"/>
      <c r="G106" s="396"/>
      <c r="H106" s="2859" t="s">
        <v>762</v>
      </c>
      <c r="I106" s="2719"/>
      <c r="J106" s="2719"/>
      <c r="K106" s="2719"/>
      <c r="L106" s="2719"/>
      <c r="M106" s="2719"/>
      <c r="N106" s="2719"/>
      <c r="O106" s="2719"/>
      <c r="P106" s="2719"/>
      <c r="Q106" s="2719"/>
      <c r="R106" s="2719"/>
      <c r="S106" s="2719"/>
      <c r="T106" s="2719"/>
      <c r="U106" s="2719"/>
      <c r="V106" s="2719"/>
      <c r="W106" s="2719"/>
      <c r="X106" s="2719"/>
      <c r="Y106" s="2719"/>
      <c r="Z106" s="2719"/>
      <c r="AA106" s="2719"/>
      <c r="AB106" s="2719"/>
      <c r="AC106" s="2719"/>
      <c r="AD106" s="2719"/>
      <c r="AE106" s="2719"/>
      <c r="AF106" s="2719"/>
      <c r="AG106" s="2719"/>
      <c r="AH106" s="2719"/>
      <c r="AI106" s="2719"/>
      <c r="AJ106" s="2719"/>
      <c r="AK106" s="2719"/>
      <c r="AL106" s="2719"/>
      <c r="AM106" s="2719"/>
      <c r="AN106" s="2719"/>
      <c r="AO106" s="2719"/>
      <c r="AP106" s="2719"/>
      <c r="AQ106" s="2719"/>
      <c r="AR106" s="2719"/>
      <c r="AS106" s="2719"/>
      <c r="AT106" s="2719"/>
      <c r="AU106" s="2719"/>
      <c r="AV106" s="2719"/>
      <c r="AW106" s="2719"/>
      <c r="AX106" s="2719"/>
      <c r="AY106" s="2720"/>
    </row>
    <row r="107" spans="1:51" ht="24" customHeight="1">
      <c r="B107" s="394"/>
      <c r="C107" s="395"/>
      <c r="D107" s="395"/>
      <c r="E107" s="395"/>
      <c r="F107" s="395"/>
      <c r="G107" s="396"/>
      <c r="H107" s="2718" t="s">
        <v>123</v>
      </c>
      <c r="I107" s="2719"/>
      <c r="J107" s="2719"/>
      <c r="K107" s="2719"/>
      <c r="L107" s="2719"/>
      <c r="M107" s="2719"/>
      <c r="N107" s="2719"/>
      <c r="O107" s="2719"/>
      <c r="P107" s="2719"/>
      <c r="Q107" s="2719"/>
      <c r="R107" s="2719"/>
      <c r="S107" s="2719"/>
      <c r="T107" s="2719"/>
      <c r="U107" s="2719"/>
      <c r="V107" s="2719"/>
      <c r="W107" s="2719"/>
      <c r="X107" s="2719"/>
      <c r="Y107" s="2719"/>
      <c r="Z107" s="2719"/>
      <c r="AA107" s="2719"/>
      <c r="AB107" s="2719"/>
      <c r="AC107" s="2719"/>
      <c r="AD107" s="2719"/>
      <c r="AE107" s="2719"/>
      <c r="AF107" s="2719"/>
      <c r="AG107" s="2719"/>
      <c r="AH107" s="2719"/>
      <c r="AI107" s="2719"/>
      <c r="AJ107" s="2719"/>
      <c r="AK107" s="2719"/>
      <c r="AL107" s="2719"/>
      <c r="AM107" s="2719"/>
      <c r="AN107" s="2719"/>
      <c r="AO107" s="2719"/>
      <c r="AP107" s="2719"/>
      <c r="AQ107" s="2719"/>
      <c r="AR107" s="2719"/>
      <c r="AS107" s="2719"/>
      <c r="AT107" s="2719"/>
      <c r="AU107" s="2719"/>
      <c r="AV107" s="2719"/>
      <c r="AW107" s="2719"/>
      <c r="AX107" s="2719"/>
      <c r="AY107" s="2720"/>
    </row>
    <row r="108" spans="1:51" ht="42" customHeight="1">
      <c r="B108" s="394"/>
      <c r="C108" s="395"/>
      <c r="D108" s="395"/>
      <c r="E108" s="395"/>
      <c r="F108" s="395"/>
      <c r="G108" s="396"/>
      <c r="H108" s="25"/>
      <c r="I108" s="26"/>
      <c r="J108" s="26"/>
      <c r="K108" s="26"/>
      <c r="L108" s="26"/>
      <c r="M108" s="26"/>
      <c r="N108" s="26"/>
      <c r="O108" s="26"/>
      <c r="P108" s="26"/>
      <c r="Q108" s="26"/>
      <c r="R108" s="26"/>
      <c r="S108" s="26"/>
      <c r="T108" s="2658" t="s">
        <v>761</v>
      </c>
      <c r="U108" s="2659"/>
      <c r="V108" s="2659"/>
      <c r="W108" s="2659"/>
      <c r="X108" s="2659"/>
      <c r="Y108" s="2659"/>
      <c r="Z108" s="2659"/>
      <c r="AA108" s="2659"/>
      <c r="AB108" s="2659"/>
      <c r="AC108" s="2659"/>
      <c r="AD108" s="2659"/>
      <c r="AE108" s="2659"/>
      <c r="AF108" s="2659"/>
      <c r="AG108" s="2659"/>
      <c r="AH108" s="2659"/>
      <c r="AI108" s="2660"/>
      <c r="AJ108" s="167"/>
      <c r="AK108" s="26"/>
      <c r="AL108" s="26"/>
      <c r="AM108" s="26"/>
      <c r="AN108" s="26"/>
      <c r="AO108" s="26"/>
      <c r="AP108" s="26"/>
      <c r="AQ108" s="26"/>
      <c r="AR108" s="26"/>
      <c r="AS108" s="26"/>
      <c r="AT108" s="26"/>
      <c r="AU108" s="26"/>
      <c r="AV108" s="26"/>
      <c r="AW108" s="26"/>
      <c r="AX108" s="26"/>
      <c r="AY108" s="27"/>
    </row>
    <row r="109" spans="1:51" ht="81.75" hidden="1" customHeight="1">
      <c r="B109" s="394"/>
      <c r="C109" s="395"/>
      <c r="D109" s="395"/>
      <c r="E109" s="395"/>
      <c r="F109" s="395"/>
      <c r="G109" s="396"/>
      <c r="H109" s="25"/>
      <c r="I109" s="26"/>
      <c r="J109" s="26"/>
      <c r="K109" s="26"/>
      <c r="L109" s="26"/>
      <c r="M109" s="26"/>
      <c r="N109" s="26"/>
      <c r="O109" s="26"/>
      <c r="P109" s="26"/>
      <c r="Q109" s="26"/>
      <c r="R109" s="26"/>
      <c r="S109" s="26"/>
      <c r="T109" s="174"/>
      <c r="U109" s="174"/>
      <c r="V109" s="174"/>
      <c r="W109" s="174"/>
      <c r="X109" s="174"/>
      <c r="Y109" s="174"/>
      <c r="Z109" s="174"/>
      <c r="AA109" s="174"/>
      <c r="AB109" s="174"/>
      <c r="AC109" s="174"/>
      <c r="AD109" s="173"/>
      <c r="AE109" s="173"/>
      <c r="AF109" s="173"/>
      <c r="AG109" s="172"/>
      <c r="AH109" s="172"/>
      <c r="AI109" s="172"/>
      <c r="AJ109" s="167"/>
      <c r="AK109" s="26"/>
      <c r="AL109" s="26"/>
      <c r="AM109" s="26"/>
      <c r="AN109" s="26"/>
      <c r="AO109" s="26"/>
      <c r="AP109" s="26"/>
      <c r="AQ109" s="26"/>
      <c r="AR109" s="26"/>
      <c r="AS109" s="26"/>
      <c r="AT109" s="26"/>
      <c r="AU109" s="26"/>
      <c r="AV109" s="26"/>
      <c r="AW109" s="26"/>
      <c r="AX109" s="26"/>
      <c r="AY109" s="27"/>
    </row>
    <row r="110" spans="1:51" ht="44.25" hidden="1" customHeight="1">
      <c r="B110" s="394"/>
      <c r="C110" s="395"/>
      <c r="D110" s="395"/>
      <c r="E110" s="395"/>
      <c r="F110" s="395"/>
      <c r="G110" s="396"/>
      <c r="H110" s="25"/>
      <c r="I110" s="26"/>
      <c r="J110" s="26"/>
      <c r="K110" s="26"/>
      <c r="L110" s="26"/>
      <c r="M110" s="26"/>
      <c r="N110" s="26"/>
      <c r="O110" s="26"/>
      <c r="P110" s="26"/>
      <c r="Q110" s="26"/>
      <c r="R110" s="26"/>
      <c r="S110" s="26"/>
      <c r="T110" s="174"/>
      <c r="U110" s="174"/>
      <c r="V110" s="174"/>
      <c r="W110" s="174"/>
      <c r="X110" s="174"/>
      <c r="Y110" s="174"/>
      <c r="Z110" s="174"/>
      <c r="AA110" s="174"/>
      <c r="AB110" s="174"/>
      <c r="AC110" s="174"/>
      <c r="AD110" s="173"/>
      <c r="AE110" s="173"/>
      <c r="AF110" s="173"/>
      <c r="AG110" s="172"/>
      <c r="AH110" s="172"/>
      <c r="AI110" s="172"/>
      <c r="AJ110" s="167"/>
      <c r="AK110" s="26"/>
      <c r="AL110" s="26"/>
      <c r="AM110" s="26"/>
      <c r="AN110" s="26"/>
      <c r="AO110" s="26"/>
      <c r="AP110" s="26"/>
      <c r="AQ110" s="26"/>
      <c r="AR110" s="26"/>
      <c r="AS110" s="26"/>
      <c r="AT110" s="26"/>
      <c r="AU110" s="26"/>
      <c r="AV110" s="26"/>
      <c r="AW110" s="26"/>
      <c r="AX110" s="26"/>
      <c r="AY110" s="27"/>
    </row>
    <row r="111" spans="1:51" ht="44.25" customHeight="1">
      <c r="B111" s="394"/>
      <c r="C111" s="395"/>
      <c r="D111" s="395"/>
      <c r="E111" s="395"/>
      <c r="F111" s="395"/>
      <c r="G111" s="396"/>
      <c r="H111" s="25"/>
      <c r="I111" s="26"/>
      <c r="J111" s="26"/>
      <c r="K111" s="26"/>
      <c r="L111" s="26"/>
      <c r="M111" s="89"/>
      <c r="N111" s="89"/>
      <c r="O111" s="89"/>
      <c r="P111" s="89"/>
      <c r="Q111" s="89"/>
      <c r="R111" s="89"/>
      <c r="S111" s="41"/>
      <c r="T111" s="89"/>
      <c r="U111" s="89"/>
      <c r="V111" s="89"/>
      <c r="W111" s="89"/>
      <c r="X111" s="89"/>
      <c r="Y111" s="89"/>
      <c r="Z111" s="89"/>
      <c r="AA111" s="89"/>
      <c r="AB111" s="89"/>
      <c r="AC111" s="89"/>
      <c r="AD111" s="171"/>
      <c r="AE111" s="171"/>
      <c r="AF111" s="171"/>
      <c r="AG111" s="36"/>
      <c r="AH111" s="36"/>
      <c r="AI111" s="36"/>
      <c r="AJ111" s="36"/>
      <c r="AK111" s="36"/>
      <c r="AL111" s="37"/>
      <c r="AM111" s="36"/>
      <c r="AN111" s="36"/>
      <c r="AO111" s="37"/>
      <c r="AP111" s="26"/>
      <c r="AQ111" s="26"/>
      <c r="AR111" s="26"/>
      <c r="AS111" s="26"/>
      <c r="AT111" s="26"/>
      <c r="AU111" s="26"/>
      <c r="AV111" s="26"/>
      <c r="AW111" s="26"/>
      <c r="AX111" s="26"/>
      <c r="AY111" s="27"/>
    </row>
    <row r="112" spans="1:51" ht="33.75" customHeight="1">
      <c r="B112" s="394"/>
      <c r="C112" s="395"/>
      <c r="D112" s="395"/>
      <c r="E112" s="395"/>
      <c r="F112" s="395"/>
      <c r="G112" s="396"/>
      <c r="H112" s="25"/>
      <c r="I112" s="26"/>
      <c r="J112" s="26"/>
      <c r="K112" s="26"/>
      <c r="L112" s="26"/>
      <c r="M112" s="36"/>
      <c r="N112" s="26"/>
      <c r="O112" s="26"/>
      <c r="P112" s="26"/>
      <c r="Q112" s="26"/>
      <c r="R112" s="26"/>
      <c r="S112" s="26"/>
      <c r="T112" s="26"/>
      <c r="U112" s="26"/>
      <c r="V112" s="26"/>
      <c r="W112" s="26"/>
      <c r="X112" s="26"/>
      <c r="Y112" s="26"/>
      <c r="Z112" s="26"/>
      <c r="AA112" s="26"/>
      <c r="AB112" s="26"/>
      <c r="AC112" s="26"/>
      <c r="AD112" s="26"/>
      <c r="AE112" s="26"/>
      <c r="AF112" s="88"/>
      <c r="AG112" s="26"/>
      <c r="AH112" s="26"/>
      <c r="AI112" s="26"/>
      <c r="AJ112" s="26"/>
      <c r="AK112" s="26"/>
      <c r="AL112" s="166"/>
      <c r="AM112" s="26"/>
      <c r="AN112" s="26"/>
      <c r="AO112" s="166"/>
      <c r="AP112" s="26"/>
      <c r="AQ112" s="26"/>
      <c r="AR112" s="26"/>
      <c r="AS112" s="26"/>
      <c r="AT112" s="26"/>
      <c r="AU112" s="26"/>
      <c r="AV112" s="26"/>
      <c r="AW112" s="26"/>
      <c r="AX112" s="26"/>
      <c r="AY112" s="27"/>
    </row>
    <row r="113" spans="2:51" ht="22.5" customHeight="1">
      <c r="B113" s="394"/>
      <c r="C113" s="395"/>
      <c r="D113" s="395"/>
      <c r="E113" s="395"/>
      <c r="F113" s="395"/>
      <c r="G113" s="396"/>
      <c r="H113" s="25"/>
      <c r="I113" s="2719" t="s">
        <v>126</v>
      </c>
      <c r="J113" s="2719"/>
      <c r="K113" s="2719"/>
      <c r="L113" s="2719"/>
      <c r="M113" s="2719"/>
      <c r="N113" s="2719"/>
      <c r="O113" s="2719"/>
      <c r="P113" s="2719"/>
      <c r="Q113" s="2719"/>
      <c r="R113" s="26"/>
      <c r="S113" s="2719" t="s">
        <v>126</v>
      </c>
      <c r="T113" s="2719"/>
      <c r="U113" s="2719"/>
      <c r="V113" s="2719"/>
      <c r="W113" s="2719"/>
      <c r="X113" s="2719"/>
      <c r="Y113" s="2719"/>
      <c r="Z113" s="2719"/>
      <c r="AA113" s="2719"/>
      <c r="AB113" s="26"/>
      <c r="AC113" s="2719" t="s">
        <v>126</v>
      </c>
      <c r="AD113" s="2719"/>
      <c r="AE113" s="2719"/>
      <c r="AF113" s="2719"/>
      <c r="AG113" s="2719"/>
      <c r="AH113" s="2719"/>
      <c r="AI113" s="2719"/>
      <c r="AJ113" s="2719"/>
      <c r="AK113" s="2719"/>
      <c r="AL113" s="166"/>
      <c r="AM113" s="26"/>
      <c r="AN113" s="26"/>
      <c r="AO113" s="166"/>
      <c r="AP113" s="26"/>
      <c r="AQ113" s="26"/>
      <c r="AR113" s="26"/>
      <c r="AS113" s="26"/>
      <c r="AT113" s="26"/>
      <c r="AU113" s="26"/>
      <c r="AV113" s="26"/>
      <c r="AW113" s="26"/>
      <c r="AX113" s="26"/>
      <c r="AY113" s="27"/>
    </row>
    <row r="114" spans="2:51" ht="45.75" customHeight="1">
      <c r="B114" s="394"/>
      <c r="C114" s="395"/>
      <c r="D114" s="395"/>
      <c r="E114" s="395"/>
      <c r="F114" s="395"/>
      <c r="G114" s="396"/>
      <c r="H114" s="25"/>
      <c r="I114" s="2721" t="s">
        <v>760</v>
      </c>
      <c r="J114" s="2722"/>
      <c r="K114" s="2722"/>
      <c r="L114" s="2722"/>
      <c r="M114" s="2722"/>
      <c r="N114" s="2722"/>
      <c r="O114" s="2722"/>
      <c r="P114" s="2723"/>
      <c r="Q114" s="169"/>
      <c r="R114" s="26"/>
      <c r="S114" s="2721" t="s">
        <v>759</v>
      </c>
      <c r="T114" s="2722"/>
      <c r="U114" s="2722"/>
      <c r="V114" s="2722"/>
      <c r="W114" s="2722"/>
      <c r="X114" s="2722"/>
      <c r="Y114" s="2722"/>
      <c r="Z114" s="2723"/>
      <c r="AA114" s="169"/>
      <c r="AB114" s="169"/>
      <c r="AC114" s="2721" t="s">
        <v>758</v>
      </c>
      <c r="AD114" s="2722"/>
      <c r="AE114" s="2722"/>
      <c r="AF114" s="2722"/>
      <c r="AG114" s="2722"/>
      <c r="AH114" s="2722"/>
      <c r="AI114" s="2722"/>
      <c r="AJ114" s="2723"/>
      <c r="AK114" s="170"/>
      <c r="AL114" s="168"/>
      <c r="AM114" s="169"/>
      <c r="AN114" s="169"/>
      <c r="AO114" s="168"/>
      <c r="AP114" s="26"/>
      <c r="AQ114" s="26"/>
      <c r="AR114" s="26"/>
      <c r="AS114" s="26"/>
      <c r="AT114" s="26"/>
      <c r="AU114" s="26"/>
      <c r="AV114" s="26"/>
      <c r="AW114" s="26"/>
      <c r="AX114" s="26"/>
      <c r="AY114" s="27"/>
    </row>
    <row r="115" spans="2:51" ht="21.75" customHeight="1">
      <c r="B115" s="394"/>
      <c r="C115" s="395"/>
      <c r="D115" s="395"/>
      <c r="E115" s="395"/>
      <c r="F115" s="395"/>
      <c r="G115" s="396"/>
      <c r="H115" s="25"/>
      <c r="I115" s="98"/>
      <c r="J115" s="1008" t="s">
        <v>707</v>
      </c>
      <c r="K115" s="1008"/>
      <c r="L115" s="1008"/>
      <c r="M115" s="1008"/>
      <c r="N115" s="1008"/>
      <c r="O115" s="1008"/>
      <c r="P115" s="98"/>
      <c r="Q115" s="26"/>
      <c r="R115" s="26"/>
      <c r="S115" s="26"/>
      <c r="T115" s="1008" t="s">
        <v>707</v>
      </c>
      <c r="U115" s="1008"/>
      <c r="V115" s="1008"/>
      <c r="W115" s="1008"/>
      <c r="X115" s="1008"/>
      <c r="Y115" s="1008"/>
      <c r="Z115" s="26"/>
      <c r="AA115" s="26"/>
      <c r="AB115" s="26"/>
      <c r="AC115" s="26"/>
      <c r="AD115" s="1008" t="s">
        <v>707</v>
      </c>
      <c r="AE115" s="1008"/>
      <c r="AF115" s="1008"/>
      <c r="AG115" s="1008"/>
      <c r="AH115" s="1008"/>
      <c r="AI115" s="1008"/>
      <c r="AJ115" s="26"/>
      <c r="AK115" s="26"/>
      <c r="AL115" s="166"/>
      <c r="AM115" s="26"/>
      <c r="AN115" s="26"/>
      <c r="AO115" s="166"/>
      <c r="AP115" s="26"/>
      <c r="AQ115" s="26"/>
      <c r="AR115" s="26"/>
      <c r="AS115" s="26"/>
      <c r="AT115" s="26"/>
      <c r="AU115" s="26"/>
      <c r="AV115" s="26"/>
      <c r="AW115" s="26"/>
      <c r="AX115" s="26"/>
      <c r="AY115" s="27"/>
    </row>
    <row r="116" spans="2:51" ht="54.75" hidden="1" customHeight="1">
      <c r="B116" s="394"/>
      <c r="C116" s="395"/>
      <c r="D116" s="395"/>
      <c r="E116" s="395"/>
      <c r="F116" s="395"/>
      <c r="G116" s="396"/>
      <c r="H116" s="25"/>
      <c r="I116" s="98"/>
      <c r="J116" s="98"/>
      <c r="K116" s="98"/>
      <c r="L116" s="98"/>
      <c r="M116" s="98"/>
      <c r="N116" s="98"/>
      <c r="O116" s="98"/>
      <c r="P116" s="98"/>
      <c r="Q116" s="26"/>
      <c r="R116" s="26"/>
      <c r="S116" s="26"/>
      <c r="T116" s="26"/>
      <c r="U116" s="26"/>
      <c r="V116" s="26"/>
      <c r="W116" s="26"/>
      <c r="X116" s="26"/>
      <c r="Y116" s="26"/>
      <c r="Z116" s="26"/>
      <c r="AA116" s="26"/>
      <c r="AB116" s="26"/>
      <c r="AC116" s="26"/>
      <c r="AD116" s="26"/>
      <c r="AE116" s="26"/>
      <c r="AF116" s="26"/>
      <c r="AG116" s="26"/>
      <c r="AH116" s="26"/>
      <c r="AI116" s="26"/>
      <c r="AJ116" s="26"/>
      <c r="AK116" s="26"/>
      <c r="AL116" s="166"/>
      <c r="AM116" s="26"/>
      <c r="AN116" s="26"/>
      <c r="AO116" s="166"/>
      <c r="AP116" s="26"/>
      <c r="AQ116" s="26"/>
      <c r="AR116" s="26"/>
      <c r="AS116" s="26"/>
      <c r="AT116" s="26"/>
      <c r="AU116" s="26"/>
      <c r="AV116" s="26"/>
      <c r="AW116" s="26"/>
      <c r="AX116" s="26"/>
      <c r="AY116" s="27"/>
    </row>
    <row r="117" spans="2:51" ht="24" customHeight="1">
      <c r="B117" s="394"/>
      <c r="C117" s="395"/>
      <c r="D117" s="395"/>
      <c r="E117" s="395"/>
      <c r="F117" s="395"/>
      <c r="G117" s="396"/>
      <c r="H117" s="25"/>
      <c r="I117" s="98"/>
      <c r="J117" s="98"/>
      <c r="K117" s="98"/>
      <c r="L117" s="98"/>
      <c r="M117" s="97"/>
      <c r="N117" s="97"/>
      <c r="O117" s="97"/>
      <c r="P117" s="97"/>
      <c r="Q117" s="89"/>
      <c r="R117" s="89"/>
      <c r="S117" s="89"/>
      <c r="T117" s="89"/>
      <c r="U117" s="89"/>
      <c r="V117" s="89"/>
      <c r="W117" s="89"/>
      <c r="X117" s="89"/>
      <c r="Y117" s="89"/>
      <c r="Z117" s="89"/>
      <c r="AA117" s="89"/>
      <c r="AB117" s="89"/>
      <c r="AC117" s="89"/>
      <c r="AD117" s="89"/>
      <c r="AE117" s="89"/>
      <c r="AF117" s="89"/>
      <c r="AG117" s="89"/>
      <c r="AH117" s="89"/>
      <c r="AI117" s="89"/>
      <c r="AJ117" s="89"/>
      <c r="AK117" s="89"/>
      <c r="AL117" s="41"/>
      <c r="AM117" s="26"/>
      <c r="AN117" s="26"/>
      <c r="AO117" s="166"/>
      <c r="AP117" s="26"/>
      <c r="AQ117" s="26"/>
      <c r="AR117" s="26"/>
      <c r="AS117" s="26"/>
      <c r="AT117" s="26"/>
      <c r="AU117" s="26"/>
      <c r="AV117" s="26"/>
      <c r="AW117" s="26"/>
      <c r="AX117" s="26"/>
      <c r="AY117" s="27"/>
    </row>
    <row r="118" spans="2:51" ht="19.5" customHeight="1">
      <c r="B118" s="394"/>
      <c r="C118" s="395"/>
      <c r="D118" s="395"/>
      <c r="E118" s="395"/>
      <c r="F118" s="395"/>
      <c r="G118" s="396"/>
      <c r="H118" s="25"/>
      <c r="I118" s="98"/>
      <c r="J118" s="98"/>
      <c r="K118" s="98"/>
      <c r="L118" s="98"/>
      <c r="M118" s="98"/>
      <c r="N118" s="98"/>
      <c r="O118" s="98"/>
      <c r="P118" s="98"/>
      <c r="Q118" s="26"/>
      <c r="R118" s="26"/>
      <c r="S118" s="26"/>
      <c r="T118" s="26"/>
      <c r="U118" s="26"/>
      <c r="V118" s="26"/>
      <c r="W118" s="26"/>
      <c r="X118" s="26"/>
      <c r="Y118" s="26"/>
      <c r="Z118" s="26"/>
      <c r="AA118" s="26"/>
      <c r="AB118" s="26"/>
      <c r="AC118" s="26"/>
      <c r="AD118" s="26"/>
      <c r="AE118" s="26"/>
      <c r="AF118" s="26"/>
      <c r="AG118" s="26"/>
      <c r="AH118" s="26"/>
      <c r="AI118" s="26"/>
      <c r="AJ118" s="26"/>
      <c r="AK118" s="26"/>
      <c r="AL118" s="37"/>
      <c r="AM118" s="26"/>
      <c r="AN118" s="26"/>
      <c r="AO118" s="166"/>
      <c r="AP118" s="26"/>
      <c r="AQ118" s="26"/>
      <c r="AR118" s="26"/>
      <c r="AS118" s="26"/>
      <c r="AT118" s="26"/>
      <c r="AU118" s="26"/>
      <c r="AV118" s="26"/>
      <c r="AW118" s="26"/>
      <c r="AX118" s="26"/>
      <c r="AY118" s="27"/>
    </row>
    <row r="119" spans="2:51" ht="26.25" customHeight="1">
      <c r="B119" s="394"/>
      <c r="C119" s="395"/>
      <c r="D119" s="395"/>
      <c r="E119" s="395"/>
      <c r="F119" s="395"/>
      <c r="G119" s="396"/>
      <c r="H119" s="25"/>
      <c r="I119" s="2865" t="s">
        <v>126</v>
      </c>
      <c r="J119" s="2865"/>
      <c r="K119" s="2865"/>
      <c r="L119" s="2865"/>
      <c r="M119" s="2865"/>
      <c r="N119" s="2865"/>
      <c r="O119" s="2865"/>
      <c r="P119" s="2865"/>
      <c r="Q119" s="2865"/>
      <c r="R119" s="56"/>
      <c r="S119" s="2865" t="s">
        <v>126</v>
      </c>
      <c r="T119" s="2865"/>
      <c r="U119" s="2865"/>
      <c r="V119" s="2865"/>
      <c r="W119" s="2865"/>
      <c r="X119" s="2865"/>
      <c r="Y119" s="2865"/>
      <c r="Z119" s="2865"/>
      <c r="AA119" s="2865"/>
      <c r="AB119" s="56"/>
      <c r="AC119" s="2865" t="s">
        <v>126</v>
      </c>
      <c r="AD119" s="2865"/>
      <c r="AE119" s="2865"/>
      <c r="AF119" s="2865"/>
      <c r="AG119" s="2865"/>
      <c r="AH119" s="2865"/>
      <c r="AI119" s="2865"/>
      <c r="AJ119" s="2865"/>
      <c r="AK119" s="2865"/>
      <c r="AL119" s="166"/>
      <c r="AM119" s="26"/>
      <c r="AN119" s="26"/>
      <c r="AO119" s="166"/>
      <c r="AP119" s="26"/>
      <c r="AQ119" s="26"/>
      <c r="AR119" s="26"/>
      <c r="AS119" s="26"/>
      <c r="AT119" s="26"/>
      <c r="AU119" s="26"/>
      <c r="AV119" s="26"/>
      <c r="AW119" s="26"/>
      <c r="AX119" s="26"/>
      <c r="AY119" s="27"/>
    </row>
    <row r="120" spans="2:51" ht="42" customHeight="1">
      <c r="B120" s="394"/>
      <c r="C120" s="395"/>
      <c r="D120" s="395"/>
      <c r="E120" s="395"/>
      <c r="F120" s="395"/>
      <c r="G120" s="396"/>
      <c r="H120" s="25"/>
      <c r="I120" s="2658" t="s">
        <v>757</v>
      </c>
      <c r="J120" s="2659"/>
      <c r="K120" s="2659"/>
      <c r="L120" s="2659"/>
      <c r="M120" s="2659"/>
      <c r="N120" s="2659"/>
      <c r="O120" s="2659"/>
      <c r="P120" s="2660"/>
      <c r="Q120" s="56"/>
      <c r="R120" s="56"/>
      <c r="S120" s="2658" t="s">
        <v>756</v>
      </c>
      <c r="T120" s="2659"/>
      <c r="U120" s="2659"/>
      <c r="V120" s="2659"/>
      <c r="W120" s="2659"/>
      <c r="X120" s="2659"/>
      <c r="Y120" s="2659"/>
      <c r="Z120" s="2660"/>
      <c r="AA120" s="56"/>
      <c r="AB120" s="56"/>
      <c r="AC120" s="2658" t="s">
        <v>755</v>
      </c>
      <c r="AD120" s="2659"/>
      <c r="AE120" s="2659"/>
      <c r="AF120" s="2659"/>
      <c r="AG120" s="2659"/>
      <c r="AH120" s="2659"/>
      <c r="AI120" s="2659"/>
      <c r="AJ120" s="2660"/>
      <c r="AK120" s="26"/>
      <c r="AL120" s="166"/>
      <c r="AM120" s="26"/>
      <c r="AN120" s="26"/>
      <c r="AO120" s="166"/>
      <c r="AP120" s="26"/>
      <c r="AQ120" s="26"/>
      <c r="AR120" s="26"/>
      <c r="AS120" s="26"/>
      <c r="AT120" s="26"/>
      <c r="AU120" s="26"/>
      <c r="AV120" s="26"/>
      <c r="AW120" s="26"/>
      <c r="AX120" s="26"/>
      <c r="AY120" s="27"/>
    </row>
    <row r="121" spans="2:51" ht="20.25" customHeight="1">
      <c r="B121" s="394"/>
      <c r="C121" s="395"/>
      <c r="D121" s="395"/>
      <c r="E121" s="395"/>
      <c r="F121" s="395"/>
      <c r="G121" s="396"/>
      <c r="H121" s="25"/>
      <c r="I121" s="167"/>
      <c r="J121" s="2657" t="s">
        <v>754</v>
      </c>
      <c r="K121" s="2657"/>
      <c r="L121" s="2657"/>
      <c r="M121" s="2657"/>
      <c r="N121" s="2657"/>
      <c r="O121" s="2657"/>
      <c r="P121" s="88"/>
      <c r="Q121" s="56"/>
      <c r="R121" s="56"/>
      <c r="S121" s="2657" t="s">
        <v>751</v>
      </c>
      <c r="T121" s="2657"/>
      <c r="U121" s="2657"/>
      <c r="V121" s="2657"/>
      <c r="W121" s="2657"/>
      <c r="X121" s="2657"/>
      <c r="Y121" s="2657"/>
      <c r="Z121" s="2657"/>
      <c r="AA121" s="56"/>
      <c r="AB121" s="56"/>
      <c r="AC121" s="2657" t="s">
        <v>751</v>
      </c>
      <c r="AD121" s="2657"/>
      <c r="AE121" s="2657"/>
      <c r="AF121" s="2657"/>
      <c r="AG121" s="2657"/>
      <c r="AH121" s="2657"/>
      <c r="AI121" s="2657"/>
      <c r="AJ121" s="2657"/>
      <c r="AK121" s="26"/>
      <c r="AL121" s="166"/>
      <c r="AM121" s="26"/>
      <c r="AN121" s="26"/>
      <c r="AO121" s="166"/>
      <c r="AP121" s="26"/>
      <c r="AQ121" s="26"/>
      <c r="AR121" s="26"/>
      <c r="AS121" s="26"/>
      <c r="AT121" s="26"/>
      <c r="AU121" s="26"/>
      <c r="AV121" s="26"/>
      <c r="AW121" s="26"/>
      <c r="AX121" s="26"/>
      <c r="AY121" s="27"/>
    </row>
    <row r="122" spans="2:51" ht="23.25" customHeight="1">
      <c r="B122" s="394"/>
      <c r="C122" s="395"/>
      <c r="D122" s="395"/>
      <c r="E122" s="395"/>
      <c r="F122" s="395"/>
      <c r="G122" s="396"/>
      <c r="H122" s="25"/>
      <c r="I122" s="164"/>
      <c r="J122" s="164"/>
      <c r="K122" s="164"/>
      <c r="L122" s="164"/>
      <c r="M122" s="165"/>
      <c r="N122" s="165"/>
      <c r="O122" s="165"/>
      <c r="P122" s="165"/>
      <c r="Q122" s="89"/>
      <c r="R122" s="89"/>
      <c r="S122" s="165"/>
      <c r="T122" s="165"/>
      <c r="U122" s="165"/>
      <c r="V122" s="165"/>
      <c r="W122" s="165"/>
      <c r="X122" s="165"/>
      <c r="Y122" s="165"/>
      <c r="Z122" s="165"/>
      <c r="AA122" s="89"/>
      <c r="AB122" s="89"/>
      <c r="AC122" s="165"/>
      <c r="AD122" s="165"/>
      <c r="AE122" s="165"/>
      <c r="AF122" s="165"/>
      <c r="AG122" s="165"/>
      <c r="AH122" s="165"/>
      <c r="AI122" s="165"/>
      <c r="AJ122" s="165"/>
      <c r="AK122" s="89"/>
      <c r="AL122" s="41"/>
      <c r="AM122" s="26"/>
      <c r="AN122" s="26"/>
      <c r="AO122" s="166"/>
      <c r="AP122" s="26"/>
      <c r="AQ122" s="26"/>
      <c r="AR122" s="26"/>
      <c r="AS122" s="26"/>
      <c r="AT122" s="26"/>
      <c r="AU122" s="26"/>
      <c r="AV122" s="26"/>
      <c r="AW122" s="26"/>
      <c r="AX122" s="26"/>
      <c r="AY122" s="27"/>
    </row>
    <row r="123" spans="2:51" ht="27.75" customHeight="1">
      <c r="B123" s="394"/>
      <c r="C123" s="395"/>
      <c r="D123" s="395"/>
      <c r="E123" s="395"/>
      <c r="F123" s="395"/>
      <c r="G123" s="396"/>
      <c r="H123" s="25"/>
      <c r="I123" s="164"/>
      <c r="J123" s="164"/>
      <c r="K123" s="164"/>
      <c r="L123" s="164"/>
      <c r="M123" s="164"/>
      <c r="N123" s="164"/>
      <c r="O123" s="164"/>
      <c r="P123" s="164"/>
      <c r="Q123" s="26"/>
      <c r="R123" s="26"/>
      <c r="S123" s="164"/>
      <c r="T123" s="164"/>
      <c r="U123" s="164"/>
      <c r="V123" s="164"/>
      <c r="W123" s="164"/>
      <c r="X123" s="164"/>
      <c r="Y123" s="164"/>
      <c r="Z123" s="164"/>
      <c r="AA123" s="26"/>
      <c r="AB123" s="26"/>
      <c r="AC123" s="164"/>
      <c r="AD123" s="164"/>
      <c r="AE123" s="164"/>
      <c r="AF123" s="164"/>
      <c r="AG123" s="164"/>
      <c r="AH123" s="164"/>
      <c r="AI123" s="164"/>
      <c r="AJ123" s="164"/>
      <c r="AK123" s="26"/>
      <c r="AL123" s="26"/>
      <c r="AM123" s="26"/>
      <c r="AN123" s="26"/>
      <c r="AO123" s="166"/>
      <c r="AP123" s="26"/>
      <c r="AQ123" s="26"/>
      <c r="AR123" s="26"/>
      <c r="AS123" s="26"/>
      <c r="AT123" s="26"/>
      <c r="AU123" s="26"/>
      <c r="AV123" s="26"/>
      <c r="AW123" s="26"/>
      <c r="AX123" s="26"/>
      <c r="AY123" s="27"/>
    </row>
    <row r="124" spans="2:51" ht="20.25" customHeight="1">
      <c r="B124" s="394"/>
      <c r="C124" s="395"/>
      <c r="D124" s="395"/>
      <c r="E124" s="395"/>
      <c r="F124" s="395"/>
      <c r="G124" s="396"/>
      <c r="H124" s="25"/>
      <c r="I124" s="2719" t="s">
        <v>126</v>
      </c>
      <c r="J124" s="2719"/>
      <c r="K124" s="2719"/>
      <c r="L124" s="2719"/>
      <c r="M124" s="2719"/>
      <c r="N124" s="2719"/>
      <c r="O124" s="2719"/>
      <c r="P124" s="2719"/>
      <c r="Q124" s="2719"/>
      <c r="R124" s="26"/>
      <c r="S124" s="2719" t="s">
        <v>126</v>
      </c>
      <c r="T124" s="2719"/>
      <c r="U124" s="2719"/>
      <c r="V124" s="2719"/>
      <c r="W124" s="2719"/>
      <c r="X124" s="2719"/>
      <c r="Y124" s="2719"/>
      <c r="Z124" s="2719"/>
      <c r="AA124" s="2719"/>
      <c r="AB124" s="26"/>
      <c r="AC124" s="164"/>
      <c r="AD124" s="164"/>
      <c r="AE124" s="164"/>
      <c r="AF124" s="164"/>
      <c r="AG124" s="164"/>
      <c r="AH124" s="164"/>
      <c r="AI124" s="164"/>
      <c r="AJ124" s="164"/>
      <c r="AK124" s="26"/>
      <c r="AL124" s="26"/>
      <c r="AM124" s="26"/>
      <c r="AN124" s="26"/>
      <c r="AO124" s="166"/>
      <c r="AP124" s="26"/>
      <c r="AQ124" s="26"/>
      <c r="AR124" s="26"/>
      <c r="AS124" s="26"/>
      <c r="AT124" s="26"/>
      <c r="AU124" s="26"/>
      <c r="AV124" s="26"/>
      <c r="AW124" s="26"/>
      <c r="AX124" s="26"/>
      <c r="AY124" s="27"/>
    </row>
    <row r="125" spans="2:51" ht="28.15" customHeight="1">
      <c r="B125" s="394"/>
      <c r="C125" s="395"/>
      <c r="D125" s="395"/>
      <c r="E125" s="395"/>
      <c r="F125" s="395"/>
      <c r="G125" s="396"/>
      <c r="H125" s="25"/>
      <c r="I125" s="2658" t="s">
        <v>753</v>
      </c>
      <c r="J125" s="2659"/>
      <c r="K125" s="2659"/>
      <c r="L125" s="2659"/>
      <c r="M125" s="2659"/>
      <c r="N125" s="2659"/>
      <c r="O125" s="2659"/>
      <c r="P125" s="2660"/>
      <c r="Q125" s="56"/>
      <c r="R125" s="56"/>
      <c r="S125" s="2658" t="s">
        <v>752</v>
      </c>
      <c r="T125" s="2659"/>
      <c r="U125" s="2659"/>
      <c r="V125" s="2659"/>
      <c r="W125" s="2659"/>
      <c r="X125" s="2659"/>
      <c r="Y125" s="2659"/>
      <c r="Z125" s="2660"/>
      <c r="AA125" s="26"/>
      <c r="AB125" s="26"/>
      <c r="AC125" s="164"/>
      <c r="AD125" s="164"/>
      <c r="AE125" s="164"/>
      <c r="AF125" s="164"/>
      <c r="AG125" s="164"/>
      <c r="AH125" s="164"/>
      <c r="AI125" s="164"/>
      <c r="AJ125" s="164"/>
      <c r="AK125" s="26"/>
      <c r="AL125" s="26"/>
      <c r="AM125" s="26"/>
      <c r="AN125" s="26"/>
      <c r="AO125" s="166"/>
      <c r="AP125" s="26"/>
      <c r="AQ125" s="26"/>
      <c r="AR125" s="26"/>
      <c r="AS125" s="26"/>
      <c r="AT125" s="26"/>
      <c r="AU125" s="26"/>
      <c r="AV125" s="26"/>
      <c r="AW125" s="26"/>
      <c r="AX125" s="26"/>
      <c r="AY125" s="27"/>
    </row>
    <row r="126" spans="2:51" ht="28.15" customHeight="1">
      <c r="B126" s="394"/>
      <c r="C126" s="395"/>
      <c r="D126" s="395"/>
      <c r="E126" s="395"/>
      <c r="F126" s="395"/>
      <c r="G126" s="396"/>
      <c r="H126" s="25"/>
      <c r="I126" s="2657" t="s">
        <v>751</v>
      </c>
      <c r="J126" s="2657"/>
      <c r="K126" s="2657"/>
      <c r="L126" s="2657"/>
      <c r="M126" s="2657"/>
      <c r="N126" s="2657"/>
      <c r="O126" s="2657"/>
      <c r="P126" s="2657"/>
      <c r="Q126" s="26"/>
      <c r="R126" s="26"/>
      <c r="S126" s="2657" t="s">
        <v>751</v>
      </c>
      <c r="T126" s="2657"/>
      <c r="U126" s="2657"/>
      <c r="V126" s="2657"/>
      <c r="W126" s="2657"/>
      <c r="X126" s="2657"/>
      <c r="Y126" s="2657"/>
      <c r="Z126" s="2657"/>
      <c r="AA126" s="26"/>
      <c r="AB126" s="26"/>
      <c r="AC126" s="164"/>
      <c r="AD126" s="164"/>
      <c r="AE126" s="164"/>
      <c r="AF126" s="164"/>
      <c r="AG126" s="164"/>
      <c r="AH126" s="164"/>
      <c r="AI126" s="164"/>
      <c r="AJ126" s="164"/>
      <c r="AK126" s="26"/>
      <c r="AL126" s="26"/>
      <c r="AM126" s="26"/>
      <c r="AN126" s="26"/>
      <c r="AO126" s="166"/>
      <c r="AP126" s="26"/>
      <c r="AQ126" s="26"/>
      <c r="AR126" s="26"/>
      <c r="AS126" s="26"/>
      <c r="AT126" s="26"/>
      <c r="AU126" s="26"/>
      <c r="AV126" s="26"/>
      <c r="AW126" s="26"/>
      <c r="AX126" s="26"/>
      <c r="AY126" s="27"/>
    </row>
    <row r="127" spans="2:51" ht="30.75" customHeight="1">
      <c r="B127" s="394"/>
      <c r="C127" s="395"/>
      <c r="D127" s="395"/>
      <c r="E127" s="395"/>
      <c r="F127" s="395"/>
      <c r="G127" s="396"/>
      <c r="H127" s="25"/>
      <c r="I127" s="164"/>
      <c r="J127" s="164"/>
      <c r="K127" s="164"/>
      <c r="L127" s="164"/>
      <c r="M127" s="165"/>
      <c r="N127" s="165"/>
      <c r="O127" s="165"/>
      <c r="P127" s="165"/>
      <c r="Q127" s="89"/>
      <c r="R127" s="89"/>
      <c r="S127" s="165"/>
      <c r="T127" s="165"/>
      <c r="U127" s="165"/>
      <c r="V127" s="165"/>
      <c r="W127" s="165"/>
      <c r="X127" s="165"/>
      <c r="Y127" s="165"/>
      <c r="Z127" s="165"/>
      <c r="AA127" s="89"/>
      <c r="AB127" s="89"/>
      <c r="AC127" s="165"/>
      <c r="AD127" s="165"/>
      <c r="AE127" s="165"/>
      <c r="AF127" s="165"/>
      <c r="AG127" s="165"/>
      <c r="AH127" s="165"/>
      <c r="AI127" s="165"/>
      <c r="AJ127" s="165"/>
      <c r="AK127" s="89"/>
      <c r="AL127" s="89"/>
      <c r="AM127" s="89"/>
      <c r="AN127" s="89"/>
      <c r="AO127" s="41"/>
      <c r="AP127" s="38"/>
      <c r="AQ127" s="89"/>
      <c r="AR127" s="89"/>
      <c r="AS127" s="89"/>
      <c r="AT127" s="89"/>
      <c r="AU127" s="89"/>
      <c r="AV127" s="26"/>
      <c r="AW127" s="26"/>
      <c r="AX127" s="26"/>
      <c r="AY127" s="27"/>
    </row>
    <row r="128" spans="2:51" ht="18" customHeight="1">
      <c r="B128" s="394"/>
      <c r="C128" s="395"/>
      <c r="D128" s="395"/>
      <c r="E128" s="395"/>
      <c r="F128" s="395"/>
      <c r="G128" s="396"/>
      <c r="H128" s="25"/>
      <c r="I128" s="164"/>
      <c r="J128" s="164"/>
      <c r="K128" s="164"/>
      <c r="L128" s="164"/>
      <c r="M128" s="164"/>
      <c r="N128" s="164"/>
      <c r="O128" s="164"/>
      <c r="P128" s="164"/>
      <c r="Q128" s="26"/>
      <c r="R128" s="26"/>
      <c r="S128" s="164"/>
      <c r="T128" s="164"/>
      <c r="U128" s="164"/>
      <c r="V128" s="164"/>
      <c r="W128" s="164"/>
      <c r="X128" s="164"/>
      <c r="Y128" s="164"/>
      <c r="Z128" s="164"/>
      <c r="AA128" s="26"/>
      <c r="AB128" s="26"/>
      <c r="AC128" s="164"/>
      <c r="AD128" s="164"/>
      <c r="AE128" s="164"/>
      <c r="AF128" s="164"/>
      <c r="AG128" s="164"/>
      <c r="AH128" s="164"/>
      <c r="AI128" s="164"/>
      <c r="AJ128" s="164"/>
      <c r="AK128" s="26"/>
      <c r="AL128" s="26"/>
      <c r="AM128" s="26"/>
      <c r="AN128" s="26"/>
      <c r="AO128" s="36"/>
      <c r="AP128" s="26"/>
      <c r="AQ128" s="26"/>
      <c r="AR128" s="26"/>
      <c r="AS128" s="26"/>
      <c r="AT128" s="26"/>
      <c r="AU128" s="166"/>
      <c r="AV128" s="26"/>
      <c r="AW128" s="26"/>
      <c r="AX128" s="26"/>
      <c r="AY128" s="27"/>
    </row>
    <row r="129" spans="2:51" ht="24" customHeight="1">
      <c r="B129" s="394"/>
      <c r="C129" s="395"/>
      <c r="D129" s="395"/>
      <c r="E129" s="395"/>
      <c r="F129" s="395"/>
      <c r="G129" s="396"/>
      <c r="H129" s="25"/>
      <c r="I129" s="989" t="s">
        <v>745</v>
      </c>
      <c r="J129" s="989"/>
      <c r="K129" s="989"/>
      <c r="L129" s="989"/>
      <c r="M129" s="989"/>
      <c r="N129" s="989"/>
      <c r="O129" s="989"/>
      <c r="P129" s="989"/>
      <c r="Q129" s="989"/>
      <c r="R129" s="56"/>
      <c r="S129" s="2865" t="s">
        <v>126</v>
      </c>
      <c r="T129" s="2865"/>
      <c r="U129" s="2865"/>
      <c r="V129" s="2865"/>
      <c r="W129" s="2865"/>
      <c r="X129" s="2865"/>
      <c r="Y129" s="2865"/>
      <c r="Z129" s="2865"/>
      <c r="AA129" s="2865"/>
      <c r="AB129" s="56"/>
      <c r="AC129" s="989" t="s">
        <v>745</v>
      </c>
      <c r="AD129" s="989"/>
      <c r="AE129" s="989"/>
      <c r="AF129" s="989"/>
      <c r="AG129" s="989"/>
      <c r="AH129" s="989"/>
      <c r="AI129" s="989"/>
      <c r="AJ129" s="989"/>
      <c r="AK129" s="989"/>
      <c r="AL129" s="88"/>
      <c r="AM129" s="989" t="s">
        <v>126</v>
      </c>
      <c r="AN129" s="989"/>
      <c r="AO129" s="989"/>
      <c r="AP129" s="989"/>
      <c r="AQ129" s="989"/>
      <c r="AR129" s="989"/>
      <c r="AS129" s="989"/>
      <c r="AT129" s="989"/>
      <c r="AU129" s="2893"/>
      <c r="AV129" s="26"/>
      <c r="AW129" s="26"/>
      <c r="AX129" s="26"/>
      <c r="AY129" s="27"/>
    </row>
    <row r="130" spans="2:51" ht="24" customHeight="1">
      <c r="B130" s="394"/>
      <c r="C130" s="395"/>
      <c r="D130" s="395"/>
      <c r="E130" s="395"/>
      <c r="F130" s="395"/>
      <c r="G130" s="396"/>
      <c r="H130" s="25"/>
      <c r="I130" s="2658" t="s">
        <v>750</v>
      </c>
      <c r="J130" s="2659"/>
      <c r="K130" s="2659"/>
      <c r="L130" s="2659"/>
      <c r="M130" s="2659"/>
      <c r="N130" s="2659"/>
      <c r="O130" s="2659"/>
      <c r="P130" s="2660"/>
      <c r="Q130" s="56"/>
      <c r="R130" s="56"/>
      <c r="S130" s="2658" t="s">
        <v>749</v>
      </c>
      <c r="T130" s="2659"/>
      <c r="U130" s="2659"/>
      <c r="V130" s="2659"/>
      <c r="W130" s="2659"/>
      <c r="X130" s="2659"/>
      <c r="Y130" s="2659"/>
      <c r="Z130" s="2660"/>
      <c r="AA130" s="56"/>
      <c r="AB130" s="56"/>
      <c r="AC130" s="2658" t="s">
        <v>748</v>
      </c>
      <c r="AD130" s="2659"/>
      <c r="AE130" s="2659"/>
      <c r="AF130" s="2659"/>
      <c r="AG130" s="2659"/>
      <c r="AH130" s="2659"/>
      <c r="AI130" s="2659"/>
      <c r="AJ130" s="2660"/>
      <c r="AK130" s="56"/>
      <c r="AL130" s="56"/>
      <c r="AM130" s="2658" t="s">
        <v>747</v>
      </c>
      <c r="AN130" s="2659"/>
      <c r="AO130" s="2659"/>
      <c r="AP130" s="2659"/>
      <c r="AQ130" s="2659"/>
      <c r="AR130" s="2659"/>
      <c r="AS130" s="2659"/>
      <c r="AT130" s="2660"/>
      <c r="AU130" s="166"/>
      <c r="AV130" s="26"/>
      <c r="AW130" s="26"/>
      <c r="AX130" s="26"/>
      <c r="AY130" s="27"/>
    </row>
    <row r="131" spans="2:51" ht="29.25" customHeight="1">
      <c r="B131" s="394"/>
      <c r="C131" s="395"/>
      <c r="D131" s="395"/>
      <c r="E131" s="395"/>
      <c r="F131" s="395"/>
      <c r="G131" s="396"/>
      <c r="H131" s="25"/>
      <c r="I131" s="2766" t="s">
        <v>740</v>
      </c>
      <c r="J131" s="2766"/>
      <c r="K131" s="2766"/>
      <c r="L131" s="2766"/>
      <c r="M131" s="2766"/>
      <c r="N131" s="2766"/>
      <c r="O131" s="2766"/>
      <c r="P131" s="2766"/>
      <c r="Q131" s="56"/>
      <c r="R131" s="56"/>
      <c r="S131" s="167"/>
      <c r="T131" s="2657" t="s">
        <v>746</v>
      </c>
      <c r="U131" s="2657"/>
      <c r="V131" s="2657"/>
      <c r="W131" s="2657"/>
      <c r="X131" s="2657"/>
      <c r="Y131" s="2657"/>
      <c r="Z131" s="88"/>
      <c r="AA131" s="56"/>
      <c r="AB131" s="56"/>
      <c r="AC131" s="2766" t="s">
        <v>740</v>
      </c>
      <c r="AD131" s="2766"/>
      <c r="AE131" s="2766"/>
      <c r="AF131" s="2766"/>
      <c r="AG131" s="2766"/>
      <c r="AH131" s="2766"/>
      <c r="AI131" s="2766"/>
      <c r="AJ131" s="2766"/>
      <c r="AK131" s="56"/>
      <c r="AL131" s="56"/>
      <c r="AM131" s="2766" t="s">
        <v>741</v>
      </c>
      <c r="AN131" s="2766"/>
      <c r="AO131" s="2766"/>
      <c r="AP131" s="2766"/>
      <c r="AQ131" s="2766"/>
      <c r="AR131" s="2766"/>
      <c r="AS131" s="2766"/>
      <c r="AT131" s="2766"/>
      <c r="AU131" s="166"/>
      <c r="AV131" s="26"/>
      <c r="AW131" s="26"/>
      <c r="AX131" s="26"/>
      <c r="AY131" s="27"/>
    </row>
    <row r="132" spans="2:51" ht="21" customHeight="1">
      <c r="B132" s="394"/>
      <c r="C132" s="395"/>
      <c r="D132" s="395"/>
      <c r="E132" s="395"/>
      <c r="F132" s="395"/>
      <c r="G132" s="396"/>
      <c r="H132" s="25"/>
      <c r="I132" s="164"/>
      <c r="J132" s="164"/>
      <c r="K132" s="164"/>
      <c r="L132" s="164"/>
      <c r="M132" s="165"/>
      <c r="N132" s="165"/>
      <c r="O132" s="165"/>
      <c r="P132" s="165"/>
      <c r="Q132" s="89"/>
      <c r="R132" s="89"/>
      <c r="S132" s="165"/>
      <c r="T132" s="165"/>
      <c r="U132" s="165"/>
      <c r="V132" s="165"/>
      <c r="W132" s="165"/>
      <c r="X132" s="165"/>
      <c r="Y132" s="165"/>
      <c r="Z132" s="165"/>
      <c r="AA132" s="89"/>
      <c r="AB132" s="89"/>
      <c r="AC132" s="165"/>
      <c r="AD132" s="165"/>
      <c r="AE132" s="165"/>
      <c r="AF132" s="165"/>
      <c r="AG132" s="165"/>
      <c r="AH132" s="165"/>
      <c r="AI132" s="165"/>
      <c r="AJ132" s="165"/>
      <c r="AK132" s="89"/>
      <c r="AL132" s="89"/>
      <c r="AM132" s="89"/>
      <c r="AN132" s="89"/>
      <c r="AO132" s="89"/>
      <c r="AP132" s="89"/>
      <c r="AQ132" s="89"/>
      <c r="AR132" s="89"/>
      <c r="AS132" s="89"/>
      <c r="AT132" s="89"/>
      <c r="AU132" s="41"/>
      <c r="AV132" s="26"/>
      <c r="AW132" s="26"/>
      <c r="AX132" s="26"/>
      <c r="AY132" s="27"/>
    </row>
    <row r="133" spans="2:51" ht="21" customHeight="1">
      <c r="B133" s="394"/>
      <c r="C133" s="395"/>
      <c r="D133" s="395"/>
      <c r="E133" s="395"/>
      <c r="F133" s="395"/>
      <c r="G133" s="396"/>
      <c r="H133" s="25"/>
      <c r="I133" s="164"/>
      <c r="J133" s="164"/>
      <c r="K133" s="164"/>
      <c r="L133" s="164"/>
      <c r="M133" s="164"/>
      <c r="N133" s="164"/>
      <c r="O133" s="164"/>
      <c r="P133" s="164"/>
      <c r="Q133" s="26"/>
      <c r="R133" s="26"/>
      <c r="S133" s="164"/>
      <c r="T133" s="164"/>
      <c r="U133" s="164"/>
      <c r="V133" s="164"/>
      <c r="W133" s="164"/>
      <c r="X133" s="164"/>
      <c r="Y133" s="164"/>
      <c r="Z133" s="164"/>
      <c r="AA133" s="26"/>
      <c r="AB133" s="26"/>
      <c r="AC133" s="164"/>
      <c r="AD133" s="164"/>
      <c r="AE133" s="164"/>
      <c r="AF133" s="164"/>
      <c r="AG133" s="164"/>
      <c r="AH133" s="164"/>
      <c r="AI133" s="164"/>
      <c r="AJ133" s="164"/>
      <c r="AK133" s="26"/>
      <c r="AL133" s="26"/>
      <c r="AM133" s="26"/>
      <c r="AN133" s="26"/>
      <c r="AO133" s="26"/>
      <c r="AP133" s="26"/>
      <c r="AQ133" s="26"/>
      <c r="AR133" s="26"/>
      <c r="AS133" s="26"/>
      <c r="AT133" s="26"/>
      <c r="AU133" s="26"/>
      <c r="AV133" s="26"/>
      <c r="AW133" s="26"/>
      <c r="AX133" s="26"/>
      <c r="AY133" s="27"/>
    </row>
    <row r="134" spans="2:51" ht="21" customHeight="1">
      <c r="B134" s="394"/>
      <c r="C134" s="395"/>
      <c r="D134" s="395"/>
      <c r="E134" s="395"/>
      <c r="F134" s="395"/>
      <c r="G134" s="396"/>
      <c r="H134" s="25"/>
      <c r="I134" s="989" t="s">
        <v>745</v>
      </c>
      <c r="J134" s="989"/>
      <c r="K134" s="989"/>
      <c r="L134" s="989"/>
      <c r="M134" s="989"/>
      <c r="N134" s="989"/>
      <c r="O134" s="989"/>
      <c r="P134" s="989"/>
      <c r="Q134" s="989"/>
      <c r="R134" s="26"/>
      <c r="S134" s="2865" t="s">
        <v>126</v>
      </c>
      <c r="T134" s="2865"/>
      <c r="U134" s="2865"/>
      <c r="V134" s="2865"/>
      <c r="W134" s="2865"/>
      <c r="X134" s="2865"/>
      <c r="Y134" s="2865"/>
      <c r="Z134" s="2865"/>
      <c r="AA134" s="2865"/>
      <c r="AB134" s="56"/>
      <c r="AC134" s="989" t="s">
        <v>745</v>
      </c>
      <c r="AD134" s="989"/>
      <c r="AE134" s="989"/>
      <c r="AF134" s="989"/>
      <c r="AG134" s="989"/>
      <c r="AH134" s="989"/>
      <c r="AI134" s="989"/>
      <c r="AJ134" s="989"/>
      <c r="AK134" s="989"/>
      <c r="AL134" s="26"/>
      <c r="AM134" s="26"/>
      <c r="AN134" s="26"/>
      <c r="AO134" s="26"/>
      <c r="AP134" s="26"/>
      <c r="AQ134" s="26"/>
      <c r="AR134" s="26"/>
      <c r="AS134" s="26"/>
      <c r="AT134" s="26"/>
      <c r="AU134" s="26"/>
      <c r="AV134" s="26"/>
      <c r="AW134" s="26"/>
      <c r="AX134" s="26"/>
      <c r="AY134" s="27"/>
    </row>
    <row r="135" spans="2:51" ht="24.75" customHeight="1">
      <c r="B135" s="394"/>
      <c r="C135" s="395"/>
      <c r="D135" s="395"/>
      <c r="E135" s="395"/>
      <c r="F135" s="395"/>
      <c r="G135" s="396"/>
      <c r="H135" s="25"/>
      <c r="I135" s="2658" t="s">
        <v>744</v>
      </c>
      <c r="J135" s="2659"/>
      <c r="K135" s="2659"/>
      <c r="L135" s="2659"/>
      <c r="M135" s="2659"/>
      <c r="N135" s="2659"/>
      <c r="O135" s="2659"/>
      <c r="P135" s="2660"/>
      <c r="Q135" s="56"/>
      <c r="R135" s="56"/>
      <c r="S135" s="2658" t="s">
        <v>743</v>
      </c>
      <c r="T135" s="2659"/>
      <c r="U135" s="2659"/>
      <c r="V135" s="2659"/>
      <c r="W135" s="2659"/>
      <c r="X135" s="2659"/>
      <c r="Y135" s="2659"/>
      <c r="Z135" s="2660"/>
      <c r="AA135" s="56"/>
      <c r="AB135" s="56"/>
      <c r="AC135" s="2658" t="s">
        <v>742</v>
      </c>
      <c r="AD135" s="2659"/>
      <c r="AE135" s="2659"/>
      <c r="AF135" s="2659"/>
      <c r="AG135" s="2659"/>
      <c r="AH135" s="2659"/>
      <c r="AI135" s="2659"/>
      <c r="AJ135" s="2660"/>
      <c r="AK135" s="26"/>
      <c r="AL135" s="26"/>
      <c r="AM135" s="26"/>
      <c r="AN135" s="26"/>
      <c r="AO135" s="26"/>
      <c r="AP135" s="26"/>
      <c r="AQ135" s="26"/>
      <c r="AR135" s="26"/>
      <c r="AS135" s="26"/>
      <c r="AT135" s="26"/>
      <c r="AU135" s="26"/>
      <c r="AV135" s="26"/>
      <c r="AW135" s="26"/>
      <c r="AX135" s="26"/>
      <c r="AY135" s="27"/>
    </row>
    <row r="136" spans="2:51" ht="24.75" customHeight="1">
      <c r="B136" s="394"/>
      <c r="C136" s="395"/>
      <c r="D136" s="395"/>
      <c r="E136" s="395"/>
      <c r="F136" s="395"/>
      <c r="G136" s="396"/>
      <c r="H136" s="25"/>
      <c r="I136" s="2766" t="s">
        <v>740</v>
      </c>
      <c r="J136" s="2766"/>
      <c r="K136" s="2766"/>
      <c r="L136" s="2766"/>
      <c r="M136" s="2766"/>
      <c r="N136" s="2766"/>
      <c r="O136" s="2766"/>
      <c r="P136" s="2766"/>
      <c r="Q136" s="26"/>
      <c r="R136" s="26"/>
      <c r="S136" s="2766" t="s">
        <v>741</v>
      </c>
      <c r="T136" s="2766"/>
      <c r="U136" s="2766"/>
      <c r="V136" s="2766"/>
      <c r="W136" s="2766"/>
      <c r="X136" s="2766"/>
      <c r="Y136" s="2766"/>
      <c r="Z136" s="2766"/>
      <c r="AA136" s="26"/>
      <c r="AB136" s="26"/>
      <c r="AC136" s="2766" t="s">
        <v>740</v>
      </c>
      <c r="AD136" s="2766"/>
      <c r="AE136" s="2766"/>
      <c r="AF136" s="2766"/>
      <c r="AG136" s="2766"/>
      <c r="AH136" s="2766"/>
      <c r="AI136" s="2766"/>
      <c r="AJ136" s="2766"/>
      <c r="AK136" s="26"/>
      <c r="AL136" s="26"/>
      <c r="AM136" s="26"/>
      <c r="AN136" s="26"/>
      <c r="AO136" s="26"/>
      <c r="AP136" s="26"/>
      <c r="AQ136" s="26"/>
      <c r="AR136" s="26"/>
      <c r="AS136" s="26"/>
      <c r="AT136" s="26"/>
      <c r="AU136" s="26"/>
      <c r="AV136" s="26"/>
      <c r="AW136" s="26"/>
      <c r="AX136" s="26"/>
      <c r="AY136" s="27"/>
    </row>
    <row r="137" spans="2:51" ht="24.75" customHeight="1" thickBot="1">
      <c r="B137" s="2769"/>
      <c r="C137" s="2770"/>
      <c r="D137" s="2770"/>
      <c r="E137" s="2770"/>
      <c r="F137" s="2770"/>
      <c r="G137" s="2771"/>
      <c r="H137" s="50"/>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2"/>
    </row>
    <row r="138" spans="2:51" ht="24.75" customHeight="1">
      <c r="B138" s="53" t="s">
        <v>121</v>
      </c>
      <c r="C138" s="53"/>
      <c r="D138" s="53"/>
      <c r="E138" s="87"/>
      <c r="F138" s="87"/>
      <c r="G138" s="308" t="s">
        <v>739</v>
      </c>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c r="AJ138" s="308"/>
      <c r="AK138" s="308"/>
      <c r="AL138" s="308"/>
      <c r="AM138" s="308"/>
      <c r="AN138" s="308"/>
      <c r="AO138" s="308"/>
      <c r="AP138" s="308"/>
      <c r="AQ138" s="308"/>
      <c r="AR138" s="308"/>
      <c r="AS138" s="308"/>
      <c r="AT138" s="308"/>
      <c r="AU138" s="308"/>
      <c r="AV138" s="308"/>
      <c r="AW138" s="308"/>
      <c r="AX138" s="308"/>
      <c r="AY138" s="23"/>
    </row>
    <row r="139" spans="2:51" ht="17.25" customHeight="1">
      <c r="C139" s="55" t="s">
        <v>156</v>
      </c>
      <c r="AY139" s="26"/>
    </row>
    <row r="140" spans="2:51" ht="21" customHeight="1">
      <c r="C140" s="1" t="s">
        <v>141</v>
      </c>
      <c r="AY140" s="26"/>
    </row>
    <row r="141" spans="2:51" ht="37.5" customHeight="1">
      <c r="B141" s="264"/>
      <c r="C141" s="264"/>
      <c r="D141" s="269" t="s">
        <v>157</v>
      </c>
      <c r="E141" s="269"/>
      <c r="F141" s="269"/>
      <c r="G141" s="269"/>
      <c r="H141" s="269"/>
      <c r="I141" s="269"/>
      <c r="J141" s="269"/>
      <c r="K141" s="269"/>
      <c r="L141" s="269"/>
      <c r="M141" s="269"/>
      <c r="N141" s="755" t="s">
        <v>158</v>
      </c>
      <c r="O141" s="756"/>
      <c r="P141" s="756"/>
      <c r="Q141" s="756"/>
      <c r="R141" s="756"/>
      <c r="S141" s="756"/>
      <c r="T141" s="756"/>
      <c r="U141" s="756"/>
      <c r="V141" s="756"/>
      <c r="W141" s="756"/>
      <c r="X141" s="756"/>
      <c r="Y141" s="756"/>
      <c r="Z141" s="756"/>
      <c r="AA141" s="756"/>
      <c r="AB141" s="756"/>
      <c r="AC141" s="756"/>
      <c r="AD141" s="756"/>
      <c r="AE141" s="756"/>
      <c r="AF141" s="756"/>
      <c r="AG141" s="756"/>
      <c r="AH141" s="756"/>
      <c r="AI141" s="756"/>
      <c r="AJ141" s="756"/>
      <c r="AK141" s="757"/>
      <c r="AL141" s="297" t="s">
        <v>159</v>
      </c>
      <c r="AM141" s="269"/>
      <c r="AN141" s="269"/>
      <c r="AO141" s="269"/>
      <c r="AP141" s="269"/>
      <c r="AQ141" s="269"/>
      <c r="AR141" s="269" t="s">
        <v>160</v>
      </c>
      <c r="AS141" s="269"/>
      <c r="AT141" s="269"/>
      <c r="AU141" s="269"/>
      <c r="AV141" s="269" t="s">
        <v>161</v>
      </c>
      <c r="AW141" s="269"/>
      <c r="AX141" s="269"/>
      <c r="AY141" s="26"/>
    </row>
    <row r="142" spans="2:51" ht="30.75" customHeight="1">
      <c r="B142" s="264">
        <v>1</v>
      </c>
      <c r="C142" s="264">
        <v>1</v>
      </c>
      <c r="D142" s="266" t="s">
        <v>738</v>
      </c>
      <c r="E142" s="266"/>
      <c r="F142" s="266"/>
      <c r="G142" s="266"/>
      <c r="H142" s="266"/>
      <c r="I142" s="266"/>
      <c r="J142" s="266"/>
      <c r="K142" s="266"/>
      <c r="L142" s="266"/>
      <c r="M142" s="266"/>
      <c r="N142" s="758" t="s">
        <v>692</v>
      </c>
      <c r="O142" s="662"/>
      <c r="P142" s="662"/>
      <c r="Q142" s="662"/>
      <c r="R142" s="662"/>
      <c r="S142" s="662"/>
      <c r="T142" s="662"/>
      <c r="U142" s="662"/>
      <c r="V142" s="662"/>
      <c r="W142" s="662"/>
      <c r="X142" s="662"/>
      <c r="Y142" s="662"/>
      <c r="Z142" s="662"/>
      <c r="AA142" s="662"/>
      <c r="AB142" s="662"/>
      <c r="AC142" s="662"/>
      <c r="AD142" s="662"/>
      <c r="AE142" s="662"/>
      <c r="AF142" s="662"/>
      <c r="AG142" s="662"/>
      <c r="AH142" s="662"/>
      <c r="AI142" s="662"/>
      <c r="AJ142" s="662"/>
      <c r="AK142" s="759"/>
      <c r="AL142" s="267">
        <v>0.4</v>
      </c>
      <c r="AM142" s="266"/>
      <c r="AN142" s="266"/>
      <c r="AO142" s="266"/>
      <c r="AP142" s="266"/>
      <c r="AQ142" s="266"/>
      <c r="AR142" s="469" t="s">
        <v>33</v>
      </c>
      <c r="AS142" s="469"/>
      <c r="AT142" s="469"/>
      <c r="AU142" s="469"/>
      <c r="AV142" s="469" t="s">
        <v>33</v>
      </c>
      <c r="AW142" s="469"/>
      <c r="AX142" s="469"/>
      <c r="AY142" s="26"/>
    </row>
    <row r="143" spans="2:51" ht="25.5" customHeight="1">
      <c r="B143" s="264">
        <v>2</v>
      </c>
      <c r="C143" s="264">
        <v>1</v>
      </c>
      <c r="D143" s="266"/>
      <c r="E143" s="266"/>
      <c r="F143" s="266"/>
      <c r="G143" s="266"/>
      <c r="H143" s="266"/>
      <c r="I143" s="266"/>
      <c r="J143" s="266"/>
      <c r="K143" s="266"/>
      <c r="L143" s="266"/>
      <c r="M143" s="266"/>
      <c r="N143" s="758"/>
      <c r="O143" s="662"/>
      <c r="P143" s="662"/>
      <c r="Q143" s="662"/>
      <c r="R143" s="662"/>
      <c r="S143" s="662"/>
      <c r="T143" s="662"/>
      <c r="U143" s="662"/>
      <c r="V143" s="662"/>
      <c r="W143" s="662"/>
      <c r="X143" s="662"/>
      <c r="Y143" s="662"/>
      <c r="Z143" s="662"/>
      <c r="AA143" s="662"/>
      <c r="AB143" s="662"/>
      <c r="AC143" s="662"/>
      <c r="AD143" s="662"/>
      <c r="AE143" s="662"/>
      <c r="AF143" s="662"/>
      <c r="AG143" s="662"/>
      <c r="AH143" s="662"/>
      <c r="AI143" s="662"/>
      <c r="AJ143" s="662"/>
      <c r="AK143" s="759"/>
      <c r="AL143" s="267"/>
      <c r="AM143" s="266"/>
      <c r="AN143" s="266"/>
      <c r="AO143" s="266"/>
      <c r="AP143" s="266"/>
      <c r="AQ143" s="266"/>
      <c r="AR143" s="266"/>
      <c r="AS143" s="266"/>
      <c r="AT143" s="266"/>
      <c r="AU143" s="266"/>
      <c r="AV143" s="266"/>
      <c r="AW143" s="266"/>
      <c r="AX143" s="266"/>
      <c r="AY143" s="26"/>
    </row>
    <row r="144" spans="2:51" ht="18.75" customHeight="1">
      <c r="B144" s="134"/>
      <c r="C144" s="134"/>
      <c r="D144" s="86"/>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69"/>
      <c r="AM144" s="86"/>
      <c r="AN144" s="86"/>
      <c r="AO144" s="86"/>
      <c r="AP144" s="86"/>
      <c r="AQ144" s="86"/>
      <c r="AR144" s="86"/>
      <c r="AS144" s="86"/>
      <c r="AT144" s="86"/>
      <c r="AU144" s="86"/>
      <c r="AV144" s="86"/>
      <c r="AW144" s="86"/>
      <c r="AX144" s="86"/>
      <c r="AY144" s="26"/>
    </row>
    <row r="145" spans="2:51" ht="18" customHeight="1">
      <c r="C145" s="55" t="s">
        <v>156</v>
      </c>
      <c r="AY145" s="26"/>
    </row>
    <row r="146" spans="2:51" ht="47.25" hidden="1" customHeight="1">
      <c r="B146" s="1" t="s">
        <v>165</v>
      </c>
      <c r="AY146" s="26"/>
    </row>
    <row r="147" spans="2:51" ht="42.75" hidden="1" customHeight="1">
      <c r="B147" s="269" t="s">
        <v>166</v>
      </c>
      <c r="C147" s="269"/>
      <c r="D147" s="269"/>
      <c r="E147" s="269"/>
      <c r="F147" s="269"/>
      <c r="G147" s="269"/>
      <c r="H147" s="269"/>
      <c r="I147" s="469"/>
      <c r="J147" s="469"/>
      <c r="K147" s="469"/>
      <c r="L147" s="469"/>
      <c r="M147" s="469"/>
      <c r="N147" s="469"/>
      <c r="O147" s="469"/>
      <c r="P147" s="469"/>
      <c r="Q147" s="469"/>
      <c r="R147" s="469"/>
      <c r="S147" s="469"/>
      <c r="T147" s="469"/>
      <c r="U147" s="469"/>
      <c r="V147" s="469"/>
      <c r="W147" s="469"/>
      <c r="X147" s="469"/>
      <c r="Y147" s="469"/>
      <c r="AY147" s="26"/>
    </row>
    <row r="148" spans="2:51" ht="57.75" hidden="1" customHeight="1">
      <c r="B148" s="760" t="s">
        <v>167</v>
      </c>
      <c r="C148" s="756"/>
      <c r="D148" s="756"/>
      <c r="E148" s="756"/>
      <c r="F148" s="756"/>
      <c r="G148" s="756"/>
      <c r="H148" s="757"/>
      <c r="I148" s="382" t="s">
        <v>168</v>
      </c>
      <c r="J148" s="368"/>
      <c r="K148" s="368"/>
      <c r="L148" s="368"/>
      <c r="M148" s="381"/>
      <c r="N148" s="755" t="s">
        <v>169</v>
      </c>
      <c r="O148" s="756"/>
      <c r="P148" s="756"/>
      <c r="Q148" s="756"/>
      <c r="R148" s="756"/>
      <c r="S148" s="756"/>
      <c r="T148" s="757"/>
      <c r="U148" s="382" t="s">
        <v>168</v>
      </c>
      <c r="V148" s="368"/>
      <c r="W148" s="368"/>
      <c r="X148" s="368"/>
      <c r="Y148" s="381"/>
      <c r="Z148" s="755" t="s">
        <v>170</v>
      </c>
      <c r="AA148" s="756"/>
      <c r="AB148" s="756"/>
      <c r="AC148" s="756"/>
      <c r="AD148" s="756"/>
      <c r="AE148" s="756"/>
      <c r="AF148" s="757"/>
      <c r="AG148" s="382" t="s">
        <v>168</v>
      </c>
      <c r="AH148" s="368"/>
      <c r="AI148" s="368"/>
      <c r="AJ148" s="368"/>
      <c r="AK148" s="381"/>
      <c r="AL148" s="755" t="s">
        <v>171</v>
      </c>
      <c r="AM148" s="756"/>
      <c r="AN148" s="756"/>
      <c r="AO148" s="756"/>
      <c r="AP148" s="756"/>
      <c r="AQ148" s="756"/>
      <c r="AR148" s="757"/>
      <c r="AS148" s="382" t="s">
        <v>168</v>
      </c>
      <c r="AT148" s="368"/>
      <c r="AU148" s="368"/>
      <c r="AV148" s="368"/>
      <c r="AW148" s="381"/>
      <c r="AY148" s="26"/>
    </row>
    <row r="149" spans="2:51" ht="51.75" hidden="1" customHeight="1">
      <c r="B149" s="755" t="s">
        <v>172</v>
      </c>
      <c r="C149" s="756"/>
      <c r="D149" s="756"/>
      <c r="E149" s="756"/>
      <c r="F149" s="756"/>
      <c r="G149" s="756"/>
      <c r="H149" s="757"/>
      <c r="I149" s="758"/>
      <c r="J149" s="662"/>
      <c r="K149" s="662"/>
      <c r="L149" s="662"/>
      <c r="M149" s="759"/>
      <c r="N149" s="755" t="s">
        <v>173</v>
      </c>
      <c r="O149" s="756"/>
      <c r="P149" s="756"/>
      <c r="Q149" s="756"/>
      <c r="R149" s="756"/>
      <c r="S149" s="756"/>
      <c r="T149" s="757"/>
      <c r="U149" s="758"/>
      <c r="V149" s="662"/>
      <c r="W149" s="662"/>
      <c r="X149" s="662"/>
      <c r="Y149" s="759"/>
      <c r="Z149" s="755" t="s">
        <v>174</v>
      </c>
      <c r="AA149" s="756"/>
      <c r="AB149" s="756"/>
      <c r="AC149" s="756"/>
      <c r="AD149" s="756"/>
      <c r="AE149" s="756"/>
      <c r="AF149" s="757"/>
      <c r="AG149" s="758"/>
      <c r="AH149" s="662"/>
      <c r="AI149" s="662"/>
      <c r="AJ149" s="662"/>
      <c r="AK149" s="759"/>
      <c r="AL149" s="760" t="s">
        <v>175</v>
      </c>
      <c r="AM149" s="756"/>
      <c r="AN149" s="756"/>
      <c r="AO149" s="756"/>
      <c r="AP149" s="756"/>
      <c r="AQ149" s="756"/>
      <c r="AR149" s="757"/>
      <c r="AS149" s="758"/>
      <c r="AT149" s="662"/>
      <c r="AU149" s="662"/>
      <c r="AV149" s="662"/>
      <c r="AW149" s="759"/>
      <c r="AY149" s="26"/>
    </row>
    <row r="150" spans="2:51" ht="15" customHeight="1">
      <c r="C150" s="1" t="s">
        <v>146</v>
      </c>
      <c r="AY150" s="26"/>
    </row>
    <row r="151" spans="2:51" ht="39" customHeight="1">
      <c r="B151" s="264"/>
      <c r="C151" s="264"/>
      <c r="D151" s="269" t="s">
        <v>157</v>
      </c>
      <c r="E151" s="269"/>
      <c r="F151" s="269"/>
      <c r="G151" s="269"/>
      <c r="H151" s="269"/>
      <c r="I151" s="269"/>
      <c r="J151" s="269"/>
      <c r="K151" s="269"/>
      <c r="L151" s="269"/>
      <c r="M151" s="269"/>
      <c r="N151" s="755" t="s">
        <v>158</v>
      </c>
      <c r="O151" s="756"/>
      <c r="P151" s="756"/>
      <c r="Q151" s="756"/>
      <c r="R151" s="756"/>
      <c r="S151" s="756"/>
      <c r="T151" s="756"/>
      <c r="U151" s="756"/>
      <c r="V151" s="756"/>
      <c r="W151" s="756"/>
      <c r="X151" s="756"/>
      <c r="Y151" s="756"/>
      <c r="Z151" s="756"/>
      <c r="AA151" s="756"/>
      <c r="AB151" s="756"/>
      <c r="AC151" s="756"/>
      <c r="AD151" s="756"/>
      <c r="AE151" s="756"/>
      <c r="AF151" s="756"/>
      <c r="AG151" s="756"/>
      <c r="AH151" s="756"/>
      <c r="AI151" s="756"/>
      <c r="AJ151" s="756"/>
      <c r="AK151" s="757"/>
      <c r="AL151" s="297" t="s">
        <v>159</v>
      </c>
      <c r="AM151" s="269"/>
      <c r="AN151" s="269"/>
      <c r="AO151" s="269"/>
      <c r="AP151" s="269"/>
      <c r="AQ151" s="269"/>
      <c r="AR151" s="269" t="s">
        <v>160</v>
      </c>
      <c r="AS151" s="269"/>
      <c r="AT151" s="269"/>
      <c r="AU151" s="269"/>
      <c r="AV151" s="269" t="s">
        <v>161</v>
      </c>
      <c r="AW151" s="269"/>
      <c r="AX151" s="269"/>
      <c r="AY151" s="163"/>
    </row>
    <row r="152" spans="2:51" ht="23.1" customHeight="1">
      <c r="B152" s="264">
        <v>1</v>
      </c>
      <c r="C152" s="264">
        <v>1</v>
      </c>
      <c r="D152" s="266" t="s">
        <v>737</v>
      </c>
      <c r="E152" s="266"/>
      <c r="F152" s="266"/>
      <c r="G152" s="266"/>
      <c r="H152" s="266"/>
      <c r="I152" s="266"/>
      <c r="J152" s="266"/>
      <c r="K152" s="266"/>
      <c r="L152" s="266"/>
      <c r="M152" s="266"/>
      <c r="N152" s="758" t="s">
        <v>692</v>
      </c>
      <c r="O152" s="662"/>
      <c r="P152" s="662"/>
      <c r="Q152" s="662"/>
      <c r="R152" s="662"/>
      <c r="S152" s="662"/>
      <c r="T152" s="662"/>
      <c r="U152" s="662"/>
      <c r="V152" s="662"/>
      <c r="W152" s="662"/>
      <c r="X152" s="662"/>
      <c r="Y152" s="662"/>
      <c r="Z152" s="662"/>
      <c r="AA152" s="662"/>
      <c r="AB152" s="662"/>
      <c r="AC152" s="662"/>
      <c r="AD152" s="662"/>
      <c r="AE152" s="662"/>
      <c r="AF152" s="662"/>
      <c r="AG152" s="662"/>
      <c r="AH152" s="662"/>
      <c r="AI152" s="662"/>
      <c r="AJ152" s="662"/>
      <c r="AK152" s="759"/>
      <c r="AL152" s="267">
        <v>0.4</v>
      </c>
      <c r="AM152" s="266"/>
      <c r="AN152" s="266"/>
      <c r="AO152" s="266"/>
      <c r="AP152" s="266"/>
      <c r="AQ152" s="266"/>
      <c r="AR152" s="469" t="s">
        <v>675</v>
      </c>
      <c r="AS152" s="469"/>
      <c r="AT152" s="469"/>
      <c r="AU152" s="469"/>
      <c r="AV152" s="469" t="s">
        <v>675</v>
      </c>
      <c r="AW152" s="469"/>
      <c r="AX152" s="469"/>
      <c r="AY152" s="162"/>
    </row>
    <row r="153" spans="2:51" ht="23.1" customHeight="1">
      <c r="B153" s="264">
        <v>2</v>
      </c>
      <c r="C153" s="264">
        <v>1</v>
      </c>
      <c r="D153" s="266"/>
      <c r="E153" s="266"/>
      <c r="F153" s="266"/>
      <c r="G153" s="266"/>
      <c r="H153" s="266"/>
      <c r="I153" s="266"/>
      <c r="J153" s="266"/>
      <c r="K153" s="266"/>
      <c r="L153" s="266"/>
      <c r="M153" s="266"/>
      <c r="N153" s="758"/>
      <c r="O153" s="662"/>
      <c r="P153" s="662"/>
      <c r="Q153" s="662"/>
      <c r="R153" s="662"/>
      <c r="S153" s="662"/>
      <c r="T153" s="662"/>
      <c r="U153" s="662"/>
      <c r="V153" s="662"/>
      <c r="W153" s="662"/>
      <c r="X153" s="662"/>
      <c r="Y153" s="662"/>
      <c r="Z153" s="662"/>
      <c r="AA153" s="662"/>
      <c r="AB153" s="662"/>
      <c r="AC153" s="662"/>
      <c r="AD153" s="662"/>
      <c r="AE153" s="662"/>
      <c r="AF153" s="662"/>
      <c r="AG153" s="662"/>
      <c r="AH153" s="662"/>
      <c r="AI153" s="662"/>
      <c r="AJ153" s="662"/>
      <c r="AK153" s="759"/>
      <c r="AL153" s="267"/>
      <c r="AM153" s="266"/>
      <c r="AN153" s="266"/>
      <c r="AO153" s="266"/>
      <c r="AP153" s="266"/>
      <c r="AQ153" s="266"/>
      <c r="AR153" s="266"/>
      <c r="AS153" s="266"/>
      <c r="AT153" s="266"/>
      <c r="AU153" s="266"/>
      <c r="AV153" s="266"/>
      <c r="AW153" s="266"/>
      <c r="AX153" s="266"/>
      <c r="AY153" s="161"/>
    </row>
    <row r="154" spans="2:51" ht="15.75" customHeight="1">
      <c r="B154" s="134"/>
      <c r="C154" s="134"/>
      <c r="D154" s="86"/>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69"/>
      <c r="AM154" s="86"/>
      <c r="AN154" s="86"/>
      <c r="AO154" s="86"/>
      <c r="AP154" s="86"/>
      <c r="AQ154" s="86"/>
      <c r="AR154" s="86"/>
      <c r="AS154" s="86"/>
      <c r="AT154" s="86"/>
      <c r="AU154" s="86"/>
      <c r="AV154" s="86"/>
      <c r="AW154" s="86"/>
      <c r="AX154" s="86"/>
      <c r="AY154" s="161"/>
    </row>
    <row r="155" spans="2:51" ht="23.1" customHeight="1">
      <c r="B155" s="134"/>
      <c r="C155" s="147" t="s">
        <v>694</v>
      </c>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c r="AJ155" s="86"/>
      <c r="AK155" s="86"/>
      <c r="AL155" s="69"/>
      <c r="AM155" s="86"/>
      <c r="AN155" s="86"/>
      <c r="AO155" s="86"/>
      <c r="AP155" s="86"/>
      <c r="AQ155" s="86"/>
      <c r="AR155" s="86"/>
      <c r="AS155" s="86"/>
      <c r="AT155" s="86"/>
      <c r="AU155" s="86"/>
      <c r="AV155" s="86"/>
      <c r="AW155" s="86"/>
      <c r="AX155" s="86"/>
      <c r="AY155" s="148"/>
    </row>
    <row r="156" spans="2:51" ht="23.1" customHeight="1">
      <c r="C156" s="1" t="s">
        <v>736</v>
      </c>
      <c r="AY156" s="100"/>
    </row>
    <row r="157" spans="2:51" ht="39.75" customHeight="1">
      <c r="B157" s="264"/>
      <c r="C157" s="264"/>
      <c r="D157" s="269" t="s">
        <v>687</v>
      </c>
      <c r="E157" s="269"/>
      <c r="F157" s="269"/>
      <c r="G157" s="269"/>
      <c r="H157" s="269"/>
      <c r="I157" s="269"/>
      <c r="J157" s="269"/>
      <c r="K157" s="269"/>
      <c r="L157" s="269"/>
      <c r="M157" s="269"/>
      <c r="N157" s="755" t="s">
        <v>686</v>
      </c>
      <c r="O157" s="756"/>
      <c r="P157" s="756"/>
      <c r="Q157" s="756"/>
      <c r="R157" s="756"/>
      <c r="S157" s="756"/>
      <c r="T157" s="756"/>
      <c r="U157" s="756"/>
      <c r="V157" s="756"/>
      <c r="W157" s="756"/>
      <c r="X157" s="756"/>
      <c r="Y157" s="756"/>
      <c r="Z157" s="756"/>
      <c r="AA157" s="756"/>
      <c r="AB157" s="756"/>
      <c r="AC157" s="756"/>
      <c r="AD157" s="756"/>
      <c r="AE157" s="756"/>
      <c r="AF157" s="756"/>
      <c r="AG157" s="756"/>
      <c r="AH157" s="756"/>
      <c r="AI157" s="756"/>
      <c r="AJ157" s="756"/>
      <c r="AK157" s="757"/>
      <c r="AL157" s="297" t="s">
        <v>685</v>
      </c>
      <c r="AM157" s="269"/>
      <c r="AN157" s="269"/>
      <c r="AO157" s="269"/>
      <c r="AP157" s="269"/>
      <c r="AQ157" s="269"/>
      <c r="AR157" s="269" t="s">
        <v>160</v>
      </c>
      <c r="AS157" s="269"/>
      <c r="AT157" s="269"/>
      <c r="AU157" s="269"/>
      <c r="AV157" s="269" t="s">
        <v>161</v>
      </c>
      <c r="AW157" s="269"/>
      <c r="AX157" s="269"/>
      <c r="AY157" s="160"/>
    </row>
    <row r="158" spans="2:51" ht="23.1" customHeight="1">
      <c r="B158" s="264">
        <v>1</v>
      </c>
      <c r="C158" s="264">
        <v>1</v>
      </c>
      <c r="D158" s="266" t="s">
        <v>735</v>
      </c>
      <c r="E158" s="266"/>
      <c r="F158" s="266"/>
      <c r="G158" s="266"/>
      <c r="H158" s="266"/>
      <c r="I158" s="266"/>
      <c r="J158" s="266"/>
      <c r="K158" s="266"/>
      <c r="L158" s="266"/>
      <c r="M158" s="266"/>
      <c r="N158" s="758" t="s">
        <v>692</v>
      </c>
      <c r="O158" s="662"/>
      <c r="P158" s="662"/>
      <c r="Q158" s="662"/>
      <c r="R158" s="662"/>
      <c r="S158" s="662"/>
      <c r="T158" s="662"/>
      <c r="U158" s="662"/>
      <c r="V158" s="662"/>
      <c r="W158" s="662"/>
      <c r="X158" s="662"/>
      <c r="Y158" s="662"/>
      <c r="Z158" s="662"/>
      <c r="AA158" s="662"/>
      <c r="AB158" s="662"/>
      <c r="AC158" s="662"/>
      <c r="AD158" s="662"/>
      <c r="AE158" s="662"/>
      <c r="AF158" s="662"/>
      <c r="AG158" s="662"/>
      <c r="AH158" s="662"/>
      <c r="AI158" s="662"/>
      <c r="AJ158" s="662"/>
      <c r="AK158" s="759"/>
      <c r="AL158" s="267">
        <v>0.1</v>
      </c>
      <c r="AM158" s="266"/>
      <c r="AN158" s="266"/>
      <c r="AO158" s="266"/>
      <c r="AP158" s="266"/>
      <c r="AQ158" s="266"/>
      <c r="AR158" s="469" t="s">
        <v>675</v>
      </c>
      <c r="AS158" s="469"/>
      <c r="AT158" s="469"/>
      <c r="AU158" s="469"/>
      <c r="AV158" s="469" t="s">
        <v>675</v>
      </c>
      <c r="AW158" s="469"/>
      <c r="AX158" s="469"/>
      <c r="AY158" s="142"/>
    </row>
    <row r="159" spans="2:51" ht="23.1" customHeight="1">
      <c r="B159" s="264">
        <v>2</v>
      </c>
      <c r="C159" s="264">
        <v>1</v>
      </c>
      <c r="D159" s="266"/>
      <c r="E159" s="266"/>
      <c r="F159" s="266"/>
      <c r="G159" s="266"/>
      <c r="H159" s="266"/>
      <c r="I159" s="266"/>
      <c r="J159" s="266"/>
      <c r="K159" s="266"/>
      <c r="L159" s="266"/>
      <c r="M159" s="266"/>
      <c r="N159" s="758"/>
      <c r="O159" s="662"/>
      <c r="P159" s="662"/>
      <c r="Q159" s="662"/>
      <c r="R159" s="662"/>
      <c r="S159" s="662"/>
      <c r="T159" s="662"/>
      <c r="U159" s="662"/>
      <c r="V159" s="662"/>
      <c r="W159" s="662"/>
      <c r="X159" s="662"/>
      <c r="Y159" s="662"/>
      <c r="Z159" s="662"/>
      <c r="AA159" s="662"/>
      <c r="AB159" s="662"/>
      <c r="AC159" s="662"/>
      <c r="AD159" s="662"/>
      <c r="AE159" s="662"/>
      <c r="AF159" s="662"/>
      <c r="AG159" s="662"/>
      <c r="AH159" s="662"/>
      <c r="AI159" s="662"/>
      <c r="AJ159" s="662"/>
      <c r="AK159" s="759"/>
      <c r="AL159" s="267"/>
      <c r="AM159" s="266"/>
      <c r="AN159" s="266"/>
      <c r="AO159" s="266"/>
      <c r="AP159" s="266"/>
      <c r="AQ159" s="266"/>
      <c r="AR159" s="266" t="s">
        <v>734</v>
      </c>
      <c r="AS159" s="266"/>
      <c r="AT159" s="266"/>
      <c r="AU159" s="266"/>
      <c r="AV159" s="266"/>
      <c r="AW159" s="266"/>
      <c r="AX159" s="266"/>
      <c r="AY159" s="142"/>
    </row>
    <row r="160" spans="2:51" ht="23.1" customHeight="1">
      <c r="B160" s="134"/>
      <c r="C160" s="134"/>
      <c r="D160" s="86"/>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69"/>
      <c r="AM160" s="86"/>
      <c r="AN160" s="86"/>
      <c r="AO160" s="86"/>
      <c r="AP160" s="86"/>
      <c r="AQ160" s="86"/>
      <c r="AR160" s="86"/>
      <c r="AS160" s="86"/>
      <c r="AT160" s="86"/>
      <c r="AU160" s="86"/>
      <c r="AV160" s="86"/>
      <c r="AW160" s="86"/>
      <c r="AX160" s="86"/>
      <c r="AY160" s="142"/>
    </row>
    <row r="161" spans="2:51" ht="24.75" customHeight="1">
      <c r="B161" s="134"/>
      <c r="C161" s="147" t="s">
        <v>694</v>
      </c>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c r="AI161" s="86"/>
      <c r="AJ161" s="86"/>
      <c r="AK161" s="86"/>
      <c r="AL161" s="69"/>
      <c r="AM161" s="86"/>
      <c r="AN161" s="86"/>
      <c r="AO161" s="86"/>
      <c r="AP161" s="86"/>
      <c r="AQ161" s="86"/>
      <c r="AR161" s="86"/>
      <c r="AS161" s="86"/>
      <c r="AT161" s="86"/>
      <c r="AU161" s="86"/>
      <c r="AV161" s="86"/>
      <c r="AW161" s="86"/>
      <c r="AX161" s="86"/>
      <c r="AY161" s="142"/>
    </row>
    <row r="162" spans="2:51" ht="24" customHeight="1">
      <c r="B162" s="134"/>
      <c r="C162" s="134" t="s">
        <v>733</v>
      </c>
      <c r="D162" s="86"/>
      <c r="E162" s="86"/>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c r="AK162" s="86"/>
      <c r="AL162" s="69"/>
      <c r="AM162" s="86"/>
      <c r="AN162" s="86"/>
      <c r="AO162" s="86"/>
      <c r="AP162" s="86"/>
      <c r="AQ162" s="86"/>
      <c r="AR162" s="86"/>
      <c r="AS162" s="86"/>
      <c r="AT162" s="86"/>
      <c r="AU162" s="86"/>
      <c r="AV162" s="86"/>
      <c r="AW162" s="86"/>
      <c r="AX162" s="86"/>
      <c r="AY162" s="142"/>
    </row>
    <row r="163" spans="2:51" ht="37.5" customHeight="1">
      <c r="B163" s="264"/>
      <c r="C163" s="264"/>
      <c r="D163" s="269" t="s">
        <v>687</v>
      </c>
      <c r="E163" s="269"/>
      <c r="F163" s="269"/>
      <c r="G163" s="269"/>
      <c r="H163" s="269"/>
      <c r="I163" s="269"/>
      <c r="J163" s="269"/>
      <c r="K163" s="269"/>
      <c r="L163" s="269"/>
      <c r="M163" s="269"/>
      <c r="N163" s="755" t="s">
        <v>686</v>
      </c>
      <c r="O163" s="756"/>
      <c r="P163" s="756"/>
      <c r="Q163" s="756"/>
      <c r="R163" s="756"/>
      <c r="S163" s="756"/>
      <c r="T163" s="756"/>
      <c r="U163" s="756"/>
      <c r="V163" s="756"/>
      <c r="W163" s="756"/>
      <c r="X163" s="756"/>
      <c r="Y163" s="756"/>
      <c r="Z163" s="756"/>
      <c r="AA163" s="756"/>
      <c r="AB163" s="756"/>
      <c r="AC163" s="756"/>
      <c r="AD163" s="756"/>
      <c r="AE163" s="756"/>
      <c r="AF163" s="756"/>
      <c r="AG163" s="756"/>
      <c r="AH163" s="756"/>
      <c r="AI163" s="756"/>
      <c r="AJ163" s="756"/>
      <c r="AK163" s="757"/>
      <c r="AL163" s="297" t="s">
        <v>685</v>
      </c>
      <c r="AM163" s="269"/>
      <c r="AN163" s="269"/>
      <c r="AO163" s="269"/>
      <c r="AP163" s="269"/>
      <c r="AQ163" s="269"/>
      <c r="AR163" s="269" t="s">
        <v>160</v>
      </c>
      <c r="AS163" s="269"/>
      <c r="AT163" s="269"/>
      <c r="AU163" s="269"/>
      <c r="AV163" s="269" t="s">
        <v>161</v>
      </c>
      <c r="AW163" s="269"/>
      <c r="AX163" s="269"/>
      <c r="AY163" s="100"/>
    </row>
    <row r="164" spans="2:51" ht="30.75" customHeight="1">
      <c r="B164" s="264">
        <v>1</v>
      </c>
      <c r="C164" s="264">
        <v>1</v>
      </c>
      <c r="D164" s="266" t="s">
        <v>727</v>
      </c>
      <c r="E164" s="266"/>
      <c r="F164" s="266"/>
      <c r="G164" s="266"/>
      <c r="H164" s="266"/>
      <c r="I164" s="266"/>
      <c r="J164" s="266"/>
      <c r="K164" s="266"/>
      <c r="L164" s="266"/>
      <c r="M164" s="266"/>
      <c r="N164" s="758" t="s">
        <v>732</v>
      </c>
      <c r="O164" s="662"/>
      <c r="P164" s="662"/>
      <c r="Q164" s="662"/>
      <c r="R164" s="662"/>
      <c r="S164" s="662"/>
      <c r="T164" s="662"/>
      <c r="U164" s="662"/>
      <c r="V164" s="662"/>
      <c r="W164" s="662"/>
      <c r="X164" s="662"/>
      <c r="Y164" s="662"/>
      <c r="Z164" s="662"/>
      <c r="AA164" s="662"/>
      <c r="AB164" s="662"/>
      <c r="AC164" s="662"/>
      <c r="AD164" s="662"/>
      <c r="AE164" s="662"/>
      <c r="AF164" s="662"/>
      <c r="AG164" s="662"/>
      <c r="AH164" s="662"/>
      <c r="AI164" s="662"/>
      <c r="AJ164" s="662"/>
      <c r="AK164" s="759"/>
      <c r="AL164" s="267">
        <v>0.02</v>
      </c>
      <c r="AM164" s="266"/>
      <c r="AN164" s="266"/>
      <c r="AO164" s="266"/>
      <c r="AP164" s="266"/>
      <c r="AQ164" s="266"/>
      <c r="AR164" s="469" t="s">
        <v>675</v>
      </c>
      <c r="AS164" s="469"/>
      <c r="AT164" s="469"/>
      <c r="AU164" s="469"/>
      <c r="AV164" s="469" t="s">
        <v>675</v>
      </c>
      <c r="AW164" s="469"/>
      <c r="AX164" s="469"/>
      <c r="AY164" s="90"/>
    </row>
    <row r="165" spans="2:51" ht="24" customHeight="1">
      <c r="B165" s="264">
        <v>2</v>
      </c>
      <c r="C165" s="264">
        <v>1</v>
      </c>
      <c r="D165" s="266"/>
      <c r="E165" s="266"/>
      <c r="F165" s="266"/>
      <c r="G165" s="266"/>
      <c r="H165" s="266"/>
      <c r="I165" s="266"/>
      <c r="J165" s="266"/>
      <c r="K165" s="266"/>
      <c r="L165" s="266"/>
      <c r="M165" s="266"/>
      <c r="N165" s="758"/>
      <c r="O165" s="662"/>
      <c r="P165" s="662"/>
      <c r="Q165" s="662"/>
      <c r="R165" s="662"/>
      <c r="S165" s="662"/>
      <c r="T165" s="662"/>
      <c r="U165" s="662"/>
      <c r="V165" s="662"/>
      <c r="W165" s="662"/>
      <c r="X165" s="662"/>
      <c r="Y165" s="662"/>
      <c r="Z165" s="662"/>
      <c r="AA165" s="662"/>
      <c r="AB165" s="662"/>
      <c r="AC165" s="662"/>
      <c r="AD165" s="662"/>
      <c r="AE165" s="662"/>
      <c r="AF165" s="662"/>
      <c r="AG165" s="662"/>
      <c r="AH165" s="662"/>
      <c r="AI165" s="662"/>
      <c r="AJ165" s="662"/>
      <c r="AK165" s="759"/>
      <c r="AL165" s="267"/>
      <c r="AM165" s="266"/>
      <c r="AN165" s="266"/>
      <c r="AO165" s="266"/>
      <c r="AP165" s="266"/>
      <c r="AQ165" s="266"/>
      <c r="AR165" s="266"/>
      <c r="AS165" s="266"/>
      <c r="AT165" s="266"/>
      <c r="AU165" s="266"/>
      <c r="AV165" s="266"/>
      <c r="AW165" s="266"/>
      <c r="AX165" s="266"/>
      <c r="AY165" s="91"/>
    </row>
    <row r="166" spans="2:51" ht="21.75" customHeight="1">
      <c r="B166" s="134"/>
      <c r="C166" s="134"/>
      <c r="D166" s="86"/>
      <c r="E166" s="86"/>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69"/>
      <c r="AM166" s="86"/>
      <c r="AN166" s="86"/>
      <c r="AO166" s="86"/>
      <c r="AP166" s="86"/>
      <c r="AQ166" s="86"/>
      <c r="AR166" s="86"/>
      <c r="AS166" s="86"/>
      <c r="AT166" s="86"/>
      <c r="AU166" s="86"/>
      <c r="AV166" s="86"/>
      <c r="AW166" s="86"/>
      <c r="AX166" s="86"/>
      <c r="AY166" s="91"/>
    </row>
    <row r="167" spans="2:51" ht="21.75" customHeight="1">
      <c r="B167" s="134"/>
      <c r="C167" s="147" t="s">
        <v>694</v>
      </c>
      <c r="L167" s="86"/>
      <c r="M167" s="86"/>
      <c r="N167" s="86"/>
      <c r="O167" s="86"/>
      <c r="P167" s="86"/>
      <c r="Q167" s="86"/>
      <c r="R167" s="86"/>
      <c r="S167" s="86"/>
      <c r="T167" s="86"/>
      <c r="U167" s="86"/>
      <c r="V167" s="86"/>
      <c r="W167" s="86"/>
      <c r="X167" s="86"/>
      <c r="Y167" s="86"/>
      <c r="Z167" s="86"/>
      <c r="AA167" s="86"/>
      <c r="AB167" s="86"/>
      <c r="AC167" s="86"/>
      <c r="AD167" s="86"/>
      <c r="AE167" s="86"/>
      <c r="AF167" s="86"/>
      <c r="AG167" s="86"/>
      <c r="AH167" s="86"/>
      <c r="AI167" s="86"/>
      <c r="AJ167" s="86"/>
      <c r="AK167" s="86"/>
      <c r="AL167" s="69"/>
      <c r="AM167" s="86"/>
      <c r="AN167" s="86"/>
      <c r="AO167" s="86"/>
      <c r="AP167" s="86"/>
      <c r="AQ167" s="86"/>
      <c r="AR167" s="86"/>
      <c r="AS167" s="86"/>
      <c r="AT167" s="86"/>
      <c r="AU167" s="86"/>
      <c r="AV167" s="86"/>
      <c r="AW167" s="86"/>
      <c r="AX167" s="86"/>
      <c r="AY167" s="91"/>
    </row>
    <row r="168" spans="2:51" ht="21" customHeight="1">
      <c r="C168" s="1" t="s">
        <v>731</v>
      </c>
      <c r="AY168" s="91"/>
    </row>
    <row r="169" spans="2:51" ht="46.5" customHeight="1">
      <c r="B169" s="264"/>
      <c r="C169" s="264"/>
      <c r="D169" s="269" t="s">
        <v>687</v>
      </c>
      <c r="E169" s="269"/>
      <c r="F169" s="269"/>
      <c r="G169" s="269"/>
      <c r="H169" s="269"/>
      <c r="I169" s="269"/>
      <c r="J169" s="269"/>
      <c r="K169" s="269"/>
      <c r="L169" s="269"/>
      <c r="M169" s="269"/>
      <c r="N169" s="755" t="s">
        <v>686</v>
      </c>
      <c r="O169" s="756"/>
      <c r="P169" s="756"/>
      <c r="Q169" s="756"/>
      <c r="R169" s="756"/>
      <c r="S169" s="756"/>
      <c r="T169" s="756"/>
      <c r="U169" s="756"/>
      <c r="V169" s="756"/>
      <c r="W169" s="756"/>
      <c r="X169" s="756"/>
      <c r="Y169" s="756"/>
      <c r="Z169" s="756"/>
      <c r="AA169" s="756"/>
      <c r="AB169" s="756"/>
      <c r="AC169" s="756"/>
      <c r="AD169" s="756"/>
      <c r="AE169" s="756"/>
      <c r="AF169" s="756"/>
      <c r="AG169" s="756"/>
      <c r="AH169" s="756"/>
      <c r="AI169" s="756"/>
      <c r="AJ169" s="756"/>
      <c r="AK169" s="757"/>
      <c r="AL169" s="297" t="s">
        <v>685</v>
      </c>
      <c r="AM169" s="269"/>
      <c r="AN169" s="269"/>
      <c r="AO169" s="269"/>
      <c r="AP169" s="269"/>
      <c r="AQ169" s="269"/>
      <c r="AR169" s="269" t="s">
        <v>160</v>
      </c>
      <c r="AS169" s="269"/>
      <c r="AT169" s="269"/>
      <c r="AU169" s="269"/>
      <c r="AV169" s="269" t="s">
        <v>161</v>
      </c>
      <c r="AW169" s="269"/>
      <c r="AX169" s="269"/>
      <c r="AY169" s="91"/>
    </row>
    <row r="170" spans="2:51" ht="21" customHeight="1">
      <c r="B170" s="264">
        <v>1</v>
      </c>
      <c r="C170" s="264">
        <v>1</v>
      </c>
      <c r="D170" s="266" t="s">
        <v>727</v>
      </c>
      <c r="E170" s="266"/>
      <c r="F170" s="266"/>
      <c r="G170" s="266"/>
      <c r="H170" s="266"/>
      <c r="I170" s="266"/>
      <c r="J170" s="266"/>
      <c r="K170" s="266"/>
      <c r="L170" s="266"/>
      <c r="M170" s="266"/>
      <c r="N170" s="758" t="s">
        <v>726</v>
      </c>
      <c r="O170" s="662"/>
      <c r="P170" s="662"/>
      <c r="Q170" s="662"/>
      <c r="R170" s="662"/>
      <c r="S170" s="662"/>
      <c r="T170" s="662"/>
      <c r="U170" s="662"/>
      <c r="V170" s="662"/>
      <c r="W170" s="662"/>
      <c r="X170" s="662"/>
      <c r="Y170" s="662"/>
      <c r="Z170" s="662"/>
      <c r="AA170" s="662"/>
      <c r="AB170" s="662"/>
      <c r="AC170" s="662"/>
      <c r="AD170" s="662"/>
      <c r="AE170" s="662"/>
      <c r="AF170" s="662"/>
      <c r="AG170" s="662"/>
      <c r="AH170" s="662"/>
      <c r="AI170" s="662"/>
      <c r="AJ170" s="662"/>
      <c r="AK170" s="759"/>
      <c r="AL170" s="267">
        <v>0.03</v>
      </c>
      <c r="AM170" s="266"/>
      <c r="AN170" s="266"/>
      <c r="AO170" s="266"/>
      <c r="AP170" s="266"/>
      <c r="AQ170" s="266"/>
      <c r="AR170" s="469" t="s">
        <v>675</v>
      </c>
      <c r="AS170" s="469"/>
      <c r="AT170" s="469"/>
      <c r="AU170" s="469"/>
      <c r="AV170" s="469" t="s">
        <v>675</v>
      </c>
      <c r="AW170" s="469"/>
      <c r="AX170" s="469"/>
      <c r="AY170" s="91"/>
    </row>
    <row r="171" spans="2:51" ht="24.75" customHeight="1">
      <c r="B171" s="264">
        <v>2</v>
      </c>
      <c r="C171" s="264">
        <v>1</v>
      </c>
      <c r="D171" s="266"/>
      <c r="E171" s="266"/>
      <c r="F171" s="266"/>
      <c r="G171" s="266"/>
      <c r="H171" s="266"/>
      <c r="I171" s="266"/>
      <c r="J171" s="266"/>
      <c r="K171" s="266"/>
      <c r="L171" s="266"/>
      <c r="M171" s="266"/>
      <c r="N171" s="758"/>
      <c r="O171" s="662"/>
      <c r="P171" s="662"/>
      <c r="Q171" s="662"/>
      <c r="R171" s="662"/>
      <c r="S171" s="662"/>
      <c r="T171" s="662"/>
      <c r="U171" s="662"/>
      <c r="V171" s="662"/>
      <c r="W171" s="662"/>
      <c r="X171" s="662"/>
      <c r="Y171" s="662"/>
      <c r="Z171" s="662"/>
      <c r="AA171" s="662"/>
      <c r="AB171" s="662"/>
      <c r="AC171" s="662"/>
      <c r="AD171" s="662"/>
      <c r="AE171" s="662"/>
      <c r="AF171" s="662"/>
      <c r="AG171" s="662"/>
      <c r="AH171" s="662"/>
      <c r="AI171" s="662"/>
      <c r="AJ171" s="662"/>
      <c r="AK171" s="759"/>
      <c r="AL171" s="267"/>
      <c r="AM171" s="266"/>
      <c r="AN171" s="266"/>
      <c r="AO171" s="266"/>
      <c r="AP171" s="266"/>
      <c r="AQ171" s="266"/>
      <c r="AR171" s="266"/>
      <c r="AS171" s="266"/>
      <c r="AT171" s="266"/>
      <c r="AU171" s="266"/>
      <c r="AV171" s="266"/>
      <c r="AW171" s="266"/>
      <c r="AX171" s="266"/>
      <c r="AY171" s="91"/>
    </row>
    <row r="172" spans="2:51" ht="24.75" customHeight="1">
      <c r="B172" s="134"/>
      <c r="C172" s="134"/>
      <c r="D172" s="86"/>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c r="AK172" s="86"/>
      <c r="AL172" s="69"/>
      <c r="AM172" s="86"/>
      <c r="AN172" s="86"/>
      <c r="AO172" s="86"/>
      <c r="AP172" s="86"/>
      <c r="AQ172" s="86"/>
      <c r="AR172" s="86"/>
      <c r="AS172" s="86"/>
      <c r="AT172" s="86"/>
      <c r="AU172" s="86"/>
      <c r="AV172" s="86"/>
      <c r="AW172" s="86"/>
      <c r="AX172" s="86"/>
      <c r="AY172" s="154"/>
    </row>
    <row r="173" spans="2:51" ht="24.75" customHeight="1">
      <c r="B173" s="134"/>
      <c r="C173" s="147" t="s">
        <v>694</v>
      </c>
      <c r="L173" s="86"/>
      <c r="M173" s="86"/>
      <c r="N173" s="86"/>
      <c r="O173" s="86"/>
      <c r="P173" s="86"/>
      <c r="Q173" s="86"/>
      <c r="R173" s="86"/>
      <c r="S173" s="86"/>
      <c r="T173" s="86"/>
      <c r="U173" s="86"/>
      <c r="V173" s="86"/>
      <c r="W173" s="86"/>
      <c r="X173" s="86"/>
      <c r="Y173" s="86"/>
      <c r="Z173" s="86"/>
      <c r="AA173" s="86"/>
      <c r="AB173" s="86"/>
      <c r="AC173" s="86"/>
      <c r="AD173" s="86"/>
      <c r="AE173" s="86"/>
      <c r="AF173" s="86"/>
      <c r="AG173" s="86"/>
      <c r="AH173" s="86"/>
      <c r="AI173" s="86"/>
      <c r="AJ173" s="86"/>
      <c r="AK173" s="86"/>
      <c r="AL173" s="69"/>
      <c r="AM173" s="86"/>
      <c r="AN173" s="86"/>
      <c r="AO173" s="86"/>
      <c r="AP173" s="86"/>
      <c r="AQ173" s="86"/>
      <c r="AR173" s="86"/>
      <c r="AS173" s="86"/>
      <c r="AT173" s="86"/>
      <c r="AU173" s="86"/>
      <c r="AV173" s="86"/>
      <c r="AW173" s="86"/>
      <c r="AX173" s="86"/>
      <c r="AY173" s="146"/>
    </row>
    <row r="174" spans="2:51" ht="24.75" customHeight="1">
      <c r="C174" s="1" t="s">
        <v>730</v>
      </c>
      <c r="AY174" s="101"/>
    </row>
    <row r="175" spans="2:51" ht="41.25" customHeight="1">
      <c r="B175" s="264"/>
      <c r="C175" s="264"/>
      <c r="D175" s="269" t="s">
        <v>687</v>
      </c>
      <c r="E175" s="269"/>
      <c r="F175" s="269"/>
      <c r="G175" s="269"/>
      <c r="H175" s="269"/>
      <c r="I175" s="269"/>
      <c r="J175" s="269"/>
      <c r="K175" s="269"/>
      <c r="L175" s="269"/>
      <c r="M175" s="269"/>
      <c r="N175" s="755" t="s">
        <v>686</v>
      </c>
      <c r="O175" s="756"/>
      <c r="P175" s="756"/>
      <c r="Q175" s="756"/>
      <c r="R175" s="756"/>
      <c r="S175" s="756"/>
      <c r="T175" s="756"/>
      <c r="U175" s="756"/>
      <c r="V175" s="756"/>
      <c r="W175" s="756"/>
      <c r="X175" s="756"/>
      <c r="Y175" s="756"/>
      <c r="Z175" s="756"/>
      <c r="AA175" s="756"/>
      <c r="AB175" s="756"/>
      <c r="AC175" s="756"/>
      <c r="AD175" s="756"/>
      <c r="AE175" s="756"/>
      <c r="AF175" s="756"/>
      <c r="AG175" s="756"/>
      <c r="AH175" s="756"/>
      <c r="AI175" s="756"/>
      <c r="AJ175" s="756"/>
      <c r="AK175" s="757"/>
      <c r="AL175" s="297" t="s">
        <v>685</v>
      </c>
      <c r="AM175" s="269"/>
      <c r="AN175" s="269"/>
      <c r="AO175" s="269"/>
      <c r="AP175" s="269"/>
      <c r="AQ175" s="269"/>
      <c r="AR175" s="269" t="s">
        <v>160</v>
      </c>
      <c r="AS175" s="269"/>
      <c r="AT175" s="269"/>
      <c r="AU175" s="269"/>
      <c r="AV175" s="269" t="s">
        <v>161</v>
      </c>
      <c r="AW175" s="269"/>
      <c r="AX175" s="269"/>
      <c r="AY175" s="146"/>
    </row>
    <row r="176" spans="2:51" ht="23.1" customHeight="1">
      <c r="B176" s="264">
        <v>1</v>
      </c>
      <c r="C176" s="264">
        <v>1</v>
      </c>
      <c r="D176" s="266" t="s">
        <v>727</v>
      </c>
      <c r="E176" s="266"/>
      <c r="F176" s="266"/>
      <c r="G176" s="266"/>
      <c r="H176" s="266"/>
      <c r="I176" s="266"/>
      <c r="J176" s="266"/>
      <c r="K176" s="266"/>
      <c r="L176" s="266"/>
      <c r="M176" s="266"/>
      <c r="N176" s="758" t="s">
        <v>726</v>
      </c>
      <c r="O176" s="662"/>
      <c r="P176" s="662"/>
      <c r="Q176" s="662"/>
      <c r="R176" s="662"/>
      <c r="S176" s="662"/>
      <c r="T176" s="662"/>
      <c r="U176" s="662"/>
      <c r="V176" s="662"/>
      <c r="W176" s="662"/>
      <c r="X176" s="662"/>
      <c r="Y176" s="662"/>
      <c r="Z176" s="662"/>
      <c r="AA176" s="662"/>
      <c r="AB176" s="662"/>
      <c r="AC176" s="662"/>
      <c r="AD176" s="662"/>
      <c r="AE176" s="662"/>
      <c r="AF176" s="662"/>
      <c r="AG176" s="662"/>
      <c r="AH176" s="662"/>
      <c r="AI176" s="662"/>
      <c r="AJ176" s="662"/>
      <c r="AK176" s="759"/>
      <c r="AL176" s="267">
        <v>0.04</v>
      </c>
      <c r="AM176" s="266"/>
      <c r="AN176" s="266"/>
      <c r="AO176" s="266"/>
      <c r="AP176" s="266"/>
      <c r="AQ176" s="266"/>
      <c r="AR176" s="469" t="s">
        <v>675</v>
      </c>
      <c r="AS176" s="469"/>
      <c r="AT176" s="469"/>
      <c r="AU176" s="469"/>
      <c r="AV176" s="469" t="s">
        <v>675</v>
      </c>
      <c r="AW176" s="469"/>
      <c r="AX176" s="469"/>
      <c r="AY176" s="159"/>
    </row>
    <row r="177" spans="2:51" ht="23.1" customHeight="1">
      <c r="B177" s="264">
        <v>2</v>
      </c>
      <c r="C177" s="264">
        <v>1</v>
      </c>
      <c r="D177" s="266"/>
      <c r="E177" s="266"/>
      <c r="F177" s="266"/>
      <c r="G177" s="266"/>
      <c r="H177" s="266"/>
      <c r="I177" s="266"/>
      <c r="J177" s="266"/>
      <c r="K177" s="266"/>
      <c r="L177" s="266"/>
      <c r="M177" s="266"/>
      <c r="N177" s="758"/>
      <c r="O177" s="662"/>
      <c r="P177" s="662"/>
      <c r="Q177" s="662"/>
      <c r="R177" s="662"/>
      <c r="S177" s="662"/>
      <c r="T177" s="662"/>
      <c r="U177" s="662"/>
      <c r="V177" s="662"/>
      <c r="W177" s="662"/>
      <c r="X177" s="662"/>
      <c r="Y177" s="662"/>
      <c r="Z177" s="662"/>
      <c r="AA177" s="662"/>
      <c r="AB177" s="662"/>
      <c r="AC177" s="662"/>
      <c r="AD177" s="662"/>
      <c r="AE177" s="662"/>
      <c r="AF177" s="662"/>
      <c r="AG177" s="662"/>
      <c r="AH177" s="662"/>
      <c r="AI177" s="662"/>
      <c r="AJ177" s="662"/>
      <c r="AK177" s="759"/>
      <c r="AL177" s="267"/>
      <c r="AM177" s="266"/>
      <c r="AN177" s="266"/>
      <c r="AO177" s="266"/>
      <c r="AP177" s="266"/>
      <c r="AQ177" s="266"/>
      <c r="AR177" s="266"/>
      <c r="AS177" s="266"/>
      <c r="AT177" s="266"/>
      <c r="AU177" s="266"/>
      <c r="AV177" s="266"/>
      <c r="AW177" s="266"/>
      <c r="AX177" s="266"/>
      <c r="AY177" s="158"/>
    </row>
    <row r="178" spans="2:51" ht="23.1" customHeight="1">
      <c r="B178" s="134"/>
      <c r="C178" s="134"/>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69"/>
      <c r="AM178" s="86"/>
      <c r="AN178" s="86"/>
      <c r="AO178" s="86"/>
      <c r="AP178" s="86"/>
      <c r="AQ178" s="86"/>
      <c r="AR178" s="86"/>
      <c r="AS178" s="86"/>
      <c r="AT178" s="86"/>
      <c r="AU178" s="86"/>
      <c r="AV178" s="86"/>
      <c r="AW178" s="86"/>
      <c r="AX178" s="86"/>
      <c r="AY178" s="101"/>
    </row>
    <row r="179" spans="2:51" ht="23.1" customHeight="1">
      <c r="B179" s="134"/>
      <c r="C179" s="147" t="s">
        <v>694</v>
      </c>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69"/>
      <c r="AM179" s="86"/>
      <c r="AN179" s="86"/>
      <c r="AO179" s="86"/>
      <c r="AP179" s="86"/>
      <c r="AQ179" s="86"/>
      <c r="AR179" s="86"/>
      <c r="AS179" s="86"/>
      <c r="AT179" s="86"/>
      <c r="AU179" s="86"/>
      <c r="AV179" s="86"/>
      <c r="AW179" s="86"/>
      <c r="AX179" s="86"/>
      <c r="AY179" s="104"/>
    </row>
    <row r="180" spans="2:51" ht="23.1" customHeight="1">
      <c r="B180" s="134"/>
      <c r="C180" s="134" t="s">
        <v>729</v>
      </c>
      <c r="D180" s="86"/>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69"/>
      <c r="AM180" s="86"/>
      <c r="AN180" s="86"/>
      <c r="AO180" s="86"/>
      <c r="AP180" s="86"/>
      <c r="AQ180" s="86"/>
      <c r="AR180" s="86"/>
      <c r="AS180" s="86"/>
      <c r="AT180" s="86"/>
      <c r="AU180" s="86"/>
      <c r="AV180" s="86"/>
      <c r="AW180" s="86"/>
      <c r="AX180" s="86"/>
      <c r="AY180" s="69"/>
    </row>
    <row r="181" spans="2:51" ht="52.5" customHeight="1">
      <c r="B181" s="264"/>
      <c r="C181" s="264"/>
      <c r="D181" s="269" t="s">
        <v>687</v>
      </c>
      <c r="E181" s="269"/>
      <c r="F181" s="269"/>
      <c r="G181" s="269"/>
      <c r="H181" s="269"/>
      <c r="I181" s="269"/>
      <c r="J181" s="269"/>
      <c r="K181" s="269"/>
      <c r="L181" s="269"/>
      <c r="M181" s="269"/>
      <c r="N181" s="755" t="s">
        <v>686</v>
      </c>
      <c r="O181" s="756"/>
      <c r="P181" s="756"/>
      <c r="Q181" s="756"/>
      <c r="R181" s="756"/>
      <c r="S181" s="756"/>
      <c r="T181" s="756"/>
      <c r="U181" s="756"/>
      <c r="V181" s="756"/>
      <c r="W181" s="756"/>
      <c r="X181" s="756"/>
      <c r="Y181" s="756"/>
      <c r="Z181" s="756"/>
      <c r="AA181" s="756"/>
      <c r="AB181" s="756"/>
      <c r="AC181" s="756"/>
      <c r="AD181" s="756"/>
      <c r="AE181" s="756"/>
      <c r="AF181" s="756"/>
      <c r="AG181" s="756"/>
      <c r="AH181" s="756"/>
      <c r="AI181" s="756"/>
      <c r="AJ181" s="756"/>
      <c r="AK181" s="757"/>
      <c r="AL181" s="297" t="s">
        <v>685</v>
      </c>
      <c r="AM181" s="269"/>
      <c r="AN181" s="269"/>
      <c r="AO181" s="269"/>
      <c r="AP181" s="269"/>
      <c r="AQ181" s="269"/>
      <c r="AR181" s="269" t="s">
        <v>160</v>
      </c>
      <c r="AS181" s="269"/>
      <c r="AT181" s="269"/>
      <c r="AU181" s="269"/>
      <c r="AV181" s="269" t="s">
        <v>161</v>
      </c>
      <c r="AW181" s="269"/>
      <c r="AX181" s="269"/>
      <c r="AY181" s="69"/>
    </row>
    <row r="182" spans="2:51" ht="23.1" customHeight="1">
      <c r="B182" s="264">
        <v>1</v>
      </c>
      <c r="C182" s="264">
        <v>1</v>
      </c>
      <c r="D182" s="266" t="s">
        <v>727</v>
      </c>
      <c r="E182" s="266"/>
      <c r="F182" s="266"/>
      <c r="G182" s="266"/>
      <c r="H182" s="266"/>
      <c r="I182" s="266"/>
      <c r="J182" s="266"/>
      <c r="K182" s="266"/>
      <c r="L182" s="266"/>
      <c r="M182" s="266"/>
      <c r="N182" s="758" t="s">
        <v>726</v>
      </c>
      <c r="O182" s="662"/>
      <c r="P182" s="662"/>
      <c r="Q182" s="662"/>
      <c r="R182" s="662"/>
      <c r="S182" s="662"/>
      <c r="T182" s="662"/>
      <c r="U182" s="662"/>
      <c r="V182" s="662"/>
      <c r="W182" s="662"/>
      <c r="X182" s="662"/>
      <c r="Y182" s="662"/>
      <c r="Z182" s="662"/>
      <c r="AA182" s="662"/>
      <c r="AB182" s="662"/>
      <c r="AC182" s="662"/>
      <c r="AD182" s="662"/>
      <c r="AE182" s="662"/>
      <c r="AF182" s="662"/>
      <c r="AG182" s="662"/>
      <c r="AH182" s="662"/>
      <c r="AI182" s="662"/>
      <c r="AJ182" s="662"/>
      <c r="AK182" s="759"/>
      <c r="AL182" s="267">
        <v>0.04</v>
      </c>
      <c r="AM182" s="266"/>
      <c r="AN182" s="266"/>
      <c r="AO182" s="266"/>
      <c r="AP182" s="266"/>
      <c r="AQ182" s="266"/>
      <c r="AR182" s="469" t="s">
        <v>675</v>
      </c>
      <c r="AS182" s="469"/>
      <c r="AT182" s="469"/>
      <c r="AU182" s="469"/>
      <c r="AV182" s="469" t="s">
        <v>675</v>
      </c>
      <c r="AW182" s="469"/>
      <c r="AX182" s="469"/>
      <c r="AY182" s="69"/>
    </row>
    <row r="183" spans="2:51" ht="23.1" customHeight="1">
      <c r="B183" s="264">
        <v>2</v>
      </c>
      <c r="C183" s="264">
        <v>1</v>
      </c>
      <c r="D183" s="266"/>
      <c r="E183" s="266"/>
      <c r="F183" s="266"/>
      <c r="G183" s="266"/>
      <c r="H183" s="266"/>
      <c r="I183" s="266"/>
      <c r="J183" s="266"/>
      <c r="K183" s="266"/>
      <c r="L183" s="266"/>
      <c r="M183" s="266"/>
      <c r="N183" s="758"/>
      <c r="O183" s="662"/>
      <c r="P183" s="662"/>
      <c r="Q183" s="662"/>
      <c r="R183" s="662"/>
      <c r="S183" s="662"/>
      <c r="T183" s="662"/>
      <c r="U183" s="662"/>
      <c r="V183" s="662"/>
      <c r="W183" s="662"/>
      <c r="X183" s="662"/>
      <c r="Y183" s="662"/>
      <c r="Z183" s="662"/>
      <c r="AA183" s="662"/>
      <c r="AB183" s="662"/>
      <c r="AC183" s="662"/>
      <c r="AD183" s="662"/>
      <c r="AE183" s="662"/>
      <c r="AF183" s="662"/>
      <c r="AG183" s="662"/>
      <c r="AH183" s="662"/>
      <c r="AI183" s="662"/>
      <c r="AJ183" s="662"/>
      <c r="AK183" s="759"/>
      <c r="AL183" s="267"/>
      <c r="AM183" s="266"/>
      <c r="AN183" s="266"/>
      <c r="AO183" s="266"/>
      <c r="AP183" s="266"/>
      <c r="AQ183" s="266"/>
      <c r="AR183" s="266"/>
      <c r="AS183" s="266"/>
      <c r="AT183" s="266"/>
      <c r="AU183" s="266"/>
      <c r="AV183" s="266"/>
      <c r="AW183" s="266"/>
      <c r="AX183" s="266"/>
      <c r="AY183" s="69"/>
    </row>
    <row r="184" spans="2:51" ht="23.1" customHeight="1">
      <c r="B184" s="134"/>
      <c r="C184" s="134"/>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69"/>
      <c r="AM184" s="86"/>
      <c r="AN184" s="86"/>
      <c r="AO184" s="86"/>
      <c r="AP184" s="86"/>
      <c r="AQ184" s="86"/>
      <c r="AR184" s="86"/>
      <c r="AS184" s="86"/>
      <c r="AT184" s="86"/>
      <c r="AU184" s="86"/>
      <c r="AV184" s="86"/>
      <c r="AW184" s="86"/>
      <c r="AX184" s="86"/>
      <c r="AY184" s="157"/>
    </row>
    <row r="185" spans="2:51" ht="23.1" customHeight="1">
      <c r="B185" s="134"/>
      <c r="C185" s="55" t="s">
        <v>694</v>
      </c>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69"/>
      <c r="AM185" s="86"/>
      <c r="AN185" s="86"/>
      <c r="AO185" s="86"/>
      <c r="AP185" s="86"/>
      <c r="AQ185" s="86"/>
      <c r="AR185" s="86"/>
      <c r="AS185" s="86"/>
      <c r="AT185" s="86"/>
      <c r="AU185" s="86"/>
      <c r="AV185" s="86"/>
      <c r="AW185" s="86"/>
      <c r="AX185" s="86"/>
      <c r="AY185" s="156"/>
    </row>
    <row r="186" spans="2:51" ht="18.75" customHeight="1">
      <c r="C186" s="1" t="s">
        <v>728</v>
      </c>
      <c r="AY186" s="69"/>
    </row>
    <row r="187" spans="2:51" ht="35.25" customHeight="1">
      <c r="B187" s="264"/>
      <c r="C187" s="264"/>
      <c r="D187" s="269" t="s">
        <v>687</v>
      </c>
      <c r="E187" s="269"/>
      <c r="F187" s="269"/>
      <c r="G187" s="269"/>
      <c r="H187" s="269"/>
      <c r="I187" s="269"/>
      <c r="J187" s="269"/>
      <c r="K187" s="269"/>
      <c r="L187" s="269"/>
      <c r="M187" s="269"/>
      <c r="N187" s="755" t="s">
        <v>686</v>
      </c>
      <c r="O187" s="756"/>
      <c r="P187" s="756"/>
      <c r="Q187" s="756"/>
      <c r="R187" s="756"/>
      <c r="S187" s="756"/>
      <c r="T187" s="756"/>
      <c r="U187" s="756"/>
      <c r="V187" s="756"/>
      <c r="W187" s="756"/>
      <c r="X187" s="756"/>
      <c r="Y187" s="756"/>
      <c r="Z187" s="756"/>
      <c r="AA187" s="756"/>
      <c r="AB187" s="756"/>
      <c r="AC187" s="756"/>
      <c r="AD187" s="756"/>
      <c r="AE187" s="756"/>
      <c r="AF187" s="756"/>
      <c r="AG187" s="756"/>
      <c r="AH187" s="756"/>
      <c r="AI187" s="756"/>
      <c r="AJ187" s="756"/>
      <c r="AK187" s="757"/>
      <c r="AL187" s="297" t="s">
        <v>685</v>
      </c>
      <c r="AM187" s="269"/>
      <c r="AN187" s="269"/>
      <c r="AO187" s="269"/>
      <c r="AP187" s="269"/>
      <c r="AQ187" s="269"/>
      <c r="AR187" s="269" t="s">
        <v>160</v>
      </c>
      <c r="AS187" s="269"/>
      <c r="AT187" s="269"/>
      <c r="AU187" s="269"/>
      <c r="AV187" s="269" t="s">
        <v>161</v>
      </c>
      <c r="AW187" s="269"/>
      <c r="AX187" s="269"/>
      <c r="AY187" s="69"/>
    </row>
    <row r="188" spans="2:51" ht="30" customHeight="1">
      <c r="B188" s="264">
        <v>1</v>
      </c>
      <c r="C188" s="264">
        <v>1</v>
      </c>
      <c r="D188" s="266" t="s">
        <v>727</v>
      </c>
      <c r="E188" s="266"/>
      <c r="F188" s="266"/>
      <c r="G188" s="266"/>
      <c r="H188" s="266"/>
      <c r="I188" s="266"/>
      <c r="J188" s="266"/>
      <c r="K188" s="266"/>
      <c r="L188" s="266"/>
      <c r="M188" s="266"/>
      <c r="N188" s="758" t="s">
        <v>726</v>
      </c>
      <c r="O188" s="662"/>
      <c r="P188" s="662"/>
      <c r="Q188" s="662"/>
      <c r="R188" s="662"/>
      <c r="S188" s="662"/>
      <c r="T188" s="662"/>
      <c r="U188" s="662"/>
      <c r="V188" s="662"/>
      <c r="W188" s="662"/>
      <c r="X188" s="662"/>
      <c r="Y188" s="662"/>
      <c r="Z188" s="662"/>
      <c r="AA188" s="662"/>
      <c r="AB188" s="662"/>
      <c r="AC188" s="662"/>
      <c r="AD188" s="662"/>
      <c r="AE188" s="662"/>
      <c r="AF188" s="662"/>
      <c r="AG188" s="662"/>
      <c r="AH188" s="662"/>
      <c r="AI188" s="662"/>
      <c r="AJ188" s="662"/>
      <c r="AK188" s="759"/>
      <c r="AL188" s="267">
        <v>0.04</v>
      </c>
      <c r="AM188" s="266"/>
      <c r="AN188" s="266"/>
      <c r="AO188" s="266"/>
      <c r="AP188" s="266"/>
      <c r="AQ188" s="266"/>
      <c r="AR188" s="469" t="s">
        <v>675</v>
      </c>
      <c r="AS188" s="469"/>
      <c r="AT188" s="469"/>
      <c r="AU188" s="469"/>
      <c r="AV188" s="469" t="s">
        <v>675</v>
      </c>
      <c r="AW188" s="469"/>
      <c r="AX188" s="469"/>
      <c r="AY188" s="69"/>
    </row>
    <row r="189" spans="2:51" ht="26.25" customHeight="1">
      <c r="B189" s="264">
        <v>2</v>
      </c>
      <c r="C189" s="264">
        <v>1</v>
      </c>
      <c r="D189" s="266"/>
      <c r="E189" s="266"/>
      <c r="F189" s="266"/>
      <c r="G189" s="266"/>
      <c r="H189" s="266"/>
      <c r="I189" s="266"/>
      <c r="J189" s="266"/>
      <c r="K189" s="266"/>
      <c r="L189" s="266"/>
      <c r="M189" s="266"/>
      <c r="N189" s="758"/>
      <c r="O189" s="662"/>
      <c r="P189" s="662"/>
      <c r="Q189" s="662"/>
      <c r="R189" s="662"/>
      <c r="S189" s="662"/>
      <c r="T189" s="662"/>
      <c r="U189" s="662"/>
      <c r="V189" s="662"/>
      <c r="W189" s="662"/>
      <c r="X189" s="662"/>
      <c r="Y189" s="662"/>
      <c r="Z189" s="662"/>
      <c r="AA189" s="662"/>
      <c r="AB189" s="662"/>
      <c r="AC189" s="662"/>
      <c r="AD189" s="662"/>
      <c r="AE189" s="662"/>
      <c r="AF189" s="662"/>
      <c r="AG189" s="662"/>
      <c r="AH189" s="662"/>
      <c r="AI189" s="662"/>
      <c r="AJ189" s="662"/>
      <c r="AK189" s="759"/>
      <c r="AL189" s="267"/>
      <c r="AM189" s="266"/>
      <c r="AN189" s="266"/>
      <c r="AO189" s="266"/>
      <c r="AP189" s="266"/>
      <c r="AQ189" s="266"/>
      <c r="AR189" s="266"/>
      <c r="AS189" s="266"/>
      <c r="AT189" s="266"/>
      <c r="AU189" s="266"/>
      <c r="AV189" s="266"/>
      <c r="AW189" s="266"/>
      <c r="AX189" s="266"/>
      <c r="AY189" s="154"/>
    </row>
    <row r="190" spans="2:51" ht="15.75" customHeight="1">
      <c r="B190" s="134"/>
      <c r="C190" s="134"/>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c r="AK190" s="86"/>
      <c r="AL190" s="69"/>
      <c r="AM190" s="86"/>
      <c r="AN190" s="86"/>
      <c r="AO190" s="86"/>
      <c r="AP190" s="86"/>
      <c r="AQ190" s="86"/>
      <c r="AR190" s="86"/>
      <c r="AS190" s="86"/>
      <c r="AT190" s="86"/>
      <c r="AU190" s="86"/>
      <c r="AV190" s="86"/>
      <c r="AW190" s="86"/>
      <c r="AX190" s="86"/>
      <c r="AY190" s="100"/>
    </row>
    <row r="191" spans="2:51" ht="22.5" hidden="1" customHeight="1">
      <c r="B191" s="134"/>
      <c r="C191" s="147" t="s">
        <v>694</v>
      </c>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69"/>
      <c r="AM191" s="86"/>
      <c r="AN191" s="86"/>
      <c r="AO191" s="86"/>
      <c r="AP191" s="86"/>
      <c r="AQ191" s="86"/>
      <c r="AR191" s="86"/>
      <c r="AS191" s="86"/>
      <c r="AT191" s="86"/>
      <c r="AU191" s="86"/>
      <c r="AV191" s="86"/>
      <c r="AW191" s="86"/>
      <c r="AX191" s="86"/>
      <c r="AY191" s="101"/>
    </row>
    <row r="192" spans="2:51" ht="22.5" customHeight="1">
      <c r="B192" s="134"/>
      <c r="C192" s="147" t="s">
        <v>725</v>
      </c>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69"/>
      <c r="AM192" s="86"/>
      <c r="AN192" s="86"/>
      <c r="AO192" s="86"/>
      <c r="AP192" s="86"/>
      <c r="AQ192" s="86"/>
      <c r="AR192" s="86"/>
      <c r="AS192" s="86"/>
      <c r="AT192" s="86"/>
      <c r="AU192" s="86"/>
      <c r="AV192" s="86"/>
      <c r="AW192" s="86"/>
      <c r="AX192" s="86"/>
      <c r="AY192" s="101"/>
    </row>
    <row r="193" spans="2:51" ht="21" customHeight="1">
      <c r="B193" s="134"/>
      <c r="C193" s="134" t="s">
        <v>724</v>
      </c>
      <c r="D193" s="86"/>
      <c r="E193" s="86"/>
      <c r="F193" s="86"/>
      <c r="G193" s="86"/>
      <c r="H193" s="86"/>
      <c r="I193" s="86"/>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69"/>
      <c r="AM193" s="86"/>
      <c r="AN193" s="86"/>
      <c r="AO193" s="86"/>
      <c r="AP193" s="86"/>
      <c r="AQ193" s="86"/>
      <c r="AR193" s="86"/>
      <c r="AS193" s="86"/>
      <c r="AT193" s="86"/>
      <c r="AU193" s="86"/>
      <c r="AV193" s="86"/>
      <c r="AW193" s="86"/>
      <c r="AX193" s="86"/>
      <c r="AY193" s="100"/>
    </row>
    <row r="194" spans="2:51" ht="40.5" customHeight="1">
      <c r="B194" s="264"/>
      <c r="C194" s="264"/>
      <c r="D194" s="269" t="s">
        <v>687</v>
      </c>
      <c r="E194" s="269"/>
      <c r="F194" s="269"/>
      <c r="G194" s="269"/>
      <c r="H194" s="269"/>
      <c r="I194" s="269"/>
      <c r="J194" s="269"/>
      <c r="K194" s="269"/>
      <c r="L194" s="269"/>
      <c r="M194" s="269"/>
      <c r="N194" s="755" t="s">
        <v>686</v>
      </c>
      <c r="O194" s="756"/>
      <c r="P194" s="756"/>
      <c r="Q194" s="756"/>
      <c r="R194" s="756"/>
      <c r="S194" s="756"/>
      <c r="T194" s="756"/>
      <c r="U194" s="756"/>
      <c r="V194" s="756"/>
      <c r="W194" s="756"/>
      <c r="X194" s="756"/>
      <c r="Y194" s="756"/>
      <c r="Z194" s="756"/>
      <c r="AA194" s="756"/>
      <c r="AB194" s="756"/>
      <c r="AC194" s="756"/>
      <c r="AD194" s="756"/>
      <c r="AE194" s="756"/>
      <c r="AF194" s="756"/>
      <c r="AG194" s="756"/>
      <c r="AH194" s="756"/>
      <c r="AI194" s="756"/>
      <c r="AJ194" s="756"/>
      <c r="AK194" s="757"/>
      <c r="AL194" s="297" t="s">
        <v>685</v>
      </c>
      <c r="AM194" s="269"/>
      <c r="AN194" s="269"/>
      <c r="AO194" s="269"/>
      <c r="AP194" s="269"/>
      <c r="AQ194" s="269"/>
      <c r="AR194" s="269" t="s">
        <v>160</v>
      </c>
      <c r="AS194" s="269"/>
      <c r="AT194" s="269"/>
      <c r="AU194" s="269"/>
      <c r="AV194" s="269" t="s">
        <v>161</v>
      </c>
      <c r="AW194" s="269"/>
      <c r="AX194" s="269"/>
      <c r="AY194" s="153"/>
    </row>
    <row r="195" spans="2:51" ht="24.75" customHeight="1">
      <c r="B195" s="264">
        <v>1</v>
      </c>
      <c r="C195" s="264">
        <v>1</v>
      </c>
      <c r="D195" s="266" t="s">
        <v>717</v>
      </c>
      <c r="E195" s="266"/>
      <c r="F195" s="266"/>
      <c r="G195" s="266"/>
      <c r="H195" s="266"/>
      <c r="I195" s="266"/>
      <c r="J195" s="266"/>
      <c r="K195" s="266"/>
      <c r="L195" s="266"/>
      <c r="M195" s="266"/>
      <c r="N195" s="758" t="s">
        <v>711</v>
      </c>
      <c r="O195" s="662"/>
      <c r="P195" s="662"/>
      <c r="Q195" s="662"/>
      <c r="R195" s="662"/>
      <c r="S195" s="662"/>
      <c r="T195" s="662"/>
      <c r="U195" s="662"/>
      <c r="V195" s="662"/>
      <c r="W195" s="662"/>
      <c r="X195" s="662"/>
      <c r="Y195" s="662"/>
      <c r="Z195" s="662"/>
      <c r="AA195" s="662"/>
      <c r="AB195" s="662"/>
      <c r="AC195" s="662"/>
      <c r="AD195" s="662"/>
      <c r="AE195" s="662"/>
      <c r="AF195" s="662"/>
      <c r="AG195" s="662"/>
      <c r="AH195" s="662"/>
      <c r="AI195" s="662"/>
      <c r="AJ195" s="662"/>
      <c r="AK195" s="759"/>
      <c r="AL195" s="267">
        <v>0.02</v>
      </c>
      <c r="AM195" s="266"/>
      <c r="AN195" s="266"/>
      <c r="AO195" s="266"/>
      <c r="AP195" s="266"/>
      <c r="AQ195" s="266"/>
      <c r="AR195" s="469" t="s">
        <v>675</v>
      </c>
      <c r="AS195" s="469"/>
      <c r="AT195" s="469"/>
      <c r="AU195" s="469"/>
      <c r="AV195" s="469" t="s">
        <v>675</v>
      </c>
      <c r="AW195" s="469"/>
      <c r="AX195" s="469"/>
      <c r="AY195" s="153"/>
    </row>
    <row r="196" spans="2:51" ht="24" customHeight="1">
      <c r="B196" s="264">
        <v>2</v>
      </c>
      <c r="C196" s="264">
        <v>1</v>
      </c>
      <c r="D196" s="266"/>
      <c r="E196" s="266"/>
      <c r="F196" s="266"/>
      <c r="G196" s="266"/>
      <c r="H196" s="266"/>
      <c r="I196" s="266"/>
      <c r="J196" s="266"/>
      <c r="K196" s="266"/>
      <c r="L196" s="266"/>
      <c r="M196" s="266"/>
      <c r="N196" s="758"/>
      <c r="O196" s="662"/>
      <c r="P196" s="662"/>
      <c r="Q196" s="662"/>
      <c r="R196" s="662"/>
      <c r="S196" s="662"/>
      <c r="T196" s="662"/>
      <c r="U196" s="662"/>
      <c r="V196" s="662"/>
      <c r="W196" s="662"/>
      <c r="X196" s="662"/>
      <c r="Y196" s="662"/>
      <c r="Z196" s="662"/>
      <c r="AA196" s="662"/>
      <c r="AB196" s="662"/>
      <c r="AC196" s="662"/>
      <c r="AD196" s="662"/>
      <c r="AE196" s="662"/>
      <c r="AF196" s="662"/>
      <c r="AG196" s="662"/>
      <c r="AH196" s="662"/>
      <c r="AI196" s="662"/>
      <c r="AJ196" s="662"/>
      <c r="AK196" s="759"/>
      <c r="AL196" s="267"/>
      <c r="AM196" s="266"/>
      <c r="AN196" s="266"/>
      <c r="AO196" s="266"/>
      <c r="AP196" s="266"/>
      <c r="AQ196" s="266"/>
      <c r="AR196" s="266"/>
      <c r="AS196" s="266"/>
      <c r="AT196" s="266"/>
      <c r="AU196" s="266"/>
      <c r="AV196" s="266"/>
      <c r="AW196" s="266"/>
      <c r="AX196" s="266"/>
      <c r="AY196" s="101"/>
    </row>
    <row r="197" spans="2:51" ht="23.1" customHeight="1">
      <c r="B197" s="134"/>
      <c r="C197" s="134"/>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69"/>
      <c r="AM197" s="86"/>
      <c r="AN197" s="86"/>
      <c r="AO197" s="86"/>
      <c r="AP197" s="86"/>
      <c r="AQ197" s="86"/>
      <c r="AR197" s="86"/>
      <c r="AS197" s="86"/>
      <c r="AT197" s="86"/>
      <c r="AU197" s="86"/>
      <c r="AV197" s="86"/>
      <c r="AW197" s="86"/>
      <c r="AX197" s="86"/>
      <c r="AY197" s="100"/>
    </row>
    <row r="198" spans="2:51" ht="23.1" customHeight="1">
      <c r="B198" s="134"/>
      <c r="C198" s="147" t="s">
        <v>694</v>
      </c>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c r="AK198" s="86"/>
      <c r="AL198" s="69"/>
      <c r="AM198" s="86"/>
      <c r="AN198" s="86"/>
      <c r="AO198" s="86"/>
      <c r="AP198" s="86"/>
      <c r="AQ198" s="86"/>
      <c r="AR198" s="86"/>
      <c r="AS198" s="86"/>
      <c r="AT198" s="86"/>
      <c r="AU198" s="86"/>
      <c r="AV198" s="86"/>
      <c r="AW198" s="86"/>
      <c r="AX198" s="86"/>
      <c r="AY198" s="86"/>
    </row>
    <row r="199" spans="2:51" ht="23.1" customHeight="1">
      <c r="B199" s="134"/>
      <c r="C199" s="134" t="s">
        <v>723</v>
      </c>
      <c r="D199" s="86"/>
      <c r="E199" s="86"/>
      <c r="F199" s="86"/>
      <c r="G199" s="86"/>
      <c r="H199" s="86"/>
      <c r="I199" s="86"/>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c r="AJ199" s="86"/>
      <c r="AK199" s="86"/>
      <c r="AL199" s="69"/>
      <c r="AM199" s="86"/>
      <c r="AN199" s="86"/>
      <c r="AO199" s="86"/>
      <c r="AP199" s="86"/>
      <c r="AQ199" s="86"/>
      <c r="AR199" s="86"/>
      <c r="AS199" s="86"/>
      <c r="AT199" s="86"/>
      <c r="AU199" s="86"/>
      <c r="AV199" s="86"/>
      <c r="AW199" s="86"/>
      <c r="AX199" s="155"/>
      <c r="AY199" s="86"/>
    </row>
    <row r="200" spans="2:51" ht="36.75" customHeight="1">
      <c r="B200" s="264"/>
      <c r="C200" s="264"/>
      <c r="D200" s="269" t="s">
        <v>687</v>
      </c>
      <c r="E200" s="269"/>
      <c r="F200" s="269"/>
      <c r="G200" s="269"/>
      <c r="H200" s="269"/>
      <c r="I200" s="269"/>
      <c r="J200" s="269"/>
      <c r="K200" s="269"/>
      <c r="L200" s="269"/>
      <c r="M200" s="269"/>
      <c r="N200" s="755" t="s">
        <v>686</v>
      </c>
      <c r="O200" s="756"/>
      <c r="P200" s="756"/>
      <c r="Q200" s="756"/>
      <c r="R200" s="756"/>
      <c r="S200" s="756"/>
      <c r="T200" s="756"/>
      <c r="U200" s="756"/>
      <c r="V200" s="756"/>
      <c r="W200" s="756"/>
      <c r="X200" s="756"/>
      <c r="Y200" s="756"/>
      <c r="Z200" s="756"/>
      <c r="AA200" s="756"/>
      <c r="AB200" s="756"/>
      <c r="AC200" s="756"/>
      <c r="AD200" s="756"/>
      <c r="AE200" s="756"/>
      <c r="AF200" s="756"/>
      <c r="AG200" s="756"/>
      <c r="AH200" s="756"/>
      <c r="AI200" s="756"/>
      <c r="AJ200" s="756"/>
      <c r="AK200" s="757"/>
      <c r="AL200" s="297" t="s">
        <v>685</v>
      </c>
      <c r="AM200" s="269"/>
      <c r="AN200" s="269"/>
      <c r="AO200" s="269"/>
      <c r="AP200" s="269"/>
      <c r="AQ200" s="269"/>
      <c r="AR200" s="269" t="s">
        <v>160</v>
      </c>
      <c r="AS200" s="269"/>
      <c r="AT200" s="269"/>
      <c r="AU200" s="269"/>
      <c r="AV200" s="269" t="s">
        <v>161</v>
      </c>
      <c r="AW200" s="269"/>
      <c r="AX200" s="269"/>
      <c r="AY200" s="154"/>
    </row>
    <row r="201" spans="2:51" ht="23.1" customHeight="1">
      <c r="B201" s="264">
        <v>1</v>
      </c>
      <c r="C201" s="264">
        <v>1</v>
      </c>
      <c r="D201" s="266" t="s">
        <v>722</v>
      </c>
      <c r="E201" s="266"/>
      <c r="F201" s="266"/>
      <c r="G201" s="266"/>
      <c r="H201" s="266"/>
      <c r="I201" s="266"/>
      <c r="J201" s="266"/>
      <c r="K201" s="266"/>
      <c r="L201" s="266"/>
      <c r="M201" s="266"/>
      <c r="N201" s="758" t="s">
        <v>721</v>
      </c>
      <c r="O201" s="662"/>
      <c r="P201" s="662"/>
      <c r="Q201" s="662"/>
      <c r="R201" s="662"/>
      <c r="S201" s="662"/>
      <c r="T201" s="662"/>
      <c r="U201" s="662"/>
      <c r="V201" s="662"/>
      <c r="W201" s="662"/>
      <c r="X201" s="662"/>
      <c r="Y201" s="662"/>
      <c r="Z201" s="662"/>
      <c r="AA201" s="662"/>
      <c r="AB201" s="662"/>
      <c r="AC201" s="662"/>
      <c r="AD201" s="662"/>
      <c r="AE201" s="662"/>
      <c r="AF201" s="662"/>
      <c r="AG201" s="662"/>
      <c r="AH201" s="662"/>
      <c r="AI201" s="662"/>
      <c r="AJ201" s="662"/>
      <c r="AK201" s="759"/>
      <c r="AL201" s="267">
        <v>0.2</v>
      </c>
      <c r="AM201" s="266"/>
      <c r="AN201" s="266"/>
      <c r="AO201" s="266"/>
      <c r="AP201" s="266"/>
      <c r="AQ201" s="266"/>
      <c r="AR201" s="469" t="s">
        <v>675</v>
      </c>
      <c r="AS201" s="469"/>
      <c r="AT201" s="469"/>
      <c r="AU201" s="469"/>
      <c r="AV201" s="469" t="s">
        <v>675</v>
      </c>
      <c r="AW201" s="469"/>
      <c r="AX201" s="469"/>
      <c r="AY201" s="100"/>
    </row>
    <row r="202" spans="2:51" ht="23.1" customHeight="1">
      <c r="B202" s="264">
        <v>2</v>
      </c>
      <c r="C202" s="264">
        <v>1</v>
      </c>
      <c r="D202" s="266"/>
      <c r="E202" s="266"/>
      <c r="F202" s="266"/>
      <c r="G202" s="266"/>
      <c r="H202" s="266"/>
      <c r="I202" s="266"/>
      <c r="J202" s="266"/>
      <c r="K202" s="266"/>
      <c r="L202" s="266"/>
      <c r="M202" s="266"/>
      <c r="N202" s="758"/>
      <c r="O202" s="662"/>
      <c r="P202" s="662"/>
      <c r="Q202" s="662"/>
      <c r="R202" s="662"/>
      <c r="S202" s="662"/>
      <c r="T202" s="662"/>
      <c r="U202" s="662"/>
      <c r="V202" s="662"/>
      <c r="W202" s="662"/>
      <c r="X202" s="662"/>
      <c r="Y202" s="662"/>
      <c r="Z202" s="662"/>
      <c r="AA202" s="662"/>
      <c r="AB202" s="662"/>
      <c r="AC202" s="662"/>
      <c r="AD202" s="662"/>
      <c r="AE202" s="662"/>
      <c r="AF202" s="662"/>
      <c r="AG202" s="662"/>
      <c r="AH202" s="662"/>
      <c r="AI202" s="662"/>
      <c r="AJ202" s="662"/>
      <c r="AK202" s="759"/>
      <c r="AL202" s="267"/>
      <c r="AM202" s="266"/>
      <c r="AN202" s="266"/>
      <c r="AO202" s="266"/>
      <c r="AP202" s="266"/>
      <c r="AQ202" s="266"/>
      <c r="AR202" s="266"/>
      <c r="AS202" s="266"/>
      <c r="AT202" s="266"/>
      <c r="AU202" s="266"/>
      <c r="AV202" s="266"/>
      <c r="AW202" s="266"/>
      <c r="AX202" s="266"/>
      <c r="AY202" s="101"/>
    </row>
    <row r="203" spans="2:51" ht="22.5" customHeight="1">
      <c r="B203" s="134"/>
      <c r="C203" s="134"/>
      <c r="D203" s="86"/>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69"/>
      <c r="AM203" s="86"/>
      <c r="AN203" s="86"/>
      <c r="AO203" s="86"/>
      <c r="AP203" s="86"/>
      <c r="AQ203" s="86"/>
      <c r="AR203" s="86"/>
      <c r="AS203" s="86"/>
      <c r="AT203" s="86"/>
      <c r="AU203" s="86"/>
      <c r="AV203" s="86"/>
      <c r="AW203" s="86"/>
      <c r="AX203" s="102"/>
      <c r="AY203" s="100"/>
    </row>
    <row r="204" spans="2:51" ht="23.1" customHeight="1">
      <c r="B204" s="134"/>
      <c r="C204" s="147" t="s">
        <v>694</v>
      </c>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69"/>
      <c r="AM204" s="86"/>
      <c r="AN204" s="86"/>
      <c r="AO204" s="86"/>
      <c r="AP204" s="86"/>
      <c r="AQ204" s="86"/>
      <c r="AR204" s="86"/>
      <c r="AS204" s="86"/>
      <c r="AT204" s="86"/>
      <c r="AU204" s="86"/>
      <c r="AV204" s="86"/>
      <c r="AW204" s="86"/>
      <c r="AX204" s="86"/>
      <c r="AY204" s="153"/>
    </row>
    <row r="205" spans="2:51" ht="23.1" customHeight="1">
      <c r="C205" s="1" t="s">
        <v>720</v>
      </c>
      <c r="AY205" s="100"/>
    </row>
    <row r="206" spans="2:51" ht="40.5" customHeight="1">
      <c r="B206" s="264"/>
      <c r="C206" s="264"/>
      <c r="D206" s="269" t="s">
        <v>687</v>
      </c>
      <c r="E206" s="269"/>
      <c r="F206" s="269"/>
      <c r="G206" s="269"/>
      <c r="H206" s="269"/>
      <c r="I206" s="269"/>
      <c r="J206" s="269"/>
      <c r="K206" s="269"/>
      <c r="L206" s="269"/>
      <c r="M206" s="269"/>
      <c r="N206" s="755" t="s">
        <v>686</v>
      </c>
      <c r="O206" s="756"/>
      <c r="P206" s="756"/>
      <c r="Q206" s="756"/>
      <c r="R206" s="756"/>
      <c r="S206" s="756"/>
      <c r="T206" s="756"/>
      <c r="U206" s="756"/>
      <c r="V206" s="756"/>
      <c r="W206" s="756"/>
      <c r="X206" s="756"/>
      <c r="Y206" s="756"/>
      <c r="Z206" s="756"/>
      <c r="AA206" s="756"/>
      <c r="AB206" s="756"/>
      <c r="AC206" s="756"/>
      <c r="AD206" s="756"/>
      <c r="AE206" s="756"/>
      <c r="AF206" s="756"/>
      <c r="AG206" s="756"/>
      <c r="AH206" s="756"/>
      <c r="AI206" s="756"/>
      <c r="AJ206" s="756"/>
      <c r="AK206" s="757"/>
      <c r="AL206" s="297" t="s">
        <v>685</v>
      </c>
      <c r="AM206" s="269"/>
      <c r="AN206" s="269"/>
      <c r="AO206" s="269"/>
      <c r="AP206" s="269"/>
      <c r="AQ206" s="269"/>
      <c r="AR206" s="269" t="s">
        <v>160</v>
      </c>
      <c r="AS206" s="269"/>
      <c r="AT206" s="269"/>
      <c r="AU206" s="269"/>
      <c r="AV206" s="269" t="s">
        <v>161</v>
      </c>
      <c r="AW206" s="269"/>
      <c r="AX206" s="269"/>
      <c r="AY206" s="100"/>
    </row>
    <row r="207" spans="2:51" ht="23.1" customHeight="1">
      <c r="B207" s="264">
        <v>1</v>
      </c>
      <c r="C207" s="264">
        <v>1</v>
      </c>
      <c r="D207" s="266" t="s">
        <v>717</v>
      </c>
      <c r="E207" s="266"/>
      <c r="F207" s="266"/>
      <c r="G207" s="266"/>
      <c r="H207" s="266"/>
      <c r="I207" s="266"/>
      <c r="J207" s="266"/>
      <c r="K207" s="266"/>
      <c r="L207" s="266"/>
      <c r="M207" s="266"/>
      <c r="N207" s="758" t="s">
        <v>711</v>
      </c>
      <c r="O207" s="662"/>
      <c r="P207" s="662"/>
      <c r="Q207" s="662"/>
      <c r="R207" s="662"/>
      <c r="S207" s="662"/>
      <c r="T207" s="662"/>
      <c r="U207" s="662"/>
      <c r="V207" s="662"/>
      <c r="W207" s="662"/>
      <c r="X207" s="662"/>
      <c r="Y207" s="662"/>
      <c r="Z207" s="662"/>
      <c r="AA207" s="662"/>
      <c r="AB207" s="662"/>
      <c r="AC207" s="662"/>
      <c r="AD207" s="662"/>
      <c r="AE207" s="662"/>
      <c r="AF207" s="662"/>
      <c r="AG207" s="662"/>
      <c r="AH207" s="662"/>
      <c r="AI207" s="662"/>
      <c r="AJ207" s="662"/>
      <c r="AK207" s="759"/>
      <c r="AL207" s="267">
        <v>0.01</v>
      </c>
      <c r="AM207" s="266"/>
      <c r="AN207" s="266"/>
      <c r="AO207" s="266"/>
      <c r="AP207" s="266"/>
      <c r="AQ207" s="266"/>
      <c r="AR207" s="469" t="s">
        <v>675</v>
      </c>
      <c r="AS207" s="469"/>
      <c r="AT207" s="469"/>
      <c r="AU207" s="469"/>
      <c r="AV207" s="469" t="s">
        <v>675</v>
      </c>
      <c r="AW207" s="469"/>
      <c r="AX207" s="469"/>
      <c r="AY207" s="33"/>
    </row>
    <row r="208" spans="2:51" ht="23.1" customHeight="1">
      <c r="B208" s="264">
        <v>2</v>
      </c>
      <c r="C208" s="264">
        <v>1</v>
      </c>
      <c r="D208" s="266"/>
      <c r="E208" s="266"/>
      <c r="F208" s="266"/>
      <c r="G208" s="266"/>
      <c r="H208" s="266"/>
      <c r="I208" s="266"/>
      <c r="J208" s="266"/>
      <c r="K208" s="266"/>
      <c r="L208" s="266"/>
      <c r="M208" s="266"/>
      <c r="N208" s="758"/>
      <c r="O208" s="662"/>
      <c r="P208" s="662"/>
      <c r="Q208" s="662"/>
      <c r="R208" s="662"/>
      <c r="S208" s="662"/>
      <c r="T208" s="662"/>
      <c r="U208" s="662"/>
      <c r="V208" s="662"/>
      <c r="W208" s="662"/>
      <c r="X208" s="662"/>
      <c r="Y208" s="662"/>
      <c r="Z208" s="662"/>
      <c r="AA208" s="662"/>
      <c r="AB208" s="662"/>
      <c r="AC208" s="662"/>
      <c r="AD208" s="662"/>
      <c r="AE208" s="662"/>
      <c r="AF208" s="662"/>
      <c r="AG208" s="662"/>
      <c r="AH208" s="662"/>
      <c r="AI208" s="662"/>
      <c r="AJ208" s="662"/>
      <c r="AK208" s="759"/>
      <c r="AL208" s="267"/>
      <c r="AM208" s="266"/>
      <c r="AN208" s="266"/>
      <c r="AO208" s="266"/>
      <c r="AP208" s="266"/>
      <c r="AQ208" s="266"/>
      <c r="AR208" s="266"/>
      <c r="AS208" s="266"/>
      <c r="AT208" s="266"/>
      <c r="AU208" s="266"/>
      <c r="AV208" s="266"/>
      <c r="AW208" s="266"/>
      <c r="AX208" s="266"/>
      <c r="AY208" s="69"/>
    </row>
    <row r="209" spans="2:51" ht="21.75" customHeight="1">
      <c r="B209" s="134"/>
      <c r="C209" s="134"/>
      <c r="D209" s="86"/>
      <c r="E209" s="86"/>
      <c r="F209" s="86"/>
      <c r="G209" s="86"/>
      <c r="H209" s="86"/>
      <c r="I209" s="8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K209" s="86"/>
      <c r="AL209" s="69"/>
      <c r="AM209" s="86"/>
      <c r="AN209" s="86"/>
      <c r="AO209" s="86"/>
      <c r="AP209" s="86"/>
      <c r="AQ209" s="86"/>
      <c r="AR209" s="86"/>
      <c r="AS209" s="86"/>
      <c r="AT209" s="86"/>
      <c r="AU209" s="86"/>
      <c r="AV209" s="86"/>
      <c r="AW209" s="86"/>
      <c r="AX209" s="86"/>
      <c r="AY209" s="152"/>
    </row>
    <row r="210" spans="2:51" ht="22.5" customHeight="1">
      <c r="B210" s="134"/>
      <c r="C210" s="147" t="s">
        <v>694</v>
      </c>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69"/>
      <c r="AM210" s="86"/>
      <c r="AN210" s="86"/>
      <c r="AO210" s="86"/>
      <c r="AP210" s="86"/>
      <c r="AQ210" s="86"/>
      <c r="AR210" s="86"/>
      <c r="AS210" s="86"/>
      <c r="AT210" s="86"/>
      <c r="AU210" s="86"/>
      <c r="AV210" s="86"/>
      <c r="AW210" s="86"/>
      <c r="AX210" s="86"/>
      <c r="AY210" s="151"/>
    </row>
    <row r="211" spans="2:51" ht="20.25" customHeight="1">
      <c r="C211" s="1" t="s">
        <v>719</v>
      </c>
      <c r="AY211" s="150"/>
    </row>
    <row r="212" spans="2:51" ht="42.75" customHeight="1">
      <c r="B212" s="264"/>
      <c r="C212" s="264"/>
      <c r="D212" s="269" t="s">
        <v>687</v>
      </c>
      <c r="E212" s="269"/>
      <c r="F212" s="269"/>
      <c r="G212" s="269"/>
      <c r="H212" s="269"/>
      <c r="I212" s="269"/>
      <c r="J212" s="269"/>
      <c r="K212" s="269"/>
      <c r="L212" s="269"/>
      <c r="M212" s="269"/>
      <c r="N212" s="755" t="s">
        <v>686</v>
      </c>
      <c r="O212" s="756"/>
      <c r="P212" s="756"/>
      <c r="Q212" s="756"/>
      <c r="R212" s="756"/>
      <c r="S212" s="756"/>
      <c r="T212" s="756"/>
      <c r="U212" s="756"/>
      <c r="V212" s="756"/>
      <c r="W212" s="756"/>
      <c r="X212" s="756"/>
      <c r="Y212" s="756"/>
      <c r="Z212" s="756"/>
      <c r="AA212" s="756"/>
      <c r="AB212" s="756"/>
      <c r="AC212" s="756"/>
      <c r="AD212" s="756"/>
      <c r="AE212" s="756"/>
      <c r="AF212" s="756"/>
      <c r="AG212" s="756"/>
      <c r="AH212" s="756"/>
      <c r="AI212" s="756"/>
      <c r="AJ212" s="756"/>
      <c r="AK212" s="757"/>
      <c r="AL212" s="297" t="s">
        <v>685</v>
      </c>
      <c r="AM212" s="269"/>
      <c r="AN212" s="269"/>
      <c r="AO212" s="269"/>
      <c r="AP212" s="269"/>
      <c r="AQ212" s="269"/>
      <c r="AR212" s="269" t="s">
        <v>160</v>
      </c>
      <c r="AS212" s="269"/>
      <c r="AT212" s="269"/>
      <c r="AU212" s="269"/>
      <c r="AV212" s="269" t="s">
        <v>161</v>
      </c>
      <c r="AW212" s="269"/>
      <c r="AX212" s="269"/>
      <c r="AY212" s="33"/>
    </row>
    <row r="213" spans="2:51" ht="30" customHeight="1">
      <c r="B213" s="264">
        <v>1</v>
      </c>
      <c r="C213" s="264">
        <v>1</v>
      </c>
      <c r="D213" s="266" t="s">
        <v>717</v>
      </c>
      <c r="E213" s="266"/>
      <c r="F213" s="266"/>
      <c r="G213" s="266"/>
      <c r="H213" s="266"/>
      <c r="I213" s="266"/>
      <c r="J213" s="266"/>
      <c r="K213" s="266"/>
      <c r="L213" s="266"/>
      <c r="M213" s="266"/>
      <c r="N213" s="758" t="s">
        <v>714</v>
      </c>
      <c r="O213" s="662"/>
      <c r="P213" s="662"/>
      <c r="Q213" s="662"/>
      <c r="R213" s="662"/>
      <c r="S213" s="662"/>
      <c r="T213" s="662"/>
      <c r="U213" s="662"/>
      <c r="V213" s="662"/>
      <c r="W213" s="662"/>
      <c r="X213" s="662"/>
      <c r="Y213" s="662"/>
      <c r="Z213" s="662"/>
      <c r="AA213" s="662"/>
      <c r="AB213" s="662"/>
      <c r="AC213" s="662"/>
      <c r="AD213" s="662"/>
      <c r="AE213" s="662"/>
      <c r="AF213" s="662"/>
      <c r="AG213" s="662"/>
      <c r="AH213" s="662"/>
      <c r="AI213" s="662"/>
      <c r="AJ213" s="662"/>
      <c r="AK213" s="759"/>
      <c r="AL213" s="267">
        <v>0.02</v>
      </c>
      <c r="AM213" s="266"/>
      <c r="AN213" s="266"/>
      <c r="AO213" s="266"/>
      <c r="AP213" s="266"/>
      <c r="AQ213" s="266"/>
      <c r="AR213" s="469" t="s">
        <v>675</v>
      </c>
      <c r="AS213" s="469"/>
      <c r="AT213" s="469"/>
      <c r="AU213" s="469"/>
      <c r="AV213" s="469" t="s">
        <v>675</v>
      </c>
      <c r="AW213" s="469"/>
      <c r="AX213" s="469"/>
      <c r="AY213" s="149"/>
    </row>
    <row r="214" spans="2:51" ht="30" customHeight="1">
      <c r="B214" s="264">
        <v>2</v>
      </c>
      <c r="C214" s="264">
        <v>1</v>
      </c>
      <c r="D214" s="266"/>
      <c r="E214" s="266"/>
      <c r="F214" s="266"/>
      <c r="G214" s="266"/>
      <c r="H214" s="266"/>
      <c r="I214" s="266"/>
      <c r="J214" s="266"/>
      <c r="K214" s="266"/>
      <c r="L214" s="266"/>
      <c r="M214" s="266"/>
      <c r="N214" s="758"/>
      <c r="O214" s="662"/>
      <c r="P214" s="662"/>
      <c r="Q214" s="662"/>
      <c r="R214" s="662"/>
      <c r="S214" s="662"/>
      <c r="T214" s="662"/>
      <c r="U214" s="662"/>
      <c r="V214" s="662"/>
      <c r="W214" s="662"/>
      <c r="X214" s="662"/>
      <c r="Y214" s="662"/>
      <c r="Z214" s="662"/>
      <c r="AA214" s="662"/>
      <c r="AB214" s="662"/>
      <c r="AC214" s="662"/>
      <c r="AD214" s="662"/>
      <c r="AE214" s="662"/>
      <c r="AF214" s="662"/>
      <c r="AG214" s="662"/>
      <c r="AH214" s="662"/>
      <c r="AI214" s="662"/>
      <c r="AJ214" s="662"/>
      <c r="AK214" s="759"/>
      <c r="AL214" s="267"/>
      <c r="AM214" s="266"/>
      <c r="AN214" s="266"/>
      <c r="AO214" s="266"/>
      <c r="AP214" s="266"/>
      <c r="AQ214" s="266"/>
      <c r="AR214" s="266"/>
      <c r="AS214" s="266"/>
      <c r="AT214" s="266"/>
      <c r="AU214" s="266"/>
      <c r="AV214" s="266"/>
      <c r="AW214" s="266"/>
      <c r="AX214" s="266"/>
      <c r="AY214" s="149"/>
    </row>
    <row r="215" spans="2:51" ht="3" hidden="1" customHeight="1">
      <c r="B215" s="134"/>
      <c r="C215" s="134"/>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69"/>
      <c r="AM215" s="86"/>
      <c r="AN215" s="86"/>
      <c r="AO215" s="86"/>
      <c r="AP215" s="86"/>
      <c r="AQ215" s="86"/>
      <c r="AR215" s="86"/>
      <c r="AS215" s="86"/>
      <c r="AT215" s="86"/>
      <c r="AU215" s="86"/>
      <c r="AV215" s="86"/>
      <c r="AW215" s="86"/>
      <c r="AX215" s="86"/>
      <c r="AY215" s="148"/>
    </row>
    <row r="216" spans="2:51" ht="24.75" customHeight="1">
      <c r="B216" s="134"/>
      <c r="C216" s="134"/>
      <c r="D216" s="86"/>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69"/>
      <c r="AM216" s="86"/>
      <c r="AN216" s="86"/>
      <c r="AO216" s="86"/>
      <c r="AP216" s="86"/>
      <c r="AQ216" s="86"/>
      <c r="AR216" s="86"/>
      <c r="AS216" s="86"/>
      <c r="AT216" s="86"/>
      <c r="AU216" s="86"/>
      <c r="AV216" s="86"/>
      <c r="AW216" s="86"/>
      <c r="AX216" s="86"/>
      <c r="AY216" s="148"/>
    </row>
    <row r="217" spans="2:51" ht="30" customHeight="1">
      <c r="B217" s="134"/>
      <c r="C217" s="147" t="s">
        <v>694</v>
      </c>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69"/>
      <c r="AM217" s="86"/>
      <c r="AN217" s="86"/>
      <c r="AO217" s="86"/>
      <c r="AP217" s="86"/>
      <c r="AQ217" s="86"/>
      <c r="AR217" s="86"/>
      <c r="AS217" s="86"/>
      <c r="AT217" s="86"/>
      <c r="AU217" s="86"/>
      <c r="AV217" s="86"/>
      <c r="AW217" s="86"/>
      <c r="AX217" s="86"/>
      <c r="AY217" s="100"/>
    </row>
    <row r="218" spans="2:51" ht="27" customHeight="1">
      <c r="B218" s="134"/>
      <c r="C218" s="134" t="s">
        <v>718</v>
      </c>
      <c r="D218" s="86"/>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69"/>
      <c r="AM218" s="86"/>
      <c r="AN218" s="86"/>
      <c r="AO218" s="86"/>
      <c r="AP218" s="86"/>
      <c r="AQ218" s="86"/>
      <c r="AR218" s="86"/>
      <c r="AS218" s="86"/>
      <c r="AT218" s="86"/>
      <c r="AU218" s="86"/>
      <c r="AV218" s="86"/>
      <c r="AW218" s="86"/>
      <c r="AX218" s="86"/>
      <c r="AY218" s="142"/>
    </row>
    <row r="219" spans="2:51" ht="39" customHeight="1">
      <c r="B219" s="264"/>
      <c r="C219" s="264"/>
      <c r="D219" s="269" t="s">
        <v>687</v>
      </c>
      <c r="E219" s="269"/>
      <c r="F219" s="269"/>
      <c r="G219" s="269"/>
      <c r="H219" s="269"/>
      <c r="I219" s="269"/>
      <c r="J219" s="269"/>
      <c r="K219" s="269"/>
      <c r="L219" s="269"/>
      <c r="M219" s="269"/>
      <c r="N219" s="755" t="s">
        <v>686</v>
      </c>
      <c r="O219" s="756"/>
      <c r="P219" s="756"/>
      <c r="Q219" s="756"/>
      <c r="R219" s="756"/>
      <c r="S219" s="756"/>
      <c r="T219" s="756"/>
      <c r="U219" s="756"/>
      <c r="V219" s="756"/>
      <c r="W219" s="756"/>
      <c r="X219" s="756"/>
      <c r="Y219" s="756"/>
      <c r="Z219" s="756"/>
      <c r="AA219" s="756"/>
      <c r="AB219" s="756"/>
      <c r="AC219" s="756"/>
      <c r="AD219" s="756"/>
      <c r="AE219" s="756"/>
      <c r="AF219" s="756"/>
      <c r="AG219" s="756"/>
      <c r="AH219" s="756"/>
      <c r="AI219" s="756"/>
      <c r="AJ219" s="756"/>
      <c r="AK219" s="757"/>
      <c r="AL219" s="297" t="s">
        <v>685</v>
      </c>
      <c r="AM219" s="269"/>
      <c r="AN219" s="269"/>
      <c r="AO219" s="269"/>
      <c r="AP219" s="269"/>
      <c r="AQ219" s="269"/>
      <c r="AR219" s="269" t="s">
        <v>160</v>
      </c>
      <c r="AS219" s="269"/>
      <c r="AT219" s="269"/>
      <c r="AU219" s="269"/>
      <c r="AV219" s="269" t="s">
        <v>161</v>
      </c>
      <c r="AW219" s="269"/>
      <c r="AX219" s="269"/>
      <c r="AY219" s="142"/>
    </row>
    <row r="220" spans="2:51" ht="26.25" customHeight="1">
      <c r="B220" s="264">
        <v>1</v>
      </c>
      <c r="C220" s="264">
        <v>1</v>
      </c>
      <c r="D220" s="266" t="s">
        <v>717</v>
      </c>
      <c r="E220" s="266"/>
      <c r="F220" s="266"/>
      <c r="G220" s="266"/>
      <c r="H220" s="266"/>
      <c r="I220" s="266"/>
      <c r="J220" s="266"/>
      <c r="K220" s="266"/>
      <c r="L220" s="266"/>
      <c r="M220" s="266"/>
      <c r="N220" s="758" t="s">
        <v>711</v>
      </c>
      <c r="O220" s="662"/>
      <c r="P220" s="662"/>
      <c r="Q220" s="662"/>
      <c r="R220" s="662"/>
      <c r="S220" s="662"/>
      <c r="T220" s="662"/>
      <c r="U220" s="662"/>
      <c r="V220" s="662"/>
      <c r="W220" s="662"/>
      <c r="X220" s="662"/>
      <c r="Y220" s="662"/>
      <c r="Z220" s="662"/>
      <c r="AA220" s="662"/>
      <c r="AB220" s="662"/>
      <c r="AC220" s="662"/>
      <c r="AD220" s="662"/>
      <c r="AE220" s="662"/>
      <c r="AF220" s="662"/>
      <c r="AG220" s="662"/>
      <c r="AH220" s="662"/>
      <c r="AI220" s="662"/>
      <c r="AJ220" s="662"/>
      <c r="AK220" s="759"/>
      <c r="AL220" s="267">
        <v>0.01</v>
      </c>
      <c r="AM220" s="266"/>
      <c r="AN220" s="266"/>
      <c r="AO220" s="266"/>
      <c r="AP220" s="266"/>
      <c r="AQ220" s="266"/>
      <c r="AR220" s="469" t="s">
        <v>675</v>
      </c>
      <c r="AS220" s="469"/>
      <c r="AT220" s="469"/>
      <c r="AU220" s="469"/>
      <c r="AV220" s="469" t="s">
        <v>675</v>
      </c>
      <c r="AW220" s="469"/>
      <c r="AX220" s="469"/>
      <c r="AY220" s="142"/>
    </row>
    <row r="221" spans="2:51" ht="21.75" customHeight="1">
      <c r="B221" s="264">
        <v>2</v>
      </c>
      <c r="C221" s="264">
        <v>1</v>
      </c>
      <c r="D221" s="266"/>
      <c r="E221" s="266"/>
      <c r="F221" s="266"/>
      <c r="G221" s="266"/>
      <c r="H221" s="266"/>
      <c r="I221" s="266"/>
      <c r="J221" s="266"/>
      <c r="K221" s="266"/>
      <c r="L221" s="266"/>
      <c r="M221" s="266"/>
      <c r="N221" s="758"/>
      <c r="O221" s="662"/>
      <c r="P221" s="662"/>
      <c r="Q221" s="662"/>
      <c r="R221" s="662"/>
      <c r="S221" s="662"/>
      <c r="T221" s="662"/>
      <c r="U221" s="662"/>
      <c r="V221" s="662"/>
      <c r="W221" s="662"/>
      <c r="X221" s="662"/>
      <c r="Y221" s="662"/>
      <c r="Z221" s="662"/>
      <c r="AA221" s="662"/>
      <c r="AB221" s="662"/>
      <c r="AC221" s="662"/>
      <c r="AD221" s="662"/>
      <c r="AE221" s="662"/>
      <c r="AF221" s="662"/>
      <c r="AG221" s="662"/>
      <c r="AH221" s="662"/>
      <c r="AI221" s="662"/>
      <c r="AJ221" s="662"/>
      <c r="AK221" s="759"/>
      <c r="AL221" s="267"/>
      <c r="AM221" s="266"/>
      <c r="AN221" s="266"/>
      <c r="AO221" s="266"/>
      <c r="AP221" s="266"/>
      <c r="AQ221" s="266"/>
      <c r="AR221" s="266"/>
      <c r="AS221" s="266"/>
      <c r="AT221" s="266"/>
      <c r="AU221" s="266"/>
      <c r="AV221" s="266"/>
      <c r="AW221" s="266"/>
      <c r="AX221" s="266"/>
      <c r="AY221" s="142"/>
    </row>
    <row r="222" spans="2:51" ht="22.5" customHeight="1">
      <c r="B222" s="134"/>
      <c r="C222" s="134"/>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69"/>
      <c r="AM222" s="86"/>
      <c r="AN222" s="86"/>
      <c r="AO222" s="86"/>
      <c r="AP222" s="86"/>
      <c r="AQ222" s="86"/>
      <c r="AR222" s="86"/>
      <c r="AS222" s="86"/>
      <c r="AT222" s="86"/>
      <c r="AU222" s="86"/>
      <c r="AV222" s="86"/>
      <c r="AW222" s="86"/>
      <c r="AX222" s="86"/>
      <c r="AY222" s="142"/>
    </row>
    <row r="223" spans="2:51" ht="25.5" customHeight="1">
      <c r="B223" s="134"/>
      <c r="C223" s="147" t="s">
        <v>694</v>
      </c>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69"/>
      <c r="AM223" s="86"/>
      <c r="AN223" s="86"/>
      <c r="AO223" s="86"/>
      <c r="AP223" s="86"/>
      <c r="AQ223" s="86"/>
      <c r="AR223" s="86"/>
      <c r="AS223" s="86"/>
      <c r="AT223" s="86"/>
      <c r="AU223" s="86"/>
      <c r="AV223" s="86"/>
      <c r="AW223" s="86"/>
      <c r="AX223" s="86"/>
      <c r="AY223" s="142"/>
    </row>
    <row r="224" spans="2:51" ht="22.5" customHeight="1">
      <c r="B224" s="134"/>
      <c r="C224" s="134" t="s">
        <v>716</v>
      </c>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69"/>
      <c r="AM224" s="86"/>
      <c r="AN224" s="86"/>
      <c r="AO224" s="86"/>
      <c r="AP224" s="86"/>
      <c r="AQ224" s="86"/>
      <c r="AR224" s="86"/>
      <c r="AS224" s="86"/>
      <c r="AT224" s="86"/>
      <c r="AU224" s="86"/>
      <c r="AV224" s="86"/>
      <c r="AW224" s="86"/>
      <c r="AX224" s="86"/>
      <c r="AY224" s="146"/>
    </row>
    <row r="225" spans="2:52" ht="36.75" customHeight="1">
      <c r="B225" s="264"/>
      <c r="C225" s="264"/>
      <c r="D225" s="269" t="s">
        <v>687</v>
      </c>
      <c r="E225" s="269"/>
      <c r="F225" s="269"/>
      <c r="G225" s="269"/>
      <c r="H225" s="269"/>
      <c r="I225" s="269"/>
      <c r="J225" s="269"/>
      <c r="K225" s="269"/>
      <c r="L225" s="269"/>
      <c r="M225" s="269"/>
      <c r="N225" s="755" t="s">
        <v>686</v>
      </c>
      <c r="O225" s="756"/>
      <c r="P225" s="756"/>
      <c r="Q225" s="756"/>
      <c r="R225" s="756"/>
      <c r="S225" s="756"/>
      <c r="T225" s="756"/>
      <c r="U225" s="756"/>
      <c r="V225" s="756"/>
      <c r="W225" s="756"/>
      <c r="X225" s="756"/>
      <c r="Y225" s="756"/>
      <c r="Z225" s="756"/>
      <c r="AA225" s="756"/>
      <c r="AB225" s="756"/>
      <c r="AC225" s="756"/>
      <c r="AD225" s="756"/>
      <c r="AE225" s="756"/>
      <c r="AF225" s="756"/>
      <c r="AG225" s="756"/>
      <c r="AH225" s="756"/>
      <c r="AI225" s="756"/>
      <c r="AJ225" s="756"/>
      <c r="AK225" s="757"/>
      <c r="AL225" s="297" t="s">
        <v>685</v>
      </c>
      <c r="AM225" s="269"/>
      <c r="AN225" s="269"/>
      <c r="AO225" s="269"/>
      <c r="AP225" s="269"/>
      <c r="AQ225" s="269"/>
      <c r="AR225" s="269" t="s">
        <v>160</v>
      </c>
      <c r="AS225" s="269"/>
      <c r="AT225" s="269"/>
      <c r="AU225" s="269"/>
      <c r="AV225" s="269" t="s">
        <v>161</v>
      </c>
      <c r="AW225" s="269"/>
      <c r="AX225" s="755"/>
      <c r="AY225" s="90"/>
    </row>
    <row r="226" spans="2:52" ht="30" customHeight="1">
      <c r="B226" s="264">
        <v>1</v>
      </c>
      <c r="C226" s="264">
        <v>1</v>
      </c>
      <c r="D226" s="266" t="s">
        <v>715</v>
      </c>
      <c r="E226" s="266"/>
      <c r="F226" s="266"/>
      <c r="G226" s="266"/>
      <c r="H226" s="266"/>
      <c r="I226" s="266"/>
      <c r="J226" s="266"/>
      <c r="K226" s="266"/>
      <c r="L226" s="266"/>
      <c r="M226" s="266"/>
      <c r="N226" s="758" t="s">
        <v>714</v>
      </c>
      <c r="O226" s="662"/>
      <c r="P226" s="662"/>
      <c r="Q226" s="662"/>
      <c r="R226" s="662"/>
      <c r="S226" s="662"/>
      <c r="T226" s="662"/>
      <c r="U226" s="662"/>
      <c r="V226" s="662"/>
      <c r="W226" s="662"/>
      <c r="X226" s="662"/>
      <c r="Y226" s="662"/>
      <c r="Z226" s="662"/>
      <c r="AA226" s="662"/>
      <c r="AB226" s="662"/>
      <c r="AC226" s="662"/>
      <c r="AD226" s="662"/>
      <c r="AE226" s="662"/>
      <c r="AF226" s="662"/>
      <c r="AG226" s="662"/>
      <c r="AH226" s="662"/>
      <c r="AI226" s="662"/>
      <c r="AJ226" s="662"/>
      <c r="AK226" s="759"/>
      <c r="AL226" s="267">
        <v>0.03</v>
      </c>
      <c r="AM226" s="266"/>
      <c r="AN226" s="266"/>
      <c r="AO226" s="266"/>
      <c r="AP226" s="266"/>
      <c r="AQ226" s="266"/>
      <c r="AR226" s="469" t="s">
        <v>675</v>
      </c>
      <c r="AS226" s="469"/>
      <c r="AT226" s="469"/>
      <c r="AU226" s="469"/>
      <c r="AV226" s="469" t="s">
        <v>675</v>
      </c>
      <c r="AW226" s="469"/>
      <c r="AX226" s="469"/>
      <c r="AY226" s="91"/>
    </row>
    <row r="227" spans="2:52" ht="26.25" customHeight="1">
      <c r="B227" s="264">
        <v>2</v>
      </c>
      <c r="C227" s="264">
        <v>1</v>
      </c>
      <c r="D227" s="266"/>
      <c r="E227" s="266"/>
      <c r="F227" s="266"/>
      <c r="G227" s="266"/>
      <c r="H227" s="266"/>
      <c r="I227" s="266"/>
      <c r="J227" s="266"/>
      <c r="K227" s="266"/>
      <c r="L227" s="266"/>
      <c r="M227" s="266"/>
      <c r="N227" s="758"/>
      <c r="O227" s="662"/>
      <c r="P227" s="662"/>
      <c r="Q227" s="662"/>
      <c r="R227" s="662"/>
      <c r="S227" s="662"/>
      <c r="T227" s="662"/>
      <c r="U227" s="662"/>
      <c r="V227" s="662"/>
      <c r="W227" s="662"/>
      <c r="X227" s="662"/>
      <c r="Y227" s="662"/>
      <c r="Z227" s="662"/>
      <c r="AA227" s="662"/>
      <c r="AB227" s="662"/>
      <c r="AC227" s="662"/>
      <c r="AD227" s="662"/>
      <c r="AE227" s="662"/>
      <c r="AF227" s="662"/>
      <c r="AG227" s="662"/>
      <c r="AH227" s="662"/>
      <c r="AI227" s="662"/>
      <c r="AJ227" s="662"/>
      <c r="AK227" s="759"/>
      <c r="AL227" s="267"/>
      <c r="AM227" s="266"/>
      <c r="AN227" s="266"/>
      <c r="AO227" s="266"/>
      <c r="AP227" s="266"/>
      <c r="AQ227" s="266"/>
      <c r="AR227" s="266"/>
      <c r="AS227" s="266"/>
      <c r="AT227" s="266"/>
      <c r="AU227" s="266"/>
      <c r="AV227" s="266"/>
      <c r="AW227" s="266"/>
      <c r="AX227" s="266"/>
      <c r="AY227" s="91"/>
    </row>
    <row r="228" spans="2:52" ht="26.25" customHeight="1">
      <c r="B228" s="134"/>
      <c r="C228" s="134"/>
      <c r="D228" s="86"/>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69"/>
      <c r="AM228" s="86"/>
      <c r="AN228" s="86"/>
      <c r="AO228" s="86"/>
      <c r="AP228" s="86"/>
      <c r="AQ228" s="86"/>
      <c r="AR228" s="86"/>
      <c r="AS228" s="86"/>
      <c r="AT228" s="86"/>
      <c r="AU228" s="86"/>
      <c r="AV228" s="86"/>
      <c r="AW228" s="86"/>
      <c r="AX228" s="86"/>
      <c r="AY228" s="91"/>
    </row>
    <row r="229" spans="2:52" ht="24.75" customHeight="1">
      <c r="B229" s="134"/>
      <c r="C229" s="55" t="s">
        <v>694</v>
      </c>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69"/>
      <c r="AM229" s="86"/>
      <c r="AN229" s="86"/>
      <c r="AO229" s="86"/>
      <c r="AP229" s="86"/>
      <c r="AQ229" s="86"/>
      <c r="AR229" s="86"/>
      <c r="AS229" s="86"/>
      <c r="AT229" s="86"/>
      <c r="AU229" s="86"/>
      <c r="AV229" s="86"/>
      <c r="AW229" s="86"/>
      <c r="AX229" s="86"/>
      <c r="AY229" s="91"/>
    </row>
    <row r="230" spans="2:52" ht="18.75" customHeight="1">
      <c r="C230" s="1" t="s">
        <v>713</v>
      </c>
      <c r="AY230" s="91"/>
    </row>
    <row r="231" spans="2:52" ht="33.75" customHeight="1">
      <c r="B231" s="264"/>
      <c r="C231" s="264"/>
      <c r="D231" s="269" t="s">
        <v>687</v>
      </c>
      <c r="E231" s="269"/>
      <c r="F231" s="269"/>
      <c r="G231" s="269"/>
      <c r="H231" s="269"/>
      <c r="I231" s="269"/>
      <c r="J231" s="269"/>
      <c r="K231" s="269"/>
      <c r="L231" s="269"/>
      <c r="M231" s="269"/>
      <c r="N231" s="755" t="s">
        <v>686</v>
      </c>
      <c r="O231" s="756"/>
      <c r="P231" s="756"/>
      <c r="Q231" s="756"/>
      <c r="R231" s="756"/>
      <c r="S231" s="756"/>
      <c r="T231" s="756"/>
      <c r="U231" s="756"/>
      <c r="V231" s="756"/>
      <c r="W231" s="756"/>
      <c r="X231" s="756"/>
      <c r="Y231" s="756"/>
      <c r="Z231" s="756"/>
      <c r="AA231" s="756"/>
      <c r="AB231" s="756"/>
      <c r="AC231" s="756"/>
      <c r="AD231" s="756"/>
      <c r="AE231" s="756"/>
      <c r="AF231" s="756"/>
      <c r="AG231" s="756"/>
      <c r="AH231" s="756"/>
      <c r="AI231" s="756"/>
      <c r="AJ231" s="756"/>
      <c r="AK231" s="757"/>
      <c r="AL231" s="297" t="s">
        <v>685</v>
      </c>
      <c r="AM231" s="269"/>
      <c r="AN231" s="269"/>
      <c r="AO231" s="269"/>
      <c r="AP231" s="269"/>
      <c r="AQ231" s="269"/>
      <c r="AR231" s="269" t="s">
        <v>160</v>
      </c>
      <c r="AS231" s="269"/>
      <c r="AT231" s="269"/>
      <c r="AU231" s="269"/>
      <c r="AV231" s="269" t="s">
        <v>161</v>
      </c>
      <c r="AW231" s="269"/>
      <c r="AX231" s="269"/>
      <c r="AY231" s="91"/>
    </row>
    <row r="232" spans="2:52" ht="31.5" customHeight="1">
      <c r="B232" s="264">
        <v>1</v>
      </c>
      <c r="C232" s="264">
        <v>1</v>
      </c>
      <c r="D232" s="266" t="s">
        <v>712</v>
      </c>
      <c r="E232" s="266"/>
      <c r="F232" s="266"/>
      <c r="G232" s="266"/>
      <c r="H232" s="266"/>
      <c r="I232" s="266"/>
      <c r="J232" s="266"/>
      <c r="K232" s="266"/>
      <c r="L232" s="266"/>
      <c r="M232" s="266"/>
      <c r="N232" s="758" t="s">
        <v>711</v>
      </c>
      <c r="O232" s="662"/>
      <c r="P232" s="662"/>
      <c r="Q232" s="662"/>
      <c r="R232" s="662"/>
      <c r="S232" s="662"/>
      <c r="T232" s="662"/>
      <c r="U232" s="662"/>
      <c r="V232" s="662"/>
      <c r="W232" s="662"/>
      <c r="X232" s="662"/>
      <c r="Y232" s="662"/>
      <c r="Z232" s="662"/>
      <c r="AA232" s="662"/>
      <c r="AB232" s="662"/>
      <c r="AC232" s="662"/>
      <c r="AD232" s="662"/>
      <c r="AE232" s="662"/>
      <c r="AF232" s="662"/>
      <c r="AG232" s="662"/>
      <c r="AH232" s="662"/>
      <c r="AI232" s="662"/>
      <c r="AJ232" s="662"/>
      <c r="AK232" s="759"/>
      <c r="AL232" s="267">
        <v>0.01</v>
      </c>
      <c r="AM232" s="266"/>
      <c r="AN232" s="266"/>
      <c r="AO232" s="266"/>
      <c r="AP232" s="266"/>
      <c r="AQ232" s="266"/>
      <c r="AR232" s="469" t="s">
        <v>675</v>
      </c>
      <c r="AS232" s="469"/>
      <c r="AT232" s="469"/>
      <c r="AU232" s="469"/>
      <c r="AV232" s="469" t="s">
        <v>675</v>
      </c>
      <c r="AW232" s="469"/>
      <c r="AX232" s="469"/>
      <c r="AY232" s="91"/>
    </row>
    <row r="233" spans="2:52" ht="29.25" customHeight="1">
      <c r="B233" s="264">
        <v>2</v>
      </c>
      <c r="C233" s="264">
        <v>1</v>
      </c>
      <c r="D233" s="266"/>
      <c r="E233" s="266"/>
      <c r="F233" s="266"/>
      <c r="G233" s="266"/>
      <c r="H233" s="266"/>
      <c r="I233" s="266"/>
      <c r="J233" s="266"/>
      <c r="K233" s="266"/>
      <c r="L233" s="266"/>
      <c r="M233" s="266"/>
      <c r="N233" s="758"/>
      <c r="O233" s="662"/>
      <c r="P233" s="662"/>
      <c r="Q233" s="662"/>
      <c r="R233" s="662"/>
      <c r="S233" s="662"/>
      <c r="T233" s="662"/>
      <c r="U233" s="662"/>
      <c r="V233" s="662"/>
      <c r="W233" s="662"/>
      <c r="X233" s="662"/>
      <c r="Y233" s="662"/>
      <c r="Z233" s="662"/>
      <c r="AA233" s="662"/>
      <c r="AB233" s="662"/>
      <c r="AC233" s="662"/>
      <c r="AD233" s="662"/>
      <c r="AE233" s="662"/>
      <c r="AF233" s="662"/>
      <c r="AG233" s="662"/>
      <c r="AH233" s="662"/>
      <c r="AI233" s="662"/>
      <c r="AJ233" s="662"/>
      <c r="AK233" s="759"/>
      <c r="AL233" s="267"/>
      <c r="AM233" s="266"/>
      <c r="AN233" s="266"/>
      <c r="AO233" s="266"/>
      <c r="AP233" s="266"/>
      <c r="AQ233" s="266"/>
      <c r="AR233" s="266"/>
      <c r="AS233" s="266"/>
      <c r="AT233" s="266"/>
      <c r="AU233" s="266"/>
      <c r="AV233" s="266"/>
      <c r="AW233" s="266"/>
      <c r="AX233" s="758"/>
      <c r="AY233" s="90"/>
    </row>
    <row r="234" spans="2:52" ht="23.25" customHeight="1" thickBot="1">
      <c r="B234" s="19"/>
      <c r="C234" s="19"/>
      <c r="D234" s="19"/>
      <c r="E234" s="19"/>
      <c r="F234" s="19"/>
      <c r="G234" s="19"/>
      <c r="H234" s="20"/>
      <c r="I234" s="20"/>
      <c r="J234" s="20"/>
      <c r="K234" s="20"/>
      <c r="L234" s="20"/>
      <c r="M234" s="20"/>
      <c r="N234" s="20"/>
      <c r="O234" s="20"/>
      <c r="P234" s="2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row>
    <row r="235" spans="2:52" ht="24.75" customHeight="1">
      <c r="B235" s="275" t="s">
        <v>114</v>
      </c>
      <c r="C235" s="276"/>
      <c r="D235" s="276"/>
      <c r="E235" s="276"/>
      <c r="F235" s="276"/>
      <c r="G235" s="276"/>
      <c r="H235" s="2784" t="s">
        <v>706</v>
      </c>
      <c r="I235" s="278"/>
      <c r="J235" s="278"/>
      <c r="K235" s="278"/>
      <c r="L235" s="278"/>
      <c r="M235" s="278"/>
      <c r="N235" s="278"/>
      <c r="O235" s="278"/>
      <c r="P235" s="278"/>
      <c r="Q235" s="278"/>
      <c r="R235" s="278"/>
      <c r="S235" s="278"/>
      <c r="T235" s="278"/>
      <c r="U235" s="278"/>
      <c r="V235" s="278"/>
      <c r="W235" s="278"/>
      <c r="X235" s="278"/>
      <c r="Y235" s="278"/>
      <c r="Z235" s="279" t="s">
        <v>682</v>
      </c>
      <c r="AA235" s="2736"/>
      <c r="AB235" s="2736"/>
      <c r="AC235" s="2736"/>
      <c r="AD235" s="2736"/>
      <c r="AE235" s="2737"/>
      <c r="AF235" s="282" t="s">
        <v>531</v>
      </c>
      <c r="AG235" s="280"/>
      <c r="AH235" s="280"/>
      <c r="AI235" s="280"/>
      <c r="AJ235" s="280"/>
      <c r="AK235" s="280"/>
      <c r="AL235" s="280"/>
      <c r="AM235" s="280"/>
      <c r="AN235" s="280"/>
      <c r="AO235" s="280"/>
      <c r="AP235" s="280"/>
      <c r="AQ235" s="281"/>
      <c r="AR235" s="283" t="s">
        <v>6</v>
      </c>
      <c r="AS235" s="282"/>
      <c r="AT235" s="282"/>
      <c r="AU235" s="282"/>
      <c r="AV235" s="282"/>
      <c r="AW235" s="282"/>
      <c r="AX235" s="282"/>
      <c r="AY235" s="282"/>
      <c r="AZ235" s="48"/>
    </row>
    <row r="236" spans="2:52" ht="41.25" customHeight="1">
      <c r="B236" s="285" t="s">
        <v>7</v>
      </c>
      <c r="C236" s="286"/>
      <c r="D236" s="286"/>
      <c r="E236" s="286"/>
      <c r="F236" s="286"/>
      <c r="G236" s="287"/>
      <c r="H236" s="288" t="s">
        <v>710</v>
      </c>
      <c r="I236" s="289"/>
      <c r="J236" s="289"/>
      <c r="K236" s="289"/>
      <c r="L236" s="289"/>
      <c r="M236" s="289"/>
      <c r="N236" s="289"/>
      <c r="O236" s="289"/>
      <c r="P236" s="289"/>
      <c r="Q236" s="289"/>
      <c r="R236" s="289"/>
      <c r="S236" s="289"/>
      <c r="T236" s="289"/>
      <c r="U236" s="289"/>
      <c r="V236" s="289"/>
      <c r="W236" s="290"/>
      <c r="X236" s="290"/>
      <c r="Y236" s="290"/>
      <c r="Z236" s="291" t="s">
        <v>8</v>
      </c>
      <c r="AA236" s="2661"/>
      <c r="AB236" s="2661"/>
      <c r="AC236" s="2661"/>
      <c r="AD236" s="2661"/>
      <c r="AE236" s="2662"/>
      <c r="AF236" s="292" t="s">
        <v>680</v>
      </c>
      <c r="AG236" s="292"/>
      <c r="AH236" s="292"/>
      <c r="AI236" s="292"/>
      <c r="AJ236" s="292"/>
      <c r="AK236" s="292"/>
      <c r="AL236" s="292"/>
      <c r="AM236" s="292"/>
      <c r="AN236" s="292"/>
      <c r="AO236" s="292"/>
      <c r="AP236" s="292"/>
      <c r="AQ236" s="293"/>
      <c r="AR236" s="294" t="s">
        <v>679</v>
      </c>
      <c r="AS236" s="295"/>
      <c r="AT236" s="295"/>
      <c r="AU236" s="295"/>
      <c r="AV236" s="295"/>
      <c r="AW236" s="295"/>
      <c r="AX236" s="295"/>
      <c r="AY236" s="295"/>
      <c r="AZ236" s="48"/>
    </row>
    <row r="237" spans="2:52" ht="21.75" customHeight="1">
      <c r="B237" s="361" t="s">
        <v>11</v>
      </c>
      <c r="C237" s="362"/>
      <c r="D237" s="362"/>
      <c r="E237" s="362"/>
      <c r="F237" s="362"/>
      <c r="G237" s="362"/>
      <c r="H237" s="363" t="s">
        <v>12</v>
      </c>
      <c r="I237" s="290"/>
      <c r="J237" s="290"/>
      <c r="K237" s="290"/>
      <c r="L237" s="290"/>
      <c r="M237" s="290"/>
      <c r="N237" s="290"/>
      <c r="O237" s="290"/>
      <c r="P237" s="290"/>
      <c r="Q237" s="290"/>
      <c r="R237" s="290"/>
      <c r="S237" s="290"/>
      <c r="T237" s="290"/>
      <c r="U237" s="290"/>
      <c r="V237" s="290"/>
      <c r="W237" s="290"/>
      <c r="X237" s="290"/>
      <c r="Y237" s="290"/>
      <c r="Z237" s="364" t="s">
        <v>13</v>
      </c>
      <c r="AA237" s="365"/>
      <c r="AB237" s="365"/>
      <c r="AC237" s="365"/>
      <c r="AD237" s="365"/>
      <c r="AE237" s="366"/>
      <c r="AF237" s="367" t="s">
        <v>678</v>
      </c>
      <c r="AG237" s="367"/>
      <c r="AH237" s="367"/>
      <c r="AI237" s="367"/>
      <c r="AJ237" s="367"/>
      <c r="AK237" s="367"/>
      <c r="AL237" s="367"/>
      <c r="AM237" s="367"/>
      <c r="AN237" s="367"/>
      <c r="AO237" s="367"/>
      <c r="AP237" s="367"/>
      <c r="AQ237" s="367"/>
      <c r="AR237" s="368"/>
      <c r="AS237" s="368"/>
      <c r="AT237" s="368"/>
      <c r="AU237" s="368"/>
      <c r="AV237" s="368"/>
      <c r="AW237" s="368"/>
      <c r="AX237" s="368"/>
      <c r="AY237" s="368"/>
      <c r="AZ237" s="48"/>
    </row>
    <row r="238" spans="2:52" ht="20.25" customHeight="1">
      <c r="B238" s="370" t="s">
        <v>15</v>
      </c>
      <c r="C238" s="371"/>
      <c r="D238" s="371"/>
      <c r="E238" s="371"/>
      <c r="F238" s="371"/>
      <c r="G238" s="371"/>
      <c r="H238" s="374" t="s">
        <v>677</v>
      </c>
      <c r="I238" s="375"/>
      <c r="J238" s="375"/>
      <c r="K238" s="375"/>
      <c r="L238" s="375"/>
      <c r="M238" s="375"/>
      <c r="N238" s="375"/>
      <c r="O238" s="375"/>
      <c r="P238" s="375"/>
      <c r="Q238" s="375"/>
      <c r="R238" s="375"/>
      <c r="S238" s="375"/>
      <c r="T238" s="375"/>
      <c r="U238" s="375"/>
      <c r="V238" s="375"/>
      <c r="W238" s="375"/>
      <c r="X238" s="375"/>
      <c r="Y238" s="2777"/>
      <c r="Z238" s="2724" t="s">
        <v>676</v>
      </c>
      <c r="AA238" s="2725"/>
      <c r="AB238" s="2725"/>
      <c r="AC238" s="2725"/>
      <c r="AD238" s="2725"/>
      <c r="AE238" s="2726"/>
      <c r="AF238" s="1250" t="s">
        <v>675</v>
      </c>
      <c r="AG238" s="834"/>
      <c r="AH238" s="834"/>
      <c r="AI238" s="834"/>
      <c r="AJ238" s="834"/>
      <c r="AK238" s="834"/>
      <c r="AL238" s="834"/>
      <c r="AM238" s="834"/>
      <c r="AN238" s="834"/>
      <c r="AO238" s="834"/>
      <c r="AP238" s="834"/>
      <c r="AQ238" s="834"/>
      <c r="AR238" s="834"/>
      <c r="AS238" s="834"/>
      <c r="AT238" s="834"/>
      <c r="AU238" s="834"/>
      <c r="AV238" s="834"/>
      <c r="AW238" s="834"/>
      <c r="AX238" s="834"/>
      <c r="AY238" s="834"/>
      <c r="AZ238" s="48"/>
    </row>
    <row r="239" spans="2:52" ht="18" customHeight="1">
      <c r="B239" s="372"/>
      <c r="C239" s="373"/>
      <c r="D239" s="373"/>
      <c r="E239" s="373"/>
      <c r="F239" s="373"/>
      <c r="G239" s="373"/>
      <c r="H239" s="377"/>
      <c r="I239" s="378"/>
      <c r="J239" s="378"/>
      <c r="K239" s="378"/>
      <c r="L239" s="378"/>
      <c r="M239" s="378"/>
      <c r="N239" s="378"/>
      <c r="O239" s="378"/>
      <c r="P239" s="378"/>
      <c r="Q239" s="378"/>
      <c r="R239" s="378"/>
      <c r="S239" s="378"/>
      <c r="T239" s="378"/>
      <c r="U239" s="378"/>
      <c r="V239" s="378"/>
      <c r="W239" s="378"/>
      <c r="X239" s="378"/>
      <c r="Y239" s="2778"/>
      <c r="Z239" s="2727"/>
      <c r="AA239" s="2728"/>
      <c r="AB239" s="2728"/>
      <c r="AC239" s="2728"/>
      <c r="AD239" s="2728"/>
      <c r="AE239" s="2729"/>
      <c r="AF239" s="836"/>
      <c r="AG239" s="836"/>
      <c r="AH239" s="836"/>
      <c r="AI239" s="836"/>
      <c r="AJ239" s="836"/>
      <c r="AK239" s="836"/>
      <c r="AL239" s="836"/>
      <c r="AM239" s="836"/>
      <c r="AN239" s="836"/>
      <c r="AO239" s="836"/>
      <c r="AP239" s="836"/>
      <c r="AQ239" s="836"/>
      <c r="AR239" s="836"/>
      <c r="AS239" s="836"/>
      <c r="AT239" s="836"/>
      <c r="AU239" s="836"/>
      <c r="AV239" s="836"/>
      <c r="AW239" s="836"/>
      <c r="AX239" s="836"/>
      <c r="AY239" s="836"/>
      <c r="AZ239" s="48"/>
    </row>
    <row r="240" spans="2:52" ht="29.25" customHeight="1">
      <c r="B240" s="298" t="s">
        <v>22</v>
      </c>
      <c r="C240" s="299"/>
      <c r="D240" s="299"/>
      <c r="E240" s="299"/>
      <c r="F240" s="299"/>
      <c r="G240" s="303"/>
      <c r="H240" s="304" t="s">
        <v>381</v>
      </c>
      <c r="I240" s="2773"/>
      <c r="J240" s="2773"/>
      <c r="K240" s="2773"/>
      <c r="L240" s="2773"/>
      <c r="M240" s="2773"/>
      <c r="N240" s="2773"/>
      <c r="O240" s="2773"/>
      <c r="P240" s="2773"/>
      <c r="Q240" s="2773"/>
      <c r="R240" s="2773"/>
      <c r="S240" s="2773"/>
      <c r="T240" s="2773"/>
      <c r="U240" s="2773"/>
      <c r="V240" s="2773"/>
      <c r="W240" s="2773"/>
      <c r="X240" s="2773"/>
      <c r="Y240" s="2773"/>
      <c r="Z240" s="2773"/>
      <c r="AA240" s="2773"/>
      <c r="AB240" s="2773"/>
      <c r="AC240" s="2773"/>
      <c r="AD240" s="2773"/>
      <c r="AE240" s="2773"/>
      <c r="AF240" s="2773"/>
      <c r="AG240" s="2773"/>
      <c r="AH240" s="2773"/>
      <c r="AI240" s="2773"/>
      <c r="AJ240" s="2773"/>
      <c r="AK240" s="2773"/>
      <c r="AL240" s="2773"/>
      <c r="AM240" s="2773"/>
      <c r="AN240" s="2773"/>
      <c r="AO240" s="2773"/>
      <c r="AP240" s="2773"/>
      <c r="AQ240" s="2773"/>
      <c r="AR240" s="2773"/>
      <c r="AS240" s="2773"/>
      <c r="AT240" s="2773"/>
      <c r="AU240" s="2773"/>
      <c r="AV240" s="2773"/>
      <c r="AW240" s="2773"/>
      <c r="AX240" s="2773"/>
      <c r="AY240" s="2773"/>
      <c r="AZ240" s="48"/>
    </row>
    <row r="241" spans="2:52" ht="18" customHeight="1">
      <c r="B241" s="391" t="s">
        <v>24</v>
      </c>
      <c r="C241" s="392"/>
      <c r="D241" s="392"/>
      <c r="E241" s="392"/>
      <c r="F241" s="392"/>
      <c r="G241" s="393"/>
      <c r="H241" s="400"/>
      <c r="I241" s="401"/>
      <c r="J241" s="401"/>
      <c r="K241" s="401"/>
      <c r="L241" s="401"/>
      <c r="M241" s="401"/>
      <c r="N241" s="401"/>
      <c r="O241" s="401"/>
      <c r="P241" s="401"/>
      <c r="Q241" s="402" t="s">
        <v>25</v>
      </c>
      <c r="R241" s="403"/>
      <c r="S241" s="403"/>
      <c r="T241" s="403"/>
      <c r="U241" s="403"/>
      <c r="V241" s="403"/>
      <c r="W241" s="404"/>
      <c r="X241" s="402" t="s">
        <v>26</v>
      </c>
      <c r="Y241" s="403"/>
      <c r="Z241" s="403"/>
      <c r="AA241" s="403"/>
      <c r="AB241" s="403"/>
      <c r="AC241" s="403"/>
      <c r="AD241" s="404"/>
      <c r="AE241" s="402" t="s">
        <v>27</v>
      </c>
      <c r="AF241" s="403"/>
      <c r="AG241" s="403"/>
      <c r="AH241" s="403"/>
      <c r="AI241" s="403"/>
      <c r="AJ241" s="403"/>
      <c r="AK241" s="404"/>
      <c r="AL241" s="402" t="s">
        <v>28</v>
      </c>
      <c r="AM241" s="403"/>
      <c r="AN241" s="403"/>
      <c r="AO241" s="403"/>
      <c r="AP241" s="403"/>
      <c r="AQ241" s="403"/>
      <c r="AR241" s="404"/>
      <c r="AS241" s="402" t="s">
        <v>29</v>
      </c>
      <c r="AT241" s="403"/>
      <c r="AU241" s="403"/>
      <c r="AV241" s="403"/>
      <c r="AW241" s="403"/>
      <c r="AX241" s="403"/>
      <c r="AY241" s="403"/>
      <c r="AZ241" s="48"/>
    </row>
    <row r="242" spans="2:52" ht="18" customHeight="1">
      <c r="B242" s="394"/>
      <c r="C242" s="395"/>
      <c r="D242" s="395"/>
      <c r="E242" s="395"/>
      <c r="F242" s="395"/>
      <c r="G242" s="396"/>
      <c r="H242" s="413" t="s">
        <v>30</v>
      </c>
      <c r="I242" s="414"/>
      <c r="J242" s="427" t="s">
        <v>31</v>
      </c>
      <c r="K242" s="428"/>
      <c r="L242" s="428"/>
      <c r="M242" s="428"/>
      <c r="N242" s="428"/>
      <c r="O242" s="428"/>
      <c r="P242" s="429"/>
      <c r="Q242" s="2735" t="s">
        <v>675</v>
      </c>
      <c r="R242" s="2734"/>
      <c r="S242" s="2734"/>
      <c r="T242" s="2734"/>
      <c r="U242" s="2734"/>
      <c r="V242" s="2734"/>
      <c r="W242" s="2734"/>
      <c r="X242" s="1141" t="s">
        <v>675</v>
      </c>
      <c r="Y242" s="2672"/>
      <c r="Z242" s="2672"/>
      <c r="AA242" s="2672"/>
      <c r="AB242" s="2672"/>
      <c r="AC242" s="2672"/>
      <c r="AD242" s="2673"/>
      <c r="AE242" s="2734">
        <v>1</v>
      </c>
      <c r="AF242" s="2734"/>
      <c r="AG242" s="2734"/>
      <c r="AH242" s="2734"/>
      <c r="AI242" s="2734"/>
      <c r="AJ242" s="2734"/>
      <c r="AK242" s="2734"/>
      <c r="AL242" s="2735">
        <v>1</v>
      </c>
      <c r="AM242" s="2734"/>
      <c r="AN242" s="2734"/>
      <c r="AO242" s="2734"/>
      <c r="AP242" s="2734"/>
      <c r="AQ242" s="2734"/>
      <c r="AR242" s="2734"/>
      <c r="AS242" s="2734">
        <v>1</v>
      </c>
      <c r="AT242" s="2734"/>
      <c r="AU242" s="2734"/>
      <c r="AV242" s="2734"/>
      <c r="AW242" s="2734"/>
      <c r="AX242" s="2734"/>
      <c r="AY242" s="2700"/>
      <c r="AZ242" s="48"/>
    </row>
    <row r="243" spans="2:52" ht="18" customHeight="1">
      <c r="B243" s="394"/>
      <c r="C243" s="395"/>
      <c r="D243" s="395"/>
      <c r="E243" s="395"/>
      <c r="F243" s="395"/>
      <c r="G243" s="396"/>
      <c r="H243" s="415"/>
      <c r="I243" s="416"/>
      <c r="J243" s="409" t="s">
        <v>32</v>
      </c>
      <c r="K243" s="410"/>
      <c r="L243" s="410"/>
      <c r="M243" s="410"/>
      <c r="N243" s="410"/>
      <c r="O243" s="410"/>
      <c r="P243" s="411"/>
      <c r="Q243" s="2814" t="s">
        <v>675</v>
      </c>
      <c r="R243" s="2807"/>
      <c r="S243" s="2807"/>
      <c r="T243" s="2807"/>
      <c r="U243" s="2807"/>
      <c r="V243" s="2807"/>
      <c r="W243" s="2807"/>
      <c r="X243" s="2666" t="s">
        <v>675</v>
      </c>
      <c r="Y243" s="2667"/>
      <c r="Z243" s="2667"/>
      <c r="AA243" s="2667"/>
      <c r="AB243" s="2667"/>
      <c r="AC243" s="2667"/>
      <c r="AD243" s="2668"/>
      <c r="AE243" s="2814" t="s">
        <v>675</v>
      </c>
      <c r="AF243" s="2807"/>
      <c r="AG243" s="2807"/>
      <c r="AH243" s="2807"/>
      <c r="AI243" s="2807"/>
      <c r="AJ243" s="2807"/>
      <c r="AK243" s="2807"/>
      <c r="AL243" s="2814" t="s">
        <v>675</v>
      </c>
      <c r="AM243" s="2807"/>
      <c r="AN243" s="2807"/>
      <c r="AO243" s="2807"/>
      <c r="AP243" s="2807"/>
      <c r="AQ243" s="2807"/>
      <c r="AR243" s="2807"/>
      <c r="AS243" s="2805"/>
      <c r="AT243" s="2805"/>
      <c r="AU243" s="2805"/>
      <c r="AV243" s="2805"/>
      <c r="AW243" s="2805"/>
      <c r="AX243" s="2805"/>
      <c r="AY243" s="2701"/>
      <c r="AZ243" s="48"/>
    </row>
    <row r="244" spans="2:52" ht="26.25" customHeight="1">
      <c r="B244" s="394"/>
      <c r="C244" s="395"/>
      <c r="D244" s="395"/>
      <c r="E244" s="395"/>
      <c r="F244" s="395"/>
      <c r="G244" s="396"/>
      <c r="H244" s="415"/>
      <c r="I244" s="416"/>
      <c r="J244" s="409" t="s">
        <v>34</v>
      </c>
      <c r="K244" s="410"/>
      <c r="L244" s="410"/>
      <c r="M244" s="410"/>
      <c r="N244" s="410"/>
      <c r="O244" s="410"/>
      <c r="P244" s="411"/>
      <c r="Q244" s="2814" t="s">
        <v>675</v>
      </c>
      <c r="R244" s="2807"/>
      <c r="S244" s="2807"/>
      <c r="T244" s="2807"/>
      <c r="U244" s="2807"/>
      <c r="V244" s="2807"/>
      <c r="W244" s="2807"/>
      <c r="X244" s="2666" t="s">
        <v>675</v>
      </c>
      <c r="Y244" s="2667"/>
      <c r="Z244" s="2667"/>
      <c r="AA244" s="2667"/>
      <c r="AB244" s="2667"/>
      <c r="AC244" s="2667"/>
      <c r="AD244" s="2668"/>
      <c r="AE244" s="2814" t="s">
        <v>675</v>
      </c>
      <c r="AF244" s="2807"/>
      <c r="AG244" s="2807"/>
      <c r="AH244" s="2807"/>
      <c r="AI244" s="2807"/>
      <c r="AJ244" s="2807"/>
      <c r="AK244" s="2807"/>
      <c r="AL244" s="2814" t="s">
        <v>675</v>
      </c>
      <c r="AM244" s="2807"/>
      <c r="AN244" s="2807"/>
      <c r="AO244" s="2807"/>
      <c r="AP244" s="2807"/>
      <c r="AQ244" s="2807"/>
      <c r="AR244" s="2807"/>
      <c r="AS244" s="2805"/>
      <c r="AT244" s="2805"/>
      <c r="AU244" s="2805"/>
      <c r="AV244" s="2805"/>
      <c r="AW244" s="2805"/>
      <c r="AX244" s="2805"/>
      <c r="AY244" s="2701"/>
      <c r="AZ244" s="48"/>
    </row>
    <row r="245" spans="2:52" ht="24" customHeight="1">
      <c r="B245" s="394"/>
      <c r="C245" s="395"/>
      <c r="D245" s="395"/>
      <c r="E245" s="395"/>
      <c r="F245" s="395"/>
      <c r="G245" s="396"/>
      <c r="H245" s="417"/>
      <c r="I245" s="418"/>
      <c r="J245" s="406" t="s">
        <v>35</v>
      </c>
      <c r="K245" s="407"/>
      <c r="L245" s="407"/>
      <c r="M245" s="407"/>
      <c r="N245" s="407"/>
      <c r="O245" s="407"/>
      <c r="P245" s="408"/>
      <c r="Q245" s="2869" t="s">
        <v>675</v>
      </c>
      <c r="R245" s="2815"/>
      <c r="S245" s="2815"/>
      <c r="T245" s="2815"/>
      <c r="U245" s="2815"/>
      <c r="V245" s="2815"/>
      <c r="W245" s="2815"/>
      <c r="X245" s="2772" t="s">
        <v>675</v>
      </c>
      <c r="Y245" s="2691"/>
      <c r="Z245" s="2691"/>
      <c r="AA245" s="2691"/>
      <c r="AB245" s="2691"/>
      <c r="AC245" s="2691"/>
      <c r="AD245" s="2692"/>
      <c r="AE245" s="2815">
        <v>1</v>
      </c>
      <c r="AF245" s="2815"/>
      <c r="AG245" s="2815"/>
      <c r="AH245" s="2815"/>
      <c r="AI245" s="2815"/>
      <c r="AJ245" s="2815"/>
      <c r="AK245" s="2815"/>
      <c r="AL245" s="2815">
        <v>1</v>
      </c>
      <c r="AM245" s="2815"/>
      <c r="AN245" s="2815"/>
      <c r="AO245" s="2815"/>
      <c r="AP245" s="2815"/>
      <c r="AQ245" s="2815"/>
      <c r="AR245" s="2815"/>
      <c r="AS245" s="2815"/>
      <c r="AT245" s="2815"/>
      <c r="AU245" s="2815"/>
      <c r="AV245" s="2815"/>
      <c r="AW245" s="2815"/>
      <c r="AX245" s="2815"/>
      <c r="AY245" s="2690"/>
      <c r="AZ245" s="48"/>
    </row>
    <row r="246" spans="2:52" ht="34.5" customHeight="1">
      <c r="B246" s="394"/>
      <c r="C246" s="395"/>
      <c r="D246" s="395"/>
      <c r="E246" s="395"/>
      <c r="F246" s="395"/>
      <c r="G246" s="396"/>
      <c r="H246" s="419" t="s">
        <v>36</v>
      </c>
      <c r="I246" s="420"/>
      <c r="J246" s="420"/>
      <c r="K246" s="420"/>
      <c r="L246" s="420"/>
      <c r="M246" s="420"/>
      <c r="N246" s="420"/>
      <c r="O246" s="420"/>
      <c r="P246" s="420"/>
      <c r="Q246" s="2775" t="s">
        <v>675</v>
      </c>
      <c r="R246" s="1108"/>
      <c r="S246" s="1108"/>
      <c r="T246" s="1108"/>
      <c r="U246" s="1108"/>
      <c r="V246" s="1108"/>
      <c r="W246" s="1108"/>
      <c r="X246" s="2870" t="s">
        <v>675</v>
      </c>
      <c r="Y246" s="2679"/>
      <c r="Z246" s="2679"/>
      <c r="AA246" s="2679"/>
      <c r="AB246" s="2679"/>
      <c r="AC246" s="2679"/>
      <c r="AD246" s="2680"/>
      <c r="AE246" s="2872">
        <v>0.5</v>
      </c>
      <c r="AF246" s="2872"/>
      <c r="AG246" s="2872"/>
      <c r="AH246" s="2872"/>
      <c r="AI246" s="2872"/>
      <c r="AJ246" s="2872"/>
      <c r="AK246" s="2872"/>
      <c r="AL246" s="2776"/>
      <c r="AM246" s="2776"/>
      <c r="AN246" s="2776"/>
      <c r="AO246" s="2776"/>
      <c r="AP246" s="2776"/>
      <c r="AQ246" s="2776"/>
      <c r="AR246" s="2776"/>
      <c r="AS246" s="2776"/>
      <c r="AT246" s="2776"/>
      <c r="AU246" s="2776"/>
      <c r="AV246" s="2776"/>
      <c r="AW246" s="2776"/>
      <c r="AX246" s="2776"/>
      <c r="AY246" s="2684"/>
      <c r="AZ246" s="48"/>
    </row>
    <row r="247" spans="2:52" ht="20.25" customHeight="1">
      <c r="B247" s="397"/>
      <c r="C247" s="398"/>
      <c r="D247" s="398"/>
      <c r="E247" s="398"/>
      <c r="F247" s="398"/>
      <c r="G247" s="399"/>
      <c r="H247" s="419" t="s">
        <v>37</v>
      </c>
      <c r="I247" s="420"/>
      <c r="J247" s="420"/>
      <c r="K247" s="420"/>
      <c r="L247" s="420"/>
      <c r="M247" s="420"/>
      <c r="N247" s="420"/>
      <c r="O247" s="420"/>
      <c r="P247" s="420"/>
      <c r="Q247" s="2775" t="s">
        <v>675</v>
      </c>
      <c r="R247" s="1108"/>
      <c r="S247" s="1108"/>
      <c r="T247" s="1108"/>
      <c r="U247" s="1108"/>
      <c r="V247" s="1108"/>
      <c r="W247" s="1108"/>
      <c r="X247" s="2870" t="s">
        <v>675</v>
      </c>
      <c r="Y247" s="2679"/>
      <c r="Z247" s="2679"/>
      <c r="AA247" s="2679"/>
      <c r="AB247" s="2679"/>
      <c r="AC247" s="2679"/>
      <c r="AD247" s="2680"/>
      <c r="AE247" s="1108">
        <v>52.1</v>
      </c>
      <c r="AF247" s="1108"/>
      <c r="AG247" s="1108"/>
      <c r="AH247" s="1108"/>
      <c r="AI247" s="1108"/>
      <c r="AJ247" s="1108"/>
      <c r="AK247" s="1108"/>
      <c r="AL247" s="2776"/>
      <c r="AM247" s="2776"/>
      <c r="AN247" s="2776"/>
      <c r="AO247" s="2776"/>
      <c r="AP247" s="2776"/>
      <c r="AQ247" s="2776"/>
      <c r="AR247" s="2776"/>
      <c r="AS247" s="2776"/>
      <c r="AT247" s="2776"/>
      <c r="AU247" s="2776"/>
      <c r="AV247" s="2776"/>
      <c r="AW247" s="2776"/>
      <c r="AX247" s="2776"/>
      <c r="AY247" s="2684"/>
      <c r="AZ247" s="48"/>
    </row>
    <row r="248" spans="2:52" ht="21" customHeight="1">
      <c r="B248" s="546" t="s">
        <v>59</v>
      </c>
      <c r="C248" s="547"/>
      <c r="D248" s="2731" t="s">
        <v>60</v>
      </c>
      <c r="E248" s="2732"/>
      <c r="F248" s="2732"/>
      <c r="G248" s="2732"/>
      <c r="H248" s="2732"/>
      <c r="I248" s="2732"/>
      <c r="J248" s="2732"/>
      <c r="K248" s="2732"/>
      <c r="L248" s="2733"/>
      <c r="M248" s="2774" t="s">
        <v>61</v>
      </c>
      <c r="N248" s="2774"/>
      <c r="O248" s="2774"/>
      <c r="P248" s="2774"/>
      <c r="Q248" s="2774"/>
      <c r="R248" s="2774"/>
      <c r="S248" s="2871" t="s">
        <v>29</v>
      </c>
      <c r="T248" s="2871"/>
      <c r="U248" s="2871"/>
      <c r="V248" s="2871"/>
      <c r="W248" s="2871"/>
      <c r="X248" s="2871"/>
      <c r="Y248" s="2747"/>
      <c r="Z248" s="2664"/>
      <c r="AA248" s="2664"/>
      <c r="AB248" s="2664"/>
      <c r="AC248" s="2664"/>
      <c r="AD248" s="2664"/>
      <c r="AE248" s="2664"/>
      <c r="AF248" s="2664"/>
      <c r="AG248" s="2664"/>
      <c r="AH248" s="2664"/>
      <c r="AI248" s="2664"/>
      <c r="AJ248" s="2664"/>
      <c r="AK248" s="2664"/>
      <c r="AL248" s="2664"/>
      <c r="AM248" s="2664"/>
      <c r="AN248" s="2664"/>
      <c r="AO248" s="2664"/>
      <c r="AP248" s="2664"/>
      <c r="AQ248" s="2664"/>
      <c r="AR248" s="2664"/>
      <c r="AS248" s="2664"/>
      <c r="AT248" s="2664"/>
      <c r="AU248" s="2664"/>
      <c r="AV248" s="2664"/>
      <c r="AW248" s="2664"/>
      <c r="AX248" s="2664"/>
      <c r="AY248" s="2664"/>
      <c r="AZ248" s="48"/>
    </row>
    <row r="249" spans="2:52" ht="26.25" customHeight="1">
      <c r="B249" s="548"/>
      <c r="C249" s="549"/>
      <c r="D249" s="966" t="s">
        <v>703</v>
      </c>
      <c r="E249" s="967"/>
      <c r="F249" s="967"/>
      <c r="G249" s="967"/>
      <c r="H249" s="967"/>
      <c r="I249" s="967"/>
      <c r="J249" s="967"/>
      <c r="K249" s="967"/>
      <c r="L249" s="968"/>
      <c r="M249" s="442">
        <v>1</v>
      </c>
      <c r="N249" s="442"/>
      <c r="O249" s="442"/>
      <c r="P249" s="442"/>
      <c r="Q249" s="442"/>
      <c r="R249" s="442"/>
      <c r="S249" s="442">
        <v>1</v>
      </c>
      <c r="T249" s="442"/>
      <c r="U249" s="442"/>
      <c r="V249" s="442"/>
      <c r="W249" s="442"/>
      <c r="X249" s="442"/>
      <c r="Y249" s="792"/>
      <c r="Z249" s="444"/>
      <c r="AA249" s="444"/>
      <c r="AB249" s="444"/>
      <c r="AC249" s="444"/>
      <c r="AD249" s="444"/>
      <c r="AE249" s="444"/>
      <c r="AF249" s="444"/>
      <c r="AG249" s="444"/>
      <c r="AH249" s="444"/>
      <c r="AI249" s="444"/>
      <c r="AJ249" s="444"/>
      <c r="AK249" s="444"/>
      <c r="AL249" s="444"/>
      <c r="AM249" s="444"/>
      <c r="AN249" s="444"/>
      <c r="AO249" s="444"/>
      <c r="AP249" s="444"/>
      <c r="AQ249" s="444"/>
      <c r="AR249" s="444"/>
      <c r="AS249" s="444"/>
      <c r="AT249" s="444"/>
      <c r="AU249" s="444"/>
      <c r="AV249" s="444"/>
      <c r="AW249" s="444"/>
      <c r="AX249" s="444"/>
      <c r="AY249" s="444"/>
      <c r="AZ249" s="48"/>
    </row>
    <row r="250" spans="2:52" ht="26.25" customHeight="1">
      <c r="B250" s="548"/>
      <c r="C250" s="549"/>
      <c r="D250" s="553"/>
      <c r="E250" s="554"/>
      <c r="F250" s="554"/>
      <c r="G250" s="554"/>
      <c r="H250" s="554"/>
      <c r="I250" s="554"/>
      <c r="J250" s="554"/>
      <c r="K250" s="554"/>
      <c r="L250" s="555"/>
      <c r="M250" s="486"/>
      <c r="N250" s="486"/>
      <c r="O250" s="486"/>
      <c r="P250" s="486"/>
      <c r="Q250" s="486"/>
      <c r="R250" s="486"/>
      <c r="S250" s="486"/>
      <c r="T250" s="486"/>
      <c r="U250" s="486"/>
      <c r="V250" s="486"/>
      <c r="W250" s="486"/>
      <c r="X250" s="486"/>
      <c r="Y250" s="478"/>
      <c r="Z250" s="479"/>
      <c r="AA250" s="479"/>
      <c r="AB250" s="479"/>
      <c r="AC250" s="479"/>
      <c r="AD250" s="479"/>
      <c r="AE250" s="479"/>
      <c r="AF250" s="479"/>
      <c r="AG250" s="479"/>
      <c r="AH250" s="479"/>
      <c r="AI250" s="479"/>
      <c r="AJ250" s="479"/>
      <c r="AK250" s="479"/>
      <c r="AL250" s="479"/>
      <c r="AM250" s="479"/>
      <c r="AN250" s="479"/>
      <c r="AO250" s="479"/>
      <c r="AP250" s="479"/>
      <c r="AQ250" s="479"/>
      <c r="AR250" s="479"/>
      <c r="AS250" s="479"/>
      <c r="AT250" s="479"/>
      <c r="AU250" s="479"/>
      <c r="AV250" s="479"/>
      <c r="AW250" s="479"/>
      <c r="AX250" s="479"/>
      <c r="AY250" s="479"/>
      <c r="AZ250" s="48"/>
    </row>
    <row r="251" spans="2:52" ht="31.5" customHeight="1">
      <c r="B251" s="548"/>
      <c r="C251" s="549"/>
      <c r="D251" s="553"/>
      <c r="E251" s="554"/>
      <c r="F251" s="554"/>
      <c r="G251" s="554"/>
      <c r="H251" s="554"/>
      <c r="I251" s="554"/>
      <c r="J251" s="554"/>
      <c r="K251" s="554"/>
      <c r="L251" s="555"/>
      <c r="M251" s="486"/>
      <c r="N251" s="486"/>
      <c r="O251" s="486"/>
      <c r="P251" s="486"/>
      <c r="Q251" s="486"/>
      <c r="R251" s="486"/>
      <c r="S251" s="486"/>
      <c r="T251" s="486"/>
      <c r="U251" s="486"/>
      <c r="V251" s="486"/>
      <c r="W251" s="486"/>
      <c r="X251" s="486"/>
      <c r="Y251" s="478"/>
      <c r="Z251" s="479"/>
      <c r="AA251" s="479"/>
      <c r="AB251" s="479"/>
      <c r="AC251" s="479"/>
      <c r="AD251" s="479"/>
      <c r="AE251" s="479"/>
      <c r="AF251" s="479"/>
      <c r="AG251" s="479"/>
      <c r="AH251" s="479"/>
      <c r="AI251" s="479"/>
      <c r="AJ251" s="479"/>
      <c r="AK251" s="479"/>
      <c r="AL251" s="479"/>
      <c r="AM251" s="479"/>
      <c r="AN251" s="479"/>
      <c r="AO251" s="479"/>
      <c r="AP251" s="479"/>
      <c r="AQ251" s="479"/>
      <c r="AR251" s="479"/>
      <c r="AS251" s="479"/>
      <c r="AT251" s="479"/>
      <c r="AU251" s="479"/>
      <c r="AV251" s="479"/>
      <c r="AW251" s="479"/>
      <c r="AX251" s="479"/>
      <c r="AY251" s="479"/>
      <c r="AZ251" s="48"/>
    </row>
    <row r="252" spans="2:52" ht="21" customHeight="1">
      <c r="B252" s="548"/>
      <c r="C252" s="549"/>
      <c r="D252" s="553"/>
      <c r="E252" s="554"/>
      <c r="F252" s="554"/>
      <c r="G252" s="554"/>
      <c r="H252" s="554"/>
      <c r="I252" s="554"/>
      <c r="J252" s="554"/>
      <c r="K252" s="554"/>
      <c r="L252" s="555"/>
      <c r="M252" s="486"/>
      <c r="N252" s="486"/>
      <c r="O252" s="486"/>
      <c r="P252" s="486"/>
      <c r="Q252" s="486"/>
      <c r="R252" s="486"/>
      <c r="S252" s="486"/>
      <c r="T252" s="486"/>
      <c r="U252" s="486"/>
      <c r="V252" s="486"/>
      <c r="W252" s="486"/>
      <c r="X252" s="486"/>
      <c r="Y252" s="478"/>
      <c r="Z252" s="479"/>
      <c r="AA252" s="479"/>
      <c r="AB252" s="479"/>
      <c r="AC252" s="479"/>
      <c r="AD252" s="479"/>
      <c r="AE252" s="479"/>
      <c r="AF252" s="479"/>
      <c r="AG252" s="479"/>
      <c r="AH252" s="479"/>
      <c r="AI252" s="479"/>
      <c r="AJ252" s="479"/>
      <c r="AK252" s="479"/>
      <c r="AL252" s="479"/>
      <c r="AM252" s="479"/>
      <c r="AN252" s="479"/>
      <c r="AO252" s="479"/>
      <c r="AP252" s="479"/>
      <c r="AQ252" s="479"/>
      <c r="AR252" s="479"/>
      <c r="AS252" s="479"/>
      <c r="AT252" s="479"/>
      <c r="AU252" s="479"/>
      <c r="AV252" s="479"/>
      <c r="AW252" s="479"/>
      <c r="AX252" s="479"/>
      <c r="AY252" s="479"/>
      <c r="AZ252" s="48"/>
    </row>
    <row r="253" spans="2:52" ht="18" customHeight="1">
      <c r="B253" s="548"/>
      <c r="C253" s="549"/>
      <c r="D253" s="553"/>
      <c r="E253" s="554"/>
      <c r="F253" s="554"/>
      <c r="G253" s="554"/>
      <c r="H253" s="554"/>
      <c r="I253" s="554"/>
      <c r="J253" s="554"/>
      <c r="K253" s="554"/>
      <c r="L253" s="555"/>
      <c r="M253" s="486"/>
      <c r="N253" s="486"/>
      <c r="O253" s="486"/>
      <c r="P253" s="486"/>
      <c r="Q253" s="486"/>
      <c r="R253" s="486"/>
      <c r="S253" s="486"/>
      <c r="T253" s="486"/>
      <c r="U253" s="486"/>
      <c r="V253" s="486"/>
      <c r="W253" s="486"/>
      <c r="X253" s="486"/>
      <c r="Y253" s="478"/>
      <c r="Z253" s="479"/>
      <c r="AA253" s="479"/>
      <c r="AB253" s="479"/>
      <c r="AC253" s="479"/>
      <c r="AD253" s="479"/>
      <c r="AE253" s="479"/>
      <c r="AF253" s="479"/>
      <c r="AG253" s="479"/>
      <c r="AH253" s="479"/>
      <c r="AI253" s="479"/>
      <c r="AJ253" s="479"/>
      <c r="AK253" s="479"/>
      <c r="AL253" s="479"/>
      <c r="AM253" s="479"/>
      <c r="AN253" s="479"/>
      <c r="AO253" s="479"/>
      <c r="AP253" s="479"/>
      <c r="AQ253" s="479"/>
      <c r="AR253" s="479"/>
      <c r="AS253" s="479"/>
      <c r="AT253" s="479"/>
      <c r="AU253" s="479"/>
      <c r="AV253" s="479"/>
      <c r="AW253" s="479"/>
      <c r="AX253" s="479"/>
      <c r="AY253" s="479"/>
      <c r="AZ253" s="48"/>
    </row>
    <row r="254" spans="2:52" ht="26.25" customHeight="1">
      <c r="B254" s="548"/>
      <c r="C254" s="549"/>
      <c r="D254" s="553"/>
      <c r="E254" s="554"/>
      <c r="F254" s="554"/>
      <c r="G254" s="554"/>
      <c r="H254" s="554"/>
      <c r="I254" s="554"/>
      <c r="J254" s="554"/>
      <c r="K254" s="554"/>
      <c r="L254" s="555"/>
      <c r="M254" s="486"/>
      <c r="N254" s="486"/>
      <c r="O254" s="486"/>
      <c r="P254" s="486"/>
      <c r="Q254" s="486"/>
      <c r="R254" s="486"/>
      <c r="S254" s="486"/>
      <c r="T254" s="486"/>
      <c r="U254" s="486"/>
      <c r="V254" s="486"/>
      <c r="W254" s="486"/>
      <c r="X254" s="486"/>
      <c r="Y254" s="478"/>
      <c r="Z254" s="479"/>
      <c r="AA254" s="479"/>
      <c r="AB254" s="479"/>
      <c r="AC254" s="479"/>
      <c r="AD254" s="479"/>
      <c r="AE254" s="479"/>
      <c r="AF254" s="479"/>
      <c r="AG254" s="479"/>
      <c r="AH254" s="479"/>
      <c r="AI254" s="479"/>
      <c r="AJ254" s="479"/>
      <c r="AK254" s="479"/>
      <c r="AL254" s="479"/>
      <c r="AM254" s="479"/>
      <c r="AN254" s="479"/>
      <c r="AO254" s="479"/>
      <c r="AP254" s="479"/>
      <c r="AQ254" s="479"/>
      <c r="AR254" s="479"/>
      <c r="AS254" s="479"/>
      <c r="AT254" s="479"/>
      <c r="AU254" s="479"/>
      <c r="AV254" s="479"/>
      <c r="AW254" s="479"/>
      <c r="AX254" s="479"/>
      <c r="AY254" s="479"/>
      <c r="AZ254" s="48"/>
    </row>
    <row r="255" spans="2:52" ht="26.25" customHeight="1">
      <c r="B255" s="548"/>
      <c r="C255" s="549"/>
      <c r="D255" s="474"/>
      <c r="E255" s="475"/>
      <c r="F255" s="475"/>
      <c r="G255" s="475"/>
      <c r="H255" s="475"/>
      <c r="I255" s="475"/>
      <c r="J255" s="475"/>
      <c r="K255" s="475"/>
      <c r="L255" s="476"/>
      <c r="M255" s="477"/>
      <c r="N255" s="477"/>
      <c r="O255" s="477"/>
      <c r="P255" s="477"/>
      <c r="Q255" s="477"/>
      <c r="R255" s="477"/>
      <c r="S255" s="477"/>
      <c r="T255" s="477"/>
      <c r="U255" s="477"/>
      <c r="V255" s="477"/>
      <c r="W255" s="477"/>
      <c r="X255" s="477"/>
      <c r="Y255" s="478"/>
      <c r="Z255" s="479"/>
      <c r="AA255" s="479"/>
      <c r="AB255" s="479"/>
      <c r="AC255" s="479"/>
      <c r="AD255" s="479"/>
      <c r="AE255" s="479"/>
      <c r="AF255" s="479"/>
      <c r="AG255" s="479"/>
      <c r="AH255" s="479"/>
      <c r="AI255" s="479"/>
      <c r="AJ255" s="479"/>
      <c r="AK255" s="479"/>
      <c r="AL255" s="479"/>
      <c r="AM255" s="479"/>
      <c r="AN255" s="479"/>
      <c r="AO255" s="479"/>
      <c r="AP255" s="479"/>
      <c r="AQ255" s="479"/>
      <c r="AR255" s="479"/>
      <c r="AS255" s="479"/>
      <c r="AT255" s="479"/>
      <c r="AU255" s="479"/>
      <c r="AV255" s="479"/>
      <c r="AW255" s="479"/>
      <c r="AX255" s="479"/>
      <c r="AY255" s="479"/>
      <c r="AZ255" s="48"/>
    </row>
    <row r="256" spans="2:52" ht="38.25" customHeight="1">
      <c r="B256" s="550"/>
      <c r="C256" s="551"/>
      <c r="D256" s="481" t="s">
        <v>35</v>
      </c>
      <c r="E256" s="327"/>
      <c r="F256" s="327"/>
      <c r="G256" s="327"/>
      <c r="H256" s="327"/>
      <c r="I256" s="327"/>
      <c r="J256" s="327"/>
      <c r="K256" s="327"/>
      <c r="L256" s="328"/>
      <c r="M256" s="482">
        <v>1</v>
      </c>
      <c r="N256" s="482"/>
      <c r="O256" s="482"/>
      <c r="P256" s="482"/>
      <c r="Q256" s="482"/>
      <c r="R256" s="482"/>
      <c r="S256" s="482">
        <v>1</v>
      </c>
      <c r="T256" s="482"/>
      <c r="U256" s="482"/>
      <c r="V256" s="482"/>
      <c r="W256" s="482"/>
      <c r="X256" s="482"/>
      <c r="Y256" s="483"/>
      <c r="Z256" s="484"/>
      <c r="AA256" s="484"/>
      <c r="AB256" s="484"/>
      <c r="AC256" s="484"/>
      <c r="AD256" s="484"/>
      <c r="AE256" s="484"/>
      <c r="AF256" s="484"/>
      <c r="AG256" s="484"/>
      <c r="AH256" s="484"/>
      <c r="AI256" s="484"/>
      <c r="AJ256" s="484"/>
      <c r="AK256" s="484"/>
      <c r="AL256" s="484"/>
      <c r="AM256" s="484"/>
      <c r="AN256" s="484"/>
      <c r="AO256" s="484"/>
      <c r="AP256" s="484"/>
      <c r="AQ256" s="484"/>
      <c r="AR256" s="484"/>
      <c r="AS256" s="484"/>
      <c r="AT256" s="484"/>
      <c r="AU256" s="484"/>
      <c r="AV256" s="484"/>
      <c r="AW256" s="484"/>
      <c r="AX256" s="484"/>
      <c r="AY256" s="484"/>
      <c r="AZ256" s="48"/>
    </row>
    <row r="257" spans="2:52" ht="26.25" customHeight="1" thickBot="1">
      <c r="B257" s="84"/>
      <c r="C257" s="84"/>
      <c r="D257" s="100"/>
      <c r="E257" s="100"/>
      <c r="F257" s="100"/>
      <c r="G257" s="100"/>
      <c r="H257" s="100"/>
      <c r="I257" s="100"/>
      <c r="J257" s="100"/>
      <c r="K257" s="100"/>
      <c r="L257" s="100"/>
      <c r="M257" s="83"/>
      <c r="N257" s="83"/>
      <c r="O257" s="83"/>
      <c r="P257" s="83"/>
      <c r="Q257" s="83"/>
      <c r="R257" s="83"/>
      <c r="S257" s="83"/>
      <c r="T257" s="83"/>
      <c r="U257" s="83"/>
      <c r="V257" s="83"/>
      <c r="W257" s="83"/>
      <c r="X257" s="83"/>
      <c r="Y257" s="91"/>
      <c r="Z257" s="91"/>
      <c r="AA257" s="91"/>
      <c r="AB257" s="91"/>
      <c r="AC257" s="91"/>
      <c r="AD257" s="91"/>
      <c r="AE257" s="91"/>
      <c r="AF257" s="91"/>
      <c r="AG257" s="91"/>
      <c r="AH257" s="91"/>
      <c r="AI257" s="91"/>
      <c r="AJ257" s="91"/>
      <c r="AK257" s="91"/>
      <c r="AL257" s="91"/>
      <c r="AM257" s="91"/>
      <c r="AN257" s="91"/>
      <c r="AO257" s="91"/>
      <c r="AP257" s="91"/>
      <c r="AQ257" s="91"/>
      <c r="AR257" s="91"/>
      <c r="AS257" s="91"/>
      <c r="AT257" s="91"/>
      <c r="AU257" s="91"/>
      <c r="AV257" s="91"/>
      <c r="AW257" s="91"/>
      <c r="AX257" s="91"/>
      <c r="AY257" s="91"/>
      <c r="AZ257" s="8"/>
    </row>
    <row r="258" spans="2:52" ht="26.25" customHeight="1" thickBot="1">
      <c r="B258" s="689" t="s">
        <v>121</v>
      </c>
      <c r="C258" s="689"/>
      <c r="D258" s="689"/>
      <c r="E258" s="689"/>
      <c r="F258" s="689"/>
      <c r="G258" s="689"/>
      <c r="H258" s="2730" t="s">
        <v>706</v>
      </c>
      <c r="I258" s="2730"/>
      <c r="J258" s="2730"/>
      <c r="K258" s="2730"/>
      <c r="L258" s="2730"/>
      <c r="M258" s="2730"/>
      <c r="N258" s="2730"/>
      <c r="O258" s="2730"/>
      <c r="P258" s="2730"/>
      <c r="Q258" s="2730"/>
      <c r="R258" s="2730"/>
      <c r="S258" s="2730"/>
      <c r="T258" s="2730"/>
      <c r="U258" s="2730"/>
      <c r="V258" s="2730"/>
      <c r="W258" s="690"/>
      <c r="X258" s="2730"/>
      <c r="Y258" s="2730"/>
      <c r="Z258" s="2730"/>
      <c r="AA258" s="2730"/>
      <c r="AB258" s="2730"/>
      <c r="AC258" s="2730"/>
      <c r="AD258" s="2730"/>
      <c r="AE258" s="2730"/>
      <c r="AF258" s="690"/>
      <c r="AG258" s="2730"/>
      <c r="AH258" s="2730"/>
      <c r="AI258" s="2730"/>
      <c r="AJ258" s="2730"/>
      <c r="AK258" s="2730"/>
      <c r="AL258" s="2730"/>
      <c r="AM258" s="2730"/>
      <c r="AN258" s="2730"/>
      <c r="AO258" s="2730"/>
      <c r="AP258" s="2730"/>
      <c r="AQ258" s="2730"/>
      <c r="AR258" s="2730"/>
      <c r="AS258" s="2730"/>
      <c r="AT258" s="2730"/>
      <c r="AU258" s="2730"/>
      <c r="AV258" s="2730"/>
      <c r="AW258" s="2730"/>
      <c r="AX258" s="2730"/>
      <c r="AY258" s="2730"/>
      <c r="AZ258" s="48"/>
    </row>
    <row r="259" spans="2:52" ht="26.25" customHeight="1">
      <c r="B259" s="667" t="s">
        <v>122</v>
      </c>
      <c r="C259" s="668"/>
      <c r="D259" s="668"/>
      <c r="E259" s="668"/>
      <c r="F259" s="668"/>
      <c r="G259" s="669"/>
      <c r="H259" s="22" t="s">
        <v>123</v>
      </c>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48"/>
    </row>
    <row r="260" spans="2:52" ht="36" customHeight="1">
      <c r="B260" s="394"/>
      <c r="C260" s="395"/>
      <c r="D260" s="395"/>
      <c r="E260" s="395"/>
      <c r="F260" s="395"/>
      <c r="G260" s="396"/>
      <c r="H260" s="25"/>
      <c r="I260" s="26"/>
      <c r="J260" s="26"/>
      <c r="K260" s="26"/>
      <c r="L260" s="26"/>
      <c r="M260" s="26"/>
      <c r="N260" s="26"/>
      <c r="O260" s="26"/>
      <c r="P260" s="26"/>
      <c r="Q260" s="26"/>
      <c r="R260" s="26"/>
      <c r="S260" s="26"/>
      <c r="T260" s="26"/>
      <c r="U260" s="26"/>
      <c r="V260" s="26"/>
      <c r="W260" s="26"/>
      <c r="X260" s="2658" t="s">
        <v>709</v>
      </c>
      <c r="Y260" s="2659"/>
      <c r="Z260" s="2659"/>
      <c r="AA260" s="2659"/>
      <c r="AB260" s="2659"/>
      <c r="AC260" s="2659"/>
      <c r="AD260" s="2659"/>
      <c r="AE260" s="2659"/>
      <c r="AF260" s="2660"/>
      <c r="AG260" s="26"/>
      <c r="AH260" s="26"/>
      <c r="AI260" s="26"/>
      <c r="AJ260" s="26"/>
      <c r="AK260" s="26"/>
      <c r="AL260" s="26"/>
      <c r="AM260" s="26"/>
      <c r="AN260" s="26"/>
      <c r="AO260" s="26"/>
      <c r="AP260" s="26"/>
      <c r="AQ260" s="26"/>
      <c r="AR260" s="26"/>
      <c r="AS260" s="26"/>
      <c r="AT260" s="26"/>
      <c r="AU260" s="26"/>
      <c r="AV260" s="26"/>
      <c r="AW260" s="26"/>
      <c r="AX260" s="26"/>
      <c r="AY260" s="26"/>
      <c r="AZ260" s="48"/>
    </row>
    <row r="261" spans="2:52" ht="26.25" customHeight="1">
      <c r="B261" s="394"/>
      <c r="C261" s="395"/>
      <c r="D261" s="395"/>
      <c r="E261" s="395"/>
      <c r="F261" s="395"/>
      <c r="G261" s="396"/>
      <c r="H261" s="25"/>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48"/>
    </row>
    <row r="262" spans="2:52" ht="18.75" customHeight="1">
      <c r="B262" s="394"/>
      <c r="C262" s="395"/>
      <c r="D262" s="395"/>
      <c r="E262" s="395"/>
      <c r="F262" s="395"/>
      <c r="G262" s="396"/>
      <c r="H262" s="25"/>
      <c r="I262" s="26"/>
      <c r="J262" s="26"/>
      <c r="K262" s="26"/>
      <c r="L262" s="26"/>
      <c r="M262" s="26"/>
      <c r="N262" s="26"/>
      <c r="O262" s="26"/>
      <c r="P262" s="26"/>
      <c r="Q262" s="26"/>
      <c r="R262" s="26"/>
      <c r="S262" s="26"/>
      <c r="T262" s="26"/>
      <c r="U262" s="26"/>
      <c r="V262" s="26"/>
      <c r="W262" s="26"/>
      <c r="X262" s="1010" t="s">
        <v>126</v>
      </c>
      <c r="Y262" s="1010"/>
      <c r="Z262" s="1010"/>
      <c r="AA262" s="1010"/>
      <c r="AB262" s="1010"/>
      <c r="AC262" s="1010"/>
      <c r="AD262" s="1010"/>
      <c r="AE262" s="1010"/>
      <c r="AF262" s="1010"/>
      <c r="AG262" s="26"/>
      <c r="AH262" s="26"/>
      <c r="AI262" s="26"/>
      <c r="AJ262" s="26"/>
      <c r="AK262" s="26"/>
      <c r="AL262" s="26"/>
      <c r="AM262" s="26"/>
      <c r="AN262" s="26"/>
      <c r="AO262" s="26"/>
      <c r="AP262" s="26"/>
      <c r="AQ262" s="26"/>
      <c r="AR262" s="26"/>
      <c r="AS262" s="26"/>
      <c r="AT262" s="26"/>
      <c r="AU262" s="26"/>
      <c r="AV262" s="26"/>
      <c r="AW262" s="26"/>
      <c r="AX262" s="26"/>
      <c r="AY262" s="26"/>
      <c r="AZ262" s="48"/>
    </row>
    <row r="263" spans="2:52" ht="59.25" customHeight="1">
      <c r="B263" s="394"/>
      <c r="C263" s="395"/>
      <c r="D263" s="395"/>
      <c r="E263" s="395"/>
      <c r="F263" s="395"/>
      <c r="G263" s="396"/>
      <c r="H263" s="25"/>
      <c r="I263" s="26"/>
      <c r="J263" s="26"/>
      <c r="K263" s="26"/>
      <c r="L263" s="26"/>
      <c r="M263" s="26"/>
      <c r="N263" s="26"/>
      <c r="O263" s="26"/>
      <c r="P263" s="26"/>
      <c r="Q263" s="26"/>
      <c r="R263" s="26"/>
      <c r="S263" s="26"/>
      <c r="T263" s="26"/>
      <c r="U263" s="26"/>
      <c r="V263" s="26"/>
      <c r="W263" s="26"/>
      <c r="X263" s="2658" t="s">
        <v>708</v>
      </c>
      <c r="Y263" s="2659"/>
      <c r="Z263" s="2659"/>
      <c r="AA263" s="2659"/>
      <c r="AB263" s="2659"/>
      <c r="AC263" s="2659"/>
      <c r="AD263" s="2659"/>
      <c r="AE263" s="2659"/>
      <c r="AF263" s="2660"/>
      <c r="AG263" s="26"/>
      <c r="AH263" s="26"/>
      <c r="AI263" s="26"/>
      <c r="AJ263" s="26"/>
      <c r="AK263" s="26"/>
      <c r="AL263" s="26"/>
      <c r="AM263" s="26"/>
      <c r="AN263" s="26"/>
      <c r="AO263" s="26"/>
      <c r="AP263" s="26"/>
      <c r="AQ263" s="26"/>
      <c r="AR263" s="26"/>
      <c r="AS263" s="26"/>
      <c r="AT263" s="26"/>
      <c r="AU263" s="26"/>
      <c r="AV263" s="26"/>
      <c r="AW263" s="26"/>
      <c r="AX263" s="26"/>
      <c r="AY263" s="26"/>
      <c r="AZ263" s="48"/>
    </row>
    <row r="264" spans="2:52" ht="29.25" customHeight="1">
      <c r="B264" s="394"/>
      <c r="C264" s="395"/>
      <c r="D264" s="395"/>
      <c r="E264" s="395"/>
      <c r="F264" s="395"/>
      <c r="G264" s="396"/>
      <c r="H264" s="25"/>
      <c r="I264" s="26"/>
      <c r="J264" s="26"/>
      <c r="K264" s="26"/>
      <c r="L264" s="26"/>
      <c r="M264" s="26"/>
      <c r="N264" s="26"/>
      <c r="O264" s="26"/>
      <c r="P264" s="26"/>
      <c r="Q264" s="26"/>
      <c r="R264" s="26"/>
      <c r="S264" s="26"/>
      <c r="T264" s="26"/>
      <c r="U264" s="26"/>
      <c r="V264" s="26"/>
      <c r="W264" s="26"/>
      <c r="X264" s="2766" t="s">
        <v>707</v>
      </c>
      <c r="Y264" s="2766"/>
      <c r="Z264" s="2766"/>
      <c r="AA264" s="2766"/>
      <c r="AB264" s="2766"/>
      <c r="AC264" s="2766"/>
      <c r="AD264" s="2766"/>
      <c r="AE264" s="2766"/>
      <c r="AF264" s="2766"/>
      <c r="AG264" s="26"/>
      <c r="AH264" s="26"/>
      <c r="AI264" s="26"/>
      <c r="AJ264" s="26"/>
      <c r="AK264" s="26"/>
      <c r="AL264" s="26"/>
      <c r="AM264" s="26"/>
      <c r="AN264" s="26"/>
      <c r="AO264" s="26"/>
      <c r="AP264" s="26"/>
      <c r="AQ264" s="26"/>
      <c r="AR264" s="26"/>
      <c r="AS264" s="26"/>
      <c r="AT264" s="26"/>
      <c r="AU264" s="26"/>
      <c r="AV264" s="26"/>
      <c r="AW264" s="26"/>
      <c r="AX264" s="26"/>
      <c r="AY264" s="26"/>
      <c r="AZ264" s="48"/>
    </row>
    <row r="265" spans="2:52" ht="26.25" customHeight="1" thickBot="1">
      <c r="B265" s="2769"/>
      <c r="C265" s="2770"/>
      <c r="D265" s="2770"/>
      <c r="E265" s="2770"/>
      <c r="F265" s="2770"/>
      <c r="G265" s="2771"/>
      <c r="H265" s="50"/>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2"/>
    </row>
    <row r="266" spans="2:52" ht="26.25" customHeight="1">
      <c r="B266" s="84"/>
      <c r="C266" s="84"/>
      <c r="D266" s="100"/>
      <c r="E266" s="100"/>
      <c r="F266" s="100"/>
      <c r="G266" s="100"/>
      <c r="H266" s="100"/>
      <c r="I266" s="100"/>
      <c r="J266" s="100"/>
      <c r="K266" s="100"/>
      <c r="L266" s="100"/>
      <c r="M266" s="83"/>
      <c r="N266" s="83"/>
      <c r="O266" s="83"/>
      <c r="P266" s="83"/>
      <c r="Q266" s="83"/>
      <c r="R266" s="83"/>
      <c r="S266" s="83"/>
      <c r="T266" s="83"/>
      <c r="U266" s="83"/>
      <c r="V266" s="83"/>
      <c r="W266" s="83"/>
      <c r="X266" s="83"/>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c r="AX266" s="91"/>
      <c r="AY266" s="91"/>
    </row>
    <row r="267" spans="2:52" ht="24.75" customHeight="1">
      <c r="C267" s="53" t="s">
        <v>121</v>
      </c>
      <c r="D267" s="53"/>
      <c r="E267" s="53"/>
      <c r="F267" s="87"/>
      <c r="G267" s="87"/>
      <c r="H267" s="308" t="s">
        <v>706</v>
      </c>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c r="AJ267" s="308"/>
      <c r="AK267" s="308"/>
      <c r="AL267" s="308"/>
      <c r="AM267" s="308"/>
      <c r="AN267" s="308"/>
      <c r="AO267" s="308"/>
      <c r="AP267" s="308"/>
      <c r="AQ267" s="308"/>
      <c r="AR267" s="308"/>
      <c r="AS267" s="308"/>
      <c r="AT267" s="308"/>
      <c r="AU267" s="308"/>
      <c r="AV267" s="308"/>
      <c r="AW267" s="308"/>
      <c r="AX267" s="308"/>
      <c r="AY267" s="308"/>
    </row>
    <row r="268" spans="2:52" ht="24.75" customHeight="1">
      <c r="C268" s="134"/>
      <c r="D268" s="55" t="s">
        <v>694</v>
      </c>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69"/>
      <c r="AN268" s="86"/>
      <c r="AO268" s="86"/>
      <c r="AP268" s="86"/>
      <c r="AQ268" s="86"/>
      <c r="AR268" s="86"/>
      <c r="AS268" s="86"/>
      <c r="AT268" s="86"/>
      <c r="AU268" s="86"/>
      <c r="AV268" s="86"/>
      <c r="AW268" s="86"/>
      <c r="AX268" s="86"/>
      <c r="AY268" s="86"/>
    </row>
    <row r="269" spans="2:52" ht="21" customHeight="1">
      <c r="D269" s="1" t="s">
        <v>691</v>
      </c>
    </row>
    <row r="270" spans="2:52" ht="26.25" customHeight="1">
      <c r="C270" s="264"/>
      <c r="D270" s="264"/>
      <c r="E270" s="269" t="s">
        <v>687</v>
      </c>
      <c r="F270" s="269"/>
      <c r="G270" s="269"/>
      <c r="H270" s="269"/>
      <c r="I270" s="269"/>
      <c r="J270" s="269"/>
      <c r="K270" s="269"/>
      <c r="L270" s="269"/>
      <c r="M270" s="269"/>
      <c r="N270" s="269"/>
      <c r="O270" s="755" t="s">
        <v>686</v>
      </c>
      <c r="P270" s="756"/>
      <c r="Q270" s="756"/>
      <c r="R270" s="756"/>
      <c r="S270" s="756"/>
      <c r="T270" s="756"/>
      <c r="U270" s="756"/>
      <c r="V270" s="756"/>
      <c r="W270" s="756"/>
      <c r="X270" s="756"/>
      <c r="Y270" s="756"/>
      <c r="Z270" s="756"/>
      <c r="AA270" s="756"/>
      <c r="AB270" s="756"/>
      <c r="AC270" s="756"/>
      <c r="AD270" s="756"/>
      <c r="AE270" s="756"/>
      <c r="AF270" s="756"/>
      <c r="AG270" s="756"/>
      <c r="AH270" s="756"/>
      <c r="AI270" s="756"/>
      <c r="AJ270" s="756"/>
      <c r="AK270" s="756"/>
      <c r="AL270" s="757"/>
      <c r="AM270" s="297" t="s">
        <v>685</v>
      </c>
      <c r="AN270" s="269"/>
      <c r="AO270" s="269"/>
      <c r="AP270" s="269"/>
      <c r="AQ270" s="269"/>
      <c r="AR270" s="269"/>
      <c r="AS270" s="269" t="s">
        <v>160</v>
      </c>
      <c r="AT270" s="269"/>
      <c r="AU270" s="269"/>
      <c r="AV270" s="269"/>
      <c r="AW270" s="269" t="s">
        <v>161</v>
      </c>
      <c r="AX270" s="269"/>
      <c r="AY270" s="269"/>
    </row>
    <row r="271" spans="2:52" ht="53.25" customHeight="1">
      <c r="C271" s="264">
        <v>1</v>
      </c>
      <c r="D271" s="264">
        <v>1</v>
      </c>
      <c r="E271" s="436" t="s">
        <v>693</v>
      </c>
      <c r="F271" s="437"/>
      <c r="G271" s="437"/>
      <c r="H271" s="437"/>
      <c r="I271" s="437"/>
      <c r="J271" s="437"/>
      <c r="K271" s="437"/>
      <c r="L271" s="437"/>
      <c r="M271" s="437"/>
      <c r="N271" s="761"/>
      <c r="O271" s="758" t="s">
        <v>692</v>
      </c>
      <c r="P271" s="662"/>
      <c r="Q271" s="662"/>
      <c r="R271" s="662"/>
      <c r="S271" s="662"/>
      <c r="T271" s="662"/>
      <c r="U271" s="662"/>
      <c r="V271" s="662"/>
      <c r="W271" s="662"/>
      <c r="X271" s="662"/>
      <c r="Y271" s="662"/>
      <c r="Z271" s="662"/>
      <c r="AA271" s="662"/>
      <c r="AB271" s="662"/>
      <c r="AC271" s="662"/>
      <c r="AD271" s="662"/>
      <c r="AE271" s="662"/>
      <c r="AF271" s="662"/>
      <c r="AG271" s="662"/>
      <c r="AH271" s="662"/>
      <c r="AI271" s="662"/>
      <c r="AJ271" s="662"/>
      <c r="AK271" s="662"/>
      <c r="AL271" s="759"/>
      <c r="AM271" s="267">
        <v>0.5</v>
      </c>
      <c r="AN271" s="266"/>
      <c r="AO271" s="266"/>
      <c r="AP271" s="266"/>
      <c r="AQ271" s="266"/>
      <c r="AR271" s="266"/>
      <c r="AS271" s="469" t="s">
        <v>675</v>
      </c>
      <c r="AT271" s="469"/>
      <c r="AU271" s="469"/>
      <c r="AV271" s="469"/>
      <c r="AW271" s="469" t="s">
        <v>675</v>
      </c>
      <c r="AX271" s="469"/>
      <c r="AY271" s="469"/>
    </row>
    <row r="272" spans="2:52" ht="26.25" customHeight="1">
      <c r="C272" s="264">
        <v>2</v>
      </c>
      <c r="D272" s="264">
        <v>1</v>
      </c>
      <c r="E272" s="266"/>
      <c r="F272" s="266"/>
      <c r="G272" s="266"/>
      <c r="H272" s="266"/>
      <c r="I272" s="266"/>
      <c r="J272" s="266"/>
      <c r="K272" s="266"/>
      <c r="L272" s="266"/>
      <c r="M272" s="266"/>
      <c r="N272" s="266"/>
      <c r="O272" s="758"/>
      <c r="P272" s="662"/>
      <c r="Q272" s="662"/>
      <c r="R272" s="662"/>
      <c r="S272" s="662"/>
      <c r="T272" s="662"/>
      <c r="U272" s="662"/>
      <c r="V272" s="662"/>
      <c r="W272" s="662"/>
      <c r="X272" s="662"/>
      <c r="Y272" s="662"/>
      <c r="Z272" s="662"/>
      <c r="AA272" s="662"/>
      <c r="AB272" s="662"/>
      <c r="AC272" s="662"/>
      <c r="AD272" s="662"/>
      <c r="AE272" s="662"/>
      <c r="AF272" s="662"/>
      <c r="AG272" s="662"/>
      <c r="AH272" s="662"/>
      <c r="AI272" s="662"/>
      <c r="AJ272" s="662"/>
      <c r="AK272" s="662"/>
      <c r="AL272" s="759"/>
      <c r="AM272" s="267"/>
      <c r="AN272" s="266"/>
      <c r="AO272" s="266"/>
      <c r="AP272" s="266"/>
      <c r="AQ272" s="266"/>
      <c r="AR272" s="266"/>
      <c r="AS272" s="266"/>
      <c r="AT272" s="266"/>
      <c r="AU272" s="266"/>
      <c r="AV272" s="266"/>
      <c r="AW272" s="266"/>
      <c r="AX272" s="266"/>
      <c r="AY272" s="266"/>
    </row>
    <row r="273" spans="1:52" ht="26.25" customHeight="1" thickBot="1">
      <c r="C273" s="134"/>
      <c r="D273" s="134"/>
      <c r="E273" s="86"/>
      <c r="F273" s="86"/>
      <c r="G273" s="86"/>
      <c r="H273" s="86"/>
      <c r="I273" s="86"/>
      <c r="J273" s="86"/>
      <c r="K273" s="86"/>
      <c r="L273" s="86"/>
      <c r="M273" s="86"/>
      <c r="N273" s="86"/>
      <c r="O273" s="86"/>
      <c r="P273" s="86"/>
      <c r="Q273" s="86"/>
      <c r="R273" s="86"/>
      <c r="S273" s="86"/>
      <c r="T273" s="86"/>
      <c r="U273" s="86"/>
      <c r="V273" s="86"/>
      <c r="W273" s="86"/>
      <c r="X273" s="86"/>
      <c r="Y273" s="86"/>
      <c r="Z273" s="86"/>
      <c r="AA273" s="86"/>
      <c r="AB273" s="86"/>
      <c r="AC273" s="86"/>
      <c r="AD273" s="86"/>
      <c r="AE273" s="86"/>
      <c r="AF273" s="86"/>
      <c r="AG273" s="86"/>
      <c r="AH273" s="86"/>
      <c r="AI273" s="86"/>
      <c r="AJ273" s="86"/>
      <c r="AK273" s="86"/>
      <c r="AL273" s="86"/>
      <c r="AM273" s="69"/>
      <c r="AN273" s="86"/>
      <c r="AO273" s="86"/>
      <c r="AP273" s="86"/>
      <c r="AQ273" s="86"/>
      <c r="AR273" s="86"/>
      <c r="AS273" s="86"/>
      <c r="AT273" s="86"/>
      <c r="AU273" s="86"/>
      <c r="AV273" s="86"/>
      <c r="AW273" s="86"/>
      <c r="AX273" s="86"/>
      <c r="AY273" s="86"/>
    </row>
    <row r="274" spans="1:52" ht="38.25" customHeight="1">
      <c r="A274" s="79"/>
      <c r="B274" s="275" t="s">
        <v>114</v>
      </c>
      <c r="C274" s="276"/>
      <c r="D274" s="276"/>
      <c r="E274" s="276"/>
      <c r="F274" s="276"/>
      <c r="G274" s="276"/>
      <c r="H274" s="344" t="s">
        <v>701</v>
      </c>
      <c r="I274" s="2694"/>
      <c r="J274" s="2694"/>
      <c r="K274" s="2694"/>
      <c r="L274" s="2694"/>
      <c r="M274" s="2694"/>
      <c r="N274" s="2694"/>
      <c r="O274" s="2694"/>
      <c r="P274" s="2694"/>
      <c r="Q274" s="2694"/>
      <c r="R274" s="2694"/>
      <c r="S274" s="2694"/>
      <c r="T274" s="2694"/>
      <c r="U274" s="2694"/>
      <c r="V274" s="2694"/>
      <c r="W274" s="2694"/>
      <c r="X274" s="2694"/>
      <c r="Y274" s="2695"/>
      <c r="Z274" s="465" t="s">
        <v>705</v>
      </c>
      <c r="AA274" s="466"/>
      <c r="AB274" s="466"/>
      <c r="AC274" s="466"/>
      <c r="AD274" s="466"/>
      <c r="AE274" s="466"/>
      <c r="AF274" s="368" t="s">
        <v>531</v>
      </c>
      <c r="AG274" s="290"/>
      <c r="AH274" s="290"/>
      <c r="AI274" s="290"/>
      <c r="AJ274" s="290"/>
      <c r="AK274" s="290"/>
      <c r="AL274" s="290"/>
      <c r="AM274" s="290"/>
      <c r="AN274" s="290"/>
      <c r="AO274" s="290"/>
      <c r="AP274" s="290"/>
      <c r="AQ274" s="731"/>
      <c r="AR274" s="2699" t="s">
        <v>6</v>
      </c>
      <c r="AS274" s="368"/>
      <c r="AT274" s="368"/>
      <c r="AU274" s="368"/>
      <c r="AV274" s="368"/>
      <c r="AW274" s="368"/>
      <c r="AX274" s="368"/>
      <c r="AY274" s="369"/>
      <c r="AZ274" s="48"/>
    </row>
    <row r="275" spans="1:52" ht="49.5" customHeight="1">
      <c r="A275" s="79"/>
      <c r="B275" s="285" t="s">
        <v>7</v>
      </c>
      <c r="C275" s="286"/>
      <c r="D275" s="286"/>
      <c r="E275" s="286"/>
      <c r="F275" s="286"/>
      <c r="G275" s="287"/>
      <c r="H275" s="288" t="s">
        <v>704</v>
      </c>
      <c r="I275" s="289"/>
      <c r="J275" s="289"/>
      <c r="K275" s="289"/>
      <c r="L275" s="289"/>
      <c r="M275" s="289"/>
      <c r="N275" s="289"/>
      <c r="O275" s="289"/>
      <c r="P275" s="289"/>
      <c r="Q275" s="289"/>
      <c r="R275" s="289"/>
      <c r="S275" s="289"/>
      <c r="T275" s="289"/>
      <c r="U275" s="289"/>
      <c r="V275" s="289"/>
      <c r="W275" s="290"/>
      <c r="X275" s="290"/>
      <c r="Y275" s="290"/>
      <c r="Z275" s="291" t="s">
        <v>8</v>
      </c>
      <c r="AA275" s="2661"/>
      <c r="AB275" s="2661"/>
      <c r="AC275" s="2661"/>
      <c r="AD275" s="2661"/>
      <c r="AE275" s="2662"/>
      <c r="AF275" s="292" t="s">
        <v>680</v>
      </c>
      <c r="AG275" s="292"/>
      <c r="AH275" s="292"/>
      <c r="AI275" s="292"/>
      <c r="AJ275" s="292"/>
      <c r="AK275" s="292"/>
      <c r="AL275" s="292"/>
      <c r="AM275" s="292"/>
      <c r="AN275" s="292"/>
      <c r="AO275" s="292"/>
      <c r="AP275" s="292"/>
      <c r="AQ275" s="293"/>
      <c r="AR275" s="294" t="s">
        <v>679</v>
      </c>
      <c r="AS275" s="295"/>
      <c r="AT275" s="295"/>
      <c r="AU275" s="295"/>
      <c r="AV275" s="295"/>
      <c r="AW275" s="295"/>
      <c r="AX275" s="295"/>
      <c r="AY275" s="295"/>
      <c r="AZ275" s="48"/>
    </row>
    <row r="276" spans="1:52" ht="28.5" customHeight="1">
      <c r="A276" s="79"/>
      <c r="B276" s="361" t="s">
        <v>11</v>
      </c>
      <c r="C276" s="362"/>
      <c r="D276" s="362"/>
      <c r="E276" s="362"/>
      <c r="F276" s="362"/>
      <c r="G276" s="362"/>
      <c r="H276" s="344" t="s">
        <v>12</v>
      </c>
      <c r="I276" s="2694"/>
      <c r="J276" s="2694"/>
      <c r="K276" s="2694"/>
      <c r="L276" s="2694"/>
      <c r="M276" s="2694"/>
      <c r="N276" s="2694"/>
      <c r="O276" s="2694"/>
      <c r="P276" s="2694"/>
      <c r="Q276" s="2694"/>
      <c r="R276" s="2694"/>
      <c r="S276" s="2694"/>
      <c r="T276" s="2694"/>
      <c r="U276" s="2694"/>
      <c r="V276" s="2694"/>
      <c r="W276" s="2694"/>
      <c r="X276" s="2694"/>
      <c r="Y276" s="2695"/>
      <c r="Z276" s="364" t="s">
        <v>13</v>
      </c>
      <c r="AA276" s="365"/>
      <c r="AB276" s="365"/>
      <c r="AC276" s="365"/>
      <c r="AD276" s="365"/>
      <c r="AE276" s="366"/>
      <c r="AF276" s="382" t="s">
        <v>678</v>
      </c>
      <c r="AG276" s="368"/>
      <c r="AH276" s="368"/>
      <c r="AI276" s="368"/>
      <c r="AJ276" s="368"/>
      <c r="AK276" s="368"/>
      <c r="AL276" s="368"/>
      <c r="AM276" s="368"/>
      <c r="AN276" s="368"/>
      <c r="AO276" s="368"/>
      <c r="AP276" s="368"/>
      <c r="AQ276" s="368"/>
      <c r="AR276" s="368"/>
      <c r="AS276" s="368"/>
      <c r="AT276" s="368"/>
      <c r="AU276" s="368"/>
      <c r="AV276" s="368"/>
      <c r="AW276" s="368"/>
      <c r="AX276" s="368"/>
      <c r="AY276" s="102"/>
      <c r="AZ276" s="48"/>
    </row>
    <row r="277" spans="1:52" ht="42" hidden="1" customHeight="1">
      <c r="A277" s="79"/>
      <c r="B277" s="649"/>
      <c r="C277" s="650"/>
      <c r="D277" s="650"/>
      <c r="E277" s="650"/>
      <c r="F277" s="650"/>
      <c r="G277" s="2693"/>
      <c r="H277" s="344"/>
      <c r="I277" s="2694"/>
      <c r="J277" s="2694"/>
      <c r="K277" s="2694"/>
      <c r="L277" s="2694"/>
      <c r="M277" s="2694"/>
      <c r="N277" s="2694"/>
      <c r="O277" s="2694"/>
      <c r="P277" s="2694"/>
      <c r="Q277" s="2694"/>
      <c r="R277" s="2694"/>
      <c r="S277" s="2694"/>
      <c r="T277" s="2694"/>
      <c r="U277" s="2694"/>
      <c r="V277" s="2694"/>
      <c r="W277" s="2694"/>
      <c r="X277" s="2694"/>
      <c r="Y277" s="2695"/>
      <c r="Z277" s="465"/>
      <c r="AA277" s="466"/>
      <c r="AB277" s="466"/>
      <c r="AC277" s="466"/>
      <c r="AD277" s="466"/>
      <c r="AE277" s="466"/>
      <c r="AF277" s="85"/>
      <c r="AG277" s="85"/>
      <c r="AH277" s="85"/>
      <c r="AI277" s="85"/>
      <c r="AJ277" s="85"/>
      <c r="AK277" s="85"/>
      <c r="AL277" s="85"/>
      <c r="AM277" s="85"/>
      <c r="AN277" s="85"/>
      <c r="AO277" s="85"/>
      <c r="AP277" s="85"/>
      <c r="AQ277" s="85"/>
      <c r="AR277" s="85"/>
      <c r="AS277" s="85"/>
      <c r="AT277" s="85"/>
      <c r="AU277" s="85"/>
      <c r="AV277" s="85"/>
      <c r="AW277" s="85"/>
      <c r="AX277" s="85"/>
      <c r="AY277" s="102"/>
      <c r="AZ277" s="48"/>
    </row>
    <row r="278" spans="1:52" ht="26.25" customHeight="1">
      <c r="B278" s="370" t="s">
        <v>15</v>
      </c>
      <c r="C278" s="371"/>
      <c r="D278" s="371"/>
      <c r="E278" s="371"/>
      <c r="F278" s="371"/>
      <c r="G278" s="2860"/>
      <c r="H278" s="374" t="s">
        <v>677</v>
      </c>
      <c r="I278" s="375"/>
      <c r="J278" s="375"/>
      <c r="K278" s="375"/>
      <c r="L278" s="375"/>
      <c r="M278" s="375"/>
      <c r="N278" s="375"/>
      <c r="O278" s="375"/>
      <c r="P278" s="375"/>
      <c r="Q278" s="375"/>
      <c r="R278" s="375"/>
      <c r="S278" s="375"/>
      <c r="T278" s="375"/>
      <c r="U278" s="375"/>
      <c r="V278" s="375"/>
      <c r="W278" s="375"/>
      <c r="X278" s="375"/>
      <c r="Y278" s="2777"/>
      <c r="Z278" s="2724" t="s">
        <v>676</v>
      </c>
      <c r="AA278" s="2725"/>
      <c r="AB278" s="2725"/>
      <c r="AC278" s="2725"/>
      <c r="AD278" s="2725"/>
      <c r="AE278" s="2726"/>
      <c r="AF278" s="2757" t="s">
        <v>675</v>
      </c>
      <c r="AG278" s="833"/>
      <c r="AH278" s="833"/>
      <c r="AI278" s="833"/>
      <c r="AJ278" s="833"/>
      <c r="AK278" s="833"/>
      <c r="AL278" s="833"/>
      <c r="AM278" s="833"/>
      <c r="AN278" s="833"/>
      <c r="AO278" s="833"/>
      <c r="AP278" s="833"/>
      <c r="AQ278" s="833"/>
      <c r="AR278" s="833"/>
      <c r="AS278" s="833"/>
      <c r="AT278" s="833"/>
      <c r="AU278" s="833"/>
      <c r="AV278" s="833"/>
      <c r="AW278" s="833"/>
      <c r="AX278" s="833"/>
      <c r="AY278" s="833"/>
      <c r="AZ278" s="48"/>
    </row>
    <row r="279" spans="1:52" ht="30" customHeight="1">
      <c r="B279" s="372"/>
      <c r="C279" s="373"/>
      <c r="D279" s="373"/>
      <c r="E279" s="373"/>
      <c r="F279" s="373"/>
      <c r="G279" s="2861"/>
      <c r="H279" s="377"/>
      <c r="I279" s="378"/>
      <c r="J279" s="378"/>
      <c r="K279" s="378"/>
      <c r="L279" s="378"/>
      <c r="M279" s="378"/>
      <c r="N279" s="378"/>
      <c r="O279" s="378"/>
      <c r="P279" s="378"/>
      <c r="Q279" s="378"/>
      <c r="R279" s="378"/>
      <c r="S279" s="378"/>
      <c r="T279" s="378"/>
      <c r="U279" s="378"/>
      <c r="V279" s="378"/>
      <c r="W279" s="378"/>
      <c r="X279" s="378"/>
      <c r="Y279" s="2778"/>
      <c r="Z279" s="2727"/>
      <c r="AA279" s="2728"/>
      <c r="AB279" s="2728"/>
      <c r="AC279" s="2728"/>
      <c r="AD279" s="2728"/>
      <c r="AE279" s="2729"/>
      <c r="AF279" s="2759"/>
      <c r="AG279" s="2760"/>
      <c r="AH279" s="2760"/>
      <c r="AI279" s="2760"/>
      <c r="AJ279" s="2760"/>
      <c r="AK279" s="2760"/>
      <c r="AL279" s="2760"/>
      <c r="AM279" s="2760"/>
      <c r="AN279" s="2760"/>
      <c r="AO279" s="2760"/>
      <c r="AP279" s="2760"/>
      <c r="AQ279" s="2760"/>
      <c r="AR279" s="2760"/>
      <c r="AS279" s="2760"/>
      <c r="AT279" s="2760"/>
      <c r="AU279" s="2760"/>
      <c r="AV279" s="2760"/>
      <c r="AW279" s="2760"/>
      <c r="AX279" s="2760"/>
      <c r="AY279" s="2760"/>
      <c r="AZ279" s="48"/>
    </row>
    <row r="280" spans="1:52" ht="30" hidden="1" customHeight="1">
      <c r="B280" s="92"/>
      <c r="C280" s="93"/>
      <c r="D280" s="93"/>
      <c r="E280" s="93"/>
      <c r="F280" s="93"/>
      <c r="G280" s="145"/>
      <c r="H280" s="94"/>
      <c r="I280" s="95"/>
      <c r="J280" s="95"/>
      <c r="K280" s="95"/>
      <c r="L280" s="95"/>
      <c r="M280" s="95"/>
      <c r="N280" s="95"/>
      <c r="O280" s="95"/>
      <c r="P280" s="95"/>
      <c r="Q280" s="95"/>
      <c r="R280" s="95"/>
      <c r="S280" s="95"/>
      <c r="T280" s="95"/>
      <c r="U280" s="95"/>
      <c r="V280" s="95"/>
      <c r="W280" s="95"/>
      <c r="X280" s="95"/>
      <c r="Y280" s="95"/>
      <c r="Z280" s="144"/>
      <c r="AA280" s="144"/>
      <c r="AB280" s="144"/>
      <c r="AC280" s="144"/>
      <c r="AD280" s="144"/>
      <c r="AE280" s="144"/>
      <c r="AF280" s="143"/>
      <c r="AG280" s="143"/>
      <c r="AH280" s="143"/>
      <c r="AI280" s="143"/>
      <c r="AJ280" s="143"/>
      <c r="AK280" s="143"/>
      <c r="AL280" s="143"/>
      <c r="AM280" s="143"/>
      <c r="AN280" s="143"/>
      <c r="AO280" s="143"/>
      <c r="AP280" s="143"/>
      <c r="AQ280" s="143"/>
      <c r="AR280" s="143"/>
      <c r="AS280" s="143"/>
      <c r="AT280" s="143"/>
      <c r="AU280" s="143"/>
      <c r="AV280" s="143"/>
      <c r="AW280" s="143"/>
      <c r="AX280" s="143"/>
      <c r="AY280" s="143"/>
      <c r="AZ280" s="48"/>
    </row>
    <row r="281" spans="1:52" ht="30" hidden="1" customHeight="1">
      <c r="B281" s="92"/>
      <c r="C281" s="93"/>
      <c r="D281" s="93"/>
      <c r="E281" s="93"/>
      <c r="F281" s="93"/>
      <c r="G281" s="145"/>
      <c r="H281" s="94"/>
      <c r="I281" s="95"/>
      <c r="J281" s="95"/>
      <c r="K281" s="95"/>
      <c r="L281" s="95"/>
      <c r="M281" s="95"/>
      <c r="N281" s="95"/>
      <c r="O281" s="95"/>
      <c r="P281" s="95"/>
      <c r="Q281" s="95"/>
      <c r="R281" s="95"/>
      <c r="S281" s="95"/>
      <c r="T281" s="95"/>
      <c r="U281" s="95"/>
      <c r="V281" s="95"/>
      <c r="W281" s="95"/>
      <c r="X281" s="95"/>
      <c r="Y281" s="95"/>
      <c r="Z281" s="144"/>
      <c r="AA281" s="144"/>
      <c r="AB281" s="144"/>
      <c r="AC281" s="144"/>
      <c r="AD281" s="144"/>
      <c r="AE281" s="144"/>
      <c r="AF281" s="143"/>
      <c r="AG281" s="143"/>
      <c r="AH281" s="143"/>
      <c r="AI281" s="143"/>
      <c r="AJ281" s="143"/>
      <c r="AK281" s="143"/>
      <c r="AL281" s="143"/>
      <c r="AM281" s="143"/>
      <c r="AN281" s="143"/>
      <c r="AO281" s="143"/>
      <c r="AP281" s="143"/>
      <c r="AQ281" s="143"/>
      <c r="AR281" s="143"/>
      <c r="AS281" s="143"/>
      <c r="AT281" s="143"/>
      <c r="AU281" s="143"/>
      <c r="AV281" s="143"/>
      <c r="AW281" s="143"/>
      <c r="AX281" s="143"/>
      <c r="AY281" s="143"/>
      <c r="AZ281" s="48"/>
    </row>
    <row r="282" spans="1:52" ht="30" hidden="1" customHeight="1">
      <c r="B282" s="92"/>
      <c r="C282" s="93"/>
      <c r="D282" s="93"/>
      <c r="E282" s="93"/>
      <c r="F282" s="93"/>
      <c r="G282" s="145"/>
      <c r="H282" s="94"/>
      <c r="I282" s="95"/>
      <c r="J282" s="95"/>
      <c r="K282" s="95"/>
      <c r="L282" s="95"/>
      <c r="M282" s="95"/>
      <c r="N282" s="95"/>
      <c r="O282" s="95"/>
      <c r="P282" s="95"/>
      <c r="Q282" s="95"/>
      <c r="R282" s="95"/>
      <c r="S282" s="95"/>
      <c r="T282" s="95"/>
      <c r="U282" s="95"/>
      <c r="V282" s="95"/>
      <c r="W282" s="95"/>
      <c r="X282" s="95"/>
      <c r="Y282" s="95"/>
      <c r="Z282" s="144"/>
      <c r="AA282" s="144"/>
      <c r="AB282" s="144"/>
      <c r="AC282" s="144"/>
      <c r="AD282" s="144"/>
      <c r="AE282" s="144"/>
      <c r="AF282" s="143"/>
      <c r="AG282" s="143"/>
      <c r="AH282" s="143"/>
      <c r="AI282" s="143"/>
      <c r="AJ282" s="143"/>
      <c r="AK282" s="143"/>
      <c r="AL282" s="143"/>
      <c r="AM282" s="143"/>
      <c r="AN282" s="143"/>
      <c r="AO282" s="143"/>
      <c r="AP282" s="143"/>
      <c r="AQ282" s="143"/>
      <c r="AR282" s="143"/>
      <c r="AS282" s="143"/>
      <c r="AT282" s="143"/>
      <c r="AU282" s="143"/>
      <c r="AV282" s="143"/>
      <c r="AW282" s="143"/>
      <c r="AX282" s="143"/>
      <c r="AY282" s="143"/>
      <c r="AZ282" s="48"/>
    </row>
    <row r="283" spans="1:52" ht="30" hidden="1" customHeight="1">
      <c r="B283" s="92"/>
      <c r="C283" s="93"/>
      <c r="D283" s="93"/>
      <c r="E283" s="93"/>
      <c r="F283" s="93"/>
      <c r="G283" s="145"/>
      <c r="H283" s="94"/>
      <c r="I283" s="95"/>
      <c r="J283" s="95"/>
      <c r="K283" s="95"/>
      <c r="L283" s="95"/>
      <c r="M283" s="95"/>
      <c r="N283" s="95"/>
      <c r="O283" s="95"/>
      <c r="P283" s="95"/>
      <c r="Q283" s="95"/>
      <c r="R283" s="95"/>
      <c r="S283" s="95"/>
      <c r="T283" s="95"/>
      <c r="U283" s="95"/>
      <c r="V283" s="95"/>
      <c r="W283" s="95"/>
      <c r="X283" s="95"/>
      <c r="Y283" s="95"/>
      <c r="Z283" s="144"/>
      <c r="AA283" s="144"/>
      <c r="AB283" s="144"/>
      <c r="AC283" s="144"/>
      <c r="AD283" s="144"/>
      <c r="AE283" s="144"/>
      <c r="AF283" s="143"/>
      <c r="AG283" s="143"/>
      <c r="AH283" s="143"/>
      <c r="AI283" s="143"/>
      <c r="AJ283" s="143"/>
      <c r="AK283" s="143"/>
      <c r="AL283" s="143"/>
      <c r="AM283" s="143"/>
      <c r="AN283" s="143"/>
      <c r="AO283" s="143"/>
      <c r="AP283" s="143"/>
      <c r="AQ283" s="143"/>
      <c r="AR283" s="143"/>
      <c r="AS283" s="143"/>
      <c r="AT283" s="143"/>
      <c r="AU283" s="143"/>
      <c r="AV283" s="143"/>
      <c r="AW283" s="143"/>
      <c r="AX283" s="143"/>
      <c r="AY283" s="143"/>
      <c r="AZ283" s="48"/>
    </row>
    <row r="284" spans="1:52" ht="32.25" customHeight="1">
      <c r="B284" s="298" t="s">
        <v>22</v>
      </c>
      <c r="C284" s="299"/>
      <c r="D284" s="299"/>
      <c r="E284" s="299"/>
      <c r="F284" s="299"/>
      <c r="G284" s="303"/>
      <c r="H284" s="304" t="s">
        <v>118</v>
      </c>
      <c r="I284" s="2773"/>
      <c r="J284" s="2773"/>
      <c r="K284" s="2773"/>
      <c r="L284" s="2773"/>
      <c r="M284" s="2773"/>
      <c r="N284" s="2773"/>
      <c r="O284" s="2773"/>
      <c r="P284" s="2773"/>
      <c r="Q284" s="2773"/>
      <c r="R284" s="2773"/>
      <c r="S284" s="2773"/>
      <c r="T284" s="2773"/>
      <c r="U284" s="2773"/>
      <c r="V284" s="2773"/>
      <c r="W284" s="2773"/>
      <c r="X284" s="2773"/>
      <c r="Y284" s="2773"/>
      <c r="Z284" s="2773"/>
      <c r="AA284" s="2773"/>
      <c r="AB284" s="2773"/>
      <c r="AC284" s="2773"/>
      <c r="AD284" s="2773"/>
      <c r="AE284" s="2773"/>
      <c r="AF284" s="2773"/>
      <c r="AG284" s="2773"/>
      <c r="AH284" s="2773"/>
      <c r="AI284" s="2773"/>
      <c r="AJ284" s="2773"/>
      <c r="AK284" s="2773"/>
      <c r="AL284" s="2773"/>
      <c r="AM284" s="2773"/>
      <c r="AN284" s="2773"/>
      <c r="AO284" s="2773"/>
      <c r="AP284" s="2773"/>
      <c r="AQ284" s="2773"/>
      <c r="AR284" s="2773"/>
      <c r="AS284" s="2773"/>
      <c r="AT284" s="2773"/>
      <c r="AU284" s="2773"/>
      <c r="AV284" s="2773"/>
      <c r="AW284" s="2773"/>
      <c r="AX284" s="2773"/>
      <c r="AY284" s="2773"/>
      <c r="AZ284" s="48"/>
    </row>
    <row r="285" spans="1:52" ht="36.75" customHeight="1">
      <c r="B285" s="391" t="s">
        <v>24</v>
      </c>
      <c r="C285" s="392"/>
      <c r="D285" s="392"/>
      <c r="E285" s="392"/>
      <c r="F285" s="392"/>
      <c r="G285" s="393"/>
      <c r="H285" s="2709"/>
      <c r="I285" s="2710"/>
      <c r="J285" s="2710"/>
      <c r="K285" s="2710"/>
      <c r="L285" s="2710"/>
      <c r="M285" s="2710"/>
      <c r="N285" s="2710"/>
      <c r="O285" s="2710"/>
      <c r="P285" s="2711"/>
      <c r="Q285" s="402" t="s">
        <v>25</v>
      </c>
      <c r="R285" s="403"/>
      <c r="S285" s="403"/>
      <c r="T285" s="403"/>
      <c r="U285" s="403"/>
      <c r="V285" s="403"/>
      <c r="W285" s="404"/>
      <c r="X285" s="402" t="s">
        <v>26</v>
      </c>
      <c r="Y285" s="403"/>
      <c r="Z285" s="403"/>
      <c r="AA285" s="403"/>
      <c r="AB285" s="403"/>
      <c r="AC285" s="403"/>
      <c r="AD285" s="404"/>
      <c r="AE285" s="402" t="s">
        <v>27</v>
      </c>
      <c r="AF285" s="403"/>
      <c r="AG285" s="403"/>
      <c r="AH285" s="403"/>
      <c r="AI285" s="403"/>
      <c r="AJ285" s="403"/>
      <c r="AK285" s="404"/>
      <c r="AL285" s="402" t="s">
        <v>28</v>
      </c>
      <c r="AM285" s="403"/>
      <c r="AN285" s="403"/>
      <c r="AO285" s="403"/>
      <c r="AP285" s="403"/>
      <c r="AQ285" s="403"/>
      <c r="AR285" s="404"/>
      <c r="AS285" s="402" t="s">
        <v>29</v>
      </c>
      <c r="AT285" s="403"/>
      <c r="AU285" s="403"/>
      <c r="AV285" s="403"/>
      <c r="AW285" s="403"/>
      <c r="AX285" s="403"/>
      <c r="AY285" s="403"/>
      <c r="AZ285" s="48"/>
    </row>
    <row r="286" spans="1:52" ht="30.75" customHeight="1">
      <c r="B286" s="394"/>
      <c r="C286" s="395"/>
      <c r="D286" s="395"/>
      <c r="E286" s="395"/>
      <c r="F286" s="395"/>
      <c r="G286" s="396"/>
      <c r="H286" s="413" t="s">
        <v>30</v>
      </c>
      <c r="I286" s="429"/>
      <c r="J286" s="2669" t="s">
        <v>31</v>
      </c>
      <c r="K286" s="2670"/>
      <c r="L286" s="2670"/>
      <c r="M286" s="2670"/>
      <c r="N286" s="2670"/>
      <c r="O286" s="2670"/>
      <c r="P286" s="2671"/>
      <c r="Q286" s="1141" t="s">
        <v>675</v>
      </c>
      <c r="R286" s="2672"/>
      <c r="S286" s="2672"/>
      <c r="T286" s="2672"/>
      <c r="U286" s="2672"/>
      <c r="V286" s="2672"/>
      <c r="W286" s="2673"/>
      <c r="X286" s="2700">
        <v>2</v>
      </c>
      <c r="Y286" s="2672"/>
      <c r="Z286" s="2672"/>
      <c r="AA286" s="2672"/>
      <c r="AB286" s="2672"/>
      <c r="AC286" s="2672"/>
      <c r="AD286" s="2673"/>
      <c r="AE286" s="2700">
        <v>1</v>
      </c>
      <c r="AF286" s="2672"/>
      <c r="AG286" s="2672"/>
      <c r="AH286" s="2672"/>
      <c r="AI286" s="2672"/>
      <c r="AJ286" s="2672"/>
      <c r="AK286" s="2673"/>
      <c r="AL286" s="2700">
        <v>1</v>
      </c>
      <c r="AM286" s="2672"/>
      <c r="AN286" s="2672"/>
      <c r="AO286" s="2672"/>
      <c r="AP286" s="2672"/>
      <c r="AQ286" s="2672"/>
      <c r="AR286" s="2673"/>
      <c r="AS286" s="2700">
        <v>1</v>
      </c>
      <c r="AT286" s="2672"/>
      <c r="AU286" s="2672"/>
      <c r="AV286" s="2672"/>
      <c r="AW286" s="2672"/>
      <c r="AX286" s="2672"/>
      <c r="AY286" s="2672"/>
      <c r="AZ286" s="48"/>
    </row>
    <row r="287" spans="1:52" ht="33.75" customHeight="1">
      <c r="B287" s="394"/>
      <c r="C287" s="395"/>
      <c r="D287" s="395"/>
      <c r="E287" s="395"/>
      <c r="F287" s="395"/>
      <c r="G287" s="396"/>
      <c r="H287" s="2715"/>
      <c r="I287" s="2716"/>
      <c r="J287" s="409" t="s">
        <v>32</v>
      </c>
      <c r="K287" s="410"/>
      <c r="L287" s="410"/>
      <c r="M287" s="410"/>
      <c r="N287" s="410"/>
      <c r="O287" s="410"/>
      <c r="P287" s="411"/>
      <c r="Q287" s="2666" t="s">
        <v>675</v>
      </c>
      <c r="R287" s="2667"/>
      <c r="S287" s="2667"/>
      <c r="T287" s="2667"/>
      <c r="U287" s="2667"/>
      <c r="V287" s="2667"/>
      <c r="W287" s="2668"/>
      <c r="X287" s="2666" t="s">
        <v>675</v>
      </c>
      <c r="Y287" s="2667"/>
      <c r="Z287" s="2667"/>
      <c r="AA287" s="2667"/>
      <c r="AB287" s="2667"/>
      <c r="AC287" s="2667"/>
      <c r="AD287" s="2668"/>
      <c r="AE287" s="2666" t="s">
        <v>675</v>
      </c>
      <c r="AF287" s="2667"/>
      <c r="AG287" s="2667"/>
      <c r="AH287" s="2667"/>
      <c r="AI287" s="2667"/>
      <c r="AJ287" s="2667"/>
      <c r="AK287" s="2668"/>
      <c r="AL287" s="2666" t="s">
        <v>675</v>
      </c>
      <c r="AM287" s="2667"/>
      <c r="AN287" s="2667"/>
      <c r="AO287" s="2667"/>
      <c r="AP287" s="2667"/>
      <c r="AQ287" s="2667"/>
      <c r="AR287" s="2668"/>
      <c r="AS287" s="2701"/>
      <c r="AT287" s="2702"/>
      <c r="AU287" s="2702"/>
      <c r="AV287" s="2702"/>
      <c r="AW287" s="2702"/>
      <c r="AX287" s="2702"/>
      <c r="AY287" s="2702"/>
      <c r="AZ287" s="48"/>
    </row>
    <row r="288" spans="1:52" ht="22.5" customHeight="1">
      <c r="B288" s="394"/>
      <c r="C288" s="395"/>
      <c r="D288" s="395"/>
      <c r="E288" s="395"/>
      <c r="F288" s="395"/>
      <c r="G288" s="396"/>
      <c r="H288" s="2715"/>
      <c r="I288" s="2716"/>
      <c r="J288" s="409" t="s">
        <v>34</v>
      </c>
      <c r="K288" s="410"/>
      <c r="L288" s="410"/>
      <c r="M288" s="410"/>
      <c r="N288" s="410"/>
      <c r="O288" s="410"/>
      <c r="P288" s="411"/>
      <c r="Q288" s="2666" t="s">
        <v>675</v>
      </c>
      <c r="R288" s="2667"/>
      <c r="S288" s="2667"/>
      <c r="T288" s="2667"/>
      <c r="U288" s="2667"/>
      <c r="V288" s="2667"/>
      <c r="W288" s="2668"/>
      <c r="X288" s="2666" t="s">
        <v>675</v>
      </c>
      <c r="Y288" s="2667"/>
      <c r="Z288" s="2667"/>
      <c r="AA288" s="2667"/>
      <c r="AB288" s="2667"/>
      <c r="AC288" s="2667"/>
      <c r="AD288" s="2668"/>
      <c r="AE288" s="2666" t="s">
        <v>675</v>
      </c>
      <c r="AF288" s="2667"/>
      <c r="AG288" s="2667"/>
      <c r="AH288" s="2667"/>
      <c r="AI288" s="2667"/>
      <c r="AJ288" s="2667"/>
      <c r="AK288" s="2668"/>
      <c r="AL288" s="2666" t="s">
        <v>675</v>
      </c>
      <c r="AM288" s="2667"/>
      <c r="AN288" s="2667"/>
      <c r="AO288" s="2667"/>
      <c r="AP288" s="2667"/>
      <c r="AQ288" s="2667"/>
      <c r="AR288" s="2668"/>
      <c r="AS288" s="2701"/>
      <c r="AT288" s="2702"/>
      <c r="AU288" s="2702"/>
      <c r="AV288" s="2702"/>
      <c r="AW288" s="2702"/>
      <c r="AX288" s="2702"/>
      <c r="AY288" s="2702"/>
      <c r="AZ288" s="48"/>
    </row>
    <row r="289" spans="1:53" ht="29.25" customHeight="1">
      <c r="B289" s="394"/>
      <c r="C289" s="395"/>
      <c r="D289" s="395"/>
      <c r="E289" s="395"/>
      <c r="F289" s="395"/>
      <c r="G289" s="396"/>
      <c r="H289" s="2717"/>
      <c r="I289" s="408"/>
      <c r="J289" s="2712" t="s">
        <v>35</v>
      </c>
      <c r="K289" s="2713"/>
      <c r="L289" s="2713"/>
      <c r="M289" s="2713"/>
      <c r="N289" s="2713"/>
      <c r="O289" s="2713"/>
      <c r="P289" s="2714"/>
      <c r="Q289" s="2772" t="s">
        <v>675</v>
      </c>
      <c r="R289" s="2691"/>
      <c r="S289" s="2691"/>
      <c r="T289" s="2691"/>
      <c r="U289" s="2691"/>
      <c r="V289" s="2691"/>
      <c r="W289" s="2692"/>
      <c r="X289" s="2690">
        <v>2</v>
      </c>
      <c r="Y289" s="2691"/>
      <c r="Z289" s="2691"/>
      <c r="AA289" s="2691"/>
      <c r="AB289" s="2691"/>
      <c r="AC289" s="2691"/>
      <c r="AD289" s="2692"/>
      <c r="AE289" s="2690">
        <v>1</v>
      </c>
      <c r="AF289" s="2691"/>
      <c r="AG289" s="2691"/>
      <c r="AH289" s="2691"/>
      <c r="AI289" s="2691"/>
      <c r="AJ289" s="2691"/>
      <c r="AK289" s="2692"/>
      <c r="AL289" s="2690">
        <v>1</v>
      </c>
      <c r="AM289" s="2691"/>
      <c r="AN289" s="2691"/>
      <c r="AO289" s="2691"/>
      <c r="AP289" s="2691"/>
      <c r="AQ289" s="2691"/>
      <c r="AR289" s="2692"/>
      <c r="AS289" s="2690">
        <v>1</v>
      </c>
      <c r="AT289" s="2691"/>
      <c r="AU289" s="2691"/>
      <c r="AV289" s="2691"/>
      <c r="AW289" s="2691"/>
      <c r="AX289" s="2691"/>
      <c r="AY289" s="2691"/>
      <c r="AZ289" s="48"/>
    </row>
    <row r="290" spans="1:53" ht="23.25" customHeight="1">
      <c r="B290" s="394"/>
      <c r="C290" s="395"/>
      <c r="D290" s="395"/>
      <c r="E290" s="395"/>
      <c r="F290" s="395"/>
      <c r="G290" s="396"/>
      <c r="H290" s="2739" t="s">
        <v>36</v>
      </c>
      <c r="I290" s="2740"/>
      <c r="J290" s="2740"/>
      <c r="K290" s="2740"/>
      <c r="L290" s="2740"/>
      <c r="M290" s="2740"/>
      <c r="N290" s="2740"/>
      <c r="O290" s="2740"/>
      <c r="P290" s="2741"/>
      <c r="Q290" s="2870" t="s">
        <v>675</v>
      </c>
      <c r="R290" s="2679"/>
      <c r="S290" s="2679"/>
      <c r="T290" s="2679"/>
      <c r="U290" s="2679"/>
      <c r="V290" s="2679"/>
      <c r="W290" s="2680"/>
      <c r="X290" s="2678">
        <v>0.9</v>
      </c>
      <c r="Y290" s="2679"/>
      <c r="Z290" s="2679"/>
      <c r="AA290" s="2679"/>
      <c r="AB290" s="2679"/>
      <c r="AC290" s="2679"/>
      <c r="AD290" s="2680"/>
      <c r="AE290" s="2678">
        <v>1</v>
      </c>
      <c r="AF290" s="2679"/>
      <c r="AG290" s="2679"/>
      <c r="AH290" s="2679"/>
      <c r="AI290" s="2679"/>
      <c r="AJ290" s="2679"/>
      <c r="AK290" s="2680"/>
      <c r="AL290" s="2684"/>
      <c r="AM290" s="2685"/>
      <c r="AN290" s="2685"/>
      <c r="AO290" s="2685"/>
      <c r="AP290" s="2685"/>
      <c r="AQ290" s="2685"/>
      <c r="AR290" s="2686"/>
      <c r="AS290" s="2684"/>
      <c r="AT290" s="2685"/>
      <c r="AU290" s="2685"/>
      <c r="AV290" s="2685"/>
      <c r="AW290" s="2685"/>
      <c r="AX290" s="2685"/>
      <c r="AY290" s="2685"/>
      <c r="AZ290" s="48"/>
    </row>
    <row r="291" spans="1:53" ht="31.5" customHeight="1">
      <c r="B291" s="397"/>
      <c r="C291" s="398"/>
      <c r="D291" s="398"/>
      <c r="E291" s="398"/>
      <c r="F291" s="398"/>
      <c r="G291" s="399"/>
      <c r="H291" s="2739" t="s">
        <v>37</v>
      </c>
      <c r="I291" s="2740"/>
      <c r="J291" s="2740"/>
      <c r="K291" s="2740"/>
      <c r="L291" s="2740"/>
      <c r="M291" s="2740"/>
      <c r="N291" s="2740"/>
      <c r="O291" s="2740"/>
      <c r="P291" s="2741"/>
      <c r="Q291" s="2870" t="s">
        <v>675</v>
      </c>
      <c r="R291" s="2679"/>
      <c r="S291" s="2679"/>
      <c r="T291" s="2679"/>
      <c r="U291" s="2679"/>
      <c r="V291" s="2679"/>
      <c r="W291" s="2680"/>
      <c r="X291" s="2678">
        <v>62.8</v>
      </c>
      <c r="Y291" s="2679"/>
      <c r="Z291" s="2679"/>
      <c r="AA291" s="2679"/>
      <c r="AB291" s="2679"/>
      <c r="AC291" s="2679"/>
      <c r="AD291" s="2680"/>
      <c r="AE291" s="2678">
        <v>117.1</v>
      </c>
      <c r="AF291" s="2679"/>
      <c r="AG291" s="2679"/>
      <c r="AH291" s="2679"/>
      <c r="AI291" s="2679"/>
      <c r="AJ291" s="2679"/>
      <c r="AK291" s="2680"/>
      <c r="AL291" s="2684"/>
      <c r="AM291" s="2685"/>
      <c r="AN291" s="2685"/>
      <c r="AO291" s="2685"/>
      <c r="AP291" s="2685"/>
      <c r="AQ291" s="2685"/>
      <c r="AR291" s="2686"/>
      <c r="AS291" s="2684"/>
      <c r="AT291" s="2685"/>
      <c r="AU291" s="2685"/>
      <c r="AV291" s="2685"/>
      <c r="AW291" s="2685"/>
      <c r="AX291" s="2685"/>
      <c r="AY291" s="2685"/>
      <c r="AZ291" s="48"/>
    </row>
    <row r="292" spans="1:53" ht="27" customHeight="1">
      <c r="B292" s="546" t="s">
        <v>59</v>
      </c>
      <c r="C292" s="547"/>
      <c r="D292" s="2663" t="s">
        <v>60</v>
      </c>
      <c r="E292" s="2664"/>
      <c r="F292" s="2664"/>
      <c r="G292" s="2664"/>
      <c r="H292" s="2664"/>
      <c r="I292" s="2664"/>
      <c r="J292" s="2664"/>
      <c r="K292" s="2664"/>
      <c r="L292" s="2665"/>
      <c r="M292" s="2744" t="s">
        <v>61</v>
      </c>
      <c r="N292" s="2745"/>
      <c r="O292" s="2745"/>
      <c r="P292" s="2745"/>
      <c r="Q292" s="2745"/>
      <c r="R292" s="2746"/>
      <c r="S292" s="2747" t="s">
        <v>29</v>
      </c>
      <c r="T292" s="2664"/>
      <c r="U292" s="2664"/>
      <c r="V292" s="2664"/>
      <c r="W292" s="2664"/>
      <c r="X292" s="2665"/>
      <c r="Y292" s="2747"/>
      <c r="Z292" s="2664"/>
      <c r="AA292" s="2664"/>
      <c r="AB292" s="2664"/>
      <c r="AC292" s="2664"/>
      <c r="AD292" s="2664"/>
      <c r="AE292" s="2664"/>
      <c r="AF292" s="2664"/>
      <c r="AG292" s="2664"/>
      <c r="AH292" s="2664"/>
      <c r="AI292" s="2664"/>
      <c r="AJ292" s="2664"/>
      <c r="AK292" s="2664"/>
      <c r="AL292" s="2664"/>
      <c r="AM292" s="2664"/>
      <c r="AN292" s="2664"/>
      <c r="AO292" s="2664"/>
      <c r="AP292" s="2664"/>
      <c r="AQ292" s="2664"/>
      <c r="AR292" s="2664"/>
      <c r="AS292" s="2664"/>
      <c r="AT292" s="2664"/>
      <c r="AU292" s="2664"/>
      <c r="AV292" s="2664"/>
      <c r="AW292" s="2664"/>
      <c r="AX292" s="2664"/>
      <c r="AY292" s="2664"/>
      <c r="AZ292" s="48"/>
    </row>
    <row r="293" spans="1:53" ht="36" customHeight="1">
      <c r="B293" s="548"/>
      <c r="C293" s="549"/>
      <c r="D293" s="2675" t="s">
        <v>703</v>
      </c>
      <c r="E293" s="2676"/>
      <c r="F293" s="2676"/>
      <c r="G293" s="2676"/>
      <c r="H293" s="2676"/>
      <c r="I293" s="2676"/>
      <c r="J293" s="2676"/>
      <c r="K293" s="2676"/>
      <c r="L293" s="2677"/>
      <c r="M293" s="2700">
        <v>0.09</v>
      </c>
      <c r="N293" s="2672"/>
      <c r="O293" s="2672"/>
      <c r="P293" s="2672"/>
      <c r="Q293" s="2672"/>
      <c r="R293" s="2673"/>
      <c r="S293" s="2700">
        <v>0.09</v>
      </c>
      <c r="T293" s="2672"/>
      <c r="U293" s="2672"/>
      <c r="V293" s="2672"/>
      <c r="W293" s="2672"/>
      <c r="X293" s="2673"/>
      <c r="Y293" s="792"/>
      <c r="Z293" s="444"/>
      <c r="AA293" s="444"/>
      <c r="AB293" s="444"/>
      <c r="AC293" s="444"/>
      <c r="AD293" s="444"/>
      <c r="AE293" s="444"/>
      <c r="AF293" s="444"/>
      <c r="AG293" s="444"/>
      <c r="AH293" s="444"/>
      <c r="AI293" s="444"/>
      <c r="AJ293" s="444"/>
      <c r="AK293" s="444"/>
      <c r="AL293" s="444"/>
      <c r="AM293" s="444"/>
      <c r="AN293" s="444"/>
      <c r="AO293" s="444"/>
      <c r="AP293" s="444"/>
      <c r="AQ293" s="444"/>
      <c r="AR293" s="444"/>
      <c r="AS293" s="444"/>
      <c r="AT293" s="444"/>
      <c r="AU293" s="444"/>
      <c r="AV293" s="444"/>
      <c r="AW293" s="444"/>
      <c r="AX293" s="444"/>
      <c r="AY293" s="444"/>
      <c r="AZ293" s="48"/>
    </row>
    <row r="294" spans="1:53" ht="42.75" customHeight="1">
      <c r="B294" s="548"/>
      <c r="C294" s="549"/>
      <c r="D294" s="2696" t="s">
        <v>340</v>
      </c>
      <c r="E294" s="2697"/>
      <c r="F294" s="2697"/>
      <c r="G294" s="2697"/>
      <c r="H294" s="2697"/>
      <c r="I294" s="2697"/>
      <c r="J294" s="2697"/>
      <c r="K294" s="2697"/>
      <c r="L294" s="2698"/>
      <c r="M294" s="2674">
        <v>0.3</v>
      </c>
      <c r="N294" s="2667"/>
      <c r="O294" s="2667"/>
      <c r="P294" s="2667"/>
      <c r="Q294" s="2667"/>
      <c r="R294" s="2668"/>
      <c r="S294" s="2674">
        <v>0.5</v>
      </c>
      <c r="T294" s="2667"/>
      <c r="U294" s="2667"/>
      <c r="V294" s="2667"/>
      <c r="W294" s="2667"/>
      <c r="X294" s="2668"/>
      <c r="Y294" s="478"/>
      <c r="Z294" s="479"/>
      <c r="AA294" s="479"/>
      <c r="AB294" s="479"/>
      <c r="AC294" s="479"/>
      <c r="AD294" s="479"/>
      <c r="AE294" s="479"/>
      <c r="AF294" s="479"/>
      <c r="AG294" s="479"/>
      <c r="AH294" s="479"/>
      <c r="AI294" s="479"/>
      <c r="AJ294" s="479"/>
      <c r="AK294" s="479"/>
      <c r="AL294" s="479"/>
      <c r="AM294" s="479"/>
      <c r="AN294" s="479"/>
      <c r="AO294" s="479"/>
      <c r="AP294" s="479"/>
      <c r="AQ294" s="479"/>
      <c r="AR294" s="479"/>
      <c r="AS294" s="479"/>
      <c r="AT294" s="479"/>
      <c r="AU294" s="479"/>
      <c r="AV294" s="479"/>
      <c r="AW294" s="479"/>
      <c r="AX294" s="479"/>
      <c r="AY294" s="479"/>
      <c r="AZ294" s="48"/>
    </row>
    <row r="295" spans="1:53" ht="33.75" customHeight="1">
      <c r="B295" s="548"/>
      <c r="C295" s="549"/>
      <c r="D295" s="2696" t="s">
        <v>340</v>
      </c>
      <c r="E295" s="2697"/>
      <c r="F295" s="2697"/>
      <c r="G295" s="2697"/>
      <c r="H295" s="2697"/>
      <c r="I295" s="2697"/>
      <c r="J295" s="2697"/>
      <c r="K295" s="2697"/>
      <c r="L295" s="2698"/>
      <c r="M295" s="2674">
        <v>0.5</v>
      </c>
      <c r="N295" s="2667"/>
      <c r="O295" s="2667"/>
      <c r="P295" s="2667"/>
      <c r="Q295" s="2667"/>
      <c r="R295" s="2668"/>
      <c r="S295" s="2674">
        <v>0.5</v>
      </c>
      <c r="T295" s="2667"/>
      <c r="U295" s="2667"/>
      <c r="V295" s="2667"/>
      <c r="W295" s="2667"/>
      <c r="X295" s="2668"/>
      <c r="Y295" s="478"/>
      <c r="Z295" s="479"/>
      <c r="AA295" s="479"/>
      <c r="AB295" s="479"/>
      <c r="AC295" s="479"/>
      <c r="AD295" s="479"/>
      <c r="AE295" s="479"/>
      <c r="AF295" s="479"/>
      <c r="AG295" s="479"/>
      <c r="AH295" s="479"/>
      <c r="AI295" s="479"/>
      <c r="AJ295" s="479"/>
      <c r="AK295" s="479"/>
      <c r="AL295" s="479"/>
      <c r="AM295" s="479"/>
      <c r="AN295" s="479"/>
      <c r="AO295" s="479"/>
      <c r="AP295" s="479"/>
      <c r="AQ295" s="479"/>
      <c r="AR295" s="479"/>
      <c r="AS295" s="479"/>
      <c r="AT295" s="479"/>
      <c r="AU295" s="479"/>
      <c r="AV295" s="479"/>
      <c r="AW295" s="479"/>
      <c r="AX295" s="479"/>
      <c r="AY295" s="479"/>
      <c r="AZ295" s="48"/>
    </row>
    <row r="296" spans="1:53" ht="43.5" customHeight="1">
      <c r="B296" s="548"/>
      <c r="C296" s="549"/>
      <c r="D296" s="2696" t="s">
        <v>702</v>
      </c>
      <c r="E296" s="2697"/>
      <c r="F296" s="2697"/>
      <c r="G296" s="2697"/>
      <c r="H296" s="2697"/>
      <c r="I296" s="2697"/>
      <c r="J296" s="2697"/>
      <c r="K296" s="2697"/>
      <c r="L296" s="2698"/>
      <c r="M296" s="2674">
        <v>0.4</v>
      </c>
      <c r="N296" s="2667"/>
      <c r="O296" s="2667"/>
      <c r="P296" s="2667"/>
      <c r="Q296" s="2667"/>
      <c r="R296" s="2668"/>
      <c r="S296" s="2674">
        <v>0.4</v>
      </c>
      <c r="T296" s="2667"/>
      <c r="U296" s="2667"/>
      <c r="V296" s="2667"/>
      <c r="W296" s="2667"/>
      <c r="X296" s="2668"/>
      <c r="Y296" s="478"/>
      <c r="Z296" s="479"/>
      <c r="AA296" s="479"/>
      <c r="AB296" s="479"/>
      <c r="AC296" s="479"/>
      <c r="AD296" s="479"/>
      <c r="AE296" s="479"/>
      <c r="AF296" s="479"/>
      <c r="AG296" s="479"/>
      <c r="AH296" s="479"/>
      <c r="AI296" s="479"/>
      <c r="AJ296" s="479"/>
      <c r="AK296" s="479"/>
      <c r="AL296" s="479"/>
      <c r="AM296" s="479"/>
      <c r="AN296" s="479"/>
      <c r="AO296" s="479"/>
      <c r="AP296" s="479"/>
      <c r="AQ296" s="479"/>
      <c r="AR296" s="479"/>
      <c r="AS296" s="479"/>
      <c r="AT296" s="479"/>
      <c r="AU296" s="479"/>
      <c r="AV296" s="479"/>
      <c r="AW296" s="479"/>
      <c r="AX296" s="479"/>
      <c r="AY296" s="479"/>
      <c r="AZ296" s="48"/>
    </row>
    <row r="297" spans="1:53" ht="27.75" customHeight="1">
      <c r="B297" s="548"/>
      <c r="C297" s="549"/>
      <c r="D297" s="2681"/>
      <c r="E297" s="2682"/>
      <c r="F297" s="2682"/>
      <c r="G297" s="2682"/>
      <c r="H297" s="2682"/>
      <c r="I297" s="2682"/>
      <c r="J297" s="2682"/>
      <c r="K297" s="2682"/>
      <c r="L297" s="2683"/>
      <c r="M297" s="2674"/>
      <c r="N297" s="2667"/>
      <c r="O297" s="2667"/>
      <c r="P297" s="2667"/>
      <c r="Q297" s="2667"/>
      <c r="R297" s="2668"/>
      <c r="S297" s="2674"/>
      <c r="T297" s="2667"/>
      <c r="U297" s="2667"/>
      <c r="V297" s="2667"/>
      <c r="W297" s="2667"/>
      <c r="X297" s="2668"/>
      <c r="Y297" s="478"/>
      <c r="Z297" s="479"/>
      <c r="AA297" s="479"/>
      <c r="AB297" s="479"/>
      <c r="AC297" s="479"/>
      <c r="AD297" s="479"/>
      <c r="AE297" s="479"/>
      <c r="AF297" s="479"/>
      <c r="AG297" s="479"/>
      <c r="AH297" s="479"/>
      <c r="AI297" s="479"/>
      <c r="AJ297" s="479"/>
      <c r="AK297" s="479"/>
      <c r="AL297" s="479"/>
      <c r="AM297" s="479"/>
      <c r="AN297" s="479"/>
      <c r="AO297" s="479"/>
      <c r="AP297" s="479"/>
      <c r="AQ297" s="479"/>
      <c r="AR297" s="479"/>
      <c r="AS297" s="479"/>
      <c r="AT297" s="479"/>
      <c r="AU297" s="479"/>
      <c r="AV297" s="479"/>
      <c r="AW297" s="479"/>
      <c r="AX297" s="479"/>
      <c r="AY297" s="479"/>
      <c r="AZ297" s="48"/>
    </row>
    <row r="298" spans="1:53" ht="31.5" customHeight="1">
      <c r="B298" s="548"/>
      <c r="C298" s="549"/>
      <c r="D298" s="2681"/>
      <c r="E298" s="2682"/>
      <c r="F298" s="2682"/>
      <c r="G298" s="2682"/>
      <c r="H298" s="2682"/>
      <c r="I298" s="2682"/>
      <c r="J298" s="2682"/>
      <c r="K298" s="2682"/>
      <c r="L298" s="2683"/>
      <c r="M298" s="2674"/>
      <c r="N298" s="2667"/>
      <c r="O298" s="2667"/>
      <c r="P298" s="2667"/>
      <c r="Q298" s="2667"/>
      <c r="R298" s="2668"/>
      <c r="S298" s="2674"/>
      <c r="T298" s="2667"/>
      <c r="U298" s="2667"/>
      <c r="V298" s="2667"/>
      <c r="W298" s="2667"/>
      <c r="X298" s="2668"/>
      <c r="Y298" s="478"/>
      <c r="Z298" s="479"/>
      <c r="AA298" s="479"/>
      <c r="AB298" s="479"/>
      <c r="AC298" s="479"/>
      <c r="AD298" s="479"/>
      <c r="AE298" s="479"/>
      <c r="AF298" s="479"/>
      <c r="AG298" s="479"/>
      <c r="AH298" s="479"/>
      <c r="AI298" s="479"/>
      <c r="AJ298" s="479"/>
      <c r="AK298" s="479"/>
      <c r="AL298" s="479"/>
      <c r="AM298" s="479"/>
      <c r="AN298" s="479"/>
      <c r="AO298" s="479"/>
      <c r="AP298" s="479"/>
      <c r="AQ298" s="479"/>
      <c r="AR298" s="479"/>
      <c r="AS298" s="479"/>
      <c r="AT298" s="479"/>
      <c r="AU298" s="479"/>
      <c r="AV298" s="479"/>
      <c r="AW298" s="479"/>
      <c r="AX298" s="479"/>
      <c r="AY298" s="479"/>
      <c r="AZ298" s="48"/>
    </row>
    <row r="299" spans="1:53" ht="34.5" customHeight="1">
      <c r="B299" s="548"/>
      <c r="C299" s="549"/>
      <c r="D299" s="2687"/>
      <c r="E299" s="2688"/>
      <c r="F299" s="2688"/>
      <c r="G299" s="2688"/>
      <c r="H299" s="2688"/>
      <c r="I299" s="2688"/>
      <c r="J299" s="2688"/>
      <c r="K299" s="2688"/>
      <c r="L299" s="2689"/>
      <c r="M299" s="2690"/>
      <c r="N299" s="2691"/>
      <c r="O299" s="2691"/>
      <c r="P299" s="2691"/>
      <c r="Q299" s="2691"/>
      <c r="R299" s="2692"/>
      <c r="S299" s="2690"/>
      <c r="T299" s="2691"/>
      <c r="U299" s="2691"/>
      <c r="V299" s="2691"/>
      <c r="W299" s="2691"/>
      <c r="X299" s="2692"/>
      <c r="Y299" s="478"/>
      <c r="Z299" s="479"/>
      <c r="AA299" s="479"/>
      <c r="AB299" s="479"/>
      <c r="AC299" s="479"/>
      <c r="AD299" s="479"/>
      <c r="AE299" s="479"/>
      <c r="AF299" s="479"/>
      <c r="AG299" s="479"/>
      <c r="AH299" s="479"/>
      <c r="AI299" s="479"/>
      <c r="AJ299" s="479"/>
      <c r="AK299" s="479"/>
      <c r="AL299" s="479"/>
      <c r="AM299" s="479"/>
      <c r="AN299" s="479"/>
      <c r="AO299" s="479"/>
      <c r="AP299" s="479"/>
      <c r="AQ299" s="479"/>
      <c r="AR299" s="479"/>
      <c r="AS299" s="479"/>
      <c r="AT299" s="479"/>
      <c r="AU299" s="479"/>
      <c r="AV299" s="479"/>
      <c r="AW299" s="479"/>
      <c r="AX299" s="479"/>
      <c r="AY299" s="479"/>
      <c r="AZ299" s="48"/>
    </row>
    <row r="300" spans="1:53" ht="27" customHeight="1">
      <c r="B300" s="550"/>
      <c r="C300" s="551"/>
      <c r="D300" s="481" t="s">
        <v>35</v>
      </c>
      <c r="E300" s="327"/>
      <c r="F300" s="327"/>
      <c r="G300" s="327"/>
      <c r="H300" s="327"/>
      <c r="I300" s="327"/>
      <c r="J300" s="327"/>
      <c r="K300" s="327"/>
      <c r="L300" s="328"/>
      <c r="M300" s="2678">
        <v>1.29</v>
      </c>
      <c r="N300" s="2679"/>
      <c r="O300" s="2679"/>
      <c r="P300" s="2679"/>
      <c r="Q300" s="2679"/>
      <c r="R300" s="2680"/>
      <c r="S300" s="2678">
        <v>1.49</v>
      </c>
      <c r="T300" s="2679"/>
      <c r="U300" s="2679"/>
      <c r="V300" s="2679"/>
      <c r="W300" s="2679"/>
      <c r="X300" s="2680"/>
      <c r="Y300" s="483"/>
      <c r="Z300" s="484"/>
      <c r="AA300" s="484"/>
      <c r="AB300" s="484"/>
      <c r="AC300" s="484"/>
      <c r="AD300" s="484"/>
      <c r="AE300" s="484"/>
      <c r="AF300" s="484"/>
      <c r="AG300" s="484"/>
      <c r="AH300" s="484"/>
      <c r="AI300" s="484"/>
      <c r="AJ300" s="484"/>
      <c r="AK300" s="484"/>
      <c r="AL300" s="484"/>
      <c r="AM300" s="484"/>
      <c r="AN300" s="484"/>
      <c r="AO300" s="484"/>
      <c r="AP300" s="484"/>
      <c r="AQ300" s="484"/>
      <c r="AR300" s="484"/>
      <c r="AS300" s="484"/>
      <c r="AT300" s="484"/>
      <c r="AU300" s="484"/>
      <c r="AV300" s="484"/>
      <c r="AW300" s="484"/>
      <c r="AX300" s="484"/>
      <c r="AY300" s="484"/>
      <c r="AZ300" s="48"/>
    </row>
    <row r="301" spans="1:53" ht="27" customHeight="1">
      <c r="A301" s="8"/>
      <c r="B301" s="84"/>
      <c r="C301" s="84"/>
      <c r="D301" s="100"/>
      <c r="E301" s="100"/>
      <c r="F301" s="100"/>
      <c r="G301" s="100"/>
      <c r="H301" s="100"/>
      <c r="I301" s="100"/>
      <c r="J301" s="100"/>
      <c r="K301" s="100"/>
      <c r="L301" s="100"/>
      <c r="M301" s="142"/>
      <c r="N301" s="142"/>
      <c r="O301" s="142"/>
      <c r="P301" s="142"/>
      <c r="Q301" s="142"/>
      <c r="R301" s="142"/>
      <c r="S301" s="142"/>
      <c r="T301" s="142"/>
      <c r="U301" s="142"/>
      <c r="V301" s="142"/>
      <c r="W301" s="142"/>
      <c r="X301" s="142"/>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c r="AX301" s="91"/>
      <c r="AY301" s="91"/>
      <c r="AZ301" s="8"/>
      <c r="BA301" s="8"/>
    </row>
    <row r="302" spans="1:53" ht="31.5" customHeight="1" thickBot="1">
      <c r="B302" s="689" t="s">
        <v>121</v>
      </c>
      <c r="C302" s="689"/>
      <c r="D302" s="689"/>
      <c r="E302" s="689"/>
      <c r="F302" s="689"/>
      <c r="G302" s="689"/>
      <c r="H302" s="690" t="s">
        <v>701</v>
      </c>
      <c r="I302" s="690"/>
      <c r="J302" s="690"/>
      <c r="K302" s="690"/>
      <c r="L302" s="690"/>
      <c r="M302" s="690"/>
      <c r="N302" s="690"/>
      <c r="O302" s="690"/>
      <c r="P302" s="690"/>
      <c r="Q302" s="690"/>
      <c r="R302" s="690"/>
      <c r="S302" s="690"/>
      <c r="T302" s="690"/>
      <c r="U302" s="690"/>
      <c r="V302" s="690"/>
      <c r="W302" s="690"/>
      <c r="X302" s="690"/>
      <c r="Y302" s="690"/>
      <c r="Z302" s="690"/>
      <c r="AA302" s="690"/>
      <c r="AB302" s="690"/>
      <c r="AC302" s="690"/>
      <c r="AD302" s="690"/>
      <c r="AE302" s="690"/>
      <c r="AF302" s="690"/>
      <c r="AG302" s="690"/>
      <c r="AH302" s="690"/>
      <c r="AI302" s="690"/>
      <c r="AJ302" s="690"/>
      <c r="AK302" s="690"/>
      <c r="AL302" s="690"/>
      <c r="AM302" s="690"/>
      <c r="AN302" s="690"/>
      <c r="AO302" s="690"/>
      <c r="AP302" s="690"/>
      <c r="AQ302" s="690"/>
      <c r="AR302" s="690"/>
      <c r="AS302" s="690"/>
      <c r="AT302" s="690"/>
      <c r="AU302" s="690"/>
      <c r="AV302" s="690"/>
      <c r="AW302" s="690"/>
      <c r="AX302" s="690"/>
      <c r="AY302" s="690"/>
    </row>
    <row r="303" spans="1:53" ht="21.75" customHeight="1">
      <c r="B303" s="667" t="s">
        <v>122</v>
      </c>
      <c r="C303" s="668"/>
      <c r="D303" s="668"/>
      <c r="E303" s="668"/>
      <c r="F303" s="668"/>
      <c r="G303" s="669"/>
      <c r="H303" s="22" t="s">
        <v>123</v>
      </c>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4"/>
    </row>
    <row r="304" spans="1:53" ht="60" customHeight="1">
      <c r="B304" s="394"/>
      <c r="C304" s="395"/>
      <c r="D304" s="395"/>
      <c r="E304" s="395"/>
      <c r="F304" s="395"/>
      <c r="G304" s="396"/>
      <c r="H304" s="25"/>
      <c r="I304" s="26"/>
      <c r="J304" s="26"/>
      <c r="K304" s="26"/>
      <c r="L304" s="26"/>
      <c r="M304" s="26"/>
      <c r="N304" s="26"/>
      <c r="O304" s="26"/>
      <c r="P304" s="26"/>
      <c r="Q304" s="26"/>
      <c r="R304" s="26"/>
      <c r="S304" s="26"/>
      <c r="T304" s="26"/>
      <c r="U304" s="26"/>
      <c r="V304" s="26"/>
      <c r="W304" s="26"/>
      <c r="X304" s="2658" t="s">
        <v>700</v>
      </c>
      <c r="Y304" s="2659"/>
      <c r="Z304" s="2659"/>
      <c r="AA304" s="2659"/>
      <c r="AB304" s="2659"/>
      <c r="AC304" s="2659"/>
      <c r="AD304" s="2659"/>
      <c r="AE304" s="2659"/>
      <c r="AF304" s="2660"/>
      <c r="AG304" s="26"/>
      <c r="AH304" s="26"/>
      <c r="AI304" s="26"/>
      <c r="AJ304" s="26"/>
      <c r="AK304" s="26"/>
      <c r="AL304" s="26"/>
      <c r="AM304" s="26"/>
      <c r="AN304" s="26"/>
      <c r="AO304" s="26"/>
      <c r="AP304" s="26"/>
      <c r="AQ304" s="26"/>
      <c r="AR304" s="26"/>
      <c r="AS304" s="26"/>
      <c r="AT304" s="26"/>
      <c r="AU304" s="26"/>
      <c r="AV304" s="26"/>
      <c r="AW304" s="26"/>
      <c r="AX304" s="26"/>
      <c r="AY304" s="27"/>
    </row>
    <row r="305" spans="1:51" ht="51" customHeight="1">
      <c r="B305" s="394"/>
      <c r="C305" s="395"/>
      <c r="D305" s="395"/>
      <c r="E305" s="395"/>
      <c r="F305" s="395"/>
      <c r="G305" s="396"/>
      <c r="H305" s="25"/>
      <c r="I305" s="26"/>
      <c r="J305" s="26"/>
      <c r="K305" s="26"/>
      <c r="L305" s="26"/>
      <c r="M305" s="26"/>
      <c r="N305" s="89"/>
      <c r="O305" s="89"/>
      <c r="P305" s="89"/>
      <c r="Q305" s="89"/>
      <c r="R305" s="89"/>
      <c r="S305" s="89"/>
      <c r="T305" s="89"/>
      <c r="U305" s="89"/>
      <c r="V305" s="89"/>
      <c r="W305" s="89"/>
      <c r="X305" s="89"/>
      <c r="Y305" s="89"/>
      <c r="Z305" s="89"/>
      <c r="AA305" s="141"/>
      <c r="AB305" s="89"/>
      <c r="AC305" s="89"/>
      <c r="AD305" s="89"/>
      <c r="AE305" s="89"/>
      <c r="AF305" s="89"/>
      <c r="AG305" s="89"/>
      <c r="AH305" s="89"/>
      <c r="AI305" s="89"/>
      <c r="AJ305" s="89"/>
      <c r="AK305" s="89"/>
      <c r="AL305" s="89"/>
      <c r="AM305" s="89"/>
      <c r="AN305" s="89"/>
      <c r="AO305" s="89"/>
      <c r="AP305" s="89"/>
      <c r="AQ305" s="89"/>
      <c r="AR305" s="26"/>
      <c r="AS305" s="26"/>
      <c r="AT305" s="26"/>
      <c r="AU305" s="26"/>
      <c r="AV305" s="26"/>
      <c r="AW305" s="26"/>
      <c r="AX305" s="26"/>
      <c r="AY305" s="27"/>
    </row>
    <row r="306" spans="1:51" ht="34.5" customHeight="1">
      <c r="B306" s="394"/>
      <c r="C306" s="395"/>
      <c r="D306" s="395"/>
      <c r="E306" s="395"/>
      <c r="F306" s="395"/>
      <c r="G306" s="396"/>
      <c r="H306" s="25"/>
      <c r="I306" s="26"/>
      <c r="J306" s="26"/>
      <c r="K306" s="26"/>
      <c r="L306" s="89"/>
      <c r="M306" s="89"/>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89"/>
      <c r="AS306" s="26"/>
      <c r="AT306" s="26"/>
      <c r="AU306" s="26"/>
      <c r="AV306" s="26"/>
      <c r="AW306" s="26"/>
      <c r="AX306" s="26"/>
      <c r="AY306" s="27"/>
    </row>
    <row r="307" spans="1:51" ht="72.75" customHeight="1">
      <c r="B307" s="394"/>
      <c r="C307" s="395"/>
      <c r="D307" s="395"/>
      <c r="E307" s="395"/>
      <c r="F307" s="395"/>
      <c r="G307" s="396"/>
      <c r="H307" s="25"/>
      <c r="I307" s="26"/>
      <c r="J307" s="2658" t="s">
        <v>697</v>
      </c>
      <c r="K307" s="2659"/>
      <c r="L307" s="2659"/>
      <c r="M307" s="2659"/>
      <c r="N307" s="2659"/>
      <c r="O307" s="2659"/>
      <c r="P307" s="2659"/>
      <c r="Q307" s="2660"/>
      <c r="R307" s="56"/>
      <c r="S307" s="56"/>
      <c r="T307" s="2658" t="s">
        <v>699</v>
      </c>
      <c r="U307" s="2659"/>
      <c r="V307" s="2659"/>
      <c r="W307" s="2659"/>
      <c r="X307" s="2659"/>
      <c r="Y307" s="2659"/>
      <c r="Z307" s="2659"/>
      <c r="AA307" s="2660"/>
      <c r="AB307" s="56"/>
      <c r="AC307" s="56"/>
      <c r="AD307" s="2658" t="s">
        <v>698</v>
      </c>
      <c r="AE307" s="2659"/>
      <c r="AF307" s="2659"/>
      <c r="AG307" s="2659"/>
      <c r="AH307" s="2659"/>
      <c r="AI307" s="2659"/>
      <c r="AJ307" s="2659"/>
      <c r="AK307" s="2660"/>
      <c r="AL307" s="56"/>
      <c r="AM307" s="56"/>
      <c r="AN307" s="2658" t="s">
        <v>697</v>
      </c>
      <c r="AO307" s="2659"/>
      <c r="AP307" s="2659"/>
      <c r="AQ307" s="2659"/>
      <c r="AR307" s="2659"/>
      <c r="AS307" s="2659"/>
      <c r="AT307" s="2659"/>
      <c r="AU307" s="2660"/>
      <c r="AV307" s="26"/>
      <c r="AW307" s="26"/>
      <c r="AX307" s="26"/>
      <c r="AY307" s="27"/>
    </row>
    <row r="308" spans="1:51" ht="24" customHeight="1">
      <c r="B308" s="394"/>
      <c r="C308" s="395"/>
      <c r="D308" s="395"/>
      <c r="E308" s="395"/>
      <c r="F308" s="395"/>
      <c r="G308" s="396"/>
      <c r="H308" s="25"/>
      <c r="I308" s="26"/>
      <c r="J308" s="2657" t="s">
        <v>696</v>
      </c>
      <c r="K308" s="2657"/>
      <c r="L308" s="2657"/>
      <c r="M308" s="2657"/>
      <c r="N308" s="2657"/>
      <c r="O308" s="2657"/>
      <c r="P308" s="2657"/>
      <c r="Q308" s="2657"/>
      <c r="R308" s="56"/>
      <c r="S308" s="56"/>
      <c r="T308" s="2657" t="s">
        <v>696</v>
      </c>
      <c r="U308" s="2657"/>
      <c r="V308" s="2657"/>
      <c r="W308" s="2657"/>
      <c r="X308" s="2657"/>
      <c r="Y308" s="2657"/>
      <c r="Z308" s="2657"/>
      <c r="AA308" s="2657"/>
      <c r="AB308" s="56"/>
      <c r="AC308" s="56"/>
      <c r="AD308" s="2657" t="s">
        <v>696</v>
      </c>
      <c r="AE308" s="2657"/>
      <c r="AF308" s="2657"/>
      <c r="AG308" s="2657"/>
      <c r="AH308" s="2657"/>
      <c r="AI308" s="2657"/>
      <c r="AJ308" s="2657"/>
      <c r="AK308" s="2657"/>
      <c r="AL308" s="56"/>
      <c r="AM308" s="56"/>
      <c r="AN308" s="2657" t="s">
        <v>696</v>
      </c>
      <c r="AO308" s="2657"/>
      <c r="AP308" s="2657"/>
      <c r="AQ308" s="2657"/>
      <c r="AR308" s="2657"/>
      <c r="AS308" s="2657"/>
      <c r="AT308" s="2657"/>
      <c r="AU308" s="2657"/>
      <c r="AV308" s="26"/>
      <c r="AW308" s="26"/>
      <c r="AX308" s="26"/>
      <c r="AY308" s="27"/>
    </row>
    <row r="309" spans="1:51" ht="4.5" customHeight="1">
      <c r="B309" s="394"/>
      <c r="C309" s="395"/>
      <c r="D309" s="395"/>
      <c r="E309" s="395"/>
      <c r="F309" s="395"/>
      <c r="G309" s="396"/>
      <c r="H309" s="25"/>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c r="AU309" s="26"/>
      <c r="AV309" s="26"/>
      <c r="AW309" s="26"/>
      <c r="AX309" s="26"/>
      <c r="AY309" s="27"/>
    </row>
    <row r="310" spans="1:51" ht="194.25" customHeight="1">
      <c r="B310" s="394"/>
      <c r="C310" s="395"/>
      <c r="D310" s="395"/>
      <c r="E310" s="395"/>
      <c r="F310" s="395"/>
      <c r="G310" s="396"/>
      <c r="H310" s="25"/>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c r="AU310" s="26"/>
      <c r="AV310" s="26"/>
      <c r="AW310" s="26"/>
      <c r="AX310" s="26"/>
      <c r="AY310" s="27"/>
    </row>
    <row r="311" spans="1:51" ht="194.25" customHeight="1">
      <c r="B311" s="394"/>
      <c r="C311" s="395"/>
      <c r="D311" s="395"/>
      <c r="E311" s="395"/>
      <c r="F311" s="395"/>
      <c r="G311" s="396"/>
      <c r="H311" s="25"/>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c r="AU311" s="26"/>
      <c r="AV311" s="26"/>
      <c r="AW311" s="26"/>
      <c r="AX311" s="26"/>
      <c r="AY311" s="27"/>
    </row>
    <row r="312" spans="1:51" ht="194.25" customHeight="1">
      <c r="B312" s="394"/>
      <c r="C312" s="395"/>
      <c r="D312" s="395"/>
      <c r="E312" s="395"/>
      <c r="F312" s="395"/>
      <c r="G312" s="396"/>
      <c r="H312" s="25"/>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7"/>
    </row>
    <row r="313" spans="1:51" ht="55.5" customHeight="1" thickBot="1">
      <c r="B313" s="670"/>
      <c r="C313" s="671"/>
      <c r="D313" s="671"/>
      <c r="E313" s="671"/>
      <c r="F313" s="671"/>
      <c r="G313" s="672"/>
      <c r="H313" s="50"/>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27"/>
    </row>
    <row r="314" spans="1:51" ht="39.75" customHeight="1">
      <c r="B314" s="140" t="s">
        <v>121</v>
      </c>
      <c r="C314" s="139"/>
      <c r="D314" s="139"/>
      <c r="E314" s="86"/>
      <c r="F314" s="86"/>
      <c r="G314" s="1028" t="s">
        <v>695</v>
      </c>
      <c r="H314" s="1028"/>
      <c r="I314" s="1028"/>
      <c r="J314" s="1028"/>
      <c r="K314" s="1028"/>
      <c r="L314" s="1028"/>
      <c r="M314" s="1028"/>
      <c r="N314" s="1028"/>
      <c r="O314" s="1028"/>
      <c r="P314" s="1028"/>
      <c r="Q314" s="1028"/>
      <c r="R314" s="1028"/>
      <c r="S314" s="1028"/>
      <c r="T314" s="1028"/>
      <c r="U314" s="1028"/>
      <c r="V314" s="1028"/>
      <c r="W314" s="1028"/>
      <c r="X314" s="1028"/>
      <c r="Y314" s="1028"/>
      <c r="Z314" s="1028"/>
      <c r="AA314" s="1028"/>
      <c r="AB314" s="1028"/>
      <c r="AC314" s="1028"/>
      <c r="AD314" s="1028"/>
      <c r="AE314" s="1028"/>
      <c r="AF314" s="1028"/>
      <c r="AG314" s="1028"/>
      <c r="AH314" s="1028"/>
      <c r="AI314" s="1028"/>
      <c r="AJ314" s="1028"/>
      <c r="AK314" s="1028"/>
      <c r="AL314" s="1028"/>
      <c r="AM314" s="1028"/>
      <c r="AN314" s="1028"/>
      <c r="AO314" s="1028"/>
      <c r="AP314" s="1028"/>
      <c r="AQ314" s="1028"/>
      <c r="AR314" s="1028"/>
      <c r="AS314" s="1028"/>
      <c r="AT314" s="1028"/>
      <c r="AU314" s="1028"/>
      <c r="AV314" s="1028"/>
      <c r="AW314" s="1028"/>
      <c r="AX314" s="1028"/>
      <c r="AY314" s="26"/>
    </row>
    <row r="315" spans="1:51" ht="25.5" customHeight="1">
      <c r="B315" s="135"/>
      <c r="C315" s="138" t="s">
        <v>694</v>
      </c>
      <c r="D315" s="8"/>
      <c r="E315" s="8"/>
      <c r="F315" s="8"/>
      <c r="G315" s="8"/>
      <c r="H315" s="8"/>
      <c r="I315" s="8"/>
      <c r="J315" s="8"/>
      <c r="K315" s="8"/>
      <c r="L315" s="86"/>
      <c r="M315" s="86"/>
      <c r="N315" s="86"/>
      <c r="O315" s="86"/>
      <c r="P315" s="86"/>
      <c r="Q315" s="86"/>
      <c r="R315" s="86"/>
      <c r="S315" s="86"/>
      <c r="T315" s="86"/>
      <c r="U315" s="86"/>
      <c r="V315" s="86"/>
      <c r="W315" s="86"/>
      <c r="X315" s="86"/>
      <c r="Y315" s="86"/>
      <c r="Z315" s="86"/>
      <c r="AA315" s="86"/>
      <c r="AB315" s="86"/>
      <c r="AC315" s="86"/>
      <c r="AD315" s="86"/>
      <c r="AE315" s="86"/>
      <c r="AF315" s="86"/>
      <c r="AG315" s="86"/>
      <c r="AH315" s="86"/>
      <c r="AI315" s="86"/>
      <c r="AJ315" s="86"/>
      <c r="AK315" s="86"/>
      <c r="AL315" s="69"/>
      <c r="AM315" s="86"/>
      <c r="AN315" s="86"/>
      <c r="AO315" s="86"/>
      <c r="AP315" s="86"/>
      <c r="AQ315" s="86"/>
      <c r="AR315" s="86"/>
      <c r="AS315" s="86"/>
      <c r="AT315" s="86"/>
      <c r="AU315" s="86"/>
      <c r="AV315" s="86"/>
      <c r="AW315" s="86"/>
      <c r="AX315" s="86"/>
      <c r="AY315" s="26"/>
    </row>
    <row r="316" spans="1:51" ht="27" hidden="1" customHeight="1">
      <c r="B316" s="48"/>
      <c r="C316" s="8" t="s">
        <v>691</v>
      </c>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26"/>
    </row>
    <row r="317" spans="1:51" ht="27" hidden="1" customHeight="1">
      <c r="B317" s="2646"/>
      <c r="C317" s="264"/>
      <c r="D317" s="269" t="s">
        <v>687</v>
      </c>
      <c r="E317" s="269"/>
      <c r="F317" s="269"/>
      <c r="G317" s="269"/>
      <c r="H317" s="269"/>
      <c r="I317" s="269"/>
      <c r="J317" s="269"/>
      <c r="K317" s="269"/>
      <c r="L317" s="269"/>
      <c r="M317" s="269"/>
      <c r="N317" s="755" t="s">
        <v>686</v>
      </c>
      <c r="O317" s="756"/>
      <c r="P317" s="756"/>
      <c r="Q317" s="756"/>
      <c r="R317" s="756"/>
      <c r="S317" s="756"/>
      <c r="T317" s="756"/>
      <c r="U317" s="756"/>
      <c r="V317" s="756"/>
      <c r="W317" s="756"/>
      <c r="X317" s="756"/>
      <c r="Y317" s="756"/>
      <c r="Z317" s="756"/>
      <c r="AA317" s="756"/>
      <c r="AB317" s="756"/>
      <c r="AC317" s="756"/>
      <c r="AD317" s="756"/>
      <c r="AE317" s="756"/>
      <c r="AF317" s="756"/>
      <c r="AG317" s="756"/>
      <c r="AH317" s="756"/>
      <c r="AI317" s="756"/>
      <c r="AJ317" s="756"/>
      <c r="AK317" s="757"/>
      <c r="AL317" s="297" t="s">
        <v>685</v>
      </c>
      <c r="AM317" s="269"/>
      <c r="AN317" s="269"/>
      <c r="AO317" s="269"/>
      <c r="AP317" s="269"/>
      <c r="AQ317" s="269"/>
      <c r="AR317" s="269" t="s">
        <v>160</v>
      </c>
      <c r="AS317" s="269"/>
      <c r="AT317" s="269"/>
      <c r="AU317" s="269"/>
      <c r="AV317" s="269" t="s">
        <v>161</v>
      </c>
      <c r="AW317" s="269"/>
      <c r="AX317" s="269"/>
      <c r="AY317" s="26"/>
    </row>
    <row r="318" spans="1:51" ht="27" hidden="1" customHeight="1">
      <c r="B318" s="2877">
        <v>1</v>
      </c>
      <c r="C318" s="2878">
        <v>1</v>
      </c>
      <c r="D318" s="2705" t="s">
        <v>693</v>
      </c>
      <c r="E318" s="1257"/>
      <c r="F318" s="1257"/>
      <c r="G318" s="1257"/>
      <c r="H318" s="1257"/>
      <c r="I318" s="1257"/>
      <c r="J318" s="1257"/>
      <c r="K318" s="1257"/>
      <c r="L318" s="1257"/>
      <c r="M318" s="2706"/>
      <c r="N318" s="2703" t="s">
        <v>692</v>
      </c>
      <c r="O318" s="934"/>
      <c r="P318" s="934"/>
      <c r="Q318" s="934"/>
      <c r="R318" s="934"/>
      <c r="S318" s="934"/>
      <c r="T318" s="934"/>
      <c r="U318" s="934"/>
      <c r="V318" s="934"/>
      <c r="W318" s="934"/>
      <c r="X318" s="934"/>
      <c r="Y318" s="934"/>
      <c r="Z318" s="934"/>
      <c r="AA318" s="934"/>
      <c r="AB318" s="934"/>
      <c r="AC318" s="934"/>
      <c r="AD318" s="934"/>
      <c r="AE318" s="934"/>
      <c r="AF318" s="934"/>
      <c r="AG318" s="934"/>
      <c r="AH318" s="934"/>
      <c r="AI318" s="934"/>
      <c r="AJ318" s="934"/>
      <c r="AK318" s="2704"/>
      <c r="AL318" s="2707">
        <v>0.5</v>
      </c>
      <c r="AM318" s="2708"/>
      <c r="AN318" s="2708"/>
      <c r="AO318" s="2708"/>
      <c r="AP318" s="2708"/>
      <c r="AQ318" s="2708"/>
      <c r="AR318" s="434" t="s">
        <v>675</v>
      </c>
      <c r="AS318" s="434"/>
      <c r="AT318" s="434"/>
      <c r="AU318" s="434"/>
      <c r="AV318" s="434" t="s">
        <v>675</v>
      </c>
      <c r="AW318" s="434"/>
      <c r="AX318" s="434"/>
      <c r="AY318" s="26"/>
    </row>
    <row r="319" spans="1:51" ht="24" customHeight="1">
      <c r="B319" s="2654" t="s">
        <v>691</v>
      </c>
      <c r="C319" s="2655"/>
      <c r="D319" s="69"/>
      <c r="E319" s="69"/>
      <c r="F319" s="69"/>
      <c r="G319" s="69"/>
      <c r="H319" s="69"/>
      <c r="I319" s="69"/>
      <c r="J319" s="69"/>
      <c r="K319" s="69"/>
      <c r="L319" s="69"/>
      <c r="M319" s="69"/>
      <c r="N319" s="86"/>
      <c r="O319" s="86"/>
      <c r="P319" s="86"/>
      <c r="Q319" s="86"/>
      <c r="R319" s="86"/>
      <c r="S319" s="86"/>
      <c r="T319" s="86"/>
      <c r="U319" s="86"/>
      <c r="V319" s="86"/>
      <c r="W319" s="86"/>
      <c r="X319" s="86"/>
      <c r="Y319" s="86"/>
      <c r="Z319" s="86"/>
      <c r="AA319" s="86"/>
      <c r="AB319" s="86"/>
      <c r="AC319" s="86"/>
      <c r="AD319" s="86"/>
      <c r="AE319" s="86"/>
      <c r="AF319" s="86"/>
      <c r="AG319" s="86"/>
      <c r="AH319" s="86"/>
      <c r="AI319" s="86"/>
      <c r="AJ319" s="86"/>
      <c r="AK319" s="86"/>
      <c r="AL319" s="69"/>
      <c r="AM319" s="86"/>
      <c r="AN319" s="86"/>
      <c r="AO319" s="86"/>
      <c r="AP319" s="86"/>
      <c r="AQ319" s="86"/>
      <c r="AR319" s="33"/>
      <c r="AS319" s="33"/>
      <c r="AT319" s="33"/>
      <c r="AU319" s="33"/>
      <c r="AV319" s="33"/>
      <c r="AW319" s="33"/>
      <c r="AX319" s="33"/>
      <c r="AY319" s="26"/>
    </row>
    <row r="320" spans="1:51" ht="29.25" customHeight="1">
      <c r="A320" s="137"/>
      <c r="B320" s="2646"/>
      <c r="C320" s="264"/>
      <c r="D320" s="269" t="s">
        <v>687</v>
      </c>
      <c r="E320" s="269"/>
      <c r="F320" s="269"/>
      <c r="G320" s="269"/>
      <c r="H320" s="269"/>
      <c r="I320" s="269"/>
      <c r="J320" s="269"/>
      <c r="K320" s="269"/>
      <c r="L320" s="269"/>
      <c r="M320" s="269"/>
      <c r="N320" s="755" t="s">
        <v>686</v>
      </c>
      <c r="O320" s="756"/>
      <c r="P320" s="756"/>
      <c r="Q320" s="756"/>
      <c r="R320" s="756"/>
      <c r="S320" s="756"/>
      <c r="T320" s="756"/>
      <c r="U320" s="756"/>
      <c r="V320" s="756"/>
      <c r="W320" s="756"/>
      <c r="X320" s="756"/>
      <c r="Y320" s="756"/>
      <c r="Z320" s="756"/>
      <c r="AA320" s="756"/>
      <c r="AB320" s="756"/>
      <c r="AC320" s="756"/>
      <c r="AD320" s="756"/>
      <c r="AE320" s="756"/>
      <c r="AF320" s="756"/>
      <c r="AG320" s="756"/>
      <c r="AH320" s="756"/>
      <c r="AI320" s="756"/>
      <c r="AJ320" s="756"/>
      <c r="AK320" s="757"/>
      <c r="AL320" s="297" t="s">
        <v>685</v>
      </c>
      <c r="AM320" s="269"/>
      <c r="AN320" s="269"/>
      <c r="AO320" s="269"/>
      <c r="AP320" s="269"/>
      <c r="AQ320" s="269"/>
      <c r="AR320" s="269" t="s">
        <v>160</v>
      </c>
      <c r="AS320" s="269"/>
      <c r="AT320" s="269"/>
      <c r="AU320" s="755"/>
      <c r="AV320" s="269" t="s">
        <v>161</v>
      </c>
      <c r="AW320" s="269"/>
      <c r="AX320" s="269"/>
      <c r="AY320" s="26"/>
    </row>
    <row r="321" spans="2:52" ht="30.75" customHeight="1">
      <c r="B321" s="2649">
        <v>1</v>
      </c>
      <c r="C321" s="2650">
        <v>1</v>
      </c>
      <c r="D321" s="2648" t="s">
        <v>684</v>
      </c>
      <c r="E321" s="2648"/>
      <c r="F321" s="2648"/>
      <c r="G321" s="2648"/>
      <c r="H321" s="2648"/>
      <c r="I321" s="2648"/>
      <c r="J321" s="2648"/>
      <c r="K321" s="2648"/>
      <c r="L321" s="2648"/>
      <c r="M321" s="2648"/>
      <c r="N321" s="2651"/>
      <c r="O321" s="2652"/>
      <c r="P321" s="2652"/>
      <c r="Q321" s="2652"/>
      <c r="R321" s="2652"/>
      <c r="S321" s="2652"/>
      <c r="T321" s="2652"/>
      <c r="U321" s="2652"/>
      <c r="V321" s="2652"/>
      <c r="W321" s="2652"/>
      <c r="X321" s="2652"/>
      <c r="Y321" s="2652"/>
      <c r="Z321" s="2652"/>
      <c r="AA321" s="2652"/>
      <c r="AB321" s="2652"/>
      <c r="AC321" s="2652"/>
      <c r="AD321" s="2652"/>
      <c r="AE321" s="2652"/>
      <c r="AF321" s="2652"/>
      <c r="AG321" s="2652"/>
      <c r="AH321" s="2652"/>
      <c r="AI321" s="2652"/>
      <c r="AJ321" s="2652"/>
      <c r="AK321" s="2653"/>
      <c r="AL321" s="2647">
        <v>0.3</v>
      </c>
      <c r="AM321" s="2648"/>
      <c r="AN321" s="2648"/>
      <c r="AO321" s="2648"/>
      <c r="AP321" s="2648"/>
      <c r="AQ321" s="2648"/>
      <c r="AR321" s="2656" t="s">
        <v>675</v>
      </c>
      <c r="AS321" s="2656"/>
      <c r="AT321" s="2656"/>
      <c r="AU321" s="2656"/>
      <c r="AV321" s="2656" t="s">
        <v>675</v>
      </c>
      <c r="AW321" s="2656"/>
      <c r="AX321" s="2656"/>
      <c r="AY321" s="26"/>
    </row>
    <row r="322" spans="2:52" ht="25.5" customHeight="1">
      <c r="B322" s="2646">
        <v>2</v>
      </c>
      <c r="C322" s="264">
        <v>1</v>
      </c>
      <c r="D322" s="266"/>
      <c r="E322" s="266"/>
      <c r="F322" s="266"/>
      <c r="G322" s="266"/>
      <c r="H322" s="266"/>
      <c r="I322" s="266"/>
      <c r="J322" s="266"/>
      <c r="K322" s="266"/>
      <c r="L322" s="266"/>
      <c r="M322" s="266"/>
      <c r="N322" s="758"/>
      <c r="O322" s="662"/>
      <c r="P322" s="662"/>
      <c r="Q322" s="662"/>
      <c r="R322" s="662"/>
      <c r="S322" s="662"/>
      <c r="T322" s="662"/>
      <c r="U322" s="662"/>
      <c r="V322" s="662"/>
      <c r="W322" s="662"/>
      <c r="X322" s="662"/>
      <c r="Y322" s="662"/>
      <c r="Z322" s="662"/>
      <c r="AA322" s="662"/>
      <c r="AB322" s="662"/>
      <c r="AC322" s="662"/>
      <c r="AD322" s="662"/>
      <c r="AE322" s="662"/>
      <c r="AF322" s="662"/>
      <c r="AG322" s="662"/>
      <c r="AH322" s="662"/>
      <c r="AI322" s="662"/>
      <c r="AJ322" s="662"/>
      <c r="AK322" s="759"/>
      <c r="AL322" s="267"/>
      <c r="AM322" s="266"/>
      <c r="AN322" s="266"/>
      <c r="AO322" s="266"/>
      <c r="AP322" s="266"/>
      <c r="AQ322" s="266"/>
      <c r="AR322" s="266"/>
      <c r="AS322" s="266"/>
      <c r="AT322" s="266"/>
      <c r="AU322" s="266"/>
      <c r="AV322" s="266"/>
      <c r="AW322" s="266"/>
      <c r="AX322" s="758"/>
      <c r="AY322" s="136"/>
      <c r="AZ322" s="8"/>
    </row>
    <row r="323" spans="2:52" ht="27.75" customHeight="1">
      <c r="B323" s="135"/>
      <c r="C323" s="134"/>
      <c r="D323" s="86"/>
      <c r="E323" s="86"/>
      <c r="F323" s="86"/>
      <c r="G323" s="86"/>
      <c r="H323" s="86"/>
      <c r="I323" s="86"/>
      <c r="J323" s="86"/>
      <c r="K323" s="86"/>
      <c r="L323" s="86"/>
      <c r="M323" s="86"/>
      <c r="N323" s="86"/>
      <c r="O323" s="86"/>
      <c r="P323" s="86"/>
      <c r="Q323" s="86"/>
      <c r="R323" s="86"/>
      <c r="S323" s="86"/>
      <c r="T323" s="86"/>
      <c r="U323" s="86"/>
      <c r="V323" s="86"/>
      <c r="W323" s="86"/>
      <c r="X323" s="86"/>
      <c r="Y323" s="86"/>
      <c r="Z323" s="86"/>
      <c r="AA323" s="86"/>
      <c r="AB323" s="86"/>
      <c r="AC323" s="86"/>
      <c r="AD323" s="86"/>
      <c r="AE323" s="86"/>
      <c r="AF323" s="86"/>
      <c r="AG323" s="86"/>
      <c r="AH323" s="86"/>
      <c r="AI323" s="86"/>
      <c r="AJ323" s="86"/>
      <c r="AK323" s="86"/>
      <c r="AL323" s="69"/>
      <c r="AM323" s="86"/>
      <c r="AN323" s="86"/>
      <c r="AO323" s="86"/>
      <c r="AP323" s="86"/>
      <c r="AQ323" s="86"/>
      <c r="AR323" s="86"/>
      <c r="AS323" s="86"/>
      <c r="AT323" s="86"/>
      <c r="AU323" s="86"/>
      <c r="AV323" s="86"/>
      <c r="AW323" s="86"/>
      <c r="AX323" s="86"/>
      <c r="AY323" s="26"/>
    </row>
    <row r="324" spans="2:52" ht="22.5" customHeight="1">
      <c r="B324" s="2654" t="s">
        <v>690</v>
      </c>
      <c r="C324" s="2655"/>
      <c r="D324" s="69"/>
      <c r="E324" s="69"/>
      <c r="F324" s="69"/>
      <c r="G324" s="69"/>
      <c r="H324" s="69"/>
      <c r="I324" s="69"/>
      <c r="J324" s="69"/>
      <c r="K324" s="69"/>
      <c r="L324" s="69"/>
      <c r="M324" s="69"/>
      <c r="N324" s="86"/>
      <c r="O324" s="86"/>
      <c r="P324" s="86"/>
      <c r="Q324" s="86"/>
      <c r="R324" s="86"/>
      <c r="S324" s="86"/>
      <c r="T324" s="86"/>
      <c r="U324" s="86"/>
      <c r="V324" s="86"/>
      <c r="W324" s="86"/>
      <c r="X324" s="86"/>
      <c r="Y324" s="86"/>
      <c r="Z324" s="86"/>
      <c r="AA324" s="86"/>
      <c r="AB324" s="86"/>
      <c r="AC324" s="86"/>
      <c r="AD324" s="86"/>
      <c r="AE324" s="86"/>
      <c r="AF324" s="86"/>
      <c r="AG324" s="86"/>
      <c r="AH324" s="86"/>
      <c r="AI324" s="86"/>
      <c r="AJ324" s="86"/>
      <c r="AK324" s="86"/>
      <c r="AL324" s="69"/>
      <c r="AM324" s="86"/>
      <c r="AN324" s="86"/>
      <c r="AO324" s="86"/>
      <c r="AP324" s="86"/>
      <c r="AQ324" s="86"/>
      <c r="AR324" s="33"/>
      <c r="AS324" s="33"/>
      <c r="AT324" s="33"/>
      <c r="AU324" s="33"/>
      <c r="AV324" s="33"/>
      <c r="AW324" s="33"/>
      <c r="AX324" s="33"/>
      <c r="AY324" s="26"/>
    </row>
    <row r="325" spans="2:52" ht="33.75" customHeight="1">
      <c r="B325" s="2646"/>
      <c r="C325" s="264"/>
      <c r="D325" s="269" t="s">
        <v>687</v>
      </c>
      <c r="E325" s="269"/>
      <c r="F325" s="269"/>
      <c r="G325" s="269"/>
      <c r="H325" s="269"/>
      <c r="I325" s="269"/>
      <c r="J325" s="269"/>
      <c r="K325" s="269"/>
      <c r="L325" s="269"/>
      <c r="M325" s="269"/>
      <c r="N325" s="755" t="s">
        <v>686</v>
      </c>
      <c r="O325" s="756"/>
      <c r="P325" s="756"/>
      <c r="Q325" s="756"/>
      <c r="R325" s="756"/>
      <c r="S325" s="756"/>
      <c r="T325" s="756"/>
      <c r="U325" s="756"/>
      <c r="V325" s="756"/>
      <c r="W325" s="756"/>
      <c r="X325" s="756"/>
      <c r="Y325" s="756"/>
      <c r="Z325" s="756"/>
      <c r="AA325" s="756"/>
      <c r="AB325" s="756"/>
      <c r="AC325" s="756"/>
      <c r="AD325" s="756"/>
      <c r="AE325" s="756"/>
      <c r="AF325" s="756"/>
      <c r="AG325" s="756"/>
      <c r="AH325" s="756"/>
      <c r="AI325" s="756"/>
      <c r="AJ325" s="756"/>
      <c r="AK325" s="757"/>
      <c r="AL325" s="297" t="s">
        <v>685</v>
      </c>
      <c r="AM325" s="269"/>
      <c r="AN325" s="269"/>
      <c r="AO325" s="269"/>
      <c r="AP325" s="269"/>
      <c r="AQ325" s="269"/>
      <c r="AR325" s="269" t="s">
        <v>160</v>
      </c>
      <c r="AS325" s="269"/>
      <c r="AT325" s="269"/>
      <c r="AU325" s="755"/>
      <c r="AV325" s="269" t="s">
        <v>161</v>
      </c>
      <c r="AW325" s="269"/>
      <c r="AX325" s="269"/>
      <c r="AY325" s="26"/>
    </row>
    <row r="326" spans="2:52" ht="29.25" customHeight="1">
      <c r="B326" s="2649">
        <v>1</v>
      </c>
      <c r="C326" s="2650">
        <v>1</v>
      </c>
      <c r="D326" s="2648" t="s">
        <v>684</v>
      </c>
      <c r="E326" s="2648"/>
      <c r="F326" s="2648"/>
      <c r="G326" s="2648"/>
      <c r="H326" s="2648"/>
      <c r="I326" s="2648"/>
      <c r="J326" s="2648"/>
      <c r="K326" s="2648"/>
      <c r="L326" s="2648"/>
      <c r="M326" s="2648"/>
      <c r="N326" s="2651"/>
      <c r="O326" s="2652"/>
      <c r="P326" s="2652"/>
      <c r="Q326" s="2652"/>
      <c r="R326" s="2652"/>
      <c r="S326" s="2652"/>
      <c r="T326" s="2652"/>
      <c r="U326" s="2652"/>
      <c r="V326" s="2652"/>
      <c r="W326" s="2652"/>
      <c r="X326" s="2652"/>
      <c r="Y326" s="2652"/>
      <c r="Z326" s="2652"/>
      <c r="AA326" s="2652"/>
      <c r="AB326" s="2652"/>
      <c r="AC326" s="2652"/>
      <c r="AD326" s="2652"/>
      <c r="AE326" s="2652"/>
      <c r="AF326" s="2652"/>
      <c r="AG326" s="2652"/>
      <c r="AH326" s="2652"/>
      <c r="AI326" s="2652"/>
      <c r="AJ326" s="2652"/>
      <c r="AK326" s="2653"/>
      <c r="AL326" s="2647">
        <v>0.2</v>
      </c>
      <c r="AM326" s="2648"/>
      <c r="AN326" s="2648"/>
      <c r="AO326" s="2648"/>
      <c r="AP326" s="2648"/>
      <c r="AQ326" s="2648"/>
      <c r="AR326" s="2656" t="s">
        <v>675</v>
      </c>
      <c r="AS326" s="2656"/>
      <c r="AT326" s="2656"/>
      <c r="AU326" s="2656"/>
      <c r="AV326" s="2656" t="s">
        <v>675</v>
      </c>
      <c r="AW326" s="2656"/>
      <c r="AX326" s="2656"/>
      <c r="AY326" s="26"/>
    </row>
    <row r="327" spans="2:52" ht="27.75" customHeight="1">
      <c r="B327" s="2646">
        <v>2</v>
      </c>
      <c r="C327" s="264">
        <v>1</v>
      </c>
      <c r="D327" s="266"/>
      <c r="E327" s="266"/>
      <c r="F327" s="266"/>
      <c r="G327" s="266"/>
      <c r="H327" s="266"/>
      <c r="I327" s="266"/>
      <c r="J327" s="266"/>
      <c r="K327" s="266"/>
      <c r="L327" s="266"/>
      <c r="M327" s="266"/>
      <c r="N327" s="758"/>
      <c r="O327" s="662"/>
      <c r="P327" s="662"/>
      <c r="Q327" s="662"/>
      <c r="R327" s="662"/>
      <c r="S327" s="662"/>
      <c r="T327" s="662"/>
      <c r="U327" s="662"/>
      <c r="V327" s="662"/>
      <c r="W327" s="662"/>
      <c r="X327" s="662"/>
      <c r="Y327" s="662"/>
      <c r="Z327" s="662"/>
      <c r="AA327" s="662"/>
      <c r="AB327" s="662"/>
      <c r="AC327" s="662"/>
      <c r="AD327" s="662"/>
      <c r="AE327" s="662"/>
      <c r="AF327" s="662"/>
      <c r="AG327" s="662"/>
      <c r="AH327" s="662"/>
      <c r="AI327" s="662"/>
      <c r="AJ327" s="662"/>
      <c r="AK327" s="759"/>
      <c r="AL327" s="267"/>
      <c r="AM327" s="266"/>
      <c r="AN327" s="266"/>
      <c r="AO327" s="266"/>
      <c r="AP327" s="266"/>
      <c r="AQ327" s="266"/>
      <c r="AR327" s="266"/>
      <c r="AS327" s="266"/>
      <c r="AT327" s="266"/>
      <c r="AU327" s="266"/>
      <c r="AV327" s="266"/>
      <c r="AW327" s="266"/>
      <c r="AX327" s="266"/>
      <c r="AY327" s="26"/>
    </row>
    <row r="328" spans="2:52" ht="27.75" customHeight="1">
      <c r="B328" s="135"/>
      <c r="C328" s="134"/>
      <c r="D328" s="86"/>
      <c r="E328" s="86"/>
      <c r="F328" s="86"/>
      <c r="G328" s="86"/>
      <c r="H328" s="86"/>
      <c r="I328" s="86"/>
      <c r="J328" s="86"/>
      <c r="K328" s="86"/>
      <c r="L328" s="86"/>
      <c r="M328" s="86"/>
      <c r="N328" s="86"/>
      <c r="O328" s="86"/>
      <c r="P328" s="86"/>
      <c r="Q328" s="86"/>
      <c r="R328" s="86"/>
      <c r="S328" s="86"/>
      <c r="T328" s="86"/>
      <c r="U328" s="86"/>
      <c r="V328" s="86"/>
      <c r="W328" s="86"/>
      <c r="X328" s="86"/>
      <c r="Y328" s="86"/>
      <c r="Z328" s="86"/>
      <c r="AA328" s="86"/>
      <c r="AB328" s="86"/>
      <c r="AC328" s="86"/>
      <c r="AD328" s="86"/>
      <c r="AE328" s="86"/>
      <c r="AF328" s="86"/>
      <c r="AG328" s="86"/>
      <c r="AH328" s="86"/>
      <c r="AI328" s="86"/>
      <c r="AJ328" s="86"/>
      <c r="AK328" s="86"/>
      <c r="AL328" s="69"/>
      <c r="AM328" s="86"/>
      <c r="AN328" s="86"/>
      <c r="AO328" s="86"/>
      <c r="AP328" s="86"/>
      <c r="AQ328" s="86"/>
      <c r="AR328" s="86"/>
      <c r="AS328" s="86"/>
      <c r="AT328" s="86"/>
      <c r="AU328" s="86"/>
      <c r="AV328" s="86"/>
      <c r="AW328" s="86"/>
      <c r="AX328" s="86"/>
      <c r="AY328" s="26"/>
    </row>
    <row r="329" spans="2:52" ht="27.75" customHeight="1">
      <c r="B329" s="2654" t="s">
        <v>689</v>
      </c>
      <c r="C329" s="2655"/>
      <c r="D329" s="69"/>
      <c r="E329" s="69"/>
      <c r="F329" s="69"/>
      <c r="G329" s="69"/>
      <c r="H329" s="69"/>
      <c r="I329" s="69"/>
      <c r="J329" s="69"/>
      <c r="K329" s="69"/>
      <c r="L329" s="69"/>
      <c r="M329" s="69"/>
      <c r="N329" s="86"/>
      <c r="O329" s="86"/>
      <c r="P329" s="86"/>
      <c r="Q329" s="86"/>
      <c r="R329" s="86"/>
      <c r="S329" s="86"/>
      <c r="T329" s="86"/>
      <c r="U329" s="86"/>
      <c r="V329" s="86"/>
      <c r="W329" s="86"/>
      <c r="X329" s="86"/>
      <c r="Y329" s="86"/>
      <c r="Z329" s="86"/>
      <c r="AA329" s="86"/>
      <c r="AB329" s="86"/>
      <c r="AC329" s="86"/>
      <c r="AD329" s="86"/>
      <c r="AE329" s="86"/>
      <c r="AF329" s="86"/>
      <c r="AG329" s="86"/>
      <c r="AH329" s="86"/>
      <c r="AI329" s="86"/>
      <c r="AJ329" s="86"/>
      <c r="AK329" s="86"/>
      <c r="AL329" s="69"/>
      <c r="AM329" s="86"/>
      <c r="AN329" s="86"/>
      <c r="AO329" s="86"/>
      <c r="AP329" s="86"/>
      <c r="AQ329" s="86"/>
      <c r="AR329" s="33"/>
      <c r="AS329" s="33"/>
      <c r="AT329" s="33"/>
      <c r="AU329" s="33"/>
      <c r="AV329" s="33"/>
      <c r="AW329" s="33"/>
      <c r="AX329" s="33"/>
      <c r="AY329" s="26"/>
    </row>
    <row r="330" spans="2:52" ht="27.75" customHeight="1">
      <c r="B330" s="2646"/>
      <c r="C330" s="264"/>
      <c r="D330" s="269" t="s">
        <v>687</v>
      </c>
      <c r="E330" s="269"/>
      <c r="F330" s="269"/>
      <c r="G330" s="269"/>
      <c r="H330" s="269"/>
      <c r="I330" s="269"/>
      <c r="J330" s="269"/>
      <c r="K330" s="269"/>
      <c r="L330" s="269"/>
      <c r="M330" s="269"/>
      <c r="N330" s="755" t="s">
        <v>686</v>
      </c>
      <c r="O330" s="756"/>
      <c r="P330" s="756"/>
      <c r="Q330" s="756"/>
      <c r="R330" s="756"/>
      <c r="S330" s="756"/>
      <c r="T330" s="756"/>
      <c r="U330" s="756"/>
      <c r="V330" s="756"/>
      <c r="W330" s="756"/>
      <c r="X330" s="756"/>
      <c r="Y330" s="756"/>
      <c r="Z330" s="756"/>
      <c r="AA330" s="756"/>
      <c r="AB330" s="756"/>
      <c r="AC330" s="756"/>
      <c r="AD330" s="756"/>
      <c r="AE330" s="756"/>
      <c r="AF330" s="756"/>
      <c r="AG330" s="756"/>
      <c r="AH330" s="756"/>
      <c r="AI330" s="756"/>
      <c r="AJ330" s="756"/>
      <c r="AK330" s="757"/>
      <c r="AL330" s="297" t="s">
        <v>685</v>
      </c>
      <c r="AM330" s="269"/>
      <c r="AN330" s="269"/>
      <c r="AO330" s="269"/>
      <c r="AP330" s="269"/>
      <c r="AQ330" s="269"/>
      <c r="AR330" s="269" t="s">
        <v>160</v>
      </c>
      <c r="AS330" s="269"/>
      <c r="AT330" s="269"/>
      <c r="AU330" s="755"/>
      <c r="AV330" s="269" t="s">
        <v>161</v>
      </c>
      <c r="AW330" s="269"/>
      <c r="AX330" s="269"/>
      <c r="AY330" s="26"/>
    </row>
    <row r="331" spans="2:52" ht="27.75" customHeight="1">
      <c r="B331" s="2649">
        <v>1</v>
      </c>
      <c r="C331" s="2650">
        <v>1</v>
      </c>
      <c r="D331" s="2648" t="s">
        <v>684</v>
      </c>
      <c r="E331" s="2648"/>
      <c r="F331" s="2648"/>
      <c r="G331" s="2648"/>
      <c r="H331" s="2648"/>
      <c r="I331" s="2648"/>
      <c r="J331" s="2648"/>
      <c r="K331" s="2648"/>
      <c r="L331" s="2648"/>
      <c r="M331" s="2648"/>
      <c r="N331" s="2651"/>
      <c r="O331" s="2652"/>
      <c r="P331" s="2652"/>
      <c r="Q331" s="2652"/>
      <c r="R331" s="2652"/>
      <c r="S331" s="2652"/>
      <c r="T331" s="2652"/>
      <c r="U331" s="2652"/>
      <c r="V331" s="2652"/>
      <c r="W331" s="2652"/>
      <c r="X331" s="2652"/>
      <c r="Y331" s="2652"/>
      <c r="Z331" s="2652"/>
      <c r="AA331" s="2652"/>
      <c r="AB331" s="2652"/>
      <c r="AC331" s="2652"/>
      <c r="AD331" s="2652"/>
      <c r="AE331" s="2652"/>
      <c r="AF331" s="2652"/>
      <c r="AG331" s="2652"/>
      <c r="AH331" s="2652"/>
      <c r="AI331" s="2652"/>
      <c r="AJ331" s="2652"/>
      <c r="AK331" s="2653"/>
      <c r="AL331" s="2647">
        <v>0.2</v>
      </c>
      <c r="AM331" s="2648"/>
      <c r="AN331" s="2648"/>
      <c r="AO331" s="2648"/>
      <c r="AP331" s="2648"/>
      <c r="AQ331" s="2648"/>
      <c r="AR331" s="2656" t="s">
        <v>675</v>
      </c>
      <c r="AS331" s="2656"/>
      <c r="AT331" s="2656"/>
      <c r="AU331" s="2656"/>
      <c r="AV331" s="2656" t="s">
        <v>675</v>
      </c>
      <c r="AW331" s="2656"/>
      <c r="AX331" s="2656"/>
      <c r="AY331" s="26"/>
    </row>
    <row r="332" spans="2:52" ht="27.75" customHeight="1">
      <c r="B332" s="2646">
        <v>2</v>
      </c>
      <c r="C332" s="264">
        <v>1</v>
      </c>
      <c r="D332" s="266"/>
      <c r="E332" s="266"/>
      <c r="F332" s="266"/>
      <c r="G332" s="266"/>
      <c r="H332" s="266"/>
      <c r="I332" s="266"/>
      <c r="J332" s="266"/>
      <c r="K332" s="266"/>
      <c r="L332" s="266"/>
      <c r="M332" s="266"/>
      <c r="N332" s="758"/>
      <c r="O332" s="662"/>
      <c r="P332" s="662"/>
      <c r="Q332" s="662"/>
      <c r="R332" s="662"/>
      <c r="S332" s="662"/>
      <c r="T332" s="662"/>
      <c r="U332" s="662"/>
      <c r="V332" s="662"/>
      <c r="W332" s="662"/>
      <c r="X332" s="662"/>
      <c r="Y332" s="662"/>
      <c r="Z332" s="662"/>
      <c r="AA332" s="662"/>
      <c r="AB332" s="662"/>
      <c r="AC332" s="662"/>
      <c r="AD332" s="662"/>
      <c r="AE332" s="662"/>
      <c r="AF332" s="662"/>
      <c r="AG332" s="662"/>
      <c r="AH332" s="662"/>
      <c r="AI332" s="662"/>
      <c r="AJ332" s="662"/>
      <c r="AK332" s="759"/>
      <c r="AL332" s="267"/>
      <c r="AM332" s="266"/>
      <c r="AN332" s="266"/>
      <c r="AO332" s="266"/>
      <c r="AP332" s="266"/>
      <c r="AQ332" s="266"/>
      <c r="AR332" s="266"/>
      <c r="AS332" s="266"/>
      <c r="AT332" s="266"/>
      <c r="AU332" s="266"/>
      <c r="AV332" s="266"/>
      <c r="AW332" s="266"/>
      <c r="AX332" s="266"/>
      <c r="AY332" s="26"/>
    </row>
    <row r="333" spans="2:52" ht="27.75" customHeight="1">
      <c r="B333" s="135"/>
      <c r="C333" s="134"/>
      <c r="D333" s="86"/>
      <c r="E333" s="86"/>
      <c r="F333" s="86"/>
      <c r="G333" s="86"/>
      <c r="H333" s="86"/>
      <c r="I333" s="86"/>
      <c r="J333" s="86"/>
      <c r="K333" s="86"/>
      <c r="L333" s="86"/>
      <c r="M333" s="86"/>
      <c r="N333" s="86"/>
      <c r="O333" s="86"/>
      <c r="P333" s="86"/>
      <c r="Q333" s="86"/>
      <c r="R333" s="86"/>
      <c r="S333" s="86"/>
      <c r="T333" s="86"/>
      <c r="U333" s="86"/>
      <c r="V333" s="86"/>
      <c r="W333" s="86"/>
      <c r="X333" s="86"/>
      <c r="Y333" s="86"/>
      <c r="Z333" s="86"/>
      <c r="AA333" s="86"/>
      <c r="AB333" s="86"/>
      <c r="AC333" s="86"/>
      <c r="AD333" s="86"/>
      <c r="AE333" s="86"/>
      <c r="AF333" s="86"/>
      <c r="AG333" s="86"/>
      <c r="AH333" s="86"/>
      <c r="AI333" s="86"/>
      <c r="AJ333" s="86"/>
      <c r="AK333" s="86"/>
      <c r="AL333" s="69"/>
      <c r="AM333" s="86"/>
      <c r="AN333" s="86"/>
      <c r="AO333" s="86"/>
      <c r="AP333" s="86"/>
      <c r="AQ333" s="86"/>
      <c r="AR333" s="86"/>
      <c r="AS333" s="86"/>
      <c r="AT333" s="86"/>
      <c r="AU333" s="86"/>
      <c r="AV333" s="86"/>
      <c r="AW333" s="86"/>
      <c r="AX333" s="86"/>
      <c r="AY333" s="26"/>
    </row>
    <row r="334" spans="2:52" ht="27.75" customHeight="1">
      <c r="B334" s="2654" t="s">
        <v>688</v>
      </c>
      <c r="C334" s="2655"/>
      <c r="D334" s="69"/>
      <c r="E334" s="69"/>
      <c r="F334" s="69"/>
      <c r="G334" s="69"/>
      <c r="H334" s="69"/>
      <c r="I334" s="69"/>
      <c r="J334" s="69"/>
      <c r="K334" s="69"/>
      <c r="L334" s="69"/>
      <c r="M334" s="69"/>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c r="AK334" s="86"/>
      <c r="AL334" s="69"/>
      <c r="AM334" s="86"/>
      <c r="AN334" s="86"/>
      <c r="AO334" s="86"/>
      <c r="AP334" s="86"/>
      <c r="AQ334" s="86"/>
      <c r="AR334" s="33"/>
      <c r="AS334" s="33"/>
      <c r="AT334" s="33"/>
      <c r="AU334" s="33"/>
      <c r="AV334" s="33"/>
      <c r="AW334" s="33"/>
      <c r="AX334" s="33"/>
      <c r="AY334" s="26"/>
    </row>
    <row r="335" spans="2:52" ht="27.75" customHeight="1">
      <c r="B335" s="2646"/>
      <c r="C335" s="264"/>
      <c r="D335" s="269" t="s">
        <v>687</v>
      </c>
      <c r="E335" s="269"/>
      <c r="F335" s="269"/>
      <c r="G335" s="269"/>
      <c r="H335" s="269"/>
      <c r="I335" s="269"/>
      <c r="J335" s="269"/>
      <c r="K335" s="269"/>
      <c r="L335" s="269"/>
      <c r="M335" s="269"/>
      <c r="N335" s="755" t="s">
        <v>686</v>
      </c>
      <c r="O335" s="756"/>
      <c r="P335" s="756"/>
      <c r="Q335" s="756"/>
      <c r="R335" s="756"/>
      <c r="S335" s="756"/>
      <c r="T335" s="756"/>
      <c r="U335" s="756"/>
      <c r="V335" s="756"/>
      <c r="W335" s="756"/>
      <c r="X335" s="756"/>
      <c r="Y335" s="756"/>
      <c r="Z335" s="756"/>
      <c r="AA335" s="756"/>
      <c r="AB335" s="756"/>
      <c r="AC335" s="756"/>
      <c r="AD335" s="756"/>
      <c r="AE335" s="756"/>
      <c r="AF335" s="756"/>
      <c r="AG335" s="756"/>
      <c r="AH335" s="756"/>
      <c r="AI335" s="756"/>
      <c r="AJ335" s="756"/>
      <c r="AK335" s="757"/>
      <c r="AL335" s="297" t="s">
        <v>685</v>
      </c>
      <c r="AM335" s="269"/>
      <c r="AN335" s="269"/>
      <c r="AO335" s="269"/>
      <c r="AP335" s="269"/>
      <c r="AQ335" s="269"/>
      <c r="AR335" s="269" t="s">
        <v>160</v>
      </c>
      <c r="AS335" s="269"/>
      <c r="AT335" s="269"/>
      <c r="AU335" s="755"/>
      <c r="AV335" s="269" t="s">
        <v>161</v>
      </c>
      <c r="AW335" s="269"/>
      <c r="AX335" s="269"/>
      <c r="AY335" s="26"/>
    </row>
    <row r="336" spans="2:52" ht="27.75" customHeight="1">
      <c r="B336" s="2649">
        <v>1</v>
      </c>
      <c r="C336" s="2650">
        <v>1</v>
      </c>
      <c r="D336" s="2648" t="s">
        <v>684</v>
      </c>
      <c r="E336" s="2648"/>
      <c r="F336" s="2648"/>
      <c r="G336" s="2648"/>
      <c r="H336" s="2648"/>
      <c r="I336" s="2648"/>
      <c r="J336" s="2648"/>
      <c r="K336" s="2648"/>
      <c r="L336" s="2648"/>
      <c r="M336" s="2648"/>
      <c r="N336" s="2651"/>
      <c r="O336" s="2652"/>
      <c r="P336" s="2652"/>
      <c r="Q336" s="2652"/>
      <c r="R336" s="2652"/>
      <c r="S336" s="2652"/>
      <c r="T336" s="2652"/>
      <c r="U336" s="2652"/>
      <c r="V336" s="2652"/>
      <c r="W336" s="2652"/>
      <c r="X336" s="2652"/>
      <c r="Y336" s="2652"/>
      <c r="Z336" s="2652"/>
      <c r="AA336" s="2652"/>
      <c r="AB336" s="2652"/>
      <c r="AC336" s="2652"/>
      <c r="AD336" s="2652"/>
      <c r="AE336" s="2652"/>
      <c r="AF336" s="2652"/>
      <c r="AG336" s="2652"/>
      <c r="AH336" s="2652"/>
      <c r="AI336" s="2652"/>
      <c r="AJ336" s="2652"/>
      <c r="AK336" s="2653"/>
      <c r="AL336" s="2647">
        <v>0.3</v>
      </c>
      <c r="AM336" s="2648"/>
      <c r="AN336" s="2648"/>
      <c r="AO336" s="2648"/>
      <c r="AP336" s="2648"/>
      <c r="AQ336" s="2648"/>
      <c r="AR336" s="2656" t="s">
        <v>675</v>
      </c>
      <c r="AS336" s="2656"/>
      <c r="AT336" s="2656"/>
      <c r="AU336" s="2656"/>
      <c r="AV336" s="2656" t="s">
        <v>675</v>
      </c>
      <c r="AW336" s="2656"/>
      <c r="AX336" s="2656"/>
      <c r="AY336" s="26"/>
    </row>
    <row r="337" spans="2:52" ht="27.75" customHeight="1">
      <c r="B337" s="2646">
        <v>2</v>
      </c>
      <c r="C337" s="264">
        <v>1</v>
      </c>
      <c r="D337" s="266"/>
      <c r="E337" s="266"/>
      <c r="F337" s="266"/>
      <c r="G337" s="266"/>
      <c r="H337" s="266"/>
      <c r="I337" s="266"/>
      <c r="J337" s="266"/>
      <c r="K337" s="266"/>
      <c r="L337" s="266"/>
      <c r="M337" s="266"/>
      <c r="N337" s="758"/>
      <c r="O337" s="662"/>
      <c r="P337" s="662"/>
      <c r="Q337" s="662"/>
      <c r="R337" s="662"/>
      <c r="S337" s="662"/>
      <c r="T337" s="662"/>
      <c r="U337" s="662"/>
      <c r="V337" s="662"/>
      <c r="W337" s="662"/>
      <c r="X337" s="662"/>
      <c r="Y337" s="662"/>
      <c r="Z337" s="662"/>
      <c r="AA337" s="662"/>
      <c r="AB337" s="662"/>
      <c r="AC337" s="662"/>
      <c r="AD337" s="662"/>
      <c r="AE337" s="662"/>
      <c r="AF337" s="662"/>
      <c r="AG337" s="662"/>
      <c r="AH337" s="662"/>
      <c r="AI337" s="662"/>
      <c r="AJ337" s="662"/>
      <c r="AK337" s="759"/>
      <c r="AL337" s="267"/>
      <c r="AM337" s="266"/>
      <c r="AN337" s="266"/>
      <c r="AO337" s="266"/>
      <c r="AP337" s="266"/>
      <c r="AQ337" s="266"/>
      <c r="AR337" s="266"/>
      <c r="AS337" s="266"/>
      <c r="AT337" s="266"/>
      <c r="AU337" s="266"/>
      <c r="AV337" s="266"/>
      <c r="AW337" s="266"/>
      <c r="AX337" s="266"/>
      <c r="AY337" s="26"/>
    </row>
    <row r="338" spans="2:52" ht="27.75" customHeight="1" thickBot="1">
      <c r="B338" s="135"/>
      <c r="C338" s="134"/>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c r="AK338" s="86"/>
      <c r="AL338" s="69"/>
      <c r="AM338" s="86"/>
      <c r="AN338" s="86"/>
      <c r="AO338" s="86"/>
      <c r="AP338" s="86"/>
      <c r="AQ338" s="86"/>
      <c r="AR338" s="86"/>
      <c r="AS338" s="86"/>
      <c r="AT338" s="86"/>
      <c r="AU338" s="86"/>
      <c r="AV338" s="86"/>
      <c r="AW338" s="86"/>
      <c r="AX338" s="86"/>
      <c r="AY338" s="51"/>
    </row>
    <row r="339" spans="2:52" ht="30" customHeight="1">
      <c r="B339" s="275" t="s">
        <v>114</v>
      </c>
      <c r="C339" s="276"/>
      <c r="D339" s="276"/>
      <c r="E339" s="276"/>
      <c r="F339" s="276"/>
      <c r="G339" s="2876"/>
      <c r="H339" s="2879" t="s">
        <v>683</v>
      </c>
      <c r="I339" s="2880"/>
      <c r="J339" s="2880"/>
      <c r="K339" s="2880"/>
      <c r="L339" s="2880"/>
      <c r="M339" s="2880"/>
      <c r="N339" s="2880"/>
      <c r="O339" s="2880"/>
      <c r="P339" s="2880"/>
      <c r="Q339" s="2880"/>
      <c r="R339" s="2880"/>
      <c r="S339" s="2880"/>
      <c r="T339" s="2880"/>
      <c r="U339" s="2880"/>
      <c r="V339" s="2880"/>
      <c r="W339" s="2880"/>
      <c r="X339" s="2880"/>
      <c r="Y339" s="2881"/>
      <c r="Z339" s="279" t="s">
        <v>682</v>
      </c>
      <c r="AA339" s="2736"/>
      <c r="AB339" s="2736"/>
      <c r="AC339" s="2736"/>
      <c r="AD339" s="2736"/>
      <c r="AE339" s="2737"/>
      <c r="AF339" s="2762" t="s">
        <v>531</v>
      </c>
      <c r="AG339" s="280"/>
      <c r="AH339" s="280"/>
      <c r="AI339" s="280"/>
      <c r="AJ339" s="280"/>
      <c r="AK339" s="280"/>
      <c r="AL339" s="280"/>
      <c r="AM339" s="280"/>
      <c r="AN339" s="280"/>
      <c r="AO339" s="280"/>
      <c r="AP339" s="280"/>
      <c r="AQ339" s="281"/>
      <c r="AR339" s="283" t="s">
        <v>6</v>
      </c>
      <c r="AS339" s="2767"/>
      <c r="AT339" s="2767"/>
      <c r="AU339" s="2767"/>
      <c r="AV339" s="2767"/>
      <c r="AW339" s="2767"/>
      <c r="AX339" s="2767"/>
      <c r="AY339" s="2768"/>
      <c r="AZ339" s="48"/>
    </row>
    <row r="340" spans="2:52" ht="24.75" customHeight="1">
      <c r="B340" s="285" t="s">
        <v>7</v>
      </c>
      <c r="C340" s="2873"/>
      <c r="D340" s="2873"/>
      <c r="E340" s="2873"/>
      <c r="F340" s="2873"/>
      <c r="G340" s="2874"/>
      <c r="H340" s="288" t="s">
        <v>681</v>
      </c>
      <c r="I340" s="289"/>
      <c r="J340" s="289"/>
      <c r="K340" s="289"/>
      <c r="L340" s="289"/>
      <c r="M340" s="289"/>
      <c r="N340" s="289"/>
      <c r="O340" s="289"/>
      <c r="P340" s="289"/>
      <c r="Q340" s="289"/>
      <c r="R340" s="289"/>
      <c r="S340" s="289"/>
      <c r="T340" s="289"/>
      <c r="U340" s="289"/>
      <c r="V340" s="289"/>
      <c r="W340" s="289"/>
      <c r="X340" s="289"/>
      <c r="Y340" s="2875"/>
      <c r="Z340" s="291" t="s">
        <v>8</v>
      </c>
      <c r="AA340" s="2661"/>
      <c r="AB340" s="2661"/>
      <c r="AC340" s="2661"/>
      <c r="AD340" s="2661"/>
      <c r="AE340" s="2662"/>
      <c r="AF340" s="2754" t="s">
        <v>680</v>
      </c>
      <c r="AG340" s="292"/>
      <c r="AH340" s="292"/>
      <c r="AI340" s="292"/>
      <c r="AJ340" s="292"/>
      <c r="AK340" s="292"/>
      <c r="AL340" s="292"/>
      <c r="AM340" s="292"/>
      <c r="AN340" s="292"/>
      <c r="AO340" s="292"/>
      <c r="AP340" s="292"/>
      <c r="AQ340" s="293"/>
      <c r="AR340" s="294" t="s">
        <v>679</v>
      </c>
      <c r="AS340" s="295"/>
      <c r="AT340" s="295"/>
      <c r="AU340" s="295"/>
      <c r="AV340" s="295"/>
      <c r="AW340" s="295"/>
      <c r="AX340" s="295"/>
      <c r="AY340" s="296"/>
    </row>
    <row r="341" spans="2:52" ht="24.75" customHeight="1">
      <c r="B341" s="361" t="s">
        <v>11</v>
      </c>
      <c r="C341" s="362"/>
      <c r="D341" s="362"/>
      <c r="E341" s="362"/>
      <c r="F341" s="362"/>
      <c r="G341" s="2785"/>
      <c r="H341" s="363" t="s">
        <v>12</v>
      </c>
      <c r="I341" s="2763"/>
      <c r="J341" s="2763"/>
      <c r="K341" s="2763"/>
      <c r="L341" s="2763"/>
      <c r="M341" s="2763"/>
      <c r="N341" s="2763"/>
      <c r="O341" s="2763"/>
      <c r="P341" s="2763"/>
      <c r="Q341" s="2763"/>
      <c r="R341" s="2763"/>
      <c r="S341" s="2763"/>
      <c r="T341" s="2763"/>
      <c r="U341" s="2763"/>
      <c r="V341" s="2763"/>
      <c r="W341" s="2763"/>
      <c r="X341" s="2763"/>
      <c r="Y341" s="2764"/>
      <c r="Z341" s="364" t="s">
        <v>13</v>
      </c>
      <c r="AA341" s="365"/>
      <c r="AB341" s="365"/>
      <c r="AC341" s="365"/>
      <c r="AD341" s="365"/>
      <c r="AE341" s="366"/>
      <c r="AF341" s="367" t="s">
        <v>678</v>
      </c>
      <c r="AG341" s="367"/>
      <c r="AH341" s="367"/>
      <c r="AI341" s="367"/>
      <c r="AJ341" s="367"/>
      <c r="AK341" s="367"/>
      <c r="AL341" s="367"/>
      <c r="AM341" s="367"/>
      <c r="AN341" s="367"/>
      <c r="AO341" s="367"/>
      <c r="AP341" s="367"/>
      <c r="AQ341" s="367"/>
      <c r="AR341" s="368"/>
      <c r="AS341" s="368"/>
      <c r="AT341" s="368"/>
      <c r="AU341" s="368"/>
      <c r="AV341" s="368"/>
      <c r="AW341" s="368"/>
      <c r="AX341" s="368"/>
      <c r="AY341" s="369"/>
    </row>
    <row r="342" spans="2:52" ht="24.75" customHeight="1">
      <c r="B342" s="370" t="s">
        <v>15</v>
      </c>
      <c r="C342" s="371"/>
      <c r="D342" s="371"/>
      <c r="E342" s="371"/>
      <c r="F342" s="371"/>
      <c r="G342" s="2860"/>
      <c r="H342" s="374" t="s">
        <v>677</v>
      </c>
      <c r="I342" s="375"/>
      <c r="J342" s="375"/>
      <c r="K342" s="375"/>
      <c r="L342" s="375"/>
      <c r="M342" s="375"/>
      <c r="N342" s="375"/>
      <c r="O342" s="375"/>
      <c r="P342" s="375"/>
      <c r="Q342" s="375"/>
      <c r="R342" s="375"/>
      <c r="S342" s="375"/>
      <c r="T342" s="375"/>
      <c r="U342" s="375"/>
      <c r="V342" s="375"/>
      <c r="W342" s="375"/>
      <c r="X342" s="375"/>
      <c r="Y342" s="2777"/>
      <c r="Z342" s="2724" t="s">
        <v>676</v>
      </c>
      <c r="AA342" s="2725"/>
      <c r="AB342" s="2725"/>
      <c r="AC342" s="2725"/>
      <c r="AD342" s="2725"/>
      <c r="AE342" s="2726"/>
      <c r="AF342" s="2757" t="s">
        <v>675</v>
      </c>
      <c r="AG342" s="833"/>
      <c r="AH342" s="833"/>
      <c r="AI342" s="833"/>
      <c r="AJ342" s="833"/>
      <c r="AK342" s="833"/>
      <c r="AL342" s="833"/>
      <c r="AM342" s="833"/>
      <c r="AN342" s="833"/>
      <c r="AO342" s="833"/>
      <c r="AP342" s="833"/>
      <c r="AQ342" s="833"/>
      <c r="AR342" s="833"/>
      <c r="AS342" s="833"/>
      <c r="AT342" s="833"/>
      <c r="AU342" s="833"/>
      <c r="AV342" s="833"/>
      <c r="AW342" s="833"/>
      <c r="AX342" s="833"/>
      <c r="AY342" s="2758"/>
    </row>
    <row r="343" spans="2:52" ht="9" customHeight="1">
      <c r="B343" s="372"/>
      <c r="C343" s="373"/>
      <c r="D343" s="373"/>
      <c r="E343" s="373"/>
      <c r="F343" s="373"/>
      <c r="G343" s="2861"/>
      <c r="H343" s="377"/>
      <c r="I343" s="378"/>
      <c r="J343" s="378"/>
      <c r="K343" s="378"/>
      <c r="L343" s="378"/>
      <c r="M343" s="378"/>
      <c r="N343" s="378"/>
      <c r="O343" s="378"/>
      <c r="P343" s="378"/>
      <c r="Q343" s="378"/>
      <c r="R343" s="378"/>
      <c r="S343" s="378"/>
      <c r="T343" s="378"/>
      <c r="U343" s="378"/>
      <c r="V343" s="378"/>
      <c r="W343" s="378"/>
      <c r="X343" s="378"/>
      <c r="Y343" s="2778"/>
      <c r="Z343" s="2727"/>
      <c r="AA343" s="2728"/>
      <c r="AB343" s="2728"/>
      <c r="AC343" s="2728"/>
      <c r="AD343" s="2728"/>
      <c r="AE343" s="2729"/>
      <c r="AF343" s="2759"/>
      <c r="AG343" s="2760"/>
      <c r="AH343" s="2760"/>
      <c r="AI343" s="2760"/>
      <c r="AJ343" s="2760"/>
      <c r="AK343" s="2760"/>
      <c r="AL343" s="2760"/>
      <c r="AM343" s="2760"/>
      <c r="AN343" s="2760"/>
      <c r="AO343" s="2760"/>
      <c r="AP343" s="2760"/>
      <c r="AQ343" s="2760"/>
      <c r="AR343" s="2760"/>
      <c r="AS343" s="2760"/>
      <c r="AT343" s="2760"/>
      <c r="AU343" s="2760"/>
      <c r="AV343" s="2760"/>
      <c r="AW343" s="2760"/>
      <c r="AX343" s="2760"/>
      <c r="AY343" s="2761"/>
    </row>
    <row r="344" spans="2:52" ht="24.75" customHeight="1">
      <c r="B344" s="298" t="s">
        <v>22</v>
      </c>
      <c r="C344" s="299"/>
      <c r="D344" s="299"/>
      <c r="E344" s="299"/>
      <c r="F344" s="299"/>
      <c r="G344" s="303"/>
      <c r="H344" s="304" t="s">
        <v>118</v>
      </c>
      <c r="I344" s="2773"/>
      <c r="J344" s="2773"/>
      <c r="K344" s="2773"/>
      <c r="L344" s="2773"/>
      <c r="M344" s="2773"/>
      <c r="N344" s="2773"/>
      <c r="O344" s="2773"/>
      <c r="P344" s="2773"/>
      <c r="Q344" s="2773"/>
      <c r="R344" s="2773"/>
      <c r="S344" s="2773"/>
      <c r="T344" s="2773"/>
      <c r="U344" s="2773"/>
      <c r="V344" s="2773"/>
      <c r="W344" s="2773"/>
      <c r="X344" s="2773"/>
      <c r="Y344" s="2773"/>
      <c r="Z344" s="2773"/>
      <c r="AA344" s="2773"/>
      <c r="AB344" s="2773"/>
      <c r="AC344" s="2773"/>
      <c r="AD344" s="2773"/>
      <c r="AE344" s="2773"/>
      <c r="AF344" s="2773"/>
      <c r="AG344" s="2773"/>
      <c r="AH344" s="2773"/>
      <c r="AI344" s="2773"/>
      <c r="AJ344" s="2773"/>
      <c r="AK344" s="2773"/>
      <c r="AL344" s="2773"/>
      <c r="AM344" s="2773"/>
      <c r="AN344" s="2773"/>
      <c r="AO344" s="2773"/>
      <c r="AP344" s="2773"/>
      <c r="AQ344" s="2773"/>
      <c r="AR344" s="2773"/>
      <c r="AS344" s="2773"/>
      <c r="AT344" s="2773"/>
      <c r="AU344" s="2773"/>
      <c r="AV344" s="2773"/>
      <c r="AW344" s="2773"/>
      <c r="AX344" s="2773"/>
      <c r="AY344" s="2803"/>
    </row>
    <row r="345" spans="2:52" ht="24.75" customHeight="1">
      <c r="B345" s="391" t="s">
        <v>24</v>
      </c>
      <c r="C345" s="392"/>
      <c r="D345" s="392"/>
      <c r="E345" s="392"/>
      <c r="F345" s="392"/>
      <c r="G345" s="393"/>
      <c r="H345" s="2709"/>
      <c r="I345" s="2710"/>
      <c r="J345" s="2710"/>
      <c r="K345" s="2710"/>
      <c r="L345" s="2710"/>
      <c r="M345" s="2710"/>
      <c r="N345" s="2710"/>
      <c r="O345" s="2710"/>
      <c r="P345" s="2711"/>
      <c r="Q345" s="402" t="s">
        <v>25</v>
      </c>
      <c r="R345" s="403"/>
      <c r="S345" s="403"/>
      <c r="T345" s="403"/>
      <c r="U345" s="403"/>
      <c r="V345" s="403"/>
      <c r="W345" s="404"/>
      <c r="X345" s="402" t="s">
        <v>26</v>
      </c>
      <c r="Y345" s="403"/>
      <c r="Z345" s="403"/>
      <c r="AA345" s="403"/>
      <c r="AB345" s="403"/>
      <c r="AC345" s="403"/>
      <c r="AD345" s="404"/>
      <c r="AE345" s="402" t="s">
        <v>27</v>
      </c>
      <c r="AF345" s="403"/>
      <c r="AG345" s="403"/>
      <c r="AH345" s="403"/>
      <c r="AI345" s="403"/>
      <c r="AJ345" s="403"/>
      <c r="AK345" s="404"/>
      <c r="AL345" s="402" t="s">
        <v>28</v>
      </c>
      <c r="AM345" s="403"/>
      <c r="AN345" s="403"/>
      <c r="AO345" s="403"/>
      <c r="AP345" s="403"/>
      <c r="AQ345" s="403"/>
      <c r="AR345" s="404"/>
      <c r="AS345" s="402" t="s">
        <v>29</v>
      </c>
      <c r="AT345" s="403"/>
      <c r="AU345" s="403"/>
      <c r="AV345" s="403"/>
      <c r="AW345" s="403"/>
      <c r="AX345" s="403"/>
      <c r="AY345" s="426"/>
    </row>
    <row r="346" spans="2:52" ht="24.75" customHeight="1">
      <c r="B346" s="394"/>
      <c r="C346" s="395"/>
      <c r="D346" s="395"/>
      <c r="E346" s="395"/>
      <c r="F346" s="395"/>
      <c r="G346" s="396"/>
      <c r="H346" s="413" t="s">
        <v>30</v>
      </c>
      <c r="I346" s="429"/>
      <c r="J346" s="2669" t="s">
        <v>31</v>
      </c>
      <c r="K346" s="2670"/>
      <c r="L346" s="2670"/>
      <c r="M346" s="2670"/>
      <c r="N346" s="2670"/>
      <c r="O346" s="2670"/>
      <c r="P346" s="2671"/>
      <c r="Q346" s="2700">
        <v>1</v>
      </c>
      <c r="R346" s="2672"/>
      <c r="S346" s="2672"/>
      <c r="T346" s="2672"/>
      <c r="U346" s="2672"/>
      <c r="V346" s="2672"/>
      <c r="W346" s="2673"/>
      <c r="X346" s="2700">
        <v>1</v>
      </c>
      <c r="Y346" s="2672"/>
      <c r="Z346" s="2672"/>
      <c r="AA346" s="2672"/>
      <c r="AB346" s="2672"/>
      <c r="AC346" s="2672"/>
      <c r="AD346" s="2673"/>
      <c r="AE346" s="2700">
        <v>1</v>
      </c>
      <c r="AF346" s="2672"/>
      <c r="AG346" s="2672"/>
      <c r="AH346" s="2672"/>
      <c r="AI346" s="2672"/>
      <c r="AJ346" s="2672"/>
      <c r="AK346" s="2673"/>
      <c r="AL346" s="2700">
        <v>1</v>
      </c>
      <c r="AM346" s="2672"/>
      <c r="AN346" s="2672"/>
      <c r="AO346" s="2672"/>
      <c r="AP346" s="2672"/>
      <c r="AQ346" s="2672"/>
      <c r="AR346" s="2673"/>
      <c r="AS346" s="2700">
        <v>0.9</v>
      </c>
      <c r="AT346" s="2672"/>
      <c r="AU346" s="2672"/>
      <c r="AV346" s="2672"/>
      <c r="AW346" s="2672"/>
      <c r="AX346" s="2672"/>
      <c r="AY346" s="2749"/>
    </row>
    <row r="347" spans="2:52" ht="24.75" customHeight="1">
      <c r="B347" s="394"/>
      <c r="C347" s="395"/>
      <c r="D347" s="395"/>
      <c r="E347" s="395"/>
      <c r="F347" s="395"/>
      <c r="G347" s="396"/>
      <c r="H347" s="2715"/>
      <c r="I347" s="2716"/>
      <c r="J347" s="409" t="s">
        <v>32</v>
      </c>
      <c r="K347" s="410"/>
      <c r="L347" s="410"/>
      <c r="M347" s="410"/>
      <c r="N347" s="410"/>
      <c r="O347" s="410"/>
      <c r="P347" s="411"/>
      <c r="Q347" s="2666" t="s">
        <v>675</v>
      </c>
      <c r="R347" s="2667"/>
      <c r="S347" s="2667"/>
      <c r="T347" s="2667"/>
      <c r="U347" s="2667"/>
      <c r="V347" s="2667"/>
      <c r="W347" s="2668"/>
      <c r="X347" s="2666" t="s">
        <v>675</v>
      </c>
      <c r="Y347" s="2667"/>
      <c r="Z347" s="2667"/>
      <c r="AA347" s="2667"/>
      <c r="AB347" s="2667"/>
      <c r="AC347" s="2667"/>
      <c r="AD347" s="2668"/>
      <c r="AE347" s="2666" t="s">
        <v>675</v>
      </c>
      <c r="AF347" s="2667"/>
      <c r="AG347" s="2667"/>
      <c r="AH347" s="2667"/>
      <c r="AI347" s="2667"/>
      <c r="AJ347" s="2667"/>
      <c r="AK347" s="2668"/>
      <c r="AL347" s="2666" t="s">
        <v>675</v>
      </c>
      <c r="AM347" s="2667"/>
      <c r="AN347" s="2667"/>
      <c r="AO347" s="2667"/>
      <c r="AP347" s="2667"/>
      <c r="AQ347" s="2667"/>
      <c r="AR347" s="2668"/>
      <c r="AS347" s="2701"/>
      <c r="AT347" s="2702"/>
      <c r="AU347" s="2702"/>
      <c r="AV347" s="2702"/>
      <c r="AW347" s="2702"/>
      <c r="AX347" s="2702"/>
      <c r="AY347" s="2750"/>
    </row>
    <row r="348" spans="2:52" ht="24.75" customHeight="1">
      <c r="B348" s="394"/>
      <c r="C348" s="395"/>
      <c r="D348" s="395"/>
      <c r="E348" s="395"/>
      <c r="F348" s="395"/>
      <c r="G348" s="396"/>
      <c r="H348" s="2715"/>
      <c r="I348" s="2716"/>
      <c r="J348" s="409" t="s">
        <v>34</v>
      </c>
      <c r="K348" s="410"/>
      <c r="L348" s="410"/>
      <c r="M348" s="410"/>
      <c r="N348" s="410"/>
      <c r="O348" s="410"/>
      <c r="P348" s="411"/>
      <c r="Q348" s="2666" t="s">
        <v>675</v>
      </c>
      <c r="R348" s="2667"/>
      <c r="S348" s="2667"/>
      <c r="T348" s="2667"/>
      <c r="U348" s="2667"/>
      <c r="V348" s="2667"/>
      <c r="W348" s="2668"/>
      <c r="X348" s="2666" t="s">
        <v>675</v>
      </c>
      <c r="Y348" s="2667"/>
      <c r="Z348" s="2667"/>
      <c r="AA348" s="2667"/>
      <c r="AB348" s="2667"/>
      <c r="AC348" s="2667"/>
      <c r="AD348" s="2668"/>
      <c r="AE348" s="2666" t="s">
        <v>675</v>
      </c>
      <c r="AF348" s="2667"/>
      <c r="AG348" s="2667"/>
      <c r="AH348" s="2667"/>
      <c r="AI348" s="2667"/>
      <c r="AJ348" s="2667"/>
      <c r="AK348" s="2668"/>
      <c r="AL348" s="2666" t="s">
        <v>675</v>
      </c>
      <c r="AM348" s="2667"/>
      <c r="AN348" s="2667"/>
      <c r="AO348" s="2667"/>
      <c r="AP348" s="2667"/>
      <c r="AQ348" s="2667"/>
      <c r="AR348" s="2668"/>
      <c r="AS348" s="2701"/>
      <c r="AT348" s="2702"/>
      <c r="AU348" s="2702"/>
      <c r="AV348" s="2702"/>
      <c r="AW348" s="2702"/>
      <c r="AX348" s="2702"/>
      <c r="AY348" s="2750"/>
    </row>
    <row r="349" spans="2:52" ht="24.75" customHeight="1">
      <c r="B349" s="394"/>
      <c r="C349" s="395"/>
      <c r="D349" s="395"/>
      <c r="E349" s="395"/>
      <c r="F349" s="395"/>
      <c r="G349" s="396"/>
      <c r="H349" s="2717"/>
      <c r="I349" s="408"/>
      <c r="J349" s="2712" t="s">
        <v>35</v>
      </c>
      <c r="K349" s="2713"/>
      <c r="L349" s="2713"/>
      <c r="M349" s="2713"/>
      <c r="N349" s="2713"/>
      <c r="O349" s="2713"/>
      <c r="P349" s="2714"/>
      <c r="Q349" s="2690">
        <v>1</v>
      </c>
      <c r="R349" s="2691"/>
      <c r="S349" s="2691"/>
      <c r="T349" s="2691"/>
      <c r="U349" s="2691"/>
      <c r="V349" s="2691"/>
      <c r="W349" s="2692"/>
      <c r="X349" s="2690">
        <v>1</v>
      </c>
      <c r="Y349" s="2691"/>
      <c r="Z349" s="2691"/>
      <c r="AA349" s="2691"/>
      <c r="AB349" s="2691"/>
      <c r="AC349" s="2691"/>
      <c r="AD349" s="2692"/>
      <c r="AE349" s="2690">
        <v>1</v>
      </c>
      <c r="AF349" s="2691"/>
      <c r="AG349" s="2691"/>
      <c r="AH349" s="2691"/>
      <c r="AI349" s="2691"/>
      <c r="AJ349" s="2691"/>
      <c r="AK349" s="2692"/>
      <c r="AL349" s="2690">
        <v>1</v>
      </c>
      <c r="AM349" s="2691"/>
      <c r="AN349" s="2691"/>
      <c r="AO349" s="2691"/>
      <c r="AP349" s="2691"/>
      <c r="AQ349" s="2691"/>
      <c r="AR349" s="2692"/>
      <c r="AS349" s="2690">
        <v>0.9</v>
      </c>
      <c r="AT349" s="2691"/>
      <c r="AU349" s="2691"/>
      <c r="AV349" s="2691"/>
      <c r="AW349" s="2691"/>
      <c r="AX349" s="2691"/>
      <c r="AY349" s="2742"/>
    </row>
    <row r="350" spans="2:52" ht="24.75" customHeight="1">
      <c r="B350" s="394"/>
      <c r="C350" s="395"/>
      <c r="D350" s="395"/>
      <c r="E350" s="395"/>
      <c r="F350" s="395"/>
      <c r="G350" s="396"/>
      <c r="H350" s="2739" t="s">
        <v>36</v>
      </c>
      <c r="I350" s="2740"/>
      <c r="J350" s="2740"/>
      <c r="K350" s="2740"/>
      <c r="L350" s="2740"/>
      <c r="M350" s="2740"/>
      <c r="N350" s="2740"/>
      <c r="O350" s="2740"/>
      <c r="P350" s="2741"/>
      <c r="Q350" s="2678">
        <v>1</v>
      </c>
      <c r="R350" s="2679"/>
      <c r="S350" s="2679"/>
      <c r="T350" s="2679"/>
      <c r="U350" s="2679"/>
      <c r="V350" s="2679"/>
      <c r="W350" s="2680"/>
      <c r="X350" s="2678">
        <v>1</v>
      </c>
      <c r="Y350" s="2679"/>
      <c r="Z350" s="2679"/>
      <c r="AA350" s="2679"/>
      <c r="AB350" s="2679"/>
      <c r="AC350" s="2679"/>
      <c r="AD350" s="2680"/>
      <c r="AE350" s="2678">
        <v>0</v>
      </c>
      <c r="AF350" s="2679"/>
      <c r="AG350" s="2679"/>
      <c r="AH350" s="2679"/>
      <c r="AI350" s="2679"/>
      <c r="AJ350" s="2679"/>
      <c r="AK350" s="2680"/>
      <c r="AL350" s="2684"/>
      <c r="AM350" s="2685"/>
      <c r="AN350" s="2685"/>
      <c r="AO350" s="2685"/>
      <c r="AP350" s="2685"/>
      <c r="AQ350" s="2685"/>
      <c r="AR350" s="2686"/>
      <c r="AS350" s="2684"/>
      <c r="AT350" s="2685"/>
      <c r="AU350" s="2685"/>
      <c r="AV350" s="2685"/>
      <c r="AW350" s="2685"/>
      <c r="AX350" s="2685"/>
      <c r="AY350" s="2743"/>
    </row>
    <row r="351" spans="2:52" ht="25.15" customHeight="1">
      <c r="B351" s="397"/>
      <c r="C351" s="398"/>
      <c r="D351" s="398"/>
      <c r="E351" s="398"/>
      <c r="F351" s="398"/>
      <c r="G351" s="399"/>
      <c r="H351" s="2739" t="s">
        <v>37</v>
      </c>
      <c r="I351" s="2740"/>
      <c r="J351" s="2740"/>
      <c r="K351" s="2740"/>
      <c r="L351" s="2740"/>
      <c r="M351" s="2740"/>
      <c r="N351" s="2740"/>
      <c r="O351" s="2740"/>
      <c r="P351" s="2741"/>
      <c r="Q351" s="2678">
        <v>72.7</v>
      </c>
      <c r="R351" s="2679"/>
      <c r="S351" s="2679"/>
      <c r="T351" s="2679"/>
      <c r="U351" s="2679"/>
      <c r="V351" s="2679"/>
      <c r="W351" s="2680"/>
      <c r="X351" s="2678">
        <v>84.8</v>
      </c>
      <c r="Y351" s="2679"/>
      <c r="Z351" s="2679"/>
      <c r="AA351" s="2679"/>
      <c r="AB351" s="2679"/>
      <c r="AC351" s="2679"/>
      <c r="AD351" s="2680"/>
      <c r="AE351" s="2678">
        <v>0</v>
      </c>
      <c r="AF351" s="2679"/>
      <c r="AG351" s="2679"/>
      <c r="AH351" s="2679"/>
      <c r="AI351" s="2679"/>
      <c r="AJ351" s="2679"/>
      <c r="AK351" s="2680"/>
      <c r="AL351" s="2684"/>
      <c r="AM351" s="2685"/>
      <c r="AN351" s="2685"/>
      <c r="AO351" s="2685"/>
      <c r="AP351" s="2685"/>
      <c r="AQ351" s="2685"/>
      <c r="AR351" s="2686"/>
      <c r="AS351" s="2684"/>
      <c r="AT351" s="2685"/>
      <c r="AU351" s="2685"/>
      <c r="AV351" s="2685"/>
      <c r="AW351" s="2685"/>
      <c r="AX351" s="2685"/>
      <c r="AY351" s="2743"/>
    </row>
    <row r="352" spans="2:52" ht="25.5" customHeight="1">
      <c r="B352" s="546" t="s">
        <v>59</v>
      </c>
      <c r="C352" s="547"/>
      <c r="D352" s="2663" t="s">
        <v>60</v>
      </c>
      <c r="E352" s="2664"/>
      <c r="F352" s="2664"/>
      <c r="G352" s="2664"/>
      <c r="H352" s="2664"/>
      <c r="I352" s="2664"/>
      <c r="J352" s="2664"/>
      <c r="K352" s="2664"/>
      <c r="L352" s="2665"/>
      <c r="M352" s="2744" t="s">
        <v>61</v>
      </c>
      <c r="N352" s="2745"/>
      <c r="O352" s="2745"/>
      <c r="P352" s="2745"/>
      <c r="Q352" s="2745"/>
      <c r="R352" s="2746"/>
      <c r="S352" s="2747" t="s">
        <v>29</v>
      </c>
      <c r="T352" s="2664"/>
      <c r="U352" s="2664"/>
      <c r="V352" s="2664"/>
      <c r="W352" s="2664"/>
      <c r="X352" s="2665"/>
      <c r="Y352" s="2747"/>
      <c r="Z352" s="2664"/>
      <c r="AA352" s="2664"/>
      <c r="AB352" s="2664"/>
      <c r="AC352" s="2664"/>
      <c r="AD352" s="2664"/>
      <c r="AE352" s="2664"/>
      <c r="AF352" s="2664"/>
      <c r="AG352" s="2664"/>
      <c r="AH352" s="2664"/>
      <c r="AI352" s="2664"/>
      <c r="AJ352" s="2664"/>
      <c r="AK352" s="2664"/>
      <c r="AL352" s="2664"/>
      <c r="AM352" s="2664"/>
      <c r="AN352" s="2664"/>
      <c r="AO352" s="2664"/>
      <c r="AP352" s="2664"/>
      <c r="AQ352" s="2664"/>
      <c r="AR352" s="2664"/>
      <c r="AS352" s="2664"/>
      <c r="AT352" s="2664"/>
      <c r="AU352" s="2664"/>
      <c r="AV352" s="2664"/>
      <c r="AW352" s="2664"/>
      <c r="AX352" s="2664"/>
      <c r="AY352" s="2748"/>
    </row>
    <row r="353" spans="1:52" ht="24.75" customHeight="1">
      <c r="B353" s="548"/>
      <c r="C353" s="549"/>
      <c r="D353" s="2675" t="s">
        <v>340</v>
      </c>
      <c r="E353" s="2676"/>
      <c r="F353" s="2676"/>
      <c r="G353" s="2676"/>
      <c r="H353" s="2676"/>
      <c r="I353" s="2676"/>
      <c r="J353" s="2676"/>
      <c r="K353" s="2676"/>
      <c r="L353" s="2677"/>
      <c r="M353" s="2700">
        <v>0.9</v>
      </c>
      <c r="N353" s="2672"/>
      <c r="O353" s="2672"/>
      <c r="P353" s="2672"/>
      <c r="Q353" s="2672"/>
      <c r="R353" s="2673"/>
      <c r="S353" s="2700">
        <v>0.9</v>
      </c>
      <c r="T353" s="2672"/>
      <c r="U353" s="2672"/>
      <c r="V353" s="2672"/>
      <c r="W353" s="2672"/>
      <c r="X353" s="2673"/>
      <c r="Y353" s="792"/>
      <c r="Z353" s="444"/>
      <c r="AA353" s="444"/>
      <c r="AB353" s="444"/>
      <c r="AC353" s="444"/>
      <c r="AD353" s="444"/>
      <c r="AE353" s="444"/>
      <c r="AF353" s="444"/>
      <c r="AG353" s="444"/>
      <c r="AH353" s="444"/>
      <c r="AI353" s="444"/>
      <c r="AJ353" s="444"/>
      <c r="AK353" s="444"/>
      <c r="AL353" s="444"/>
      <c r="AM353" s="444"/>
      <c r="AN353" s="444"/>
      <c r="AO353" s="444"/>
      <c r="AP353" s="444"/>
      <c r="AQ353" s="444"/>
      <c r="AR353" s="444"/>
      <c r="AS353" s="444"/>
      <c r="AT353" s="444"/>
      <c r="AU353" s="444"/>
      <c r="AV353" s="444"/>
      <c r="AW353" s="444"/>
      <c r="AX353" s="444"/>
      <c r="AY353" s="445"/>
    </row>
    <row r="354" spans="1:52" ht="24.75" customHeight="1">
      <c r="B354" s="548"/>
      <c r="C354" s="549"/>
      <c r="D354" s="2696" t="s">
        <v>674</v>
      </c>
      <c r="E354" s="2697"/>
      <c r="F354" s="2697"/>
      <c r="G354" s="2697"/>
      <c r="H354" s="2697"/>
      <c r="I354" s="2697"/>
      <c r="J354" s="2697"/>
      <c r="K354" s="2697"/>
      <c r="L354" s="2698"/>
      <c r="M354" s="2674">
        <v>0.04</v>
      </c>
      <c r="N354" s="2667"/>
      <c r="O354" s="2667"/>
      <c r="P354" s="2667"/>
      <c r="Q354" s="2667"/>
      <c r="R354" s="2668"/>
      <c r="S354" s="2674">
        <v>0.04</v>
      </c>
      <c r="T354" s="2667"/>
      <c r="U354" s="2667"/>
      <c r="V354" s="2667"/>
      <c r="W354" s="2667"/>
      <c r="X354" s="2668"/>
      <c r="Y354" s="478"/>
      <c r="Z354" s="479"/>
      <c r="AA354" s="479"/>
      <c r="AB354" s="479"/>
      <c r="AC354" s="479"/>
      <c r="AD354" s="479"/>
      <c r="AE354" s="479"/>
      <c r="AF354" s="479"/>
      <c r="AG354" s="479"/>
      <c r="AH354" s="479"/>
      <c r="AI354" s="479"/>
      <c r="AJ354" s="479"/>
      <c r="AK354" s="479"/>
      <c r="AL354" s="479"/>
      <c r="AM354" s="479"/>
      <c r="AN354" s="479"/>
      <c r="AO354" s="479"/>
      <c r="AP354" s="479"/>
      <c r="AQ354" s="479"/>
      <c r="AR354" s="479"/>
      <c r="AS354" s="479"/>
      <c r="AT354" s="479"/>
      <c r="AU354" s="479"/>
      <c r="AV354" s="479"/>
      <c r="AW354" s="479"/>
      <c r="AX354" s="479"/>
      <c r="AY354" s="480"/>
    </row>
    <row r="355" spans="1:52" ht="24.75" customHeight="1">
      <c r="B355" s="548"/>
      <c r="C355" s="549"/>
      <c r="D355" s="2696" t="s">
        <v>673</v>
      </c>
      <c r="E355" s="2697"/>
      <c r="F355" s="2697"/>
      <c r="G355" s="2697"/>
      <c r="H355" s="2697"/>
      <c r="I355" s="2697"/>
      <c r="J355" s="2697"/>
      <c r="K355" s="2697"/>
      <c r="L355" s="2698"/>
      <c r="M355" s="2666" t="s">
        <v>673</v>
      </c>
      <c r="N355" s="2667"/>
      <c r="O355" s="2667"/>
      <c r="P355" s="2667"/>
      <c r="Q355" s="2667"/>
      <c r="R355" s="2668"/>
      <c r="S355" s="2674"/>
      <c r="T355" s="2667"/>
      <c r="U355" s="2667"/>
      <c r="V355" s="2667"/>
      <c r="W355" s="2667"/>
      <c r="X355" s="2668"/>
      <c r="Y355" s="478"/>
      <c r="Z355" s="479"/>
      <c r="AA355" s="479"/>
      <c r="AB355" s="479"/>
      <c r="AC355" s="479"/>
      <c r="AD355" s="479"/>
      <c r="AE355" s="479"/>
      <c r="AF355" s="479"/>
      <c r="AG355" s="479"/>
      <c r="AH355" s="479"/>
      <c r="AI355" s="479"/>
      <c r="AJ355" s="479"/>
      <c r="AK355" s="479"/>
      <c r="AL355" s="479"/>
      <c r="AM355" s="479"/>
      <c r="AN355" s="479"/>
      <c r="AO355" s="479"/>
      <c r="AP355" s="479"/>
      <c r="AQ355" s="479"/>
      <c r="AR355" s="479"/>
      <c r="AS355" s="479"/>
      <c r="AT355" s="479"/>
      <c r="AU355" s="479"/>
      <c r="AV355" s="479"/>
      <c r="AW355" s="479"/>
      <c r="AX355" s="479"/>
      <c r="AY355" s="480"/>
    </row>
    <row r="356" spans="1:52" ht="24.75" customHeight="1">
      <c r="B356" s="548"/>
      <c r="C356" s="549"/>
      <c r="D356" s="2765" t="s">
        <v>673</v>
      </c>
      <c r="E356" s="2682"/>
      <c r="F356" s="2682"/>
      <c r="G356" s="2682"/>
      <c r="H356" s="2682"/>
      <c r="I356" s="2682"/>
      <c r="J356" s="2682"/>
      <c r="K356" s="2682"/>
      <c r="L356" s="2683"/>
      <c r="M356" s="2674"/>
      <c r="N356" s="2667"/>
      <c r="O356" s="2667"/>
      <c r="P356" s="2667"/>
      <c r="Q356" s="2667"/>
      <c r="R356" s="2668"/>
      <c r="S356" s="2674"/>
      <c r="T356" s="2667"/>
      <c r="U356" s="2667"/>
      <c r="V356" s="2667"/>
      <c r="W356" s="2667"/>
      <c r="X356" s="2668"/>
      <c r="Y356" s="478"/>
      <c r="Z356" s="479"/>
      <c r="AA356" s="479"/>
      <c r="AB356" s="479"/>
      <c r="AC356" s="479"/>
      <c r="AD356" s="479"/>
      <c r="AE356" s="479"/>
      <c r="AF356" s="479"/>
      <c r="AG356" s="479"/>
      <c r="AH356" s="479"/>
      <c r="AI356" s="479"/>
      <c r="AJ356" s="479"/>
      <c r="AK356" s="479"/>
      <c r="AL356" s="479"/>
      <c r="AM356" s="479"/>
      <c r="AN356" s="479"/>
      <c r="AO356" s="479"/>
      <c r="AP356" s="479"/>
      <c r="AQ356" s="479"/>
      <c r="AR356" s="479"/>
      <c r="AS356" s="479"/>
      <c r="AT356" s="479"/>
      <c r="AU356" s="479"/>
      <c r="AV356" s="479"/>
      <c r="AW356" s="479"/>
      <c r="AX356" s="479"/>
      <c r="AY356" s="480"/>
    </row>
    <row r="357" spans="1:52" ht="24.75" customHeight="1">
      <c r="B357" s="548"/>
      <c r="C357" s="549"/>
      <c r="D357" s="2681"/>
      <c r="E357" s="2682"/>
      <c r="F357" s="2682"/>
      <c r="G357" s="2682"/>
      <c r="H357" s="2682"/>
      <c r="I357" s="2682"/>
      <c r="J357" s="2682"/>
      <c r="K357" s="2682"/>
      <c r="L357" s="2683"/>
      <c r="M357" s="2674"/>
      <c r="N357" s="2667"/>
      <c r="O357" s="2667"/>
      <c r="P357" s="2667"/>
      <c r="Q357" s="2667"/>
      <c r="R357" s="2668"/>
      <c r="S357" s="2674"/>
      <c r="T357" s="2667"/>
      <c r="U357" s="2667"/>
      <c r="V357" s="2667"/>
      <c r="W357" s="2667"/>
      <c r="X357" s="2668"/>
      <c r="Y357" s="478"/>
      <c r="Z357" s="479"/>
      <c r="AA357" s="479"/>
      <c r="AB357" s="479"/>
      <c r="AC357" s="479"/>
      <c r="AD357" s="479"/>
      <c r="AE357" s="479"/>
      <c r="AF357" s="479"/>
      <c r="AG357" s="479"/>
      <c r="AH357" s="479"/>
      <c r="AI357" s="479"/>
      <c r="AJ357" s="479"/>
      <c r="AK357" s="479"/>
      <c r="AL357" s="479"/>
      <c r="AM357" s="479"/>
      <c r="AN357" s="479"/>
      <c r="AO357" s="479"/>
      <c r="AP357" s="479"/>
      <c r="AQ357" s="479"/>
      <c r="AR357" s="479"/>
      <c r="AS357" s="479"/>
      <c r="AT357" s="479"/>
      <c r="AU357" s="479"/>
      <c r="AV357" s="479"/>
      <c r="AW357" s="479"/>
      <c r="AX357" s="479"/>
      <c r="AY357" s="480"/>
    </row>
    <row r="358" spans="1:52" ht="24.75" customHeight="1">
      <c r="B358" s="548"/>
      <c r="C358" s="549"/>
      <c r="D358" s="2681"/>
      <c r="E358" s="2682"/>
      <c r="F358" s="2682"/>
      <c r="G358" s="2682"/>
      <c r="H358" s="2682"/>
      <c r="I358" s="2682"/>
      <c r="J358" s="2682"/>
      <c r="K358" s="2682"/>
      <c r="L358" s="2683"/>
      <c r="M358" s="2674"/>
      <c r="N358" s="2667"/>
      <c r="O358" s="2667"/>
      <c r="P358" s="2667"/>
      <c r="Q358" s="2667"/>
      <c r="R358" s="2668"/>
      <c r="S358" s="2674"/>
      <c r="T358" s="2667"/>
      <c r="U358" s="2667"/>
      <c r="V358" s="2667"/>
      <c r="W358" s="2667"/>
      <c r="X358" s="2668"/>
      <c r="Y358" s="478"/>
      <c r="Z358" s="479"/>
      <c r="AA358" s="479"/>
      <c r="AB358" s="479"/>
      <c r="AC358" s="479"/>
      <c r="AD358" s="479"/>
      <c r="AE358" s="479"/>
      <c r="AF358" s="479"/>
      <c r="AG358" s="479"/>
      <c r="AH358" s="479"/>
      <c r="AI358" s="479"/>
      <c r="AJ358" s="479"/>
      <c r="AK358" s="479"/>
      <c r="AL358" s="479"/>
      <c r="AM358" s="479"/>
      <c r="AN358" s="479"/>
      <c r="AO358" s="479"/>
      <c r="AP358" s="479"/>
      <c r="AQ358" s="479"/>
      <c r="AR358" s="479"/>
      <c r="AS358" s="479"/>
      <c r="AT358" s="479"/>
      <c r="AU358" s="479"/>
      <c r="AV358" s="479"/>
      <c r="AW358" s="479"/>
      <c r="AX358" s="479"/>
      <c r="AY358" s="480"/>
    </row>
    <row r="359" spans="1:52" ht="24.75" customHeight="1">
      <c r="B359" s="550"/>
      <c r="C359" s="551"/>
      <c r="D359" s="481" t="s">
        <v>35</v>
      </c>
      <c r="E359" s="327"/>
      <c r="F359" s="327"/>
      <c r="G359" s="327"/>
      <c r="H359" s="327"/>
      <c r="I359" s="327"/>
      <c r="J359" s="327"/>
      <c r="K359" s="327"/>
      <c r="L359" s="328"/>
      <c r="M359" s="2678">
        <v>0.94</v>
      </c>
      <c r="N359" s="2679"/>
      <c r="O359" s="2679"/>
      <c r="P359" s="2679"/>
      <c r="Q359" s="2679"/>
      <c r="R359" s="2680"/>
      <c r="S359" s="2678">
        <v>0.94</v>
      </c>
      <c r="T359" s="2679"/>
      <c r="U359" s="2679"/>
      <c r="V359" s="2679"/>
      <c r="W359" s="2679"/>
      <c r="X359" s="2680"/>
      <c r="Y359" s="483"/>
      <c r="Z359" s="484"/>
      <c r="AA359" s="484"/>
      <c r="AB359" s="484"/>
      <c r="AC359" s="484"/>
      <c r="AD359" s="484"/>
      <c r="AE359" s="484"/>
      <c r="AF359" s="484"/>
      <c r="AG359" s="484"/>
      <c r="AH359" s="484"/>
      <c r="AI359" s="484"/>
      <c r="AJ359" s="484"/>
      <c r="AK359" s="484"/>
      <c r="AL359" s="484"/>
      <c r="AM359" s="484"/>
      <c r="AN359" s="484"/>
      <c r="AO359" s="484"/>
      <c r="AP359" s="484"/>
      <c r="AQ359" s="484"/>
      <c r="AR359" s="484"/>
      <c r="AS359" s="484"/>
      <c r="AT359" s="484"/>
      <c r="AU359" s="484"/>
      <c r="AV359" s="484"/>
      <c r="AW359" s="484"/>
      <c r="AX359" s="484"/>
      <c r="AY359" s="485"/>
    </row>
    <row r="360" spans="1:52" ht="24.75" customHeight="1">
      <c r="A360" s="8"/>
      <c r="B360" s="84"/>
      <c r="C360" s="84"/>
      <c r="D360" s="99"/>
      <c r="E360" s="99"/>
      <c r="F360" s="99"/>
      <c r="G360" s="99"/>
      <c r="H360" s="99"/>
      <c r="I360" s="99"/>
      <c r="J360" s="99"/>
      <c r="K360" s="99"/>
      <c r="L360" s="99"/>
      <c r="M360" s="133"/>
      <c r="N360" s="133"/>
      <c r="O360" s="133"/>
      <c r="P360" s="133"/>
      <c r="Q360" s="133"/>
      <c r="R360" s="133"/>
      <c r="S360" s="133"/>
      <c r="T360" s="133"/>
      <c r="U360" s="133"/>
      <c r="V360" s="133"/>
      <c r="W360" s="133"/>
      <c r="X360" s="133"/>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c r="AX360" s="91"/>
      <c r="AY360" s="91"/>
      <c r="AZ360" s="8"/>
    </row>
    <row r="361" spans="1:52" ht="24.75" hidden="1" customHeight="1" thickBot="1">
      <c r="B361" s="48"/>
      <c r="C361" s="132"/>
      <c r="D361" s="132"/>
      <c r="E361" s="132"/>
      <c r="F361" s="132"/>
      <c r="G361" s="132"/>
      <c r="H361" s="132"/>
      <c r="I361" s="132"/>
      <c r="J361" s="132"/>
      <c r="K361" s="132"/>
      <c r="L361" s="132"/>
      <c r="M361" s="132"/>
      <c r="N361" s="132"/>
      <c r="O361" s="132"/>
      <c r="P361" s="132"/>
      <c r="Q361" s="132"/>
      <c r="R361" s="132"/>
      <c r="S361" s="132"/>
      <c r="T361" s="132"/>
      <c r="U361" s="132"/>
      <c r="V361" s="132"/>
      <c r="W361" s="132"/>
      <c r="X361" s="132"/>
      <c r="Y361" s="132"/>
      <c r="Z361" s="132"/>
      <c r="AA361" s="132"/>
      <c r="AB361" s="132"/>
      <c r="AC361" s="132"/>
      <c r="AD361" s="132"/>
      <c r="AE361" s="132"/>
      <c r="AF361" s="132"/>
      <c r="AG361" s="132"/>
      <c r="AH361" s="132"/>
      <c r="AI361" s="132"/>
      <c r="AJ361" s="132"/>
      <c r="AK361" s="132"/>
      <c r="AL361" s="132"/>
      <c r="AM361" s="132"/>
      <c r="AN361" s="132"/>
      <c r="AO361" s="132"/>
      <c r="AP361" s="132"/>
      <c r="AQ361" s="132"/>
      <c r="AR361" s="132"/>
      <c r="AS361" s="132"/>
      <c r="AT361" s="132"/>
      <c r="AU361" s="132"/>
      <c r="AV361" s="132"/>
      <c r="AW361" s="132"/>
      <c r="AX361" s="132"/>
      <c r="AY361" s="131"/>
      <c r="AZ361" s="8"/>
    </row>
    <row r="362" spans="1:52" hidden="1">
      <c r="AU362" s="8"/>
      <c r="AV362" s="8"/>
    </row>
  </sheetData>
  <mergeCells count="1136">
    <mergeCell ref="AP24:AT24"/>
    <mergeCell ref="AK26:AO26"/>
    <mergeCell ref="H32:Y32"/>
    <mergeCell ref="AC32:AY32"/>
    <mergeCell ref="H26:Y27"/>
    <mergeCell ref="AK30:AO30"/>
    <mergeCell ref="AF29:AJ29"/>
    <mergeCell ref="AK27:AO27"/>
    <mergeCell ref="Z26:AB31"/>
    <mergeCell ref="Z25:AB25"/>
    <mergeCell ref="D35:L35"/>
    <mergeCell ref="M35:R35"/>
    <mergeCell ref="S35:X35"/>
    <mergeCell ref="D37:L37"/>
    <mergeCell ref="D36:L36"/>
    <mergeCell ref="M36:R36"/>
    <mergeCell ref="S36:X36"/>
    <mergeCell ref="Y36:AY36"/>
    <mergeCell ref="Y37:AY37"/>
    <mergeCell ref="Y35:AY35"/>
    <mergeCell ref="AP26:AT26"/>
    <mergeCell ref="AF31:AJ31"/>
    <mergeCell ref="AK31:AO31"/>
    <mergeCell ref="AP31:AT31"/>
    <mergeCell ref="AU31:AY31"/>
    <mergeCell ref="AP30:AT30"/>
    <mergeCell ref="AU30:AY30"/>
    <mergeCell ref="AU28:AY28"/>
    <mergeCell ref="AU27:AY27"/>
    <mergeCell ref="AP29:AT29"/>
    <mergeCell ref="AU29:AY29"/>
    <mergeCell ref="AK28:AO28"/>
    <mergeCell ref="AP28:AT28"/>
    <mergeCell ref="AC26:AE27"/>
    <mergeCell ref="AF20:AJ20"/>
    <mergeCell ref="AK20:AO20"/>
    <mergeCell ref="AP18:AT18"/>
    <mergeCell ref="AU18:AY18"/>
    <mergeCell ref="AP19:AT19"/>
    <mergeCell ref="AU19:AY19"/>
    <mergeCell ref="AU20:AY20"/>
    <mergeCell ref="AF24:AJ24"/>
    <mergeCell ref="AC25:AE25"/>
    <mergeCell ref="AF25:AJ25"/>
    <mergeCell ref="AK25:AO25"/>
    <mergeCell ref="AF27:AJ27"/>
    <mergeCell ref="H28:Y29"/>
    <mergeCell ref="H30:Y31"/>
    <mergeCell ref="AF28:AJ28"/>
    <mergeCell ref="AF30:AJ30"/>
    <mergeCell ref="AK24:AO24"/>
    <mergeCell ref="Z22:AB24"/>
    <mergeCell ref="AF22:AJ22"/>
    <mergeCell ref="AF23:AJ23"/>
    <mergeCell ref="AK29:AO29"/>
    <mergeCell ref="AP25:AT25"/>
    <mergeCell ref="H25:Y25"/>
    <mergeCell ref="AC30:AE31"/>
    <mergeCell ref="AP27:AT27"/>
    <mergeCell ref="AU22:AY22"/>
    <mergeCell ref="AU23:AY23"/>
    <mergeCell ref="AU24:AY24"/>
    <mergeCell ref="AC22:AE22"/>
    <mergeCell ref="AC23:AE23"/>
    <mergeCell ref="AC24:AE24"/>
    <mergeCell ref="AV157:AX157"/>
    <mergeCell ref="N221:AK221"/>
    <mergeCell ref="AL221:AQ221"/>
    <mergeCell ref="AV221:AX221"/>
    <mergeCell ref="AR220:AU220"/>
    <mergeCell ref="AV220:AX220"/>
    <mergeCell ref="AR213:AU213"/>
    <mergeCell ref="AV213:AX213"/>
    <mergeCell ref="AR219:AU219"/>
    <mergeCell ref="AV231:AX231"/>
    <mergeCell ref="AL232:AQ232"/>
    <mergeCell ref="AV227:AX227"/>
    <mergeCell ref="AR214:AU214"/>
    <mergeCell ref="AV214:AX214"/>
    <mergeCell ref="AR212:AU212"/>
    <mergeCell ref="AV212:AX212"/>
    <mergeCell ref="AR208:AU208"/>
    <mergeCell ref="AV208:AX208"/>
    <mergeCell ref="AR207:AU207"/>
    <mergeCell ref="AV207:AX207"/>
    <mergeCell ref="AR206:AU206"/>
    <mergeCell ref="AV206:AX206"/>
    <mergeCell ref="AR202:AU202"/>
    <mergeCell ref="AV202:AX202"/>
    <mergeCell ref="AR201:AU201"/>
    <mergeCell ref="AV201:AX201"/>
    <mergeCell ref="AR200:AU200"/>
    <mergeCell ref="AV200:AX200"/>
    <mergeCell ref="AR196:AU196"/>
    <mergeCell ref="AV196:AX196"/>
    <mergeCell ref="AL194:AQ194"/>
    <mergeCell ref="AR233:AU233"/>
    <mergeCell ref="AV233:AX233"/>
    <mergeCell ref="AR232:AU232"/>
    <mergeCell ref="AL227:AQ227"/>
    <mergeCell ref="AR227:AU227"/>
    <mergeCell ref="AL231:AQ231"/>
    <mergeCell ref="AR231:AU231"/>
    <mergeCell ref="AL233:AQ233"/>
    <mergeCell ref="AV232:AX232"/>
    <mergeCell ref="B232:C232"/>
    <mergeCell ref="D232:M232"/>
    <mergeCell ref="N232:AK232"/>
    <mergeCell ref="B233:C233"/>
    <mergeCell ref="D233:M233"/>
    <mergeCell ref="N233:AK233"/>
    <mergeCell ref="B231:C231"/>
    <mergeCell ref="D231:M231"/>
    <mergeCell ref="N231:AK231"/>
    <mergeCell ref="B227:C227"/>
    <mergeCell ref="D227:M227"/>
    <mergeCell ref="N227:AK227"/>
    <mergeCell ref="B226:C226"/>
    <mergeCell ref="D226:M226"/>
    <mergeCell ref="N226:AK226"/>
    <mergeCell ref="AV226:AX226"/>
    <mergeCell ref="AL226:AQ226"/>
    <mergeCell ref="AR226:AU226"/>
    <mergeCell ref="B225:C225"/>
    <mergeCell ref="D225:M225"/>
    <mergeCell ref="N225:AK225"/>
    <mergeCell ref="AR221:AU221"/>
    <mergeCell ref="B221:C221"/>
    <mergeCell ref="D221:M221"/>
    <mergeCell ref="AL225:AQ225"/>
    <mergeCell ref="AR225:AU225"/>
    <mergeCell ref="D219:M219"/>
    <mergeCell ref="N219:AK219"/>
    <mergeCell ref="AL219:AQ219"/>
    <mergeCell ref="B220:C220"/>
    <mergeCell ref="D220:M220"/>
    <mergeCell ref="N220:AK220"/>
    <mergeCell ref="AL220:AQ220"/>
    <mergeCell ref="AV219:AX219"/>
    <mergeCell ref="AV225:AX225"/>
    <mergeCell ref="B214:C214"/>
    <mergeCell ref="D214:M214"/>
    <mergeCell ref="N214:AK214"/>
    <mergeCell ref="AL214:AQ214"/>
    <mergeCell ref="B219:C219"/>
    <mergeCell ref="AL212:AQ212"/>
    <mergeCell ref="N213:AK213"/>
    <mergeCell ref="AL213:AQ213"/>
    <mergeCell ref="B213:C213"/>
    <mergeCell ref="D213:M213"/>
    <mergeCell ref="B212:C212"/>
    <mergeCell ref="D212:M212"/>
    <mergeCell ref="B207:C207"/>
    <mergeCell ref="D207:M207"/>
    <mergeCell ref="N207:AK207"/>
    <mergeCell ref="AL207:AQ207"/>
    <mergeCell ref="B208:C208"/>
    <mergeCell ref="D208:M208"/>
    <mergeCell ref="N208:AK208"/>
    <mergeCell ref="AL208:AQ208"/>
    <mergeCell ref="B206:C206"/>
    <mergeCell ref="D206:M206"/>
    <mergeCell ref="B202:C202"/>
    <mergeCell ref="D202:M202"/>
    <mergeCell ref="N202:AK202"/>
    <mergeCell ref="AL202:AQ202"/>
    <mergeCell ref="N206:AK206"/>
    <mergeCell ref="AL206:AQ206"/>
    <mergeCell ref="B200:C200"/>
    <mergeCell ref="D200:M200"/>
    <mergeCell ref="N200:AK200"/>
    <mergeCell ref="AL200:AQ200"/>
    <mergeCell ref="B201:C201"/>
    <mergeCell ref="D201:M201"/>
    <mergeCell ref="N201:AK201"/>
    <mergeCell ref="AL201:AQ201"/>
    <mergeCell ref="AL196:AQ196"/>
    <mergeCell ref="AR195:AU195"/>
    <mergeCell ref="AV195:AX195"/>
    <mergeCell ref="B196:C196"/>
    <mergeCell ref="D196:M196"/>
    <mergeCell ref="B195:C195"/>
    <mergeCell ref="D195:M195"/>
    <mergeCell ref="N195:AK195"/>
    <mergeCell ref="AL195:AQ195"/>
    <mergeCell ref="N196:AK196"/>
    <mergeCell ref="AL188:AQ188"/>
    <mergeCell ref="AR194:AU194"/>
    <mergeCell ref="AV194:AX194"/>
    <mergeCell ref="AR189:AU189"/>
    <mergeCell ref="AV189:AX189"/>
    <mergeCell ref="B189:C189"/>
    <mergeCell ref="D189:M189"/>
    <mergeCell ref="N189:AK189"/>
    <mergeCell ref="AL189:AQ189"/>
    <mergeCell ref="B194:C194"/>
    <mergeCell ref="AL183:AQ183"/>
    <mergeCell ref="AR188:AU188"/>
    <mergeCell ref="AV188:AX188"/>
    <mergeCell ref="B187:C187"/>
    <mergeCell ref="D187:M187"/>
    <mergeCell ref="N187:AK187"/>
    <mergeCell ref="AL187:AQ187"/>
    <mergeCell ref="AR187:AU187"/>
    <mergeCell ref="AV187:AX187"/>
    <mergeCell ref="B188:C188"/>
    <mergeCell ref="AL181:AQ181"/>
    <mergeCell ref="AR183:AU183"/>
    <mergeCell ref="AV183:AX183"/>
    <mergeCell ref="B182:C182"/>
    <mergeCell ref="D182:M182"/>
    <mergeCell ref="N182:AK182"/>
    <mergeCell ref="AL182:AQ182"/>
    <mergeCell ref="AR182:AU182"/>
    <mergeCell ref="AV182:AX182"/>
    <mergeCell ref="B183:C183"/>
    <mergeCell ref="AR181:AU181"/>
    <mergeCell ref="AV181:AX181"/>
    <mergeCell ref="B177:C177"/>
    <mergeCell ref="D177:M177"/>
    <mergeCell ref="N177:AK177"/>
    <mergeCell ref="AL177:AQ177"/>
    <mergeCell ref="AR177:AU177"/>
    <mergeCell ref="AV177:AX177"/>
    <mergeCell ref="B181:C181"/>
    <mergeCell ref="AR176:AU176"/>
    <mergeCell ref="AV176:AX176"/>
    <mergeCell ref="B175:C175"/>
    <mergeCell ref="D175:M175"/>
    <mergeCell ref="N175:AK175"/>
    <mergeCell ref="AL175:AQ175"/>
    <mergeCell ref="AR175:AU175"/>
    <mergeCell ref="AV175:AX175"/>
    <mergeCell ref="B176:C176"/>
    <mergeCell ref="D176:M176"/>
    <mergeCell ref="B171:C171"/>
    <mergeCell ref="D171:M171"/>
    <mergeCell ref="N171:AK171"/>
    <mergeCell ref="AL171:AQ171"/>
    <mergeCell ref="AR171:AU171"/>
    <mergeCell ref="AV171:AX171"/>
    <mergeCell ref="AL164:AQ164"/>
    <mergeCell ref="AR164:AU164"/>
    <mergeCell ref="AV164:AX164"/>
    <mergeCell ref="B165:C165"/>
    <mergeCell ref="D165:M165"/>
    <mergeCell ref="N165:AK165"/>
    <mergeCell ref="AL165:AQ165"/>
    <mergeCell ref="AR165:AU165"/>
    <mergeCell ref="AV165:AX165"/>
    <mergeCell ref="AV169:AX169"/>
    <mergeCell ref="AL176:AQ176"/>
    <mergeCell ref="B163:C163"/>
    <mergeCell ref="D163:M163"/>
    <mergeCell ref="N163:AK163"/>
    <mergeCell ref="AL163:AQ163"/>
    <mergeCell ref="AR163:AU163"/>
    <mergeCell ref="AV163:AX163"/>
    <mergeCell ref="B164:C164"/>
    <mergeCell ref="D164:M164"/>
    <mergeCell ref="N164:AK164"/>
    <mergeCell ref="AR169:AU169"/>
    <mergeCell ref="B170:C170"/>
    <mergeCell ref="D170:M170"/>
    <mergeCell ref="N170:AK170"/>
    <mergeCell ref="AL170:AQ170"/>
    <mergeCell ref="AR170:AU170"/>
    <mergeCell ref="B169:C169"/>
    <mergeCell ref="D169:M169"/>
    <mergeCell ref="N169:AK169"/>
    <mergeCell ref="AL169:AQ169"/>
    <mergeCell ref="AV170:AX170"/>
    <mergeCell ref="B158:C158"/>
    <mergeCell ref="D158:M158"/>
    <mergeCell ref="N158:AK158"/>
    <mergeCell ref="N176:AK176"/>
    <mergeCell ref="B159:C159"/>
    <mergeCell ref="D159:M159"/>
    <mergeCell ref="N159:AK159"/>
    <mergeCell ref="J349:P349"/>
    <mergeCell ref="Q349:W349"/>
    <mergeCell ref="S356:X356"/>
    <mergeCell ref="D354:L354"/>
    <mergeCell ref="M354:R354"/>
    <mergeCell ref="X349:AD349"/>
    <mergeCell ref="S355:X355"/>
    <mergeCell ref="S353:X353"/>
    <mergeCell ref="Q350:W350"/>
    <mergeCell ref="X350:AD350"/>
    <mergeCell ref="J348:P348"/>
    <mergeCell ref="D181:M181"/>
    <mergeCell ref="N181:AK181"/>
    <mergeCell ref="D183:M183"/>
    <mergeCell ref="N183:AK183"/>
    <mergeCell ref="D188:M188"/>
    <mergeCell ref="N188:AK188"/>
    <mergeCell ref="D194:M194"/>
    <mergeCell ref="N194:AK194"/>
    <mergeCell ref="N212:AK212"/>
    <mergeCell ref="AE350:AK350"/>
    <mergeCell ref="Q351:W351"/>
    <mergeCell ref="X351:AD351"/>
    <mergeCell ref="AE351:AK351"/>
    <mergeCell ref="H350:P350"/>
    <mergeCell ref="I134:Q134"/>
    <mergeCell ref="I135:P135"/>
    <mergeCell ref="S134:AA134"/>
    <mergeCell ref="S135:Z135"/>
    <mergeCell ref="S136:Z136"/>
    <mergeCell ref="AC136:AJ136"/>
    <mergeCell ref="I136:P136"/>
    <mergeCell ref="AM129:AU129"/>
    <mergeCell ref="AM130:AT130"/>
    <mergeCell ref="AC134:AK134"/>
    <mergeCell ref="AC135:AJ135"/>
    <mergeCell ref="AC131:AJ131"/>
    <mergeCell ref="AM131:AT131"/>
    <mergeCell ref="T131:Y131"/>
    <mergeCell ref="I131:P131"/>
    <mergeCell ref="AC129:AK129"/>
    <mergeCell ref="AC130:AJ130"/>
    <mergeCell ref="I129:Q129"/>
    <mergeCell ref="I130:P130"/>
    <mergeCell ref="S129:AA129"/>
    <mergeCell ref="S130:Z130"/>
    <mergeCell ref="S125:Z125"/>
    <mergeCell ref="AH58:AY58"/>
    <mergeCell ref="AH59:AY59"/>
    <mergeCell ref="AH60:AY60"/>
    <mergeCell ref="AH61:AY61"/>
    <mergeCell ref="AH62:AY62"/>
    <mergeCell ref="AH63:AY63"/>
    <mergeCell ref="B71:AY71"/>
    <mergeCell ref="B73:AY73"/>
    <mergeCell ref="B72:F72"/>
    <mergeCell ref="G72:AY72"/>
    <mergeCell ref="AH53:AY53"/>
    <mergeCell ref="AH54:AY54"/>
    <mergeCell ref="AH55:AY55"/>
    <mergeCell ref="AH56:AY56"/>
    <mergeCell ref="AH64:AY64"/>
    <mergeCell ref="AH57:AY57"/>
    <mergeCell ref="AC119:AK119"/>
    <mergeCell ref="I120:P120"/>
    <mergeCell ref="S120:Z120"/>
    <mergeCell ref="B54:C58"/>
    <mergeCell ref="D54:G54"/>
    <mergeCell ref="H54:AG54"/>
    <mergeCell ref="H56:AG56"/>
    <mergeCell ref="D57:G57"/>
    <mergeCell ref="H57:AG57"/>
    <mergeCell ref="B80:G80"/>
    <mergeCell ref="H80:Y80"/>
    <mergeCell ref="B81:G81"/>
    <mergeCell ref="Z80:AE80"/>
    <mergeCell ref="B85:G85"/>
    <mergeCell ref="S121:Z121"/>
    <mergeCell ref="S354:X354"/>
    <mergeCell ref="M353:R353"/>
    <mergeCell ref="D358:L358"/>
    <mergeCell ref="M357:R357"/>
    <mergeCell ref="S357:X357"/>
    <mergeCell ref="AS351:AY351"/>
    <mergeCell ref="H351:P351"/>
    <mergeCell ref="AL349:AR349"/>
    <mergeCell ref="H346:I349"/>
    <mergeCell ref="D357:L357"/>
    <mergeCell ref="Y357:AY357"/>
    <mergeCell ref="Y356:AY356"/>
    <mergeCell ref="AS348:AY348"/>
    <mergeCell ref="AS349:AY349"/>
    <mergeCell ref="AL351:AR351"/>
    <mergeCell ref="B74:AY74"/>
    <mergeCell ref="B352:C359"/>
    <mergeCell ref="D352:L352"/>
    <mergeCell ref="M352:R352"/>
    <mergeCell ref="S352:X352"/>
    <mergeCell ref="D353:L353"/>
    <mergeCell ref="Q347:W347"/>
    <mergeCell ref="J347:P347"/>
    <mergeCell ref="Y354:AY354"/>
    <mergeCell ref="Y353:AY353"/>
    <mergeCell ref="AL347:AR347"/>
    <mergeCell ref="Q348:W348"/>
    <mergeCell ref="X348:AD348"/>
    <mergeCell ref="AE348:AK348"/>
    <mergeCell ref="AL348:AR348"/>
    <mergeCell ref="AE349:AK349"/>
    <mergeCell ref="AS347:AY347"/>
    <mergeCell ref="X347:AD347"/>
    <mergeCell ref="AE347:AK347"/>
    <mergeCell ref="X346:AD346"/>
    <mergeCell ref="AE346:AK346"/>
    <mergeCell ref="AL346:AR346"/>
    <mergeCell ref="B344:G344"/>
    <mergeCell ref="H344:AY344"/>
    <mergeCell ref="B345:G351"/>
    <mergeCell ref="B342:G343"/>
    <mergeCell ref="H342:Y343"/>
    <mergeCell ref="Z342:AE343"/>
    <mergeCell ref="AF342:AY343"/>
    <mergeCell ref="H345:P345"/>
    <mergeCell ref="Q345:W345"/>
    <mergeCell ref="AL345:AR345"/>
    <mergeCell ref="AS345:AY345"/>
    <mergeCell ref="J346:P346"/>
    <mergeCell ref="Q346:W346"/>
    <mergeCell ref="AS346:AY346"/>
    <mergeCell ref="X345:AD345"/>
    <mergeCell ref="AE345:AK345"/>
    <mergeCell ref="B340:G340"/>
    <mergeCell ref="H340:Y340"/>
    <mergeCell ref="AR340:AY340"/>
    <mergeCell ref="Z341:AE341"/>
    <mergeCell ref="AF341:AY341"/>
    <mergeCell ref="D295:L295"/>
    <mergeCell ref="S295:X295"/>
    <mergeCell ref="D296:L296"/>
    <mergeCell ref="M296:R296"/>
    <mergeCell ref="B339:G339"/>
    <mergeCell ref="B341:G341"/>
    <mergeCell ref="H341:Y341"/>
    <mergeCell ref="D331:M331"/>
    <mergeCell ref="Q290:W290"/>
    <mergeCell ref="H291:P291"/>
    <mergeCell ref="Q291:W291"/>
    <mergeCell ref="M292:R292"/>
    <mergeCell ref="B330:C330"/>
    <mergeCell ref="N325:AK325"/>
    <mergeCell ref="B318:C318"/>
    <mergeCell ref="N317:AK317"/>
    <mergeCell ref="D326:M326"/>
    <mergeCell ref="B321:C321"/>
    <mergeCell ref="H339:Y339"/>
    <mergeCell ref="AR325:AU325"/>
    <mergeCell ref="AL325:AQ325"/>
    <mergeCell ref="AR326:AU326"/>
    <mergeCell ref="AV326:AX326"/>
    <mergeCell ref="AL327:AQ327"/>
    <mergeCell ref="AR327:AU327"/>
    <mergeCell ref="AV327:AX327"/>
    <mergeCell ref="AV317:AX317"/>
    <mergeCell ref="D253:L253"/>
    <mergeCell ref="M254:R254"/>
    <mergeCell ref="M253:R253"/>
    <mergeCell ref="D254:L254"/>
    <mergeCell ref="X260:AF260"/>
    <mergeCell ref="S292:X292"/>
    <mergeCell ref="X291:AD291"/>
    <mergeCell ref="Q287:W287"/>
    <mergeCell ref="AE289:AK289"/>
    <mergeCell ref="AE290:AK290"/>
    <mergeCell ref="AE246:AK246"/>
    <mergeCell ref="AL326:AQ326"/>
    <mergeCell ref="B278:G279"/>
    <mergeCell ref="H278:Y279"/>
    <mergeCell ref="Z278:AE279"/>
    <mergeCell ref="AF278:AY279"/>
    <mergeCell ref="AE285:AK285"/>
    <mergeCell ref="Y297:AY297"/>
    <mergeCell ref="Y300:AY300"/>
    <mergeCell ref="AV325:AX325"/>
    <mergeCell ref="X247:AD247"/>
    <mergeCell ref="D250:L250"/>
    <mergeCell ref="M250:R250"/>
    <mergeCell ref="D252:L252"/>
    <mergeCell ref="M252:R252"/>
    <mergeCell ref="D256:L256"/>
    <mergeCell ref="M256:R256"/>
    <mergeCell ref="E270:N270"/>
    <mergeCell ref="O270:AL270"/>
    <mergeCell ref="AM270:AR270"/>
    <mergeCell ref="AS270:AV270"/>
    <mergeCell ref="AW270:AY270"/>
    <mergeCell ref="AL246:AR246"/>
    <mergeCell ref="AS246:AY246"/>
    <mergeCell ref="AL245:AR245"/>
    <mergeCell ref="Q245:W245"/>
    <mergeCell ref="X245:AD245"/>
    <mergeCell ref="AE245:AK245"/>
    <mergeCell ref="Q246:W246"/>
    <mergeCell ref="X246:AD246"/>
    <mergeCell ref="Q243:W243"/>
    <mergeCell ref="J245:P245"/>
    <mergeCell ref="Q244:W244"/>
    <mergeCell ref="S248:X248"/>
    <mergeCell ref="H247:P247"/>
    <mergeCell ref="H246:P246"/>
    <mergeCell ref="X244:AD244"/>
    <mergeCell ref="X243:AD243"/>
    <mergeCell ref="Y248:AY248"/>
    <mergeCell ref="AS247:AY247"/>
    <mergeCell ref="AS244:AY244"/>
    <mergeCell ref="AL243:AR243"/>
    <mergeCell ref="AE243:AK243"/>
    <mergeCell ref="AS243:AY243"/>
    <mergeCell ref="AE244:AK244"/>
    <mergeCell ref="AL244:AR244"/>
    <mergeCell ref="B236:G236"/>
    <mergeCell ref="H236:Y236"/>
    <mergeCell ref="H240:AY240"/>
    <mergeCell ref="Z237:AE237"/>
    <mergeCell ref="H237:Y237"/>
    <mergeCell ref="B240:G240"/>
    <mergeCell ref="X242:AD242"/>
    <mergeCell ref="AF237:AY237"/>
    <mergeCell ref="Z236:AE236"/>
    <mergeCell ref="AE241:AK241"/>
    <mergeCell ref="AL241:AR241"/>
    <mergeCell ref="Q241:W241"/>
    <mergeCell ref="X241:AD241"/>
    <mergeCell ref="AR235:AY235"/>
    <mergeCell ref="AR236:AY236"/>
    <mergeCell ref="H235:Y235"/>
    <mergeCell ref="AS245:AY245"/>
    <mergeCell ref="AF235:AQ235"/>
    <mergeCell ref="I119:Q119"/>
    <mergeCell ref="AL149:AR149"/>
    <mergeCell ref="AL148:AR148"/>
    <mergeCell ref="Z149:AF149"/>
    <mergeCell ref="B75:AY75"/>
    <mergeCell ref="M76:AA76"/>
    <mergeCell ref="AL76:AY76"/>
    <mergeCell ref="I113:Q113"/>
    <mergeCell ref="S113:AA113"/>
    <mergeCell ref="AC113:AK113"/>
    <mergeCell ref="B104:G137"/>
    <mergeCell ref="B149:H149"/>
    <mergeCell ref="I149:M149"/>
    <mergeCell ref="N149:T149"/>
    <mergeCell ref="AG149:AK149"/>
    <mergeCell ref="Z148:AF148"/>
    <mergeCell ref="AG148:AK148"/>
    <mergeCell ref="AR143:AU143"/>
    <mergeCell ref="AV143:AX143"/>
    <mergeCell ref="AR141:AU141"/>
    <mergeCell ref="AV141:AX141"/>
    <mergeCell ref="B142:C142"/>
    <mergeCell ref="D142:M142"/>
    <mergeCell ref="N142:AK142"/>
    <mergeCell ref="AL142:AQ142"/>
    <mergeCell ref="AR142:AU142"/>
    <mergeCell ref="S119:AA119"/>
    <mergeCell ref="J121:O121"/>
    <mergeCell ref="I124:Q124"/>
    <mergeCell ref="I125:P125"/>
    <mergeCell ref="S124:AA124"/>
    <mergeCell ref="B143:C143"/>
    <mergeCell ref="D143:M143"/>
    <mergeCell ref="N143:AK143"/>
    <mergeCell ref="B147:H147"/>
    <mergeCell ref="I147:Y147"/>
    <mergeCell ref="B152:C152"/>
    <mergeCell ref="D152:M152"/>
    <mergeCell ref="B148:H148"/>
    <mergeCell ref="I148:M148"/>
    <mergeCell ref="N148:T148"/>
    <mergeCell ref="AL143:AQ143"/>
    <mergeCell ref="AL153:AQ153"/>
    <mergeCell ref="AR153:AU153"/>
    <mergeCell ref="AV153:AX153"/>
    <mergeCell ref="B157:C157"/>
    <mergeCell ref="D157:M157"/>
    <mergeCell ref="N157:AK157"/>
    <mergeCell ref="AL157:AQ157"/>
    <mergeCell ref="B153:C153"/>
    <mergeCell ref="D153:M153"/>
    <mergeCell ref="N153:AK153"/>
    <mergeCell ref="U149:Y149"/>
    <mergeCell ref="U148:Y148"/>
    <mergeCell ref="N152:AK152"/>
    <mergeCell ref="B141:C141"/>
    <mergeCell ref="D141:M141"/>
    <mergeCell ref="N141:AK141"/>
    <mergeCell ref="AL141:AQ141"/>
    <mergeCell ref="H63:U63"/>
    <mergeCell ref="V63:AG63"/>
    <mergeCell ref="D66:AY66"/>
    <mergeCell ref="D67:AY67"/>
    <mergeCell ref="D68:AY68"/>
    <mergeCell ref="B69:AY69"/>
    <mergeCell ref="B70:F70"/>
    <mergeCell ref="B59:C64"/>
    <mergeCell ref="D59:G59"/>
    <mergeCell ref="H59:AG59"/>
    <mergeCell ref="D60:G60"/>
    <mergeCell ref="H60:AG60"/>
    <mergeCell ref="H62:AG62"/>
    <mergeCell ref="D64:G64"/>
    <mergeCell ref="H64:AG64"/>
    <mergeCell ref="D63:G63"/>
    <mergeCell ref="G70:AY70"/>
    <mergeCell ref="D62:G62"/>
    <mergeCell ref="B65:C65"/>
    <mergeCell ref="D65:AY65"/>
    <mergeCell ref="H106:AY106"/>
    <mergeCell ref="B83:G84"/>
    <mergeCell ref="H83:Y84"/>
    <mergeCell ref="Z83:AE84"/>
    <mergeCell ref="AF80:AQ80"/>
    <mergeCell ref="B82:G82"/>
    <mergeCell ref="AR80:AY80"/>
    <mergeCell ref="AC120:AJ120"/>
    <mergeCell ref="D50:G50"/>
    <mergeCell ref="H50:AG50"/>
    <mergeCell ref="D61:G61"/>
    <mergeCell ref="H61:AG61"/>
    <mergeCell ref="D55:G55"/>
    <mergeCell ref="H55:AG55"/>
    <mergeCell ref="D56:G56"/>
    <mergeCell ref="D58:G58"/>
    <mergeCell ref="H58:AG58"/>
    <mergeCell ref="AH50:AY50"/>
    <mergeCell ref="B51:C53"/>
    <mergeCell ref="D51:G51"/>
    <mergeCell ref="H51:AG51"/>
    <mergeCell ref="D52:G52"/>
    <mergeCell ref="H52:AG52"/>
    <mergeCell ref="D53:G53"/>
    <mergeCell ref="H53:AG53"/>
    <mergeCell ref="AH51:AY51"/>
    <mergeCell ref="AH52:AY52"/>
    <mergeCell ref="D48:AY48"/>
    <mergeCell ref="B49:AY49"/>
    <mergeCell ref="B43:C46"/>
    <mergeCell ref="D43:AY43"/>
    <mergeCell ref="D44:AY44"/>
    <mergeCell ref="D45:AY45"/>
    <mergeCell ref="D46:AY46"/>
    <mergeCell ref="D47:AY47"/>
    <mergeCell ref="Y39:AY39"/>
    <mergeCell ref="M40:R40"/>
    <mergeCell ref="S40:X40"/>
    <mergeCell ref="Y40:AY40"/>
    <mergeCell ref="D38:L38"/>
    <mergeCell ref="M38:R38"/>
    <mergeCell ref="D40:L40"/>
    <mergeCell ref="D39:L39"/>
    <mergeCell ref="M39:R39"/>
    <mergeCell ref="S39:X39"/>
    <mergeCell ref="Y38:AY38"/>
    <mergeCell ref="B35:C39"/>
    <mergeCell ref="M37:R37"/>
    <mergeCell ref="S37:X37"/>
    <mergeCell ref="S38:X38"/>
    <mergeCell ref="AE17:AK17"/>
    <mergeCell ref="H18:Y18"/>
    <mergeCell ref="Z18:AB18"/>
    <mergeCell ref="AC18:AE18"/>
    <mergeCell ref="AS16:AY16"/>
    <mergeCell ref="Q15:W15"/>
    <mergeCell ref="AS17:AY17"/>
    <mergeCell ref="AL17:AR17"/>
    <mergeCell ref="AE16:AK16"/>
    <mergeCell ref="AL16:AR16"/>
    <mergeCell ref="J13:P13"/>
    <mergeCell ref="Q13:W13"/>
    <mergeCell ref="J15:P15"/>
    <mergeCell ref="X17:AD17"/>
    <mergeCell ref="Q14:W14"/>
    <mergeCell ref="H16:P16"/>
    <mergeCell ref="Q16:W16"/>
    <mergeCell ref="X16:AD16"/>
    <mergeCell ref="H17:P17"/>
    <mergeCell ref="Q17:W17"/>
    <mergeCell ref="AS14:AY14"/>
    <mergeCell ref="AL13:AR13"/>
    <mergeCell ref="X15:AD15"/>
    <mergeCell ref="AE15:AK15"/>
    <mergeCell ref="AL15:AR15"/>
    <mergeCell ref="X14:AD14"/>
    <mergeCell ref="AE14:AK14"/>
    <mergeCell ref="AL14:AR14"/>
    <mergeCell ref="AS15:AY15"/>
    <mergeCell ref="AS11:AY11"/>
    <mergeCell ref="H12:I15"/>
    <mergeCell ref="J12:P12"/>
    <mergeCell ref="Q12:W12"/>
    <mergeCell ref="X12:AD12"/>
    <mergeCell ref="AE12:AK12"/>
    <mergeCell ref="AL12:AR12"/>
    <mergeCell ref="AS12:AY12"/>
    <mergeCell ref="AS13:AY13"/>
    <mergeCell ref="J14:P14"/>
    <mergeCell ref="Q11:W11"/>
    <mergeCell ref="X11:AD11"/>
    <mergeCell ref="AE11:AK11"/>
    <mergeCell ref="AL11:AR11"/>
    <mergeCell ref="X13:AD13"/>
    <mergeCell ref="AE13:AK13"/>
    <mergeCell ref="AF4:AQ4"/>
    <mergeCell ref="H5:Y5"/>
    <mergeCell ref="Z5:AE5"/>
    <mergeCell ref="AF5:AY5"/>
    <mergeCell ref="AR4:AY4"/>
    <mergeCell ref="H9:AY9"/>
    <mergeCell ref="B8:G8"/>
    <mergeCell ref="H8:AY8"/>
    <mergeCell ref="B4:G4"/>
    <mergeCell ref="H4:Y4"/>
    <mergeCell ref="Z4:AE4"/>
    <mergeCell ref="AF3:AQ3"/>
    <mergeCell ref="AK1:AQ1"/>
    <mergeCell ref="AR1:AY1"/>
    <mergeCell ref="B2:AY2"/>
    <mergeCell ref="AR3:AY3"/>
    <mergeCell ref="B3:G3"/>
    <mergeCell ref="H3:Y3"/>
    <mergeCell ref="Z3:AE3"/>
    <mergeCell ref="B5:G5"/>
    <mergeCell ref="B9:G9"/>
    <mergeCell ref="AL152:AQ152"/>
    <mergeCell ref="B151:C151"/>
    <mergeCell ref="D151:M151"/>
    <mergeCell ref="N151:AK151"/>
    <mergeCell ref="AL151:AQ151"/>
    <mergeCell ref="B10:G10"/>
    <mergeCell ref="H10:AY10"/>
    <mergeCell ref="AF6:AY7"/>
    <mergeCell ref="B103:G103"/>
    <mergeCell ref="B6:G7"/>
    <mergeCell ref="H6:Y7"/>
    <mergeCell ref="Z6:AE7"/>
    <mergeCell ref="B11:G17"/>
    <mergeCell ref="H11:P11"/>
    <mergeCell ref="AR151:AU151"/>
    <mergeCell ref="T105:AJ105"/>
    <mergeCell ref="H85:AY85"/>
    <mergeCell ref="D255:L255"/>
    <mergeCell ref="B284:G284"/>
    <mergeCell ref="H284:AY284"/>
    <mergeCell ref="Y252:AY252"/>
    <mergeCell ref="S250:X250"/>
    <mergeCell ref="S253:X253"/>
    <mergeCell ref="S251:X251"/>
    <mergeCell ref="S255:X255"/>
    <mergeCell ref="M248:R248"/>
    <mergeCell ref="Q247:W247"/>
    <mergeCell ref="AE247:AK247"/>
    <mergeCell ref="AL247:AR247"/>
    <mergeCell ref="AF238:AY239"/>
    <mergeCell ref="AR159:AU159"/>
    <mergeCell ref="AV159:AX159"/>
    <mergeCell ref="M249:R249"/>
    <mergeCell ref="S249:X249"/>
    <mergeCell ref="M251:R251"/>
    <mergeCell ref="S256:X256"/>
    <mergeCell ref="Y255:AY255"/>
    <mergeCell ref="B235:G235"/>
    <mergeCell ref="B237:G237"/>
    <mergeCell ref="B238:G239"/>
    <mergeCell ref="B241:G247"/>
    <mergeCell ref="H241:P241"/>
    <mergeCell ref="H242:I245"/>
    <mergeCell ref="J242:P242"/>
    <mergeCell ref="J244:P244"/>
    <mergeCell ref="J243:P243"/>
    <mergeCell ref="H238:Y239"/>
    <mergeCell ref="Q242:W242"/>
    <mergeCell ref="AF236:AQ236"/>
    <mergeCell ref="S359:X359"/>
    <mergeCell ref="D356:L356"/>
    <mergeCell ref="X262:AF262"/>
    <mergeCell ref="X263:AF263"/>
    <mergeCell ref="X264:AF264"/>
    <mergeCell ref="Y355:AY355"/>
    <mergeCell ref="AR339:AY339"/>
    <mergeCell ref="D359:L359"/>
    <mergeCell ref="AR322:AU322"/>
    <mergeCell ref="AL289:AR289"/>
    <mergeCell ref="AL317:AQ317"/>
    <mergeCell ref="J288:P288"/>
    <mergeCell ref="B259:G265"/>
    <mergeCell ref="M295:R295"/>
    <mergeCell ref="M299:R299"/>
    <mergeCell ref="AL288:AR288"/>
    <mergeCell ref="AE291:AK291"/>
    <mergeCell ref="Q289:W289"/>
    <mergeCell ref="H290:P290"/>
    <mergeCell ref="C270:D270"/>
    <mergeCell ref="AR318:AU318"/>
    <mergeCell ref="AV318:AX318"/>
    <mergeCell ref="N331:AK331"/>
    <mergeCell ref="D355:L355"/>
    <mergeCell ref="M355:R355"/>
    <mergeCell ref="Y292:AY292"/>
    <mergeCell ref="Y352:AY352"/>
    <mergeCell ref="Z340:AE340"/>
    <mergeCell ref="M359:R359"/>
    <mergeCell ref="Y358:AY358"/>
    <mergeCell ref="M356:R356"/>
    <mergeCell ref="Y294:AY294"/>
    <mergeCell ref="Y359:AY359"/>
    <mergeCell ref="M358:R358"/>
    <mergeCell ref="S358:X358"/>
    <mergeCell ref="H81:Y81"/>
    <mergeCell ref="Z81:AE81"/>
    <mergeCell ref="AF81:AQ81"/>
    <mergeCell ref="AR81:AY81"/>
    <mergeCell ref="AC114:AJ114"/>
    <mergeCell ref="H103:AY103"/>
    <mergeCell ref="AF83:AY84"/>
    <mergeCell ref="AS86:AY86"/>
    <mergeCell ref="H87:I91"/>
    <mergeCell ref="J87:P87"/>
    <mergeCell ref="AL350:AR350"/>
    <mergeCell ref="AS350:AY350"/>
    <mergeCell ref="Z339:AE339"/>
    <mergeCell ref="AF339:AQ339"/>
    <mergeCell ref="AF340:AQ340"/>
    <mergeCell ref="AC121:AJ121"/>
    <mergeCell ref="AM271:AR271"/>
    <mergeCell ref="H267:AY267"/>
    <mergeCell ref="AS271:AV271"/>
    <mergeCell ref="AW271:AY271"/>
    <mergeCell ref="H82:Y82"/>
    <mergeCell ref="Z82:AE82"/>
    <mergeCell ref="AF82:AY82"/>
    <mergeCell ref="AE92:AK92"/>
    <mergeCell ref="J89:P89"/>
    <mergeCell ref="Q89:W89"/>
    <mergeCell ref="AS89:AY89"/>
    <mergeCell ref="J90:P90"/>
    <mergeCell ref="Q90:W90"/>
    <mergeCell ref="B86:G93"/>
    <mergeCell ref="H86:P86"/>
    <mergeCell ref="Q86:W86"/>
    <mergeCell ref="X86:AD86"/>
    <mergeCell ref="AE86:AK86"/>
    <mergeCell ref="AL86:AR86"/>
    <mergeCell ref="X89:AD89"/>
    <mergeCell ref="AE89:AK89"/>
    <mergeCell ref="Q87:W87"/>
    <mergeCell ref="X87:AD87"/>
    <mergeCell ref="AE87:AK87"/>
    <mergeCell ref="AL87:AR87"/>
    <mergeCell ref="AS87:AY87"/>
    <mergeCell ref="X90:AD90"/>
    <mergeCell ref="AE90:AK90"/>
    <mergeCell ref="AL90:AR90"/>
    <mergeCell ref="AS90:AY90"/>
    <mergeCell ref="AL89:AR89"/>
    <mergeCell ref="J91:P91"/>
    <mergeCell ref="AS92:AY92"/>
    <mergeCell ref="Q91:W91"/>
    <mergeCell ref="X91:AD91"/>
    <mergeCell ref="AE91:AK91"/>
    <mergeCell ref="AL91:AR91"/>
    <mergeCell ref="H92:P92"/>
    <mergeCell ref="Q92:W92"/>
    <mergeCell ref="X92:AD92"/>
    <mergeCell ref="B94:C102"/>
    <mergeCell ref="D94:L94"/>
    <mergeCell ref="M94:R94"/>
    <mergeCell ref="S94:X94"/>
    <mergeCell ref="Y94:AY94"/>
    <mergeCell ref="D95:L95"/>
    <mergeCell ref="M95:R95"/>
    <mergeCell ref="S95:X95"/>
    <mergeCell ref="S99:X99"/>
    <mergeCell ref="D96:L96"/>
    <mergeCell ref="M96:R96"/>
    <mergeCell ref="S96:X96"/>
    <mergeCell ref="Y96:AY96"/>
    <mergeCell ref="Y95:AY95"/>
    <mergeCell ref="D98:L98"/>
    <mergeCell ref="M98:R98"/>
    <mergeCell ref="S98:X98"/>
    <mergeCell ref="D102:L102"/>
    <mergeCell ref="M102:R102"/>
    <mergeCell ref="S102:X102"/>
    <mergeCell ref="Y102:AY102"/>
    <mergeCell ref="S101:X101"/>
    <mergeCell ref="Y101:AY101"/>
    <mergeCell ref="S100:X100"/>
    <mergeCell ref="Y100:AY100"/>
    <mergeCell ref="D100:L100"/>
    <mergeCell ref="M97:R97"/>
    <mergeCell ref="S97:X97"/>
    <mergeCell ref="Y97:AY97"/>
    <mergeCell ref="Y98:AY98"/>
    <mergeCell ref="D99:L99"/>
    <mergeCell ref="M99:R99"/>
    <mergeCell ref="D249:L249"/>
    <mergeCell ref="D251:L251"/>
    <mergeCell ref="Y99:AY99"/>
    <mergeCell ref="AE88:AK88"/>
    <mergeCell ref="AL88:AR88"/>
    <mergeCell ref="AS88:AY88"/>
    <mergeCell ref="J88:P88"/>
    <mergeCell ref="D101:L101"/>
    <mergeCell ref="M101:R101"/>
    <mergeCell ref="Q88:W88"/>
    <mergeCell ref="X88:AD88"/>
    <mergeCell ref="D97:L97"/>
    <mergeCell ref="M100:R100"/>
    <mergeCell ref="H93:P93"/>
    <mergeCell ref="Q93:W93"/>
    <mergeCell ref="X93:AD93"/>
    <mergeCell ref="AE93:AK93"/>
    <mergeCell ref="AS91:AY91"/>
    <mergeCell ref="AL92:AR92"/>
    <mergeCell ref="AL93:AR93"/>
    <mergeCell ref="AS93:AY93"/>
    <mergeCell ref="AV142:AX142"/>
    <mergeCell ref="AV158:AX158"/>
    <mergeCell ref="AR158:AU158"/>
    <mergeCell ref="AV152:AX152"/>
    <mergeCell ref="AS149:AW149"/>
    <mergeCell ref="AS148:AW148"/>
    <mergeCell ref="AV151:AX151"/>
    <mergeCell ref="AR157:AU157"/>
    <mergeCell ref="AR152:AU152"/>
    <mergeCell ref="AL158:AQ158"/>
    <mergeCell ref="S126:Z126"/>
    <mergeCell ref="AS290:AY290"/>
    <mergeCell ref="B302:G302"/>
    <mergeCell ref="B292:C300"/>
    <mergeCell ref="H107:AY107"/>
    <mergeCell ref="T108:AI108"/>
    <mergeCell ref="T115:Y115"/>
    <mergeCell ref="AD115:AI115"/>
    <mergeCell ref="I114:P114"/>
    <mergeCell ref="Z238:AE239"/>
    <mergeCell ref="S114:Z114"/>
    <mergeCell ref="I126:P126"/>
    <mergeCell ref="J115:O115"/>
    <mergeCell ref="G138:AX138"/>
    <mergeCell ref="B258:G258"/>
    <mergeCell ref="H258:AY258"/>
    <mergeCell ref="Y249:AY249"/>
    <mergeCell ref="Y250:AY250"/>
    <mergeCell ref="B248:C256"/>
    <mergeCell ref="D248:L248"/>
    <mergeCell ref="M255:R255"/>
    <mergeCell ref="Y256:AY256"/>
    <mergeCell ref="Y251:AY251"/>
    <mergeCell ref="Y253:AY253"/>
    <mergeCell ref="AL159:AQ159"/>
    <mergeCell ref="S254:X254"/>
    <mergeCell ref="Y254:AY254"/>
    <mergeCell ref="S252:X252"/>
    <mergeCell ref="AS241:AY241"/>
    <mergeCell ref="AE242:AK242"/>
    <mergeCell ref="AL242:AR242"/>
    <mergeCell ref="AS242:AY242"/>
    <mergeCell ref="Z235:AE235"/>
    <mergeCell ref="AR317:AU317"/>
    <mergeCell ref="B317:C317"/>
    <mergeCell ref="D317:M317"/>
    <mergeCell ref="C272:D272"/>
    <mergeCell ref="E272:N272"/>
    <mergeCell ref="O272:AL272"/>
    <mergeCell ref="AM272:AR272"/>
    <mergeCell ref="AS272:AV272"/>
    <mergeCell ref="AW272:AY272"/>
    <mergeCell ref="C271:D271"/>
    <mergeCell ref="E271:N271"/>
    <mergeCell ref="O271:AL271"/>
    <mergeCell ref="B319:C319"/>
    <mergeCell ref="B324:C324"/>
    <mergeCell ref="Y293:AY293"/>
    <mergeCell ref="B285:G291"/>
    <mergeCell ref="H285:P285"/>
    <mergeCell ref="Q285:W285"/>
    <mergeCell ref="X285:AD285"/>
    <mergeCell ref="D321:M321"/>
    <mergeCell ref="N321:AK321"/>
    <mergeCell ref="AL321:AQ321"/>
    <mergeCell ref="AR321:AU321"/>
    <mergeCell ref="AV322:AX322"/>
    <mergeCell ref="J289:P289"/>
    <mergeCell ref="H286:I289"/>
    <mergeCell ref="AR320:AU320"/>
    <mergeCell ref="AV320:AX320"/>
    <mergeCell ref="M294:R294"/>
    <mergeCell ref="S294:X294"/>
    <mergeCell ref="X290:AD290"/>
    <mergeCell ref="AL291:AR291"/>
    <mergeCell ref="AE288:AK288"/>
    <mergeCell ref="Z277:AE277"/>
    <mergeCell ref="AL287:AR287"/>
    <mergeCell ref="Z274:AE274"/>
    <mergeCell ref="AS291:AY291"/>
    <mergeCell ref="AL286:AR286"/>
    <mergeCell ref="AS286:AY286"/>
    <mergeCell ref="AS289:AY289"/>
    <mergeCell ref="X286:AD286"/>
    <mergeCell ref="AE286:AK286"/>
    <mergeCell ref="B276:G276"/>
    <mergeCell ref="Y296:AY296"/>
    <mergeCell ref="S299:X299"/>
    <mergeCell ref="N318:AK318"/>
    <mergeCell ref="D318:M318"/>
    <mergeCell ref="B327:C327"/>
    <mergeCell ref="D327:M327"/>
    <mergeCell ref="N327:AK327"/>
    <mergeCell ref="B325:C325"/>
    <mergeCell ref="D325:M325"/>
    <mergeCell ref="N320:AK320"/>
    <mergeCell ref="B326:C326"/>
    <mergeCell ref="G314:AX314"/>
    <mergeCell ref="B322:C322"/>
    <mergeCell ref="D322:M322"/>
    <mergeCell ref="N322:AK322"/>
    <mergeCell ref="AL322:AQ322"/>
    <mergeCell ref="B320:C320"/>
    <mergeCell ref="D320:M320"/>
    <mergeCell ref="AV321:AX321"/>
    <mergeCell ref="AL320:AQ320"/>
    <mergeCell ref="AL318:AQ318"/>
    <mergeCell ref="D300:L300"/>
    <mergeCell ref="M300:R300"/>
    <mergeCell ref="D297:L297"/>
    <mergeCell ref="AL290:AR290"/>
    <mergeCell ref="D299:L299"/>
    <mergeCell ref="X289:AD289"/>
    <mergeCell ref="B277:G277"/>
    <mergeCell ref="J287:P287"/>
    <mergeCell ref="H274:Y274"/>
    <mergeCell ref="H275:Y275"/>
    <mergeCell ref="H276:Y276"/>
    <mergeCell ref="H277:Y277"/>
    <mergeCell ref="B274:G274"/>
    <mergeCell ref="AF276:AX276"/>
    <mergeCell ref="D298:L298"/>
    <mergeCell ref="M298:R298"/>
    <mergeCell ref="S298:X298"/>
    <mergeCell ref="D294:L294"/>
    <mergeCell ref="Y299:AY299"/>
    <mergeCell ref="S296:X296"/>
    <mergeCell ref="AR274:AY274"/>
    <mergeCell ref="M293:R293"/>
    <mergeCell ref="S293:X293"/>
    <mergeCell ref="AL285:AR285"/>
    <mergeCell ref="X287:AD287"/>
    <mergeCell ref="AE287:AK287"/>
    <mergeCell ref="AS287:AY287"/>
    <mergeCell ref="AS288:AY288"/>
    <mergeCell ref="AS285:AY285"/>
    <mergeCell ref="AF274:AQ274"/>
    <mergeCell ref="AF275:AQ275"/>
    <mergeCell ref="AR275:AY275"/>
    <mergeCell ref="D330:M330"/>
    <mergeCell ref="N330:AK330"/>
    <mergeCell ref="AL330:AQ330"/>
    <mergeCell ref="AR330:AU330"/>
    <mergeCell ref="AV330:AX330"/>
    <mergeCell ref="B329:C329"/>
    <mergeCell ref="N326:AK326"/>
    <mergeCell ref="T308:AA308"/>
    <mergeCell ref="AD308:AK308"/>
    <mergeCell ref="Y295:AY295"/>
    <mergeCell ref="X304:AF304"/>
    <mergeCell ref="H302:AY302"/>
    <mergeCell ref="Y298:AY298"/>
    <mergeCell ref="Z275:AE275"/>
    <mergeCell ref="Z276:AE276"/>
    <mergeCell ref="D292:L292"/>
    <mergeCell ref="B275:G275"/>
    <mergeCell ref="X288:AD288"/>
    <mergeCell ref="J286:P286"/>
    <mergeCell ref="Q286:W286"/>
    <mergeCell ref="Q288:W288"/>
    <mergeCell ref="J307:Q307"/>
    <mergeCell ref="T307:AA307"/>
    <mergeCell ref="S297:X297"/>
    <mergeCell ref="B303:G313"/>
    <mergeCell ref="J308:Q308"/>
    <mergeCell ref="AN308:AU308"/>
    <mergeCell ref="AD307:AK307"/>
    <mergeCell ref="AN307:AU307"/>
    <mergeCell ref="D293:L293"/>
    <mergeCell ref="M297:R297"/>
    <mergeCell ref="S300:X300"/>
    <mergeCell ref="B332:C332"/>
    <mergeCell ref="D332:M332"/>
    <mergeCell ref="N332:AK332"/>
    <mergeCell ref="AL332:AQ332"/>
    <mergeCell ref="AL331:AQ331"/>
    <mergeCell ref="AR332:AU332"/>
    <mergeCell ref="AV332:AX332"/>
    <mergeCell ref="B336:C336"/>
    <mergeCell ref="D336:M336"/>
    <mergeCell ref="N336:AK336"/>
    <mergeCell ref="AL336:AQ336"/>
    <mergeCell ref="D335:M335"/>
    <mergeCell ref="N335:AK335"/>
    <mergeCell ref="B334:C334"/>
    <mergeCell ref="B335:C335"/>
    <mergeCell ref="AR337:AU337"/>
    <mergeCell ref="AV337:AX337"/>
    <mergeCell ref="N337:AK337"/>
    <mergeCell ref="AL337:AQ337"/>
    <mergeCell ref="AL335:AQ335"/>
    <mergeCell ref="AV336:AX336"/>
    <mergeCell ref="AR335:AU335"/>
    <mergeCell ref="AV335:AX335"/>
    <mergeCell ref="AR336:AU336"/>
    <mergeCell ref="B337:C337"/>
    <mergeCell ref="D337:M337"/>
    <mergeCell ref="AR331:AU331"/>
    <mergeCell ref="AV331:AX331"/>
    <mergeCell ref="B331:C331"/>
    <mergeCell ref="H23:Y24"/>
    <mergeCell ref="B18:G24"/>
    <mergeCell ref="AC21:AE21"/>
    <mergeCell ref="AF21:AJ21"/>
    <mergeCell ref="AK21:AO21"/>
    <mergeCell ref="Z19:AB21"/>
    <mergeCell ref="AF18:AJ18"/>
    <mergeCell ref="AK18:AO18"/>
    <mergeCell ref="AC20:AE20"/>
    <mergeCell ref="B25:G31"/>
    <mergeCell ref="H33:Y33"/>
    <mergeCell ref="H34:Y34"/>
    <mergeCell ref="B32:G34"/>
    <mergeCell ref="AC33:AY33"/>
    <mergeCell ref="Z32:AB34"/>
    <mergeCell ref="AC34:AY34"/>
    <mergeCell ref="AC28:AE29"/>
    <mergeCell ref="AF26:AJ26"/>
    <mergeCell ref="AU25:AY25"/>
    <mergeCell ref="H19:Y20"/>
    <mergeCell ref="AC19:AE19"/>
    <mergeCell ref="AF19:AJ19"/>
    <mergeCell ref="AK19:AO19"/>
    <mergeCell ref="H21:Y22"/>
    <mergeCell ref="AP20:AT20"/>
    <mergeCell ref="AU26:AY26"/>
    <mergeCell ref="AP21:AT21"/>
    <mergeCell ref="AU21:AY21"/>
    <mergeCell ref="AK22:AO22"/>
    <mergeCell ref="AK23:AO23"/>
    <mergeCell ref="AP22:AT22"/>
    <mergeCell ref="AP23:AT23"/>
  </mergeCells>
  <phoneticPr fontId="1"/>
  <pageMargins left="0.51181102362204722" right="0.59055118110236227" top="0.51181102362204722" bottom="0.15748031496062992" header="0.39370078740157483" footer="0.51181102362204722"/>
  <pageSetup paperSize="9" scale="53" fitToWidth="0" fitToHeight="0" orientation="portrait" r:id="rId1"/>
  <headerFooter differentFirst="1" alignWithMargins="0"/>
  <rowBreaks count="12" manualBreakCount="12">
    <brk id="48" max="16383" man="1"/>
    <brk id="79" max="16383" man="1"/>
    <brk id="102" max="51" man="1"/>
    <brk id="137" max="16383" man="1"/>
    <brk id="184" max="51" man="1"/>
    <brk id="234" max="51" man="1"/>
    <brk id="257" max="16383" man="1"/>
    <brk id="266" max="16383" man="1"/>
    <brk id="273" max="16383" man="1"/>
    <brk id="301" max="16383" man="1"/>
    <brk id="313" max="51" man="1"/>
    <brk id="338" max="16383" man="1"/>
  </rowBreaks>
  <colBreaks count="1" manualBreakCount="1">
    <brk id="58" max="1048575" man="1"/>
  </colBreaks>
  <drawing r:id="rId2"/>
</worksheet>
</file>

<file path=xl/worksheets/sheet12.xml><?xml version="1.0" encoding="utf-8"?>
<worksheet xmlns="http://schemas.openxmlformats.org/spreadsheetml/2006/main" xmlns:r="http://schemas.openxmlformats.org/officeDocument/2006/relationships">
  <dimension ref="A1:AY153"/>
  <sheetViews>
    <sheetView view="pageBreakPreview" zoomScale="85" zoomScaleNormal="75" zoomScaleSheetLayoutView="85" zoomScalePageLayoutView="30" workbookViewId="0">
      <selection activeCell="B66" sqref="B66:AY66"/>
    </sheetView>
  </sheetViews>
  <sheetFormatPr defaultRowHeight="13.5"/>
  <cols>
    <col min="1" max="2" width="2.25" style="206" customWidth="1"/>
    <col min="3" max="3" width="3.625" style="206" customWidth="1"/>
    <col min="4" max="6" width="2.25" style="206" customWidth="1"/>
    <col min="7" max="7" width="1.625" style="206" customWidth="1"/>
    <col min="8" max="25" width="2.25" style="206" customWidth="1"/>
    <col min="26" max="28" width="2.75" style="206" customWidth="1"/>
    <col min="29" max="34" width="2.25" style="206" customWidth="1"/>
    <col min="35" max="35" width="2.625" style="206" customWidth="1"/>
    <col min="36" max="36" width="3.5" style="206" customWidth="1"/>
    <col min="37" max="46" width="2.625" style="206" customWidth="1"/>
    <col min="47" max="47" width="3.5" style="206" customWidth="1"/>
    <col min="48" max="58" width="2.25" style="206" customWidth="1"/>
    <col min="59" max="59" width="8" style="206" customWidth="1"/>
    <col min="60" max="16384" width="9" style="206"/>
  </cols>
  <sheetData>
    <row r="1" spans="2:51" ht="23.25" customHeight="1">
      <c r="AQ1" s="270"/>
      <c r="AR1" s="270"/>
      <c r="AS1" s="270"/>
      <c r="AT1" s="270"/>
      <c r="AU1" s="270"/>
      <c r="AV1" s="270"/>
      <c r="AW1" s="270"/>
      <c r="AX1" s="2"/>
    </row>
    <row r="2" spans="2:51" ht="21.75" customHeight="1" thickBot="1">
      <c r="AK2" s="271" t="s">
        <v>0</v>
      </c>
      <c r="AL2" s="271"/>
      <c r="AM2" s="271"/>
      <c r="AN2" s="271"/>
      <c r="AO2" s="271"/>
      <c r="AP2" s="271"/>
      <c r="AQ2" s="271"/>
      <c r="AR2" s="271">
        <v>230</v>
      </c>
      <c r="AS2" s="271"/>
      <c r="AT2" s="271"/>
      <c r="AU2" s="271"/>
      <c r="AV2" s="271"/>
      <c r="AW2" s="271"/>
      <c r="AX2" s="271"/>
      <c r="AY2" s="271"/>
    </row>
    <row r="3" spans="2:51" ht="19.5" thickBot="1">
      <c r="B3" s="272" t="s">
        <v>1</v>
      </c>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4"/>
    </row>
    <row r="4" spans="2:51" ht="21" customHeight="1">
      <c r="B4" s="275" t="s">
        <v>2</v>
      </c>
      <c r="C4" s="276"/>
      <c r="D4" s="276"/>
      <c r="E4" s="276"/>
      <c r="F4" s="276"/>
      <c r="G4" s="276"/>
      <c r="H4" s="2977" t="s">
        <v>1269</v>
      </c>
      <c r="I4" s="2978"/>
      <c r="J4" s="2978"/>
      <c r="K4" s="2978"/>
      <c r="L4" s="2978"/>
      <c r="M4" s="2978"/>
      <c r="N4" s="2978"/>
      <c r="O4" s="2978"/>
      <c r="P4" s="2978"/>
      <c r="Q4" s="2978"/>
      <c r="R4" s="2978"/>
      <c r="S4" s="2978"/>
      <c r="T4" s="2978"/>
      <c r="U4" s="2978"/>
      <c r="V4" s="2978"/>
      <c r="W4" s="2978"/>
      <c r="X4" s="2978"/>
      <c r="Y4" s="2978"/>
      <c r="Z4" s="279" t="s">
        <v>4</v>
      </c>
      <c r="AA4" s="280"/>
      <c r="AB4" s="280"/>
      <c r="AC4" s="280"/>
      <c r="AD4" s="280"/>
      <c r="AE4" s="281"/>
      <c r="AF4" s="282" t="s">
        <v>1018</v>
      </c>
      <c r="AG4" s="280"/>
      <c r="AH4" s="280"/>
      <c r="AI4" s="280"/>
      <c r="AJ4" s="280"/>
      <c r="AK4" s="280"/>
      <c r="AL4" s="280"/>
      <c r="AM4" s="280"/>
      <c r="AN4" s="280"/>
      <c r="AO4" s="280"/>
      <c r="AP4" s="280"/>
      <c r="AQ4" s="281"/>
      <c r="AR4" s="283" t="s">
        <v>6</v>
      </c>
      <c r="AS4" s="282"/>
      <c r="AT4" s="282"/>
      <c r="AU4" s="282"/>
      <c r="AV4" s="282"/>
      <c r="AW4" s="282"/>
      <c r="AX4" s="282"/>
      <c r="AY4" s="284"/>
    </row>
    <row r="5" spans="2:51" ht="28.15" customHeight="1">
      <c r="B5" s="285" t="s">
        <v>7</v>
      </c>
      <c r="C5" s="286"/>
      <c r="D5" s="286"/>
      <c r="E5" s="286"/>
      <c r="F5" s="286"/>
      <c r="G5" s="287"/>
      <c r="H5" s="288" t="s">
        <v>1268</v>
      </c>
      <c r="I5" s="289"/>
      <c r="J5" s="289"/>
      <c r="K5" s="289"/>
      <c r="L5" s="289"/>
      <c r="M5" s="289"/>
      <c r="N5" s="289"/>
      <c r="O5" s="289"/>
      <c r="P5" s="289"/>
      <c r="Q5" s="289"/>
      <c r="R5" s="289"/>
      <c r="S5" s="289"/>
      <c r="T5" s="289"/>
      <c r="U5" s="289"/>
      <c r="V5" s="289"/>
      <c r="W5" s="290"/>
      <c r="X5" s="290"/>
      <c r="Y5" s="290"/>
      <c r="Z5" s="291" t="s">
        <v>8</v>
      </c>
      <c r="AA5" s="292"/>
      <c r="AB5" s="292"/>
      <c r="AC5" s="292"/>
      <c r="AD5" s="292"/>
      <c r="AE5" s="293"/>
      <c r="AF5" s="292" t="s">
        <v>1695</v>
      </c>
      <c r="AG5" s="292"/>
      <c r="AH5" s="292"/>
      <c r="AI5" s="292"/>
      <c r="AJ5" s="292"/>
      <c r="AK5" s="292"/>
      <c r="AL5" s="292"/>
      <c r="AM5" s="292"/>
      <c r="AN5" s="292"/>
      <c r="AO5" s="292"/>
      <c r="AP5" s="292"/>
      <c r="AQ5" s="293"/>
      <c r="AR5" s="294" t="s">
        <v>1267</v>
      </c>
      <c r="AS5" s="295"/>
      <c r="AT5" s="295"/>
      <c r="AU5" s="295"/>
      <c r="AV5" s="295"/>
      <c r="AW5" s="295"/>
      <c r="AX5" s="295"/>
      <c r="AY5" s="296"/>
    </row>
    <row r="6" spans="2:51" ht="30.75" customHeight="1">
      <c r="B6" s="361" t="s">
        <v>11</v>
      </c>
      <c r="C6" s="362"/>
      <c r="D6" s="362"/>
      <c r="E6" s="362"/>
      <c r="F6" s="362"/>
      <c r="G6" s="362"/>
      <c r="H6" s="363" t="s">
        <v>1266</v>
      </c>
      <c r="I6" s="290"/>
      <c r="J6" s="290"/>
      <c r="K6" s="290"/>
      <c r="L6" s="290"/>
      <c r="M6" s="290"/>
      <c r="N6" s="290"/>
      <c r="O6" s="290"/>
      <c r="P6" s="290"/>
      <c r="Q6" s="290"/>
      <c r="R6" s="290"/>
      <c r="S6" s="290"/>
      <c r="T6" s="290"/>
      <c r="U6" s="290"/>
      <c r="V6" s="290"/>
      <c r="W6" s="290"/>
      <c r="X6" s="290"/>
      <c r="Y6" s="290"/>
      <c r="Z6" s="364" t="s">
        <v>13</v>
      </c>
      <c r="AA6" s="365"/>
      <c r="AB6" s="365"/>
      <c r="AC6" s="365"/>
      <c r="AD6" s="365"/>
      <c r="AE6" s="366"/>
      <c r="AF6" s="367" t="s">
        <v>1265</v>
      </c>
      <c r="AG6" s="367"/>
      <c r="AH6" s="367"/>
      <c r="AI6" s="367"/>
      <c r="AJ6" s="367"/>
      <c r="AK6" s="367"/>
      <c r="AL6" s="367"/>
      <c r="AM6" s="367"/>
      <c r="AN6" s="367"/>
      <c r="AO6" s="367"/>
      <c r="AP6" s="367"/>
      <c r="AQ6" s="367"/>
      <c r="AR6" s="368"/>
      <c r="AS6" s="368"/>
      <c r="AT6" s="368"/>
      <c r="AU6" s="368"/>
      <c r="AV6" s="368"/>
      <c r="AW6" s="368"/>
      <c r="AX6" s="368"/>
      <c r="AY6" s="369"/>
    </row>
    <row r="7" spans="2:51" ht="18" customHeight="1">
      <c r="B7" s="370" t="s">
        <v>15</v>
      </c>
      <c r="C7" s="371"/>
      <c r="D7" s="371"/>
      <c r="E7" s="371"/>
      <c r="F7" s="371"/>
      <c r="G7" s="371"/>
      <c r="H7" s="925" t="s">
        <v>1264</v>
      </c>
      <c r="I7" s="375"/>
      <c r="J7" s="375"/>
      <c r="K7" s="375"/>
      <c r="L7" s="375"/>
      <c r="M7" s="375"/>
      <c r="N7" s="375"/>
      <c r="O7" s="375"/>
      <c r="P7" s="375"/>
      <c r="Q7" s="375"/>
      <c r="R7" s="375"/>
      <c r="S7" s="375"/>
      <c r="T7" s="375"/>
      <c r="U7" s="375"/>
      <c r="V7" s="375"/>
      <c r="W7" s="376"/>
      <c r="X7" s="376"/>
      <c r="Y7" s="376"/>
      <c r="Z7" s="380" t="s">
        <v>17</v>
      </c>
      <c r="AA7" s="368"/>
      <c r="AB7" s="368"/>
      <c r="AC7" s="368"/>
      <c r="AD7" s="368"/>
      <c r="AE7" s="381"/>
      <c r="AF7" s="2971" t="s">
        <v>1263</v>
      </c>
      <c r="AG7" s="2972"/>
      <c r="AH7" s="2972"/>
      <c r="AI7" s="2972"/>
      <c r="AJ7" s="2972"/>
      <c r="AK7" s="2972"/>
      <c r="AL7" s="2972"/>
      <c r="AM7" s="2972"/>
      <c r="AN7" s="2972"/>
      <c r="AO7" s="2972"/>
      <c r="AP7" s="2972"/>
      <c r="AQ7" s="2972"/>
      <c r="AR7" s="2972"/>
      <c r="AS7" s="2972"/>
      <c r="AT7" s="2972"/>
      <c r="AU7" s="2972"/>
      <c r="AV7" s="2972"/>
      <c r="AW7" s="2972"/>
      <c r="AX7" s="2972"/>
      <c r="AY7" s="2973"/>
    </row>
    <row r="8" spans="2:51" ht="24" customHeight="1">
      <c r="B8" s="372"/>
      <c r="C8" s="373"/>
      <c r="D8" s="373"/>
      <c r="E8" s="373"/>
      <c r="F8" s="373"/>
      <c r="G8" s="373"/>
      <c r="H8" s="377"/>
      <c r="I8" s="378"/>
      <c r="J8" s="378"/>
      <c r="K8" s="378"/>
      <c r="L8" s="378"/>
      <c r="M8" s="378"/>
      <c r="N8" s="378"/>
      <c r="O8" s="378"/>
      <c r="P8" s="378"/>
      <c r="Q8" s="378"/>
      <c r="R8" s="378"/>
      <c r="S8" s="378"/>
      <c r="T8" s="378"/>
      <c r="U8" s="378"/>
      <c r="V8" s="378"/>
      <c r="W8" s="379"/>
      <c r="X8" s="379"/>
      <c r="Y8" s="379"/>
      <c r="Z8" s="382"/>
      <c r="AA8" s="368"/>
      <c r="AB8" s="368"/>
      <c r="AC8" s="368"/>
      <c r="AD8" s="368"/>
      <c r="AE8" s="381"/>
      <c r="AF8" s="2974"/>
      <c r="AG8" s="2975"/>
      <c r="AH8" s="2975"/>
      <c r="AI8" s="2975"/>
      <c r="AJ8" s="2975"/>
      <c r="AK8" s="2975"/>
      <c r="AL8" s="2975"/>
      <c r="AM8" s="2975"/>
      <c r="AN8" s="2975"/>
      <c r="AO8" s="2975"/>
      <c r="AP8" s="2975"/>
      <c r="AQ8" s="2975"/>
      <c r="AR8" s="2975"/>
      <c r="AS8" s="2975"/>
      <c r="AT8" s="2975"/>
      <c r="AU8" s="2975"/>
      <c r="AV8" s="2975"/>
      <c r="AW8" s="2975"/>
      <c r="AX8" s="2975"/>
      <c r="AY8" s="2976"/>
    </row>
    <row r="9" spans="2:51" ht="103.7" customHeight="1">
      <c r="B9" s="298" t="s">
        <v>18</v>
      </c>
      <c r="C9" s="299"/>
      <c r="D9" s="299"/>
      <c r="E9" s="299"/>
      <c r="F9" s="299"/>
      <c r="G9" s="299"/>
      <c r="H9" s="1251" t="s">
        <v>1262</v>
      </c>
      <c r="I9" s="1252"/>
      <c r="J9" s="1252"/>
      <c r="K9" s="1252"/>
      <c r="L9" s="1252"/>
      <c r="M9" s="1252"/>
      <c r="N9" s="1252"/>
      <c r="O9" s="1252"/>
      <c r="P9" s="1252"/>
      <c r="Q9" s="1252"/>
      <c r="R9" s="1252"/>
      <c r="S9" s="1252"/>
      <c r="T9" s="1252"/>
      <c r="U9" s="1252"/>
      <c r="V9" s="1252"/>
      <c r="W9" s="1252"/>
      <c r="X9" s="1252"/>
      <c r="Y9" s="1252"/>
      <c r="Z9" s="1252"/>
      <c r="AA9" s="1252"/>
      <c r="AB9" s="1252"/>
      <c r="AC9" s="1252"/>
      <c r="AD9" s="1252"/>
      <c r="AE9" s="1252"/>
      <c r="AF9" s="1252"/>
      <c r="AG9" s="1252"/>
      <c r="AH9" s="1252"/>
      <c r="AI9" s="1252"/>
      <c r="AJ9" s="1252"/>
      <c r="AK9" s="1252"/>
      <c r="AL9" s="1252"/>
      <c r="AM9" s="1252"/>
      <c r="AN9" s="1252"/>
      <c r="AO9" s="1252"/>
      <c r="AP9" s="1252"/>
      <c r="AQ9" s="1252"/>
      <c r="AR9" s="1252"/>
      <c r="AS9" s="1252"/>
      <c r="AT9" s="1252"/>
      <c r="AU9" s="1252"/>
      <c r="AV9" s="1252"/>
      <c r="AW9" s="1252"/>
      <c r="AX9" s="1252"/>
      <c r="AY9" s="1253"/>
    </row>
    <row r="10" spans="2:51" ht="137.25" customHeight="1">
      <c r="B10" s="298" t="s">
        <v>20</v>
      </c>
      <c r="C10" s="299"/>
      <c r="D10" s="299"/>
      <c r="E10" s="299"/>
      <c r="F10" s="299"/>
      <c r="G10" s="299"/>
      <c r="H10" s="1251" t="s">
        <v>1261</v>
      </c>
      <c r="I10" s="1252"/>
      <c r="J10" s="1252"/>
      <c r="K10" s="1252"/>
      <c r="L10" s="1252"/>
      <c r="M10" s="1252"/>
      <c r="N10" s="1252"/>
      <c r="O10" s="1252"/>
      <c r="P10" s="1252"/>
      <c r="Q10" s="1252"/>
      <c r="R10" s="1252"/>
      <c r="S10" s="1252"/>
      <c r="T10" s="1252"/>
      <c r="U10" s="1252"/>
      <c r="V10" s="1252"/>
      <c r="W10" s="1252"/>
      <c r="X10" s="1252"/>
      <c r="Y10" s="1252"/>
      <c r="Z10" s="1252"/>
      <c r="AA10" s="1252"/>
      <c r="AB10" s="1252"/>
      <c r="AC10" s="1252"/>
      <c r="AD10" s="1252"/>
      <c r="AE10" s="1252"/>
      <c r="AF10" s="1252"/>
      <c r="AG10" s="1252"/>
      <c r="AH10" s="1252"/>
      <c r="AI10" s="1252"/>
      <c r="AJ10" s="1252"/>
      <c r="AK10" s="1252"/>
      <c r="AL10" s="1252"/>
      <c r="AM10" s="1252"/>
      <c r="AN10" s="1252"/>
      <c r="AO10" s="1252"/>
      <c r="AP10" s="1252"/>
      <c r="AQ10" s="1252"/>
      <c r="AR10" s="1252"/>
      <c r="AS10" s="1252"/>
      <c r="AT10" s="1252"/>
      <c r="AU10" s="1252"/>
      <c r="AV10" s="1252"/>
      <c r="AW10" s="1252"/>
      <c r="AX10" s="1252"/>
      <c r="AY10" s="1253"/>
    </row>
    <row r="11" spans="2:51" ht="29.25" customHeight="1">
      <c r="B11" s="298" t="s">
        <v>22</v>
      </c>
      <c r="C11" s="299"/>
      <c r="D11" s="299"/>
      <c r="E11" s="299"/>
      <c r="F11" s="299"/>
      <c r="G11" s="303"/>
      <c r="H11" s="304" t="s">
        <v>268</v>
      </c>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305"/>
      <c r="AW11" s="305"/>
      <c r="AX11" s="305"/>
      <c r="AY11" s="306"/>
    </row>
    <row r="12" spans="2:51" ht="21" customHeight="1">
      <c r="B12" s="391" t="s">
        <v>24</v>
      </c>
      <c r="C12" s="392"/>
      <c r="D12" s="392"/>
      <c r="E12" s="392"/>
      <c r="F12" s="392"/>
      <c r="G12" s="393"/>
      <c r="H12" s="400"/>
      <c r="I12" s="401"/>
      <c r="J12" s="401"/>
      <c r="K12" s="401"/>
      <c r="L12" s="401"/>
      <c r="M12" s="401"/>
      <c r="N12" s="401"/>
      <c r="O12" s="401"/>
      <c r="P12" s="401"/>
      <c r="Q12" s="402" t="s">
        <v>25</v>
      </c>
      <c r="R12" s="403"/>
      <c r="S12" s="403"/>
      <c r="T12" s="403"/>
      <c r="U12" s="403"/>
      <c r="V12" s="403"/>
      <c r="W12" s="404"/>
      <c r="X12" s="402" t="s">
        <v>26</v>
      </c>
      <c r="Y12" s="403"/>
      <c r="Z12" s="403"/>
      <c r="AA12" s="403"/>
      <c r="AB12" s="403"/>
      <c r="AC12" s="403"/>
      <c r="AD12" s="404"/>
      <c r="AE12" s="402" t="s">
        <v>27</v>
      </c>
      <c r="AF12" s="403"/>
      <c r="AG12" s="403"/>
      <c r="AH12" s="403"/>
      <c r="AI12" s="403"/>
      <c r="AJ12" s="403"/>
      <c r="AK12" s="404"/>
      <c r="AL12" s="402" t="s">
        <v>28</v>
      </c>
      <c r="AM12" s="403"/>
      <c r="AN12" s="403"/>
      <c r="AO12" s="403"/>
      <c r="AP12" s="403"/>
      <c r="AQ12" s="403"/>
      <c r="AR12" s="404"/>
      <c r="AS12" s="402" t="s">
        <v>29</v>
      </c>
      <c r="AT12" s="403"/>
      <c r="AU12" s="403"/>
      <c r="AV12" s="403"/>
      <c r="AW12" s="403"/>
      <c r="AX12" s="403"/>
      <c r="AY12" s="426"/>
    </row>
    <row r="13" spans="2:51" ht="21" customHeight="1">
      <c r="B13" s="394"/>
      <c r="C13" s="395"/>
      <c r="D13" s="395"/>
      <c r="E13" s="395"/>
      <c r="F13" s="395"/>
      <c r="G13" s="396"/>
      <c r="H13" s="413" t="s">
        <v>30</v>
      </c>
      <c r="I13" s="414"/>
      <c r="J13" s="427" t="s">
        <v>31</v>
      </c>
      <c r="K13" s="428"/>
      <c r="L13" s="428"/>
      <c r="M13" s="428"/>
      <c r="N13" s="428"/>
      <c r="O13" s="428"/>
      <c r="P13" s="429"/>
      <c r="Q13" s="430">
        <v>6</v>
      </c>
      <c r="R13" s="430"/>
      <c r="S13" s="430"/>
      <c r="T13" s="430"/>
      <c r="U13" s="430"/>
      <c r="V13" s="430"/>
      <c r="W13" s="430"/>
      <c r="X13" s="430">
        <v>5</v>
      </c>
      <c r="Y13" s="430"/>
      <c r="Z13" s="430"/>
      <c r="AA13" s="430"/>
      <c r="AB13" s="430"/>
      <c r="AC13" s="430"/>
      <c r="AD13" s="430"/>
      <c r="AE13" s="430">
        <v>1</v>
      </c>
      <c r="AF13" s="430"/>
      <c r="AG13" s="430"/>
      <c r="AH13" s="430"/>
      <c r="AI13" s="430"/>
      <c r="AJ13" s="430"/>
      <c r="AK13" s="430"/>
      <c r="AL13" s="430">
        <v>1</v>
      </c>
      <c r="AM13" s="430"/>
      <c r="AN13" s="430"/>
      <c r="AO13" s="430"/>
      <c r="AP13" s="430"/>
      <c r="AQ13" s="430"/>
      <c r="AR13" s="430"/>
      <c r="AS13" s="430" t="s">
        <v>1703</v>
      </c>
      <c r="AT13" s="430"/>
      <c r="AU13" s="430"/>
      <c r="AV13" s="430"/>
      <c r="AW13" s="430"/>
      <c r="AX13" s="430"/>
      <c r="AY13" s="431"/>
    </row>
    <row r="14" spans="2:51" ht="21" customHeight="1">
      <c r="B14" s="394"/>
      <c r="C14" s="395"/>
      <c r="D14" s="395"/>
      <c r="E14" s="395"/>
      <c r="F14" s="395"/>
      <c r="G14" s="396"/>
      <c r="H14" s="415"/>
      <c r="I14" s="416"/>
      <c r="J14" s="409" t="s">
        <v>32</v>
      </c>
      <c r="K14" s="410"/>
      <c r="L14" s="410"/>
      <c r="M14" s="410"/>
      <c r="N14" s="410"/>
      <c r="O14" s="410"/>
      <c r="P14" s="411"/>
      <c r="Q14" s="791" t="s">
        <v>322</v>
      </c>
      <c r="R14" s="405"/>
      <c r="S14" s="405"/>
      <c r="T14" s="405"/>
      <c r="U14" s="405"/>
      <c r="V14" s="405"/>
      <c r="W14" s="405"/>
      <c r="X14" s="791" t="s">
        <v>322</v>
      </c>
      <c r="Y14" s="405"/>
      <c r="Z14" s="405"/>
      <c r="AA14" s="405"/>
      <c r="AB14" s="405"/>
      <c r="AC14" s="405"/>
      <c r="AD14" s="405"/>
      <c r="AE14" s="791" t="s">
        <v>322</v>
      </c>
      <c r="AF14" s="405"/>
      <c r="AG14" s="405"/>
      <c r="AH14" s="405"/>
      <c r="AI14" s="405"/>
      <c r="AJ14" s="405"/>
      <c r="AK14" s="405"/>
      <c r="AL14" s="405"/>
      <c r="AM14" s="405"/>
      <c r="AN14" s="405"/>
      <c r="AO14" s="405"/>
      <c r="AP14" s="405"/>
      <c r="AQ14" s="405"/>
      <c r="AR14" s="405"/>
      <c r="AS14" s="432"/>
      <c r="AT14" s="432"/>
      <c r="AU14" s="432"/>
      <c r="AV14" s="432"/>
      <c r="AW14" s="432"/>
      <c r="AX14" s="432"/>
      <c r="AY14" s="433"/>
    </row>
    <row r="15" spans="2:51" ht="24.75" customHeight="1">
      <c r="B15" s="394"/>
      <c r="C15" s="395"/>
      <c r="D15" s="395"/>
      <c r="E15" s="395"/>
      <c r="F15" s="395"/>
      <c r="G15" s="396"/>
      <c r="H15" s="415"/>
      <c r="I15" s="416"/>
      <c r="J15" s="409" t="s">
        <v>34</v>
      </c>
      <c r="K15" s="410"/>
      <c r="L15" s="410"/>
      <c r="M15" s="410"/>
      <c r="N15" s="410"/>
      <c r="O15" s="410"/>
      <c r="P15" s="411"/>
      <c r="Q15" s="791" t="s">
        <v>322</v>
      </c>
      <c r="R15" s="405"/>
      <c r="S15" s="405"/>
      <c r="T15" s="405"/>
      <c r="U15" s="405"/>
      <c r="V15" s="405"/>
      <c r="W15" s="405"/>
      <c r="X15" s="791" t="s">
        <v>322</v>
      </c>
      <c r="Y15" s="405"/>
      <c r="Z15" s="405"/>
      <c r="AA15" s="405"/>
      <c r="AB15" s="405"/>
      <c r="AC15" s="405"/>
      <c r="AD15" s="405"/>
      <c r="AE15" s="791" t="s">
        <v>322</v>
      </c>
      <c r="AF15" s="405"/>
      <c r="AG15" s="405"/>
      <c r="AH15" s="405"/>
      <c r="AI15" s="405"/>
      <c r="AJ15" s="405"/>
      <c r="AK15" s="405"/>
      <c r="AL15" s="791"/>
      <c r="AM15" s="405"/>
      <c r="AN15" s="405"/>
      <c r="AO15" s="405"/>
      <c r="AP15" s="405"/>
      <c r="AQ15" s="405"/>
      <c r="AR15" s="405"/>
      <c r="AS15" s="432"/>
      <c r="AT15" s="432"/>
      <c r="AU15" s="432"/>
      <c r="AV15" s="432"/>
      <c r="AW15" s="432"/>
      <c r="AX15" s="432"/>
      <c r="AY15" s="433"/>
    </row>
    <row r="16" spans="2:51" ht="24.75" customHeight="1">
      <c r="B16" s="394"/>
      <c r="C16" s="395"/>
      <c r="D16" s="395"/>
      <c r="E16" s="395"/>
      <c r="F16" s="395"/>
      <c r="G16" s="396"/>
      <c r="H16" s="417"/>
      <c r="I16" s="418"/>
      <c r="J16" s="406" t="s">
        <v>35</v>
      </c>
      <c r="K16" s="407"/>
      <c r="L16" s="407"/>
      <c r="M16" s="407"/>
      <c r="N16" s="407"/>
      <c r="O16" s="407"/>
      <c r="P16" s="408"/>
      <c r="Q16" s="412">
        <v>6</v>
      </c>
      <c r="R16" s="412"/>
      <c r="S16" s="412"/>
      <c r="T16" s="412"/>
      <c r="U16" s="412"/>
      <c r="V16" s="412"/>
      <c r="W16" s="412"/>
      <c r="X16" s="412">
        <v>5</v>
      </c>
      <c r="Y16" s="412"/>
      <c r="Z16" s="412"/>
      <c r="AA16" s="412"/>
      <c r="AB16" s="412"/>
      <c r="AC16" s="412"/>
      <c r="AD16" s="412"/>
      <c r="AE16" s="412">
        <v>1</v>
      </c>
      <c r="AF16" s="412"/>
      <c r="AG16" s="412"/>
      <c r="AH16" s="412"/>
      <c r="AI16" s="412"/>
      <c r="AJ16" s="412"/>
      <c r="AK16" s="412"/>
      <c r="AL16" s="412"/>
      <c r="AM16" s="412"/>
      <c r="AN16" s="412"/>
      <c r="AO16" s="412"/>
      <c r="AP16" s="412"/>
      <c r="AQ16" s="412"/>
      <c r="AR16" s="412"/>
      <c r="AS16" s="412" t="s">
        <v>1704</v>
      </c>
      <c r="AT16" s="412"/>
      <c r="AU16" s="412"/>
      <c r="AV16" s="412"/>
      <c r="AW16" s="412"/>
      <c r="AX16" s="412"/>
      <c r="AY16" s="412"/>
    </row>
    <row r="17" spans="2:51" ht="24.75" customHeight="1">
      <c r="B17" s="394"/>
      <c r="C17" s="395"/>
      <c r="D17" s="395"/>
      <c r="E17" s="395"/>
      <c r="F17" s="395"/>
      <c r="G17" s="396"/>
      <c r="H17" s="419" t="s">
        <v>36</v>
      </c>
      <c r="I17" s="420"/>
      <c r="J17" s="420"/>
      <c r="K17" s="420"/>
      <c r="L17" s="420"/>
      <c r="M17" s="420"/>
      <c r="N17" s="420"/>
      <c r="O17" s="420"/>
      <c r="P17" s="420"/>
      <c r="Q17" s="421">
        <v>5</v>
      </c>
      <c r="R17" s="421"/>
      <c r="S17" s="421"/>
      <c r="T17" s="421"/>
      <c r="U17" s="421"/>
      <c r="V17" s="421"/>
      <c r="W17" s="421"/>
      <c r="X17" s="421">
        <v>7</v>
      </c>
      <c r="Y17" s="421"/>
      <c r="Z17" s="421"/>
      <c r="AA17" s="421"/>
      <c r="AB17" s="421"/>
      <c r="AC17" s="421"/>
      <c r="AD17" s="421"/>
      <c r="AE17" s="1030">
        <v>0.4</v>
      </c>
      <c r="AF17" s="1030"/>
      <c r="AG17" s="1030"/>
      <c r="AH17" s="1030"/>
      <c r="AI17" s="1030"/>
      <c r="AJ17" s="1030"/>
      <c r="AK17" s="1030"/>
      <c r="AL17" s="389"/>
      <c r="AM17" s="389"/>
      <c r="AN17" s="389"/>
      <c r="AO17" s="389"/>
      <c r="AP17" s="389"/>
      <c r="AQ17" s="389"/>
      <c r="AR17" s="389"/>
      <c r="AS17" s="389"/>
      <c r="AT17" s="389"/>
      <c r="AU17" s="389"/>
      <c r="AV17" s="389"/>
      <c r="AW17" s="389"/>
      <c r="AX17" s="389"/>
      <c r="AY17" s="390"/>
    </row>
    <row r="18" spans="2:51" ht="24.75" customHeight="1">
      <c r="B18" s="397"/>
      <c r="C18" s="398"/>
      <c r="D18" s="398"/>
      <c r="E18" s="398"/>
      <c r="F18" s="398"/>
      <c r="G18" s="399"/>
      <c r="H18" s="419" t="s">
        <v>37</v>
      </c>
      <c r="I18" s="420"/>
      <c r="J18" s="420"/>
      <c r="K18" s="420"/>
      <c r="L18" s="420"/>
      <c r="M18" s="420"/>
      <c r="N18" s="420"/>
      <c r="O18" s="420"/>
      <c r="P18" s="420"/>
      <c r="Q18" s="421">
        <v>83</v>
      </c>
      <c r="R18" s="421"/>
      <c r="S18" s="421"/>
      <c r="T18" s="421"/>
      <c r="U18" s="421"/>
      <c r="V18" s="421"/>
      <c r="W18" s="421"/>
      <c r="X18" s="421">
        <v>140</v>
      </c>
      <c r="Y18" s="421"/>
      <c r="Z18" s="421"/>
      <c r="AA18" s="421"/>
      <c r="AB18" s="421"/>
      <c r="AC18" s="421"/>
      <c r="AD18" s="421"/>
      <c r="AE18" s="421">
        <v>40</v>
      </c>
      <c r="AF18" s="421"/>
      <c r="AG18" s="421"/>
      <c r="AH18" s="421"/>
      <c r="AI18" s="421"/>
      <c r="AJ18" s="421"/>
      <c r="AK18" s="421"/>
      <c r="AL18" s="389"/>
      <c r="AM18" s="389"/>
      <c r="AN18" s="389"/>
      <c r="AO18" s="389"/>
      <c r="AP18" s="389"/>
      <c r="AQ18" s="389"/>
      <c r="AR18" s="389"/>
      <c r="AS18" s="389"/>
      <c r="AT18" s="389"/>
      <c r="AU18" s="389"/>
      <c r="AV18" s="389"/>
      <c r="AW18" s="389"/>
      <c r="AX18" s="389"/>
      <c r="AY18" s="390"/>
    </row>
    <row r="19" spans="2:51" ht="31.7" customHeight="1">
      <c r="B19" s="450" t="s">
        <v>38</v>
      </c>
      <c r="C19" s="451"/>
      <c r="D19" s="451"/>
      <c r="E19" s="451"/>
      <c r="F19" s="451"/>
      <c r="G19" s="452"/>
      <c r="H19" s="422" t="s">
        <v>39</v>
      </c>
      <c r="I19" s="403"/>
      <c r="J19" s="403"/>
      <c r="K19" s="403"/>
      <c r="L19" s="403"/>
      <c r="M19" s="403"/>
      <c r="N19" s="403"/>
      <c r="O19" s="403"/>
      <c r="P19" s="403"/>
      <c r="Q19" s="403"/>
      <c r="R19" s="403"/>
      <c r="S19" s="403"/>
      <c r="T19" s="403"/>
      <c r="U19" s="403"/>
      <c r="V19" s="403"/>
      <c r="W19" s="403"/>
      <c r="X19" s="403"/>
      <c r="Y19" s="404"/>
      <c r="Z19" s="446"/>
      <c r="AA19" s="447"/>
      <c r="AB19" s="448"/>
      <c r="AC19" s="402" t="s">
        <v>40</v>
      </c>
      <c r="AD19" s="403"/>
      <c r="AE19" s="404"/>
      <c r="AF19" s="449" t="s">
        <v>25</v>
      </c>
      <c r="AG19" s="449"/>
      <c r="AH19" s="449"/>
      <c r="AI19" s="449"/>
      <c r="AJ19" s="449"/>
      <c r="AK19" s="449" t="s">
        <v>26</v>
      </c>
      <c r="AL19" s="449"/>
      <c r="AM19" s="449"/>
      <c r="AN19" s="449"/>
      <c r="AO19" s="449"/>
      <c r="AP19" s="449" t="s">
        <v>27</v>
      </c>
      <c r="AQ19" s="449"/>
      <c r="AR19" s="449"/>
      <c r="AS19" s="449"/>
      <c r="AT19" s="449"/>
      <c r="AU19" s="457" t="s">
        <v>41</v>
      </c>
      <c r="AV19" s="449"/>
      <c r="AW19" s="449"/>
      <c r="AX19" s="449"/>
      <c r="AY19" s="458"/>
    </row>
    <row r="20" spans="2:51" ht="32.25" customHeight="1">
      <c r="B20" s="453"/>
      <c r="C20" s="451"/>
      <c r="D20" s="451"/>
      <c r="E20" s="451"/>
      <c r="F20" s="451"/>
      <c r="G20" s="452"/>
      <c r="H20" s="487" t="s">
        <v>1260</v>
      </c>
      <c r="I20" s="488"/>
      <c r="J20" s="488"/>
      <c r="K20" s="488"/>
      <c r="L20" s="488"/>
      <c r="M20" s="488"/>
      <c r="N20" s="488"/>
      <c r="O20" s="488"/>
      <c r="P20" s="488"/>
      <c r="Q20" s="488"/>
      <c r="R20" s="488"/>
      <c r="S20" s="488"/>
      <c r="T20" s="488"/>
      <c r="U20" s="488"/>
      <c r="V20" s="488"/>
      <c r="W20" s="488"/>
      <c r="X20" s="488"/>
      <c r="Y20" s="489"/>
      <c r="Z20" s="465" t="s">
        <v>43</v>
      </c>
      <c r="AA20" s="466"/>
      <c r="AB20" s="467"/>
      <c r="AC20" s="932" t="s">
        <v>52</v>
      </c>
      <c r="AD20" s="468"/>
      <c r="AE20" s="468"/>
      <c r="AF20" s="2962" t="s">
        <v>1259</v>
      </c>
      <c r="AG20" s="2963"/>
      <c r="AH20" s="2963"/>
      <c r="AI20" s="2963"/>
      <c r="AJ20" s="2964"/>
      <c r="AK20" s="2965" t="s">
        <v>1258</v>
      </c>
      <c r="AL20" s="2966"/>
      <c r="AM20" s="2966"/>
      <c r="AN20" s="2966"/>
      <c r="AO20" s="2967"/>
      <c r="AP20" s="2968" t="s">
        <v>1257</v>
      </c>
      <c r="AQ20" s="2969"/>
      <c r="AR20" s="2969"/>
      <c r="AS20" s="2969"/>
      <c r="AT20" s="2970"/>
      <c r="AU20" s="470"/>
      <c r="AV20" s="470"/>
      <c r="AW20" s="470"/>
      <c r="AX20" s="470"/>
      <c r="AY20" s="471"/>
    </row>
    <row r="21" spans="2:51" ht="32.25" customHeight="1">
      <c r="B21" s="454"/>
      <c r="C21" s="455"/>
      <c r="D21" s="455"/>
      <c r="E21" s="455"/>
      <c r="F21" s="455"/>
      <c r="G21" s="456"/>
      <c r="H21" s="490"/>
      <c r="I21" s="491"/>
      <c r="J21" s="491"/>
      <c r="K21" s="491"/>
      <c r="L21" s="491"/>
      <c r="M21" s="491"/>
      <c r="N21" s="491"/>
      <c r="O21" s="491"/>
      <c r="P21" s="491"/>
      <c r="Q21" s="491"/>
      <c r="R21" s="491"/>
      <c r="S21" s="491"/>
      <c r="T21" s="491"/>
      <c r="U21" s="491"/>
      <c r="V21" s="491"/>
      <c r="W21" s="491"/>
      <c r="X21" s="491"/>
      <c r="Y21" s="492"/>
      <c r="Z21" s="402" t="s">
        <v>45</v>
      </c>
      <c r="AA21" s="403"/>
      <c r="AB21" s="404"/>
      <c r="AC21" s="435" t="s">
        <v>46</v>
      </c>
      <c r="AD21" s="435"/>
      <c r="AE21" s="435"/>
      <c r="AF21" s="899">
        <v>100</v>
      </c>
      <c r="AG21" s="899"/>
      <c r="AH21" s="899"/>
      <c r="AI21" s="899"/>
      <c r="AJ21" s="899"/>
      <c r="AK21" s="899">
        <v>100</v>
      </c>
      <c r="AL21" s="899"/>
      <c r="AM21" s="899"/>
      <c r="AN21" s="899"/>
      <c r="AO21" s="899"/>
      <c r="AP21" s="435">
        <v>100</v>
      </c>
      <c r="AQ21" s="435"/>
      <c r="AR21" s="435"/>
      <c r="AS21" s="435"/>
      <c r="AT21" s="435"/>
      <c r="AU21" s="472"/>
      <c r="AV21" s="472"/>
      <c r="AW21" s="472"/>
      <c r="AX21" s="472"/>
      <c r="AY21" s="473"/>
    </row>
    <row r="22" spans="2:51" ht="31.7" customHeight="1">
      <c r="B22" s="512" t="s">
        <v>47</v>
      </c>
      <c r="C22" s="513"/>
      <c r="D22" s="513"/>
      <c r="E22" s="513"/>
      <c r="F22" s="513"/>
      <c r="G22" s="514"/>
      <c r="H22" s="422" t="s">
        <v>48</v>
      </c>
      <c r="I22" s="403"/>
      <c r="J22" s="403"/>
      <c r="K22" s="403"/>
      <c r="L22" s="403"/>
      <c r="M22" s="403"/>
      <c r="N22" s="403"/>
      <c r="O22" s="403"/>
      <c r="P22" s="403"/>
      <c r="Q22" s="403"/>
      <c r="R22" s="403"/>
      <c r="S22" s="403"/>
      <c r="T22" s="403"/>
      <c r="U22" s="403"/>
      <c r="V22" s="403"/>
      <c r="W22" s="403"/>
      <c r="X22" s="403"/>
      <c r="Y22" s="404"/>
      <c r="Z22" s="446"/>
      <c r="AA22" s="447"/>
      <c r="AB22" s="448"/>
      <c r="AC22" s="402" t="s">
        <v>40</v>
      </c>
      <c r="AD22" s="403"/>
      <c r="AE22" s="404"/>
      <c r="AF22" s="449" t="s">
        <v>25</v>
      </c>
      <c r="AG22" s="449"/>
      <c r="AH22" s="449"/>
      <c r="AI22" s="449"/>
      <c r="AJ22" s="449"/>
      <c r="AK22" s="449" t="s">
        <v>26</v>
      </c>
      <c r="AL22" s="449"/>
      <c r="AM22" s="449"/>
      <c r="AN22" s="449"/>
      <c r="AO22" s="449"/>
      <c r="AP22" s="449" t="s">
        <v>27</v>
      </c>
      <c r="AQ22" s="449"/>
      <c r="AR22" s="449"/>
      <c r="AS22" s="449"/>
      <c r="AT22" s="449"/>
      <c r="AU22" s="423" t="s">
        <v>49</v>
      </c>
      <c r="AV22" s="424"/>
      <c r="AW22" s="424"/>
      <c r="AX22" s="424"/>
      <c r="AY22" s="425"/>
    </row>
    <row r="23" spans="2:51" ht="39.950000000000003" customHeight="1">
      <c r="B23" s="313"/>
      <c r="C23" s="314"/>
      <c r="D23" s="314"/>
      <c r="E23" s="314"/>
      <c r="F23" s="314"/>
      <c r="G23" s="315"/>
      <c r="H23" s="1258" t="s">
        <v>1256</v>
      </c>
      <c r="I23" s="519"/>
      <c r="J23" s="519"/>
      <c r="K23" s="519"/>
      <c r="L23" s="519"/>
      <c r="M23" s="519"/>
      <c r="N23" s="519"/>
      <c r="O23" s="519"/>
      <c r="P23" s="519"/>
      <c r="Q23" s="519"/>
      <c r="R23" s="519"/>
      <c r="S23" s="519"/>
      <c r="T23" s="519"/>
      <c r="U23" s="519"/>
      <c r="V23" s="519"/>
      <c r="W23" s="519"/>
      <c r="X23" s="519"/>
      <c r="Y23" s="1259"/>
      <c r="Z23" s="500" t="s">
        <v>51</v>
      </c>
      <c r="AA23" s="501"/>
      <c r="AB23" s="502"/>
      <c r="AC23" s="895" t="s">
        <v>1255</v>
      </c>
      <c r="AD23" s="834"/>
      <c r="AE23" s="896"/>
      <c r="AF23" s="2961">
        <v>5</v>
      </c>
      <c r="AG23" s="435"/>
      <c r="AH23" s="435"/>
      <c r="AI23" s="435"/>
      <c r="AJ23" s="435"/>
      <c r="AK23" s="2961">
        <v>6</v>
      </c>
      <c r="AL23" s="435"/>
      <c r="AM23" s="435"/>
      <c r="AN23" s="435"/>
      <c r="AO23" s="435"/>
      <c r="AP23" s="435">
        <v>1</v>
      </c>
      <c r="AQ23" s="435"/>
      <c r="AR23" s="435"/>
      <c r="AS23" s="435"/>
      <c r="AT23" s="435"/>
      <c r="AU23" s="518" t="s">
        <v>430</v>
      </c>
      <c r="AV23" s="519"/>
      <c r="AW23" s="519"/>
      <c r="AX23" s="519"/>
      <c r="AY23" s="520"/>
    </row>
    <row r="24" spans="2:51" ht="26.85" customHeight="1">
      <c r="B24" s="515"/>
      <c r="C24" s="516"/>
      <c r="D24" s="516"/>
      <c r="E24" s="516"/>
      <c r="F24" s="516"/>
      <c r="G24" s="517"/>
      <c r="H24" s="1260"/>
      <c r="I24" s="522"/>
      <c r="J24" s="522"/>
      <c r="K24" s="522"/>
      <c r="L24" s="522"/>
      <c r="M24" s="522"/>
      <c r="N24" s="522"/>
      <c r="O24" s="522"/>
      <c r="P24" s="522"/>
      <c r="Q24" s="522"/>
      <c r="R24" s="522"/>
      <c r="S24" s="522"/>
      <c r="T24" s="522"/>
      <c r="U24" s="522"/>
      <c r="V24" s="522"/>
      <c r="W24" s="522"/>
      <c r="X24" s="522"/>
      <c r="Y24" s="523"/>
      <c r="Z24" s="503"/>
      <c r="AA24" s="504"/>
      <c r="AB24" s="505"/>
      <c r="AC24" s="897"/>
      <c r="AD24" s="836"/>
      <c r="AE24" s="898"/>
      <c r="AF24" s="888" t="s">
        <v>1254</v>
      </c>
      <c r="AG24" s="522"/>
      <c r="AH24" s="522"/>
      <c r="AI24" s="522"/>
      <c r="AJ24" s="523"/>
      <c r="AK24" s="888" t="s">
        <v>1253</v>
      </c>
      <c r="AL24" s="522"/>
      <c r="AM24" s="522"/>
      <c r="AN24" s="522"/>
      <c r="AO24" s="523"/>
      <c r="AP24" s="888" t="s">
        <v>1253</v>
      </c>
      <c r="AQ24" s="522"/>
      <c r="AR24" s="522"/>
      <c r="AS24" s="522"/>
      <c r="AT24" s="523"/>
      <c r="AU24" s="521" t="s">
        <v>54</v>
      </c>
      <c r="AV24" s="522"/>
      <c r="AW24" s="522"/>
      <c r="AX24" s="522"/>
      <c r="AY24" s="524"/>
    </row>
    <row r="25" spans="2:51" ht="88.5" customHeight="1">
      <c r="B25" s="512" t="s">
        <v>55</v>
      </c>
      <c r="C25" s="525"/>
      <c r="D25" s="525"/>
      <c r="E25" s="525"/>
      <c r="F25" s="525"/>
      <c r="G25" s="525"/>
      <c r="H25" s="526" t="s">
        <v>1252</v>
      </c>
      <c r="I25" s="527"/>
      <c r="J25" s="527"/>
      <c r="K25" s="527"/>
      <c r="L25" s="527"/>
      <c r="M25" s="527"/>
      <c r="N25" s="527"/>
      <c r="O25" s="527"/>
      <c r="P25" s="527"/>
      <c r="Q25" s="527"/>
      <c r="R25" s="527"/>
      <c r="S25" s="527"/>
      <c r="T25" s="527"/>
      <c r="U25" s="527"/>
      <c r="V25" s="527"/>
      <c r="W25" s="527"/>
      <c r="X25" s="527"/>
      <c r="Y25" s="527"/>
      <c r="Z25" s="528" t="s">
        <v>57</v>
      </c>
      <c r="AA25" s="529"/>
      <c r="AB25" s="530"/>
      <c r="AC25" s="1257" t="s">
        <v>1251</v>
      </c>
      <c r="AD25" s="934"/>
      <c r="AE25" s="934"/>
      <c r="AF25" s="934"/>
      <c r="AG25" s="934"/>
      <c r="AH25" s="934"/>
      <c r="AI25" s="934"/>
      <c r="AJ25" s="934"/>
      <c r="AK25" s="934"/>
      <c r="AL25" s="934"/>
      <c r="AM25" s="934"/>
      <c r="AN25" s="934"/>
      <c r="AO25" s="934"/>
      <c r="AP25" s="934"/>
      <c r="AQ25" s="934"/>
      <c r="AR25" s="934"/>
      <c r="AS25" s="934"/>
      <c r="AT25" s="934"/>
      <c r="AU25" s="934"/>
      <c r="AV25" s="934"/>
      <c r="AW25" s="934"/>
      <c r="AX25" s="934"/>
      <c r="AY25" s="935"/>
    </row>
    <row r="26" spans="2:51" ht="23.1" customHeight="1">
      <c r="B26" s="546" t="s">
        <v>59</v>
      </c>
      <c r="C26" s="547"/>
      <c r="D26" s="493" t="s">
        <v>60</v>
      </c>
      <c r="E26" s="494"/>
      <c r="F26" s="494"/>
      <c r="G26" s="494"/>
      <c r="H26" s="494"/>
      <c r="I26" s="494"/>
      <c r="J26" s="494"/>
      <c r="K26" s="494"/>
      <c r="L26" s="495"/>
      <c r="M26" s="496" t="s">
        <v>61</v>
      </c>
      <c r="N26" s="496"/>
      <c r="O26" s="496"/>
      <c r="P26" s="496"/>
      <c r="Q26" s="496"/>
      <c r="R26" s="496"/>
      <c r="S26" s="497" t="s">
        <v>29</v>
      </c>
      <c r="T26" s="497"/>
      <c r="U26" s="497"/>
      <c r="V26" s="497"/>
      <c r="W26" s="497"/>
      <c r="X26" s="497"/>
      <c r="Y26" s="2960" t="s">
        <v>62</v>
      </c>
      <c r="Z26" s="494"/>
      <c r="AA26" s="494"/>
      <c r="AB26" s="494"/>
      <c r="AC26" s="494"/>
      <c r="AD26" s="494"/>
      <c r="AE26" s="494"/>
      <c r="AF26" s="494"/>
      <c r="AG26" s="494"/>
      <c r="AH26" s="494"/>
      <c r="AI26" s="494"/>
      <c r="AJ26" s="494"/>
      <c r="AK26" s="494"/>
      <c r="AL26" s="494"/>
      <c r="AM26" s="494"/>
      <c r="AN26" s="494"/>
      <c r="AO26" s="494"/>
      <c r="AP26" s="494"/>
      <c r="AQ26" s="494"/>
      <c r="AR26" s="494"/>
      <c r="AS26" s="494"/>
      <c r="AT26" s="494"/>
      <c r="AU26" s="494"/>
      <c r="AV26" s="494"/>
      <c r="AW26" s="494"/>
      <c r="AX26" s="494"/>
      <c r="AY26" s="499"/>
    </row>
    <row r="27" spans="2:51" ht="23.1" customHeight="1">
      <c r="B27" s="548"/>
      <c r="C27" s="549"/>
      <c r="D27" s="439" t="s">
        <v>148</v>
      </c>
      <c r="E27" s="440"/>
      <c r="F27" s="440"/>
      <c r="G27" s="440"/>
      <c r="H27" s="440"/>
      <c r="I27" s="440"/>
      <c r="J27" s="440"/>
      <c r="K27" s="440"/>
      <c r="L27" s="441"/>
      <c r="M27" s="1389">
        <v>0.8</v>
      </c>
      <c r="N27" s="1389"/>
      <c r="O27" s="1389"/>
      <c r="P27" s="1389"/>
      <c r="Q27" s="1389"/>
      <c r="R27" s="1389"/>
      <c r="S27" s="442" t="s">
        <v>1703</v>
      </c>
      <c r="T27" s="442"/>
      <c r="U27" s="442"/>
      <c r="V27" s="442"/>
      <c r="W27" s="442"/>
      <c r="X27" s="442"/>
      <c r="Y27" s="792"/>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5"/>
    </row>
    <row r="28" spans="2:51" ht="23.1" customHeight="1">
      <c r="B28" s="548"/>
      <c r="C28" s="549"/>
      <c r="D28" s="2957" t="s">
        <v>1250</v>
      </c>
      <c r="E28" s="2958"/>
      <c r="F28" s="2958"/>
      <c r="G28" s="2958"/>
      <c r="H28" s="2958"/>
      <c r="I28" s="2958"/>
      <c r="J28" s="2958"/>
      <c r="K28" s="2958"/>
      <c r="L28" s="2959"/>
      <c r="M28" s="2954">
        <v>0.4</v>
      </c>
      <c r="N28" s="2955"/>
      <c r="O28" s="2955"/>
      <c r="P28" s="2955"/>
      <c r="Q28" s="2955"/>
      <c r="R28" s="2956"/>
      <c r="S28" s="486" t="s">
        <v>1704</v>
      </c>
      <c r="T28" s="486"/>
      <c r="U28" s="486"/>
      <c r="V28" s="486"/>
      <c r="W28" s="486"/>
      <c r="X28" s="486"/>
      <c r="Y28" s="478"/>
      <c r="Z28" s="479"/>
      <c r="AA28" s="479"/>
      <c r="AB28" s="479"/>
      <c r="AC28" s="479"/>
      <c r="AD28" s="479"/>
      <c r="AE28" s="479"/>
      <c r="AF28" s="479"/>
      <c r="AG28" s="479"/>
      <c r="AH28" s="479"/>
      <c r="AI28" s="479"/>
      <c r="AJ28" s="479"/>
      <c r="AK28" s="479"/>
      <c r="AL28" s="479"/>
      <c r="AM28" s="479"/>
      <c r="AN28" s="479"/>
      <c r="AO28" s="479"/>
      <c r="AP28" s="479"/>
      <c r="AQ28" s="479"/>
      <c r="AR28" s="479"/>
      <c r="AS28" s="479"/>
      <c r="AT28" s="479"/>
      <c r="AU28" s="479"/>
      <c r="AV28" s="479"/>
      <c r="AW28" s="479"/>
      <c r="AX28" s="479"/>
      <c r="AY28" s="480"/>
    </row>
    <row r="29" spans="2:51" ht="23.1" customHeight="1">
      <c r="B29" s="548"/>
      <c r="C29" s="549"/>
      <c r="D29" s="2765"/>
      <c r="E29" s="2682"/>
      <c r="F29" s="2682"/>
      <c r="G29" s="2682"/>
      <c r="H29" s="2682"/>
      <c r="I29" s="2682"/>
      <c r="J29" s="2682"/>
      <c r="K29" s="2682"/>
      <c r="L29" s="2683"/>
      <c r="M29" s="486"/>
      <c r="N29" s="486"/>
      <c r="O29" s="486"/>
      <c r="P29" s="486"/>
      <c r="Q29" s="486"/>
      <c r="R29" s="486"/>
      <c r="S29" s="486"/>
      <c r="T29" s="486"/>
      <c r="U29" s="486"/>
      <c r="V29" s="486"/>
      <c r="W29" s="486"/>
      <c r="X29" s="486"/>
      <c r="Y29" s="478"/>
      <c r="Z29" s="479"/>
      <c r="AA29" s="479"/>
      <c r="AB29" s="479"/>
      <c r="AC29" s="479"/>
      <c r="AD29" s="479"/>
      <c r="AE29" s="479"/>
      <c r="AF29" s="479"/>
      <c r="AG29" s="479"/>
      <c r="AH29" s="479"/>
      <c r="AI29" s="479"/>
      <c r="AJ29" s="479"/>
      <c r="AK29" s="479"/>
      <c r="AL29" s="479"/>
      <c r="AM29" s="479"/>
      <c r="AN29" s="479"/>
      <c r="AO29" s="479"/>
      <c r="AP29" s="479"/>
      <c r="AQ29" s="479"/>
      <c r="AR29" s="479"/>
      <c r="AS29" s="479"/>
      <c r="AT29" s="479"/>
      <c r="AU29" s="479"/>
      <c r="AV29" s="479"/>
      <c r="AW29" s="479"/>
      <c r="AX29" s="479"/>
      <c r="AY29" s="480"/>
    </row>
    <row r="30" spans="2:51" ht="23.1" customHeight="1">
      <c r="B30" s="548"/>
      <c r="C30" s="549"/>
      <c r="D30" s="553"/>
      <c r="E30" s="554"/>
      <c r="F30" s="554"/>
      <c r="G30" s="554"/>
      <c r="H30" s="554"/>
      <c r="I30" s="554"/>
      <c r="J30" s="554"/>
      <c r="K30" s="554"/>
      <c r="L30" s="555"/>
      <c r="M30" s="486"/>
      <c r="N30" s="486"/>
      <c r="O30" s="486"/>
      <c r="P30" s="486"/>
      <c r="Q30" s="486"/>
      <c r="R30" s="486"/>
      <c r="S30" s="486"/>
      <c r="T30" s="486"/>
      <c r="U30" s="486"/>
      <c r="V30" s="486"/>
      <c r="W30" s="486"/>
      <c r="X30" s="486"/>
      <c r="Y30" s="478"/>
      <c r="Z30" s="479"/>
      <c r="AA30" s="479"/>
      <c r="AB30" s="479"/>
      <c r="AC30" s="479"/>
      <c r="AD30" s="479"/>
      <c r="AE30" s="479"/>
      <c r="AF30" s="479"/>
      <c r="AG30" s="479"/>
      <c r="AH30" s="479"/>
      <c r="AI30" s="479"/>
      <c r="AJ30" s="479"/>
      <c r="AK30" s="479"/>
      <c r="AL30" s="479"/>
      <c r="AM30" s="479"/>
      <c r="AN30" s="479"/>
      <c r="AO30" s="479"/>
      <c r="AP30" s="479"/>
      <c r="AQ30" s="479"/>
      <c r="AR30" s="479"/>
      <c r="AS30" s="479"/>
      <c r="AT30" s="479"/>
      <c r="AU30" s="479"/>
      <c r="AV30" s="479"/>
      <c r="AW30" s="479"/>
      <c r="AX30" s="479"/>
      <c r="AY30" s="480"/>
    </row>
    <row r="31" spans="2:51" ht="23.1" customHeight="1">
      <c r="B31" s="548"/>
      <c r="C31" s="549"/>
      <c r="D31" s="553"/>
      <c r="E31" s="554"/>
      <c r="F31" s="554"/>
      <c r="G31" s="554"/>
      <c r="H31" s="554"/>
      <c r="I31" s="554"/>
      <c r="J31" s="554"/>
      <c r="K31" s="554"/>
      <c r="L31" s="555"/>
      <c r="M31" s="486"/>
      <c r="N31" s="486"/>
      <c r="O31" s="486"/>
      <c r="P31" s="486"/>
      <c r="Q31" s="486"/>
      <c r="R31" s="486"/>
      <c r="S31" s="486"/>
      <c r="T31" s="486"/>
      <c r="U31" s="486"/>
      <c r="V31" s="486"/>
      <c r="W31" s="486"/>
      <c r="X31" s="486"/>
      <c r="Y31" s="478"/>
      <c r="Z31" s="479"/>
      <c r="AA31" s="479"/>
      <c r="AB31" s="479"/>
      <c r="AC31" s="479"/>
      <c r="AD31" s="479"/>
      <c r="AE31" s="479"/>
      <c r="AF31" s="479"/>
      <c r="AG31" s="479"/>
      <c r="AH31" s="479"/>
      <c r="AI31" s="479"/>
      <c r="AJ31" s="479"/>
      <c r="AK31" s="479"/>
      <c r="AL31" s="479"/>
      <c r="AM31" s="479"/>
      <c r="AN31" s="479"/>
      <c r="AO31" s="479"/>
      <c r="AP31" s="479"/>
      <c r="AQ31" s="479"/>
      <c r="AR31" s="479"/>
      <c r="AS31" s="479"/>
      <c r="AT31" s="479"/>
      <c r="AU31" s="479"/>
      <c r="AV31" s="479"/>
      <c r="AW31" s="479"/>
      <c r="AX31" s="479"/>
      <c r="AY31" s="480"/>
    </row>
    <row r="32" spans="2:51" ht="23.1" customHeight="1">
      <c r="B32" s="548"/>
      <c r="C32" s="549"/>
      <c r="D32" s="553"/>
      <c r="E32" s="554"/>
      <c r="F32" s="554"/>
      <c r="G32" s="554"/>
      <c r="H32" s="554"/>
      <c r="I32" s="554"/>
      <c r="J32" s="554"/>
      <c r="K32" s="554"/>
      <c r="L32" s="555"/>
      <c r="M32" s="486"/>
      <c r="N32" s="486"/>
      <c r="O32" s="486"/>
      <c r="P32" s="486"/>
      <c r="Q32" s="486"/>
      <c r="R32" s="486"/>
      <c r="S32" s="486"/>
      <c r="T32" s="486"/>
      <c r="U32" s="486"/>
      <c r="V32" s="486"/>
      <c r="W32" s="486"/>
      <c r="X32" s="486"/>
      <c r="Y32" s="478"/>
      <c r="Z32" s="479"/>
      <c r="AA32" s="479"/>
      <c r="AB32" s="479"/>
      <c r="AC32" s="479"/>
      <c r="AD32" s="479"/>
      <c r="AE32" s="479"/>
      <c r="AF32" s="479"/>
      <c r="AG32" s="479"/>
      <c r="AH32" s="479"/>
      <c r="AI32" s="479"/>
      <c r="AJ32" s="479"/>
      <c r="AK32" s="479"/>
      <c r="AL32" s="479"/>
      <c r="AM32" s="479"/>
      <c r="AN32" s="479"/>
      <c r="AO32" s="479"/>
      <c r="AP32" s="479"/>
      <c r="AQ32" s="479"/>
      <c r="AR32" s="479"/>
      <c r="AS32" s="479"/>
      <c r="AT32" s="479"/>
      <c r="AU32" s="479"/>
      <c r="AV32" s="479"/>
      <c r="AW32" s="479"/>
      <c r="AX32" s="479"/>
      <c r="AY32" s="480"/>
    </row>
    <row r="33" spans="1:51" ht="23.1" customHeight="1">
      <c r="B33" s="548"/>
      <c r="C33" s="549"/>
      <c r="D33" s="474"/>
      <c r="E33" s="475"/>
      <c r="F33" s="475"/>
      <c r="G33" s="475"/>
      <c r="H33" s="475"/>
      <c r="I33" s="475"/>
      <c r="J33" s="475"/>
      <c r="K33" s="475"/>
      <c r="L33" s="476"/>
      <c r="M33" s="477"/>
      <c r="N33" s="477"/>
      <c r="O33" s="477"/>
      <c r="P33" s="477"/>
      <c r="Q33" s="477"/>
      <c r="R33" s="477"/>
      <c r="S33" s="477"/>
      <c r="T33" s="477"/>
      <c r="U33" s="477"/>
      <c r="V33" s="477"/>
      <c r="W33" s="477"/>
      <c r="X33" s="477"/>
      <c r="Y33" s="478"/>
      <c r="Z33" s="479"/>
      <c r="AA33" s="479"/>
      <c r="AB33" s="479"/>
      <c r="AC33" s="479"/>
      <c r="AD33" s="479"/>
      <c r="AE33" s="479"/>
      <c r="AF33" s="479"/>
      <c r="AG33" s="479"/>
      <c r="AH33" s="479"/>
      <c r="AI33" s="479"/>
      <c r="AJ33" s="479"/>
      <c r="AK33" s="479"/>
      <c r="AL33" s="479"/>
      <c r="AM33" s="479"/>
      <c r="AN33" s="479"/>
      <c r="AO33" s="479"/>
      <c r="AP33" s="479"/>
      <c r="AQ33" s="479"/>
      <c r="AR33" s="479"/>
      <c r="AS33" s="479"/>
      <c r="AT33" s="479"/>
      <c r="AU33" s="479"/>
      <c r="AV33" s="479"/>
      <c r="AW33" s="479"/>
      <c r="AX33" s="479"/>
      <c r="AY33" s="480"/>
    </row>
    <row r="34" spans="1:51" ht="23.1" customHeight="1">
      <c r="B34" s="550"/>
      <c r="C34" s="551"/>
      <c r="D34" s="481" t="s">
        <v>35</v>
      </c>
      <c r="E34" s="327"/>
      <c r="F34" s="327"/>
      <c r="G34" s="327"/>
      <c r="H34" s="327"/>
      <c r="I34" s="327"/>
      <c r="J34" s="327"/>
      <c r="K34" s="327"/>
      <c r="L34" s="328"/>
      <c r="M34" s="1034">
        <f>SUM(M27:M33)</f>
        <v>1.2000000000000002</v>
      </c>
      <c r="N34" s="1034"/>
      <c r="O34" s="1034"/>
      <c r="P34" s="1034"/>
      <c r="Q34" s="1034"/>
      <c r="R34" s="1034"/>
      <c r="S34" s="482" t="s">
        <v>1704</v>
      </c>
      <c r="T34" s="482"/>
      <c r="U34" s="482"/>
      <c r="V34" s="482"/>
      <c r="W34" s="482"/>
      <c r="X34" s="482"/>
      <c r="Y34" s="483"/>
      <c r="Z34" s="484"/>
      <c r="AA34" s="484"/>
      <c r="AB34" s="484"/>
      <c r="AC34" s="484"/>
      <c r="AD34" s="484"/>
      <c r="AE34" s="484"/>
      <c r="AF34" s="484"/>
      <c r="AG34" s="484"/>
      <c r="AH34" s="484"/>
      <c r="AI34" s="484"/>
      <c r="AJ34" s="484"/>
      <c r="AK34" s="484"/>
      <c r="AL34" s="484"/>
      <c r="AM34" s="484"/>
      <c r="AN34" s="484"/>
      <c r="AO34" s="484"/>
      <c r="AP34" s="484"/>
      <c r="AQ34" s="484"/>
      <c r="AR34" s="484"/>
      <c r="AS34" s="484"/>
      <c r="AT34" s="484"/>
      <c r="AU34" s="484"/>
      <c r="AV34" s="484"/>
      <c r="AW34" s="484"/>
      <c r="AX34" s="484"/>
      <c r="AY34" s="485"/>
    </row>
    <row r="35" spans="1:51" ht="3" customHeight="1">
      <c r="A35" s="3"/>
      <c r="B35" s="4"/>
      <c r="C35" s="4"/>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row>
    <row r="36" spans="1:51" ht="3" customHeight="1" thickBot="1">
      <c r="A36" s="3"/>
      <c r="B36" s="6"/>
      <c r="C36" s="6"/>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ht="21" hidden="1" customHeight="1">
      <c r="B37" s="531" t="s">
        <v>70</v>
      </c>
      <c r="C37" s="532"/>
      <c r="D37" s="535" t="s">
        <v>71</v>
      </c>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36"/>
    </row>
    <row r="38" spans="1:51" ht="203.25" hidden="1" customHeight="1">
      <c r="B38" s="531"/>
      <c r="C38" s="532"/>
      <c r="D38" s="537" t="s">
        <v>72</v>
      </c>
      <c r="E38" s="538"/>
      <c r="F38" s="538"/>
      <c r="G38" s="538"/>
      <c r="H38" s="538"/>
      <c r="I38" s="538"/>
      <c r="J38" s="538"/>
      <c r="K38" s="538"/>
      <c r="L38" s="538"/>
      <c r="M38" s="538"/>
      <c r="N38" s="538"/>
      <c r="O38" s="538"/>
      <c r="P38" s="538"/>
      <c r="Q38" s="538"/>
      <c r="R38" s="538"/>
      <c r="S38" s="538"/>
      <c r="T38" s="538"/>
      <c r="U38" s="538"/>
      <c r="V38" s="538"/>
      <c r="W38" s="538"/>
      <c r="X38" s="538"/>
      <c r="Y38" s="538"/>
      <c r="Z38" s="538"/>
      <c r="AA38" s="538"/>
      <c r="AB38" s="538"/>
      <c r="AC38" s="538"/>
      <c r="AD38" s="538"/>
      <c r="AE38" s="538"/>
      <c r="AF38" s="538"/>
      <c r="AG38" s="538"/>
      <c r="AH38" s="538"/>
      <c r="AI38" s="538"/>
      <c r="AJ38" s="538"/>
      <c r="AK38" s="538"/>
      <c r="AL38" s="538"/>
      <c r="AM38" s="538"/>
      <c r="AN38" s="538"/>
      <c r="AO38" s="538"/>
      <c r="AP38" s="538"/>
      <c r="AQ38" s="538"/>
      <c r="AR38" s="538"/>
      <c r="AS38" s="538"/>
      <c r="AT38" s="538"/>
      <c r="AU38" s="538"/>
      <c r="AV38" s="538"/>
      <c r="AW38" s="538"/>
      <c r="AX38" s="538"/>
      <c r="AY38" s="539"/>
    </row>
    <row r="39" spans="1:51" ht="20.25" hidden="1" customHeight="1">
      <c r="B39" s="531"/>
      <c r="C39" s="532"/>
      <c r="D39" s="540" t="s">
        <v>73</v>
      </c>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41"/>
      <c r="AO39" s="541"/>
      <c r="AP39" s="541"/>
      <c r="AQ39" s="541"/>
      <c r="AR39" s="541"/>
      <c r="AS39" s="541"/>
      <c r="AT39" s="541"/>
      <c r="AU39" s="541"/>
      <c r="AV39" s="541"/>
      <c r="AW39" s="541"/>
      <c r="AX39" s="541"/>
      <c r="AY39" s="542"/>
    </row>
    <row r="40" spans="1:51" ht="100.5" hidden="1" customHeight="1" thickBot="1">
      <c r="B40" s="533"/>
      <c r="C40" s="534"/>
      <c r="D40" s="543"/>
      <c r="E40" s="544"/>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5"/>
    </row>
    <row r="41" spans="1:51" ht="21" hidden="1" customHeight="1">
      <c r="A41" s="8"/>
      <c r="B41" s="9"/>
      <c r="C41" s="10"/>
      <c r="D41" s="557" t="s">
        <v>74</v>
      </c>
      <c r="E41" s="558"/>
      <c r="F41" s="558"/>
      <c r="G41" s="558"/>
      <c r="H41" s="558"/>
      <c r="I41" s="558"/>
      <c r="J41" s="558"/>
      <c r="K41" s="558"/>
      <c r="L41" s="558"/>
      <c r="M41" s="558"/>
      <c r="N41" s="558"/>
      <c r="O41" s="558"/>
      <c r="P41" s="558"/>
      <c r="Q41" s="558"/>
      <c r="R41" s="558"/>
      <c r="S41" s="558"/>
      <c r="T41" s="558"/>
      <c r="U41" s="558"/>
      <c r="V41" s="558"/>
      <c r="W41" s="558"/>
      <c r="X41" s="558"/>
      <c r="Y41" s="558"/>
      <c r="Z41" s="558"/>
      <c r="AA41" s="558"/>
      <c r="AB41" s="558"/>
      <c r="AC41" s="558"/>
      <c r="AD41" s="558"/>
      <c r="AE41" s="558"/>
      <c r="AF41" s="558"/>
      <c r="AG41" s="558"/>
      <c r="AH41" s="558"/>
      <c r="AI41" s="558"/>
      <c r="AJ41" s="558"/>
      <c r="AK41" s="558"/>
      <c r="AL41" s="558"/>
      <c r="AM41" s="558"/>
      <c r="AN41" s="558"/>
      <c r="AO41" s="558"/>
      <c r="AP41" s="558"/>
      <c r="AQ41" s="558"/>
      <c r="AR41" s="558"/>
      <c r="AS41" s="558"/>
      <c r="AT41" s="558"/>
      <c r="AU41" s="558"/>
      <c r="AV41" s="558"/>
      <c r="AW41" s="558"/>
      <c r="AX41" s="558"/>
      <c r="AY41" s="559"/>
    </row>
    <row r="42" spans="1:51" ht="135.94999999999999" hidden="1" customHeight="1">
      <c r="A42" s="8"/>
      <c r="B42" s="11"/>
      <c r="C42" s="12"/>
      <c r="D42" s="560"/>
      <c r="E42" s="561"/>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c r="AS42" s="561"/>
      <c r="AT42" s="561"/>
      <c r="AU42" s="561"/>
      <c r="AV42" s="561"/>
      <c r="AW42" s="561"/>
      <c r="AX42" s="561"/>
      <c r="AY42" s="562"/>
    </row>
    <row r="43" spans="1:51" ht="21" customHeight="1">
      <c r="A43" s="8"/>
      <c r="B43" s="563" t="s">
        <v>75</v>
      </c>
      <c r="C43" s="564"/>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5"/>
    </row>
    <row r="44" spans="1:51" ht="21" customHeight="1">
      <c r="A44" s="8"/>
      <c r="B44" s="11"/>
      <c r="C44" s="12"/>
      <c r="D44" s="566" t="s">
        <v>76</v>
      </c>
      <c r="E44" s="567"/>
      <c r="F44" s="567"/>
      <c r="G44" s="567"/>
      <c r="H44" s="568" t="s">
        <v>77</v>
      </c>
      <c r="I44" s="567"/>
      <c r="J44" s="567"/>
      <c r="K44" s="567"/>
      <c r="L44" s="567"/>
      <c r="M44" s="567"/>
      <c r="N44" s="567"/>
      <c r="O44" s="567"/>
      <c r="P44" s="567"/>
      <c r="Q44" s="567"/>
      <c r="R44" s="567"/>
      <c r="S44" s="567"/>
      <c r="T44" s="567"/>
      <c r="U44" s="567"/>
      <c r="V44" s="567"/>
      <c r="W44" s="567"/>
      <c r="X44" s="567"/>
      <c r="Y44" s="567"/>
      <c r="Z44" s="567"/>
      <c r="AA44" s="567"/>
      <c r="AB44" s="567"/>
      <c r="AC44" s="567"/>
      <c r="AD44" s="567"/>
      <c r="AE44" s="567"/>
      <c r="AF44" s="567"/>
      <c r="AG44" s="569"/>
      <c r="AH44" s="568" t="s">
        <v>78</v>
      </c>
      <c r="AI44" s="567"/>
      <c r="AJ44" s="567"/>
      <c r="AK44" s="567"/>
      <c r="AL44" s="567"/>
      <c r="AM44" s="567"/>
      <c r="AN44" s="567"/>
      <c r="AO44" s="567"/>
      <c r="AP44" s="567"/>
      <c r="AQ44" s="567"/>
      <c r="AR44" s="567"/>
      <c r="AS44" s="567"/>
      <c r="AT44" s="567"/>
      <c r="AU44" s="567"/>
      <c r="AV44" s="567"/>
      <c r="AW44" s="567"/>
      <c r="AX44" s="567"/>
      <c r="AY44" s="570"/>
    </row>
    <row r="45" spans="1:51" ht="30" customHeight="1">
      <c r="A45" s="8"/>
      <c r="B45" s="571" t="s">
        <v>79</v>
      </c>
      <c r="C45" s="572"/>
      <c r="D45" s="577" t="s">
        <v>80</v>
      </c>
      <c r="E45" s="578"/>
      <c r="F45" s="578"/>
      <c r="G45" s="579"/>
      <c r="H45" s="580" t="s">
        <v>81</v>
      </c>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9"/>
      <c r="AH45" s="2551" t="s">
        <v>1249</v>
      </c>
      <c r="AI45" s="2552"/>
      <c r="AJ45" s="2552"/>
      <c r="AK45" s="2552"/>
      <c r="AL45" s="2552"/>
      <c r="AM45" s="2552"/>
      <c r="AN45" s="2552"/>
      <c r="AO45" s="2552"/>
      <c r="AP45" s="2552"/>
      <c r="AQ45" s="2552"/>
      <c r="AR45" s="2552"/>
      <c r="AS45" s="2552"/>
      <c r="AT45" s="2552"/>
      <c r="AU45" s="2552"/>
      <c r="AV45" s="2552"/>
      <c r="AW45" s="2552"/>
      <c r="AX45" s="2552"/>
      <c r="AY45" s="2553"/>
    </row>
    <row r="46" spans="1:51" ht="33.4" customHeight="1">
      <c r="A46" s="8"/>
      <c r="B46" s="573"/>
      <c r="C46" s="574"/>
      <c r="D46" s="590" t="s">
        <v>80</v>
      </c>
      <c r="E46" s="612"/>
      <c r="F46" s="612"/>
      <c r="G46" s="613"/>
      <c r="H46" s="591" t="s">
        <v>83</v>
      </c>
      <c r="I46" s="592"/>
      <c r="J46" s="592"/>
      <c r="K46" s="592"/>
      <c r="L46" s="592"/>
      <c r="M46" s="592"/>
      <c r="N46" s="592"/>
      <c r="O46" s="592"/>
      <c r="P46" s="592"/>
      <c r="Q46" s="592"/>
      <c r="R46" s="592"/>
      <c r="S46" s="592"/>
      <c r="T46" s="592"/>
      <c r="U46" s="592"/>
      <c r="V46" s="592"/>
      <c r="W46" s="592"/>
      <c r="X46" s="592"/>
      <c r="Y46" s="592"/>
      <c r="Z46" s="592"/>
      <c r="AA46" s="592"/>
      <c r="AB46" s="592"/>
      <c r="AC46" s="592"/>
      <c r="AD46" s="592"/>
      <c r="AE46" s="592"/>
      <c r="AF46" s="592"/>
      <c r="AG46" s="593"/>
      <c r="AH46" s="2554"/>
      <c r="AI46" s="2555"/>
      <c r="AJ46" s="2555"/>
      <c r="AK46" s="2555"/>
      <c r="AL46" s="2555"/>
      <c r="AM46" s="2555"/>
      <c r="AN46" s="2555"/>
      <c r="AO46" s="2555"/>
      <c r="AP46" s="2555"/>
      <c r="AQ46" s="2555"/>
      <c r="AR46" s="2555"/>
      <c r="AS46" s="2555"/>
      <c r="AT46" s="2555"/>
      <c r="AU46" s="2555"/>
      <c r="AV46" s="2555"/>
      <c r="AW46" s="2555"/>
      <c r="AX46" s="2555"/>
      <c r="AY46" s="2556"/>
    </row>
    <row r="47" spans="1:51" ht="30" customHeight="1">
      <c r="A47" s="8"/>
      <c r="B47" s="575"/>
      <c r="C47" s="576"/>
      <c r="D47" s="594" t="s">
        <v>80</v>
      </c>
      <c r="E47" s="595"/>
      <c r="F47" s="595"/>
      <c r="G47" s="596"/>
      <c r="H47" s="597" t="s">
        <v>84</v>
      </c>
      <c r="I47" s="598"/>
      <c r="J47" s="598"/>
      <c r="K47" s="598"/>
      <c r="L47" s="598"/>
      <c r="M47" s="598"/>
      <c r="N47" s="598"/>
      <c r="O47" s="598"/>
      <c r="P47" s="598"/>
      <c r="Q47" s="598"/>
      <c r="R47" s="598"/>
      <c r="S47" s="598"/>
      <c r="T47" s="598"/>
      <c r="U47" s="598"/>
      <c r="V47" s="598"/>
      <c r="W47" s="598"/>
      <c r="X47" s="598"/>
      <c r="Y47" s="598"/>
      <c r="Z47" s="598"/>
      <c r="AA47" s="598"/>
      <c r="AB47" s="598"/>
      <c r="AC47" s="598"/>
      <c r="AD47" s="598"/>
      <c r="AE47" s="598"/>
      <c r="AF47" s="598"/>
      <c r="AG47" s="599"/>
      <c r="AH47" s="2557"/>
      <c r="AI47" s="2558"/>
      <c r="AJ47" s="2558"/>
      <c r="AK47" s="2558"/>
      <c r="AL47" s="2558"/>
      <c r="AM47" s="2558"/>
      <c r="AN47" s="2558"/>
      <c r="AO47" s="2558"/>
      <c r="AP47" s="2558"/>
      <c r="AQ47" s="2558"/>
      <c r="AR47" s="2558"/>
      <c r="AS47" s="2558"/>
      <c r="AT47" s="2558"/>
      <c r="AU47" s="2558"/>
      <c r="AV47" s="2558"/>
      <c r="AW47" s="2558"/>
      <c r="AX47" s="2558"/>
      <c r="AY47" s="2559"/>
    </row>
    <row r="48" spans="1:51" ht="26.25" customHeight="1">
      <c r="A48" s="8"/>
      <c r="B48" s="573" t="s">
        <v>85</v>
      </c>
      <c r="C48" s="574"/>
      <c r="D48" s="355" t="s">
        <v>80</v>
      </c>
      <c r="E48" s="600"/>
      <c r="F48" s="600"/>
      <c r="G48" s="601"/>
      <c r="H48" s="580" t="s">
        <v>86</v>
      </c>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9"/>
      <c r="AH48" s="2551" t="s">
        <v>1248</v>
      </c>
      <c r="AI48" s="2552"/>
      <c r="AJ48" s="2552"/>
      <c r="AK48" s="2552"/>
      <c r="AL48" s="2552"/>
      <c r="AM48" s="2552"/>
      <c r="AN48" s="2552"/>
      <c r="AO48" s="2552"/>
      <c r="AP48" s="2552"/>
      <c r="AQ48" s="2552"/>
      <c r="AR48" s="2552"/>
      <c r="AS48" s="2552"/>
      <c r="AT48" s="2552"/>
      <c r="AU48" s="2552"/>
      <c r="AV48" s="2552"/>
      <c r="AW48" s="2552"/>
      <c r="AX48" s="2552"/>
      <c r="AY48" s="2553"/>
    </row>
    <row r="49" spans="1:51" ht="26.25" customHeight="1">
      <c r="A49" s="8"/>
      <c r="B49" s="573"/>
      <c r="C49" s="574"/>
      <c r="D49" s="349" t="s">
        <v>80</v>
      </c>
      <c r="E49" s="342"/>
      <c r="F49" s="342"/>
      <c r="G49" s="343"/>
      <c r="H49" s="611" t="s">
        <v>88</v>
      </c>
      <c r="I49" s="612"/>
      <c r="J49" s="612"/>
      <c r="K49" s="612"/>
      <c r="L49" s="612"/>
      <c r="M49" s="612"/>
      <c r="N49" s="612"/>
      <c r="O49" s="612"/>
      <c r="P49" s="612"/>
      <c r="Q49" s="612"/>
      <c r="R49" s="612"/>
      <c r="S49" s="612"/>
      <c r="T49" s="612"/>
      <c r="U49" s="612"/>
      <c r="V49" s="612"/>
      <c r="W49" s="612"/>
      <c r="X49" s="612"/>
      <c r="Y49" s="612"/>
      <c r="Z49" s="612"/>
      <c r="AA49" s="612"/>
      <c r="AB49" s="612"/>
      <c r="AC49" s="612"/>
      <c r="AD49" s="612"/>
      <c r="AE49" s="612"/>
      <c r="AF49" s="612"/>
      <c r="AG49" s="613"/>
      <c r="AH49" s="2554"/>
      <c r="AI49" s="2555"/>
      <c r="AJ49" s="2555"/>
      <c r="AK49" s="2555"/>
      <c r="AL49" s="2555"/>
      <c r="AM49" s="2555"/>
      <c r="AN49" s="2555"/>
      <c r="AO49" s="2555"/>
      <c r="AP49" s="2555"/>
      <c r="AQ49" s="2555"/>
      <c r="AR49" s="2555"/>
      <c r="AS49" s="2555"/>
      <c r="AT49" s="2555"/>
      <c r="AU49" s="2555"/>
      <c r="AV49" s="2555"/>
      <c r="AW49" s="2555"/>
      <c r="AX49" s="2555"/>
      <c r="AY49" s="2556"/>
    </row>
    <row r="50" spans="1:51" ht="26.25" customHeight="1">
      <c r="A50" s="8"/>
      <c r="B50" s="573"/>
      <c r="C50" s="574"/>
      <c r="D50" s="349" t="s">
        <v>322</v>
      </c>
      <c r="E50" s="342"/>
      <c r="F50" s="342"/>
      <c r="G50" s="343"/>
      <c r="H50" s="611" t="s">
        <v>89</v>
      </c>
      <c r="I50" s="612"/>
      <c r="J50" s="612"/>
      <c r="K50" s="612"/>
      <c r="L50" s="612"/>
      <c r="M50" s="612"/>
      <c r="N50" s="612"/>
      <c r="O50" s="612"/>
      <c r="P50" s="612"/>
      <c r="Q50" s="612"/>
      <c r="R50" s="612"/>
      <c r="S50" s="612"/>
      <c r="T50" s="612"/>
      <c r="U50" s="612"/>
      <c r="V50" s="612"/>
      <c r="W50" s="612"/>
      <c r="X50" s="612"/>
      <c r="Y50" s="612"/>
      <c r="Z50" s="612"/>
      <c r="AA50" s="612"/>
      <c r="AB50" s="612"/>
      <c r="AC50" s="612"/>
      <c r="AD50" s="612"/>
      <c r="AE50" s="612"/>
      <c r="AF50" s="612"/>
      <c r="AG50" s="613"/>
      <c r="AH50" s="2554"/>
      <c r="AI50" s="2555"/>
      <c r="AJ50" s="2555"/>
      <c r="AK50" s="2555"/>
      <c r="AL50" s="2555"/>
      <c r="AM50" s="2555"/>
      <c r="AN50" s="2555"/>
      <c r="AO50" s="2555"/>
      <c r="AP50" s="2555"/>
      <c r="AQ50" s="2555"/>
      <c r="AR50" s="2555"/>
      <c r="AS50" s="2555"/>
      <c r="AT50" s="2555"/>
      <c r="AU50" s="2555"/>
      <c r="AV50" s="2555"/>
      <c r="AW50" s="2555"/>
      <c r="AX50" s="2555"/>
      <c r="AY50" s="2556"/>
    </row>
    <row r="51" spans="1:51" ht="26.25" customHeight="1">
      <c r="A51" s="8"/>
      <c r="B51" s="573"/>
      <c r="C51" s="574"/>
      <c r="D51" s="349" t="s">
        <v>322</v>
      </c>
      <c r="E51" s="342"/>
      <c r="F51" s="342"/>
      <c r="G51" s="343"/>
      <c r="H51" s="611" t="s">
        <v>90</v>
      </c>
      <c r="I51" s="612"/>
      <c r="J51" s="612"/>
      <c r="K51" s="612"/>
      <c r="L51" s="612"/>
      <c r="M51" s="612"/>
      <c r="N51" s="612"/>
      <c r="O51" s="612"/>
      <c r="P51" s="612"/>
      <c r="Q51" s="612"/>
      <c r="R51" s="612"/>
      <c r="S51" s="612"/>
      <c r="T51" s="612"/>
      <c r="U51" s="612"/>
      <c r="V51" s="612"/>
      <c r="W51" s="612"/>
      <c r="X51" s="612"/>
      <c r="Y51" s="612"/>
      <c r="Z51" s="612"/>
      <c r="AA51" s="612"/>
      <c r="AB51" s="612"/>
      <c r="AC51" s="612"/>
      <c r="AD51" s="612"/>
      <c r="AE51" s="612"/>
      <c r="AF51" s="612"/>
      <c r="AG51" s="613"/>
      <c r="AH51" s="2554"/>
      <c r="AI51" s="2555"/>
      <c r="AJ51" s="2555"/>
      <c r="AK51" s="2555"/>
      <c r="AL51" s="2555"/>
      <c r="AM51" s="2555"/>
      <c r="AN51" s="2555"/>
      <c r="AO51" s="2555"/>
      <c r="AP51" s="2555"/>
      <c r="AQ51" s="2555"/>
      <c r="AR51" s="2555"/>
      <c r="AS51" s="2555"/>
      <c r="AT51" s="2555"/>
      <c r="AU51" s="2555"/>
      <c r="AV51" s="2555"/>
      <c r="AW51" s="2555"/>
      <c r="AX51" s="2555"/>
      <c r="AY51" s="2556"/>
    </row>
    <row r="52" spans="1:51" ht="26.25" customHeight="1">
      <c r="A52" s="8"/>
      <c r="B52" s="575"/>
      <c r="C52" s="576"/>
      <c r="D52" s="594" t="s">
        <v>80</v>
      </c>
      <c r="E52" s="595"/>
      <c r="F52" s="595"/>
      <c r="G52" s="596"/>
      <c r="H52" s="597" t="s">
        <v>91</v>
      </c>
      <c r="I52" s="598"/>
      <c r="J52" s="598"/>
      <c r="K52" s="598"/>
      <c r="L52" s="598"/>
      <c r="M52" s="598"/>
      <c r="N52" s="598"/>
      <c r="O52" s="598"/>
      <c r="P52" s="598"/>
      <c r="Q52" s="598"/>
      <c r="R52" s="598"/>
      <c r="S52" s="598"/>
      <c r="T52" s="598"/>
      <c r="U52" s="598"/>
      <c r="V52" s="598"/>
      <c r="W52" s="598"/>
      <c r="X52" s="598"/>
      <c r="Y52" s="598"/>
      <c r="Z52" s="598"/>
      <c r="AA52" s="598"/>
      <c r="AB52" s="598"/>
      <c r="AC52" s="598"/>
      <c r="AD52" s="598"/>
      <c r="AE52" s="598"/>
      <c r="AF52" s="598"/>
      <c r="AG52" s="599"/>
      <c r="AH52" s="2557"/>
      <c r="AI52" s="2558"/>
      <c r="AJ52" s="2558"/>
      <c r="AK52" s="2558"/>
      <c r="AL52" s="2558"/>
      <c r="AM52" s="2558"/>
      <c r="AN52" s="2558"/>
      <c r="AO52" s="2558"/>
      <c r="AP52" s="2558"/>
      <c r="AQ52" s="2558"/>
      <c r="AR52" s="2558"/>
      <c r="AS52" s="2558"/>
      <c r="AT52" s="2558"/>
      <c r="AU52" s="2558"/>
      <c r="AV52" s="2558"/>
      <c r="AW52" s="2558"/>
      <c r="AX52" s="2558"/>
      <c r="AY52" s="2559"/>
    </row>
    <row r="53" spans="1:51" ht="26.25" customHeight="1">
      <c r="A53" s="8"/>
      <c r="B53" s="571" t="s">
        <v>92</v>
      </c>
      <c r="C53" s="572"/>
      <c r="D53" s="355" t="s">
        <v>80</v>
      </c>
      <c r="E53" s="600"/>
      <c r="F53" s="600"/>
      <c r="G53" s="601"/>
      <c r="H53" s="580" t="s">
        <v>93</v>
      </c>
      <c r="I53" s="578"/>
      <c r="J53" s="578"/>
      <c r="K53" s="578"/>
      <c r="L53" s="578"/>
      <c r="M53" s="578"/>
      <c r="N53" s="578"/>
      <c r="O53" s="578"/>
      <c r="P53" s="578"/>
      <c r="Q53" s="578"/>
      <c r="R53" s="578"/>
      <c r="S53" s="578"/>
      <c r="T53" s="578"/>
      <c r="U53" s="578"/>
      <c r="V53" s="578"/>
      <c r="W53" s="578"/>
      <c r="X53" s="578"/>
      <c r="Y53" s="578"/>
      <c r="Z53" s="578"/>
      <c r="AA53" s="578"/>
      <c r="AB53" s="578"/>
      <c r="AC53" s="578"/>
      <c r="AD53" s="578"/>
      <c r="AE53" s="578"/>
      <c r="AF53" s="578"/>
      <c r="AG53" s="579"/>
      <c r="AH53" s="2551" t="s">
        <v>1247</v>
      </c>
      <c r="AI53" s="2552"/>
      <c r="AJ53" s="2552"/>
      <c r="AK53" s="2552"/>
      <c r="AL53" s="2552"/>
      <c r="AM53" s="2552"/>
      <c r="AN53" s="2552"/>
      <c r="AO53" s="2552"/>
      <c r="AP53" s="2552"/>
      <c r="AQ53" s="2552"/>
      <c r="AR53" s="2552"/>
      <c r="AS53" s="2552"/>
      <c r="AT53" s="2552"/>
      <c r="AU53" s="2552"/>
      <c r="AV53" s="2552"/>
      <c r="AW53" s="2552"/>
      <c r="AX53" s="2552"/>
      <c r="AY53" s="2553"/>
    </row>
    <row r="54" spans="1:51" ht="26.25" customHeight="1">
      <c r="A54" s="8"/>
      <c r="B54" s="573"/>
      <c r="C54" s="574"/>
      <c r="D54" s="349" t="s">
        <v>80</v>
      </c>
      <c r="E54" s="342"/>
      <c r="F54" s="342"/>
      <c r="G54" s="343"/>
      <c r="H54" s="611" t="s">
        <v>95</v>
      </c>
      <c r="I54" s="612"/>
      <c r="J54" s="612"/>
      <c r="K54" s="612"/>
      <c r="L54" s="612"/>
      <c r="M54" s="612"/>
      <c r="N54" s="612"/>
      <c r="O54" s="612"/>
      <c r="P54" s="612"/>
      <c r="Q54" s="612"/>
      <c r="R54" s="612"/>
      <c r="S54" s="612"/>
      <c r="T54" s="612"/>
      <c r="U54" s="612"/>
      <c r="V54" s="612"/>
      <c r="W54" s="612"/>
      <c r="X54" s="612"/>
      <c r="Y54" s="612"/>
      <c r="Z54" s="612"/>
      <c r="AA54" s="612"/>
      <c r="AB54" s="612"/>
      <c r="AC54" s="612"/>
      <c r="AD54" s="612"/>
      <c r="AE54" s="612"/>
      <c r="AF54" s="612"/>
      <c r="AG54" s="613"/>
      <c r="AH54" s="2554"/>
      <c r="AI54" s="2555"/>
      <c r="AJ54" s="2555"/>
      <c r="AK54" s="2555"/>
      <c r="AL54" s="2555"/>
      <c r="AM54" s="2555"/>
      <c r="AN54" s="2555"/>
      <c r="AO54" s="2555"/>
      <c r="AP54" s="2555"/>
      <c r="AQ54" s="2555"/>
      <c r="AR54" s="2555"/>
      <c r="AS54" s="2555"/>
      <c r="AT54" s="2555"/>
      <c r="AU54" s="2555"/>
      <c r="AV54" s="2555"/>
      <c r="AW54" s="2555"/>
      <c r="AX54" s="2555"/>
      <c r="AY54" s="2556"/>
    </row>
    <row r="55" spans="1:51" ht="26.25" customHeight="1">
      <c r="A55" s="8"/>
      <c r="B55" s="573"/>
      <c r="C55" s="574"/>
      <c r="D55" s="349" t="s">
        <v>1246</v>
      </c>
      <c r="E55" s="342"/>
      <c r="F55" s="342"/>
      <c r="G55" s="343"/>
      <c r="H55" s="611" t="s">
        <v>96</v>
      </c>
      <c r="I55" s="612"/>
      <c r="J55" s="612"/>
      <c r="K55" s="612"/>
      <c r="L55" s="612"/>
      <c r="M55" s="612"/>
      <c r="N55" s="612"/>
      <c r="O55" s="612"/>
      <c r="P55" s="612"/>
      <c r="Q55" s="612"/>
      <c r="R55" s="612"/>
      <c r="S55" s="612"/>
      <c r="T55" s="612"/>
      <c r="U55" s="612"/>
      <c r="V55" s="612"/>
      <c r="W55" s="612"/>
      <c r="X55" s="612"/>
      <c r="Y55" s="612"/>
      <c r="Z55" s="612"/>
      <c r="AA55" s="612"/>
      <c r="AB55" s="612"/>
      <c r="AC55" s="612"/>
      <c r="AD55" s="612"/>
      <c r="AE55" s="612"/>
      <c r="AF55" s="612"/>
      <c r="AG55" s="613"/>
      <c r="AH55" s="2554"/>
      <c r="AI55" s="2555"/>
      <c r="AJ55" s="2555"/>
      <c r="AK55" s="2555"/>
      <c r="AL55" s="2555"/>
      <c r="AM55" s="2555"/>
      <c r="AN55" s="2555"/>
      <c r="AO55" s="2555"/>
      <c r="AP55" s="2555"/>
      <c r="AQ55" s="2555"/>
      <c r="AR55" s="2555"/>
      <c r="AS55" s="2555"/>
      <c r="AT55" s="2555"/>
      <c r="AU55" s="2555"/>
      <c r="AV55" s="2555"/>
      <c r="AW55" s="2555"/>
      <c r="AX55" s="2555"/>
      <c r="AY55" s="2556"/>
    </row>
    <row r="56" spans="1:51" ht="26.25" customHeight="1">
      <c r="A56" s="8"/>
      <c r="B56" s="573"/>
      <c r="C56" s="574"/>
      <c r="D56" s="333" t="s">
        <v>322</v>
      </c>
      <c r="E56" s="614"/>
      <c r="F56" s="614"/>
      <c r="G56" s="615"/>
      <c r="H56" s="616" t="s">
        <v>97</v>
      </c>
      <c r="I56" s="617"/>
      <c r="J56" s="617"/>
      <c r="K56" s="617"/>
      <c r="L56" s="617"/>
      <c r="M56" s="617"/>
      <c r="N56" s="617"/>
      <c r="O56" s="617"/>
      <c r="P56" s="617"/>
      <c r="Q56" s="617"/>
      <c r="R56" s="617"/>
      <c r="S56" s="617"/>
      <c r="T56" s="617"/>
      <c r="U56" s="617"/>
      <c r="V56" s="617"/>
      <c r="W56" s="617"/>
      <c r="X56" s="617"/>
      <c r="Y56" s="617"/>
      <c r="Z56" s="617"/>
      <c r="AA56" s="617"/>
      <c r="AB56" s="617"/>
      <c r="AC56" s="617"/>
      <c r="AD56" s="617"/>
      <c r="AE56" s="617"/>
      <c r="AF56" s="617"/>
      <c r="AG56" s="618"/>
      <c r="AH56" s="2554"/>
      <c r="AI56" s="2555"/>
      <c r="AJ56" s="2555"/>
      <c r="AK56" s="2555"/>
      <c r="AL56" s="2555"/>
      <c r="AM56" s="2555"/>
      <c r="AN56" s="2555"/>
      <c r="AO56" s="2555"/>
      <c r="AP56" s="2555"/>
      <c r="AQ56" s="2555"/>
      <c r="AR56" s="2555"/>
      <c r="AS56" s="2555"/>
      <c r="AT56" s="2555"/>
      <c r="AU56" s="2555"/>
      <c r="AV56" s="2555"/>
      <c r="AW56" s="2555"/>
      <c r="AX56" s="2555"/>
      <c r="AY56" s="2556"/>
    </row>
    <row r="57" spans="1:51" ht="26.25" customHeight="1">
      <c r="A57" s="8"/>
      <c r="B57" s="573"/>
      <c r="C57" s="574"/>
      <c r="D57" s="1461"/>
      <c r="E57" s="625"/>
      <c r="F57" s="625"/>
      <c r="G57" s="626"/>
      <c r="H57" s="627" t="s">
        <v>98</v>
      </c>
      <c r="I57" s="628"/>
      <c r="J57" s="628"/>
      <c r="K57" s="628"/>
      <c r="L57" s="628"/>
      <c r="M57" s="628"/>
      <c r="N57" s="628"/>
      <c r="O57" s="628"/>
      <c r="P57" s="628"/>
      <c r="Q57" s="628"/>
      <c r="R57" s="628"/>
      <c r="S57" s="628"/>
      <c r="T57" s="628"/>
      <c r="U57" s="628"/>
      <c r="V57" s="629"/>
      <c r="W57" s="629"/>
      <c r="X57" s="629"/>
      <c r="Y57" s="629"/>
      <c r="Z57" s="629"/>
      <c r="AA57" s="629"/>
      <c r="AB57" s="629"/>
      <c r="AC57" s="629"/>
      <c r="AD57" s="629"/>
      <c r="AE57" s="629"/>
      <c r="AF57" s="629"/>
      <c r="AG57" s="630"/>
      <c r="AH57" s="2554"/>
      <c r="AI57" s="2555"/>
      <c r="AJ57" s="2555"/>
      <c r="AK57" s="2555"/>
      <c r="AL57" s="2555"/>
      <c r="AM57" s="2555"/>
      <c r="AN57" s="2555"/>
      <c r="AO57" s="2555"/>
      <c r="AP57" s="2555"/>
      <c r="AQ57" s="2555"/>
      <c r="AR57" s="2555"/>
      <c r="AS57" s="2555"/>
      <c r="AT57" s="2555"/>
      <c r="AU57" s="2555"/>
      <c r="AV57" s="2555"/>
      <c r="AW57" s="2555"/>
      <c r="AX57" s="2555"/>
      <c r="AY57" s="2556"/>
    </row>
    <row r="58" spans="1:51" ht="26.25" customHeight="1">
      <c r="A58" s="8"/>
      <c r="B58" s="575"/>
      <c r="C58" s="576"/>
      <c r="D58" s="594" t="s">
        <v>322</v>
      </c>
      <c r="E58" s="595"/>
      <c r="F58" s="595"/>
      <c r="G58" s="596"/>
      <c r="H58" s="597" t="s">
        <v>99</v>
      </c>
      <c r="I58" s="598"/>
      <c r="J58" s="598"/>
      <c r="K58" s="598"/>
      <c r="L58" s="598"/>
      <c r="M58" s="598"/>
      <c r="N58" s="598"/>
      <c r="O58" s="598"/>
      <c r="P58" s="598"/>
      <c r="Q58" s="598"/>
      <c r="R58" s="598"/>
      <c r="S58" s="598"/>
      <c r="T58" s="598"/>
      <c r="U58" s="598"/>
      <c r="V58" s="598"/>
      <c r="W58" s="598"/>
      <c r="X58" s="598"/>
      <c r="Y58" s="598"/>
      <c r="Z58" s="598"/>
      <c r="AA58" s="598"/>
      <c r="AB58" s="598"/>
      <c r="AC58" s="598"/>
      <c r="AD58" s="598"/>
      <c r="AE58" s="598"/>
      <c r="AF58" s="598"/>
      <c r="AG58" s="599"/>
      <c r="AH58" s="2557"/>
      <c r="AI58" s="2558"/>
      <c r="AJ58" s="2558"/>
      <c r="AK58" s="2558"/>
      <c r="AL58" s="2558"/>
      <c r="AM58" s="2558"/>
      <c r="AN58" s="2558"/>
      <c r="AO58" s="2558"/>
      <c r="AP58" s="2558"/>
      <c r="AQ58" s="2558"/>
      <c r="AR58" s="2558"/>
      <c r="AS58" s="2558"/>
      <c r="AT58" s="2558"/>
      <c r="AU58" s="2558"/>
      <c r="AV58" s="2558"/>
      <c r="AW58" s="2558"/>
      <c r="AX58" s="2558"/>
      <c r="AY58" s="2559"/>
    </row>
    <row r="59" spans="1:51" ht="180" customHeight="1" thickBot="1">
      <c r="A59" s="8"/>
      <c r="B59" s="619" t="s">
        <v>100</v>
      </c>
      <c r="C59" s="620"/>
      <c r="D59" s="1458" t="s">
        <v>1245</v>
      </c>
      <c r="E59" s="622"/>
      <c r="F59" s="622"/>
      <c r="G59" s="622"/>
      <c r="H59" s="622"/>
      <c r="I59" s="622"/>
      <c r="J59" s="622"/>
      <c r="K59" s="622"/>
      <c r="L59" s="622"/>
      <c r="M59" s="622"/>
      <c r="N59" s="622"/>
      <c r="O59" s="622"/>
      <c r="P59" s="622"/>
      <c r="Q59" s="622"/>
      <c r="R59" s="622"/>
      <c r="S59" s="622"/>
      <c r="T59" s="622"/>
      <c r="U59" s="622"/>
      <c r="V59" s="622"/>
      <c r="W59" s="622"/>
      <c r="X59" s="622"/>
      <c r="Y59" s="622"/>
      <c r="Z59" s="622"/>
      <c r="AA59" s="622"/>
      <c r="AB59" s="622"/>
      <c r="AC59" s="622"/>
      <c r="AD59" s="622"/>
      <c r="AE59" s="622"/>
      <c r="AF59" s="622"/>
      <c r="AG59" s="622"/>
      <c r="AH59" s="622"/>
      <c r="AI59" s="622"/>
      <c r="AJ59" s="622"/>
      <c r="AK59" s="622"/>
      <c r="AL59" s="622"/>
      <c r="AM59" s="622"/>
      <c r="AN59" s="622"/>
      <c r="AO59" s="622"/>
      <c r="AP59" s="622"/>
      <c r="AQ59" s="622"/>
      <c r="AR59" s="622"/>
      <c r="AS59" s="622"/>
      <c r="AT59" s="622"/>
      <c r="AU59" s="622"/>
      <c r="AV59" s="622"/>
      <c r="AW59" s="622"/>
      <c r="AX59" s="622"/>
      <c r="AY59" s="623"/>
    </row>
    <row r="60" spans="1:51" ht="21" hidden="1" customHeight="1">
      <c r="A60" s="8"/>
      <c r="B60" s="11"/>
      <c r="C60" s="12"/>
      <c r="D60" s="535" t="s">
        <v>102</v>
      </c>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36"/>
    </row>
    <row r="61" spans="1:51" ht="97.5" hidden="1" customHeight="1">
      <c r="A61" s="8"/>
      <c r="B61" s="11"/>
      <c r="C61" s="12"/>
      <c r="D61" s="655" t="s">
        <v>103</v>
      </c>
      <c r="E61" s="656"/>
      <c r="F61" s="656"/>
      <c r="G61" s="656"/>
      <c r="H61" s="656"/>
      <c r="I61" s="656"/>
      <c r="J61" s="656"/>
      <c r="K61" s="656"/>
      <c r="L61" s="656"/>
      <c r="M61" s="656"/>
      <c r="N61" s="656"/>
      <c r="O61" s="656"/>
      <c r="P61" s="656"/>
      <c r="Q61" s="656"/>
      <c r="R61" s="656"/>
      <c r="S61" s="656"/>
      <c r="T61" s="656"/>
      <c r="U61" s="656"/>
      <c r="V61" s="656"/>
      <c r="W61" s="656"/>
      <c r="X61" s="656"/>
      <c r="Y61" s="656"/>
      <c r="Z61" s="656"/>
      <c r="AA61" s="656"/>
      <c r="AB61" s="656"/>
      <c r="AC61" s="656"/>
      <c r="AD61" s="656"/>
      <c r="AE61" s="656"/>
      <c r="AF61" s="656"/>
      <c r="AG61" s="656"/>
      <c r="AH61" s="656"/>
      <c r="AI61" s="656"/>
      <c r="AJ61" s="656"/>
      <c r="AK61" s="656"/>
      <c r="AL61" s="656"/>
      <c r="AM61" s="656"/>
      <c r="AN61" s="656"/>
      <c r="AO61" s="656"/>
      <c r="AP61" s="656"/>
      <c r="AQ61" s="656"/>
      <c r="AR61" s="656"/>
      <c r="AS61" s="656"/>
      <c r="AT61" s="656"/>
      <c r="AU61" s="656"/>
      <c r="AV61" s="656"/>
      <c r="AW61" s="656"/>
      <c r="AX61" s="656"/>
      <c r="AY61" s="657"/>
    </row>
    <row r="62" spans="1:51" ht="119.85" hidden="1" customHeight="1">
      <c r="A62" s="8"/>
      <c r="B62" s="11"/>
      <c r="C62" s="12"/>
      <c r="D62" s="658" t="s">
        <v>104</v>
      </c>
      <c r="E62" s="659"/>
      <c r="F62" s="659"/>
      <c r="G62" s="659"/>
      <c r="H62" s="659"/>
      <c r="I62" s="659"/>
      <c r="J62" s="659"/>
      <c r="K62" s="659"/>
      <c r="L62" s="659"/>
      <c r="M62" s="659"/>
      <c r="N62" s="659"/>
      <c r="O62" s="659"/>
      <c r="P62" s="659"/>
      <c r="Q62" s="659"/>
      <c r="R62" s="659"/>
      <c r="S62" s="659"/>
      <c r="T62" s="659"/>
      <c r="U62" s="659"/>
      <c r="V62" s="659"/>
      <c r="W62" s="659"/>
      <c r="X62" s="659"/>
      <c r="Y62" s="659"/>
      <c r="Z62" s="659"/>
      <c r="AA62" s="659"/>
      <c r="AB62" s="659"/>
      <c r="AC62" s="659"/>
      <c r="AD62" s="659"/>
      <c r="AE62" s="659"/>
      <c r="AF62" s="659"/>
      <c r="AG62" s="659"/>
      <c r="AH62" s="659"/>
      <c r="AI62" s="659"/>
      <c r="AJ62" s="659"/>
      <c r="AK62" s="659"/>
      <c r="AL62" s="659"/>
      <c r="AM62" s="659"/>
      <c r="AN62" s="659"/>
      <c r="AO62" s="659"/>
      <c r="AP62" s="659"/>
      <c r="AQ62" s="659"/>
      <c r="AR62" s="659"/>
      <c r="AS62" s="659"/>
      <c r="AT62" s="659"/>
      <c r="AU62" s="659"/>
      <c r="AV62" s="659"/>
      <c r="AW62" s="659"/>
      <c r="AX62" s="659"/>
      <c r="AY62" s="660"/>
    </row>
    <row r="63" spans="1:51" ht="21" customHeight="1">
      <c r="A63" s="8"/>
      <c r="B63" s="515" t="s">
        <v>105</v>
      </c>
      <c r="C63" s="516"/>
      <c r="D63" s="516"/>
      <c r="E63" s="516"/>
      <c r="F63" s="516"/>
      <c r="G63" s="516"/>
      <c r="H63" s="516"/>
      <c r="I63" s="516"/>
      <c r="J63" s="516"/>
      <c r="K63" s="516"/>
      <c r="L63" s="516"/>
      <c r="M63" s="516"/>
      <c r="N63" s="516"/>
      <c r="O63" s="516"/>
      <c r="P63" s="516"/>
      <c r="Q63" s="516"/>
      <c r="R63" s="516"/>
      <c r="S63" s="516"/>
      <c r="T63" s="516"/>
      <c r="U63" s="516"/>
      <c r="V63" s="516"/>
      <c r="W63" s="516"/>
      <c r="X63" s="516"/>
      <c r="Y63" s="516"/>
      <c r="Z63" s="516"/>
      <c r="AA63" s="516"/>
      <c r="AB63" s="516"/>
      <c r="AC63" s="516"/>
      <c r="AD63" s="516"/>
      <c r="AE63" s="516"/>
      <c r="AF63" s="516"/>
      <c r="AG63" s="516"/>
      <c r="AH63" s="516"/>
      <c r="AI63" s="516"/>
      <c r="AJ63" s="516"/>
      <c r="AK63" s="516"/>
      <c r="AL63" s="516"/>
      <c r="AM63" s="516"/>
      <c r="AN63" s="516"/>
      <c r="AO63" s="516"/>
      <c r="AP63" s="516"/>
      <c r="AQ63" s="516"/>
      <c r="AR63" s="516"/>
      <c r="AS63" s="516"/>
      <c r="AT63" s="516"/>
      <c r="AU63" s="516"/>
      <c r="AV63" s="516"/>
      <c r="AW63" s="516"/>
      <c r="AX63" s="516"/>
      <c r="AY63" s="536"/>
    </row>
    <row r="64" spans="1:51" ht="122.45" customHeight="1">
      <c r="A64" s="13"/>
      <c r="B64" s="661" t="s">
        <v>1705</v>
      </c>
      <c r="C64" s="662"/>
      <c r="D64" s="662"/>
      <c r="E64" s="662"/>
      <c r="F64" s="663"/>
      <c r="G64" s="664" t="s">
        <v>1705</v>
      </c>
      <c r="H64" s="665"/>
      <c r="I64" s="665"/>
      <c r="J64" s="665"/>
      <c r="K64" s="665"/>
      <c r="L64" s="665"/>
      <c r="M64" s="665"/>
      <c r="N64" s="665"/>
      <c r="O64" s="665"/>
      <c r="P64" s="665"/>
      <c r="Q64" s="665"/>
      <c r="R64" s="665"/>
      <c r="S64" s="665"/>
      <c r="T64" s="665"/>
      <c r="U64" s="665"/>
      <c r="V64" s="665"/>
      <c r="W64" s="665"/>
      <c r="X64" s="665"/>
      <c r="Y64" s="665"/>
      <c r="Z64" s="665"/>
      <c r="AA64" s="665"/>
      <c r="AB64" s="665"/>
      <c r="AC64" s="665"/>
      <c r="AD64" s="665"/>
      <c r="AE64" s="665"/>
      <c r="AF64" s="665"/>
      <c r="AG64" s="665"/>
      <c r="AH64" s="665"/>
      <c r="AI64" s="665"/>
      <c r="AJ64" s="665"/>
      <c r="AK64" s="665"/>
      <c r="AL64" s="665"/>
      <c r="AM64" s="665"/>
      <c r="AN64" s="665"/>
      <c r="AO64" s="665"/>
      <c r="AP64" s="665"/>
      <c r="AQ64" s="665"/>
      <c r="AR64" s="665"/>
      <c r="AS64" s="665"/>
      <c r="AT64" s="665"/>
      <c r="AU64" s="665"/>
      <c r="AV64" s="665"/>
      <c r="AW64" s="665"/>
      <c r="AX64" s="665"/>
      <c r="AY64" s="666"/>
    </row>
    <row r="65" spans="1:51" ht="18.399999999999999" customHeight="1">
      <c r="A65" s="13"/>
      <c r="B65" s="649" t="s">
        <v>106</v>
      </c>
      <c r="C65" s="650"/>
      <c r="D65" s="650"/>
      <c r="E65" s="650"/>
      <c r="F65" s="650"/>
      <c r="G65" s="650"/>
      <c r="H65" s="650"/>
      <c r="I65" s="650"/>
      <c r="J65" s="650"/>
      <c r="K65" s="650"/>
      <c r="L65" s="650"/>
      <c r="M65" s="650"/>
      <c r="N65" s="650"/>
      <c r="O65" s="650"/>
      <c r="P65" s="650"/>
      <c r="Q65" s="650"/>
      <c r="R65" s="650"/>
      <c r="S65" s="650"/>
      <c r="T65" s="650"/>
      <c r="U65" s="650"/>
      <c r="V65" s="650"/>
      <c r="W65" s="650"/>
      <c r="X65" s="650"/>
      <c r="Y65" s="650"/>
      <c r="Z65" s="650"/>
      <c r="AA65" s="650"/>
      <c r="AB65" s="650"/>
      <c r="AC65" s="650"/>
      <c r="AD65" s="650"/>
      <c r="AE65" s="650"/>
      <c r="AF65" s="650"/>
      <c r="AG65" s="650"/>
      <c r="AH65" s="650"/>
      <c r="AI65" s="650"/>
      <c r="AJ65" s="650"/>
      <c r="AK65" s="650"/>
      <c r="AL65" s="650"/>
      <c r="AM65" s="650"/>
      <c r="AN65" s="650"/>
      <c r="AO65" s="650"/>
      <c r="AP65" s="650"/>
      <c r="AQ65" s="650"/>
      <c r="AR65" s="650"/>
      <c r="AS65" s="650"/>
      <c r="AT65" s="650"/>
      <c r="AU65" s="650"/>
      <c r="AV65" s="650"/>
      <c r="AW65" s="650"/>
      <c r="AX65" s="650"/>
      <c r="AY65" s="651"/>
    </row>
    <row r="66" spans="1:51" ht="119.1" customHeight="1" thickBot="1">
      <c r="A66" s="13"/>
      <c r="B66" s="675" t="s">
        <v>1705</v>
      </c>
      <c r="C66" s="676"/>
      <c r="D66" s="676"/>
      <c r="E66" s="676"/>
      <c r="F66" s="677"/>
      <c r="G66" s="961" t="s">
        <v>1705</v>
      </c>
      <c r="H66" s="622"/>
      <c r="I66" s="622"/>
      <c r="J66" s="622"/>
      <c r="K66" s="622"/>
      <c r="L66" s="622"/>
      <c r="M66" s="622"/>
      <c r="N66" s="622"/>
      <c r="O66" s="622"/>
      <c r="P66" s="622"/>
      <c r="Q66" s="622"/>
      <c r="R66" s="622"/>
      <c r="S66" s="622"/>
      <c r="T66" s="622"/>
      <c r="U66" s="622"/>
      <c r="V66" s="622"/>
      <c r="W66" s="622"/>
      <c r="X66" s="622"/>
      <c r="Y66" s="622"/>
      <c r="Z66" s="622"/>
      <c r="AA66" s="622"/>
      <c r="AB66" s="622"/>
      <c r="AC66" s="622"/>
      <c r="AD66" s="622"/>
      <c r="AE66" s="622"/>
      <c r="AF66" s="622"/>
      <c r="AG66" s="622"/>
      <c r="AH66" s="622"/>
      <c r="AI66" s="622"/>
      <c r="AJ66" s="622"/>
      <c r="AK66" s="622"/>
      <c r="AL66" s="622"/>
      <c r="AM66" s="622"/>
      <c r="AN66" s="622"/>
      <c r="AO66" s="622"/>
      <c r="AP66" s="622"/>
      <c r="AQ66" s="622"/>
      <c r="AR66" s="622"/>
      <c r="AS66" s="622"/>
      <c r="AT66" s="622"/>
      <c r="AU66" s="622"/>
      <c r="AV66" s="622"/>
      <c r="AW66" s="622"/>
      <c r="AX66" s="622"/>
      <c r="AY66" s="623"/>
    </row>
    <row r="67" spans="1:51" ht="19.7" customHeight="1">
      <c r="A67" s="13"/>
      <c r="B67" s="652" t="s">
        <v>107</v>
      </c>
      <c r="C67" s="653"/>
      <c r="D67" s="653"/>
      <c r="E67" s="653"/>
      <c r="F67" s="653"/>
      <c r="G67" s="653"/>
      <c r="H67" s="653"/>
      <c r="I67" s="653"/>
      <c r="J67" s="653"/>
      <c r="K67" s="653"/>
      <c r="L67" s="653"/>
      <c r="M67" s="653"/>
      <c r="N67" s="653"/>
      <c r="O67" s="653"/>
      <c r="P67" s="653"/>
      <c r="Q67" s="653"/>
      <c r="R67" s="653"/>
      <c r="S67" s="653"/>
      <c r="T67" s="653"/>
      <c r="U67" s="653"/>
      <c r="V67" s="653"/>
      <c r="W67" s="653"/>
      <c r="X67" s="653"/>
      <c r="Y67" s="653"/>
      <c r="Z67" s="653"/>
      <c r="AA67" s="653"/>
      <c r="AB67" s="653"/>
      <c r="AC67" s="653"/>
      <c r="AD67" s="653"/>
      <c r="AE67" s="653"/>
      <c r="AF67" s="653"/>
      <c r="AG67" s="653"/>
      <c r="AH67" s="653"/>
      <c r="AI67" s="653"/>
      <c r="AJ67" s="653"/>
      <c r="AK67" s="653"/>
      <c r="AL67" s="653"/>
      <c r="AM67" s="653"/>
      <c r="AN67" s="653"/>
      <c r="AO67" s="653"/>
      <c r="AP67" s="653"/>
      <c r="AQ67" s="653"/>
      <c r="AR67" s="653"/>
      <c r="AS67" s="653"/>
      <c r="AT67" s="653"/>
      <c r="AU67" s="653"/>
      <c r="AV67" s="653"/>
      <c r="AW67" s="653"/>
      <c r="AX67" s="653"/>
      <c r="AY67" s="654"/>
    </row>
    <row r="68" spans="1:51" ht="205.15" customHeight="1" thickBot="1">
      <c r="A68" s="13"/>
      <c r="B68" s="2951"/>
      <c r="C68" s="2952"/>
      <c r="D68" s="2952"/>
      <c r="E68" s="2952"/>
      <c r="F68" s="2952"/>
      <c r="G68" s="2952"/>
      <c r="H68" s="2952"/>
      <c r="I68" s="2952"/>
      <c r="J68" s="2952"/>
      <c r="K68" s="2952"/>
      <c r="L68" s="2952"/>
      <c r="M68" s="2952"/>
      <c r="N68" s="2952"/>
      <c r="O68" s="2952"/>
      <c r="P68" s="2952"/>
      <c r="Q68" s="2952"/>
      <c r="R68" s="2952"/>
      <c r="S68" s="2952"/>
      <c r="T68" s="2952"/>
      <c r="U68" s="2952"/>
      <c r="V68" s="2952"/>
      <c r="W68" s="2952"/>
      <c r="X68" s="2952"/>
      <c r="Y68" s="2952"/>
      <c r="Z68" s="2952"/>
      <c r="AA68" s="2952"/>
      <c r="AB68" s="2952"/>
      <c r="AC68" s="2952"/>
      <c r="AD68" s="2952"/>
      <c r="AE68" s="2952"/>
      <c r="AF68" s="2952"/>
      <c r="AG68" s="2952"/>
      <c r="AH68" s="2952"/>
      <c r="AI68" s="2952"/>
      <c r="AJ68" s="2952"/>
      <c r="AK68" s="2952"/>
      <c r="AL68" s="2952"/>
      <c r="AM68" s="2952"/>
      <c r="AN68" s="2952"/>
      <c r="AO68" s="2952"/>
      <c r="AP68" s="2952"/>
      <c r="AQ68" s="2952"/>
      <c r="AR68" s="2952"/>
      <c r="AS68" s="2952"/>
      <c r="AT68" s="2952"/>
      <c r="AU68" s="2952"/>
      <c r="AV68" s="2952"/>
      <c r="AW68" s="2952"/>
      <c r="AX68" s="2952"/>
      <c r="AY68" s="2953"/>
    </row>
    <row r="69" spans="1:51" ht="19.7" customHeight="1">
      <c r="A69" s="13"/>
      <c r="B69" s="683" t="s">
        <v>108</v>
      </c>
      <c r="C69" s="684"/>
      <c r="D69" s="684"/>
      <c r="E69" s="684"/>
      <c r="F69" s="684"/>
      <c r="G69" s="684"/>
      <c r="H69" s="684"/>
      <c r="I69" s="684"/>
      <c r="J69" s="684"/>
      <c r="K69" s="684"/>
      <c r="L69" s="684"/>
      <c r="M69" s="684"/>
      <c r="N69" s="684"/>
      <c r="O69" s="684"/>
      <c r="P69" s="684"/>
      <c r="Q69" s="684"/>
      <c r="R69" s="684"/>
      <c r="S69" s="684"/>
      <c r="T69" s="684"/>
      <c r="U69" s="684"/>
      <c r="V69" s="684"/>
      <c r="W69" s="684"/>
      <c r="X69" s="684"/>
      <c r="Y69" s="684"/>
      <c r="Z69" s="684"/>
      <c r="AA69" s="684"/>
      <c r="AB69" s="684"/>
      <c r="AC69" s="684"/>
      <c r="AD69" s="684"/>
      <c r="AE69" s="684"/>
      <c r="AF69" s="684"/>
      <c r="AG69" s="684"/>
      <c r="AH69" s="684"/>
      <c r="AI69" s="684"/>
      <c r="AJ69" s="684"/>
      <c r="AK69" s="684"/>
      <c r="AL69" s="684"/>
      <c r="AM69" s="684"/>
      <c r="AN69" s="684"/>
      <c r="AO69" s="684"/>
      <c r="AP69" s="684"/>
      <c r="AQ69" s="684"/>
      <c r="AR69" s="684"/>
      <c r="AS69" s="684"/>
      <c r="AT69" s="684"/>
      <c r="AU69" s="684"/>
      <c r="AV69" s="684"/>
      <c r="AW69" s="684"/>
      <c r="AX69" s="684"/>
      <c r="AY69" s="685"/>
    </row>
    <row r="70" spans="1:51" ht="19.899999999999999" customHeight="1">
      <c r="A70" s="13"/>
      <c r="B70" s="14" t="s">
        <v>109</v>
      </c>
      <c r="C70" s="15"/>
      <c r="D70" s="15"/>
      <c r="E70" s="15"/>
      <c r="F70" s="15"/>
      <c r="G70" s="15"/>
      <c r="H70" s="15"/>
      <c r="I70" s="15"/>
      <c r="J70" s="15"/>
      <c r="K70" s="15"/>
      <c r="L70" s="16"/>
      <c r="M70" s="678"/>
      <c r="N70" s="679"/>
      <c r="O70" s="679"/>
      <c r="P70" s="679"/>
      <c r="Q70" s="679"/>
      <c r="R70" s="679"/>
      <c r="S70" s="679"/>
      <c r="T70" s="679"/>
      <c r="U70" s="679"/>
      <c r="V70" s="679"/>
      <c r="W70" s="679"/>
      <c r="X70" s="679"/>
      <c r="Y70" s="679"/>
      <c r="Z70" s="679"/>
      <c r="AA70" s="680"/>
      <c r="AB70" s="15" t="s">
        <v>111</v>
      </c>
      <c r="AC70" s="15"/>
      <c r="AD70" s="15"/>
      <c r="AE70" s="15"/>
      <c r="AF70" s="15"/>
      <c r="AG70" s="15"/>
      <c r="AH70" s="15"/>
      <c r="AI70" s="15"/>
      <c r="AJ70" s="15"/>
      <c r="AK70" s="16"/>
      <c r="AL70" s="681">
        <v>342</v>
      </c>
      <c r="AM70" s="679"/>
      <c r="AN70" s="679"/>
      <c r="AO70" s="679"/>
      <c r="AP70" s="679"/>
      <c r="AQ70" s="679"/>
      <c r="AR70" s="679"/>
      <c r="AS70" s="679"/>
      <c r="AT70" s="679"/>
      <c r="AU70" s="679"/>
      <c r="AV70" s="679"/>
      <c r="AW70" s="679"/>
      <c r="AX70" s="679"/>
      <c r="AY70" s="682"/>
    </row>
    <row r="71" spans="1:51" ht="3" customHeight="1">
      <c r="A71" s="8"/>
      <c r="B71" s="4"/>
      <c r="C71" s="4"/>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row>
    <row r="72" spans="1:51" ht="23.25" customHeight="1" thickBot="1">
      <c r="A72" s="8"/>
      <c r="B72" s="689" t="s">
        <v>121</v>
      </c>
      <c r="C72" s="690"/>
      <c r="D72" s="690"/>
      <c r="E72" s="690"/>
      <c r="F72" s="690"/>
      <c r="G72" s="690"/>
      <c r="H72" s="690"/>
      <c r="I72" s="690"/>
      <c r="J72" s="690"/>
      <c r="K72" s="690"/>
      <c r="L72" s="690"/>
      <c r="M72" s="690"/>
      <c r="N72" s="690"/>
      <c r="O72" s="690"/>
      <c r="P72" s="690"/>
      <c r="Q72" s="690"/>
      <c r="R72" s="690"/>
      <c r="S72" s="690"/>
      <c r="T72" s="690"/>
      <c r="U72" s="690"/>
      <c r="V72" s="690"/>
      <c r="W72" s="690"/>
      <c r="X72" s="690"/>
      <c r="Y72" s="690"/>
      <c r="Z72" s="690"/>
      <c r="AA72" s="690"/>
      <c r="AB72" s="690"/>
      <c r="AC72" s="690"/>
      <c r="AD72" s="690"/>
      <c r="AE72" s="690"/>
      <c r="AF72" s="690"/>
      <c r="AG72" s="690"/>
      <c r="AH72" s="690"/>
      <c r="AI72" s="690"/>
      <c r="AJ72" s="690"/>
      <c r="AK72" s="690"/>
      <c r="AL72" s="690"/>
      <c r="AM72" s="690"/>
      <c r="AN72" s="690"/>
      <c r="AO72" s="690"/>
      <c r="AP72" s="690"/>
      <c r="AQ72" s="690"/>
      <c r="AR72" s="690"/>
      <c r="AS72" s="690"/>
      <c r="AT72" s="690"/>
      <c r="AU72" s="690"/>
      <c r="AV72" s="690"/>
      <c r="AW72" s="690"/>
      <c r="AX72" s="690"/>
      <c r="AY72" s="690"/>
    </row>
    <row r="73" spans="1:51" ht="385.5" customHeight="1">
      <c r="A73" s="13"/>
      <c r="B73" s="667" t="s">
        <v>122</v>
      </c>
      <c r="C73" s="668"/>
      <c r="D73" s="668"/>
      <c r="E73" s="668"/>
      <c r="F73" s="668"/>
      <c r="G73" s="669"/>
      <c r="H73" s="22" t="s">
        <v>123</v>
      </c>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4"/>
    </row>
    <row r="74" spans="1:51" ht="348.95" customHeight="1">
      <c r="B74" s="394"/>
      <c r="C74" s="395"/>
      <c r="D74" s="395"/>
      <c r="E74" s="395"/>
      <c r="F74" s="395"/>
      <c r="G74" s="396"/>
      <c r="H74" s="25"/>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7"/>
    </row>
    <row r="75" spans="1:51" ht="324" customHeight="1" thickBot="1">
      <c r="B75" s="670"/>
      <c r="C75" s="671"/>
      <c r="D75" s="671"/>
      <c r="E75" s="671"/>
      <c r="F75" s="671"/>
      <c r="G75" s="672"/>
      <c r="H75" s="50"/>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2"/>
    </row>
    <row r="76" spans="1:51" ht="41.25" customHeight="1">
      <c r="B76" s="19"/>
      <c r="C76" s="19"/>
      <c r="D76" s="19"/>
      <c r="E76" s="19"/>
      <c r="F76" s="19"/>
      <c r="G76" s="19"/>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row>
    <row r="77" spans="1:51" ht="30" customHeight="1" thickBot="1">
      <c r="B77" s="307" t="s">
        <v>121</v>
      </c>
      <c r="C77" s="307"/>
      <c r="D77" s="307"/>
      <c r="E77" s="307"/>
      <c r="F77" s="308"/>
      <c r="G77" s="308"/>
      <c r="H77" s="309"/>
      <c r="I77" s="309"/>
      <c r="J77" s="309"/>
      <c r="K77" s="309"/>
      <c r="L77" s="309"/>
      <c r="M77" s="309"/>
      <c r="N77" s="309"/>
      <c r="O77" s="309"/>
      <c r="P77" s="309"/>
      <c r="Q77" s="309"/>
      <c r="R77" s="309"/>
      <c r="S77" s="309"/>
      <c r="T77" s="309"/>
      <c r="U77" s="309"/>
      <c r="V77" s="309"/>
      <c r="W77" s="309"/>
      <c r="X77" s="309"/>
      <c r="Y77" s="309"/>
      <c r="Z77" s="309"/>
      <c r="AA77" s="309"/>
      <c r="AB77" s="309"/>
      <c r="AC77" s="309"/>
      <c r="AD77" s="309"/>
      <c r="AE77" s="309"/>
      <c r="AF77" s="309"/>
      <c r="AG77" s="309"/>
      <c r="AH77" s="309"/>
      <c r="AI77" s="309"/>
      <c r="AJ77" s="309"/>
      <c r="AK77" s="309"/>
      <c r="AL77" s="309"/>
      <c r="AM77" s="309"/>
      <c r="AN77" s="309"/>
      <c r="AO77" s="309"/>
      <c r="AP77" s="309"/>
      <c r="AQ77" s="309"/>
      <c r="AR77" s="309"/>
      <c r="AS77" s="309"/>
      <c r="AT77" s="309"/>
      <c r="AU77" s="309"/>
      <c r="AV77" s="309"/>
      <c r="AW77" s="309"/>
      <c r="AX77" s="309"/>
      <c r="AY77" s="309"/>
    </row>
    <row r="78" spans="1:51" ht="24.75" customHeight="1">
      <c r="B78" s="310" t="s">
        <v>140</v>
      </c>
      <c r="C78" s="311"/>
      <c r="D78" s="311"/>
      <c r="E78" s="311"/>
      <c r="F78" s="311"/>
      <c r="G78" s="312"/>
      <c r="H78" s="319" t="s">
        <v>141</v>
      </c>
      <c r="I78" s="320"/>
      <c r="J78" s="320"/>
      <c r="K78" s="320"/>
      <c r="L78" s="320"/>
      <c r="M78" s="320"/>
      <c r="N78" s="320"/>
      <c r="O78" s="320"/>
      <c r="P78" s="320"/>
      <c r="Q78" s="320"/>
      <c r="R78" s="320"/>
      <c r="S78" s="320"/>
      <c r="T78" s="320"/>
      <c r="U78" s="320"/>
      <c r="V78" s="320"/>
      <c r="W78" s="320"/>
      <c r="X78" s="320"/>
      <c r="Y78" s="320"/>
      <c r="Z78" s="320"/>
      <c r="AA78" s="320"/>
      <c r="AB78" s="320"/>
      <c r="AC78" s="321"/>
      <c r="AD78" s="319" t="s">
        <v>142</v>
      </c>
      <c r="AE78" s="320"/>
      <c r="AF78" s="320"/>
      <c r="AG78" s="320"/>
      <c r="AH78" s="320"/>
      <c r="AI78" s="320"/>
      <c r="AJ78" s="320"/>
      <c r="AK78" s="320"/>
      <c r="AL78" s="320"/>
      <c r="AM78" s="320"/>
      <c r="AN78" s="320"/>
      <c r="AO78" s="320"/>
      <c r="AP78" s="320"/>
      <c r="AQ78" s="320"/>
      <c r="AR78" s="320"/>
      <c r="AS78" s="320"/>
      <c r="AT78" s="320"/>
      <c r="AU78" s="320"/>
      <c r="AV78" s="320"/>
      <c r="AW78" s="320"/>
      <c r="AX78" s="320"/>
      <c r="AY78" s="322"/>
    </row>
    <row r="79" spans="1:51" ht="24.75" customHeight="1">
      <c r="B79" s="313"/>
      <c r="C79" s="314"/>
      <c r="D79" s="314"/>
      <c r="E79" s="314"/>
      <c r="F79" s="314"/>
      <c r="G79" s="315"/>
      <c r="H79" s="326" t="s">
        <v>60</v>
      </c>
      <c r="I79" s="327"/>
      <c r="J79" s="327"/>
      <c r="K79" s="327"/>
      <c r="L79" s="328"/>
      <c r="M79" s="329" t="s">
        <v>143</v>
      </c>
      <c r="N79" s="327"/>
      <c r="O79" s="327"/>
      <c r="P79" s="327"/>
      <c r="Q79" s="327"/>
      <c r="R79" s="327"/>
      <c r="S79" s="327"/>
      <c r="T79" s="327"/>
      <c r="U79" s="327"/>
      <c r="V79" s="327"/>
      <c r="W79" s="327"/>
      <c r="X79" s="327"/>
      <c r="Y79" s="328"/>
      <c r="Z79" s="323" t="s">
        <v>144</v>
      </c>
      <c r="AA79" s="324"/>
      <c r="AB79" s="324"/>
      <c r="AC79" s="325"/>
      <c r="AD79" s="326" t="s">
        <v>60</v>
      </c>
      <c r="AE79" s="327"/>
      <c r="AF79" s="327"/>
      <c r="AG79" s="327"/>
      <c r="AH79" s="328"/>
      <c r="AI79" s="329" t="s">
        <v>143</v>
      </c>
      <c r="AJ79" s="327"/>
      <c r="AK79" s="327"/>
      <c r="AL79" s="327"/>
      <c r="AM79" s="327"/>
      <c r="AN79" s="327"/>
      <c r="AO79" s="327"/>
      <c r="AP79" s="327"/>
      <c r="AQ79" s="327"/>
      <c r="AR79" s="327"/>
      <c r="AS79" s="327"/>
      <c r="AT79" s="327"/>
      <c r="AU79" s="328"/>
      <c r="AV79" s="323" t="s">
        <v>144</v>
      </c>
      <c r="AW79" s="324"/>
      <c r="AX79" s="324"/>
      <c r="AY79" s="330"/>
    </row>
    <row r="80" spans="1:51" ht="24.75" customHeight="1">
      <c r="B80" s="313"/>
      <c r="C80" s="314"/>
      <c r="D80" s="314"/>
      <c r="E80" s="314"/>
      <c r="F80" s="314"/>
      <c r="G80" s="315"/>
      <c r="H80" s="703"/>
      <c r="I80" s="600"/>
      <c r="J80" s="600"/>
      <c r="K80" s="600"/>
      <c r="L80" s="601"/>
      <c r="M80" s="704"/>
      <c r="N80" s="705"/>
      <c r="O80" s="705"/>
      <c r="P80" s="705"/>
      <c r="Q80" s="705"/>
      <c r="R80" s="705"/>
      <c r="S80" s="705"/>
      <c r="T80" s="705"/>
      <c r="U80" s="705"/>
      <c r="V80" s="705"/>
      <c r="W80" s="705"/>
      <c r="X80" s="705"/>
      <c r="Y80" s="706"/>
      <c r="Z80" s="694"/>
      <c r="AA80" s="695"/>
      <c r="AB80" s="695"/>
      <c r="AC80" s="921"/>
      <c r="AD80" s="703"/>
      <c r="AE80" s="600"/>
      <c r="AF80" s="600"/>
      <c r="AG80" s="600"/>
      <c r="AH80" s="601"/>
      <c r="AI80" s="704"/>
      <c r="AJ80" s="705"/>
      <c r="AK80" s="705"/>
      <c r="AL80" s="705"/>
      <c r="AM80" s="705"/>
      <c r="AN80" s="705"/>
      <c r="AO80" s="705"/>
      <c r="AP80" s="705"/>
      <c r="AQ80" s="705"/>
      <c r="AR80" s="705"/>
      <c r="AS80" s="705"/>
      <c r="AT80" s="705"/>
      <c r="AU80" s="706"/>
      <c r="AV80" s="694"/>
      <c r="AW80" s="695"/>
      <c r="AX80" s="695"/>
      <c r="AY80" s="696"/>
    </row>
    <row r="81" spans="2:51" ht="24.75" customHeight="1">
      <c r="B81" s="313"/>
      <c r="C81" s="314"/>
      <c r="D81" s="314"/>
      <c r="E81" s="314"/>
      <c r="F81" s="314"/>
      <c r="G81" s="315"/>
      <c r="H81" s="341"/>
      <c r="I81" s="342"/>
      <c r="J81" s="342"/>
      <c r="K81" s="342"/>
      <c r="L81" s="343"/>
      <c r="M81" s="346"/>
      <c r="N81" s="347"/>
      <c r="O81" s="347"/>
      <c r="P81" s="347"/>
      <c r="Q81" s="347"/>
      <c r="R81" s="347"/>
      <c r="S81" s="347"/>
      <c r="T81" s="347"/>
      <c r="U81" s="347"/>
      <c r="V81" s="347"/>
      <c r="W81" s="347"/>
      <c r="X81" s="347"/>
      <c r="Y81" s="348"/>
      <c r="Z81" s="697"/>
      <c r="AA81" s="698"/>
      <c r="AB81" s="698"/>
      <c r="AC81" s="720"/>
      <c r="AD81" s="341"/>
      <c r="AE81" s="342"/>
      <c r="AF81" s="342"/>
      <c r="AG81" s="342"/>
      <c r="AH81" s="343"/>
      <c r="AI81" s="346"/>
      <c r="AJ81" s="347"/>
      <c r="AK81" s="347"/>
      <c r="AL81" s="347"/>
      <c r="AM81" s="347"/>
      <c r="AN81" s="347"/>
      <c r="AO81" s="347"/>
      <c r="AP81" s="347"/>
      <c r="AQ81" s="347"/>
      <c r="AR81" s="347"/>
      <c r="AS81" s="347"/>
      <c r="AT81" s="347"/>
      <c r="AU81" s="348"/>
      <c r="AV81" s="697"/>
      <c r="AW81" s="698"/>
      <c r="AX81" s="698"/>
      <c r="AY81" s="699"/>
    </row>
    <row r="82" spans="2:51" ht="24.75" customHeight="1">
      <c r="B82" s="313"/>
      <c r="C82" s="314"/>
      <c r="D82" s="314"/>
      <c r="E82" s="314"/>
      <c r="F82" s="314"/>
      <c r="G82" s="315"/>
      <c r="H82" s="341"/>
      <c r="I82" s="342"/>
      <c r="J82" s="342"/>
      <c r="K82" s="342"/>
      <c r="L82" s="343"/>
      <c r="M82" s="346"/>
      <c r="N82" s="347"/>
      <c r="O82" s="347"/>
      <c r="P82" s="347"/>
      <c r="Q82" s="347"/>
      <c r="R82" s="347"/>
      <c r="S82" s="347"/>
      <c r="T82" s="347"/>
      <c r="U82" s="347"/>
      <c r="V82" s="347"/>
      <c r="W82" s="347"/>
      <c r="X82" s="347"/>
      <c r="Y82" s="348"/>
      <c r="Z82" s="697"/>
      <c r="AA82" s="698"/>
      <c r="AB82" s="698"/>
      <c r="AC82" s="720"/>
      <c r="AD82" s="341"/>
      <c r="AE82" s="342"/>
      <c r="AF82" s="342"/>
      <c r="AG82" s="342"/>
      <c r="AH82" s="343"/>
      <c r="AI82" s="346"/>
      <c r="AJ82" s="347"/>
      <c r="AK82" s="347"/>
      <c r="AL82" s="347"/>
      <c r="AM82" s="347"/>
      <c r="AN82" s="347"/>
      <c r="AO82" s="347"/>
      <c r="AP82" s="347"/>
      <c r="AQ82" s="347"/>
      <c r="AR82" s="347"/>
      <c r="AS82" s="347"/>
      <c r="AT82" s="347"/>
      <c r="AU82" s="348"/>
      <c r="AV82" s="697"/>
      <c r="AW82" s="698"/>
      <c r="AX82" s="698"/>
      <c r="AY82" s="699"/>
    </row>
    <row r="83" spans="2:51" ht="24.75" customHeight="1">
      <c r="B83" s="313"/>
      <c r="C83" s="314"/>
      <c r="D83" s="314"/>
      <c r="E83" s="314"/>
      <c r="F83" s="314"/>
      <c r="G83" s="315"/>
      <c r="H83" s="341"/>
      <c r="I83" s="342"/>
      <c r="J83" s="342"/>
      <c r="K83" s="342"/>
      <c r="L83" s="343"/>
      <c r="M83" s="346"/>
      <c r="N83" s="347"/>
      <c r="O83" s="347"/>
      <c r="P83" s="347"/>
      <c r="Q83" s="347"/>
      <c r="R83" s="347"/>
      <c r="S83" s="347"/>
      <c r="T83" s="347"/>
      <c r="U83" s="347"/>
      <c r="V83" s="347"/>
      <c r="W83" s="347"/>
      <c r="X83" s="347"/>
      <c r="Y83" s="348"/>
      <c r="Z83" s="697"/>
      <c r="AA83" s="698"/>
      <c r="AB83" s="698"/>
      <c r="AC83" s="720"/>
      <c r="AD83" s="341"/>
      <c r="AE83" s="342"/>
      <c r="AF83" s="342"/>
      <c r="AG83" s="342"/>
      <c r="AH83" s="343"/>
      <c r="AI83" s="346"/>
      <c r="AJ83" s="347"/>
      <c r="AK83" s="347"/>
      <c r="AL83" s="347"/>
      <c r="AM83" s="347"/>
      <c r="AN83" s="347"/>
      <c r="AO83" s="347"/>
      <c r="AP83" s="347"/>
      <c r="AQ83" s="347"/>
      <c r="AR83" s="347"/>
      <c r="AS83" s="347"/>
      <c r="AT83" s="347"/>
      <c r="AU83" s="348"/>
      <c r="AV83" s="697"/>
      <c r="AW83" s="698"/>
      <c r="AX83" s="698"/>
      <c r="AY83" s="699"/>
    </row>
    <row r="84" spans="2:51" ht="24.75" customHeight="1">
      <c r="B84" s="313"/>
      <c r="C84" s="314"/>
      <c r="D84" s="314"/>
      <c r="E84" s="314"/>
      <c r="F84" s="314"/>
      <c r="G84" s="315"/>
      <c r="H84" s="341"/>
      <c r="I84" s="342"/>
      <c r="J84" s="342"/>
      <c r="K84" s="342"/>
      <c r="L84" s="343"/>
      <c r="M84" s="346"/>
      <c r="N84" s="347"/>
      <c r="O84" s="347"/>
      <c r="P84" s="347"/>
      <c r="Q84" s="347"/>
      <c r="R84" s="347"/>
      <c r="S84" s="347"/>
      <c r="T84" s="347"/>
      <c r="U84" s="347"/>
      <c r="V84" s="347"/>
      <c r="W84" s="347"/>
      <c r="X84" s="347"/>
      <c r="Y84" s="348"/>
      <c r="Z84" s="697"/>
      <c r="AA84" s="698"/>
      <c r="AB84" s="698"/>
      <c r="AC84" s="698"/>
      <c r="AD84" s="341"/>
      <c r="AE84" s="342"/>
      <c r="AF84" s="342"/>
      <c r="AG84" s="342"/>
      <c r="AH84" s="343"/>
      <c r="AI84" s="346"/>
      <c r="AJ84" s="347"/>
      <c r="AK84" s="347"/>
      <c r="AL84" s="347"/>
      <c r="AM84" s="347"/>
      <c r="AN84" s="347"/>
      <c r="AO84" s="347"/>
      <c r="AP84" s="347"/>
      <c r="AQ84" s="347"/>
      <c r="AR84" s="347"/>
      <c r="AS84" s="347"/>
      <c r="AT84" s="347"/>
      <c r="AU84" s="348"/>
      <c r="AV84" s="697"/>
      <c r="AW84" s="698"/>
      <c r="AX84" s="698"/>
      <c r="AY84" s="699"/>
    </row>
    <row r="85" spans="2:51" ht="24.75" customHeight="1">
      <c r="B85" s="313"/>
      <c r="C85" s="314"/>
      <c r="D85" s="314"/>
      <c r="E85" s="314"/>
      <c r="F85" s="314"/>
      <c r="G85" s="315"/>
      <c r="H85" s="341"/>
      <c r="I85" s="342"/>
      <c r="J85" s="342"/>
      <c r="K85" s="342"/>
      <c r="L85" s="343"/>
      <c r="M85" s="346"/>
      <c r="N85" s="347"/>
      <c r="O85" s="347"/>
      <c r="P85" s="347"/>
      <c r="Q85" s="347"/>
      <c r="R85" s="347"/>
      <c r="S85" s="347"/>
      <c r="T85" s="347"/>
      <c r="U85" s="347"/>
      <c r="V85" s="347"/>
      <c r="W85" s="347"/>
      <c r="X85" s="347"/>
      <c r="Y85" s="348"/>
      <c r="Z85" s="697"/>
      <c r="AA85" s="698"/>
      <c r="AB85" s="698"/>
      <c r="AC85" s="698"/>
      <c r="AD85" s="341"/>
      <c r="AE85" s="342"/>
      <c r="AF85" s="342"/>
      <c r="AG85" s="342"/>
      <c r="AH85" s="343"/>
      <c r="AI85" s="346"/>
      <c r="AJ85" s="347"/>
      <c r="AK85" s="347"/>
      <c r="AL85" s="347"/>
      <c r="AM85" s="347"/>
      <c r="AN85" s="347"/>
      <c r="AO85" s="347"/>
      <c r="AP85" s="347"/>
      <c r="AQ85" s="347"/>
      <c r="AR85" s="347"/>
      <c r="AS85" s="347"/>
      <c r="AT85" s="347"/>
      <c r="AU85" s="348"/>
      <c r="AV85" s="697"/>
      <c r="AW85" s="698"/>
      <c r="AX85" s="698"/>
      <c r="AY85" s="699"/>
    </row>
    <row r="86" spans="2:51" ht="24.75" customHeight="1">
      <c r="B86" s="313"/>
      <c r="C86" s="314"/>
      <c r="D86" s="314"/>
      <c r="E86" s="314"/>
      <c r="F86" s="314"/>
      <c r="G86" s="315"/>
      <c r="H86" s="341"/>
      <c r="I86" s="342"/>
      <c r="J86" s="342"/>
      <c r="K86" s="342"/>
      <c r="L86" s="343"/>
      <c r="M86" s="346"/>
      <c r="N86" s="347"/>
      <c r="O86" s="347"/>
      <c r="P86" s="347"/>
      <c r="Q86" s="347"/>
      <c r="R86" s="347"/>
      <c r="S86" s="347"/>
      <c r="T86" s="347"/>
      <c r="U86" s="347"/>
      <c r="V86" s="347"/>
      <c r="W86" s="347"/>
      <c r="X86" s="347"/>
      <c r="Y86" s="348"/>
      <c r="Z86" s="697"/>
      <c r="AA86" s="698"/>
      <c r="AB86" s="698"/>
      <c r="AC86" s="698"/>
      <c r="AD86" s="341"/>
      <c r="AE86" s="342"/>
      <c r="AF86" s="342"/>
      <c r="AG86" s="342"/>
      <c r="AH86" s="343"/>
      <c r="AI86" s="346"/>
      <c r="AJ86" s="347"/>
      <c r="AK86" s="347"/>
      <c r="AL86" s="347"/>
      <c r="AM86" s="347"/>
      <c r="AN86" s="347"/>
      <c r="AO86" s="347"/>
      <c r="AP86" s="347"/>
      <c r="AQ86" s="347"/>
      <c r="AR86" s="347"/>
      <c r="AS86" s="347"/>
      <c r="AT86" s="347"/>
      <c r="AU86" s="348"/>
      <c r="AV86" s="697"/>
      <c r="AW86" s="698"/>
      <c r="AX86" s="698"/>
      <c r="AY86" s="699"/>
    </row>
    <row r="87" spans="2:51" ht="24.75" customHeight="1">
      <c r="B87" s="313"/>
      <c r="C87" s="314"/>
      <c r="D87" s="314"/>
      <c r="E87" s="314"/>
      <c r="F87" s="314"/>
      <c r="G87" s="315"/>
      <c r="H87" s="642"/>
      <c r="I87" s="595"/>
      <c r="J87" s="595"/>
      <c r="K87" s="595"/>
      <c r="L87" s="596"/>
      <c r="M87" s="643"/>
      <c r="N87" s="644"/>
      <c r="O87" s="644"/>
      <c r="P87" s="644"/>
      <c r="Q87" s="644"/>
      <c r="R87" s="644"/>
      <c r="S87" s="644"/>
      <c r="T87" s="644"/>
      <c r="U87" s="644"/>
      <c r="V87" s="644"/>
      <c r="W87" s="644"/>
      <c r="X87" s="644"/>
      <c r="Y87" s="645"/>
      <c r="Z87" s="646"/>
      <c r="AA87" s="647"/>
      <c r="AB87" s="647"/>
      <c r="AC87" s="647"/>
      <c r="AD87" s="642"/>
      <c r="AE87" s="595"/>
      <c r="AF87" s="595"/>
      <c r="AG87" s="595"/>
      <c r="AH87" s="596"/>
      <c r="AI87" s="643"/>
      <c r="AJ87" s="644"/>
      <c r="AK87" s="644"/>
      <c r="AL87" s="644"/>
      <c r="AM87" s="644"/>
      <c r="AN87" s="644"/>
      <c r="AO87" s="644"/>
      <c r="AP87" s="644"/>
      <c r="AQ87" s="644"/>
      <c r="AR87" s="644"/>
      <c r="AS87" s="644"/>
      <c r="AT87" s="644"/>
      <c r="AU87" s="645"/>
      <c r="AV87" s="646"/>
      <c r="AW87" s="647"/>
      <c r="AX87" s="647"/>
      <c r="AY87" s="648"/>
    </row>
    <row r="88" spans="2:51" ht="24.75" customHeight="1">
      <c r="B88" s="313"/>
      <c r="C88" s="314"/>
      <c r="D88" s="314"/>
      <c r="E88" s="314"/>
      <c r="F88" s="314"/>
      <c r="G88" s="315"/>
      <c r="H88" s="716" t="s">
        <v>35</v>
      </c>
      <c r="I88" s="368"/>
      <c r="J88" s="368"/>
      <c r="K88" s="368"/>
      <c r="L88" s="368"/>
      <c r="M88" s="717"/>
      <c r="N88" s="718"/>
      <c r="O88" s="718"/>
      <c r="P88" s="718"/>
      <c r="Q88" s="718"/>
      <c r="R88" s="718"/>
      <c r="S88" s="718"/>
      <c r="T88" s="718"/>
      <c r="U88" s="718"/>
      <c r="V88" s="718"/>
      <c r="W88" s="718"/>
      <c r="X88" s="718"/>
      <c r="Y88" s="719"/>
      <c r="Z88" s="639">
        <f>SUM(Z80:AC87)</f>
        <v>0</v>
      </c>
      <c r="AA88" s="640"/>
      <c r="AB88" s="640"/>
      <c r="AC88" s="736"/>
      <c r="AD88" s="716" t="s">
        <v>35</v>
      </c>
      <c r="AE88" s="368"/>
      <c r="AF88" s="368"/>
      <c r="AG88" s="368"/>
      <c r="AH88" s="368"/>
      <c r="AI88" s="717"/>
      <c r="AJ88" s="718"/>
      <c r="AK88" s="718"/>
      <c r="AL88" s="718"/>
      <c r="AM88" s="718"/>
      <c r="AN88" s="718"/>
      <c r="AO88" s="718"/>
      <c r="AP88" s="718"/>
      <c r="AQ88" s="718"/>
      <c r="AR88" s="718"/>
      <c r="AS88" s="718"/>
      <c r="AT88" s="718"/>
      <c r="AU88" s="719"/>
      <c r="AV88" s="639">
        <f>SUM(AV80:AY87)</f>
        <v>0</v>
      </c>
      <c r="AW88" s="640"/>
      <c r="AX88" s="640"/>
      <c r="AY88" s="641"/>
    </row>
    <row r="89" spans="2:51" ht="25.15" customHeight="1">
      <c r="B89" s="313"/>
      <c r="C89" s="314"/>
      <c r="D89" s="314"/>
      <c r="E89" s="314"/>
      <c r="F89" s="314"/>
      <c r="G89" s="315"/>
      <c r="H89" s="721" t="s">
        <v>146</v>
      </c>
      <c r="I89" s="724"/>
      <c r="J89" s="724"/>
      <c r="K89" s="724"/>
      <c r="L89" s="724"/>
      <c r="M89" s="724"/>
      <c r="N89" s="724"/>
      <c r="O89" s="724"/>
      <c r="P89" s="724"/>
      <c r="Q89" s="724"/>
      <c r="R89" s="724"/>
      <c r="S89" s="724"/>
      <c r="T89" s="724"/>
      <c r="U89" s="724"/>
      <c r="V89" s="724"/>
      <c r="W89" s="724"/>
      <c r="X89" s="724"/>
      <c r="Y89" s="724"/>
      <c r="Z89" s="724"/>
      <c r="AA89" s="724"/>
      <c r="AB89" s="724"/>
      <c r="AC89" s="737"/>
      <c r="AD89" s="721" t="s">
        <v>147</v>
      </c>
      <c r="AE89" s="724"/>
      <c r="AF89" s="724"/>
      <c r="AG89" s="724"/>
      <c r="AH89" s="724"/>
      <c r="AI89" s="724"/>
      <c r="AJ89" s="724"/>
      <c r="AK89" s="724"/>
      <c r="AL89" s="724"/>
      <c r="AM89" s="724"/>
      <c r="AN89" s="724"/>
      <c r="AO89" s="724"/>
      <c r="AP89" s="724"/>
      <c r="AQ89" s="724"/>
      <c r="AR89" s="724"/>
      <c r="AS89" s="724"/>
      <c r="AT89" s="724"/>
      <c r="AU89" s="724"/>
      <c r="AV89" s="724"/>
      <c r="AW89" s="724"/>
      <c r="AX89" s="724"/>
      <c r="AY89" s="725"/>
    </row>
    <row r="90" spans="2:51" ht="25.5" customHeight="1">
      <c r="B90" s="313"/>
      <c r="C90" s="314"/>
      <c r="D90" s="314"/>
      <c r="E90" s="314"/>
      <c r="F90" s="314"/>
      <c r="G90" s="315"/>
      <c r="H90" s="726" t="s">
        <v>60</v>
      </c>
      <c r="I90" s="519"/>
      <c r="J90" s="519"/>
      <c r="K90" s="519"/>
      <c r="L90" s="519"/>
      <c r="M90" s="329" t="s">
        <v>143</v>
      </c>
      <c r="N90" s="290"/>
      <c r="O90" s="290"/>
      <c r="P90" s="290"/>
      <c r="Q90" s="290"/>
      <c r="R90" s="290"/>
      <c r="S90" s="290"/>
      <c r="T90" s="290"/>
      <c r="U90" s="290"/>
      <c r="V90" s="290"/>
      <c r="W90" s="290"/>
      <c r="X90" s="290"/>
      <c r="Y90" s="731"/>
      <c r="Z90" s="323" t="s">
        <v>144</v>
      </c>
      <c r="AA90" s="732"/>
      <c r="AB90" s="732"/>
      <c r="AC90" s="738"/>
      <c r="AD90" s="726" t="s">
        <v>60</v>
      </c>
      <c r="AE90" s="519"/>
      <c r="AF90" s="519"/>
      <c r="AG90" s="519"/>
      <c r="AH90" s="519"/>
      <c r="AI90" s="329" t="s">
        <v>143</v>
      </c>
      <c r="AJ90" s="290"/>
      <c r="AK90" s="290"/>
      <c r="AL90" s="290"/>
      <c r="AM90" s="290"/>
      <c r="AN90" s="290"/>
      <c r="AO90" s="290"/>
      <c r="AP90" s="290"/>
      <c r="AQ90" s="290"/>
      <c r="AR90" s="290"/>
      <c r="AS90" s="290"/>
      <c r="AT90" s="290"/>
      <c r="AU90" s="731"/>
      <c r="AV90" s="323" t="s">
        <v>144</v>
      </c>
      <c r="AW90" s="732"/>
      <c r="AX90" s="732"/>
      <c r="AY90" s="733"/>
    </row>
    <row r="91" spans="2:51" ht="24.75" customHeight="1">
      <c r="B91" s="313"/>
      <c r="C91" s="314"/>
      <c r="D91" s="314"/>
      <c r="E91" s="314"/>
      <c r="F91" s="314"/>
      <c r="G91" s="315"/>
      <c r="H91" s="703"/>
      <c r="I91" s="600"/>
      <c r="J91" s="600"/>
      <c r="K91" s="600"/>
      <c r="L91" s="601"/>
      <c r="M91" s="704"/>
      <c r="N91" s="734"/>
      <c r="O91" s="734"/>
      <c r="P91" s="734"/>
      <c r="Q91" s="734"/>
      <c r="R91" s="734"/>
      <c r="S91" s="734"/>
      <c r="T91" s="734"/>
      <c r="U91" s="734"/>
      <c r="V91" s="734"/>
      <c r="W91" s="734"/>
      <c r="X91" s="734"/>
      <c r="Y91" s="735"/>
      <c r="Z91" s="694"/>
      <c r="AA91" s="695"/>
      <c r="AB91" s="695"/>
      <c r="AC91" s="739"/>
      <c r="AD91" s="703"/>
      <c r="AE91" s="600"/>
      <c r="AF91" s="600"/>
      <c r="AG91" s="600"/>
      <c r="AH91" s="601"/>
      <c r="AI91" s="704"/>
      <c r="AJ91" s="734"/>
      <c r="AK91" s="734"/>
      <c r="AL91" s="734"/>
      <c r="AM91" s="734"/>
      <c r="AN91" s="734"/>
      <c r="AO91" s="734"/>
      <c r="AP91" s="734"/>
      <c r="AQ91" s="734"/>
      <c r="AR91" s="734"/>
      <c r="AS91" s="734"/>
      <c r="AT91" s="734"/>
      <c r="AU91" s="735"/>
      <c r="AV91" s="694"/>
      <c r="AW91" s="695"/>
      <c r="AX91" s="695"/>
      <c r="AY91" s="696"/>
    </row>
    <row r="92" spans="2:51" ht="24.75" customHeight="1">
      <c r="B92" s="313"/>
      <c r="C92" s="314"/>
      <c r="D92" s="314"/>
      <c r="E92" s="314"/>
      <c r="F92" s="314"/>
      <c r="G92" s="315"/>
      <c r="H92" s="341"/>
      <c r="I92" s="342"/>
      <c r="J92" s="342"/>
      <c r="K92" s="342"/>
      <c r="L92" s="343"/>
      <c r="M92" s="346"/>
      <c r="N92" s="347"/>
      <c r="O92" s="347"/>
      <c r="P92" s="347"/>
      <c r="Q92" s="347"/>
      <c r="R92" s="347"/>
      <c r="S92" s="347"/>
      <c r="T92" s="347"/>
      <c r="U92" s="347"/>
      <c r="V92" s="347"/>
      <c r="W92" s="347"/>
      <c r="X92" s="347"/>
      <c r="Y92" s="348"/>
      <c r="Z92" s="697"/>
      <c r="AA92" s="698"/>
      <c r="AB92" s="698"/>
      <c r="AC92" s="720"/>
      <c r="AD92" s="341"/>
      <c r="AE92" s="342"/>
      <c r="AF92" s="342"/>
      <c r="AG92" s="342"/>
      <c r="AH92" s="343"/>
      <c r="AI92" s="346"/>
      <c r="AJ92" s="347"/>
      <c r="AK92" s="347"/>
      <c r="AL92" s="347"/>
      <c r="AM92" s="347"/>
      <c r="AN92" s="347"/>
      <c r="AO92" s="347"/>
      <c r="AP92" s="347"/>
      <c r="AQ92" s="347"/>
      <c r="AR92" s="347"/>
      <c r="AS92" s="347"/>
      <c r="AT92" s="347"/>
      <c r="AU92" s="348"/>
      <c r="AV92" s="697"/>
      <c r="AW92" s="698"/>
      <c r="AX92" s="698"/>
      <c r="AY92" s="699"/>
    </row>
    <row r="93" spans="2:51" ht="24.75" customHeight="1">
      <c r="B93" s="313"/>
      <c r="C93" s="314"/>
      <c r="D93" s="314"/>
      <c r="E93" s="314"/>
      <c r="F93" s="314"/>
      <c r="G93" s="315"/>
      <c r="H93" s="341"/>
      <c r="I93" s="342"/>
      <c r="J93" s="342"/>
      <c r="K93" s="342"/>
      <c r="L93" s="343"/>
      <c r="M93" s="346"/>
      <c r="N93" s="347"/>
      <c r="O93" s="347"/>
      <c r="P93" s="347"/>
      <c r="Q93" s="347"/>
      <c r="R93" s="347"/>
      <c r="S93" s="347"/>
      <c r="T93" s="347"/>
      <c r="U93" s="347"/>
      <c r="V93" s="347"/>
      <c r="W93" s="347"/>
      <c r="X93" s="347"/>
      <c r="Y93" s="348"/>
      <c r="Z93" s="697"/>
      <c r="AA93" s="698"/>
      <c r="AB93" s="698"/>
      <c r="AC93" s="720"/>
      <c r="AD93" s="341"/>
      <c r="AE93" s="342"/>
      <c r="AF93" s="342"/>
      <c r="AG93" s="342"/>
      <c r="AH93" s="343"/>
      <c r="AI93" s="346"/>
      <c r="AJ93" s="347"/>
      <c r="AK93" s="347"/>
      <c r="AL93" s="347"/>
      <c r="AM93" s="347"/>
      <c r="AN93" s="347"/>
      <c r="AO93" s="347"/>
      <c r="AP93" s="347"/>
      <c r="AQ93" s="347"/>
      <c r="AR93" s="347"/>
      <c r="AS93" s="347"/>
      <c r="AT93" s="347"/>
      <c r="AU93" s="348"/>
      <c r="AV93" s="697"/>
      <c r="AW93" s="698"/>
      <c r="AX93" s="698"/>
      <c r="AY93" s="699"/>
    </row>
    <row r="94" spans="2:51" ht="24.75" customHeight="1">
      <c r="B94" s="313"/>
      <c r="C94" s="314"/>
      <c r="D94" s="314"/>
      <c r="E94" s="314"/>
      <c r="F94" s="314"/>
      <c r="G94" s="315"/>
      <c r="H94" s="341"/>
      <c r="I94" s="342"/>
      <c r="J94" s="342"/>
      <c r="K94" s="342"/>
      <c r="L94" s="343"/>
      <c r="M94" s="346"/>
      <c r="N94" s="347"/>
      <c r="O94" s="347"/>
      <c r="P94" s="347"/>
      <c r="Q94" s="347"/>
      <c r="R94" s="347"/>
      <c r="S94" s="347"/>
      <c r="T94" s="347"/>
      <c r="U94" s="347"/>
      <c r="V94" s="347"/>
      <c r="W94" s="347"/>
      <c r="X94" s="347"/>
      <c r="Y94" s="348"/>
      <c r="Z94" s="697"/>
      <c r="AA94" s="698"/>
      <c r="AB94" s="698"/>
      <c r="AC94" s="720"/>
      <c r="AD94" s="341"/>
      <c r="AE94" s="342"/>
      <c r="AF94" s="342"/>
      <c r="AG94" s="342"/>
      <c r="AH94" s="343"/>
      <c r="AI94" s="346"/>
      <c r="AJ94" s="347"/>
      <c r="AK94" s="347"/>
      <c r="AL94" s="347"/>
      <c r="AM94" s="347"/>
      <c r="AN94" s="347"/>
      <c r="AO94" s="347"/>
      <c r="AP94" s="347"/>
      <c r="AQ94" s="347"/>
      <c r="AR94" s="347"/>
      <c r="AS94" s="347"/>
      <c r="AT94" s="347"/>
      <c r="AU94" s="348"/>
      <c r="AV94" s="697"/>
      <c r="AW94" s="698"/>
      <c r="AX94" s="698"/>
      <c r="AY94" s="699"/>
    </row>
    <row r="95" spans="2:51" ht="24.75" customHeight="1">
      <c r="B95" s="313"/>
      <c r="C95" s="314"/>
      <c r="D95" s="314"/>
      <c r="E95" s="314"/>
      <c r="F95" s="314"/>
      <c r="G95" s="315"/>
      <c r="H95" s="341"/>
      <c r="I95" s="342"/>
      <c r="J95" s="342"/>
      <c r="K95" s="342"/>
      <c r="L95" s="343"/>
      <c r="M95" s="346"/>
      <c r="N95" s="347"/>
      <c r="O95" s="347"/>
      <c r="P95" s="347"/>
      <c r="Q95" s="347"/>
      <c r="R95" s="347"/>
      <c r="S95" s="347"/>
      <c r="T95" s="347"/>
      <c r="U95" s="347"/>
      <c r="V95" s="347"/>
      <c r="W95" s="347"/>
      <c r="X95" s="347"/>
      <c r="Y95" s="348"/>
      <c r="Z95" s="697"/>
      <c r="AA95" s="698"/>
      <c r="AB95" s="698"/>
      <c r="AC95" s="698"/>
      <c r="AD95" s="341"/>
      <c r="AE95" s="342"/>
      <c r="AF95" s="342"/>
      <c r="AG95" s="342"/>
      <c r="AH95" s="343"/>
      <c r="AI95" s="346"/>
      <c r="AJ95" s="347"/>
      <c r="AK95" s="347"/>
      <c r="AL95" s="347"/>
      <c r="AM95" s="347"/>
      <c r="AN95" s="347"/>
      <c r="AO95" s="347"/>
      <c r="AP95" s="347"/>
      <c r="AQ95" s="347"/>
      <c r="AR95" s="347"/>
      <c r="AS95" s="347"/>
      <c r="AT95" s="347"/>
      <c r="AU95" s="348"/>
      <c r="AV95" s="697"/>
      <c r="AW95" s="698"/>
      <c r="AX95" s="698"/>
      <c r="AY95" s="699"/>
    </row>
    <row r="96" spans="2:51" ht="24.75" customHeight="1">
      <c r="B96" s="313"/>
      <c r="C96" s="314"/>
      <c r="D96" s="314"/>
      <c r="E96" s="314"/>
      <c r="F96" s="314"/>
      <c r="G96" s="315"/>
      <c r="H96" s="341"/>
      <c r="I96" s="342"/>
      <c r="J96" s="342"/>
      <c r="K96" s="342"/>
      <c r="L96" s="343"/>
      <c r="M96" s="346"/>
      <c r="N96" s="347"/>
      <c r="O96" s="347"/>
      <c r="P96" s="347"/>
      <c r="Q96" s="347"/>
      <c r="R96" s="347"/>
      <c r="S96" s="347"/>
      <c r="T96" s="347"/>
      <c r="U96" s="347"/>
      <c r="V96" s="347"/>
      <c r="W96" s="347"/>
      <c r="X96" s="347"/>
      <c r="Y96" s="348"/>
      <c r="Z96" s="697"/>
      <c r="AA96" s="698"/>
      <c r="AB96" s="698"/>
      <c r="AC96" s="698"/>
      <c r="AD96" s="341"/>
      <c r="AE96" s="342"/>
      <c r="AF96" s="342"/>
      <c r="AG96" s="342"/>
      <c r="AH96" s="343"/>
      <c r="AI96" s="346"/>
      <c r="AJ96" s="347"/>
      <c r="AK96" s="347"/>
      <c r="AL96" s="347"/>
      <c r="AM96" s="347"/>
      <c r="AN96" s="347"/>
      <c r="AO96" s="347"/>
      <c r="AP96" s="347"/>
      <c r="AQ96" s="347"/>
      <c r="AR96" s="347"/>
      <c r="AS96" s="347"/>
      <c r="AT96" s="347"/>
      <c r="AU96" s="348"/>
      <c r="AV96" s="697"/>
      <c r="AW96" s="698"/>
      <c r="AX96" s="698"/>
      <c r="AY96" s="699"/>
    </row>
    <row r="97" spans="2:51" ht="24.75" customHeight="1">
      <c r="B97" s="313"/>
      <c r="C97" s="314"/>
      <c r="D97" s="314"/>
      <c r="E97" s="314"/>
      <c r="F97" s="314"/>
      <c r="G97" s="315"/>
      <c r="H97" s="341"/>
      <c r="I97" s="342"/>
      <c r="J97" s="342"/>
      <c r="K97" s="342"/>
      <c r="L97" s="343"/>
      <c r="M97" s="346"/>
      <c r="N97" s="347"/>
      <c r="O97" s="347"/>
      <c r="P97" s="347"/>
      <c r="Q97" s="347"/>
      <c r="R97" s="347"/>
      <c r="S97" s="347"/>
      <c r="T97" s="347"/>
      <c r="U97" s="347"/>
      <c r="V97" s="347"/>
      <c r="W97" s="347"/>
      <c r="X97" s="347"/>
      <c r="Y97" s="348"/>
      <c r="Z97" s="697"/>
      <c r="AA97" s="698"/>
      <c r="AB97" s="698"/>
      <c r="AC97" s="698"/>
      <c r="AD97" s="341"/>
      <c r="AE97" s="342"/>
      <c r="AF97" s="342"/>
      <c r="AG97" s="342"/>
      <c r="AH97" s="343"/>
      <c r="AI97" s="346"/>
      <c r="AJ97" s="347"/>
      <c r="AK97" s="347"/>
      <c r="AL97" s="347"/>
      <c r="AM97" s="347"/>
      <c r="AN97" s="347"/>
      <c r="AO97" s="347"/>
      <c r="AP97" s="347"/>
      <c r="AQ97" s="347"/>
      <c r="AR97" s="347"/>
      <c r="AS97" s="347"/>
      <c r="AT97" s="347"/>
      <c r="AU97" s="348"/>
      <c r="AV97" s="697"/>
      <c r="AW97" s="698"/>
      <c r="AX97" s="698"/>
      <c r="AY97" s="699"/>
    </row>
    <row r="98" spans="2:51" ht="24.75" customHeight="1">
      <c r="B98" s="313"/>
      <c r="C98" s="314"/>
      <c r="D98" s="314"/>
      <c r="E98" s="314"/>
      <c r="F98" s="314"/>
      <c r="G98" s="315"/>
      <c r="H98" s="642"/>
      <c r="I98" s="595"/>
      <c r="J98" s="595"/>
      <c r="K98" s="595"/>
      <c r="L98" s="596"/>
      <c r="M98" s="643"/>
      <c r="N98" s="644"/>
      <c r="O98" s="644"/>
      <c r="P98" s="644"/>
      <c r="Q98" s="644"/>
      <c r="R98" s="644"/>
      <c r="S98" s="644"/>
      <c r="T98" s="644"/>
      <c r="U98" s="644"/>
      <c r="V98" s="644"/>
      <c r="W98" s="644"/>
      <c r="X98" s="644"/>
      <c r="Y98" s="645"/>
      <c r="Z98" s="646"/>
      <c r="AA98" s="647"/>
      <c r="AB98" s="647"/>
      <c r="AC98" s="647"/>
      <c r="AD98" s="642"/>
      <c r="AE98" s="595"/>
      <c r="AF98" s="595"/>
      <c r="AG98" s="595"/>
      <c r="AH98" s="596"/>
      <c r="AI98" s="643"/>
      <c r="AJ98" s="644"/>
      <c r="AK98" s="644"/>
      <c r="AL98" s="644"/>
      <c r="AM98" s="644"/>
      <c r="AN98" s="644"/>
      <c r="AO98" s="644"/>
      <c r="AP98" s="644"/>
      <c r="AQ98" s="644"/>
      <c r="AR98" s="644"/>
      <c r="AS98" s="644"/>
      <c r="AT98" s="644"/>
      <c r="AU98" s="645"/>
      <c r="AV98" s="646"/>
      <c r="AW98" s="647"/>
      <c r="AX98" s="647"/>
      <c r="AY98" s="648"/>
    </row>
    <row r="99" spans="2:51" ht="24.75" customHeight="1">
      <c r="B99" s="313"/>
      <c r="C99" s="314"/>
      <c r="D99" s="314"/>
      <c r="E99" s="314"/>
      <c r="F99" s="314"/>
      <c r="G99" s="315"/>
      <c r="H99" s="716" t="s">
        <v>35</v>
      </c>
      <c r="I99" s="368"/>
      <c r="J99" s="368"/>
      <c r="K99" s="368"/>
      <c r="L99" s="368"/>
      <c r="M99" s="717"/>
      <c r="N99" s="718"/>
      <c r="O99" s="718"/>
      <c r="P99" s="718"/>
      <c r="Q99" s="718"/>
      <c r="R99" s="718"/>
      <c r="S99" s="718"/>
      <c r="T99" s="718"/>
      <c r="U99" s="718"/>
      <c r="V99" s="718"/>
      <c r="W99" s="718"/>
      <c r="X99" s="718"/>
      <c r="Y99" s="719"/>
      <c r="Z99" s="639">
        <f>SUM(Z91:AC98)</f>
        <v>0</v>
      </c>
      <c r="AA99" s="640"/>
      <c r="AB99" s="640"/>
      <c r="AC99" s="736"/>
      <c r="AD99" s="716" t="s">
        <v>35</v>
      </c>
      <c r="AE99" s="368"/>
      <c r="AF99" s="368"/>
      <c r="AG99" s="368"/>
      <c r="AH99" s="368"/>
      <c r="AI99" s="717"/>
      <c r="AJ99" s="718"/>
      <c r="AK99" s="718"/>
      <c r="AL99" s="718"/>
      <c r="AM99" s="718"/>
      <c r="AN99" s="718"/>
      <c r="AO99" s="718"/>
      <c r="AP99" s="718"/>
      <c r="AQ99" s="718"/>
      <c r="AR99" s="718"/>
      <c r="AS99" s="718"/>
      <c r="AT99" s="718"/>
      <c r="AU99" s="719"/>
      <c r="AV99" s="639">
        <f>SUM(AV91:AY98)</f>
        <v>0</v>
      </c>
      <c r="AW99" s="640"/>
      <c r="AX99" s="640"/>
      <c r="AY99" s="641"/>
    </row>
    <row r="100" spans="2:51" ht="24.75" customHeight="1">
      <c r="B100" s="313"/>
      <c r="C100" s="314"/>
      <c r="D100" s="314"/>
      <c r="E100" s="314"/>
      <c r="F100" s="314"/>
      <c r="G100" s="315"/>
      <c r="H100" s="721" t="s">
        <v>150</v>
      </c>
      <c r="I100" s="724"/>
      <c r="J100" s="724"/>
      <c r="K100" s="724"/>
      <c r="L100" s="724"/>
      <c r="M100" s="724"/>
      <c r="N100" s="724"/>
      <c r="O100" s="724"/>
      <c r="P100" s="724"/>
      <c r="Q100" s="724"/>
      <c r="R100" s="724"/>
      <c r="S100" s="724"/>
      <c r="T100" s="724"/>
      <c r="U100" s="724"/>
      <c r="V100" s="724"/>
      <c r="W100" s="724"/>
      <c r="X100" s="724"/>
      <c r="Y100" s="724"/>
      <c r="Z100" s="724"/>
      <c r="AA100" s="724"/>
      <c r="AB100" s="724"/>
      <c r="AC100" s="737"/>
      <c r="AD100" s="721" t="s">
        <v>151</v>
      </c>
      <c r="AE100" s="724"/>
      <c r="AF100" s="724"/>
      <c r="AG100" s="724"/>
      <c r="AH100" s="724"/>
      <c r="AI100" s="724"/>
      <c r="AJ100" s="724"/>
      <c r="AK100" s="724"/>
      <c r="AL100" s="724"/>
      <c r="AM100" s="724"/>
      <c r="AN100" s="724"/>
      <c r="AO100" s="724"/>
      <c r="AP100" s="724"/>
      <c r="AQ100" s="724"/>
      <c r="AR100" s="724"/>
      <c r="AS100" s="724"/>
      <c r="AT100" s="724"/>
      <c r="AU100" s="724"/>
      <c r="AV100" s="724"/>
      <c r="AW100" s="724"/>
      <c r="AX100" s="724"/>
      <c r="AY100" s="725"/>
    </row>
    <row r="101" spans="2:51" ht="24.75" customHeight="1">
      <c r="B101" s="313"/>
      <c r="C101" s="314"/>
      <c r="D101" s="314"/>
      <c r="E101" s="314"/>
      <c r="F101" s="314"/>
      <c r="G101" s="315"/>
      <c r="H101" s="726" t="s">
        <v>60</v>
      </c>
      <c r="I101" s="519"/>
      <c r="J101" s="519"/>
      <c r="K101" s="519"/>
      <c r="L101" s="519"/>
      <c r="M101" s="329" t="s">
        <v>143</v>
      </c>
      <c r="N101" s="290"/>
      <c r="O101" s="290"/>
      <c r="P101" s="290"/>
      <c r="Q101" s="290"/>
      <c r="R101" s="290"/>
      <c r="S101" s="290"/>
      <c r="T101" s="290"/>
      <c r="U101" s="290"/>
      <c r="V101" s="290"/>
      <c r="W101" s="290"/>
      <c r="X101" s="290"/>
      <c r="Y101" s="731"/>
      <c r="Z101" s="323" t="s">
        <v>144</v>
      </c>
      <c r="AA101" s="732"/>
      <c r="AB101" s="732"/>
      <c r="AC101" s="738"/>
      <c r="AD101" s="726" t="s">
        <v>60</v>
      </c>
      <c r="AE101" s="519"/>
      <c r="AF101" s="519"/>
      <c r="AG101" s="519"/>
      <c r="AH101" s="519"/>
      <c r="AI101" s="329" t="s">
        <v>143</v>
      </c>
      <c r="AJ101" s="290"/>
      <c r="AK101" s="290"/>
      <c r="AL101" s="290"/>
      <c r="AM101" s="290"/>
      <c r="AN101" s="290"/>
      <c r="AO101" s="290"/>
      <c r="AP101" s="290"/>
      <c r="AQ101" s="290"/>
      <c r="AR101" s="290"/>
      <c r="AS101" s="290"/>
      <c r="AT101" s="290"/>
      <c r="AU101" s="731"/>
      <c r="AV101" s="323" t="s">
        <v>144</v>
      </c>
      <c r="AW101" s="732"/>
      <c r="AX101" s="732"/>
      <c r="AY101" s="733"/>
    </row>
    <row r="102" spans="2:51" ht="24.75" customHeight="1">
      <c r="B102" s="313"/>
      <c r="C102" s="314"/>
      <c r="D102" s="314"/>
      <c r="E102" s="314"/>
      <c r="F102" s="314"/>
      <c r="G102" s="315"/>
      <c r="H102" s="703"/>
      <c r="I102" s="600"/>
      <c r="J102" s="600"/>
      <c r="K102" s="600"/>
      <c r="L102" s="601"/>
      <c r="M102" s="704"/>
      <c r="N102" s="734"/>
      <c r="O102" s="734"/>
      <c r="P102" s="734"/>
      <c r="Q102" s="734"/>
      <c r="R102" s="734"/>
      <c r="S102" s="734"/>
      <c r="T102" s="734"/>
      <c r="U102" s="734"/>
      <c r="V102" s="734"/>
      <c r="W102" s="734"/>
      <c r="X102" s="734"/>
      <c r="Y102" s="735"/>
      <c r="Z102" s="694"/>
      <c r="AA102" s="695"/>
      <c r="AB102" s="695"/>
      <c r="AC102" s="739"/>
      <c r="AD102" s="703"/>
      <c r="AE102" s="600"/>
      <c r="AF102" s="600"/>
      <c r="AG102" s="600"/>
      <c r="AH102" s="601"/>
      <c r="AI102" s="704"/>
      <c r="AJ102" s="734"/>
      <c r="AK102" s="734"/>
      <c r="AL102" s="734"/>
      <c r="AM102" s="734"/>
      <c r="AN102" s="734"/>
      <c r="AO102" s="734"/>
      <c r="AP102" s="734"/>
      <c r="AQ102" s="734"/>
      <c r="AR102" s="734"/>
      <c r="AS102" s="734"/>
      <c r="AT102" s="734"/>
      <c r="AU102" s="735"/>
      <c r="AV102" s="694"/>
      <c r="AW102" s="695"/>
      <c r="AX102" s="695"/>
      <c r="AY102" s="696"/>
    </row>
    <row r="103" spans="2:51" ht="24.75" customHeight="1">
      <c r="B103" s="313"/>
      <c r="C103" s="314"/>
      <c r="D103" s="314"/>
      <c r="E103" s="314"/>
      <c r="F103" s="314"/>
      <c r="G103" s="315"/>
      <c r="H103" s="341"/>
      <c r="I103" s="342"/>
      <c r="J103" s="342"/>
      <c r="K103" s="342"/>
      <c r="L103" s="343"/>
      <c r="M103" s="346"/>
      <c r="N103" s="347"/>
      <c r="O103" s="347"/>
      <c r="P103" s="347"/>
      <c r="Q103" s="347"/>
      <c r="R103" s="347"/>
      <c r="S103" s="347"/>
      <c r="T103" s="347"/>
      <c r="U103" s="347"/>
      <c r="V103" s="347"/>
      <c r="W103" s="347"/>
      <c r="X103" s="347"/>
      <c r="Y103" s="348"/>
      <c r="Z103" s="697"/>
      <c r="AA103" s="698"/>
      <c r="AB103" s="698"/>
      <c r="AC103" s="720"/>
      <c r="AD103" s="341"/>
      <c r="AE103" s="342"/>
      <c r="AF103" s="342"/>
      <c r="AG103" s="342"/>
      <c r="AH103" s="343"/>
      <c r="AI103" s="346"/>
      <c r="AJ103" s="347"/>
      <c r="AK103" s="347"/>
      <c r="AL103" s="347"/>
      <c r="AM103" s="347"/>
      <c r="AN103" s="347"/>
      <c r="AO103" s="347"/>
      <c r="AP103" s="347"/>
      <c r="AQ103" s="347"/>
      <c r="AR103" s="347"/>
      <c r="AS103" s="347"/>
      <c r="AT103" s="347"/>
      <c r="AU103" s="348"/>
      <c r="AV103" s="697"/>
      <c r="AW103" s="698"/>
      <c r="AX103" s="698"/>
      <c r="AY103" s="699"/>
    </row>
    <row r="104" spans="2:51" ht="24.75" customHeight="1">
      <c r="B104" s="313"/>
      <c r="C104" s="314"/>
      <c r="D104" s="314"/>
      <c r="E104" s="314"/>
      <c r="F104" s="314"/>
      <c r="G104" s="315"/>
      <c r="H104" s="341"/>
      <c r="I104" s="342"/>
      <c r="J104" s="342"/>
      <c r="K104" s="342"/>
      <c r="L104" s="343"/>
      <c r="M104" s="346"/>
      <c r="N104" s="347"/>
      <c r="O104" s="347"/>
      <c r="P104" s="347"/>
      <c r="Q104" s="347"/>
      <c r="R104" s="347"/>
      <c r="S104" s="347"/>
      <c r="T104" s="347"/>
      <c r="U104" s="347"/>
      <c r="V104" s="347"/>
      <c r="W104" s="347"/>
      <c r="X104" s="347"/>
      <c r="Y104" s="348"/>
      <c r="Z104" s="697"/>
      <c r="AA104" s="698"/>
      <c r="AB104" s="698"/>
      <c r="AC104" s="720"/>
      <c r="AD104" s="341"/>
      <c r="AE104" s="342"/>
      <c r="AF104" s="342"/>
      <c r="AG104" s="342"/>
      <c r="AH104" s="343"/>
      <c r="AI104" s="346"/>
      <c r="AJ104" s="347"/>
      <c r="AK104" s="347"/>
      <c r="AL104" s="347"/>
      <c r="AM104" s="347"/>
      <c r="AN104" s="347"/>
      <c r="AO104" s="347"/>
      <c r="AP104" s="347"/>
      <c r="AQ104" s="347"/>
      <c r="AR104" s="347"/>
      <c r="AS104" s="347"/>
      <c r="AT104" s="347"/>
      <c r="AU104" s="348"/>
      <c r="AV104" s="697"/>
      <c r="AW104" s="698"/>
      <c r="AX104" s="698"/>
      <c r="AY104" s="699"/>
    </row>
    <row r="105" spans="2:51" ht="24.75" customHeight="1">
      <c r="B105" s="313"/>
      <c r="C105" s="314"/>
      <c r="D105" s="314"/>
      <c r="E105" s="314"/>
      <c r="F105" s="314"/>
      <c r="G105" s="315"/>
      <c r="H105" s="341"/>
      <c r="I105" s="342"/>
      <c r="J105" s="342"/>
      <c r="K105" s="342"/>
      <c r="L105" s="343"/>
      <c r="M105" s="346"/>
      <c r="N105" s="347"/>
      <c r="O105" s="347"/>
      <c r="P105" s="347"/>
      <c r="Q105" s="347"/>
      <c r="R105" s="347"/>
      <c r="S105" s="347"/>
      <c r="T105" s="347"/>
      <c r="U105" s="347"/>
      <c r="V105" s="347"/>
      <c r="W105" s="347"/>
      <c r="X105" s="347"/>
      <c r="Y105" s="348"/>
      <c r="Z105" s="697"/>
      <c r="AA105" s="698"/>
      <c r="AB105" s="698"/>
      <c r="AC105" s="720"/>
      <c r="AD105" s="341"/>
      <c r="AE105" s="342"/>
      <c r="AF105" s="342"/>
      <c r="AG105" s="342"/>
      <c r="AH105" s="343"/>
      <c r="AI105" s="346"/>
      <c r="AJ105" s="347"/>
      <c r="AK105" s="347"/>
      <c r="AL105" s="347"/>
      <c r="AM105" s="347"/>
      <c r="AN105" s="347"/>
      <c r="AO105" s="347"/>
      <c r="AP105" s="347"/>
      <c r="AQ105" s="347"/>
      <c r="AR105" s="347"/>
      <c r="AS105" s="347"/>
      <c r="AT105" s="347"/>
      <c r="AU105" s="348"/>
      <c r="AV105" s="697"/>
      <c r="AW105" s="698"/>
      <c r="AX105" s="698"/>
      <c r="AY105" s="699"/>
    </row>
    <row r="106" spans="2:51" ht="24.75" customHeight="1">
      <c r="B106" s="313"/>
      <c r="C106" s="314"/>
      <c r="D106" s="314"/>
      <c r="E106" s="314"/>
      <c r="F106" s="314"/>
      <c r="G106" s="315"/>
      <c r="H106" s="341"/>
      <c r="I106" s="342"/>
      <c r="J106" s="342"/>
      <c r="K106" s="342"/>
      <c r="L106" s="343"/>
      <c r="M106" s="346"/>
      <c r="N106" s="347"/>
      <c r="O106" s="347"/>
      <c r="P106" s="347"/>
      <c r="Q106" s="347"/>
      <c r="R106" s="347"/>
      <c r="S106" s="347"/>
      <c r="T106" s="347"/>
      <c r="U106" s="347"/>
      <c r="V106" s="347"/>
      <c r="W106" s="347"/>
      <c r="X106" s="347"/>
      <c r="Y106" s="348"/>
      <c r="Z106" s="697"/>
      <c r="AA106" s="698"/>
      <c r="AB106" s="698"/>
      <c r="AC106" s="698"/>
      <c r="AD106" s="341"/>
      <c r="AE106" s="342"/>
      <c r="AF106" s="342"/>
      <c r="AG106" s="342"/>
      <c r="AH106" s="343"/>
      <c r="AI106" s="346"/>
      <c r="AJ106" s="347"/>
      <c r="AK106" s="347"/>
      <c r="AL106" s="347"/>
      <c r="AM106" s="347"/>
      <c r="AN106" s="347"/>
      <c r="AO106" s="347"/>
      <c r="AP106" s="347"/>
      <c r="AQ106" s="347"/>
      <c r="AR106" s="347"/>
      <c r="AS106" s="347"/>
      <c r="AT106" s="347"/>
      <c r="AU106" s="348"/>
      <c r="AV106" s="697"/>
      <c r="AW106" s="698"/>
      <c r="AX106" s="698"/>
      <c r="AY106" s="699"/>
    </row>
    <row r="107" spans="2:51" ht="24.75" customHeight="1">
      <c r="B107" s="313"/>
      <c r="C107" s="314"/>
      <c r="D107" s="314"/>
      <c r="E107" s="314"/>
      <c r="F107" s="314"/>
      <c r="G107" s="315"/>
      <c r="H107" s="341"/>
      <c r="I107" s="342"/>
      <c r="J107" s="342"/>
      <c r="K107" s="342"/>
      <c r="L107" s="343"/>
      <c r="M107" s="346"/>
      <c r="N107" s="347"/>
      <c r="O107" s="347"/>
      <c r="P107" s="347"/>
      <c r="Q107" s="347"/>
      <c r="R107" s="347"/>
      <c r="S107" s="347"/>
      <c r="T107" s="347"/>
      <c r="U107" s="347"/>
      <c r="V107" s="347"/>
      <c r="W107" s="347"/>
      <c r="X107" s="347"/>
      <c r="Y107" s="348"/>
      <c r="Z107" s="697"/>
      <c r="AA107" s="698"/>
      <c r="AB107" s="698"/>
      <c r="AC107" s="698"/>
      <c r="AD107" s="341"/>
      <c r="AE107" s="342"/>
      <c r="AF107" s="342"/>
      <c r="AG107" s="342"/>
      <c r="AH107" s="343"/>
      <c r="AI107" s="346"/>
      <c r="AJ107" s="347"/>
      <c r="AK107" s="347"/>
      <c r="AL107" s="347"/>
      <c r="AM107" s="347"/>
      <c r="AN107" s="347"/>
      <c r="AO107" s="347"/>
      <c r="AP107" s="347"/>
      <c r="AQ107" s="347"/>
      <c r="AR107" s="347"/>
      <c r="AS107" s="347"/>
      <c r="AT107" s="347"/>
      <c r="AU107" s="348"/>
      <c r="AV107" s="697"/>
      <c r="AW107" s="698"/>
      <c r="AX107" s="698"/>
      <c r="AY107" s="699"/>
    </row>
    <row r="108" spans="2:51" ht="24.75" customHeight="1">
      <c r="B108" s="313"/>
      <c r="C108" s="314"/>
      <c r="D108" s="314"/>
      <c r="E108" s="314"/>
      <c r="F108" s="314"/>
      <c r="G108" s="315"/>
      <c r="H108" s="341"/>
      <c r="I108" s="342"/>
      <c r="J108" s="342"/>
      <c r="K108" s="342"/>
      <c r="L108" s="343"/>
      <c r="M108" s="346"/>
      <c r="N108" s="347"/>
      <c r="O108" s="347"/>
      <c r="P108" s="347"/>
      <c r="Q108" s="347"/>
      <c r="R108" s="347"/>
      <c r="S108" s="347"/>
      <c r="T108" s="347"/>
      <c r="U108" s="347"/>
      <c r="V108" s="347"/>
      <c r="W108" s="347"/>
      <c r="X108" s="347"/>
      <c r="Y108" s="348"/>
      <c r="Z108" s="697"/>
      <c r="AA108" s="698"/>
      <c r="AB108" s="698"/>
      <c r="AC108" s="698"/>
      <c r="AD108" s="341"/>
      <c r="AE108" s="342"/>
      <c r="AF108" s="342"/>
      <c r="AG108" s="342"/>
      <c r="AH108" s="343"/>
      <c r="AI108" s="346"/>
      <c r="AJ108" s="347"/>
      <c r="AK108" s="347"/>
      <c r="AL108" s="347"/>
      <c r="AM108" s="347"/>
      <c r="AN108" s="347"/>
      <c r="AO108" s="347"/>
      <c r="AP108" s="347"/>
      <c r="AQ108" s="347"/>
      <c r="AR108" s="347"/>
      <c r="AS108" s="347"/>
      <c r="AT108" s="347"/>
      <c r="AU108" s="348"/>
      <c r="AV108" s="697"/>
      <c r="AW108" s="698"/>
      <c r="AX108" s="698"/>
      <c r="AY108" s="699"/>
    </row>
    <row r="109" spans="2:51" ht="24.75" customHeight="1">
      <c r="B109" s="313"/>
      <c r="C109" s="314"/>
      <c r="D109" s="314"/>
      <c r="E109" s="314"/>
      <c r="F109" s="314"/>
      <c r="G109" s="315"/>
      <c r="H109" s="642"/>
      <c r="I109" s="595"/>
      <c r="J109" s="595"/>
      <c r="K109" s="595"/>
      <c r="L109" s="596"/>
      <c r="M109" s="643"/>
      <c r="N109" s="644"/>
      <c r="O109" s="644"/>
      <c r="P109" s="644"/>
      <c r="Q109" s="644"/>
      <c r="R109" s="644"/>
      <c r="S109" s="644"/>
      <c r="T109" s="644"/>
      <c r="U109" s="644"/>
      <c r="V109" s="644"/>
      <c r="W109" s="644"/>
      <c r="X109" s="644"/>
      <c r="Y109" s="645"/>
      <c r="Z109" s="646"/>
      <c r="AA109" s="647"/>
      <c r="AB109" s="647"/>
      <c r="AC109" s="647"/>
      <c r="AD109" s="642"/>
      <c r="AE109" s="595"/>
      <c r="AF109" s="595"/>
      <c r="AG109" s="595"/>
      <c r="AH109" s="596"/>
      <c r="AI109" s="643"/>
      <c r="AJ109" s="644"/>
      <c r="AK109" s="644"/>
      <c r="AL109" s="644"/>
      <c r="AM109" s="644"/>
      <c r="AN109" s="644"/>
      <c r="AO109" s="644"/>
      <c r="AP109" s="644"/>
      <c r="AQ109" s="644"/>
      <c r="AR109" s="644"/>
      <c r="AS109" s="644"/>
      <c r="AT109" s="644"/>
      <c r="AU109" s="645"/>
      <c r="AV109" s="646"/>
      <c r="AW109" s="647"/>
      <c r="AX109" s="647"/>
      <c r="AY109" s="648"/>
    </row>
    <row r="110" spans="2:51" ht="24.75" customHeight="1">
      <c r="B110" s="313"/>
      <c r="C110" s="314"/>
      <c r="D110" s="314"/>
      <c r="E110" s="314"/>
      <c r="F110" s="314"/>
      <c r="G110" s="315"/>
      <c r="H110" s="716" t="s">
        <v>35</v>
      </c>
      <c r="I110" s="368"/>
      <c r="J110" s="368"/>
      <c r="K110" s="368"/>
      <c r="L110" s="368"/>
      <c r="M110" s="717"/>
      <c r="N110" s="718"/>
      <c r="O110" s="718"/>
      <c r="P110" s="718"/>
      <c r="Q110" s="718"/>
      <c r="R110" s="718"/>
      <c r="S110" s="718"/>
      <c r="T110" s="718"/>
      <c r="U110" s="718"/>
      <c r="V110" s="718"/>
      <c r="W110" s="718"/>
      <c r="X110" s="718"/>
      <c r="Y110" s="719"/>
      <c r="Z110" s="639">
        <f>SUM(Z102:AC109)</f>
        <v>0</v>
      </c>
      <c r="AA110" s="640"/>
      <c r="AB110" s="640"/>
      <c r="AC110" s="736"/>
      <c r="AD110" s="716" t="s">
        <v>35</v>
      </c>
      <c r="AE110" s="368"/>
      <c r="AF110" s="368"/>
      <c r="AG110" s="368"/>
      <c r="AH110" s="368"/>
      <c r="AI110" s="717"/>
      <c r="AJ110" s="718"/>
      <c r="AK110" s="718"/>
      <c r="AL110" s="718"/>
      <c r="AM110" s="718"/>
      <c r="AN110" s="718"/>
      <c r="AO110" s="718"/>
      <c r="AP110" s="718"/>
      <c r="AQ110" s="718"/>
      <c r="AR110" s="718"/>
      <c r="AS110" s="718"/>
      <c r="AT110" s="718"/>
      <c r="AU110" s="719"/>
      <c r="AV110" s="639">
        <f>SUM(AV102:AY109)</f>
        <v>0</v>
      </c>
      <c r="AW110" s="640"/>
      <c r="AX110" s="640"/>
      <c r="AY110" s="641"/>
    </row>
    <row r="111" spans="2:51" ht="24.75" customHeight="1">
      <c r="B111" s="313"/>
      <c r="C111" s="314"/>
      <c r="D111" s="314"/>
      <c r="E111" s="314"/>
      <c r="F111" s="314"/>
      <c r="G111" s="315"/>
      <c r="H111" s="721" t="s">
        <v>154</v>
      </c>
      <c r="I111" s="724"/>
      <c r="J111" s="724"/>
      <c r="K111" s="724"/>
      <c r="L111" s="724"/>
      <c r="M111" s="724"/>
      <c r="N111" s="724"/>
      <c r="O111" s="724"/>
      <c r="P111" s="724"/>
      <c r="Q111" s="724"/>
      <c r="R111" s="724"/>
      <c r="S111" s="724"/>
      <c r="T111" s="724"/>
      <c r="U111" s="724"/>
      <c r="V111" s="724"/>
      <c r="W111" s="724"/>
      <c r="X111" s="724"/>
      <c r="Y111" s="724"/>
      <c r="Z111" s="724"/>
      <c r="AA111" s="724"/>
      <c r="AB111" s="724"/>
      <c r="AC111" s="737"/>
      <c r="AD111" s="721" t="s">
        <v>155</v>
      </c>
      <c r="AE111" s="724"/>
      <c r="AF111" s="724"/>
      <c r="AG111" s="724"/>
      <c r="AH111" s="724"/>
      <c r="AI111" s="724"/>
      <c r="AJ111" s="724"/>
      <c r="AK111" s="724"/>
      <c r="AL111" s="724"/>
      <c r="AM111" s="724"/>
      <c r="AN111" s="724"/>
      <c r="AO111" s="724"/>
      <c r="AP111" s="724"/>
      <c r="AQ111" s="724"/>
      <c r="AR111" s="724"/>
      <c r="AS111" s="724"/>
      <c r="AT111" s="724"/>
      <c r="AU111" s="724"/>
      <c r="AV111" s="724"/>
      <c r="AW111" s="724"/>
      <c r="AX111" s="724"/>
      <c r="AY111" s="725"/>
    </row>
    <row r="112" spans="2:51" ht="24.75" customHeight="1">
      <c r="B112" s="313"/>
      <c r="C112" s="314"/>
      <c r="D112" s="314"/>
      <c r="E112" s="314"/>
      <c r="F112" s="314"/>
      <c r="G112" s="315"/>
      <c r="H112" s="726" t="s">
        <v>60</v>
      </c>
      <c r="I112" s="519"/>
      <c r="J112" s="519"/>
      <c r="K112" s="519"/>
      <c r="L112" s="519"/>
      <c r="M112" s="329" t="s">
        <v>143</v>
      </c>
      <c r="N112" s="290"/>
      <c r="O112" s="290"/>
      <c r="P112" s="290"/>
      <c r="Q112" s="290"/>
      <c r="R112" s="290"/>
      <c r="S112" s="290"/>
      <c r="T112" s="290"/>
      <c r="U112" s="290"/>
      <c r="V112" s="290"/>
      <c r="W112" s="290"/>
      <c r="X112" s="290"/>
      <c r="Y112" s="731"/>
      <c r="Z112" s="323" t="s">
        <v>144</v>
      </c>
      <c r="AA112" s="732"/>
      <c r="AB112" s="732"/>
      <c r="AC112" s="738"/>
      <c r="AD112" s="726" t="s">
        <v>60</v>
      </c>
      <c r="AE112" s="519"/>
      <c r="AF112" s="519"/>
      <c r="AG112" s="519"/>
      <c r="AH112" s="519"/>
      <c r="AI112" s="329" t="s">
        <v>143</v>
      </c>
      <c r="AJ112" s="290"/>
      <c r="AK112" s="290"/>
      <c r="AL112" s="290"/>
      <c r="AM112" s="290"/>
      <c r="AN112" s="290"/>
      <c r="AO112" s="290"/>
      <c r="AP112" s="290"/>
      <c r="AQ112" s="290"/>
      <c r="AR112" s="290"/>
      <c r="AS112" s="290"/>
      <c r="AT112" s="290"/>
      <c r="AU112" s="731"/>
      <c r="AV112" s="323" t="s">
        <v>144</v>
      </c>
      <c r="AW112" s="732"/>
      <c r="AX112" s="732"/>
      <c r="AY112" s="733"/>
    </row>
    <row r="113" spans="2:51" ht="24.75" customHeight="1">
      <c r="B113" s="313"/>
      <c r="C113" s="314"/>
      <c r="D113" s="314"/>
      <c r="E113" s="314"/>
      <c r="F113" s="314"/>
      <c r="G113" s="315"/>
      <c r="H113" s="703"/>
      <c r="I113" s="600"/>
      <c r="J113" s="600"/>
      <c r="K113" s="600"/>
      <c r="L113" s="601"/>
      <c r="M113" s="704"/>
      <c r="N113" s="734"/>
      <c r="O113" s="734"/>
      <c r="P113" s="734"/>
      <c r="Q113" s="734"/>
      <c r="R113" s="734"/>
      <c r="S113" s="734"/>
      <c r="T113" s="734"/>
      <c r="U113" s="734"/>
      <c r="V113" s="734"/>
      <c r="W113" s="734"/>
      <c r="X113" s="734"/>
      <c r="Y113" s="735"/>
      <c r="Z113" s="694"/>
      <c r="AA113" s="695"/>
      <c r="AB113" s="695"/>
      <c r="AC113" s="739"/>
      <c r="AD113" s="703"/>
      <c r="AE113" s="600"/>
      <c r="AF113" s="600"/>
      <c r="AG113" s="600"/>
      <c r="AH113" s="601"/>
      <c r="AI113" s="704"/>
      <c r="AJ113" s="734"/>
      <c r="AK113" s="734"/>
      <c r="AL113" s="734"/>
      <c r="AM113" s="734"/>
      <c r="AN113" s="734"/>
      <c r="AO113" s="734"/>
      <c r="AP113" s="734"/>
      <c r="AQ113" s="734"/>
      <c r="AR113" s="734"/>
      <c r="AS113" s="734"/>
      <c r="AT113" s="734"/>
      <c r="AU113" s="735"/>
      <c r="AV113" s="694"/>
      <c r="AW113" s="695"/>
      <c r="AX113" s="695"/>
      <c r="AY113" s="696"/>
    </row>
    <row r="114" spans="2:51" ht="24.75" customHeight="1">
      <c r="B114" s="313"/>
      <c r="C114" s="314"/>
      <c r="D114" s="314"/>
      <c r="E114" s="314"/>
      <c r="F114" s="314"/>
      <c r="G114" s="315"/>
      <c r="H114" s="341"/>
      <c r="I114" s="342"/>
      <c r="J114" s="342"/>
      <c r="K114" s="342"/>
      <c r="L114" s="343"/>
      <c r="M114" s="346"/>
      <c r="N114" s="347"/>
      <c r="O114" s="347"/>
      <c r="P114" s="347"/>
      <c r="Q114" s="347"/>
      <c r="R114" s="347"/>
      <c r="S114" s="347"/>
      <c r="T114" s="347"/>
      <c r="U114" s="347"/>
      <c r="V114" s="347"/>
      <c r="W114" s="347"/>
      <c r="X114" s="347"/>
      <c r="Y114" s="348"/>
      <c r="Z114" s="697"/>
      <c r="AA114" s="698"/>
      <c r="AB114" s="698"/>
      <c r="AC114" s="720"/>
      <c r="AD114" s="341"/>
      <c r="AE114" s="342"/>
      <c r="AF114" s="342"/>
      <c r="AG114" s="342"/>
      <c r="AH114" s="343"/>
      <c r="AI114" s="346"/>
      <c r="AJ114" s="347"/>
      <c r="AK114" s="347"/>
      <c r="AL114" s="347"/>
      <c r="AM114" s="347"/>
      <c r="AN114" s="347"/>
      <c r="AO114" s="347"/>
      <c r="AP114" s="347"/>
      <c r="AQ114" s="347"/>
      <c r="AR114" s="347"/>
      <c r="AS114" s="347"/>
      <c r="AT114" s="347"/>
      <c r="AU114" s="348"/>
      <c r="AV114" s="697"/>
      <c r="AW114" s="698"/>
      <c r="AX114" s="698"/>
      <c r="AY114" s="699"/>
    </row>
    <row r="115" spans="2:51" ht="24.75" customHeight="1">
      <c r="B115" s="313"/>
      <c r="C115" s="314"/>
      <c r="D115" s="314"/>
      <c r="E115" s="314"/>
      <c r="F115" s="314"/>
      <c r="G115" s="315"/>
      <c r="H115" s="341"/>
      <c r="I115" s="342"/>
      <c r="J115" s="342"/>
      <c r="K115" s="342"/>
      <c r="L115" s="343"/>
      <c r="M115" s="346"/>
      <c r="N115" s="347"/>
      <c r="O115" s="347"/>
      <c r="P115" s="347"/>
      <c r="Q115" s="347"/>
      <c r="R115" s="347"/>
      <c r="S115" s="347"/>
      <c r="T115" s="347"/>
      <c r="U115" s="347"/>
      <c r="V115" s="347"/>
      <c r="W115" s="347"/>
      <c r="X115" s="347"/>
      <c r="Y115" s="348"/>
      <c r="Z115" s="697"/>
      <c r="AA115" s="698"/>
      <c r="AB115" s="698"/>
      <c r="AC115" s="720"/>
      <c r="AD115" s="341"/>
      <c r="AE115" s="342"/>
      <c r="AF115" s="342"/>
      <c r="AG115" s="342"/>
      <c r="AH115" s="343"/>
      <c r="AI115" s="346"/>
      <c r="AJ115" s="347"/>
      <c r="AK115" s="347"/>
      <c r="AL115" s="347"/>
      <c r="AM115" s="347"/>
      <c r="AN115" s="347"/>
      <c r="AO115" s="347"/>
      <c r="AP115" s="347"/>
      <c r="AQ115" s="347"/>
      <c r="AR115" s="347"/>
      <c r="AS115" s="347"/>
      <c r="AT115" s="347"/>
      <c r="AU115" s="348"/>
      <c r="AV115" s="697"/>
      <c r="AW115" s="698"/>
      <c r="AX115" s="698"/>
      <c r="AY115" s="699"/>
    </row>
    <row r="116" spans="2:51" ht="24.75" customHeight="1">
      <c r="B116" s="313"/>
      <c r="C116" s="314"/>
      <c r="D116" s="314"/>
      <c r="E116" s="314"/>
      <c r="F116" s="314"/>
      <c r="G116" s="315"/>
      <c r="H116" s="341"/>
      <c r="I116" s="342"/>
      <c r="J116" s="342"/>
      <c r="K116" s="342"/>
      <c r="L116" s="343"/>
      <c r="M116" s="346"/>
      <c r="N116" s="347"/>
      <c r="O116" s="347"/>
      <c r="P116" s="347"/>
      <c r="Q116" s="347"/>
      <c r="R116" s="347"/>
      <c r="S116" s="347"/>
      <c r="T116" s="347"/>
      <c r="U116" s="347"/>
      <c r="V116" s="347"/>
      <c r="W116" s="347"/>
      <c r="X116" s="347"/>
      <c r="Y116" s="348"/>
      <c r="Z116" s="697"/>
      <c r="AA116" s="698"/>
      <c r="AB116" s="698"/>
      <c r="AC116" s="720"/>
      <c r="AD116" s="341"/>
      <c r="AE116" s="342"/>
      <c r="AF116" s="342"/>
      <c r="AG116" s="342"/>
      <c r="AH116" s="343"/>
      <c r="AI116" s="346"/>
      <c r="AJ116" s="347"/>
      <c r="AK116" s="347"/>
      <c r="AL116" s="347"/>
      <c r="AM116" s="347"/>
      <c r="AN116" s="347"/>
      <c r="AO116" s="347"/>
      <c r="AP116" s="347"/>
      <c r="AQ116" s="347"/>
      <c r="AR116" s="347"/>
      <c r="AS116" s="347"/>
      <c r="AT116" s="347"/>
      <c r="AU116" s="348"/>
      <c r="AV116" s="697"/>
      <c r="AW116" s="698"/>
      <c r="AX116" s="698"/>
      <c r="AY116" s="699"/>
    </row>
    <row r="117" spans="2:51" ht="24.75" customHeight="1">
      <c r="B117" s="313"/>
      <c r="C117" s="314"/>
      <c r="D117" s="314"/>
      <c r="E117" s="314"/>
      <c r="F117" s="314"/>
      <c r="G117" s="315"/>
      <c r="H117" s="341"/>
      <c r="I117" s="342"/>
      <c r="J117" s="342"/>
      <c r="K117" s="342"/>
      <c r="L117" s="343"/>
      <c r="M117" s="346"/>
      <c r="N117" s="347"/>
      <c r="O117" s="347"/>
      <c r="P117" s="347"/>
      <c r="Q117" s="347"/>
      <c r="R117" s="347"/>
      <c r="S117" s="347"/>
      <c r="T117" s="347"/>
      <c r="U117" s="347"/>
      <c r="V117" s="347"/>
      <c r="W117" s="347"/>
      <c r="X117" s="347"/>
      <c r="Y117" s="348"/>
      <c r="Z117" s="697"/>
      <c r="AA117" s="698"/>
      <c r="AB117" s="698"/>
      <c r="AC117" s="698"/>
      <c r="AD117" s="341"/>
      <c r="AE117" s="342"/>
      <c r="AF117" s="342"/>
      <c r="AG117" s="342"/>
      <c r="AH117" s="343"/>
      <c r="AI117" s="346"/>
      <c r="AJ117" s="347"/>
      <c r="AK117" s="347"/>
      <c r="AL117" s="347"/>
      <c r="AM117" s="347"/>
      <c r="AN117" s="347"/>
      <c r="AO117" s="347"/>
      <c r="AP117" s="347"/>
      <c r="AQ117" s="347"/>
      <c r="AR117" s="347"/>
      <c r="AS117" s="347"/>
      <c r="AT117" s="347"/>
      <c r="AU117" s="348"/>
      <c r="AV117" s="697"/>
      <c r="AW117" s="698"/>
      <c r="AX117" s="698"/>
      <c r="AY117" s="699"/>
    </row>
    <row r="118" spans="2:51" ht="24.75" customHeight="1">
      <c r="B118" s="313"/>
      <c r="C118" s="314"/>
      <c r="D118" s="314"/>
      <c r="E118" s="314"/>
      <c r="F118" s="314"/>
      <c r="G118" s="315"/>
      <c r="H118" s="341"/>
      <c r="I118" s="342"/>
      <c r="J118" s="342"/>
      <c r="K118" s="342"/>
      <c r="L118" s="343"/>
      <c r="M118" s="346"/>
      <c r="N118" s="347"/>
      <c r="O118" s="347"/>
      <c r="P118" s="347"/>
      <c r="Q118" s="347"/>
      <c r="R118" s="347"/>
      <c r="S118" s="347"/>
      <c r="T118" s="347"/>
      <c r="U118" s="347"/>
      <c r="V118" s="347"/>
      <c r="W118" s="347"/>
      <c r="X118" s="347"/>
      <c r="Y118" s="348"/>
      <c r="Z118" s="697"/>
      <c r="AA118" s="698"/>
      <c r="AB118" s="698"/>
      <c r="AC118" s="698"/>
      <c r="AD118" s="341"/>
      <c r="AE118" s="342"/>
      <c r="AF118" s="342"/>
      <c r="AG118" s="342"/>
      <c r="AH118" s="343"/>
      <c r="AI118" s="346"/>
      <c r="AJ118" s="347"/>
      <c r="AK118" s="347"/>
      <c r="AL118" s="347"/>
      <c r="AM118" s="347"/>
      <c r="AN118" s="347"/>
      <c r="AO118" s="347"/>
      <c r="AP118" s="347"/>
      <c r="AQ118" s="347"/>
      <c r="AR118" s="347"/>
      <c r="AS118" s="347"/>
      <c r="AT118" s="347"/>
      <c r="AU118" s="348"/>
      <c r="AV118" s="697"/>
      <c r="AW118" s="698"/>
      <c r="AX118" s="698"/>
      <c r="AY118" s="699"/>
    </row>
    <row r="119" spans="2:51" ht="24.75" customHeight="1">
      <c r="B119" s="313"/>
      <c r="C119" s="314"/>
      <c r="D119" s="314"/>
      <c r="E119" s="314"/>
      <c r="F119" s="314"/>
      <c r="G119" s="315"/>
      <c r="H119" s="341"/>
      <c r="I119" s="342"/>
      <c r="J119" s="342"/>
      <c r="K119" s="342"/>
      <c r="L119" s="343"/>
      <c r="M119" s="346"/>
      <c r="N119" s="347"/>
      <c r="O119" s="347"/>
      <c r="P119" s="347"/>
      <c r="Q119" s="347"/>
      <c r="R119" s="347"/>
      <c r="S119" s="347"/>
      <c r="T119" s="347"/>
      <c r="U119" s="347"/>
      <c r="V119" s="347"/>
      <c r="W119" s="347"/>
      <c r="X119" s="347"/>
      <c r="Y119" s="348"/>
      <c r="Z119" s="697"/>
      <c r="AA119" s="698"/>
      <c r="AB119" s="698"/>
      <c r="AC119" s="698"/>
      <c r="AD119" s="341"/>
      <c r="AE119" s="342"/>
      <c r="AF119" s="342"/>
      <c r="AG119" s="342"/>
      <c r="AH119" s="343"/>
      <c r="AI119" s="346"/>
      <c r="AJ119" s="347"/>
      <c r="AK119" s="347"/>
      <c r="AL119" s="347"/>
      <c r="AM119" s="347"/>
      <c r="AN119" s="347"/>
      <c r="AO119" s="347"/>
      <c r="AP119" s="347"/>
      <c r="AQ119" s="347"/>
      <c r="AR119" s="347"/>
      <c r="AS119" s="347"/>
      <c r="AT119" s="347"/>
      <c r="AU119" s="348"/>
      <c r="AV119" s="697"/>
      <c r="AW119" s="698"/>
      <c r="AX119" s="698"/>
      <c r="AY119" s="699"/>
    </row>
    <row r="120" spans="2:51" ht="24.75" customHeight="1">
      <c r="B120" s="313"/>
      <c r="C120" s="314"/>
      <c r="D120" s="314"/>
      <c r="E120" s="314"/>
      <c r="F120" s="314"/>
      <c r="G120" s="315"/>
      <c r="H120" s="642"/>
      <c r="I120" s="595"/>
      <c r="J120" s="595"/>
      <c r="K120" s="595"/>
      <c r="L120" s="596"/>
      <c r="M120" s="643"/>
      <c r="N120" s="644"/>
      <c r="O120" s="644"/>
      <c r="P120" s="644"/>
      <c r="Q120" s="644"/>
      <c r="R120" s="644"/>
      <c r="S120" s="644"/>
      <c r="T120" s="644"/>
      <c r="U120" s="644"/>
      <c r="V120" s="644"/>
      <c r="W120" s="644"/>
      <c r="X120" s="644"/>
      <c r="Y120" s="645"/>
      <c r="Z120" s="646"/>
      <c r="AA120" s="647"/>
      <c r="AB120" s="647"/>
      <c r="AC120" s="647"/>
      <c r="AD120" s="642"/>
      <c r="AE120" s="595"/>
      <c r="AF120" s="595"/>
      <c r="AG120" s="595"/>
      <c r="AH120" s="596"/>
      <c r="AI120" s="643"/>
      <c r="AJ120" s="644"/>
      <c r="AK120" s="644"/>
      <c r="AL120" s="644"/>
      <c r="AM120" s="644"/>
      <c r="AN120" s="644"/>
      <c r="AO120" s="644"/>
      <c r="AP120" s="644"/>
      <c r="AQ120" s="644"/>
      <c r="AR120" s="644"/>
      <c r="AS120" s="644"/>
      <c r="AT120" s="644"/>
      <c r="AU120" s="645"/>
      <c r="AV120" s="646"/>
      <c r="AW120" s="647"/>
      <c r="AX120" s="647"/>
      <c r="AY120" s="648"/>
    </row>
    <row r="121" spans="2:51" ht="24.75" customHeight="1" thickBot="1">
      <c r="B121" s="316"/>
      <c r="C121" s="317"/>
      <c r="D121" s="317"/>
      <c r="E121" s="317"/>
      <c r="F121" s="317"/>
      <c r="G121" s="318"/>
      <c r="H121" s="740" t="s">
        <v>35</v>
      </c>
      <c r="I121" s="741"/>
      <c r="J121" s="741"/>
      <c r="K121" s="741"/>
      <c r="L121" s="741"/>
      <c r="M121" s="742"/>
      <c r="N121" s="743"/>
      <c r="O121" s="743"/>
      <c r="P121" s="743"/>
      <c r="Q121" s="743"/>
      <c r="R121" s="743"/>
      <c r="S121" s="743"/>
      <c r="T121" s="743"/>
      <c r="U121" s="743"/>
      <c r="V121" s="743"/>
      <c r="W121" s="743"/>
      <c r="X121" s="743"/>
      <c r="Y121" s="744"/>
      <c r="Z121" s="745">
        <f>SUM(Z113:AC120)</f>
        <v>0</v>
      </c>
      <c r="AA121" s="746"/>
      <c r="AB121" s="746"/>
      <c r="AC121" s="747"/>
      <c r="AD121" s="740" t="s">
        <v>35</v>
      </c>
      <c r="AE121" s="741"/>
      <c r="AF121" s="741"/>
      <c r="AG121" s="741"/>
      <c r="AH121" s="741"/>
      <c r="AI121" s="742"/>
      <c r="AJ121" s="743"/>
      <c r="AK121" s="743"/>
      <c r="AL121" s="743"/>
      <c r="AM121" s="743"/>
      <c r="AN121" s="743"/>
      <c r="AO121" s="743"/>
      <c r="AP121" s="743"/>
      <c r="AQ121" s="743"/>
      <c r="AR121" s="743"/>
      <c r="AS121" s="743"/>
      <c r="AT121" s="743"/>
      <c r="AU121" s="744"/>
      <c r="AV121" s="745">
        <f>SUM(AV113:AY120)</f>
        <v>0</v>
      </c>
      <c r="AW121" s="746"/>
      <c r="AX121" s="746"/>
      <c r="AY121" s="748"/>
    </row>
    <row r="123" spans="2:51" ht="23.25" customHeight="1">
      <c r="B123" s="53" t="s">
        <v>121</v>
      </c>
      <c r="C123" s="53"/>
      <c r="D123" s="53"/>
      <c r="E123" s="202"/>
      <c r="F123" s="202"/>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c r="AJ123" s="308"/>
      <c r="AK123" s="308"/>
      <c r="AL123" s="308"/>
      <c r="AM123" s="308"/>
      <c r="AN123" s="308"/>
      <c r="AO123" s="308"/>
      <c r="AP123" s="308"/>
      <c r="AQ123" s="308"/>
      <c r="AR123" s="308"/>
      <c r="AS123" s="308"/>
      <c r="AT123" s="308"/>
      <c r="AU123" s="308"/>
      <c r="AV123" s="308"/>
      <c r="AW123" s="308"/>
      <c r="AX123" s="308"/>
      <c r="AY123" s="202"/>
    </row>
    <row r="124" spans="2:51" ht="14.25">
      <c r="C124" s="55" t="s">
        <v>156</v>
      </c>
    </row>
    <row r="125" spans="2:51">
      <c r="C125" s="206" t="s">
        <v>141</v>
      </c>
    </row>
    <row r="126" spans="2:51" ht="34.5" customHeight="1">
      <c r="B126" s="264"/>
      <c r="C126" s="264"/>
      <c r="D126" s="269" t="s">
        <v>157</v>
      </c>
      <c r="E126" s="269"/>
      <c r="F126" s="269"/>
      <c r="G126" s="269"/>
      <c r="H126" s="269"/>
      <c r="I126" s="269"/>
      <c r="J126" s="269"/>
      <c r="K126" s="269"/>
      <c r="L126" s="269"/>
      <c r="M126" s="269"/>
      <c r="N126" s="269" t="s">
        <v>158</v>
      </c>
      <c r="O126" s="269"/>
      <c r="P126" s="269"/>
      <c r="Q126" s="269"/>
      <c r="R126" s="269"/>
      <c r="S126" s="269"/>
      <c r="T126" s="269"/>
      <c r="U126" s="269"/>
      <c r="V126" s="269"/>
      <c r="W126" s="269"/>
      <c r="X126" s="269"/>
      <c r="Y126" s="269"/>
      <c r="Z126" s="269"/>
      <c r="AA126" s="269"/>
      <c r="AB126" s="269"/>
      <c r="AC126" s="269"/>
      <c r="AD126" s="269"/>
      <c r="AE126" s="269"/>
      <c r="AF126" s="269"/>
      <c r="AG126" s="269"/>
      <c r="AH126" s="269"/>
      <c r="AI126" s="269"/>
      <c r="AJ126" s="269"/>
      <c r="AK126" s="269"/>
      <c r="AL126" s="297" t="s">
        <v>159</v>
      </c>
      <c r="AM126" s="269"/>
      <c r="AN126" s="269"/>
      <c r="AO126" s="269"/>
      <c r="AP126" s="269"/>
      <c r="AQ126" s="269"/>
      <c r="AR126" s="269" t="s">
        <v>160</v>
      </c>
      <c r="AS126" s="269"/>
      <c r="AT126" s="269"/>
      <c r="AU126" s="269"/>
      <c r="AV126" s="269" t="s">
        <v>161</v>
      </c>
      <c r="AW126" s="269"/>
      <c r="AX126" s="269"/>
    </row>
    <row r="127" spans="2:51" ht="24" customHeight="1">
      <c r="B127" s="264">
        <v>1</v>
      </c>
      <c r="C127" s="264">
        <v>1</v>
      </c>
      <c r="D127" s="266" t="s">
        <v>353</v>
      </c>
      <c r="E127" s="266"/>
      <c r="F127" s="266"/>
      <c r="G127" s="266"/>
      <c r="H127" s="266"/>
      <c r="I127" s="266"/>
      <c r="J127" s="266"/>
      <c r="K127" s="266"/>
      <c r="L127" s="266"/>
      <c r="M127" s="266"/>
      <c r="N127" s="266" t="s">
        <v>1244</v>
      </c>
      <c r="O127" s="266"/>
      <c r="P127" s="266"/>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7">
        <v>0.4</v>
      </c>
      <c r="AM127" s="266"/>
      <c r="AN127" s="266"/>
      <c r="AO127" s="266"/>
      <c r="AP127" s="266"/>
      <c r="AQ127" s="266"/>
      <c r="AR127" s="266"/>
      <c r="AS127" s="266"/>
      <c r="AT127" s="266"/>
      <c r="AU127" s="266"/>
      <c r="AV127" s="266"/>
      <c r="AW127" s="266"/>
      <c r="AX127" s="266"/>
    </row>
    <row r="128" spans="2:51" ht="24" customHeight="1">
      <c r="B128" s="264">
        <v>2</v>
      </c>
      <c r="C128" s="264">
        <v>1</v>
      </c>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7"/>
      <c r="AM128" s="266"/>
      <c r="AN128" s="266"/>
      <c r="AO128" s="266"/>
      <c r="AP128" s="266"/>
      <c r="AQ128" s="266"/>
      <c r="AR128" s="266"/>
      <c r="AS128" s="266"/>
      <c r="AT128" s="266"/>
      <c r="AU128" s="266"/>
      <c r="AV128" s="266"/>
      <c r="AW128" s="266"/>
      <c r="AX128" s="266"/>
    </row>
    <row r="129" spans="2:50" ht="24" customHeight="1">
      <c r="B129" s="264">
        <v>3</v>
      </c>
      <c r="C129" s="264">
        <v>1</v>
      </c>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7"/>
      <c r="AM129" s="266"/>
      <c r="AN129" s="266"/>
      <c r="AO129" s="266"/>
      <c r="AP129" s="266"/>
      <c r="AQ129" s="266"/>
      <c r="AR129" s="266"/>
      <c r="AS129" s="266"/>
      <c r="AT129" s="266"/>
      <c r="AU129" s="266"/>
      <c r="AV129" s="266"/>
      <c r="AW129" s="266"/>
      <c r="AX129" s="266"/>
    </row>
    <row r="130" spans="2:50" ht="24" customHeight="1">
      <c r="B130" s="264">
        <v>4</v>
      </c>
      <c r="C130" s="264">
        <v>1</v>
      </c>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7"/>
      <c r="AM130" s="266"/>
      <c r="AN130" s="266"/>
      <c r="AO130" s="266"/>
      <c r="AP130" s="266"/>
      <c r="AQ130" s="266"/>
      <c r="AR130" s="266"/>
      <c r="AS130" s="266"/>
      <c r="AT130" s="266"/>
      <c r="AU130" s="266"/>
      <c r="AV130" s="266"/>
      <c r="AW130" s="266"/>
      <c r="AX130" s="266"/>
    </row>
    <row r="131" spans="2:50" ht="24" customHeight="1">
      <c r="B131" s="264">
        <v>5</v>
      </c>
      <c r="C131" s="264">
        <v>1</v>
      </c>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7"/>
      <c r="AM131" s="266"/>
      <c r="AN131" s="266"/>
      <c r="AO131" s="266"/>
      <c r="AP131" s="266"/>
      <c r="AQ131" s="266"/>
      <c r="AR131" s="266"/>
      <c r="AS131" s="266"/>
      <c r="AT131" s="266"/>
      <c r="AU131" s="266"/>
      <c r="AV131" s="266"/>
      <c r="AW131" s="266"/>
      <c r="AX131" s="266"/>
    </row>
    <row r="132" spans="2:50" ht="24" customHeight="1">
      <c r="B132" s="264">
        <v>6</v>
      </c>
      <c r="C132" s="264">
        <v>1</v>
      </c>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7"/>
      <c r="AM132" s="266"/>
      <c r="AN132" s="266"/>
      <c r="AO132" s="266"/>
      <c r="AP132" s="266"/>
      <c r="AQ132" s="266"/>
      <c r="AR132" s="266"/>
      <c r="AS132" s="266"/>
      <c r="AT132" s="266"/>
      <c r="AU132" s="266"/>
      <c r="AV132" s="266"/>
      <c r="AW132" s="266"/>
      <c r="AX132" s="266"/>
    </row>
    <row r="133" spans="2:50" ht="24" customHeight="1">
      <c r="B133" s="264">
        <v>7</v>
      </c>
      <c r="C133" s="264">
        <v>1</v>
      </c>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7"/>
      <c r="AM133" s="266"/>
      <c r="AN133" s="266"/>
      <c r="AO133" s="266"/>
      <c r="AP133" s="266"/>
      <c r="AQ133" s="266"/>
      <c r="AR133" s="266"/>
      <c r="AS133" s="266"/>
      <c r="AT133" s="266"/>
      <c r="AU133" s="266"/>
      <c r="AV133" s="266"/>
      <c r="AW133" s="266"/>
      <c r="AX133" s="266"/>
    </row>
    <row r="134" spans="2:50" ht="24" customHeight="1">
      <c r="B134" s="264">
        <v>8</v>
      </c>
      <c r="C134" s="264">
        <v>1</v>
      </c>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7"/>
      <c r="AM134" s="266"/>
      <c r="AN134" s="266"/>
      <c r="AO134" s="266"/>
      <c r="AP134" s="266"/>
      <c r="AQ134" s="266"/>
      <c r="AR134" s="266"/>
      <c r="AS134" s="266"/>
      <c r="AT134" s="266"/>
      <c r="AU134" s="266"/>
      <c r="AV134" s="266"/>
      <c r="AW134" s="266"/>
      <c r="AX134" s="266"/>
    </row>
    <row r="135" spans="2:50" ht="24" customHeight="1">
      <c r="B135" s="264">
        <v>9</v>
      </c>
      <c r="C135" s="264">
        <v>1</v>
      </c>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7"/>
      <c r="AM135" s="266"/>
      <c r="AN135" s="266"/>
      <c r="AO135" s="266"/>
      <c r="AP135" s="266"/>
      <c r="AQ135" s="266"/>
      <c r="AR135" s="266"/>
      <c r="AS135" s="266"/>
      <c r="AT135" s="266"/>
      <c r="AU135" s="266"/>
      <c r="AV135" s="266"/>
      <c r="AW135" s="266"/>
      <c r="AX135" s="266"/>
    </row>
    <row r="136" spans="2:50" ht="24" customHeight="1">
      <c r="B136" s="264">
        <v>10</v>
      </c>
      <c r="C136" s="264">
        <v>1</v>
      </c>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7"/>
      <c r="AM136" s="266"/>
      <c r="AN136" s="266"/>
      <c r="AO136" s="266"/>
      <c r="AP136" s="266"/>
      <c r="AQ136" s="266"/>
      <c r="AR136" s="266"/>
      <c r="AS136" s="266"/>
      <c r="AT136" s="266"/>
      <c r="AU136" s="266"/>
      <c r="AV136" s="266"/>
      <c r="AW136" s="266"/>
      <c r="AX136" s="266"/>
    </row>
    <row r="138" spans="2:50" ht="23.25" hidden="1" customHeight="1">
      <c r="B138" s="206" t="s">
        <v>165</v>
      </c>
    </row>
    <row r="139" spans="2:50" ht="36" hidden="1" customHeight="1">
      <c r="B139" s="269" t="s">
        <v>166</v>
      </c>
      <c r="C139" s="269"/>
      <c r="D139" s="269"/>
      <c r="E139" s="269"/>
      <c r="F139" s="269"/>
      <c r="G139" s="269"/>
      <c r="H139" s="269"/>
      <c r="I139" s="469"/>
      <c r="J139" s="469"/>
      <c r="K139" s="469"/>
      <c r="L139" s="469"/>
      <c r="M139" s="469"/>
      <c r="N139" s="469"/>
      <c r="O139" s="469"/>
      <c r="P139" s="469"/>
      <c r="Q139" s="469"/>
      <c r="R139" s="469"/>
      <c r="S139" s="469"/>
      <c r="T139" s="469"/>
      <c r="U139" s="469"/>
      <c r="V139" s="469"/>
      <c r="W139" s="469"/>
      <c r="X139" s="469"/>
      <c r="Y139" s="469"/>
    </row>
    <row r="140" spans="2:50" ht="36" hidden="1" customHeight="1">
      <c r="B140" s="760" t="s">
        <v>167</v>
      </c>
      <c r="C140" s="756"/>
      <c r="D140" s="756"/>
      <c r="E140" s="756"/>
      <c r="F140" s="756"/>
      <c r="G140" s="756"/>
      <c r="H140" s="757"/>
      <c r="I140" s="382" t="s">
        <v>168</v>
      </c>
      <c r="J140" s="368"/>
      <c r="K140" s="368"/>
      <c r="L140" s="368"/>
      <c r="M140" s="381"/>
      <c r="N140" s="755" t="s">
        <v>169</v>
      </c>
      <c r="O140" s="756"/>
      <c r="P140" s="756"/>
      <c r="Q140" s="756"/>
      <c r="R140" s="756"/>
      <c r="S140" s="756"/>
      <c r="T140" s="757"/>
      <c r="U140" s="382" t="s">
        <v>168</v>
      </c>
      <c r="V140" s="368"/>
      <c r="W140" s="368"/>
      <c r="X140" s="368"/>
      <c r="Y140" s="381"/>
      <c r="Z140" s="755" t="s">
        <v>170</v>
      </c>
      <c r="AA140" s="756"/>
      <c r="AB140" s="756"/>
      <c r="AC140" s="756"/>
      <c r="AD140" s="756"/>
      <c r="AE140" s="756"/>
      <c r="AF140" s="757"/>
      <c r="AG140" s="382" t="s">
        <v>168</v>
      </c>
      <c r="AH140" s="368"/>
      <c r="AI140" s="368"/>
      <c r="AJ140" s="368"/>
      <c r="AK140" s="381"/>
      <c r="AL140" s="755" t="s">
        <v>171</v>
      </c>
      <c r="AM140" s="756"/>
      <c r="AN140" s="756"/>
      <c r="AO140" s="756"/>
      <c r="AP140" s="756"/>
      <c r="AQ140" s="756"/>
      <c r="AR140" s="757"/>
      <c r="AS140" s="382" t="s">
        <v>168</v>
      </c>
      <c r="AT140" s="368"/>
      <c r="AU140" s="368"/>
      <c r="AV140" s="368"/>
      <c r="AW140" s="381"/>
    </row>
    <row r="141" spans="2:50" ht="36" hidden="1" customHeight="1">
      <c r="B141" s="755" t="s">
        <v>172</v>
      </c>
      <c r="C141" s="756"/>
      <c r="D141" s="756"/>
      <c r="E141" s="756"/>
      <c r="F141" s="756"/>
      <c r="G141" s="756"/>
      <c r="H141" s="757"/>
      <c r="I141" s="758"/>
      <c r="J141" s="662"/>
      <c r="K141" s="662"/>
      <c r="L141" s="662"/>
      <c r="M141" s="759"/>
      <c r="N141" s="755" t="s">
        <v>173</v>
      </c>
      <c r="O141" s="756"/>
      <c r="P141" s="756"/>
      <c r="Q141" s="756"/>
      <c r="R141" s="756"/>
      <c r="S141" s="756"/>
      <c r="T141" s="757"/>
      <c r="U141" s="758"/>
      <c r="V141" s="662"/>
      <c r="W141" s="662"/>
      <c r="X141" s="662"/>
      <c r="Y141" s="759"/>
      <c r="Z141" s="755" t="s">
        <v>174</v>
      </c>
      <c r="AA141" s="756"/>
      <c r="AB141" s="756"/>
      <c r="AC141" s="756"/>
      <c r="AD141" s="756"/>
      <c r="AE141" s="756"/>
      <c r="AF141" s="757"/>
      <c r="AG141" s="758"/>
      <c r="AH141" s="662"/>
      <c r="AI141" s="662"/>
      <c r="AJ141" s="662"/>
      <c r="AK141" s="759"/>
      <c r="AL141" s="760" t="s">
        <v>175</v>
      </c>
      <c r="AM141" s="756"/>
      <c r="AN141" s="756"/>
      <c r="AO141" s="756"/>
      <c r="AP141" s="756"/>
      <c r="AQ141" s="756"/>
      <c r="AR141" s="757"/>
      <c r="AS141" s="758"/>
      <c r="AT141" s="662"/>
      <c r="AU141" s="662"/>
      <c r="AV141" s="662"/>
      <c r="AW141" s="759"/>
    </row>
    <row r="142" spans="2:50">
      <c r="C142" s="206" t="s">
        <v>146</v>
      </c>
    </row>
    <row r="143" spans="2:50" ht="34.5" customHeight="1">
      <c r="B143" s="264"/>
      <c r="C143" s="264"/>
      <c r="D143" s="269" t="s">
        <v>157</v>
      </c>
      <c r="E143" s="269"/>
      <c r="F143" s="269"/>
      <c r="G143" s="269"/>
      <c r="H143" s="269"/>
      <c r="I143" s="269"/>
      <c r="J143" s="269"/>
      <c r="K143" s="269"/>
      <c r="L143" s="269"/>
      <c r="M143" s="269"/>
      <c r="N143" s="269" t="s">
        <v>158</v>
      </c>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97" t="s">
        <v>159</v>
      </c>
      <c r="AM143" s="269"/>
      <c r="AN143" s="269"/>
      <c r="AO143" s="269"/>
      <c r="AP143" s="269"/>
      <c r="AQ143" s="269"/>
      <c r="AR143" s="269" t="s">
        <v>160</v>
      </c>
      <c r="AS143" s="269"/>
      <c r="AT143" s="269"/>
      <c r="AU143" s="269"/>
      <c r="AV143" s="269" t="s">
        <v>161</v>
      </c>
      <c r="AW143" s="269"/>
      <c r="AX143" s="269"/>
    </row>
    <row r="144" spans="2:50" ht="24" customHeight="1">
      <c r="B144" s="264">
        <v>1</v>
      </c>
      <c r="C144" s="264">
        <v>1</v>
      </c>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7"/>
      <c r="AM144" s="266"/>
      <c r="AN144" s="266"/>
      <c r="AO144" s="266"/>
      <c r="AP144" s="266"/>
      <c r="AQ144" s="266"/>
      <c r="AR144" s="266"/>
      <c r="AS144" s="266"/>
      <c r="AT144" s="266"/>
      <c r="AU144" s="266"/>
      <c r="AV144" s="266"/>
      <c r="AW144" s="266"/>
      <c r="AX144" s="266"/>
    </row>
    <row r="145" spans="2:50" ht="24" customHeight="1">
      <c r="B145" s="264">
        <v>2</v>
      </c>
      <c r="C145" s="264">
        <v>1</v>
      </c>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7"/>
      <c r="AM145" s="266"/>
      <c r="AN145" s="266"/>
      <c r="AO145" s="266"/>
      <c r="AP145" s="266"/>
      <c r="AQ145" s="266"/>
      <c r="AR145" s="266"/>
      <c r="AS145" s="266"/>
      <c r="AT145" s="266"/>
      <c r="AU145" s="266"/>
      <c r="AV145" s="266"/>
      <c r="AW145" s="266"/>
      <c r="AX145" s="266"/>
    </row>
    <row r="146" spans="2:50" ht="24" customHeight="1">
      <c r="B146" s="264">
        <v>3</v>
      </c>
      <c r="C146" s="264">
        <v>1</v>
      </c>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7"/>
      <c r="AM146" s="266"/>
      <c r="AN146" s="266"/>
      <c r="AO146" s="266"/>
      <c r="AP146" s="266"/>
      <c r="AQ146" s="266"/>
      <c r="AR146" s="266"/>
      <c r="AS146" s="266"/>
      <c r="AT146" s="266"/>
      <c r="AU146" s="266"/>
      <c r="AV146" s="266"/>
      <c r="AW146" s="266"/>
      <c r="AX146" s="266"/>
    </row>
    <row r="147" spans="2:50" ht="24" customHeight="1">
      <c r="B147" s="264">
        <v>4</v>
      </c>
      <c r="C147" s="264">
        <v>1</v>
      </c>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7"/>
      <c r="AM147" s="266"/>
      <c r="AN147" s="266"/>
      <c r="AO147" s="266"/>
      <c r="AP147" s="266"/>
      <c r="AQ147" s="266"/>
      <c r="AR147" s="266"/>
      <c r="AS147" s="266"/>
      <c r="AT147" s="266"/>
      <c r="AU147" s="266"/>
      <c r="AV147" s="266"/>
      <c r="AW147" s="266"/>
      <c r="AX147" s="266"/>
    </row>
    <row r="148" spans="2:50" ht="24" customHeight="1">
      <c r="B148" s="264">
        <v>5</v>
      </c>
      <c r="C148" s="264">
        <v>1</v>
      </c>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7"/>
      <c r="AM148" s="266"/>
      <c r="AN148" s="266"/>
      <c r="AO148" s="266"/>
      <c r="AP148" s="266"/>
      <c r="AQ148" s="266"/>
      <c r="AR148" s="266"/>
      <c r="AS148" s="266"/>
      <c r="AT148" s="266"/>
      <c r="AU148" s="266"/>
      <c r="AV148" s="266"/>
      <c r="AW148" s="266"/>
      <c r="AX148" s="266"/>
    </row>
    <row r="149" spans="2:50" ht="24" customHeight="1">
      <c r="B149" s="264">
        <v>6</v>
      </c>
      <c r="C149" s="264">
        <v>1</v>
      </c>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7"/>
      <c r="AM149" s="266"/>
      <c r="AN149" s="266"/>
      <c r="AO149" s="266"/>
      <c r="AP149" s="266"/>
      <c r="AQ149" s="266"/>
      <c r="AR149" s="266"/>
      <c r="AS149" s="266"/>
      <c r="AT149" s="266"/>
      <c r="AU149" s="266"/>
      <c r="AV149" s="266"/>
      <c r="AW149" s="266"/>
      <c r="AX149" s="266"/>
    </row>
    <row r="150" spans="2:50" ht="24" customHeight="1">
      <c r="B150" s="264">
        <v>7</v>
      </c>
      <c r="C150" s="264">
        <v>1</v>
      </c>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7"/>
      <c r="AM150" s="266"/>
      <c r="AN150" s="266"/>
      <c r="AO150" s="266"/>
      <c r="AP150" s="266"/>
      <c r="AQ150" s="266"/>
      <c r="AR150" s="266"/>
      <c r="AS150" s="266"/>
      <c r="AT150" s="266"/>
      <c r="AU150" s="266"/>
      <c r="AV150" s="266"/>
      <c r="AW150" s="266"/>
      <c r="AX150" s="266"/>
    </row>
    <row r="151" spans="2:50" ht="24" customHeight="1">
      <c r="B151" s="264">
        <v>8</v>
      </c>
      <c r="C151" s="264">
        <v>1</v>
      </c>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7"/>
      <c r="AM151" s="266"/>
      <c r="AN151" s="266"/>
      <c r="AO151" s="266"/>
      <c r="AP151" s="266"/>
      <c r="AQ151" s="266"/>
      <c r="AR151" s="266"/>
      <c r="AS151" s="266"/>
      <c r="AT151" s="266"/>
      <c r="AU151" s="266"/>
      <c r="AV151" s="266"/>
      <c r="AW151" s="266"/>
      <c r="AX151" s="266"/>
    </row>
    <row r="152" spans="2:50" ht="24" customHeight="1">
      <c r="B152" s="264">
        <v>9</v>
      </c>
      <c r="C152" s="264">
        <v>1</v>
      </c>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7"/>
      <c r="AM152" s="266"/>
      <c r="AN152" s="266"/>
      <c r="AO152" s="266"/>
      <c r="AP152" s="266"/>
      <c r="AQ152" s="266"/>
      <c r="AR152" s="266"/>
      <c r="AS152" s="266"/>
      <c r="AT152" s="266"/>
      <c r="AU152" s="266"/>
      <c r="AV152" s="266"/>
      <c r="AW152" s="266"/>
      <c r="AX152" s="266"/>
    </row>
    <row r="153" spans="2:50" ht="24" customHeight="1">
      <c r="B153" s="264">
        <v>10</v>
      </c>
      <c r="C153" s="264">
        <v>1</v>
      </c>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7"/>
      <c r="AM153" s="266"/>
      <c r="AN153" s="266"/>
      <c r="AO153" s="266"/>
      <c r="AP153" s="266"/>
      <c r="AQ153" s="266"/>
      <c r="AR153" s="266"/>
      <c r="AS153" s="266"/>
      <c r="AT153" s="266"/>
      <c r="AU153" s="266"/>
      <c r="AV153" s="266"/>
      <c r="AW153" s="266"/>
      <c r="AX153" s="266"/>
    </row>
  </sheetData>
  <sheetProtection sheet="1" objects="1" scenarios="1"/>
  <mergeCells count="620">
    <mergeCell ref="B72:G72"/>
    <mergeCell ref="H72:AY72"/>
    <mergeCell ref="G123:AX123"/>
    <mergeCell ref="B77:G77"/>
    <mergeCell ref="H77:AY77"/>
    <mergeCell ref="B78:G121"/>
    <mergeCell ref="H78:AC78"/>
    <mergeCell ref="AD78:AY78"/>
    <mergeCell ref="H79:L79"/>
    <mergeCell ref="M79:Y79"/>
    <mergeCell ref="H80:L80"/>
    <mergeCell ref="M80:Y80"/>
    <mergeCell ref="Z80:AC80"/>
    <mergeCell ref="AD80:AH80"/>
    <mergeCell ref="AI80:AU80"/>
    <mergeCell ref="AV80:AY80"/>
    <mergeCell ref="H81:L81"/>
    <mergeCell ref="M81:Y81"/>
    <mergeCell ref="Z81:AC81"/>
    <mergeCell ref="AD81:AH81"/>
    <mergeCell ref="AI81:AU81"/>
    <mergeCell ref="AV81:AY81"/>
    <mergeCell ref="H82:L82"/>
    <mergeCell ref="M82:Y82"/>
    <mergeCell ref="AL153:AQ153"/>
    <mergeCell ref="AR153:AU153"/>
    <mergeCell ref="AV153:AX153"/>
    <mergeCell ref="N149:AK149"/>
    <mergeCell ref="AL152:AQ152"/>
    <mergeCell ref="AR152:AU152"/>
    <mergeCell ref="AV152:AX152"/>
    <mergeCell ref="AL149:AQ149"/>
    <mergeCell ref="AL151:AQ151"/>
    <mergeCell ref="AR151:AU151"/>
    <mergeCell ref="AV151:AX151"/>
    <mergeCell ref="AL150:AQ150"/>
    <mergeCell ref="AR150:AU150"/>
    <mergeCell ref="AV150:AX150"/>
    <mergeCell ref="AR149:AU149"/>
    <mergeCell ref="AV149:AX149"/>
    <mergeCell ref="B151:C151"/>
    <mergeCell ref="D151:M151"/>
    <mergeCell ref="N151:AK151"/>
    <mergeCell ref="B149:C149"/>
    <mergeCell ref="D149:M149"/>
    <mergeCell ref="B152:C152"/>
    <mergeCell ref="D152:M152"/>
    <mergeCell ref="N152:AK152"/>
    <mergeCell ref="B153:C153"/>
    <mergeCell ref="B150:C150"/>
    <mergeCell ref="D150:M150"/>
    <mergeCell ref="N150:AK150"/>
    <mergeCell ref="D153:M153"/>
    <mergeCell ref="N153:AK153"/>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AR144:AU144"/>
    <mergeCell ref="AV144:AX144"/>
    <mergeCell ref="B145:C145"/>
    <mergeCell ref="D145:M145"/>
    <mergeCell ref="N145:AK145"/>
    <mergeCell ref="AL145:AQ145"/>
    <mergeCell ref="AR145:AU145"/>
    <mergeCell ref="AV145:AX145"/>
    <mergeCell ref="B144:C144"/>
    <mergeCell ref="D144:M144"/>
    <mergeCell ref="N144:AK144"/>
    <mergeCell ref="AL144:AQ144"/>
    <mergeCell ref="B143:C143"/>
    <mergeCell ref="D143:M143"/>
    <mergeCell ref="N143:AK143"/>
    <mergeCell ref="AL143:AQ143"/>
    <mergeCell ref="AR143:AU143"/>
    <mergeCell ref="AV143:AX143"/>
    <mergeCell ref="AQ1:AW1"/>
    <mergeCell ref="AK2:AQ2"/>
    <mergeCell ref="AR2:AY2"/>
    <mergeCell ref="B3:AY3"/>
    <mergeCell ref="B4:G4"/>
    <mergeCell ref="H4:Y4"/>
    <mergeCell ref="Z4:AE4"/>
    <mergeCell ref="AF4:AQ4"/>
    <mergeCell ref="AR4:AY4"/>
    <mergeCell ref="B5:G5"/>
    <mergeCell ref="H5:Y5"/>
    <mergeCell ref="Z5:AE5"/>
    <mergeCell ref="AF5:AQ5"/>
    <mergeCell ref="AR5:AY5"/>
    <mergeCell ref="B6:G6"/>
    <mergeCell ref="H6:Y6"/>
    <mergeCell ref="Z6:AE6"/>
    <mergeCell ref="AF6:AY6"/>
    <mergeCell ref="B7:G8"/>
    <mergeCell ref="H7:Y8"/>
    <mergeCell ref="Z7:AE8"/>
    <mergeCell ref="AF7:AY8"/>
    <mergeCell ref="B9:G9"/>
    <mergeCell ref="H9:AY9"/>
    <mergeCell ref="B10:G10"/>
    <mergeCell ref="H10:AY10"/>
    <mergeCell ref="B11:G11"/>
    <mergeCell ref="H11:AY11"/>
    <mergeCell ref="B12:G18"/>
    <mergeCell ref="H12:P12"/>
    <mergeCell ref="Q12:W12"/>
    <mergeCell ref="X12:AD12"/>
    <mergeCell ref="AE12:AK12"/>
    <mergeCell ref="AL12:AR12"/>
    <mergeCell ref="X14:AD14"/>
    <mergeCell ref="AE14:AK14"/>
    <mergeCell ref="AL14:AR14"/>
    <mergeCell ref="J16:P16"/>
    <mergeCell ref="H17:P17"/>
    <mergeCell ref="Q17:W17"/>
    <mergeCell ref="X17:AD17"/>
    <mergeCell ref="AE17:AK17"/>
    <mergeCell ref="AL17:AR17"/>
    <mergeCell ref="AS12:AY12"/>
    <mergeCell ref="H13:I16"/>
    <mergeCell ref="J13:P13"/>
    <mergeCell ref="Q13:W13"/>
    <mergeCell ref="X13:AD13"/>
    <mergeCell ref="AE13:AK13"/>
    <mergeCell ref="AL13:AR13"/>
    <mergeCell ref="AS13:AY13"/>
    <mergeCell ref="J14:P14"/>
    <mergeCell ref="Q14:W14"/>
    <mergeCell ref="AS14:AY14"/>
    <mergeCell ref="J15:P15"/>
    <mergeCell ref="Q15:W15"/>
    <mergeCell ref="X15:AD15"/>
    <mergeCell ref="AE15:AK15"/>
    <mergeCell ref="AL15:AR15"/>
    <mergeCell ref="AS15:AY15"/>
    <mergeCell ref="Q16:W16"/>
    <mergeCell ref="X16:AD16"/>
    <mergeCell ref="AE16:AK16"/>
    <mergeCell ref="AL16:AR16"/>
    <mergeCell ref="AS16:AY16"/>
    <mergeCell ref="Z21:AB21"/>
    <mergeCell ref="AU21:AY21"/>
    <mergeCell ref="AS17:AY17"/>
    <mergeCell ref="H18:P18"/>
    <mergeCell ref="Q18:W18"/>
    <mergeCell ref="X18:AD18"/>
    <mergeCell ref="AE18:AK18"/>
    <mergeCell ref="AL18:AR18"/>
    <mergeCell ref="AS18:AY18"/>
    <mergeCell ref="H19:Y19"/>
    <mergeCell ref="Z19:AB19"/>
    <mergeCell ref="AC19:AE19"/>
    <mergeCell ref="AF19:AJ19"/>
    <mergeCell ref="AK19:AO19"/>
    <mergeCell ref="B19:G21"/>
    <mergeCell ref="Z23:AB24"/>
    <mergeCell ref="AC23:AE24"/>
    <mergeCell ref="AF23:AJ23"/>
    <mergeCell ref="AK23:AO23"/>
    <mergeCell ref="AP23:AT23"/>
    <mergeCell ref="AP21:AT21"/>
    <mergeCell ref="AU23:AY23"/>
    <mergeCell ref="AF24:AJ24"/>
    <mergeCell ref="AK24:AO24"/>
    <mergeCell ref="AP24:AT24"/>
    <mergeCell ref="AU24:AY24"/>
    <mergeCell ref="AC21:AE21"/>
    <mergeCell ref="AF21:AJ21"/>
    <mergeCell ref="AK21:AO21"/>
    <mergeCell ref="AP19:AT19"/>
    <mergeCell ref="AU19:AY19"/>
    <mergeCell ref="H20:Y21"/>
    <mergeCell ref="Z20:AB20"/>
    <mergeCell ref="AC20:AE20"/>
    <mergeCell ref="AF20:AJ20"/>
    <mergeCell ref="AK20:AO20"/>
    <mergeCell ref="AP20:AT20"/>
    <mergeCell ref="AU20:AY20"/>
    <mergeCell ref="B25:G25"/>
    <mergeCell ref="H25:Y25"/>
    <mergeCell ref="Z25:AB25"/>
    <mergeCell ref="AC25:AY25"/>
    <mergeCell ref="H23:Y24"/>
    <mergeCell ref="D26:L26"/>
    <mergeCell ref="M26:R26"/>
    <mergeCell ref="S26:X26"/>
    <mergeCell ref="Y26:AY26"/>
    <mergeCell ref="B22:G24"/>
    <mergeCell ref="H22:Y22"/>
    <mergeCell ref="Z22:AB22"/>
    <mergeCell ref="AC22:AE22"/>
    <mergeCell ref="AF22:AJ22"/>
    <mergeCell ref="AK22:AO22"/>
    <mergeCell ref="AP22:AT22"/>
    <mergeCell ref="AU22:AY22"/>
    <mergeCell ref="S32:X32"/>
    <mergeCell ref="Y32:AY32"/>
    <mergeCell ref="D27:L27"/>
    <mergeCell ref="M27:R27"/>
    <mergeCell ref="S27:X27"/>
    <mergeCell ref="Y27:AY27"/>
    <mergeCell ref="M28:R28"/>
    <mergeCell ref="S28:X28"/>
    <mergeCell ref="Y28:AY28"/>
    <mergeCell ref="D29:L29"/>
    <mergeCell ref="M29:R29"/>
    <mergeCell ref="S29:X29"/>
    <mergeCell ref="Y29:AY29"/>
    <mergeCell ref="D28:L28"/>
    <mergeCell ref="D33:L33"/>
    <mergeCell ref="M33:R33"/>
    <mergeCell ref="S33:X33"/>
    <mergeCell ref="Y33:AY33"/>
    <mergeCell ref="D34:L34"/>
    <mergeCell ref="M34:R34"/>
    <mergeCell ref="S34:X34"/>
    <mergeCell ref="Y34:AY34"/>
    <mergeCell ref="B37:C40"/>
    <mergeCell ref="D37:AY37"/>
    <mergeCell ref="D38:AY38"/>
    <mergeCell ref="D39:AY39"/>
    <mergeCell ref="D40:AY40"/>
    <mergeCell ref="B26:C34"/>
    <mergeCell ref="D30:L30"/>
    <mergeCell ref="M30:R30"/>
    <mergeCell ref="S30:X30"/>
    <mergeCell ref="Y30:AY30"/>
    <mergeCell ref="D31:L31"/>
    <mergeCell ref="M31:R31"/>
    <mergeCell ref="S31:X31"/>
    <mergeCell ref="Y31:AY31"/>
    <mergeCell ref="D32:L32"/>
    <mergeCell ref="M32:R32"/>
    <mergeCell ref="D41:AY41"/>
    <mergeCell ref="D42:AY42"/>
    <mergeCell ref="B43:AY43"/>
    <mergeCell ref="D44:G44"/>
    <mergeCell ref="H44:AG44"/>
    <mergeCell ref="AH44:AY44"/>
    <mergeCell ref="B45:C47"/>
    <mergeCell ref="D45:G45"/>
    <mergeCell ref="H45:AG45"/>
    <mergeCell ref="AH45:AY47"/>
    <mergeCell ref="D46:G46"/>
    <mergeCell ref="H46:AG46"/>
    <mergeCell ref="D47:G47"/>
    <mergeCell ref="H47:AG47"/>
    <mergeCell ref="B48:C52"/>
    <mergeCell ref="D48:G48"/>
    <mergeCell ref="H48:AG48"/>
    <mergeCell ref="AH48:AY52"/>
    <mergeCell ref="D49:G49"/>
    <mergeCell ref="H49:AG49"/>
    <mergeCell ref="D50:G50"/>
    <mergeCell ref="H50:AG50"/>
    <mergeCell ref="D51:G51"/>
    <mergeCell ref="H51:AG51"/>
    <mergeCell ref="D52:G52"/>
    <mergeCell ref="H52:AG52"/>
    <mergeCell ref="B53:C58"/>
    <mergeCell ref="D53:G53"/>
    <mergeCell ref="H53:AG53"/>
    <mergeCell ref="AH53:AY58"/>
    <mergeCell ref="D54:G54"/>
    <mergeCell ref="H54:AG54"/>
    <mergeCell ref="D55:G55"/>
    <mergeCell ref="H55:AG55"/>
    <mergeCell ref="D56:G56"/>
    <mergeCell ref="H56:AG56"/>
    <mergeCell ref="D58:G58"/>
    <mergeCell ref="H58:AG58"/>
    <mergeCell ref="B59:C59"/>
    <mergeCell ref="D59:AY59"/>
    <mergeCell ref="D57:G57"/>
    <mergeCell ref="H57:U57"/>
    <mergeCell ref="V57:AG57"/>
    <mergeCell ref="Z79:AC79"/>
    <mergeCell ref="AD79:AH79"/>
    <mergeCell ref="AI79:AU79"/>
    <mergeCell ref="AV79:AY79"/>
    <mergeCell ref="B65:AY65"/>
    <mergeCell ref="B67:AY67"/>
    <mergeCell ref="D60:AY60"/>
    <mergeCell ref="D61:AY61"/>
    <mergeCell ref="D62:AY62"/>
    <mergeCell ref="B63:AY63"/>
    <mergeCell ref="B64:F64"/>
    <mergeCell ref="G64:AY64"/>
    <mergeCell ref="B66:F66"/>
    <mergeCell ref="G66:AY66"/>
    <mergeCell ref="M70:AA70"/>
    <mergeCell ref="AL70:AY70"/>
    <mergeCell ref="B73:G75"/>
    <mergeCell ref="B69:AY69"/>
    <mergeCell ref="B68:AY68"/>
    <mergeCell ref="Z82:AC82"/>
    <mergeCell ref="AD82:AH82"/>
    <mergeCell ref="AI82:AU82"/>
    <mergeCell ref="AV82:AY82"/>
    <mergeCell ref="H83:L83"/>
    <mergeCell ref="M83:Y83"/>
    <mergeCell ref="Z83:AC83"/>
    <mergeCell ref="AD83:AH83"/>
    <mergeCell ref="AI83:AU83"/>
    <mergeCell ref="AV83:AY83"/>
    <mergeCell ref="H84:L84"/>
    <mergeCell ref="M84:Y84"/>
    <mergeCell ref="Z84:AC84"/>
    <mergeCell ref="AD84:AH84"/>
    <mergeCell ref="AI84:AU84"/>
    <mergeCell ref="AV84:AY84"/>
    <mergeCell ref="H85:L85"/>
    <mergeCell ref="M85:Y85"/>
    <mergeCell ref="Z85:AC85"/>
    <mergeCell ref="AD85:AH85"/>
    <mergeCell ref="AI85:AU85"/>
    <mergeCell ref="AV85:AY85"/>
    <mergeCell ref="H86:L86"/>
    <mergeCell ref="M86:Y86"/>
    <mergeCell ref="Z86:AC86"/>
    <mergeCell ref="AD86:AH86"/>
    <mergeCell ref="AI86:AU86"/>
    <mergeCell ref="AV86:AY86"/>
    <mergeCell ref="H87:L87"/>
    <mergeCell ref="M87:Y87"/>
    <mergeCell ref="Z87:AC87"/>
    <mergeCell ref="AD87:AH87"/>
    <mergeCell ref="AI87:AU87"/>
    <mergeCell ref="AV87:AY87"/>
    <mergeCell ref="H88:L88"/>
    <mergeCell ref="M88:Y88"/>
    <mergeCell ref="Z88:AC88"/>
    <mergeCell ref="AD88:AH88"/>
    <mergeCell ref="AI88:AU88"/>
    <mergeCell ref="AV88:AY88"/>
    <mergeCell ref="H89:AC89"/>
    <mergeCell ref="AD89:AY89"/>
    <mergeCell ref="H90:L90"/>
    <mergeCell ref="M90:Y90"/>
    <mergeCell ref="Z90:AC90"/>
    <mergeCell ref="AD90:AH90"/>
    <mergeCell ref="AI90:AU90"/>
    <mergeCell ref="AV90:AY90"/>
    <mergeCell ref="H91:L91"/>
    <mergeCell ref="M91:Y91"/>
    <mergeCell ref="Z91:AC91"/>
    <mergeCell ref="AD91:AH91"/>
    <mergeCell ref="AI91:AU91"/>
    <mergeCell ref="AV91:AY91"/>
    <mergeCell ref="H92:L92"/>
    <mergeCell ref="M92:Y92"/>
    <mergeCell ref="Z92:AC92"/>
    <mergeCell ref="AD92:AH92"/>
    <mergeCell ref="AI92:AU92"/>
    <mergeCell ref="AV92:AY92"/>
    <mergeCell ref="H93:L93"/>
    <mergeCell ref="M93:Y93"/>
    <mergeCell ref="Z93:AC93"/>
    <mergeCell ref="AD93:AH93"/>
    <mergeCell ref="AI93:AU93"/>
    <mergeCell ref="AV93:AY93"/>
    <mergeCell ref="H94:L94"/>
    <mergeCell ref="M94:Y94"/>
    <mergeCell ref="Z94:AC94"/>
    <mergeCell ref="AD94:AH94"/>
    <mergeCell ref="AI94:AU94"/>
    <mergeCell ref="AV94:AY94"/>
    <mergeCell ref="H95:L95"/>
    <mergeCell ref="M95:Y95"/>
    <mergeCell ref="Z95:AC95"/>
    <mergeCell ref="AD95:AH95"/>
    <mergeCell ref="AI95:AU95"/>
    <mergeCell ref="AV95:AY95"/>
    <mergeCell ref="H96:L96"/>
    <mergeCell ref="M96:Y96"/>
    <mergeCell ref="Z96:AC96"/>
    <mergeCell ref="AD96:AH96"/>
    <mergeCell ref="AI96:AU96"/>
    <mergeCell ref="AV96:AY96"/>
    <mergeCell ref="H97:L97"/>
    <mergeCell ref="M97:Y97"/>
    <mergeCell ref="Z97:AC97"/>
    <mergeCell ref="AD97:AH97"/>
    <mergeCell ref="AI97:AU97"/>
    <mergeCell ref="AV97:AY97"/>
    <mergeCell ref="H98:L98"/>
    <mergeCell ref="M98:Y98"/>
    <mergeCell ref="Z98:AC98"/>
    <mergeCell ref="AD98:AH98"/>
    <mergeCell ref="AI98:AU98"/>
    <mergeCell ref="AV98:AY98"/>
    <mergeCell ref="H99:L99"/>
    <mergeCell ref="M99:Y99"/>
    <mergeCell ref="Z99:AC99"/>
    <mergeCell ref="AD99:AH99"/>
    <mergeCell ref="AI99:AU99"/>
    <mergeCell ref="AV99:AY99"/>
    <mergeCell ref="H100:AC100"/>
    <mergeCell ref="AD100:AY100"/>
    <mergeCell ref="H101:L101"/>
    <mergeCell ref="M101:Y101"/>
    <mergeCell ref="Z101:AC101"/>
    <mergeCell ref="AD101:AH101"/>
    <mergeCell ref="AI101:AU101"/>
    <mergeCell ref="AV101:AY101"/>
    <mergeCell ref="H102:L102"/>
    <mergeCell ref="M102:Y102"/>
    <mergeCell ref="Z102:AC102"/>
    <mergeCell ref="AD102:AH102"/>
    <mergeCell ref="AI102:AU102"/>
    <mergeCell ref="AV102:AY102"/>
    <mergeCell ref="H103:L103"/>
    <mergeCell ref="M103:Y103"/>
    <mergeCell ref="Z103:AC103"/>
    <mergeCell ref="AD103:AH103"/>
    <mergeCell ref="AI103:AU103"/>
    <mergeCell ref="AV103:AY103"/>
    <mergeCell ref="H104:L104"/>
    <mergeCell ref="M104:Y104"/>
    <mergeCell ref="Z104:AC104"/>
    <mergeCell ref="AD104:AH104"/>
    <mergeCell ref="AI104:AU104"/>
    <mergeCell ref="AV104:AY104"/>
    <mergeCell ref="H105:L105"/>
    <mergeCell ref="M105:Y105"/>
    <mergeCell ref="Z105:AC105"/>
    <mergeCell ref="AD105:AH105"/>
    <mergeCell ref="AI105:AU105"/>
    <mergeCell ref="AV105:AY105"/>
    <mergeCell ref="H106:L106"/>
    <mergeCell ref="M106:Y106"/>
    <mergeCell ref="Z106:AC106"/>
    <mergeCell ref="AD106:AH106"/>
    <mergeCell ref="AI106:AU106"/>
    <mergeCell ref="AV106:AY106"/>
    <mergeCell ref="H107:L107"/>
    <mergeCell ref="M107:Y107"/>
    <mergeCell ref="Z107:AC107"/>
    <mergeCell ref="AD107:AH107"/>
    <mergeCell ref="AI107:AU107"/>
    <mergeCell ref="AV107:AY107"/>
    <mergeCell ref="H108:L108"/>
    <mergeCell ref="M108:Y108"/>
    <mergeCell ref="Z108:AC108"/>
    <mergeCell ref="AD108:AH108"/>
    <mergeCell ref="AI108:AU108"/>
    <mergeCell ref="AV108:AY108"/>
    <mergeCell ref="H109:L109"/>
    <mergeCell ref="M109:Y109"/>
    <mergeCell ref="Z109:AC109"/>
    <mergeCell ref="AD109:AH109"/>
    <mergeCell ref="AI109:AU109"/>
    <mergeCell ref="AV109:AY109"/>
    <mergeCell ref="H110:L110"/>
    <mergeCell ref="M110:Y110"/>
    <mergeCell ref="Z110:AC110"/>
    <mergeCell ref="AD110:AH110"/>
    <mergeCell ref="AI110:AU110"/>
    <mergeCell ref="AV110:AY110"/>
    <mergeCell ref="H111:AC111"/>
    <mergeCell ref="AD111:AY111"/>
    <mergeCell ref="H112:L112"/>
    <mergeCell ref="M112:Y112"/>
    <mergeCell ref="Z112:AC112"/>
    <mergeCell ref="AD112:AH112"/>
    <mergeCell ref="AI112:AU112"/>
    <mergeCell ref="AV112:AY112"/>
    <mergeCell ref="H113:L113"/>
    <mergeCell ref="M113:Y113"/>
    <mergeCell ref="Z113:AC113"/>
    <mergeCell ref="AD113:AH113"/>
    <mergeCell ref="AI113:AU113"/>
    <mergeCell ref="AV113:AY113"/>
    <mergeCell ref="H114:L114"/>
    <mergeCell ref="M114:Y114"/>
    <mergeCell ref="Z114:AC114"/>
    <mergeCell ref="AD114:AH114"/>
    <mergeCell ref="AI114:AU114"/>
    <mergeCell ref="AV114:AY114"/>
    <mergeCell ref="H115:L115"/>
    <mergeCell ref="M115:Y115"/>
    <mergeCell ref="Z115:AC115"/>
    <mergeCell ref="AD115:AH115"/>
    <mergeCell ref="AI115:AU115"/>
    <mergeCell ref="AV115:AY115"/>
    <mergeCell ref="H116:L116"/>
    <mergeCell ref="M116:Y116"/>
    <mergeCell ref="Z116:AC116"/>
    <mergeCell ref="AD116:AH116"/>
    <mergeCell ref="AI116:AU116"/>
    <mergeCell ref="AV116:AY116"/>
    <mergeCell ref="H117:L117"/>
    <mergeCell ref="M117:Y117"/>
    <mergeCell ref="Z117:AC117"/>
    <mergeCell ref="AD117:AH117"/>
    <mergeCell ref="AI117:AU117"/>
    <mergeCell ref="AV117:AY117"/>
    <mergeCell ref="H118:L118"/>
    <mergeCell ref="M118:Y118"/>
    <mergeCell ref="Z118:AC118"/>
    <mergeCell ref="AD118:AH118"/>
    <mergeCell ref="AI118:AU118"/>
    <mergeCell ref="AV118:AY118"/>
    <mergeCell ref="H119:L119"/>
    <mergeCell ref="M119:Y119"/>
    <mergeCell ref="Z119:AC119"/>
    <mergeCell ref="AD119:AH119"/>
    <mergeCell ref="AI119:AU119"/>
    <mergeCell ref="AV119:AY119"/>
    <mergeCell ref="AI121:AU121"/>
    <mergeCell ref="AV121:AY121"/>
    <mergeCell ref="H120:L120"/>
    <mergeCell ref="M120:Y120"/>
    <mergeCell ref="Z120:AC120"/>
    <mergeCell ref="AD120:AH120"/>
    <mergeCell ref="AI120:AU120"/>
    <mergeCell ref="AV120:AY120"/>
    <mergeCell ref="H121:L121"/>
    <mergeCell ref="M121:Y121"/>
    <mergeCell ref="Z121:AC121"/>
    <mergeCell ref="AD121:AH121"/>
    <mergeCell ref="B126:C126"/>
    <mergeCell ref="D126:M126"/>
    <mergeCell ref="N126:AK126"/>
    <mergeCell ref="AL126:AQ126"/>
    <mergeCell ref="AR126:AU126"/>
    <mergeCell ref="AV126:AX126"/>
    <mergeCell ref="B127:C127"/>
    <mergeCell ref="D127:M127"/>
    <mergeCell ref="N127:AK127"/>
    <mergeCell ref="AL127:AQ127"/>
    <mergeCell ref="AR127:AU127"/>
    <mergeCell ref="AV127:AX127"/>
    <mergeCell ref="B128:C128"/>
    <mergeCell ref="D128:M128"/>
    <mergeCell ref="N128:AK128"/>
    <mergeCell ref="AL128:AQ128"/>
    <mergeCell ref="AR128:AU128"/>
    <mergeCell ref="AV128:AX128"/>
    <mergeCell ref="B129:C129"/>
    <mergeCell ref="D129:M129"/>
    <mergeCell ref="N129:AK129"/>
    <mergeCell ref="AL129:AQ129"/>
    <mergeCell ref="AR129:AU129"/>
    <mergeCell ref="AV129:AX129"/>
    <mergeCell ref="B130:C130"/>
    <mergeCell ref="D130:M130"/>
    <mergeCell ref="N130:AK130"/>
    <mergeCell ref="AL130:AQ130"/>
    <mergeCell ref="AR130:AU130"/>
    <mergeCell ref="AV130:AX130"/>
    <mergeCell ref="B131:C131"/>
    <mergeCell ref="D131:M131"/>
    <mergeCell ref="N131:AK131"/>
    <mergeCell ref="AL131:AQ131"/>
    <mergeCell ref="AR131:AU131"/>
    <mergeCell ref="AV131:AX131"/>
    <mergeCell ref="B132:C132"/>
    <mergeCell ref="D132:M132"/>
    <mergeCell ref="N132:AK132"/>
    <mergeCell ref="AL132:AQ132"/>
    <mergeCell ref="AR132:AU132"/>
    <mergeCell ref="AV132:AX132"/>
    <mergeCell ref="B133:C133"/>
    <mergeCell ref="D133:M133"/>
    <mergeCell ref="N133:AK133"/>
    <mergeCell ref="AL133:AQ133"/>
    <mergeCell ref="AR133:AU133"/>
    <mergeCell ref="AV133:AX133"/>
    <mergeCell ref="B134:C134"/>
    <mergeCell ref="D134:M134"/>
    <mergeCell ref="N134:AK134"/>
    <mergeCell ref="AL134:AQ134"/>
    <mergeCell ref="AR134:AU134"/>
    <mergeCell ref="AV134:AX134"/>
    <mergeCell ref="B135:C135"/>
    <mergeCell ref="D135:M135"/>
    <mergeCell ref="N135:AK135"/>
    <mergeCell ref="AL135:AQ135"/>
    <mergeCell ref="AR135:AU135"/>
    <mergeCell ref="AV135:AX135"/>
    <mergeCell ref="B136:C136"/>
    <mergeCell ref="D136:M136"/>
    <mergeCell ref="N136:AK136"/>
    <mergeCell ref="AL136:AQ136"/>
    <mergeCell ref="AR136:AU136"/>
    <mergeCell ref="AV136:AX136"/>
    <mergeCell ref="B139:H139"/>
    <mergeCell ref="I139:Y139"/>
    <mergeCell ref="B140:H140"/>
    <mergeCell ref="I140:M140"/>
    <mergeCell ref="N140:T140"/>
    <mergeCell ref="U140:Y140"/>
    <mergeCell ref="B141:H141"/>
    <mergeCell ref="I141:M141"/>
    <mergeCell ref="N141:T141"/>
    <mergeCell ref="U141:Y141"/>
    <mergeCell ref="Z141:AF141"/>
    <mergeCell ref="AG141:AK141"/>
    <mergeCell ref="AL141:AR141"/>
    <mergeCell ref="AS141:AW141"/>
    <mergeCell ref="Z140:AF140"/>
    <mergeCell ref="AG140:AK140"/>
    <mergeCell ref="AL140:AR140"/>
    <mergeCell ref="AS140:AW140"/>
  </mergeCells>
  <phoneticPr fontId="1"/>
  <pageMargins left="0.51" right="0.39370078740157483" top="0.51181102362204722" bottom="0.15748031496062992" header="0.39370078740157483" footer="0.51181102362204722"/>
  <pageSetup paperSize="9" scale="75" fitToHeight="5" orientation="portrait" r:id="rId1"/>
  <headerFooter differentFirst="1" alignWithMargins="0"/>
  <rowBreaks count="4" manualBreakCount="4">
    <brk id="35" max="50" man="1"/>
    <brk id="71" max="50" man="1"/>
    <brk id="76" max="50" man="1"/>
    <brk id="122" max="50" man="1"/>
  </rowBreaks>
  <drawing r:id="rId2"/>
</worksheet>
</file>

<file path=xl/worksheets/sheet13.xml><?xml version="1.0" encoding="utf-8"?>
<worksheet xmlns="http://schemas.openxmlformats.org/spreadsheetml/2006/main" xmlns:r="http://schemas.openxmlformats.org/officeDocument/2006/relationships">
  <dimension ref="A1:AY226"/>
  <sheetViews>
    <sheetView view="pageBreakPreview" topLeftCell="A22" zoomScale="75" zoomScaleNormal="75" zoomScaleSheetLayoutView="75" zoomScalePageLayoutView="30" workbookViewId="0">
      <selection activeCell="H55" sqref="H55:AG55"/>
    </sheetView>
  </sheetViews>
  <sheetFormatPr defaultRowHeight="13.5"/>
  <cols>
    <col min="1" max="2" width="2.25" style="1" customWidth="1"/>
    <col min="3" max="3" width="3.625" style="1" customWidth="1"/>
    <col min="4" max="6" width="2.25" style="1" customWidth="1"/>
    <col min="7" max="7" width="1.625" style="1" customWidth="1"/>
    <col min="8" max="25" width="2.25" style="1" customWidth="1"/>
    <col min="26" max="28" width="2.75" style="1" customWidth="1"/>
    <col min="29" max="34" width="2.25" style="1" customWidth="1"/>
    <col min="35" max="35" width="2.625" style="1" customWidth="1"/>
    <col min="36" max="36" width="3.5" style="1" customWidth="1"/>
    <col min="37" max="46" width="2.625" style="1" customWidth="1"/>
    <col min="47" max="47" width="3.5" style="1" customWidth="1"/>
    <col min="48" max="58" width="2.25" style="1" customWidth="1"/>
    <col min="59" max="59" width="8" style="1" customWidth="1"/>
    <col min="60" max="16384" width="9" style="1"/>
  </cols>
  <sheetData>
    <row r="1" spans="2:51" ht="23.25" customHeight="1">
      <c r="AQ1" s="270"/>
      <c r="AR1" s="270"/>
      <c r="AS1" s="270"/>
      <c r="AT1" s="270"/>
      <c r="AU1" s="270"/>
      <c r="AV1" s="270"/>
      <c r="AW1" s="270"/>
      <c r="AX1" s="2"/>
    </row>
    <row r="2" spans="2:51" ht="21.75" customHeight="1" thickBot="1">
      <c r="AK2" s="271" t="s">
        <v>0</v>
      </c>
      <c r="AL2" s="271"/>
      <c r="AM2" s="271"/>
      <c r="AN2" s="271"/>
      <c r="AO2" s="271"/>
      <c r="AP2" s="271"/>
      <c r="AQ2" s="271"/>
      <c r="AR2" s="271">
        <v>231</v>
      </c>
      <c r="AS2" s="271"/>
      <c r="AT2" s="271"/>
      <c r="AU2" s="271"/>
      <c r="AV2" s="271"/>
      <c r="AW2" s="271"/>
      <c r="AX2" s="271"/>
      <c r="AY2" s="271"/>
    </row>
    <row r="3" spans="2:51" ht="19.5" thickBot="1">
      <c r="B3" s="272" t="s">
        <v>1</v>
      </c>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4"/>
    </row>
    <row r="4" spans="2:51" ht="21" customHeight="1">
      <c r="B4" s="275" t="s">
        <v>2</v>
      </c>
      <c r="C4" s="276"/>
      <c r="D4" s="276"/>
      <c r="E4" s="276"/>
      <c r="F4" s="276"/>
      <c r="G4" s="276"/>
      <c r="H4" s="277" t="s">
        <v>845</v>
      </c>
      <c r="I4" s="278"/>
      <c r="J4" s="278"/>
      <c r="K4" s="278"/>
      <c r="L4" s="278"/>
      <c r="M4" s="278"/>
      <c r="N4" s="278"/>
      <c r="O4" s="278"/>
      <c r="P4" s="278"/>
      <c r="Q4" s="278"/>
      <c r="R4" s="278"/>
      <c r="S4" s="278"/>
      <c r="T4" s="278"/>
      <c r="U4" s="278"/>
      <c r="V4" s="278"/>
      <c r="W4" s="278"/>
      <c r="X4" s="278"/>
      <c r="Y4" s="278"/>
      <c r="Z4" s="279" t="s">
        <v>682</v>
      </c>
      <c r="AA4" s="280"/>
      <c r="AB4" s="280"/>
      <c r="AC4" s="280"/>
      <c r="AD4" s="280"/>
      <c r="AE4" s="281"/>
      <c r="AF4" s="282" t="s">
        <v>116</v>
      </c>
      <c r="AG4" s="280"/>
      <c r="AH4" s="280"/>
      <c r="AI4" s="280"/>
      <c r="AJ4" s="280"/>
      <c r="AK4" s="280"/>
      <c r="AL4" s="280"/>
      <c r="AM4" s="280"/>
      <c r="AN4" s="280"/>
      <c r="AO4" s="280"/>
      <c r="AP4" s="280"/>
      <c r="AQ4" s="281"/>
      <c r="AR4" s="283" t="s">
        <v>6</v>
      </c>
      <c r="AS4" s="282"/>
      <c r="AT4" s="282"/>
      <c r="AU4" s="282"/>
      <c r="AV4" s="282"/>
      <c r="AW4" s="282"/>
      <c r="AX4" s="282"/>
      <c r="AY4" s="284"/>
    </row>
    <row r="5" spans="2:51" ht="28.15" customHeight="1">
      <c r="B5" s="285" t="s">
        <v>7</v>
      </c>
      <c r="C5" s="286"/>
      <c r="D5" s="286"/>
      <c r="E5" s="286"/>
      <c r="F5" s="286"/>
      <c r="G5" s="287"/>
      <c r="H5" s="288" t="s">
        <v>675</v>
      </c>
      <c r="I5" s="289"/>
      <c r="J5" s="289"/>
      <c r="K5" s="289"/>
      <c r="L5" s="289"/>
      <c r="M5" s="289"/>
      <c r="N5" s="289"/>
      <c r="O5" s="289"/>
      <c r="P5" s="289"/>
      <c r="Q5" s="289"/>
      <c r="R5" s="289"/>
      <c r="S5" s="289"/>
      <c r="T5" s="289"/>
      <c r="U5" s="289"/>
      <c r="V5" s="289"/>
      <c r="W5" s="290"/>
      <c r="X5" s="290"/>
      <c r="Y5" s="290"/>
      <c r="Z5" s="291" t="s">
        <v>8</v>
      </c>
      <c r="AA5" s="292"/>
      <c r="AB5" s="292"/>
      <c r="AC5" s="292"/>
      <c r="AD5" s="292"/>
      <c r="AE5" s="293"/>
      <c r="AF5" s="292" t="s">
        <v>9</v>
      </c>
      <c r="AG5" s="292"/>
      <c r="AH5" s="292"/>
      <c r="AI5" s="292"/>
      <c r="AJ5" s="292"/>
      <c r="AK5" s="292"/>
      <c r="AL5" s="292"/>
      <c r="AM5" s="292"/>
      <c r="AN5" s="292"/>
      <c r="AO5" s="292"/>
      <c r="AP5" s="292"/>
      <c r="AQ5" s="293"/>
      <c r="AR5" s="294" t="s">
        <v>10</v>
      </c>
      <c r="AS5" s="295"/>
      <c r="AT5" s="295"/>
      <c r="AU5" s="295"/>
      <c r="AV5" s="295"/>
      <c r="AW5" s="295"/>
      <c r="AX5" s="295"/>
      <c r="AY5" s="296"/>
    </row>
    <row r="6" spans="2:51" ht="30.75" customHeight="1">
      <c r="B6" s="361" t="s">
        <v>11</v>
      </c>
      <c r="C6" s="362"/>
      <c r="D6" s="362"/>
      <c r="E6" s="362"/>
      <c r="F6" s="362"/>
      <c r="G6" s="362"/>
      <c r="H6" s="363" t="s">
        <v>12</v>
      </c>
      <c r="I6" s="290"/>
      <c r="J6" s="290"/>
      <c r="K6" s="290"/>
      <c r="L6" s="290"/>
      <c r="M6" s="290"/>
      <c r="N6" s="290"/>
      <c r="O6" s="290"/>
      <c r="P6" s="290"/>
      <c r="Q6" s="290"/>
      <c r="R6" s="290"/>
      <c r="S6" s="290"/>
      <c r="T6" s="290"/>
      <c r="U6" s="290"/>
      <c r="V6" s="290"/>
      <c r="W6" s="290"/>
      <c r="X6" s="290"/>
      <c r="Y6" s="290"/>
      <c r="Z6" s="364" t="s">
        <v>13</v>
      </c>
      <c r="AA6" s="365"/>
      <c r="AB6" s="365"/>
      <c r="AC6" s="365"/>
      <c r="AD6" s="365"/>
      <c r="AE6" s="366"/>
      <c r="AF6" s="367" t="s">
        <v>14</v>
      </c>
      <c r="AG6" s="367"/>
      <c r="AH6" s="367"/>
      <c r="AI6" s="367"/>
      <c r="AJ6" s="367"/>
      <c r="AK6" s="367"/>
      <c r="AL6" s="367"/>
      <c r="AM6" s="367"/>
      <c r="AN6" s="367"/>
      <c r="AO6" s="367"/>
      <c r="AP6" s="367"/>
      <c r="AQ6" s="367"/>
      <c r="AR6" s="368"/>
      <c r="AS6" s="368"/>
      <c r="AT6" s="368"/>
      <c r="AU6" s="368"/>
      <c r="AV6" s="368"/>
      <c r="AW6" s="368"/>
      <c r="AX6" s="368"/>
      <c r="AY6" s="369"/>
    </row>
    <row r="7" spans="2:51" ht="18" customHeight="1">
      <c r="B7" s="370" t="s">
        <v>15</v>
      </c>
      <c r="C7" s="371"/>
      <c r="D7" s="371"/>
      <c r="E7" s="371"/>
      <c r="F7" s="371"/>
      <c r="G7" s="371"/>
      <c r="H7" s="925" t="s">
        <v>117</v>
      </c>
      <c r="I7" s="375"/>
      <c r="J7" s="375"/>
      <c r="K7" s="375"/>
      <c r="L7" s="375"/>
      <c r="M7" s="375"/>
      <c r="N7" s="375"/>
      <c r="O7" s="375"/>
      <c r="P7" s="375"/>
      <c r="Q7" s="375"/>
      <c r="R7" s="375"/>
      <c r="S7" s="375"/>
      <c r="T7" s="375"/>
      <c r="U7" s="375"/>
      <c r="V7" s="375"/>
      <c r="W7" s="376"/>
      <c r="X7" s="376"/>
      <c r="Y7" s="376"/>
      <c r="Z7" s="380" t="s">
        <v>676</v>
      </c>
      <c r="AA7" s="368"/>
      <c r="AB7" s="368"/>
      <c r="AC7" s="368"/>
      <c r="AD7" s="368"/>
      <c r="AE7" s="381"/>
      <c r="AF7" s="1250" t="s">
        <v>675</v>
      </c>
      <c r="AG7" s="834"/>
      <c r="AH7" s="834"/>
      <c r="AI7" s="834"/>
      <c r="AJ7" s="834"/>
      <c r="AK7" s="834"/>
      <c r="AL7" s="834"/>
      <c r="AM7" s="834"/>
      <c r="AN7" s="834"/>
      <c r="AO7" s="834"/>
      <c r="AP7" s="834"/>
      <c r="AQ7" s="834"/>
      <c r="AR7" s="834"/>
      <c r="AS7" s="834"/>
      <c r="AT7" s="834"/>
      <c r="AU7" s="834"/>
      <c r="AV7" s="834"/>
      <c r="AW7" s="834"/>
      <c r="AX7" s="834"/>
      <c r="AY7" s="835"/>
    </row>
    <row r="8" spans="2:51" ht="24" customHeight="1">
      <c r="B8" s="372"/>
      <c r="C8" s="373"/>
      <c r="D8" s="373"/>
      <c r="E8" s="373"/>
      <c r="F8" s="373"/>
      <c r="G8" s="373"/>
      <c r="H8" s="377"/>
      <c r="I8" s="378"/>
      <c r="J8" s="378"/>
      <c r="K8" s="378"/>
      <c r="L8" s="378"/>
      <c r="M8" s="378"/>
      <c r="N8" s="378"/>
      <c r="O8" s="378"/>
      <c r="P8" s="378"/>
      <c r="Q8" s="378"/>
      <c r="R8" s="378"/>
      <c r="S8" s="378"/>
      <c r="T8" s="378"/>
      <c r="U8" s="378"/>
      <c r="V8" s="378"/>
      <c r="W8" s="379"/>
      <c r="X8" s="379"/>
      <c r="Y8" s="379"/>
      <c r="Z8" s="382"/>
      <c r="AA8" s="368"/>
      <c r="AB8" s="368"/>
      <c r="AC8" s="368"/>
      <c r="AD8" s="368"/>
      <c r="AE8" s="381"/>
      <c r="AF8" s="836"/>
      <c r="AG8" s="836"/>
      <c r="AH8" s="836"/>
      <c r="AI8" s="836"/>
      <c r="AJ8" s="836"/>
      <c r="AK8" s="836"/>
      <c r="AL8" s="836"/>
      <c r="AM8" s="836"/>
      <c r="AN8" s="836"/>
      <c r="AO8" s="836"/>
      <c r="AP8" s="836"/>
      <c r="AQ8" s="836"/>
      <c r="AR8" s="836"/>
      <c r="AS8" s="836"/>
      <c r="AT8" s="836"/>
      <c r="AU8" s="836"/>
      <c r="AV8" s="836"/>
      <c r="AW8" s="836"/>
      <c r="AX8" s="836"/>
      <c r="AY8" s="837"/>
    </row>
    <row r="9" spans="2:51" ht="103.7" customHeight="1">
      <c r="B9" s="298" t="s">
        <v>18</v>
      </c>
      <c r="C9" s="299"/>
      <c r="D9" s="299"/>
      <c r="E9" s="299"/>
      <c r="F9" s="299"/>
      <c r="G9" s="299"/>
      <c r="H9" s="2983" t="s">
        <v>859</v>
      </c>
      <c r="I9" s="2984"/>
      <c r="J9" s="2984"/>
      <c r="K9" s="2984"/>
      <c r="L9" s="2984"/>
      <c r="M9" s="2984"/>
      <c r="N9" s="2984"/>
      <c r="O9" s="2984"/>
      <c r="P9" s="2984"/>
      <c r="Q9" s="2984"/>
      <c r="R9" s="2984"/>
      <c r="S9" s="2984"/>
      <c r="T9" s="2984"/>
      <c r="U9" s="2984"/>
      <c r="V9" s="2984"/>
      <c r="W9" s="2984"/>
      <c r="X9" s="2984"/>
      <c r="Y9" s="2984"/>
      <c r="Z9" s="2984"/>
      <c r="AA9" s="2984"/>
      <c r="AB9" s="2984"/>
      <c r="AC9" s="2984"/>
      <c r="AD9" s="2984"/>
      <c r="AE9" s="2984"/>
      <c r="AF9" s="2984"/>
      <c r="AG9" s="2984"/>
      <c r="AH9" s="2984"/>
      <c r="AI9" s="2984"/>
      <c r="AJ9" s="2984"/>
      <c r="AK9" s="2984"/>
      <c r="AL9" s="2984"/>
      <c r="AM9" s="2984"/>
      <c r="AN9" s="2984"/>
      <c r="AO9" s="2984"/>
      <c r="AP9" s="2984"/>
      <c r="AQ9" s="2984"/>
      <c r="AR9" s="2984"/>
      <c r="AS9" s="2984"/>
      <c r="AT9" s="2984"/>
      <c r="AU9" s="2984"/>
      <c r="AV9" s="2984"/>
      <c r="AW9" s="2984"/>
      <c r="AX9" s="2984"/>
      <c r="AY9" s="2985"/>
    </row>
    <row r="10" spans="2:51" ht="137.25" customHeight="1">
      <c r="B10" s="298" t="s">
        <v>20</v>
      </c>
      <c r="C10" s="299"/>
      <c r="D10" s="299"/>
      <c r="E10" s="299"/>
      <c r="F10" s="299"/>
      <c r="G10" s="299"/>
      <c r="H10" s="1251" t="s">
        <v>858</v>
      </c>
      <c r="I10" s="1252"/>
      <c r="J10" s="1252"/>
      <c r="K10" s="1252"/>
      <c r="L10" s="1252"/>
      <c r="M10" s="1252"/>
      <c r="N10" s="1252"/>
      <c r="O10" s="1252"/>
      <c r="P10" s="1252"/>
      <c r="Q10" s="1252"/>
      <c r="R10" s="1252"/>
      <c r="S10" s="1252"/>
      <c r="T10" s="1252"/>
      <c r="U10" s="1252"/>
      <c r="V10" s="1252"/>
      <c r="W10" s="1252"/>
      <c r="X10" s="1252"/>
      <c r="Y10" s="1252"/>
      <c r="Z10" s="1252"/>
      <c r="AA10" s="1252"/>
      <c r="AB10" s="1252"/>
      <c r="AC10" s="1252"/>
      <c r="AD10" s="1252"/>
      <c r="AE10" s="1252"/>
      <c r="AF10" s="1252"/>
      <c r="AG10" s="1252"/>
      <c r="AH10" s="1252"/>
      <c r="AI10" s="1252"/>
      <c r="AJ10" s="1252"/>
      <c r="AK10" s="1252"/>
      <c r="AL10" s="1252"/>
      <c r="AM10" s="1252"/>
      <c r="AN10" s="1252"/>
      <c r="AO10" s="1252"/>
      <c r="AP10" s="1252"/>
      <c r="AQ10" s="1252"/>
      <c r="AR10" s="1252"/>
      <c r="AS10" s="1252"/>
      <c r="AT10" s="1252"/>
      <c r="AU10" s="1252"/>
      <c r="AV10" s="1252"/>
      <c r="AW10" s="1252"/>
      <c r="AX10" s="1252"/>
      <c r="AY10" s="1253"/>
    </row>
    <row r="11" spans="2:51" ht="29.25" customHeight="1">
      <c r="B11" s="298" t="s">
        <v>22</v>
      </c>
      <c r="C11" s="299"/>
      <c r="D11" s="299"/>
      <c r="E11" s="299"/>
      <c r="F11" s="299"/>
      <c r="G11" s="303"/>
      <c r="H11" s="304" t="s">
        <v>118</v>
      </c>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305"/>
      <c r="AW11" s="305"/>
      <c r="AX11" s="305"/>
      <c r="AY11" s="306"/>
    </row>
    <row r="12" spans="2:51" ht="21" customHeight="1">
      <c r="B12" s="391" t="s">
        <v>24</v>
      </c>
      <c r="C12" s="392"/>
      <c r="D12" s="392"/>
      <c r="E12" s="392"/>
      <c r="F12" s="392"/>
      <c r="G12" s="393"/>
      <c r="H12" s="400"/>
      <c r="I12" s="401"/>
      <c r="J12" s="401"/>
      <c r="K12" s="401"/>
      <c r="L12" s="401"/>
      <c r="M12" s="401"/>
      <c r="N12" s="401"/>
      <c r="O12" s="401"/>
      <c r="P12" s="401"/>
      <c r="Q12" s="402" t="s">
        <v>25</v>
      </c>
      <c r="R12" s="403"/>
      <c r="S12" s="403"/>
      <c r="T12" s="403"/>
      <c r="U12" s="403"/>
      <c r="V12" s="403"/>
      <c r="W12" s="404"/>
      <c r="X12" s="402" t="s">
        <v>26</v>
      </c>
      <c r="Y12" s="403"/>
      <c r="Z12" s="403"/>
      <c r="AA12" s="403"/>
      <c r="AB12" s="403"/>
      <c r="AC12" s="403"/>
      <c r="AD12" s="404"/>
      <c r="AE12" s="402" t="s">
        <v>27</v>
      </c>
      <c r="AF12" s="403"/>
      <c r="AG12" s="403"/>
      <c r="AH12" s="403"/>
      <c r="AI12" s="403"/>
      <c r="AJ12" s="403"/>
      <c r="AK12" s="404"/>
      <c r="AL12" s="402" t="s">
        <v>28</v>
      </c>
      <c r="AM12" s="403"/>
      <c r="AN12" s="403"/>
      <c r="AO12" s="403"/>
      <c r="AP12" s="403"/>
      <c r="AQ12" s="403"/>
      <c r="AR12" s="404"/>
      <c r="AS12" s="402" t="s">
        <v>29</v>
      </c>
      <c r="AT12" s="403"/>
      <c r="AU12" s="403"/>
      <c r="AV12" s="403"/>
      <c r="AW12" s="403"/>
      <c r="AX12" s="403"/>
      <c r="AY12" s="426"/>
    </row>
    <row r="13" spans="2:51" ht="21" customHeight="1">
      <c r="B13" s="394"/>
      <c r="C13" s="395"/>
      <c r="D13" s="395"/>
      <c r="E13" s="395"/>
      <c r="F13" s="395"/>
      <c r="G13" s="396"/>
      <c r="H13" s="413" t="s">
        <v>30</v>
      </c>
      <c r="I13" s="414"/>
      <c r="J13" s="427" t="s">
        <v>31</v>
      </c>
      <c r="K13" s="428"/>
      <c r="L13" s="428"/>
      <c r="M13" s="428"/>
      <c r="N13" s="428"/>
      <c r="O13" s="428"/>
      <c r="P13" s="429"/>
      <c r="Q13" s="1029">
        <v>1</v>
      </c>
      <c r="R13" s="430"/>
      <c r="S13" s="430"/>
      <c r="T13" s="430"/>
      <c r="U13" s="430"/>
      <c r="V13" s="430"/>
      <c r="W13" s="430"/>
      <c r="X13" s="1029">
        <v>1</v>
      </c>
      <c r="Y13" s="430"/>
      <c r="Z13" s="430"/>
      <c r="AA13" s="430"/>
      <c r="AB13" s="430"/>
      <c r="AC13" s="430"/>
      <c r="AD13" s="430"/>
      <c r="AE13" s="430">
        <v>0.8</v>
      </c>
      <c r="AF13" s="430"/>
      <c r="AG13" s="430"/>
      <c r="AH13" s="430"/>
      <c r="AI13" s="430"/>
      <c r="AJ13" s="430"/>
      <c r="AK13" s="430"/>
      <c r="AL13" s="430">
        <v>0.6</v>
      </c>
      <c r="AM13" s="430"/>
      <c r="AN13" s="430"/>
      <c r="AO13" s="430"/>
      <c r="AP13" s="430"/>
      <c r="AQ13" s="430"/>
      <c r="AR13" s="430"/>
      <c r="AS13" s="430">
        <v>1</v>
      </c>
      <c r="AT13" s="430"/>
      <c r="AU13" s="430"/>
      <c r="AV13" s="430"/>
      <c r="AW13" s="430"/>
      <c r="AX13" s="430"/>
      <c r="AY13" s="431"/>
    </row>
    <row r="14" spans="2:51" ht="21" customHeight="1">
      <c r="B14" s="394"/>
      <c r="C14" s="395"/>
      <c r="D14" s="395"/>
      <c r="E14" s="395"/>
      <c r="F14" s="395"/>
      <c r="G14" s="396"/>
      <c r="H14" s="415"/>
      <c r="I14" s="416"/>
      <c r="J14" s="409" t="s">
        <v>32</v>
      </c>
      <c r="K14" s="410"/>
      <c r="L14" s="410"/>
      <c r="M14" s="410"/>
      <c r="N14" s="410"/>
      <c r="O14" s="410"/>
      <c r="P14" s="411"/>
      <c r="Q14" s="791" t="s">
        <v>675</v>
      </c>
      <c r="R14" s="405"/>
      <c r="S14" s="405"/>
      <c r="T14" s="405"/>
      <c r="U14" s="405"/>
      <c r="V14" s="405"/>
      <c r="W14" s="405"/>
      <c r="X14" s="791" t="s">
        <v>675</v>
      </c>
      <c r="Y14" s="405"/>
      <c r="Z14" s="405"/>
      <c r="AA14" s="405"/>
      <c r="AB14" s="405"/>
      <c r="AC14" s="405"/>
      <c r="AD14" s="405"/>
      <c r="AE14" s="791" t="s">
        <v>675</v>
      </c>
      <c r="AF14" s="405"/>
      <c r="AG14" s="405"/>
      <c r="AH14" s="405"/>
      <c r="AI14" s="405"/>
      <c r="AJ14" s="405"/>
      <c r="AK14" s="405"/>
      <c r="AL14" s="791" t="s">
        <v>675</v>
      </c>
      <c r="AM14" s="405"/>
      <c r="AN14" s="405"/>
      <c r="AO14" s="405"/>
      <c r="AP14" s="405"/>
      <c r="AQ14" s="405"/>
      <c r="AR14" s="405"/>
      <c r="AS14" s="432"/>
      <c r="AT14" s="432"/>
      <c r="AU14" s="432"/>
      <c r="AV14" s="432"/>
      <c r="AW14" s="432"/>
      <c r="AX14" s="432"/>
      <c r="AY14" s="433"/>
    </row>
    <row r="15" spans="2:51" ht="24.75" customHeight="1">
      <c r="B15" s="394"/>
      <c r="C15" s="395"/>
      <c r="D15" s="395"/>
      <c r="E15" s="395"/>
      <c r="F15" s="395"/>
      <c r="G15" s="396"/>
      <c r="H15" s="415"/>
      <c r="I15" s="416"/>
      <c r="J15" s="409" t="s">
        <v>34</v>
      </c>
      <c r="K15" s="410"/>
      <c r="L15" s="410"/>
      <c r="M15" s="410"/>
      <c r="N15" s="410"/>
      <c r="O15" s="410"/>
      <c r="P15" s="411"/>
      <c r="Q15" s="791" t="s">
        <v>675</v>
      </c>
      <c r="R15" s="405"/>
      <c r="S15" s="405"/>
      <c r="T15" s="405"/>
      <c r="U15" s="405"/>
      <c r="V15" s="405"/>
      <c r="W15" s="405"/>
      <c r="X15" s="791" t="s">
        <v>675</v>
      </c>
      <c r="Y15" s="405"/>
      <c r="Z15" s="405"/>
      <c r="AA15" s="405"/>
      <c r="AB15" s="405"/>
      <c r="AC15" s="405"/>
      <c r="AD15" s="405"/>
      <c r="AE15" s="791" t="s">
        <v>675</v>
      </c>
      <c r="AF15" s="405"/>
      <c r="AG15" s="405"/>
      <c r="AH15" s="405"/>
      <c r="AI15" s="405"/>
      <c r="AJ15" s="405"/>
      <c r="AK15" s="405"/>
      <c r="AL15" s="791" t="s">
        <v>675</v>
      </c>
      <c r="AM15" s="405"/>
      <c r="AN15" s="405"/>
      <c r="AO15" s="405"/>
      <c r="AP15" s="405"/>
      <c r="AQ15" s="405"/>
      <c r="AR15" s="405"/>
      <c r="AS15" s="432"/>
      <c r="AT15" s="432"/>
      <c r="AU15" s="432"/>
      <c r="AV15" s="432"/>
      <c r="AW15" s="432"/>
      <c r="AX15" s="432"/>
      <c r="AY15" s="433"/>
    </row>
    <row r="16" spans="2:51" ht="24.75" customHeight="1">
      <c r="B16" s="394"/>
      <c r="C16" s="395"/>
      <c r="D16" s="395"/>
      <c r="E16" s="395"/>
      <c r="F16" s="395"/>
      <c r="G16" s="396"/>
      <c r="H16" s="417"/>
      <c r="I16" s="418"/>
      <c r="J16" s="406" t="s">
        <v>35</v>
      </c>
      <c r="K16" s="407"/>
      <c r="L16" s="407"/>
      <c r="M16" s="407"/>
      <c r="N16" s="407"/>
      <c r="O16" s="407"/>
      <c r="P16" s="408"/>
      <c r="Q16" s="412">
        <v>1</v>
      </c>
      <c r="R16" s="412"/>
      <c r="S16" s="412"/>
      <c r="T16" s="412"/>
      <c r="U16" s="412"/>
      <c r="V16" s="412"/>
      <c r="W16" s="412"/>
      <c r="X16" s="412">
        <v>1</v>
      </c>
      <c r="Y16" s="412"/>
      <c r="Z16" s="412"/>
      <c r="AA16" s="412"/>
      <c r="AB16" s="412"/>
      <c r="AC16" s="412"/>
      <c r="AD16" s="412"/>
      <c r="AE16" s="412">
        <v>0.8</v>
      </c>
      <c r="AF16" s="412"/>
      <c r="AG16" s="412"/>
      <c r="AH16" s="412"/>
      <c r="AI16" s="412"/>
      <c r="AJ16" s="412"/>
      <c r="AK16" s="412"/>
      <c r="AL16" s="412">
        <v>1</v>
      </c>
      <c r="AM16" s="412"/>
      <c r="AN16" s="412"/>
      <c r="AO16" s="412"/>
      <c r="AP16" s="412"/>
      <c r="AQ16" s="412"/>
      <c r="AR16" s="412"/>
      <c r="AS16" s="412"/>
      <c r="AT16" s="412"/>
      <c r="AU16" s="412"/>
      <c r="AV16" s="412"/>
      <c r="AW16" s="412"/>
      <c r="AX16" s="412"/>
      <c r="AY16" s="412"/>
    </row>
    <row r="17" spans="2:51" ht="24.75" customHeight="1">
      <c r="B17" s="394"/>
      <c r="C17" s="395"/>
      <c r="D17" s="395"/>
      <c r="E17" s="395"/>
      <c r="F17" s="395"/>
      <c r="G17" s="396"/>
      <c r="H17" s="419" t="s">
        <v>36</v>
      </c>
      <c r="I17" s="420"/>
      <c r="J17" s="420"/>
      <c r="K17" s="420"/>
      <c r="L17" s="420"/>
      <c r="M17" s="420"/>
      <c r="N17" s="420"/>
      <c r="O17" s="420"/>
      <c r="P17" s="420"/>
      <c r="Q17" s="1032">
        <v>1</v>
      </c>
      <c r="R17" s="421"/>
      <c r="S17" s="421"/>
      <c r="T17" s="421"/>
      <c r="U17" s="421"/>
      <c r="V17" s="421"/>
      <c r="W17" s="421"/>
      <c r="X17" s="421">
        <v>0</v>
      </c>
      <c r="Y17" s="421"/>
      <c r="Z17" s="421"/>
      <c r="AA17" s="421"/>
      <c r="AB17" s="421"/>
      <c r="AC17" s="421"/>
      <c r="AD17" s="421"/>
      <c r="AE17" s="421">
        <v>0</v>
      </c>
      <c r="AF17" s="421"/>
      <c r="AG17" s="421"/>
      <c r="AH17" s="421"/>
      <c r="AI17" s="421"/>
      <c r="AJ17" s="421"/>
      <c r="AK17" s="421"/>
      <c r="AL17" s="389"/>
      <c r="AM17" s="389"/>
      <c r="AN17" s="389"/>
      <c r="AO17" s="389"/>
      <c r="AP17" s="389"/>
      <c r="AQ17" s="389"/>
      <c r="AR17" s="389"/>
      <c r="AS17" s="389"/>
      <c r="AT17" s="389"/>
      <c r="AU17" s="389"/>
      <c r="AV17" s="389"/>
      <c r="AW17" s="389"/>
      <c r="AX17" s="389"/>
      <c r="AY17" s="390"/>
    </row>
    <row r="18" spans="2:51" ht="24.75" customHeight="1">
      <c r="B18" s="397"/>
      <c r="C18" s="398"/>
      <c r="D18" s="398"/>
      <c r="E18" s="398"/>
      <c r="F18" s="398"/>
      <c r="G18" s="399"/>
      <c r="H18" s="419" t="s">
        <v>37</v>
      </c>
      <c r="I18" s="420"/>
      <c r="J18" s="420"/>
      <c r="K18" s="420"/>
      <c r="L18" s="420"/>
      <c r="M18" s="420"/>
      <c r="N18" s="420"/>
      <c r="O18" s="420"/>
      <c r="P18" s="420"/>
      <c r="Q18" s="421">
        <v>63</v>
      </c>
      <c r="R18" s="421"/>
      <c r="S18" s="421"/>
      <c r="T18" s="421"/>
      <c r="U18" s="421"/>
      <c r="V18" s="421"/>
      <c r="W18" s="421"/>
      <c r="X18" s="421">
        <v>0</v>
      </c>
      <c r="Y18" s="421"/>
      <c r="Z18" s="421"/>
      <c r="AA18" s="421"/>
      <c r="AB18" s="421"/>
      <c r="AC18" s="421"/>
      <c r="AD18" s="421"/>
      <c r="AE18" s="421">
        <v>0</v>
      </c>
      <c r="AF18" s="421"/>
      <c r="AG18" s="421"/>
      <c r="AH18" s="421"/>
      <c r="AI18" s="421"/>
      <c r="AJ18" s="421"/>
      <c r="AK18" s="421"/>
      <c r="AL18" s="389"/>
      <c r="AM18" s="389"/>
      <c r="AN18" s="389"/>
      <c r="AO18" s="389"/>
      <c r="AP18" s="389"/>
      <c r="AQ18" s="389"/>
      <c r="AR18" s="389"/>
      <c r="AS18" s="389"/>
      <c r="AT18" s="389"/>
      <c r="AU18" s="389"/>
      <c r="AV18" s="389"/>
      <c r="AW18" s="389"/>
      <c r="AX18" s="389"/>
      <c r="AY18" s="390"/>
    </row>
    <row r="19" spans="2:51" ht="31.7" customHeight="1">
      <c r="B19" s="450" t="s">
        <v>38</v>
      </c>
      <c r="C19" s="451"/>
      <c r="D19" s="451"/>
      <c r="E19" s="451"/>
      <c r="F19" s="451"/>
      <c r="G19" s="452"/>
      <c r="H19" s="422" t="s">
        <v>39</v>
      </c>
      <c r="I19" s="403"/>
      <c r="J19" s="403"/>
      <c r="K19" s="403"/>
      <c r="L19" s="403"/>
      <c r="M19" s="403"/>
      <c r="N19" s="403"/>
      <c r="O19" s="403"/>
      <c r="P19" s="403"/>
      <c r="Q19" s="403"/>
      <c r="R19" s="403"/>
      <c r="S19" s="403"/>
      <c r="T19" s="403"/>
      <c r="U19" s="403"/>
      <c r="V19" s="403"/>
      <c r="W19" s="403"/>
      <c r="X19" s="403"/>
      <c r="Y19" s="404"/>
      <c r="Z19" s="446"/>
      <c r="AA19" s="447"/>
      <c r="AB19" s="448"/>
      <c r="AC19" s="402" t="s">
        <v>40</v>
      </c>
      <c r="AD19" s="403"/>
      <c r="AE19" s="404"/>
      <c r="AF19" s="449" t="s">
        <v>25</v>
      </c>
      <c r="AG19" s="449"/>
      <c r="AH19" s="449"/>
      <c r="AI19" s="449"/>
      <c r="AJ19" s="449"/>
      <c r="AK19" s="449" t="s">
        <v>26</v>
      </c>
      <c r="AL19" s="449"/>
      <c r="AM19" s="449"/>
      <c r="AN19" s="449"/>
      <c r="AO19" s="449"/>
      <c r="AP19" s="449" t="s">
        <v>27</v>
      </c>
      <c r="AQ19" s="449"/>
      <c r="AR19" s="449"/>
      <c r="AS19" s="449"/>
      <c r="AT19" s="449"/>
      <c r="AU19" s="297" t="s">
        <v>446</v>
      </c>
      <c r="AV19" s="449"/>
      <c r="AW19" s="449"/>
      <c r="AX19" s="449"/>
      <c r="AY19" s="458"/>
    </row>
    <row r="20" spans="2:51" ht="32.25" customHeight="1">
      <c r="B20" s="453"/>
      <c r="C20" s="451"/>
      <c r="D20" s="451"/>
      <c r="E20" s="451"/>
      <c r="F20" s="451"/>
      <c r="G20" s="452"/>
      <c r="H20" s="1174" t="s">
        <v>857</v>
      </c>
      <c r="I20" s="376"/>
      <c r="J20" s="376"/>
      <c r="K20" s="376"/>
      <c r="L20" s="376"/>
      <c r="M20" s="376"/>
      <c r="N20" s="376"/>
      <c r="O20" s="376"/>
      <c r="P20" s="376"/>
      <c r="Q20" s="376"/>
      <c r="R20" s="376"/>
      <c r="S20" s="376"/>
      <c r="T20" s="376"/>
      <c r="U20" s="376"/>
      <c r="V20" s="376"/>
      <c r="W20" s="376"/>
      <c r="X20" s="376"/>
      <c r="Y20" s="1175"/>
      <c r="Z20" s="465" t="s">
        <v>43</v>
      </c>
      <c r="AA20" s="466"/>
      <c r="AB20" s="467"/>
      <c r="AC20" s="932" t="s">
        <v>854</v>
      </c>
      <c r="AD20" s="468"/>
      <c r="AE20" s="468"/>
      <c r="AF20" s="470">
        <v>0</v>
      </c>
      <c r="AG20" s="470"/>
      <c r="AH20" s="470"/>
      <c r="AI20" s="470"/>
      <c r="AJ20" s="470"/>
      <c r="AK20" s="470">
        <v>0</v>
      </c>
      <c r="AL20" s="470"/>
      <c r="AM20" s="470"/>
      <c r="AN20" s="470"/>
      <c r="AO20" s="470"/>
      <c r="AP20" s="470">
        <v>0</v>
      </c>
      <c r="AQ20" s="470"/>
      <c r="AR20" s="470"/>
      <c r="AS20" s="470"/>
      <c r="AT20" s="470"/>
      <c r="AU20" s="470">
        <v>373</v>
      </c>
      <c r="AV20" s="470"/>
      <c r="AW20" s="470"/>
      <c r="AX20" s="470"/>
      <c r="AY20" s="471"/>
    </row>
    <row r="21" spans="2:51" ht="32.25" customHeight="1">
      <c r="B21" s="454"/>
      <c r="C21" s="455"/>
      <c r="D21" s="455"/>
      <c r="E21" s="455"/>
      <c r="F21" s="455"/>
      <c r="G21" s="456"/>
      <c r="H21" s="1261"/>
      <c r="I21" s="379"/>
      <c r="J21" s="379"/>
      <c r="K21" s="379"/>
      <c r="L21" s="379"/>
      <c r="M21" s="379"/>
      <c r="N21" s="379"/>
      <c r="O21" s="379"/>
      <c r="P21" s="379"/>
      <c r="Q21" s="379"/>
      <c r="R21" s="379"/>
      <c r="S21" s="379"/>
      <c r="T21" s="379"/>
      <c r="U21" s="379"/>
      <c r="V21" s="379"/>
      <c r="W21" s="379"/>
      <c r="X21" s="379"/>
      <c r="Y21" s="1262"/>
      <c r="Z21" s="402" t="s">
        <v>45</v>
      </c>
      <c r="AA21" s="403"/>
      <c r="AB21" s="404"/>
      <c r="AC21" s="435" t="s">
        <v>856</v>
      </c>
      <c r="AD21" s="435"/>
      <c r="AE21" s="435"/>
      <c r="AF21" s="434" t="s">
        <v>675</v>
      </c>
      <c r="AG21" s="435"/>
      <c r="AH21" s="435"/>
      <c r="AI21" s="435"/>
      <c r="AJ21" s="435"/>
      <c r="AK21" s="434" t="s">
        <v>675</v>
      </c>
      <c r="AL21" s="435"/>
      <c r="AM21" s="435"/>
      <c r="AN21" s="435"/>
      <c r="AO21" s="435"/>
      <c r="AP21" s="434" t="s">
        <v>675</v>
      </c>
      <c r="AQ21" s="435"/>
      <c r="AR21" s="435"/>
      <c r="AS21" s="435"/>
      <c r="AT21" s="435"/>
      <c r="AU21" s="472"/>
      <c r="AV21" s="472"/>
      <c r="AW21" s="472"/>
      <c r="AX21" s="472"/>
      <c r="AY21" s="473"/>
    </row>
    <row r="22" spans="2:51" ht="31.7" customHeight="1">
      <c r="B22" s="512" t="s">
        <v>47</v>
      </c>
      <c r="C22" s="513"/>
      <c r="D22" s="513"/>
      <c r="E22" s="513"/>
      <c r="F22" s="513"/>
      <c r="G22" s="514"/>
      <c r="H22" s="422" t="s">
        <v>48</v>
      </c>
      <c r="I22" s="403"/>
      <c r="J22" s="403"/>
      <c r="K22" s="403"/>
      <c r="L22" s="403"/>
      <c r="M22" s="403"/>
      <c r="N22" s="403"/>
      <c r="O22" s="403"/>
      <c r="P22" s="403"/>
      <c r="Q22" s="403"/>
      <c r="R22" s="403"/>
      <c r="S22" s="403"/>
      <c r="T22" s="403"/>
      <c r="U22" s="403"/>
      <c r="V22" s="403"/>
      <c r="W22" s="403"/>
      <c r="X22" s="403"/>
      <c r="Y22" s="404"/>
      <c r="Z22" s="446"/>
      <c r="AA22" s="447"/>
      <c r="AB22" s="448"/>
      <c r="AC22" s="402" t="s">
        <v>40</v>
      </c>
      <c r="AD22" s="403"/>
      <c r="AE22" s="404"/>
      <c r="AF22" s="449" t="s">
        <v>25</v>
      </c>
      <c r="AG22" s="449"/>
      <c r="AH22" s="449"/>
      <c r="AI22" s="449"/>
      <c r="AJ22" s="449"/>
      <c r="AK22" s="449" t="s">
        <v>26</v>
      </c>
      <c r="AL22" s="449"/>
      <c r="AM22" s="449"/>
      <c r="AN22" s="449"/>
      <c r="AO22" s="449"/>
      <c r="AP22" s="449" t="s">
        <v>27</v>
      </c>
      <c r="AQ22" s="449"/>
      <c r="AR22" s="449"/>
      <c r="AS22" s="449"/>
      <c r="AT22" s="449"/>
      <c r="AU22" s="423" t="s">
        <v>49</v>
      </c>
      <c r="AV22" s="424"/>
      <c r="AW22" s="424"/>
      <c r="AX22" s="424"/>
      <c r="AY22" s="425"/>
    </row>
    <row r="23" spans="2:51" ht="39.950000000000003" customHeight="1">
      <c r="B23" s="313"/>
      <c r="C23" s="314"/>
      <c r="D23" s="314"/>
      <c r="E23" s="314"/>
      <c r="F23" s="314"/>
      <c r="G23" s="315"/>
      <c r="H23" s="1174" t="s">
        <v>855</v>
      </c>
      <c r="I23" s="376"/>
      <c r="J23" s="376"/>
      <c r="K23" s="376"/>
      <c r="L23" s="376"/>
      <c r="M23" s="376"/>
      <c r="N23" s="376"/>
      <c r="O23" s="376"/>
      <c r="P23" s="376"/>
      <c r="Q23" s="376"/>
      <c r="R23" s="376"/>
      <c r="S23" s="376"/>
      <c r="T23" s="376"/>
      <c r="U23" s="376"/>
      <c r="V23" s="376"/>
      <c r="W23" s="376"/>
      <c r="X23" s="376"/>
      <c r="Y23" s="1175"/>
      <c r="Z23" s="500" t="s">
        <v>51</v>
      </c>
      <c r="AA23" s="501"/>
      <c r="AB23" s="502"/>
      <c r="AC23" s="895" t="s">
        <v>854</v>
      </c>
      <c r="AD23" s="834"/>
      <c r="AE23" s="896"/>
      <c r="AF23" s="435">
        <v>0</v>
      </c>
      <c r="AG23" s="435"/>
      <c r="AH23" s="435"/>
      <c r="AI23" s="435"/>
      <c r="AJ23" s="435"/>
      <c r="AK23" s="435">
        <v>0</v>
      </c>
      <c r="AL23" s="435"/>
      <c r="AM23" s="435"/>
      <c r="AN23" s="435"/>
      <c r="AO23" s="435"/>
      <c r="AP23" s="435">
        <v>0</v>
      </c>
      <c r="AQ23" s="435"/>
      <c r="AR23" s="435"/>
      <c r="AS23" s="435"/>
      <c r="AT23" s="435"/>
      <c r="AU23" s="518"/>
      <c r="AV23" s="519"/>
      <c r="AW23" s="519"/>
      <c r="AX23" s="519"/>
      <c r="AY23" s="520"/>
    </row>
    <row r="24" spans="2:51" ht="26.85" customHeight="1">
      <c r="B24" s="515"/>
      <c r="C24" s="516"/>
      <c r="D24" s="516"/>
      <c r="E24" s="516"/>
      <c r="F24" s="516"/>
      <c r="G24" s="517"/>
      <c r="H24" s="1261"/>
      <c r="I24" s="379"/>
      <c r="J24" s="379"/>
      <c r="K24" s="379"/>
      <c r="L24" s="379"/>
      <c r="M24" s="379"/>
      <c r="N24" s="379"/>
      <c r="O24" s="379"/>
      <c r="P24" s="379"/>
      <c r="Q24" s="379"/>
      <c r="R24" s="379"/>
      <c r="S24" s="379"/>
      <c r="T24" s="379"/>
      <c r="U24" s="379"/>
      <c r="V24" s="379"/>
      <c r="W24" s="379"/>
      <c r="X24" s="379"/>
      <c r="Y24" s="1262"/>
      <c r="Z24" s="503"/>
      <c r="AA24" s="504"/>
      <c r="AB24" s="505"/>
      <c r="AC24" s="897"/>
      <c r="AD24" s="836"/>
      <c r="AE24" s="898"/>
      <c r="AF24" s="2229" t="s">
        <v>675</v>
      </c>
      <c r="AG24" s="522"/>
      <c r="AH24" s="522"/>
      <c r="AI24" s="522"/>
      <c r="AJ24" s="523"/>
      <c r="AK24" s="521" t="s">
        <v>853</v>
      </c>
      <c r="AL24" s="522"/>
      <c r="AM24" s="522"/>
      <c r="AN24" s="522"/>
      <c r="AO24" s="523"/>
      <c r="AP24" s="521" t="s">
        <v>853</v>
      </c>
      <c r="AQ24" s="522"/>
      <c r="AR24" s="522"/>
      <c r="AS24" s="522"/>
      <c r="AT24" s="523"/>
      <c r="AU24" s="2980">
        <v>-373</v>
      </c>
      <c r="AV24" s="2981"/>
      <c r="AW24" s="2981"/>
      <c r="AX24" s="2981"/>
      <c r="AY24" s="2982"/>
    </row>
    <row r="25" spans="2:51" ht="88.5" customHeight="1">
      <c r="B25" s="512" t="s">
        <v>55</v>
      </c>
      <c r="C25" s="525"/>
      <c r="D25" s="525"/>
      <c r="E25" s="525"/>
      <c r="F25" s="525"/>
      <c r="G25" s="525"/>
      <c r="H25" s="526" t="s">
        <v>852</v>
      </c>
      <c r="I25" s="527"/>
      <c r="J25" s="527"/>
      <c r="K25" s="527"/>
      <c r="L25" s="527"/>
      <c r="M25" s="527"/>
      <c r="N25" s="527"/>
      <c r="O25" s="527"/>
      <c r="P25" s="527"/>
      <c r="Q25" s="527"/>
      <c r="R25" s="527"/>
      <c r="S25" s="527"/>
      <c r="T25" s="527"/>
      <c r="U25" s="527"/>
      <c r="V25" s="527"/>
      <c r="W25" s="527"/>
      <c r="X25" s="527"/>
      <c r="Y25" s="527"/>
      <c r="Z25" s="528" t="s">
        <v>57</v>
      </c>
      <c r="AA25" s="529"/>
      <c r="AB25" s="530"/>
      <c r="AC25" s="934"/>
      <c r="AD25" s="934"/>
      <c r="AE25" s="934"/>
      <c r="AF25" s="934"/>
      <c r="AG25" s="934"/>
      <c r="AH25" s="934"/>
      <c r="AI25" s="934"/>
      <c r="AJ25" s="934"/>
      <c r="AK25" s="934"/>
      <c r="AL25" s="934"/>
      <c r="AM25" s="934"/>
      <c r="AN25" s="934"/>
      <c r="AO25" s="934"/>
      <c r="AP25" s="934"/>
      <c r="AQ25" s="934"/>
      <c r="AR25" s="934"/>
      <c r="AS25" s="934"/>
      <c r="AT25" s="934"/>
      <c r="AU25" s="934"/>
      <c r="AV25" s="934"/>
      <c r="AW25" s="934"/>
      <c r="AX25" s="934"/>
      <c r="AY25" s="935"/>
    </row>
    <row r="26" spans="2:51" ht="23.1" customHeight="1">
      <c r="B26" s="546" t="s">
        <v>59</v>
      </c>
      <c r="C26" s="547"/>
      <c r="D26" s="493" t="s">
        <v>60</v>
      </c>
      <c r="E26" s="494"/>
      <c r="F26" s="494"/>
      <c r="G26" s="494"/>
      <c r="H26" s="494"/>
      <c r="I26" s="494"/>
      <c r="J26" s="494"/>
      <c r="K26" s="494"/>
      <c r="L26" s="495"/>
      <c r="M26" s="496" t="s">
        <v>61</v>
      </c>
      <c r="N26" s="496"/>
      <c r="O26" s="496"/>
      <c r="P26" s="496"/>
      <c r="Q26" s="496"/>
      <c r="R26" s="496"/>
      <c r="S26" s="497" t="s">
        <v>29</v>
      </c>
      <c r="T26" s="497"/>
      <c r="U26" s="497"/>
      <c r="V26" s="497"/>
      <c r="W26" s="497"/>
      <c r="X26" s="497"/>
      <c r="Y26" s="498" t="s">
        <v>62</v>
      </c>
      <c r="Z26" s="494"/>
      <c r="AA26" s="494"/>
      <c r="AB26" s="494"/>
      <c r="AC26" s="494"/>
      <c r="AD26" s="494"/>
      <c r="AE26" s="494"/>
      <c r="AF26" s="494"/>
      <c r="AG26" s="494"/>
      <c r="AH26" s="494"/>
      <c r="AI26" s="494"/>
      <c r="AJ26" s="494"/>
      <c r="AK26" s="494"/>
      <c r="AL26" s="494"/>
      <c r="AM26" s="494"/>
      <c r="AN26" s="494"/>
      <c r="AO26" s="494"/>
      <c r="AP26" s="494"/>
      <c r="AQ26" s="494"/>
      <c r="AR26" s="494"/>
      <c r="AS26" s="494"/>
      <c r="AT26" s="494"/>
      <c r="AU26" s="494"/>
      <c r="AV26" s="494"/>
      <c r="AW26" s="494"/>
      <c r="AX26" s="494"/>
      <c r="AY26" s="499"/>
    </row>
    <row r="27" spans="2:51" ht="23.1" customHeight="1">
      <c r="B27" s="548"/>
      <c r="C27" s="549"/>
      <c r="D27" s="439" t="s">
        <v>120</v>
      </c>
      <c r="E27" s="440"/>
      <c r="F27" s="440"/>
      <c r="G27" s="440"/>
      <c r="H27" s="440"/>
      <c r="I27" s="440"/>
      <c r="J27" s="440"/>
      <c r="K27" s="440"/>
      <c r="L27" s="441"/>
      <c r="M27" s="1033">
        <v>0.4</v>
      </c>
      <c r="N27" s="1033"/>
      <c r="O27" s="1033"/>
      <c r="P27" s="1033"/>
      <c r="Q27" s="1033"/>
      <c r="R27" s="1033"/>
      <c r="S27" s="1033">
        <v>0.4</v>
      </c>
      <c r="T27" s="1033"/>
      <c r="U27" s="1033"/>
      <c r="V27" s="1033"/>
      <c r="W27" s="1033"/>
      <c r="X27" s="1033"/>
      <c r="Y27" s="792"/>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5"/>
    </row>
    <row r="28" spans="2:51" ht="23.1" customHeight="1">
      <c r="B28" s="548"/>
      <c r="C28" s="549"/>
      <c r="D28" s="556" t="s">
        <v>119</v>
      </c>
      <c r="E28" s="554"/>
      <c r="F28" s="554"/>
      <c r="G28" s="554"/>
      <c r="H28" s="554"/>
      <c r="I28" s="554"/>
      <c r="J28" s="554"/>
      <c r="K28" s="554"/>
      <c r="L28" s="555"/>
      <c r="M28" s="797">
        <v>0.06</v>
      </c>
      <c r="N28" s="797"/>
      <c r="O28" s="797"/>
      <c r="P28" s="797"/>
      <c r="Q28" s="797"/>
      <c r="R28" s="797"/>
      <c r="S28" s="797">
        <v>0.1</v>
      </c>
      <c r="T28" s="797"/>
      <c r="U28" s="797"/>
      <c r="V28" s="797"/>
      <c r="W28" s="797"/>
      <c r="X28" s="797"/>
      <c r="Y28" s="478"/>
      <c r="Z28" s="479"/>
      <c r="AA28" s="479"/>
      <c r="AB28" s="479"/>
      <c r="AC28" s="479"/>
      <c r="AD28" s="479"/>
      <c r="AE28" s="479"/>
      <c r="AF28" s="479"/>
      <c r="AG28" s="479"/>
      <c r="AH28" s="479"/>
      <c r="AI28" s="479"/>
      <c r="AJ28" s="479"/>
      <c r="AK28" s="479"/>
      <c r="AL28" s="479"/>
      <c r="AM28" s="479"/>
      <c r="AN28" s="479"/>
      <c r="AO28" s="479"/>
      <c r="AP28" s="479"/>
      <c r="AQ28" s="479"/>
      <c r="AR28" s="479"/>
      <c r="AS28" s="479"/>
      <c r="AT28" s="479"/>
      <c r="AU28" s="479"/>
      <c r="AV28" s="479"/>
      <c r="AW28" s="479"/>
      <c r="AX28" s="479"/>
      <c r="AY28" s="480"/>
    </row>
    <row r="29" spans="2:51" ht="23.1" customHeight="1">
      <c r="B29" s="548"/>
      <c r="C29" s="549"/>
      <c r="D29" s="553"/>
      <c r="E29" s="554"/>
      <c r="F29" s="554"/>
      <c r="G29" s="554"/>
      <c r="H29" s="554"/>
      <c r="I29" s="554"/>
      <c r="J29" s="554"/>
      <c r="K29" s="554"/>
      <c r="L29" s="555"/>
      <c r="M29" s="797"/>
      <c r="N29" s="797"/>
      <c r="O29" s="797"/>
      <c r="P29" s="797"/>
      <c r="Q29" s="797"/>
      <c r="R29" s="797"/>
      <c r="S29" s="797"/>
      <c r="T29" s="797"/>
      <c r="U29" s="797"/>
      <c r="V29" s="797"/>
      <c r="W29" s="797"/>
      <c r="X29" s="797"/>
      <c r="Y29" s="478"/>
      <c r="Z29" s="479"/>
      <c r="AA29" s="479"/>
      <c r="AB29" s="479"/>
      <c r="AC29" s="479"/>
      <c r="AD29" s="479"/>
      <c r="AE29" s="479"/>
      <c r="AF29" s="479"/>
      <c r="AG29" s="479"/>
      <c r="AH29" s="479"/>
      <c r="AI29" s="479"/>
      <c r="AJ29" s="479"/>
      <c r="AK29" s="479"/>
      <c r="AL29" s="479"/>
      <c r="AM29" s="479"/>
      <c r="AN29" s="479"/>
      <c r="AO29" s="479"/>
      <c r="AP29" s="479"/>
      <c r="AQ29" s="479"/>
      <c r="AR29" s="479"/>
      <c r="AS29" s="479"/>
      <c r="AT29" s="479"/>
      <c r="AU29" s="479"/>
      <c r="AV29" s="479"/>
      <c r="AW29" s="479"/>
      <c r="AX29" s="479"/>
      <c r="AY29" s="480"/>
    </row>
    <row r="30" spans="2:51" ht="23.1" customHeight="1">
      <c r="B30" s="548"/>
      <c r="C30" s="549"/>
      <c r="D30" s="553"/>
      <c r="E30" s="554"/>
      <c r="F30" s="554"/>
      <c r="G30" s="554"/>
      <c r="H30" s="554"/>
      <c r="I30" s="554"/>
      <c r="J30" s="554"/>
      <c r="K30" s="554"/>
      <c r="L30" s="555"/>
      <c r="M30" s="797"/>
      <c r="N30" s="797"/>
      <c r="O30" s="797"/>
      <c r="P30" s="797"/>
      <c r="Q30" s="797"/>
      <c r="R30" s="797"/>
      <c r="S30" s="797"/>
      <c r="T30" s="797"/>
      <c r="U30" s="797"/>
      <c r="V30" s="797"/>
      <c r="W30" s="797"/>
      <c r="X30" s="797"/>
      <c r="Y30" s="478"/>
      <c r="Z30" s="479"/>
      <c r="AA30" s="479"/>
      <c r="AB30" s="479"/>
      <c r="AC30" s="479"/>
      <c r="AD30" s="479"/>
      <c r="AE30" s="479"/>
      <c r="AF30" s="479"/>
      <c r="AG30" s="479"/>
      <c r="AH30" s="479"/>
      <c r="AI30" s="479"/>
      <c r="AJ30" s="479"/>
      <c r="AK30" s="479"/>
      <c r="AL30" s="479"/>
      <c r="AM30" s="479"/>
      <c r="AN30" s="479"/>
      <c r="AO30" s="479"/>
      <c r="AP30" s="479"/>
      <c r="AQ30" s="479"/>
      <c r="AR30" s="479"/>
      <c r="AS30" s="479"/>
      <c r="AT30" s="479"/>
      <c r="AU30" s="479"/>
      <c r="AV30" s="479"/>
      <c r="AW30" s="479"/>
      <c r="AX30" s="479"/>
      <c r="AY30" s="480"/>
    </row>
    <row r="31" spans="2:51" ht="23.1" customHeight="1">
      <c r="B31" s="548"/>
      <c r="C31" s="549"/>
      <c r="D31" s="553"/>
      <c r="E31" s="554"/>
      <c r="F31" s="554"/>
      <c r="G31" s="554"/>
      <c r="H31" s="554"/>
      <c r="I31" s="554"/>
      <c r="J31" s="554"/>
      <c r="K31" s="554"/>
      <c r="L31" s="555"/>
      <c r="M31" s="797"/>
      <c r="N31" s="797"/>
      <c r="O31" s="797"/>
      <c r="P31" s="797"/>
      <c r="Q31" s="797"/>
      <c r="R31" s="797"/>
      <c r="S31" s="797"/>
      <c r="T31" s="797"/>
      <c r="U31" s="797"/>
      <c r="V31" s="797"/>
      <c r="W31" s="797"/>
      <c r="X31" s="797"/>
      <c r="Y31" s="478"/>
      <c r="Z31" s="479"/>
      <c r="AA31" s="479"/>
      <c r="AB31" s="479"/>
      <c r="AC31" s="479"/>
      <c r="AD31" s="479"/>
      <c r="AE31" s="479"/>
      <c r="AF31" s="479"/>
      <c r="AG31" s="479"/>
      <c r="AH31" s="479"/>
      <c r="AI31" s="479"/>
      <c r="AJ31" s="479"/>
      <c r="AK31" s="479"/>
      <c r="AL31" s="479"/>
      <c r="AM31" s="479"/>
      <c r="AN31" s="479"/>
      <c r="AO31" s="479"/>
      <c r="AP31" s="479"/>
      <c r="AQ31" s="479"/>
      <c r="AR31" s="479"/>
      <c r="AS31" s="479"/>
      <c r="AT31" s="479"/>
      <c r="AU31" s="479"/>
      <c r="AV31" s="479"/>
      <c r="AW31" s="479"/>
      <c r="AX31" s="479"/>
      <c r="AY31" s="480"/>
    </row>
    <row r="32" spans="2:51" ht="23.1" customHeight="1">
      <c r="B32" s="548"/>
      <c r="C32" s="549"/>
      <c r="D32" s="553"/>
      <c r="E32" s="554"/>
      <c r="F32" s="554"/>
      <c r="G32" s="554"/>
      <c r="H32" s="554"/>
      <c r="I32" s="554"/>
      <c r="J32" s="554"/>
      <c r="K32" s="554"/>
      <c r="L32" s="555"/>
      <c r="M32" s="797"/>
      <c r="N32" s="797"/>
      <c r="O32" s="797"/>
      <c r="P32" s="797"/>
      <c r="Q32" s="797"/>
      <c r="R32" s="797"/>
      <c r="S32" s="797"/>
      <c r="T32" s="797"/>
      <c r="U32" s="797"/>
      <c r="V32" s="797"/>
      <c r="W32" s="797"/>
      <c r="X32" s="797"/>
      <c r="Y32" s="478"/>
      <c r="Z32" s="479"/>
      <c r="AA32" s="479"/>
      <c r="AB32" s="479"/>
      <c r="AC32" s="479"/>
      <c r="AD32" s="479"/>
      <c r="AE32" s="479"/>
      <c r="AF32" s="479"/>
      <c r="AG32" s="479"/>
      <c r="AH32" s="479"/>
      <c r="AI32" s="479"/>
      <c r="AJ32" s="479"/>
      <c r="AK32" s="479"/>
      <c r="AL32" s="479"/>
      <c r="AM32" s="479"/>
      <c r="AN32" s="479"/>
      <c r="AO32" s="479"/>
      <c r="AP32" s="479"/>
      <c r="AQ32" s="479"/>
      <c r="AR32" s="479"/>
      <c r="AS32" s="479"/>
      <c r="AT32" s="479"/>
      <c r="AU32" s="479"/>
      <c r="AV32" s="479"/>
      <c r="AW32" s="479"/>
      <c r="AX32" s="479"/>
      <c r="AY32" s="480"/>
    </row>
    <row r="33" spans="1:51" ht="23.1" customHeight="1">
      <c r="B33" s="548"/>
      <c r="C33" s="549"/>
      <c r="D33" s="474"/>
      <c r="E33" s="475"/>
      <c r="F33" s="475"/>
      <c r="G33" s="475"/>
      <c r="H33" s="475"/>
      <c r="I33" s="475"/>
      <c r="J33" s="475"/>
      <c r="K33" s="475"/>
      <c r="L33" s="476"/>
      <c r="M33" s="808"/>
      <c r="N33" s="808"/>
      <c r="O33" s="808"/>
      <c r="P33" s="808"/>
      <c r="Q33" s="808"/>
      <c r="R33" s="808"/>
      <c r="S33" s="808"/>
      <c r="T33" s="808"/>
      <c r="U33" s="808"/>
      <c r="V33" s="808"/>
      <c r="W33" s="808"/>
      <c r="X33" s="808"/>
      <c r="Y33" s="478"/>
      <c r="Z33" s="479"/>
      <c r="AA33" s="479"/>
      <c r="AB33" s="479"/>
      <c r="AC33" s="479"/>
      <c r="AD33" s="479"/>
      <c r="AE33" s="479"/>
      <c r="AF33" s="479"/>
      <c r="AG33" s="479"/>
      <c r="AH33" s="479"/>
      <c r="AI33" s="479"/>
      <c r="AJ33" s="479"/>
      <c r="AK33" s="479"/>
      <c r="AL33" s="479"/>
      <c r="AM33" s="479"/>
      <c r="AN33" s="479"/>
      <c r="AO33" s="479"/>
      <c r="AP33" s="479"/>
      <c r="AQ33" s="479"/>
      <c r="AR33" s="479"/>
      <c r="AS33" s="479"/>
      <c r="AT33" s="479"/>
      <c r="AU33" s="479"/>
      <c r="AV33" s="479"/>
      <c r="AW33" s="479"/>
      <c r="AX33" s="479"/>
      <c r="AY33" s="480"/>
    </row>
    <row r="34" spans="1:51" ht="23.1" customHeight="1">
      <c r="B34" s="550"/>
      <c r="C34" s="551"/>
      <c r="D34" s="481" t="s">
        <v>35</v>
      </c>
      <c r="E34" s="327"/>
      <c r="F34" s="327"/>
      <c r="G34" s="327"/>
      <c r="H34" s="327"/>
      <c r="I34" s="327"/>
      <c r="J34" s="327"/>
      <c r="K34" s="327"/>
      <c r="L34" s="328"/>
      <c r="M34" s="1034">
        <v>0.5</v>
      </c>
      <c r="N34" s="1034"/>
      <c r="O34" s="1034"/>
      <c r="P34" s="1034"/>
      <c r="Q34" s="1034"/>
      <c r="R34" s="1034"/>
      <c r="S34" s="1034">
        <v>0.5</v>
      </c>
      <c r="T34" s="1034"/>
      <c r="U34" s="1034"/>
      <c r="V34" s="1034"/>
      <c r="W34" s="1034"/>
      <c r="X34" s="1034"/>
      <c r="Y34" s="483"/>
      <c r="Z34" s="484"/>
      <c r="AA34" s="484"/>
      <c r="AB34" s="484"/>
      <c r="AC34" s="484"/>
      <c r="AD34" s="484"/>
      <c r="AE34" s="484"/>
      <c r="AF34" s="484"/>
      <c r="AG34" s="484"/>
      <c r="AH34" s="484"/>
      <c r="AI34" s="484"/>
      <c r="AJ34" s="484"/>
      <c r="AK34" s="484"/>
      <c r="AL34" s="484"/>
      <c r="AM34" s="484"/>
      <c r="AN34" s="484"/>
      <c r="AO34" s="484"/>
      <c r="AP34" s="484"/>
      <c r="AQ34" s="484"/>
      <c r="AR34" s="484"/>
      <c r="AS34" s="484"/>
      <c r="AT34" s="484"/>
      <c r="AU34" s="484"/>
      <c r="AV34" s="484"/>
      <c r="AW34" s="484"/>
      <c r="AX34" s="484"/>
      <c r="AY34" s="485"/>
    </row>
    <row r="35" spans="1:51" ht="3" customHeight="1">
      <c r="A35" s="3"/>
      <c r="B35" s="4"/>
      <c r="C35" s="4"/>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row>
    <row r="36" spans="1:51" ht="3" customHeight="1" thickBot="1">
      <c r="A36" s="3"/>
      <c r="B36" s="6"/>
      <c r="C36" s="6"/>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ht="21" hidden="1" customHeight="1">
      <c r="B37" s="531" t="s">
        <v>70</v>
      </c>
      <c r="C37" s="532"/>
      <c r="D37" s="535" t="s">
        <v>71</v>
      </c>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36"/>
    </row>
    <row r="38" spans="1:51" ht="203.25" hidden="1" customHeight="1">
      <c r="B38" s="531"/>
      <c r="C38" s="532"/>
      <c r="D38" s="537" t="s">
        <v>72</v>
      </c>
      <c r="E38" s="538"/>
      <c r="F38" s="538"/>
      <c r="G38" s="538"/>
      <c r="H38" s="538"/>
      <c r="I38" s="538"/>
      <c r="J38" s="538"/>
      <c r="K38" s="538"/>
      <c r="L38" s="538"/>
      <c r="M38" s="538"/>
      <c r="N38" s="538"/>
      <c r="O38" s="538"/>
      <c r="P38" s="538"/>
      <c r="Q38" s="538"/>
      <c r="R38" s="538"/>
      <c r="S38" s="538"/>
      <c r="T38" s="538"/>
      <c r="U38" s="538"/>
      <c r="V38" s="538"/>
      <c r="W38" s="538"/>
      <c r="X38" s="538"/>
      <c r="Y38" s="538"/>
      <c r="Z38" s="538"/>
      <c r="AA38" s="538"/>
      <c r="AB38" s="538"/>
      <c r="AC38" s="538"/>
      <c r="AD38" s="538"/>
      <c r="AE38" s="538"/>
      <c r="AF38" s="538"/>
      <c r="AG38" s="538"/>
      <c r="AH38" s="538"/>
      <c r="AI38" s="538"/>
      <c r="AJ38" s="538"/>
      <c r="AK38" s="538"/>
      <c r="AL38" s="538"/>
      <c r="AM38" s="538"/>
      <c r="AN38" s="538"/>
      <c r="AO38" s="538"/>
      <c r="AP38" s="538"/>
      <c r="AQ38" s="538"/>
      <c r="AR38" s="538"/>
      <c r="AS38" s="538"/>
      <c r="AT38" s="538"/>
      <c r="AU38" s="538"/>
      <c r="AV38" s="538"/>
      <c r="AW38" s="538"/>
      <c r="AX38" s="538"/>
      <c r="AY38" s="539"/>
    </row>
    <row r="39" spans="1:51" ht="20.25" hidden="1" customHeight="1">
      <c r="B39" s="531"/>
      <c r="C39" s="532"/>
      <c r="D39" s="540" t="s">
        <v>73</v>
      </c>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41"/>
      <c r="AO39" s="541"/>
      <c r="AP39" s="541"/>
      <c r="AQ39" s="541"/>
      <c r="AR39" s="541"/>
      <c r="AS39" s="541"/>
      <c r="AT39" s="541"/>
      <c r="AU39" s="541"/>
      <c r="AV39" s="541"/>
      <c r="AW39" s="541"/>
      <c r="AX39" s="541"/>
      <c r="AY39" s="542"/>
    </row>
    <row r="40" spans="1:51" ht="100.5" hidden="1" customHeight="1" thickBot="1">
      <c r="B40" s="533"/>
      <c r="C40" s="534"/>
      <c r="D40" s="543"/>
      <c r="E40" s="544"/>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5"/>
    </row>
    <row r="41" spans="1:51" ht="21" hidden="1" customHeight="1">
      <c r="A41" s="8"/>
      <c r="B41" s="9"/>
      <c r="C41" s="10"/>
      <c r="D41" s="557" t="s">
        <v>74</v>
      </c>
      <c r="E41" s="558"/>
      <c r="F41" s="558"/>
      <c r="G41" s="558"/>
      <c r="H41" s="558"/>
      <c r="I41" s="558"/>
      <c r="J41" s="558"/>
      <c r="K41" s="558"/>
      <c r="L41" s="558"/>
      <c r="M41" s="558"/>
      <c r="N41" s="558"/>
      <c r="O41" s="558"/>
      <c r="P41" s="558"/>
      <c r="Q41" s="558"/>
      <c r="R41" s="558"/>
      <c r="S41" s="558"/>
      <c r="T41" s="558"/>
      <c r="U41" s="558"/>
      <c r="V41" s="558"/>
      <c r="W41" s="558"/>
      <c r="X41" s="558"/>
      <c r="Y41" s="558"/>
      <c r="Z41" s="558"/>
      <c r="AA41" s="558"/>
      <c r="AB41" s="558"/>
      <c r="AC41" s="558"/>
      <c r="AD41" s="558"/>
      <c r="AE41" s="558"/>
      <c r="AF41" s="558"/>
      <c r="AG41" s="558"/>
      <c r="AH41" s="558"/>
      <c r="AI41" s="558"/>
      <c r="AJ41" s="558"/>
      <c r="AK41" s="558"/>
      <c r="AL41" s="558"/>
      <c r="AM41" s="558"/>
      <c r="AN41" s="558"/>
      <c r="AO41" s="558"/>
      <c r="AP41" s="558"/>
      <c r="AQ41" s="558"/>
      <c r="AR41" s="558"/>
      <c r="AS41" s="558"/>
      <c r="AT41" s="558"/>
      <c r="AU41" s="558"/>
      <c r="AV41" s="558"/>
      <c r="AW41" s="558"/>
      <c r="AX41" s="558"/>
      <c r="AY41" s="559"/>
    </row>
    <row r="42" spans="1:51" ht="135.94999999999999" hidden="1" customHeight="1">
      <c r="A42" s="8"/>
      <c r="B42" s="11"/>
      <c r="C42" s="12"/>
      <c r="D42" s="560"/>
      <c r="E42" s="561"/>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c r="AS42" s="561"/>
      <c r="AT42" s="561"/>
      <c r="AU42" s="561"/>
      <c r="AV42" s="561"/>
      <c r="AW42" s="561"/>
      <c r="AX42" s="561"/>
      <c r="AY42" s="562"/>
    </row>
    <row r="43" spans="1:51" ht="21" customHeight="1">
      <c r="A43" s="8"/>
      <c r="B43" s="563" t="s">
        <v>75</v>
      </c>
      <c r="C43" s="564"/>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5"/>
    </row>
    <row r="44" spans="1:51" ht="21" customHeight="1">
      <c r="A44" s="8"/>
      <c r="B44" s="11"/>
      <c r="C44" s="12"/>
      <c r="D44" s="566" t="s">
        <v>76</v>
      </c>
      <c r="E44" s="567"/>
      <c r="F44" s="567"/>
      <c r="G44" s="567"/>
      <c r="H44" s="568" t="s">
        <v>77</v>
      </c>
      <c r="I44" s="567"/>
      <c r="J44" s="567"/>
      <c r="K44" s="567"/>
      <c r="L44" s="567"/>
      <c r="M44" s="567"/>
      <c r="N44" s="567"/>
      <c r="O44" s="567"/>
      <c r="P44" s="567"/>
      <c r="Q44" s="567"/>
      <c r="R44" s="567"/>
      <c r="S44" s="567"/>
      <c r="T44" s="567"/>
      <c r="U44" s="567"/>
      <c r="V44" s="567"/>
      <c r="W44" s="567"/>
      <c r="X44" s="567"/>
      <c r="Y44" s="567"/>
      <c r="Z44" s="567"/>
      <c r="AA44" s="567"/>
      <c r="AB44" s="567"/>
      <c r="AC44" s="567"/>
      <c r="AD44" s="567"/>
      <c r="AE44" s="567"/>
      <c r="AF44" s="567"/>
      <c r="AG44" s="569"/>
      <c r="AH44" s="568" t="s">
        <v>78</v>
      </c>
      <c r="AI44" s="567"/>
      <c r="AJ44" s="567"/>
      <c r="AK44" s="567"/>
      <c r="AL44" s="567"/>
      <c r="AM44" s="567"/>
      <c r="AN44" s="567"/>
      <c r="AO44" s="567"/>
      <c r="AP44" s="567"/>
      <c r="AQ44" s="567"/>
      <c r="AR44" s="567"/>
      <c r="AS44" s="567"/>
      <c r="AT44" s="567"/>
      <c r="AU44" s="567"/>
      <c r="AV44" s="567"/>
      <c r="AW44" s="567"/>
      <c r="AX44" s="567"/>
      <c r="AY44" s="570"/>
    </row>
    <row r="45" spans="1:51" ht="26.25" customHeight="1">
      <c r="A45" s="8"/>
      <c r="B45" s="571" t="s">
        <v>79</v>
      </c>
      <c r="C45" s="572"/>
      <c r="D45" s="577" t="s">
        <v>850</v>
      </c>
      <c r="E45" s="578"/>
      <c r="F45" s="578"/>
      <c r="G45" s="579"/>
      <c r="H45" s="580" t="s">
        <v>81</v>
      </c>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9"/>
      <c r="AH45" s="955" t="s">
        <v>851</v>
      </c>
      <c r="AI45" s="956"/>
      <c r="AJ45" s="956"/>
      <c r="AK45" s="956"/>
      <c r="AL45" s="956"/>
      <c r="AM45" s="956"/>
      <c r="AN45" s="956"/>
      <c r="AO45" s="956"/>
      <c r="AP45" s="956"/>
      <c r="AQ45" s="956"/>
      <c r="AR45" s="956"/>
      <c r="AS45" s="956"/>
      <c r="AT45" s="956"/>
      <c r="AU45" s="956"/>
      <c r="AV45" s="956"/>
      <c r="AW45" s="956"/>
      <c r="AX45" s="956"/>
      <c r="AY45" s="957"/>
    </row>
    <row r="46" spans="1:51" ht="33.4" customHeight="1">
      <c r="A46" s="8"/>
      <c r="B46" s="573"/>
      <c r="C46" s="574"/>
      <c r="D46" s="590" t="s">
        <v>850</v>
      </c>
      <c r="E46" s="612"/>
      <c r="F46" s="612"/>
      <c r="G46" s="613"/>
      <c r="H46" s="591" t="s">
        <v>83</v>
      </c>
      <c r="I46" s="592"/>
      <c r="J46" s="592"/>
      <c r="K46" s="592"/>
      <c r="L46" s="592"/>
      <c r="M46" s="592"/>
      <c r="N46" s="592"/>
      <c r="O46" s="592"/>
      <c r="P46" s="592"/>
      <c r="Q46" s="592"/>
      <c r="R46" s="592"/>
      <c r="S46" s="592"/>
      <c r="T46" s="592"/>
      <c r="U46" s="592"/>
      <c r="V46" s="592"/>
      <c r="W46" s="592"/>
      <c r="X46" s="592"/>
      <c r="Y46" s="592"/>
      <c r="Z46" s="592"/>
      <c r="AA46" s="592"/>
      <c r="AB46" s="592"/>
      <c r="AC46" s="592"/>
      <c r="AD46" s="592"/>
      <c r="AE46" s="592"/>
      <c r="AF46" s="592"/>
      <c r="AG46" s="593"/>
      <c r="AH46" s="958"/>
      <c r="AI46" s="959"/>
      <c r="AJ46" s="959"/>
      <c r="AK46" s="959"/>
      <c r="AL46" s="959"/>
      <c r="AM46" s="959"/>
      <c r="AN46" s="959"/>
      <c r="AO46" s="959"/>
      <c r="AP46" s="959"/>
      <c r="AQ46" s="959"/>
      <c r="AR46" s="959"/>
      <c r="AS46" s="959"/>
      <c r="AT46" s="959"/>
      <c r="AU46" s="959"/>
      <c r="AV46" s="959"/>
      <c r="AW46" s="959"/>
      <c r="AX46" s="959"/>
      <c r="AY46" s="960"/>
    </row>
    <row r="47" spans="1:51" ht="26.25" customHeight="1">
      <c r="A47" s="8"/>
      <c r="B47" s="575"/>
      <c r="C47" s="576"/>
      <c r="D47" s="594" t="s">
        <v>850</v>
      </c>
      <c r="E47" s="595"/>
      <c r="F47" s="595"/>
      <c r="G47" s="596"/>
      <c r="H47" s="597" t="s">
        <v>849</v>
      </c>
      <c r="I47" s="598"/>
      <c r="J47" s="598"/>
      <c r="K47" s="598"/>
      <c r="L47" s="598"/>
      <c r="M47" s="598"/>
      <c r="N47" s="598"/>
      <c r="O47" s="598"/>
      <c r="P47" s="598"/>
      <c r="Q47" s="598"/>
      <c r="R47" s="598"/>
      <c r="S47" s="598"/>
      <c r="T47" s="598"/>
      <c r="U47" s="598"/>
      <c r="V47" s="598"/>
      <c r="W47" s="598"/>
      <c r="X47" s="598"/>
      <c r="Y47" s="598"/>
      <c r="Z47" s="598"/>
      <c r="AA47" s="598"/>
      <c r="AB47" s="598"/>
      <c r="AC47" s="598"/>
      <c r="AD47" s="598"/>
      <c r="AE47" s="598"/>
      <c r="AF47" s="598"/>
      <c r="AG47" s="599"/>
      <c r="AH47" s="568"/>
      <c r="AI47" s="567"/>
      <c r="AJ47" s="567"/>
      <c r="AK47" s="567"/>
      <c r="AL47" s="567"/>
      <c r="AM47" s="567"/>
      <c r="AN47" s="567"/>
      <c r="AO47" s="567"/>
      <c r="AP47" s="567"/>
      <c r="AQ47" s="567"/>
      <c r="AR47" s="567"/>
      <c r="AS47" s="567"/>
      <c r="AT47" s="567"/>
      <c r="AU47" s="567"/>
      <c r="AV47" s="567"/>
      <c r="AW47" s="567"/>
      <c r="AX47" s="567"/>
      <c r="AY47" s="570"/>
    </row>
    <row r="48" spans="1:51" ht="26.25" customHeight="1">
      <c r="A48" s="8"/>
      <c r="B48" s="573" t="s">
        <v>85</v>
      </c>
      <c r="C48" s="574"/>
      <c r="D48" s="355" t="s">
        <v>675</v>
      </c>
      <c r="E48" s="600"/>
      <c r="F48" s="600"/>
      <c r="G48" s="601"/>
      <c r="H48" s="580" t="s">
        <v>86</v>
      </c>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9"/>
      <c r="AH48" s="2979"/>
      <c r="AI48" s="727"/>
      <c r="AJ48" s="727"/>
      <c r="AK48" s="727"/>
      <c r="AL48" s="727"/>
      <c r="AM48" s="727"/>
      <c r="AN48" s="727"/>
      <c r="AO48" s="727"/>
      <c r="AP48" s="727"/>
      <c r="AQ48" s="727"/>
      <c r="AR48" s="727"/>
      <c r="AS48" s="727"/>
      <c r="AT48" s="727"/>
      <c r="AU48" s="727"/>
      <c r="AV48" s="727"/>
      <c r="AW48" s="727"/>
      <c r="AX48" s="727"/>
      <c r="AY48" s="948"/>
    </row>
    <row r="49" spans="1:51" ht="26.25" customHeight="1">
      <c r="A49" s="8"/>
      <c r="B49" s="573"/>
      <c r="C49" s="574"/>
      <c r="D49" s="349" t="s">
        <v>675</v>
      </c>
      <c r="E49" s="342"/>
      <c r="F49" s="342"/>
      <c r="G49" s="343"/>
      <c r="H49" s="611" t="s">
        <v>848</v>
      </c>
      <c r="I49" s="612"/>
      <c r="J49" s="612"/>
      <c r="K49" s="612"/>
      <c r="L49" s="612"/>
      <c r="M49" s="612"/>
      <c r="N49" s="612"/>
      <c r="O49" s="612"/>
      <c r="P49" s="612"/>
      <c r="Q49" s="612"/>
      <c r="R49" s="612"/>
      <c r="S49" s="612"/>
      <c r="T49" s="612"/>
      <c r="U49" s="612"/>
      <c r="V49" s="612"/>
      <c r="W49" s="612"/>
      <c r="X49" s="612"/>
      <c r="Y49" s="612"/>
      <c r="Z49" s="612"/>
      <c r="AA49" s="612"/>
      <c r="AB49" s="612"/>
      <c r="AC49" s="612"/>
      <c r="AD49" s="612"/>
      <c r="AE49" s="612"/>
      <c r="AF49" s="612"/>
      <c r="AG49" s="613"/>
      <c r="AH49" s="949"/>
      <c r="AI49" s="950"/>
      <c r="AJ49" s="950"/>
      <c r="AK49" s="950"/>
      <c r="AL49" s="950"/>
      <c r="AM49" s="950"/>
      <c r="AN49" s="950"/>
      <c r="AO49" s="950"/>
      <c r="AP49" s="950"/>
      <c r="AQ49" s="950"/>
      <c r="AR49" s="950"/>
      <c r="AS49" s="950"/>
      <c r="AT49" s="950"/>
      <c r="AU49" s="950"/>
      <c r="AV49" s="950"/>
      <c r="AW49" s="950"/>
      <c r="AX49" s="950"/>
      <c r="AY49" s="951"/>
    </row>
    <row r="50" spans="1:51" ht="26.25" customHeight="1">
      <c r="A50" s="8"/>
      <c r="B50" s="573"/>
      <c r="C50" s="574"/>
      <c r="D50" s="349" t="s">
        <v>675</v>
      </c>
      <c r="E50" s="342"/>
      <c r="F50" s="342"/>
      <c r="G50" s="343"/>
      <c r="H50" s="611" t="s">
        <v>89</v>
      </c>
      <c r="I50" s="612"/>
      <c r="J50" s="612"/>
      <c r="K50" s="612"/>
      <c r="L50" s="612"/>
      <c r="M50" s="612"/>
      <c r="N50" s="612"/>
      <c r="O50" s="612"/>
      <c r="P50" s="612"/>
      <c r="Q50" s="612"/>
      <c r="R50" s="612"/>
      <c r="S50" s="612"/>
      <c r="T50" s="612"/>
      <c r="U50" s="612"/>
      <c r="V50" s="612"/>
      <c r="W50" s="612"/>
      <c r="X50" s="612"/>
      <c r="Y50" s="612"/>
      <c r="Z50" s="612"/>
      <c r="AA50" s="612"/>
      <c r="AB50" s="612"/>
      <c r="AC50" s="612"/>
      <c r="AD50" s="612"/>
      <c r="AE50" s="612"/>
      <c r="AF50" s="612"/>
      <c r="AG50" s="613"/>
      <c r="AH50" s="949"/>
      <c r="AI50" s="950"/>
      <c r="AJ50" s="950"/>
      <c r="AK50" s="950"/>
      <c r="AL50" s="950"/>
      <c r="AM50" s="950"/>
      <c r="AN50" s="950"/>
      <c r="AO50" s="950"/>
      <c r="AP50" s="950"/>
      <c r="AQ50" s="950"/>
      <c r="AR50" s="950"/>
      <c r="AS50" s="950"/>
      <c r="AT50" s="950"/>
      <c r="AU50" s="950"/>
      <c r="AV50" s="950"/>
      <c r="AW50" s="950"/>
      <c r="AX50" s="950"/>
      <c r="AY50" s="951"/>
    </row>
    <row r="51" spans="1:51" ht="26.25" customHeight="1">
      <c r="A51" s="8"/>
      <c r="B51" s="573"/>
      <c r="C51" s="574"/>
      <c r="D51" s="349" t="s">
        <v>675</v>
      </c>
      <c r="E51" s="342"/>
      <c r="F51" s="342"/>
      <c r="G51" s="343"/>
      <c r="H51" s="611" t="s">
        <v>90</v>
      </c>
      <c r="I51" s="612"/>
      <c r="J51" s="612"/>
      <c r="K51" s="612"/>
      <c r="L51" s="612"/>
      <c r="M51" s="612"/>
      <c r="N51" s="612"/>
      <c r="O51" s="612"/>
      <c r="P51" s="612"/>
      <c r="Q51" s="612"/>
      <c r="R51" s="612"/>
      <c r="S51" s="612"/>
      <c r="T51" s="612"/>
      <c r="U51" s="612"/>
      <c r="V51" s="612"/>
      <c r="W51" s="612"/>
      <c r="X51" s="612"/>
      <c r="Y51" s="612"/>
      <c r="Z51" s="612"/>
      <c r="AA51" s="612"/>
      <c r="AB51" s="612"/>
      <c r="AC51" s="612"/>
      <c r="AD51" s="612"/>
      <c r="AE51" s="612"/>
      <c r="AF51" s="612"/>
      <c r="AG51" s="613"/>
      <c r="AH51" s="949"/>
      <c r="AI51" s="950"/>
      <c r="AJ51" s="950"/>
      <c r="AK51" s="950"/>
      <c r="AL51" s="950"/>
      <c r="AM51" s="950"/>
      <c r="AN51" s="950"/>
      <c r="AO51" s="950"/>
      <c r="AP51" s="950"/>
      <c r="AQ51" s="950"/>
      <c r="AR51" s="950"/>
      <c r="AS51" s="950"/>
      <c r="AT51" s="950"/>
      <c r="AU51" s="950"/>
      <c r="AV51" s="950"/>
      <c r="AW51" s="950"/>
      <c r="AX51" s="950"/>
      <c r="AY51" s="951"/>
    </row>
    <row r="52" spans="1:51" ht="26.25" customHeight="1">
      <c r="A52" s="8"/>
      <c r="B52" s="575"/>
      <c r="C52" s="576"/>
      <c r="D52" s="594" t="s">
        <v>675</v>
      </c>
      <c r="E52" s="595"/>
      <c r="F52" s="595"/>
      <c r="G52" s="596"/>
      <c r="H52" s="597" t="s">
        <v>91</v>
      </c>
      <c r="I52" s="598"/>
      <c r="J52" s="598"/>
      <c r="K52" s="598"/>
      <c r="L52" s="598"/>
      <c r="M52" s="598"/>
      <c r="N52" s="598"/>
      <c r="O52" s="598"/>
      <c r="P52" s="598"/>
      <c r="Q52" s="598"/>
      <c r="R52" s="598"/>
      <c r="S52" s="598"/>
      <c r="T52" s="598"/>
      <c r="U52" s="598"/>
      <c r="V52" s="598"/>
      <c r="W52" s="598"/>
      <c r="X52" s="598"/>
      <c r="Y52" s="598"/>
      <c r="Z52" s="598"/>
      <c r="AA52" s="598"/>
      <c r="AB52" s="598"/>
      <c r="AC52" s="598"/>
      <c r="AD52" s="598"/>
      <c r="AE52" s="598"/>
      <c r="AF52" s="598"/>
      <c r="AG52" s="599"/>
      <c r="AH52" s="952"/>
      <c r="AI52" s="953"/>
      <c r="AJ52" s="953"/>
      <c r="AK52" s="953"/>
      <c r="AL52" s="953"/>
      <c r="AM52" s="953"/>
      <c r="AN52" s="953"/>
      <c r="AO52" s="953"/>
      <c r="AP52" s="953"/>
      <c r="AQ52" s="953"/>
      <c r="AR52" s="953"/>
      <c r="AS52" s="953"/>
      <c r="AT52" s="953"/>
      <c r="AU52" s="953"/>
      <c r="AV52" s="953"/>
      <c r="AW52" s="953"/>
      <c r="AX52" s="953"/>
      <c r="AY52" s="954"/>
    </row>
    <row r="53" spans="1:51" ht="26.25" customHeight="1">
      <c r="A53" s="8"/>
      <c r="B53" s="571" t="s">
        <v>92</v>
      </c>
      <c r="C53" s="572"/>
      <c r="D53" s="355" t="s">
        <v>675</v>
      </c>
      <c r="E53" s="600"/>
      <c r="F53" s="600"/>
      <c r="G53" s="601"/>
      <c r="H53" s="580" t="s">
        <v>93</v>
      </c>
      <c r="I53" s="578"/>
      <c r="J53" s="578"/>
      <c r="K53" s="578"/>
      <c r="L53" s="578"/>
      <c r="M53" s="578"/>
      <c r="N53" s="578"/>
      <c r="O53" s="578"/>
      <c r="P53" s="578"/>
      <c r="Q53" s="578"/>
      <c r="R53" s="578"/>
      <c r="S53" s="578"/>
      <c r="T53" s="578"/>
      <c r="U53" s="578"/>
      <c r="V53" s="578"/>
      <c r="W53" s="578"/>
      <c r="X53" s="578"/>
      <c r="Y53" s="578"/>
      <c r="Z53" s="578"/>
      <c r="AA53" s="578"/>
      <c r="AB53" s="578"/>
      <c r="AC53" s="578"/>
      <c r="AD53" s="578"/>
      <c r="AE53" s="578"/>
      <c r="AF53" s="578"/>
      <c r="AG53" s="579"/>
      <c r="AH53" s="2979"/>
      <c r="AI53" s="727"/>
      <c r="AJ53" s="727"/>
      <c r="AK53" s="727"/>
      <c r="AL53" s="727"/>
      <c r="AM53" s="727"/>
      <c r="AN53" s="727"/>
      <c r="AO53" s="727"/>
      <c r="AP53" s="727"/>
      <c r="AQ53" s="727"/>
      <c r="AR53" s="727"/>
      <c r="AS53" s="727"/>
      <c r="AT53" s="727"/>
      <c r="AU53" s="727"/>
      <c r="AV53" s="727"/>
      <c r="AW53" s="727"/>
      <c r="AX53" s="727"/>
      <c r="AY53" s="948"/>
    </row>
    <row r="54" spans="1:51" ht="26.25" customHeight="1">
      <c r="A54" s="8"/>
      <c r="B54" s="573"/>
      <c r="C54" s="574"/>
      <c r="D54" s="349" t="s">
        <v>675</v>
      </c>
      <c r="E54" s="342"/>
      <c r="F54" s="342"/>
      <c r="G54" s="343"/>
      <c r="H54" s="611" t="s">
        <v>95</v>
      </c>
      <c r="I54" s="612"/>
      <c r="J54" s="612"/>
      <c r="K54" s="612"/>
      <c r="L54" s="612"/>
      <c r="M54" s="612"/>
      <c r="N54" s="612"/>
      <c r="O54" s="612"/>
      <c r="P54" s="612"/>
      <c r="Q54" s="612"/>
      <c r="R54" s="612"/>
      <c r="S54" s="612"/>
      <c r="T54" s="612"/>
      <c r="U54" s="612"/>
      <c r="V54" s="612"/>
      <c r="W54" s="612"/>
      <c r="X54" s="612"/>
      <c r="Y54" s="612"/>
      <c r="Z54" s="612"/>
      <c r="AA54" s="612"/>
      <c r="AB54" s="612"/>
      <c r="AC54" s="612"/>
      <c r="AD54" s="612"/>
      <c r="AE54" s="612"/>
      <c r="AF54" s="612"/>
      <c r="AG54" s="613"/>
      <c r="AH54" s="949"/>
      <c r="AI54" s="950"/>
      <c r="AJ54" s="950"/>
      <c r="AK54" s="950"/>
      <c r="AL54" s="950"/>
      <c r="AM54" s="950"/>
      <c r="AN54" s="950"/>
      <c r="AO54" s="950"/>
      <c r="AP54" s="950"/>
      <c r="AQ54" s="950"/>
      <c r="AR54" s="950"/>
      <c r="AS54" s="950"/>
      <c r="AT54" s="950"/>
      <c r="AU54" s="950"/>
      <c r="AV54" s="950"/>
      <c r="AW54" s="950"/>
      <c r="AX54" s="950"/>
      <c r="AY54" s="951"/>
    </row>
    <row r="55" spans="1:51" ht="26.25" customHeight="1">
      <c r="A55" s="8"/>
      <c r="B55" s="573"/>
      <c r="C55" s="574"/>
      <c r="D55" s="349" t="s">
        <v>675</v>
      </c>
      <c r="E55" s="342"/>
      <c r="F55" s="342"/>
      <c r="G55" s="343"/>
      <c r="H55" s="611" t="s">
        <v>847</v>
      </c>
      <c r="I55" s="612"/>
      <c r="J55" s="612"/>
      <c r="K55" s="612"/>
      <c r="L55" s="612"/>
      <c r="M55" s="612"/>
      <c r="N55" s="612"/>
      <c r="O55" s="612"/>
      <c r="P55" s="612"/>
      <c r="Q55" s="612"/>
      <c r="R55" s="612"/>
      <c r="S55" s="612"/>
      <c r="T55" s="612"/>
      <c r="U55" s="612"/>
      <c r="V55" s="612"/>
      <c r="W55" s="612"/>
      <c r="X55" s="612"/>
      <c r="Y55" s="612"/>
      <c r="Z55" s="612"/>
      <c r="AA55" s="612"/>
      <c r="AB55" s="612"/>
      <c r="AC55" s="612"/>
      <c r="AD55" s="612"/>
      <c r="AE55" s="612"/>
      <c r="AF55" s="612"/>
      <c r="AG55" s="613"/>
      <c r="AH55" s="949"/>
      <c r="AI55" s="950"/>
      <c r="AJ55" s="950"/>
      <c r="AK55" s="950"/>
      <c r="AL55" s="950"/>
      <c r="AM55" s="950"/>
      <c r="AN55" s="950"/>
      <c r="AO55" s="950"/>
      <c r="AP55" s="950"/>
      <c r="AQ55" s="950"/>
      <c r="AR55" s="950"/>
      <c r="AS55" s="950"/>
      <c r="AT55" s="950"/>
      <c r="AU55" s="950"/>
      <c r="AV55" s="950"/>
      <c r="AW55" s="950"/>
      <c r="AX55" s="950"/>
      <c r="AY55" s="951"/>
    </row>
    <row r="56" spans="1:51" ht="26.25" customHeight="1">
      <c r="A56" s="8"/>
      <c r="B56" s="573"/>
      <c r="C56" s="574"/>
      <c r="D56" s="333" t="s">
        <v>675</v>
      </c>
      <c r="E56" s="614"/>
      <c r="F56" s="614"/>
      <c r="G56" s="615"/>
      <c r="H56" s="616" t="s">
        <v>97</v>
      </c>
      <c r="I56" s="617"/>
      <c r="J56" s="617"/>
      <c r="K56" s="617"/>
      <c r="L56" s="617"/>
      <c r="M56" s="617"/>
      <c r="N56" s="617"/>
      <c r="O56" s="617"/>
      <c r="P56" s="617"/>
      <c r="Q56" s="617"/>
      <c r="R56" s="617"/>
      <c r="S56" s="617"/>
      <c r="T56" s="617"/>
      <c r="U56" s="617"/>
      <c r="V56" s="617"/>
      <c r="W56" s="617"/>
      <c r="X56" s="617"/>
      <c r="Y56" s="617"/>
      <c r="Z56" s="617"/>
      <c r="AA56" s="617"/>
      <c r="AB56" s="617"/>
      <c r="AC56" s="617"/>
      <c r="AD56" s="617"/>
      <c r="AE56" s="617"/>
      <c r="AF56" s="617"/>
      <c r="AG56" s="618"/>
      <c r="AH56" s="949"/>
      <c r="AI56" s="950"/>
      <c r="AJ56" s="950"/>
      <c r="AK56" s="950"/>
      <c r="AL56" s="950"/>
      <c r="AM56" s="950"/>
      <c r="AN56" s="950"/>
      <c r="AO56" s="950"/>
      <c r="AP56" s="950"/>
      <c r="AQ56" s="950"/>
      <c r="AR56" s="950"/>
      <c r="AS56" s="950"/>
      <c r="AT56" s="950"/>
      <c r="AU56" s="950"/>
      <c r="AV56" s="950"/>
      <c r="AW56" s="950"/>
      <c r="AX56" s="950"/>
      <c r="AY56" s="951"/>
    </row>
    <row r="57" spans="1:51" ht="26.25" customHeight="1">
      <c r="A57" s="8"/>
      <c r="B57" s="573"/>
      <c r="C57" s="574"/>
      <c r="D57" s="1461" t="s">
        <v>675</v>
      </c>
      <c r="E57" s="625"/>
      <c r="F57" s="625"/>
      <c r="G57" s="626"/>
      <c r="H57" s="627" t="s">
        <v>98</v>
      </c>
      <c r="I57" s="628"/>
      <c r="J57" s="628"/>
      <c r="K57" s="628"/>
      <c r="L57" s="628"/>
      <c r="M57" s="628"/>
      <c r="N57" s="628"/>
      <c r="O57" s="628"/>
      <c r="P57" s="628"/>
      <c r="Q57" s="628"/>
      <c r="R57" s="628"/>
      <c r="S57" s="628"/>
      <c r="T57" s="628"/>
      <c r="U57" s="628"/>
      <c r="V57" s="629"/>
      <c r="W57" s="629"/>
      <c r="X57" s="629"/>
      <c r="Y57" s="629"/>
      <c r="Z57" s="629"/>
      <c r="AA57" s="629"/>
      <c r="AB57" s="629"/>
      <c r="AC57" s="629"/>
      <c r="AD57" s="629"/>
      <c r="AE57" s="629"/>
      <c r="AF57" s="629"/>
      <c r="AG57" s="630"/>
      <c r="AH57" s="949"/>
      <c r="AI57" s="950"/>
      <c r="AJ57" s="950"/>
      <c r="AK57" s="950"/>
      <c r="AL57" s="950"/>
      <c r="AM57" s="950"/>
      <c r="AN57" s="950"/>
      <c r="AO57" s="950"/>
      <c r="AP57" s="950"/>
      <c r="AQ57" s="950"/>
      <c r="AR57" s="950"/>
      <c r="AS57" s="950"/>
      <c r="AT57" s="950"/>
      <c r="AU57" s="950"/>
      <c r="AV57" s="950"/>
      <c r="AW57" s="950"/>
      <c r="AX57" s="950"/>
      <c r="AY57" s="951"/>
    </row>
    <row r="58" spans="1:51" ht="26.25" customHeight="1">
      <c r="A58" s="8"/>
      <c r="B58" s="575"/>
      <c r="C58" s="576"/>
      <c r="D58" s="594" t="s">
        <v>675</v>
      </c>
      <c r="E58" s="595"/>
      <c r="F58" s="595"/>
      <c r="G58" s="596"/>
      <c r="H58" s="597" t="s">
        <v>99</v>
      </c>
      <c r="I58" s="598"/>
      <c r="J58" s="598"/>
      <c r="K58" s="598"/>
      <c r="L58" s="598"/>
      <c r="M58" s="598"/>
      <c r="N58" s="598"/>
      <c r="O58" s="598"/>
      <c r="P58" s="598"/>
      <c r="Q58" s="598"/>
      <c r="R58" s="598"/>
      <c r="S58" s="598"/>
      <c r="T58" s="598"/>
      <c r="U58" s="598"/>
      <c r="V58" s="598"/>
      <c r="W58" s="598"/>
      <c r="X58" s="598"/>
      <c r="Y58" s="598"/>
      <c r="Z58" s="598"/>
      <c r="AA58" s="598"/>
      <c r="AB58" s="598"/>
      <c r="AC58" s="598"/>
      <c r="AD58" s="598"/>
      <c r="AE58" s="598"/>
      <c r="AF58" s="598"/>
      <c r="AG58" s="599"/>
      <c r="AH58" s="952"/>
      <c r="AI58" s="953"/>
      <c r="AJ58" s="953"/>
      <c r="AK58" s="953"/>
      <c r="AL58" s="953"/>
      <c r="AM58" s="953"/>
      <c r="AN58" s="953"/>
      <c r="AO58" s="953"/>
      <c r="AP58" s="953"/>
      <c r="AQ58" s="953"/>
      <c r="AR58" s="953"/>
      <c r="AS58" s="953"/>
      <c r="AT58" s="953"/>
      <c r="AU58" s="953"/>
      <c r="AV58" s="953"/>
      <c r="AW58" s="953"/>
      <c r="AX58" s="953"/>
      <c r="AY58" s="954"/>
    </row>
    <row r="59" spans="1:51" ht="180" customHeight="1" thickBot="1">
      <c r="A59" s="8"/>
      <c r="B59" s="619" t="s">
        <v>100</v>
      </c>
      <c r="C59" s="620"/>
      <c r="D59" s="621" t="s">
        <v>846</v>
      </c>
      <c r="E59" s="622"/>
      <c r="F59" s="622"/>
      <c r="G59" s="622"/>
      <c r="H59" s="622"/>
      <c r="I59" s="622"/>
      <c r="J59" s="622"/>
      <c r="K59" s="622"/>
      <c r="L59" s="622"/>
      <c r="M59" s="622"/>
      <c r="N59" s="622"/>
      <c r="O59" s="622"/>
      <c r="P59" s="622"/>
      <c r="Q59" s="622"/>
      <c r="R59" s="622"/>
      <c r="S59" s="622"/>
      <c r="T59" s="622"/>
      <c r="U59" s="622"/>
      <c r="V59" s="622"/>
      <c r="W59" s="622"/>
      <c r="X59" s="622"/>
      <c r="Y59" s="622"/>
      <c r="Z59" s="622"/>
      <c r="AA59" s="622"/>
      <c r="AB59" s="622"/>
      <c r="AC59" s="622"/>
      <c r="AD59" s="622"/>
      <c r="AE59" s="622"/>
      <c r="AF59" s="622"/>
      <c r="AG59" s="622"/>
      <c r="AH59" s="622"/>
      <c r="AI59" s="622"/>
      <c r="AJ59" s="622"/>
      <c r="AK59" s="622"/>
      <c r="AL59" s="622"/>
      <c r="AM59" s="622"/>
      <c r="AN59" s="622"/>
      <c r="AO59" s="622"/>
      <c r="AP59" s="622"/>
      <c r="AQ59" s="622"/>
      <c r="AR59" s="622"/>
      <c r="AS59" s="622"/>
      <c r="AT59" s="622"/>
      <c r="AU59" s="622"/>
      <c r="AV59" s="622"/>
      <c r="AW59" s="622"/>
      <c r="AX59" s="622"/>
      <c r="AY59" s="623"/>
    </row>
    <row r="60" spans="1:51" ht="21" hidden="1" customHeight="1">
      <c r="A60" s="8"/>
      <c r="B60" s="11"/>
      <c r="C60" s="12"/>
      <c r="D60" s="535" t="s">
        <v>102</v>
      </c>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36"/>
    </row>
    <row r="61" spans="1:51" ht="97.5" hidden="1" customHeight="1">
      <c r="A61" s="8"/>
      <c r="B61" s="11"/>
      <c r="C61" s="12"/>
      <c r="D61" s="655" t="s">
        <v>103</v>
      </c>
      <c r="E61" s="656"/>
      <c r="F61" s="656"/>
      <c r="G61" s="656"/>
      <c r="H61" s="656"/>
      <c r="I61" s="656"/>
      <c r="J61" s="656"/>
      <c r="K61" s="656"/>
      <c r="L61" s="656"/>
      <c r="M61" s="656"/>
      <c r="N61" s="656"/>
      <c r="O61" s="656"/>
      <c r="P61" s="656"/>
      <c r="Q61" s="656"/>
      <c r="R61" s="656"/>
      <c r="S61" s="656"/>
      <c r="T61" s="656"/>
      <c r="U61" s="656"/>
      <c r="V61" s="656"/>
      <c r="W61" s="656"/>
      <c r="X61" s="656"/>
      <c r="Y61" s="656"/>
      <c r="Z61" s="656"/>
      <c r="AA61" s="656"/>
      <c r="AB61" s="656"/>
      <c r="AC61" s="656"/>
      <c r="AD61" s="656"/>
      <c r="AE61" s="656"/>
      <c r="AF61" s="656"/>
      <c r="AG61" s="656"/>
      <c r="AH61" s="656"/>
      <c r="AI61" s="656"/>
      <c r="AJ61" s="656"/>
      <c r="AK61" s="656"/>
      <c r="AL61" s="656"/>
      <c r="AM61" s="656"/>
      <c r="AN61" s="656"/>
      <c r="AO61" s="656"/>
      <c r="AP61" s="656"/>
      <c r="AQ61" s="656"/>
      <c r="AR61" s="656"/>
      <c r="AS61" s="656"/>
      <c r="AT61" s="656"/>
      <c r="AU61" s="656"/>
      <c r="AV61" s="656"/>
      <c r="AW61" s="656"/>
      <c r="AX61" s="656"/>
      <c r="AY61" s="657"/>
    </row>
    <row r="62" spans="1:51" ht="119.85" hidden="1" customHeight="1">
      <c r="A62" s="8"/>
      <c r="B62" s="11"/>
      <c r="C62" s="12"/>
      <c r="D62" s="658" t="s">
        <v>104</v>
      </c>
      <c r="E62" s="659"/>
      <c r="F62" s="659"/>
      <c r="G62" s="659"/>
      <c r="H62" s="659"/>
      <c r="I62" s="659"/>
      <c r="J62" s="659"/>
      <c r="K62" s="659"/>
      <c r="L62" s="659"/>
      <c r="M62" s="659"/>
      <c r="N62" s="659"/>
      <c r="O62" s="659"/>
      <c r="P62" s="659"/>
      <c r="Q62" s="659"/>
      <c r="R62" s="659"/>
      <c r="S62" s="659"/>
      <c r="T62" s="659"/>
      <c r="U62" s="659"/>
      <c r="V62" s="659"/>
      <c r="W62" s="659"/>
      <c r="X62" s="659"/>
      <c r="Y62" s="659"/>
      <c r="Z62" s="659"/>
      <c r="AA62" s="659"/>
      <c r="AB62" s="659"/>
      <c r="AC62" s="659"/>
      <c r="AD62" s="659"/>
      <c r="AE62" s="659"/>
      <c r="AF62" s="659"/>
      <c r="AG62" s="659"/>
      <c r="AH62" s="659"/>
      <c r="AI62" s="659"/>
      <c r="AJ62" s="659"/>
      <c r="AK62" s="659"/>
      <c r="AL62" s="659"/>
      <c r="AM62" s="659"/>
      <c r="AN62" s="659"/>
      <c r="AO62" s="659"/>
      <c r="AP62" s="659"/>
      <c r="AQ62" s="659"/>
      <c r="AR62" s="659"/>
      <c r="AS62" s="659"/>
      <c r="AT62" s="659"/>
      <c r="AU62" s="659"/>
      <c r="AV62" s="659"/>
      <c r="AW62" s="659"/>
      <c r="AX62" s="659"/>
      <c r="AY62" s="660"/>
    </row>
    <row r="63" spans="1:51" ht="21" customHeight="1">
      <c r="A63" s="8"/>
      <c r="B63" s="515" t="s">
        <v>105</v>
      </c>
      <c r="C63" s="516"/>
      <c r="D63" s="516"/>
      <c r="E63" s="516"/>
      <c r="F63" s="516"/>
      <c r="G63" s="516"/>
      <c r="H63" s="516"/>
      <c r="I63" s="516"/>
      <c r="J63" s="516"/>
      <c r="K63" s="516"/>
      <c r="L63" s="516"/>
      <c r="M63" s="516"/>
      <c r="N63" s="516"/>
      <c r="O63" s="516"/>
      <c r="P63" s="516"/>
      <c r="Q63" s="516"/>
      <c r="R63" s="516"/>
      <c r="S63" s="516"/>
      <c r="T63" s="516"/>
      <c r="U63" s="516"/>
      <c r="V63" s="516"/>
      <c r="W63" s="516"/>
      <c r="X63" s="516"/>
      <c r="Y63" s="516"/>
      <c r="Z63" s="516"/>
      <c r="AA63" s="516"/>
      <c r="AB63" s="516"/>
      <c r="AC63" s="516"/>
      <c r="AD63" s="516"/>
      <c r="AE63" s="516"/>
      <c r="AF63" s="516"/>
      <c r="AG63" s="516"/>
      <c r="AH63" s="516"/>
      <c r="AI63" s="516"/>
      <c r="AJ63" s="516"/>
      <c r="AK63" s="516"/>
      <c r="AL63" s="516"/>
      <c r="AM63" s="516"/>
      <c r="AN63" s="516"/>
      <c r="AO63" s="516"/>
      <c r="AP63" s="516"/>
      <c r="AQ63" s="516"/>
      <c r="AR63" s="516"/>
      <c r="AS63" s="516"/>
      <c r="AT63" s="516"/>
      <c r="AU63" s="516"/>
      <c r="AV63" s="516"/>
      <c r="AW63" s="516"/>
      <c r="AX63" s="516"/>
      <c r="AY63" s="536"/>
    </row>
    <row r="64" spans="1:51" ht="122.45" customHeight="1">
      <c r="A64" s="13"/>
      <c r="B64" s="661" t="s">
        <v>1614</v>
      </c>
      <c r="C64" s="662"/>
      <c r="D64" s="662"/>
      <c r="E64" s="662"/>
      <c r="F64" s="663"/>
      <c r="G64" s="1468" t="s">
        <v>1615</v>
      </c>
      <c r="H64" s="1177"/>
      <c r="I64" s="1177"/>
      <c r="J64" s="1177"/>
      <c r="K64" s="1177"/>
      <c r="L64" s="1177"/>
      <c r="M64" s="1177"/>
      <c r="N64" s="1177"/>
      <c r="O64" s="1177"/>
      <c r="P64" s="1177"/>
      <c r="Q64" s="1177"/>
      <c r="R64" s="1177"/>
      <c r="S64" s="1177"/>
      <c r="T64" s="1177"/>
      <c r="U64" s="1177"/>
      <c r="V64" s="1177"/>
      <c r="W64" s="1177"/>
      <c r="X64" s="1177"/>
      <c r="Y64" s="1177"/>
      <c r="Z64" s="1177"/>
      <c r="AA64" s="1177"/>
      <c r="AB64" s="1177"/>
      <c r="AC64" s="1177"/>
      <c r="AD64" s="1177"/>
      <c r="AE64" s="1177"/>
      <c r="AF64" s="1177"/>
      <c r="AG64" s="1177"/>
      <c r="AH64" s="1177"/>
      <c r="AI64" s="1177"/>
      <c r="AJ64" s="1177"/>
      <c r="AK64" s="1177"/>
      <c r="AL64" s="1177"/>
      <c r="AM64" s="1177"/>
      <c r="AN64" s="1177"/>
      <c r="AO64" s="1177"/>
      <c r="AP64" s="1177"/>
      <c r="AQ64" s="1177"/>
      <c r="AR64" s="1177"/>
      <c r="AS64" s="1177"/>
      <c r="AT64" s="1177"/>
      <c r="AU64" s="1177"/>
      <c r="AV64" s="1177"/>
      <c r="AW64" s="1177"/>
      <c r="AX64" s="1177"/>
      <c r="AY64" s="1239"/>
    </row>
    <row r="65" spans="1:51" ht="18.399999999999999" customHeight="1">
      <c r="A65" s="13"/>
      <c r="B65" s="649" t="s">
        <v>106</v>
      </c>
      <c r="C65" s="650"/>
      <c r="D65" s="650"/>
      <c r="E65" s="650"/>
      <c r="F65" s="650"/>
      <c r="G65" s="650"/>
      <c r="H65" s="650"/>
      <c r="I65" s="650"/>
      <c r="J65" s="650"/>
      <c r="K65" s="650"/>
      <c r="L65" s="650"/>
      <c r="M65" s="650"/>
      <c r="N65" s="650"/>
      <c r="O65" s="650"/>
      <c r="P65" s="650"/>
      <c r="Q65" s="650"/>
      <c r="R65" s="650"/>
      <c r="S65" s="650"/>
      <c r="T65" s="650"/>
      <c r="U65" s="650"/>
      <c r="V65" s="650"/>
      <c r="W65" s="650"/>
      <c r="X65" s="650"/>
      <c r="Y65" s="650"/>
      <c r="Z65" s="650"/>
      <c r="AA65" s="650"/>
      <c r="AB65" s="650"/>
      <c r="AC65" s="650"/>
      <c r="AD65" s="650"/>
      <c r="AE65" s="650"/>
      <c r="AF65" s="650"/>
      <c r="AG65" s="650"/>
      <c r="AH65" s="650"/>
      <c r="AI65" s="650"/>
      <c r="AJ65" s="650"/>
      <c r="AK65" s="650"/>
      <c r="AL65" s="650"/>
      <c r="AM65" s="650"/>
      <c r="AN65" s="650"/>
      <c r="AO65" s="650"/>
      <c r="AP65" s="650"/>
      <c r="AQ65" s="650"/>
      <c r="AR65" s="650"/>
      <c r="AS65" s="650"/>
      <c r="AT65" s="650"/>
      <c r="AU65" s="650"/>
      <c r="AV65" s="650"/>
      <c r="AW65" s="650"/>
      <c r="AX65" s="650"/>
      <c r="AY65" s="651"/>
    </row>
    <row r="66" spans="1:51" ht="119.1" customHeight="1" thickBot="1">
      <c r="A66" s="13"/>
      <c r="B66" s="675" t="s">
        <v>1614</v>
      </c>
      <c r="C66" s="676"/>
      <c r="D66" s="676"/>
      <c r="E66" s="676"/>
      <c r="F66" s="677"/>
      <c r="G66" s="1468" t="s">
        <v>1615</v>
      </c>
      <c r="H66" s="1177"/>
      <c r="I66" s="1177"/>
      <c r="J66" s="1177"/>
      <c r="K66" s="1177"/>
      <c r="L66" s="1177"/>
      <c r="M66" s="1177"/>
      <c r="N66" s="1177"/>
      <c r="O66" s="1177"/>
      <c r="P66" s="1177"/>
      <c r="Q66" s="1177"/>
      <c r="R66" s="1177"/>
      <c r="S66" s="1177"/>
      <c r="T66" s="1177"/>
      <c r="U66" s="1177"/>
      <c r="V66" s="1177"/>
      <c r="W66" s="1177"/>
      <c r="X66" s="1177"/>
      <c r="Y66" s="1177"/>
      <c r="Z66" s="1177"/>
      <c r="AA66" s="1177"/>
      <c r="AB66" s="1177"/>
      <c r="AC66" s="1177"/>
      <c r="AD66" s="1177"/>
      <c r="AE66" s="1177"/>
      <c r="AF66" s="1177"/>
      <c r="AG66" s="1177"/>
      <c r="AH66" s="1177"/>
      <c r="AI66" s="1177"/>
      <c r="AJ66" s="1177"/>
      <c r="AK66" s="1177"/>
      <c r="AL66" s="1177"/>
      <c r="AM66" s="1177"/>
      <c r="AN66" s="1177"/>
      <c r="AO66" s="1177"/>
      <c r="AP66" s="1177"/>
      <c r="AQ66" s="1177"/>
      <c r="AR66" s="1177"/>
      <c r="AS66" s="1177"/>
      <c r="AT66" s="1177"/>
      <c r="AU66" s="1177"/>
      <c r="AV66" s="1177"/>
      <c r="AW66" s="1177"/>
      <c r="AX66" s="1177"/>
      <c r="AY66" s="1239"/>
    </row>
    <row r="67" spans="1:51" ht="19.7" customHeight="1">
      <c r="A67" s="13"/>
      <c r="B67" s="652" t="s">
        <v>107</v>
      </c>
      <c r="C67" s="653"/>
      <c r="D67" s="653"/>
      <c r="E67" s="653"/>
      <c r="F67" s="653"/>
      <c r="G67" s="653"/>
      <c r="H67" s="653"/>
      <c r="I67" s="653"/>
      <c r="J67" s="653"/>
      <c r="K67" s="653"/>
      <c r="L67" s="653"/>
      <c r="M67" s="653"/>
      <c r="N67" s="653"/>
      <c r="O67" s="653"/>
      <c r="P67" s="653"/>
      <c r="Q67" s="653"/>
      <c r="R67" s="653"/>
      <c r="S67" s="653"/>
      <c r="T67" s="653"/>
      <c r="U67" s="653"/>
      <c r="V67" s="653"/>
      <c r="W67" s="653"/>
      <c r="X67" s="653"/>
      <c r="Y67" s="653"/>
      <c r="Z67" s="653"/>
      <c r="AA67" s="653"/>
      <c r="AB67" s="653"/>
      <c r="AC67" s="653"/>
      <c r="AD67" s="653"/>
      <c r="AE67" s="653"/>
      <c r="AF67" s="653"/>
      <c r="AG67" s="653"/>
      <c r="AH67" s="653"/>
      <c r="AI67" s="653"/>
      <c r="AJ67" s="653"/>
      <c r="AK67" s="653"/>
      <c r="AL67" s="653"/>
      <c r="AM67" s="653"/>
      <c r="AN67" s="653"/>
      <c r="AO67" s="653"/>
      <c r="AP67" s="653"/>
      <c r="AQ67" s="653"/>
      <c r="AR67" s="653"/>
      <c r="AS67" s="653"/>
      <c r="AT67" s="653"/>
      <c r="AU67" s="653"/>
      <c r="AV67" s="653"/>
      <c r="AW67" s="653"/>
      <c r="AX67" s="653"/>
      <c r="AY67" s="654"/>
    </row>
    <row r="68" spans="1:51" ht="205.15" customHeight="1" thickBot="1">
      <c r="A68" s="13"/>
      <c r="B68" s="686"/>
      <c r="C68" s="687"/>
      <c r="D68" s="687"/>
      <c r="E68" s="687"/>
      <c r="F68" s="687"/>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c r="AI68" s="687"/>
      <c r="AJ68" s="687"/>
      <c r="AK68" s="687"/>
      <c r="AL68" s="687"/>
      <c r="AM68" s="687"/>
      <c r="AN68" s="687"/>
      <c r="AO68" s="687"/>
      <c r="AP68" s="687"/>
      <c r="AQ68" s="687"/>
      <c r="AR68" s="687"/>
      <c r="AS68" s="687"/>
      <c r="AT68" s="687"/>
      <c r="AU68" s="687"/>
      <c r="AV68" s="687"/>
      <c r="AW68" s="687"/>
      <c r="AX68" s="687"/>
      <c r="AY68" s="688"/>
    </row>
    <row r="69" spans="1:51" ht="19.7" customHeight="1">
      <c r="A69" s="13"/>
      <c r="B69" s="683" t="s">
        <v>108</v>
      </c>
      <c r="C69" s="684"/>
      <c r="D69" s="684"/>
      <c r="E69" s="684"/>
      <c r="F69" s="684"/>
      <c r="G69" s="684"/>
      <c r="H69" s="684"/>
      <c r="I69" s="684"/>
      <c r="J69" s="684"/>
      <c r="K69" s="684"/>
      <c r="L69" s="684"/>
      <c r="M69" s="684"/>
      <c r="N69" s="684"/>
      <c r="O69" s="684"/>
      <c r="P69" s="684"/>
      <c r="Q69" s="684"/>
      <c r="R69" s="684"/>
      <c r="S69" s="684"/>
      <c r="T69" s="684"/>
      <c r="U69" s="684"/>
      <c r="V69" s="684"/>
      <c r="W69" s="684"/>
      <c r="X69" s="684"/>
      <c r="Y69" s="684"/>
      <c r="Z69" s="684"/>
      <c r="AA69" s="684"/>
      <c r="AB69" s="684"/>
      <c r="AC69" s="684"/>
      <c r="AD69" s="684"/>
      <c r="AE69" s="684"/>
      <c r="AF69" s="684"/>
      <c r="AG69" s="684"/>
      <c r="AH69" s="684"/>
      <c r="AI69" s="684"/>
      <c r="AJ69" s="684"/>
      <c r="AK69" s="684"/>
      <c r="AL69" s="684"/>
      <c r="AM69" s="684"/>
      <c r="AN69" s="684"/>
      <c r="AO69" s="684"/>
      <c r="AP69" s="684"/>
      <c r="AQ69" s="684"/>
      <c r="AR69" s="684"/>
      <c r="AS69" s="684"/>
      <c r="AT69" s="684"/>
      <c r="AU69" s="684"/>
      <c r="AV69" s="684"/>
      <c r="AW69" s="684"/>
      <c r="AX69" s="684"/>
      <c r="AY69" s="685"/>
    </row>
    <row r="70" spans="1:51" ht="19.899999999999999" customHeight="1">
      <c r="A70" s="13"/>
      <c r="B70" s="14" t="s">
        <v>109</v>
      </c>
      <c r="C70" s="15"/>
      <c r="D70" s="15"/>
      <c r="E70" s="15"/>
      <c r="F70" s="15"/>
      <c r="G70" s="15"/>
      <c r="H70" s="15"/>
      <c r="I70" s="15"/>
      <c r="J70" s="15"/>
      <c r="K70" s="15"/>
      <c r="L70" s="16"/>
      <c r="M70" s="678">
        <v>325</v>
      </c>
      <c r="N70" s="679"/>
      <c r="O70" s="679"/>
      <c r="P70" s="679"/>
      <c r="Q70" s="679"/>
      <c r="R70" s="679"/>
      <c r="S70" s="679"/>
      <c r="T70" s="679"/>
      <c r="U70" s="679"/>
      <c r="V70" s="679"/>
      <c r="W70" s="679"/>
      <c r="X70" s="679"/>
      <c r="Y70" s="679"/>
      <c r="Z70" s="679"/>
      <c r="AA70" s="680"/>
      <c r="AB70" s="15" t="s">
        <v>111</v>
      </c>
      <c r="AC70" s="15"/>
      <c r="AD70" s="15"/>
      <c r="AE70" s="15"/>
      <c r="AF70" s="15"/>
      <c r="AG70" s="15"/>
      <c r="AH70" s="15"/>
      <c r="AI70" s="15"/>
      <c r="AJ70" s="15"/>
      <c r="AK70" s="16"/>
      <c r="AL70" s="681"/>
      <c r="AM70" s="679"/>
      <c r="AN70" s="679"/>
      <c r="AO70" s="679"/>
      <c r="AP70" s="679"/>
      <c r="AQ70" s="679"/>
      <c r="AR70" s="679"/>
      <c r="AS70" s="679"/>
      <c r="AT70" s="679"/>
      <c r="AU70" s="679"/>
      <c r="AV70" s="679"/>
      <c r="AW70" s="679"/>
      <c r="AX70" s="679"/>
      <c r="AY70" s="682"/>
    </row>
    <row r="71" spans="1:51" ht="3" customHeight="1">
      <c r="A71" s="8"/>
      <c r="B71" s="4"/>
      <c r="C71" s="4"/>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row>
    <row r="72" spans="1:51" ht="23.25" customHeight="1" thickBot="1">
      <c r="A72" s="8"/>
      <c r="B72" s="689" t="s">
        <v>121</v>
      </c>
      <c r="C72" s="690"/>
      <c r="D72" s="690"/>
      <c r="E72" s="690"/>
      <c r="F72" s="690"/>
      <c r="G72" s="690"/>
      <c r="H72" s="690" t="s">
        <v>845</v>
      </c>
      <c r="I72" s="690"/>
      <c r="J72" s="690"/>
      <c r="K72" s="690"/>
      <c r="L72" s="690"/>
      <c r="M72" s="690"/>
      <c r="N72" s="690"/>
      <c r="O72" s="690"/>
      <c r="P72" s="690"/>
      <c r="Q72" s="690"/>
      <c r="R72" s="690"/>
      <c r="S72" s="690"/>
      <c r="T72" s="690"/>
      <c r="U72" s="690"/>
      <c r="V72" s="690"/>
      <c r="W72" s="690"/>
      <c r="X72" s="690"/>
      <c r="Y72" s="690"/>
      <c r="Z72" s="690"/>
      <c r="AA72" s="690"/>
      <c r="AB72" s="690"/>
      <c r="AC72" s="690"/>
      <c r="AD72" s="690"/>
      <c r="AE72" s="690"/>
      <c r="AF72" s="690"/>
      <c r="AG72" s="690"/>
      <c r="AH72" s="690"/>
      <c r="AI72" s="690"/>
      <c r="AJ72" s="690"/>
      <c r="AK72" s="690"/>
      <c r="AL72" s="690"/>
      <c r="AM72" s="690"/>
      <c r="AN72" s="690"/>
      <c r="AO72" s="690"/>
      <c r="AP72" s="690"/>
      <c r="AQ72" s="690"/>
      <c r="AR72" s="690"/>
      <c r="AS72" s="690"/>
      <c r="AT72" s="690"/>
      <c r="AU72" s="690"/>
      <c r="AV72" s="690"/>
      <c r="AW72" s="690"/>
      <c r="AX72" s="690"/>
      <c r="AY72" s="690"/>
    </row>
    <row r="73" spans="1:51" ht="14.25" customHeight="1">
      <c r="A73" s="13"/>
      <c r="B73" s="667" t="s">
        <v>122</v>
      </c>
      <c r="C73" s="668"/>
      <c r="D73" s="668"/>
      <c r="E73" s="668"/>
      <c r="F73" s="668"/>
      <c r="G73" s="669"/>
      <c r="H73" s="22" t="s">
        <v>123</v>
      </c>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4"/>
    </row>
    <row r="74" spans="1:51" ht="14.25" customHeight="1">
      <c r="A74" s="8"/>
      <c r="B74" s="394"/>
      <c r="C74" s="395"/>
      <c r="D74" s="395"/>
      <c r="E74" s="395"/>
      <c r="F74" s="395"/>
      <c r="G74" s="396"/>
      <c r="H74" s="25"/>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7"/>
    </row>
    <row r="75" spans="1:51" ht="14.25" customHeight="1">
      <c r="A75" s="8"/>
      <c r="B75" s="394"/>
      <c r="C75" s="395"/>
      <c r="D75" s="395"/>
      <c r="E75" s="395"/>
      <c r="F75" s="395"/>
      <c r="G75" s="396"/>
      <c r="H75" s="25"/>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7"/>
    </row>
    <row r="76" spans="1:51" ht="14.25" customHeight="1">
      <c r="A76" s="8"/>
      <c r="B76" s="394"/>
      <c r="C76" s="395"/>
      <c r="D76" s="395"/>
      <c r="E76" s="395"/>
      <c r="F76" s="395"/>
      <c r="G76" s="396"/>
      <c r="H76" s="25"/>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7"/>
    </row>
    <row r="77" spans="1:51" ht="14.25" customHeight="1">
      <c r="A77" s="8"/>
      <c r="B77" s="394"/>
      <c r="C77" s="395"/>
      <c r="D77" s="395"/>
      <c r="E77" s="395"/>
      <c r="F77" s="395"/>
      <c r="G77" s="396"/>
      <c r="H77" s="25"/>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7"/>
    </row>
    <row r="78" spans="1:51" ht="14.25" customHeight="1">
      <c r="A78" s="8"/>
      <c r="B78" s="394"/>
      <c r="C78" s="395"/>
      <c r="D78" s="395"/>
      <c r="E78" s="395"/>
      <c r="F78" s="395"/>
      <c r="G78" s="396"/>
      <c r="H78" s="25"/>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7"/>
    </row>
    <row r="79" spans="1:51" ht="14.25" customHeight="1">
      <c r="A79" s="8"/>
      <c r="B79" s="394"/>
      <c r="C79" s="395"/>
      <c r="D79" s="395"/>
      <c r="E79" s="395"/>
      <c r="F79" s="395"/>
      <c r="G79" s="396"/>
      <c r="H79" s="25"/>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7"/>
    </row>
    <row r="80" spans="1:51" ht="14.25" customHeight="1">
      <c r="A80" s="8"/>
      <c r="B80" s="394"/>
      <c r="C80" s="395"/>
      <c r="D80" s="395"/>
      <c r="E80" s="395"/>
      <c r="F80" s="395"/>
      <c r="G80" s="396"/>
      <c r="H80" s="25"/>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7"/>
    </row>
    <row r="81" spans="1:51" ht="14.25" customHeight="1">
      <c r="A81" s="8"/>
      <c r="B81" s="394"/>
      <c r="C81" s="395"/>
      <c r="D81" s="395"/>
      <c r="E81" s="395"/>
      <c r="F81" s="395"/>
      <c r="G81" s="396"/>
      <c r="H81" s="25"/>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7"/>
    </row>
    <row r="82" spans="1:51" ht="14.25" customHeight="1">
      <c r="A82" s="8"/>
      <c r="B82" s="394"/>
      <c r="C82" s="395"/>
      <c r="D82" s="395"/>
      <c r="E82" s="395"/>
      <c r="F82" s="395"/>
      <c r="G82" s="396"/>
      <c r="H82" s="25"/>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7"/>
    </row>
    <row r="83" spans="1:51" ht="14.25" customHeight="1">
      <c r="A83" s="8"/>
      <c r="B83" s="394"/>
      <c r="C83" s="395"/>
      <c r="D83" s="395"/>
      <c r="E83" s="395"/>
      <c r="F83" s="395"/>
      <c r="G83" s="396"/>
      <c r="H83" s="25"/>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7"/>
    </row>
    <row r="84" spans="1:51" ht="14.25" customHeight="1">
      <c r="A84" s="8"/>
      <c r="B84" s="394"/>
      <c r="C84" s="395"/>
      <c r="D84" s="395"/>
      <c r="E84" s="395"/>
      <c r="F84" s="395"/>
      <c r="G84" s="396"/>
      <c r="H84" s="25"/>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7"/>
    </row>
    <row r="85" spans="1:51" ht="14.25" customHeight="1">
      <c r="A85" s="8"/>
      <c r="B85" s="394"/>
      <c r="C85" s="395"/>
      <c r="D85" s="395"/>
      <c r="E85" s="395"/>
      <c r="F85" s="395"/>
      <c r="G85" s="396"/>
      <c r="H85" s="25"/>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7"/>
    </row>
    <row r="86" spans="1:51" ht="14.25" customHeight="1">
      <c r="A86" s="8"/>
      <c r="B86" s="394"/>
      <c r="C86" s="395"/>
      <c r="D86" s="395"/>
      <c r="E86" s="395"/>
      <c r="F86" s="395"/>
      <c r="G86" s="396"/>
      <c r="H86" s="25"/>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7"/>
    </row>
    <row r="87" spans="1:51" ht="14.25" customHeight="1">
      <c r="A87" s="8"/>
      <c r="B87" s="394"/>
      <c r="C87" s="395"/>
      <c r="D87" s="395"/>
      <c r="E87" s="395"/>
      <c r="F87" s="395"/>
      <c r="G87" s="396"/>
      <c r="H87" s="25"/>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7"/>
    </row>
    <row r="88" spans="1:51" ht="14.25" customHeight="1">
      <c r="A88" s="8"/>
      <c r="B88" s="394"/>
      <c r="C88" s="395"/>
      <c r="D88" s="395"/>
      <c r="E88" s="395"/>
      <c r="F88" s="395"/>
      <c r="G88" s="396"/>
      <c r="H88" s="25"/>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7"/>
    </row>
    <row r="89" spans="1:51" ht="14.25" customHeight="1">
      <c r="A89" s="8"/>
      <c r="B89" s="394"/>
      <c r="C89" s="395"/>
      <c r="D89" s="395"/>
      <c r="E89" s="395"/>
      <c r="F89" s="395"/>
      <c r="G89" s="396"/>
      <c r="H89" s="25"/>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7"/>
    </row>
    <row r="90" spans="1:51" ht="14.25" customHeight="1">
      <c r="A90" s="8"/>
      <c r="B90" s="394"/>
      <c r="C90" s="395"/>
      <c r="D90" s="395"/>
      <c r="E90" s="395"/>
      <c r="F90" s="395"/>
      <c r="G90" s="396"/>
      <c r="H90" s="25"/>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7"/>
    </row>
    <row r="91" spans="1:51" ht="14.25" customHeight="1">
      <c r="A91" s="8"/>
      <c r="B91" s="394"/>
      <c r="C91" s="395"/>
      <c r="D91" s="395"/>
      <c r="E91" s="395"/>
      <c r="F91" s="395"/>
      <c r="G91" s="396"/>
      <c r="H91" s="25"/>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7"/>
    </row>
    <row r="92" spans="1:51" ht="14.25" customHeight="1">
      <c r="A92" s="8"/>
      <c r="B92" s="394"/>
      <c r="C92" s="395"/>
      <c r="D92" s="395"/>
      <c r="E92" s="395"/>
      <c r="F92" s="395"/>
      <c r="G92" s="396"/>
      <c r="H92" s="25"/>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7"/>
    </row>
    <row r="93" spans="1:51" ht="14.25" customHeight="1">
      <c r="A93" s="8"/>
      <c r="B93" s="394"/>
      <c r="C93" s="395"/>
      <c r="D93" s="395"/>
      <c r="E93" s="395"/>
      <c r="F93" s="395"/>
      <c r="G93" s="396"/>
      <c r="H93" s="25"/>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7"/>
    </row>
    <row r="94" spans="1:51" ht="14.25" customHeight="1">
      <c r="A94" s="8"/>
      <c r="B94" s="394"/>
      <c r="C94" s="395"/>
      <c r="D94" s="395"/>
      <c r="E94" s="395"/>
      <c r="F94" s="395"/>
      <c r="G94" s="396"/>
      <c r="H94" s="25"/>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7"/>
    </row>
    <row r="95" spans="1:51" ht="14.25" customHeight="1">
      <c r="A95" s="8"/>
      <c r="B95" s="394"/>
      <c r="C95" s="395"/>
      <c r="D95" s="395"/>
      <c r="E95" s="395"/>
      <c r="F95" s="395"/>
      <c r="G95" s="396"/>
      <c r="H95" s="25"/>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7"/>
    </row>
    <row r="96" spans="1:51" ht="14.25" customHeight="1">
      <c r="A96" s="8"/>
      <c r="B96" s="394"/>
      <c r="C96" s="395"/>
      <c r="D96" s="395"/>
      <c r="E96" s="395"/>
      <c r="F96" s="395"/>
      <c r="G96" s="396"/>
      <c r="H96" s="25"/>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7"/>
    </row>
    <row r="97" spans="1:51" ht="14.25" customHeight="1">
      <c r="A97" s="8"/>
      <c r="B97" s="394"/>
      <c r="C97" s="395"/>
      <c r="D97" s="395"/>
      <c r="E97" s="395"/>
      <c r="F97" s="395"/>
      <c r="G97" s="396"/>
      <c r="H97" s="25"/>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7"/>
    </row>
    <row r="98" spans="1:51" ht="14.25" customHeight="1">
      <c r="A98" s="8"/>
      <c r="B98" s="394"/>
      <c r="C98" s="395"/>
      <c r="D98" s="395"/>
      <c r="E98" s="395"/>
      <c r="F98" s="395"/>
      <c r="G98" s="396"/>
      <c r="H98" s="25"/>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7"/>
    </row>
    <row r="99" spans="1:51" ht="14.25" customHeight="1">
      <c r="A99" s="8"/>
      <c r="B99" s="394"/>
      <c r="C99" s="395"/>
      <c r="D99" s="395"/>
      <c r="E99" s="395"/>
      <c r="F99" s="395"/>
      <c r="G99" s="396"/>
      <c r="H99" s="25"/>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7"/>
    </row>
    <row r="100" spans="1:51" ht="14.25" customHeight="1">
      <c r="A100" s="8"/>
      <c r="B100" s="394"/>
      <c r="C100" s="395"/>
      <c r="D100" s="395"/>
      <c r="E100" s="395"/>
      <c r="F100" s="395"/>
      <c r="G100" s="396"/>
      <c r="H100" s="25"/>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7"/>
    </row>
    <row r="101" spans="1:51" ht="14.25" customHeight="1">
      <c r="A101" s="8"/>
      <c r="B101" s="394"/>
      <c r="C101" s="395"/>
      <c r="D101" s="395"/>
      <c r="E101" s="395"/>
      <c r="F101" s="395"/>
      <c r="G101" s="396"/>
      <c r="H101" s="25"/>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7"/>
    </row>
    <row r="102" spans="1:51" ht="14.25" customHeight="1">
      <c r="A102" s="8"/>
      <c r="B102" s="394"/>
      <c r="C102" s="395"/>
      <c r="D102" s="395"/>
      <c r="E102" s="395"/>
      <c r="F102" s="395"/>
      <c r="G102" s="396"/>
      <c r="H102" s="25"/>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7"/>
    </row>
    <row r="103" spans="1:51" ht="14.25" customHeight="1">
      <c r="A103" s="8"/>
      <c r="B103" s="394"/>
      <c r="C103" s="395"/>
      <c r="D103" s="395"/>
      <c r="E103" s="395"/>
      <c r="F103" s="395"/>
      <c r="G103" s="396"/>
      <c r="H103" s="25"/>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7"/>
    </row>
    <row r="104" spans="1:51" ht="14.25" customHeight="1">
      <c r="A104" s="8"/>
      <c r="B104" s="394"/>
      <c r="C104" s="395"/>
      <c r="D104" s="395"/>
      <c r="E104" s="395"/>
      <c r="F104" s="395"/>
      <c r="G104" s="396"/>
      <c r="H104" s="25"/>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7"/>
    </row>
    <row r="105" spans="1:51" ht="14.25" customHeight="1">
      <c r="A105" s="8"/>
      <c r="B105" s="394"/>
      <c r="C105" s="395"/>
      <c r="D105" s="395"/>
      <c r="E105" s="395"/>
      <c r="F105" s="395"/>
      <c r="G105" s="396"/>
      <c r="H105" s="25"/>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7"/>
    </row>
    <row r="106" spans="1:51" ht="14.25" customHeight="1">
      <c r="A106" s="8"/>
      <c r="B106" s="394"/>
      <c r="C106" s="395"/>
      <c r="D106" s="395"/>
      <c r="E106" s="395"/>
      <c r="F106" s="395"/>
      <c r="G106" s="396"/>
      <c r="H106" s="25"/>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7"/>
    </row>
    <row r="107" spans="1:51" ht="14.25" customHeight="1">
      <c r="A107" s="8"/>
      <c r="B107" s="394"/>
      <c r="C107" s="395"/>
      <c r="D107" s="395"/>
      <c r="E107" s="395"/>
      <c r="F107" s="395"/>
      <c r="G107" s="396"/>
      <c r="H107" s="25"/>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7"/>
    </row>
    <row r="108" spans="1:51" ht="14.25" customHeight="1">
      <c r="A108" s="8"/>
      <c r="B108" s="394"/>
      <c r="C108" s="395"/>
      <c r="D108" s="395"/>
      <c r="E108" s="395"/>
      <c r="F108" s="395"/>
      <c r="G108" s="396"/>
      <c r="H108" s="25"/>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7"/>
    </row>
    <row r="109" spans="1:51" ht="14.25" customHeight="1">
      <c r="A109" s="8"/>
      <c r="B109" s="394"/>
      <c r="C109" s="395"/>
      <c r="D109" s="395"/>
      <c r="E109" s="395"/>
      <c r="F109" s="395"/>
      <c r="G109" s="396"/>
      <c r="H109" s="25"/>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7"/>
    </row>
    <row r="110" spans="1:51" ht="14.25" customHeight="1">
      <c r="A110" s="8"/>
      <c r="B110" s="394"/>
      <c r="C110" s="395"/>
      <c r="D110" s="395"/>
      <c r="E110" s="395"/>
      <c r="F110" s="395"/>
      <c r="G110" s="396"/>
      <c r="H110" s="25"/>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7"/>
    </row>
    <row r="111" spans="1:51" ht="14.25" customHeight="1">
      <c r="A111" s="8"/>
      <c r="B111" s="394"/>
      <c r="C111" s="395"/>
      <c r="D111" s="395"/>
      <c r="E111" s="395"/>
      <c r="F111" s="395"/>
      <c r="G111" s="396"/>
      <c r="H111" s="25"/>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7"/>
    </row>
    <row r="112" spans="1:51" ht="14.25" customHeight="1">
      <c r="A112" s="8"/>
      <c r="B112" s="394"/>
      <c r="C112" s="395"/>
      <c r="D112" s="395"/>
      <c r="E112" s="395"/>
      <c r="F112" s="395"/>
      <c r="G112" s="396"/>
      <c r="H112" s="25"/>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7"/>
    </row>
    <row r="113" spans="1:51" ht="14.25" customHeight="1">
      <c r="A113" s="8"/>
      <c r="B113" s="394"/>
      <c r="C113" s="395"/>
      <c r="D113" s="395"/>
      <c r="E113" s="395"/>
      <c r="F113" s="395"/>
      <c r="G113" s="396"/>
      <c r="H113" s="25"/>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7"/>
    </row>
    <row r="114" spans="1:51" ht="14.25" customHeight="1">
      <c r="A114" s="8"/>
      <c r="B114" s="394"/>
      <c r="C114" s="395"/>
      <c r="D114" s="395"/>
      <c r="E114" s="395"/>
      <c r="F114" s="395"/>
      <c r="G114" s="396"/>
      <c r="H114" s="25"/>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7"/>
    </row>
    <row r="115" spans="1:51" ht="14.25" customHeight="1">
      <c r="A115" s="8"/>
      <c r="B115" s="394"/>
      <c r="C115" s="395"/>
      <c r="D115" s="395"/>
      <c r="E115" s="395"/>
      <c r="F115" s="395"/>
      <c r="G115" s="396"/>
      <c r="H115" s="25"/>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7"/>
    </row>
    <row r="116" spans="1:51" ht="14.25" customHeight="1">
      <c r="A116" s="8"/>
      <c r="B116" s="394"/>
      <c r="C116" s="395"/>
      <c r="D116" s="395"/>
      <c r="E116" s="395"/>
      <c r="F116" s="395"/>
      <c r="G116" s="396"/>
      <c r="H116" s="25"/>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7"/>
    </row>
    <row r="117" spans="1:51" ht="14.25" customHeight="1">
      <c r="A117" s="8"/>
      <c r="B117" s="394"/>
      <c r="C117" s="395"/>
      <c r="D117" s="395"/>
      <c r="E117" s="395"/>
      <c r="F117" s="395"/>
      <c r="G117" s="396"/>
      <c r="H117" s="25"/>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7"/>
    </row>
    <row r="118" spans="1:51" ht="14.25" customHeight="1">
      <c r="A118" s="8"/>
      <c r="B118" s="394"/>
      <c r="C118" s="395"/>
      <c r="D118" s="395"/>
      <c r="E118" s="395"/>
      <c r="F118" s="395"/>
      <c r="G118" s="396"/>
      <c r="H118" s="25"/>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7"/>
    </row>
    <row r="119" spans="1:51" ht="14.25" customHeight="1">
      <c r="A119" s="8"/>
      <c r="B119" s="394"/>
      <c r="C119" s="395"/>
      <c r="D119" s="395"/>
      <c r="E119" s="395"/>
      <c r="F119" s="395"/>
      <c r="G119" s="396"/>
      <c r="H119" s="25"/>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7"/>
    </row>
    <row r="120" spans="1:51" ht="14.25" customHeight="1">
      <c r="A120" s="8"/>
      <c r="B120" s="394"/>
      <c r="C120" s="395"/>
      <c r="D120" s="395"/>
      <c r="E120" s="395"/>
      <c r="F120" s="395"/>
      <c r="G120" s="396"/>
      <c r="H120" s="25"/>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7"/>
    </row>
    <row r="121" spans="1:51" ht="14.25" customHeight="1">
      <c r="A121" s="8"/>
      <c r="B121" s="394"/>
      <c r="C121" s="395"/>
      <c r="D121" s="395"/>
      <c r="E121" s="395"/>
      <c r="F121" s="395"/>
      <c r="G121" s="396"/>
      <c r="H121" s="25"/>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7"/>
    </row>
    <row r="122" spans="1:51" ht="14.25" customHeight="1">
      <c r="A122" s="8"/>
      <c r="B122" s="394"/>
      <c r="C122" s="395"/>
      <c r="D122" s="395"/>
      <c r="E122" s="395"/>
      <c r="F122" s="395"/>
      <c r="G122" s="396"/>
      <c r="H122" s="25"/>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7"/>
    </row>
    <row r="123" spans="1:51" ht="14.25" customHeight="1">
      <c r="A123" s="8"/>
      <c r="B123" s="394"/>
      <c r="C123" s="395"/>
      <c r="D123" s="395"/>
      <c r="E123" s="395"/>
      <c r="F123" s="395"/>
      <c r="G123" s="396"/>
      <c r="H123" s="25"/>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7"/>
    </row>
    <row r="124" spans="1:51" ht="14.25" customHeight="1">
      <c r="A124" s="8"/>
      <c r="B124" s="394"/>
      <c r="C124" s="395"/>
      <c r="D124" s="395"/>
      <c r="E124" s="395"/>
      <c r="F124" s="395"/>
      <c r="G124" s="396"/>
      <c r="H124" s="25"/>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7"/>
    </row>
    <row r="125" spans="1:51" ht="14.25" customHeight="1">
      <c r="A125" s="8"/>
      <c r="B125" s="394"/>
      <c r="C125" s="395"/>
      <c r="D125" s="395"/>
      <c r="E125" s="395"/>
      <c r="F125" s="395"/>
      <c r="G125" s="396"/>
      <c r="H125" s="25"/>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7"/>
    </row>
    <row r="126" spans="1:51" ht="14.25" customHeight="1">
      <c r="A126" s="8"/>
      <c r="B126" s="394"/>
      <c r="C126" s="395"/>
      <c r="D126" s="395"/>
      <c r="E126" s="395"/>
      <c r="F126" s="395"/>
      <c r="G126" s="396"/>
      <c r="H126" s="25"/>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7"/>
    </row>
    <row r="127" spans="1:51" ht="14.25" customHeight="1">
      <c r="A127" s="8"/>
      <c r="B127" s="394"/>
      <c r="C127" s="395"/>
      <c r="D127" s="395"/>
      <c r="E127" s="395"/>
      <c r="F127" s="395"/>
      <c r="G127" s="396"/>
      <c r="H127" s="25"/>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7"/>
    </row>
    <row r="128" spans="1:51" ht="14.25" customHeight="1">
      <c r="A128" s="8"/>
      <c r="B128" s="394"/>
      <c r="C128" s="395"/>
      <c r="D128" s="395"/>
      <c r="E128" s="395"/>
      <c r="F128" s="395"/>
      <c r="G128" s="396"/>
      <c r="H128" s="25"/>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7"/>
    </row>
    <row r="129" spans="1:51" ht="14.25" customHeight="1">
      <c r="A129" s="8"/>
      <c r="B129" s="394"/>
      <c r="C129" s="395"/>
      <c r="D129" s="395"/>
      <c r="E129" s="395"/>
      <c r="F129" s="395"/>
      <c r="G129" s="396"/>
      <c r="H129" s="25"/>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7"/>
    </row>
    <row r="130" spans="1:51" ht="14.25" customHeight="1">
      <c r="A130" s="8"/>
      <c r="B130" s="394"/>
      <c r="C130" s="395"/>
      <c r="D130" s="395"/>
      <c r="E130" s="395"/>
      <c r="F130" s="395"/>
      <c r="G130" s="396"/>
      <c r="H130" s="25"/>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7"/>
    </row>
    <row r="131" spans="1:51" ht="14.25" customHeight="1">
      <c r="A131" s="8"/>
      <c r="B131" s="394"/>
      <c r="C131" s="395"/>
      <c r="D131" s="395"/>
      <c r="E131" s="395"/>
      <c r="F131" s="395"/>
      <c r="G131" s="396"/>
      <c r="H131" s="25"/>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7"/>
    </row>
    <row r="132" spans="1:51" ht="14.25" customHeight="1">
      <c r="A132" s="8"/>
      <c r="B132" s="394"/>
      <c r="C132" s="395"/>
      <c r="D132" s="395"/>
      <c r="E132" s="395"/>
      <c r="F132" s="395"/>
      <c r="G132" s="396"/>
      <c r="H132" s="25"/>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7"/>
    </row>
    <row r="133" spans="1:51" ht="14.25" customHeight="1">
      <c r="A133" s="8"/>
      <c r="B133" s="394"/>
      <c r="C133" s="395"/>
      <c r="D133" s="395"/>
      <c r="E133" s="395"/>
      <c r="F133" s="395"/>
      <c r="G133" s="396"/>
      <c r="H133" s="25"/>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7"/>
    </row>
    <row r="134" spans="1:51" ht="14.25" customHeight="1">
      <c r="A134" s="8"/>
      <c r="B134" s="394"/>
      <c r="C134" s="395"/>
      <c r="D134" s="395"/>
      <c r="E134" s="395"/>
      <c r="F134" s="395"/>
      <c r="G134" s="396"/>
      <c r="H134" s="25"/>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7"/>
    </row>
    <row r="135" spans="1:51" ht="14.25" customHeight="1">
      <c r="A135" s="8"/>
      <c r="B135" s="394"/>
      <c r="C135" s="395"/>
      <c r="D135" s="395"/>
      <c r="E135" s="395"/>
      <c r="F135" s="395"/>
      <c r="G135" s="396"/>
      <c r="H135" s="25"/>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7"/>
    </row>
    <row r="136" spans="1:51" ht="14.25" customHeight="1">
      <c r="A136" s="8"/>
      <c r="B136" s="394"/>
      <c r="C136" s="395"/>
      <c r="D136" s="395"/>
      <c r="E136" s="395"/>
      <c r="F136" s="395"/>
      <c r="G136" s="396"/>
      <c r="H136" s="25"/>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7"/>
    </row>
    <row r="137" spans="1:51" ht="14.25" customHeight="1">
      <c r="A137" s="8"/>
      <c r="B137" s="394"/>
      <c r="C137" s="395"/>
      <c r="D137" s="395"/>
      <c r="E137" s="395"/>
      <c r="F137" s="395"/>
      <c r="G137" s="396"/>
      <c r="H137" s="25"/>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7"/>
    </row>
    <row r="138" spans="1:51" ht="14.25" customHeight="1">
      <c r="A138" s="8"/>
      <c r="B138" s="394"/>
      <c r="C138" s="395"/>
      <c r="D138" s="395"/>
      <c r="E138" s="395"/>
      <c r="F138" s="395"/>
      <c r="G138" s="396"/>
      <c r="H138" s="25"/>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7"/>
    </row>
    <row r="139" spans="1:51" ht="14.25" customHeight="1">
      <c r="A139" s="8"/>
      <c r="B139" s="394"/>
      <c r="C139" s="395"/>
      <c r="D139" s="395"/>
      <c r="E139" s="395"/>
      <c r="F139" s="395"/>
      <c r="G139" s="396"/>
      <c r="H139" s="25"/>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7"/>
    </row>
    <row r="140" spans="1:51" ht="14.25" customHeight="1">
      <c r="A140" s="8"/>
      <c r="B140" s="394"/>
      <c r="C140" s="395"/>
      <c r="D140" s="395"/>
      <c r="E140" s="395"/>
      <c r="F140" s="395"/>
      <c r="G140" s="396"/>
      <c r="H140" s="25"/>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7"/>
    </row>
    <row r="141" spans="1:51" ht="14.25" customHeight="1">
      <c r="A141" s="8"/>
      <c r="B141" s="394"/>
      <c r="C141" s="395"/>
      <c r="D141" s="395"/>
      <c r="E141" s="395"/>
      <c r="F141" s="395"/>
      <c r="G141" s="396"/>
      <c r="H141" s="25"/>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7"/>
    </row>
    <row r="142" spans="1:51" ht="14.25" customHeight="1">
      <c r="A142" s="8"/>
      <c r="B142" s="394"/>
      <c r="C142" s="395"/>
      <c r="D142" s="395"/>
      <c r="E142" s="395"/>
      <c r="F142" s="395"/>
      <c r="G142" s="396"/>
      <c r="H142" s="25"/>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7"/>
    </row>
    <row r="143" spans="1:51" ht="14.25" customHeight="1">
      <c r="A143" s="8"/>
      <c r="B143" s="394"/>
      <c r="C143" s="395"/>
      <c r="D143" s="395"/>
      <c r="E143" s="395"/>
      <c r="F143" s="395"/>
      <c r="G143" s="396"/>
      <c r="H143" s="25"/>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7"/>
    </row>
    <row r="144" spans="1:51" ht="14.25" customHeight="1">
      <c r="A144" s="8"/>
      <c r="B144" s="394"/>
      <c r="C144" s="395"/>
      <c r="D144" s="395"/>
      <c r="E144" s="395"/>
      <c r="F144" s="395"/>
      <c r="G144" s="396"/>
      <c r="H144" s="25"/>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7"/>
    </row>
    <row r="145" spans="1:51" ht="14.25" customHeight="1">
      <c r="A145" s="8"/>
      <c r="B145" s="394"/>
      <c r="C145" s="395"/>
      <c r="D145" s="395"/>
      <c r="E145" s="395"/>
      <c r="F145" s="395"/>
      <c r="G145" s="396"/>
      <c r="H145" s="25"/>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7"/>
    </row>
    <row r="146" spans="1:51" ht="14.25" customHeight="1">
      <c r="A146" s="8"/>
      <c r="B146" s="394"/>
      <c r="C146" s="395"/>
      <c r="D146" s="395"/>
      <c r="E146" s="395"/>
      <c r="F146" s="395"/>
      <c r="G146" s="396"/>
      <c r="H146" s="25"/>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7"/>
    </row>
    <row r="147" spans="1:51" ht="14.25" customHeight="1">
      <c r="B147" s="394"/>
      <c r="C147" s="395"/>
      <c r="D147" s="395"/>
      <c r="E147" s="395"/>
      <c r="F147" s="395"/>
      <c r="G147" s="396"/>
      <c r="H147" s="25"/>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7"/>
    </row>
    <row r="148" spans="1:51" ht="14.25" customHeight="1" thickBot="1">
      <c r="B148" s="670"/>
      <c r="C148" s="671"/>
      <c r="D148" s="671"/>
      <c r="E148" s="671"/>
      <c r="F148" s="671"/>
      <c r="G148" s="672"/>
      <c r="H148" s="50"/>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2"/>
    </row>
    <row r="149" spans="1:51" ht="41.25" customHeight="1">
      <c r="B149" s="19"/>
      <c r="C149" s="19"/>
      <c r="D149" s="19"/>
      <c r="E149" s="19"/>
      <c r="F149" s="19"/>
      <c r="G149" s="19"/>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row>
    <row r="150" spans="1:51" ht="30" customHeight="1" thickBot="1">
      <c r="B150" s="307" t="s">
        <v>121</v>
      </c>
      <c r="C150" s="307"/>
      <c r="D150" s="307"/>
      <c r="E150" s="307"/>
      <c r="F150" s="308"/>
      <c r="G150" s="308"/>
      <c r="H150" s="309" t="s">
        <v>845</v>
      </c>
      <c r="I150" s="309"/>
      <c r="J150" s="309"/>
      <c r="K150" s="309"/>
      <c r="L150" s="309"/>
      <c r="M150" s="309"/>
      <c r="N150" s="309"/>
      <c r="O150" s="309"/>
      <c r="P150" s="309"/>
      <c r="Q150" s="309"/>
      <c r="R150" s="309"/>
      <c r="S150" s="309"/>
      <c r="T150" s="309"/>
      <c r="U150" s="309"/>
      <c r="V150" s="309"/>
      <c r="W150" s="309"/>
      <c r="X150" s="309"/>
      <c r="Y150" s="309"/>
      <c r="Z150" s="309"/>
      <c r="AA150" s="309"/>
      <c r="AB150" s="309"/>
      <c r="AC150" s="309"/>
      <c r="AD150" s="309"/>
      <c r="AE150" s="309"/>
      <c r="AF150" s="309"/>
      <c r="AG150" s="309"/>
      <c r="AH150" s="309"/>
      <c r="AI150" s="309"/>
      <c r="AJ150" s="309"/>
      <c r="AK150" s="309"/>
      <c r="AL150" s="309"/>
      <c r="AM150" s="309"/>
      <c r="AN150" s="309"/>
      <c r="AO150" s="309"/>
      <c r="AP150" s="309"/>
      <c r="AQ150" s="309"/>
      <c r="AR150" s="309"/>
      <c r="AS150" s="309"/>
      <c r="AT150" s="309"/>
      <c r="AU150" s="309"/>
      <c r="AV150" s="309"/>
      <c r="AW150" s="309"/>
      <c r="AX150" s="309"/>
      <c r="AY150" s="309"/>
    </row>
    <row r="151" spans="1:51" ht="24.75" customHeight="1">
      <c r="B151" s="313" t="s">
        <v>140</v>
      </c>
      <c r="C151" s="314"/>
      <c r="D151" s="314"/>
      <c r="E151" s="314"/>
      <c r="F151" s="314"/>
      <c r="G151" s="315"/>
      <c r="H151" s="319" t="s">
        <v>837</v>
      </c>
      <c r="I151" s="320"/>
      <c r="J151" s="320"/>
      <c r="K151" s="320"/>
      <c r="L151" s="320"/>
      <c r="M151" s="320"/>
      <c r="N151" s="320"/>
      <c r="O151" s="320"/>
      <c r="P151" s="320"/>
      <c r="Q151" s="320"/>
      <c r="R151" s="320"/>
      <c r="S151" s="320"/>
      <c r="T151" s="320"/>
      <c r="U151" s="320"/>
      <c r="V151" s="320"/>
      <c r="W151" s="320"/>
      <c r="X151" s="320"/>
      <c r="Y151" s="320"/>
      <c r="Z151" s="320"/>
      <c r="AA151" s="320"/>
      <c r="AB151" s="320"/>
      <c r="AC151" s="321"/>
      <c r="AD151" s="319" t="s">
        <v>844</v>
      </c>
      <c r="AE151" s="320"/>
      <c r="AF151" s="320"/>
      <c r="AG151" s="320"/>
      <c r="AH151" s="320"/>
      <c r="AI151" s="320"/>
      <c r="AJ151" s="320"/>
      <c r="AK151" s="320"/>
      <c r="AL151" s="320"/>
      <c r="AM151" s="320"/>
      <c r="AN151" s="320"/>
      <c r="AO151" s="320"/>
      <c r="AP151" s="320"/>
      <c r="AQ151" s="320"/>
      <c r="AR151" s="320"/>
      <c r="AS151" s="320"/>
      <c r="AT151" s="320"/>
      <c r="AU151" s="320"/>
      <c r="AV151" s="320"/>
      <c r="AW151" s="320"/>
      <c r="AX151" s="320"/>
      <c r="AY151" s="322"/>
    </row>
    <row r="152" spans="1:51" ht="24.75" customHeight="1">
      <c r="B152" s="313"/>
      <c r="C152" s="314"/>
      <c r="D152" s="314"/>
      <c r="E152" s="314"/>
      <c r="F152" s="314"/>
      <c r="G152" s="315"/>
      <c r="H152" s="326" t="s">
        <v>60</v>
      </c>
      <c r="I152" s="327"/>
      <c r="J152" s="327"/>
      <c r="K152" s="327"/>
      <c r="L152" s="328"/>
      <c r="M152" s="329" t="s">
        <v>143</v>
      </c>
      <c r="N152" s="327"/>
      <c r="O152" s="327"/>
      <c r="P152" s="327"/>
      <c r="Q152" s="327"/>
      <c r="R152" s="327"/>
      <c r="S152" s="327"/>
      <c r="T152" s="327"/>
      <c r="U152" s="327"/>
      <c r="V152" s="327"/>
      <c r="W152" s="327"/>
      <c r="X152" s="327"/>
      <c r="Y152" s="328"/>
      <c r="Z152" s="323" t="s">
        <v>144</v>
      </c>
      <c r="AA152" s="324"/>
      <c r="AB152" s="324"/>
      <c r="AC152" s="325"/>
      <c r="AD152" s="326" t="s">
        <v>60</v>
      </c>
      <c r="AE152" s="327"/>
      <c r="AF152" s="327"/>
      <c r="AG152" s="327"/>
      <c r="AH152" s="328"/>
      <c r="AI152" s="329" t="s">
        <v>143</v>
      </c>
      <c r="AJ152" s="327"/>
      <c r="AK152" s="327"/>
      <c r="AL152" s="327"/>
      <c r="AM152" s="327"/>
      <c r="AN152" s="327"/>
      <c r="AO152" s="327"/>
      <c r="AP152" s="327"/>
      <c r="AQ152" s="327"/>
      <c r="AR152" s="327"/>
      <c r="AS152" s="327"/>
      <c r="AT152" s="327"/>
      <c r="AU152" s="328"/>
      <c r="AV152" s="323" t="s">
        <v>144</v>
      </c>
      <c r="AW152" s="324"/>
      <c r="AX152" s="324"/>
      <c r="AY152" s="330"/>
    </row>
    <row r="153" spans="1:51" ht="24.75" customHeight="1">
      <c r="B153" s="313"/>
      <c r="C153" s="314"/>
      <c r="D153" s="314"/>
      <c r="E153" s="314"/>
      <c r="F153" s="314"/>
      <c r="G153" s="315"/>
      <c r="H153" s="703"/>
      <c r="I153" s="600"/>
      <c r="J153" s="600"/>
      <c r="K153" s="600"/>
      <c r="L153" s="601"/>
      <c r="M153" s="704"/>
      <c r="N153" s="705"/>
      <c r="O153" s="705"/>
      <c r="P153" s="705"/>
      <c r="Q153" s="705"/>
      <c r="R153" s="705"/>
      <c r="S153" s="705"/>
      <c r="T153" s="705"/>
      <c r="U153" s="705"/>
      <c r="V153" s="705"/>
      <c r="W153" s="705"/>
      <c r="X153" s="705"/>
      <c r="Y153" s="706"/>
      <c r="Z153" s="694"/>
      <c r="AA153" s="695"/>
      <c r="AB153" s="695"/>
      <c r="AC153" s="921"/>
      <c r="AD153" s="703"/>
      <c r="AE153" s="600"/>
      <c r="AF153" s="600"/>
      <c r="AG153" s="600"/>
      <c r="AH153" s="601"/>
      <c r="AI153" s="704"/>
      <c r="AJ153" s="705"/>
      <c r="AK153" s="705"/>
      <c r="AL153" s="705"/>
      <c r="AM153" s="705"/>
      <c r="AN153" s="705"/>
      <c r="AO153" s="705"/>
      <c r="AP153" s="705"/>
      <c r="AQ153" s="705"/>
      <c r="AR153" s="705"/>
      <c r="AS153" s="705"/>
      <c r="AT153" s="705"/>
      <c r="AU153" s="706"/>
      <c r="AV153" s="694"/>
      <c r="AW153" s="695"/>
      <c r="AX153" s="695"/>
      <c r="AY153" s="696"/>
    </row>
    <row r="154" spans="1:51" ht="24.75" customHeight="1">
      <c r="B154" s="313"/>
      <c r="C154" s="314"/>
      <c r="D154" s="314"/>
      <c r="E154" s="314"/>
      <c r="F154" s="314"/>
      <c r="G154" s="315"/>
      <c r="H154" s="341"/>
      <c r="I154" s="342"/>
      <c r="J154" s="342"/>
      <c r="K154" s="342"/>
      <c r="L154" s="343"/>
      <c r="M154" s="346"/>
      <c r="N154" s="347"/>
      <c r="O154" s="347"/>
      <c r="P154" s="347"/>
      <c r="Q154" s="347"/>
      <c r="R154" s="347"/>
      <c r="S154" s="347"/>
      <c r="T154" s="347"/>
      <c r="U154" s="347"/>
      <c r="V154" s="347"/>
      <c r="W154" s="347"/>
      <c r="X154" s="347"/>
      <c r="Y154" s="348"/>
      <c r="Z154" s="697"/>
      <c r="AA154" s="698"/>
      <c r="AB154" s="698"/>
      <c r="AC154" s="720"/>
      <c r="AD154" s="341"/>
      <c r="AE154" s="342"/>
      <c r="AF154" s="342"/>
      <c r="AG154" s="342"/>
      <c r="AH154" s="343"/>
      <c r="AI154" s="346"/>
      <c r="AJ154" s="347"/>
      <c r="AK154" s="347"/>
      <c r="AL154" s="347"/>
      <c r="AM154" s="347"/>
      <c r="AN154" s="347"/>
      <c r="AO154" s="347"/>
      <c r="AP154" s="347"/>
      <c r="AQ154" s="347"/>
      <c r="AR154" s="347"/>
      <c r="AS154" s="347"/>
      <c r="AT154" s="347"/>
      <c r="AU154" s="348"/>
      <c r="AV154" s="697"/>
      <c r="AW154" s="698"/>
      <c r="AX154" s="698"/>
      <c r="AY154" s="699"/>
    </row>
    <row r="155" spans="1:51" ht="24.75" customHeight="1">
      <c r="B155" s="313"/>
      <c r="C155" s="314"/>
      <c r="D155" s="314"/>
      <c r="E155" s="314"/>
      <c r="F155" s="314"/>
      <c r="G155" s="315"/>
      <c r="H155" s="341"/>
      <c r="I155" s="342"/>
      <c r="J155" s="342"/>
      <c r="K155" s="342"/>
      <c r="L155" s="343"/>
      <c r="M155" s="346"/>
      <c r="N155" s="347"/>
      <c r="O155" s="347"/>
      <c r="P155" s="347"/>
      <c r="Q155" s="347"/>
      <c r="R155" s="347"/>
      <c r="S155" s="347"/>
      <c r="T155" s="347"/>
      <c r="U155" s="347"/>
      <c r="V155" s="347"/>
      <c r="W155" s="347"/>
      <c r="X155" s="347"/>
      <c r="Y155" s="348"/>
      <c r="Z155" s="697"/>
      <c r="AA155" s="698"/>
      <c r="AB155" s="698"/>
      <c r="AC155" s="720"/>
      <c r="AD155" s="341"/>
      <c r="AE155" s="342"/>
      <c r="AF155" s="342"/>
      <c r="AG155" s="342"/>
      <c r="AH155" s="343"/>
      <c r="AI155" s="346"/>
      <c r="AJ155" s="347"/>
      <c r="AK155" s="347"/>
      <c r="AL155" s="347"/>
      <c r="AM155" s="347"/>
      <c r="AN155" s="347"/>
      <c r="AO155" s="347"/>
      <c r="AP155" s="347"/>
      <c r="AQ155" s="347"/>
      <c r="AR155" s="347"/>
      <c r="AS155" s="347"/>
      <c r="AT155" s="347"/>
      <c r="AU155" s="348"/>
      <c r="AV155" s="697"/>
      <c r="AW155" s="698"/>
      <c r="AX155" s="698"/>
      <c r="AY155" s="699"/>
    </row>
    <row r="156" spans="1:51" ht="24.75" customHeight="1">
      <c r="B156" s="313"/>
      <c r="C156" s="314"/>
      <c r="D156" s="314"/>
      <c r="E156" s="314"/>
      <c r="F156" s="314"/>
      <c r="G156" s="315"/>
      <c r="H156" s="341"/>
      <c r="I156" s="342"/>
      <c r="J156" s="342"/>
      <c r="K156" s="342"/>
      <c r="L156" s="343"/>
      <c r="M156" s="346"/>
      <c r="N156" s="347"/>
      <c r="O156" s="347"/>
      <c r="P156" s="347"/>
      <c r="Q156" s="347"/>
      <c r="R156" s="347"/>
      <c r="S156" s="347"/>
      <c r="T156" s="347"/>
      <c r="U156" s="347"/>
      <c r="V156" s="347"/>
      <c r="W156" s="347"/>
      <c r="X156" s="347"/>
      <c r="Y156" s="348"/>
      <c r="Z156" s="697"/>
      <c r="AA156" s="698"/>
      <c r="AB156" s="698"/>
      <c r="AC156" s="720"/>
      <c r="AD156" s="341"/>
      <c r="AE156" s="342"/>
      <c r="AF156" s="342"/>
      <c r="AG156" s="342"/>
      <c r="AH156" s="343"/>
      <c r="AI156" s="346"/>
      <c r="AJ156" s="347"/>
      <c r="AK156" s="347"/>
      <c r="AL156" s="347"/>
      <c r="AM156" s="347"/>
      <c r="AN156" s="347"/>
      <c r="AO156" s="347"/>
      <c r="AP156" s="347"/>
      <c r="AQ156" s="347"/>
      <c r="AR156" s="347"/>
      <c r="AS156" s="347"/>
      <c r="AT156" s="347"/>
      <c r="AU156" s="348"/>
      <c r="AV156" s="697"/>
      <c r="AW156" s="698"/>
      <c r="AX156" s="698"/>
      <c r="AY156" s="699"/>
    </row>
    <row r="157" spans="1:51" ht="24.75" customHeight="1">
      <c r="B157" s="313"/>
      <c r="C157" s="314"/>
      <c r="D157" s="314"/>
      <c r="E157" s="314"/>
      <c r="F157" s="314"/>
      <c r="G157" s="315"/>
      <c r="H157" s="341"/>
      <c r="I157" s="342"/>
      <c r="J157" s="342"/>
      <c r="K157" s="342"/>
      <c r="L157" s="343"/>
      <c r="M157" s="346"/>
      <c r="N157" s="347"/>
      <c r="O157" s="347"/>
      <c r="P157" s="347"/>
      <c r="Q157" s="347"/>
      <c r="R157" s="347"/>
      <c r="S157" s="347"/>
      <c r="T157" s="347"/>
      <c r="U157" s="347"/>
      <c r="V157" s="347"/>
      <c r="W157" s="347"/>
      <c r="X157" s="347"/>
      <c r="Y157" s="348"/>
      <c r="Z157" s="697"/>
      <c r="AA157" s="698"/>
      <c r="AB157" s="698"/>
      <c r="AC157" s="698"/>
      <c r="AD157" s="341"/>
      <c r="AE157" s="342"/>
      <c r="AF157" s="342"/>
      <c r="AG157" s="342"/>
      <c r="AH157" s="343"/>
      <c r="AI157" s="346"/>
      <c r="AJ157" s="347"/>
      <c r="AK157" s="347"/>
      <c r="AL157" s="347"/>
      <c r="AM157" s="347"/>
      <c r="AN157" s="347"/>
      <c r="AO157" s="347"/>
      <c r="AP157" s="347"/>
      <c r="AQ157" s="347"/>
      <c r="AR157" s="347"/>
      <c r="AS157" s="347"/>
      <c r="AT157" s="347"/>
      <c r="AU157" s="348"/>
      <c r="AV157" s="697"/>
      <c r="AW157" s="698"/>
      <c r="AX157" s="698"/>
      <c r="AY157" s="699"/>
    </row>
    <row r="158" spans="1:51" ht="24.75" customHeight="1">
      <c r="B158" s="313"/>
      <c r="C158" s="314"/>
      <c r="D158" s="314"/>
      <c r="E158" s="314"/>
      <c r="F158" s="314"/>
      <c r="G158" s="315"/>
      <c r="H158" s="341"/>
      <c r="I158" s="342"/>
      <c r="J158" s="342"/>
      <c r="K158" s="342"/>
      <c r="L158" s="343"/>
      <c r="M158" s="346"/>
      <c r="N158" s="347"/>
      <c r="O158" s="347"/>
      <c r="P158" s="347"/>
      <c r="Q158" s="347"/>
      <c r="R158" s="347"/>
      <c r="S158" s="347"/>
      <c r="T158" s="347"/>
      <c r="U158" s="347"/>
      <c r="V158" s="347"/>
      <c r="W158" s="347"/>
      <c r="X158" s="347"/>
      <c r="Y158" s="348"/>
      <c r="Z158" s="697"/>
      <c r="AA158" s="698"/>
      <c r="AB158" s="698"/>
      <c r="AC158" s="698"/>
      <c r="AD158" s="341"/>
      <c r="AE158" s="342"/>
      <c r="AF158" s="342"/>
      <c r="AG158" s="342"/>
      <c r="AH158" s="343"/>
      <c r="AI158" s="346"/>
      <c r="AJ158" s="347"/>
      <c r="AK158" s="347"/>
      <c r="AL158" s="347"/>
      <c r="AM158" s="347"/>
      <c r="AN158" s="347"/>
      <c r="AO158" s="347"/>
      <c r="AP158" s="347"/>
      <c r="AQ158" s="347"/>
      <c r="AR158" s="347"/>
      <c r="AS158" s="347"/>
      <c r="AT158" s="347"/>
      <c r="AU158" s="348"/>
      <c r="AV158" s="697"/>
      <c r="AW158" s="698"/>
      <c r="AX158" s="698"/>
      <c r="AY158" s="699"/>
    </row>
    <row r="159" spans="1:51" ht="24.75" customHeight="1">
      <c r="B159" s="313"/>
      <c r="C159" s="314"/>
      <c r="D159" s="314"/>
      <c r="E159" s="314"/>
      <c r="F159" s="314"/>
      <c r="G159" s="315"/>
      <c r="H159" s="341"/>
      <c r="I159" s="342"/>
      <c r="J159" s="342"/>
      <c r="K159" s="342"/>
      <c r="L159" s="343"/>
      <c r="M159" s="346"/>
      <c r="N159" s="347"/>
      <c r="O159" s="347"/>
      <c r="P159" s="347"/>
      <c r="Q159" s="347"/>
      <c r="R159" s="347"/>
      <c r="S159" s="347"/>
      <c r="T159" s="347"/>
      <c r="U159" s="347"/>
      <c r="V159" s="347"/>
      <c r="W159" s="347"/>
      <c r="X159" s="347"/>
      <c r="Y159" s="348"/>
      <c r="Z159" s="697"/>
      <c r="AA159" s="698"/>
      <c r="AB159" s="698"/>
      <c r="AC159" s="698"/>
      <c r="AD159" s="341"/>
      <c r="AE159" s="342"/>
      <c r="AF159" s="342"/>
      <c r="AG159" s="342"/>
      <c r="AH159" s="343"/>
      <c r="AI159" s="346"/>
      <c r="AJ159" s="347"/>
      <c r="AK159" s="347"/>
      <c r="AL159" s="347"/>
      <c r="AM159" s="347"/>
      <c r="AN159" s="347"/>
      <c r="AO159" s="347"/>
      <c r="AP159" s="347"/>
      <c r="AQ159" s="347"/>
      <c r="AR159" s="347"/>
      <c r="AS159" s="347"/>
      <c r="AT159" s="347"/>
      <c r="AU159" s="348"/>
      <c r="AV159" s="697"/>
      <c r="AW159" s="698"/>
      <c r="AX159" s="698"/>
      <c r="AY159" s="699"/>
    </row>
    <row r="160" spans="1:51" ht="24.75" customHeight="1">
      <c r="B160" s="313"/>
      <c r="C160" s="314"/>
      <c r="D160" s="314"/>
      <c r="E160" s="314"/>
      <c r="F160" s="314"/>
      <c r="G160" s="315"/>
      <c r="H160" s="642"/>
      <c r="I160" s="595"/>
      <c r="J160" s="595"/>
      <c r="K160" s="595"/>
      <c r="L160" s="596"/>
      <c r="M160" s="643"/>
      <c r="N160" s="644"/>
      <c r="O160" s="644"/>
      <c r="P160" s="644"/>
      <c r="Q160" s="644"/>
      <c r="R160" s="644"/>
      <c r="S160" s="644"/>
      <c r="T160" s="644"/>
      <c r="U160" s="644"/>
      <c r="V160" s="644"/>
      <c r="W160" s="644"/>
      <c r="X160" s="644"/>
      <c r="Y160" s="645"/>
      <c r="Z160" s="646"/>
      <c r="AA160" s="647"/>
      <c r="AB160" s="647"/>
      <c r="AC160" s="647"/>
      <c r="AD160" s="642"/>
      <c r="AE160" s="595"/>
      <c r="AF160" s="595"/>
      <c r="AG160" s="595"/>
      <c r="AH160" s="596"/>
      <c r="AI160" s="643"/>
      <c r="AJ160" s="644"/>
      <c r="AK160" s="644"/>
      <c r="AL160" s="644"/>
      <c r="AM160" s="644"/>
      <c r="AN160" s="644"/>
      <c r="AO160" s="644"/>
      <c r="AP160" s="644"/>
      <c r="AQ160" s="644"/>
      <c r="AR160" s="644"/>
      <c r="AS160" s="644"/>
      <c r="AT160" s="644"/>
      <c r="AU160" s="645"/>
      <c r="AV160" s="646"/>
      <c r="AW160" s="647"/>
      <c r="AX160" s="647"/>
      <c r="AY160" s="648"/>
    </row>
    <row r="161" spans="2:51" ht="24.75" customHeight="1">
      <c r="B161" s="313"/>
      <c r="C161" s="314"/>
      <c r="D161" s="314"/>
      <c r="E161" s="314"/>
      <c r="F161" s="314"/>
      <c r="G161" s="315"/>
      <c r="H161" s="716" t="s">
        <v>35</v>
      </c>
      <c r="I161" s="368"/>
      <c r="J161" s="368"/>
      <c r="K161" s="368"/>
      <c r="L161" s="368"/>
      <c r="M161" s="717"/>
      <c r="N161" s="718"/>
      <c r="O161" s="718"/>
      <c r="P161" s="718"/>
      <c r="Q161" s="718"/>
      <c r="R161" s="718"/>
      <c r="S161" s="718"/>
      <c r="T161" s="718"/>
      <c r="U161" s="718"/>
      <c r="V161" s="718"/>
      <c r="W161" s="718"/>
      <c r="X161" s="718"/>
      <c r="Y161" s="719"/>
      <c r="Z161" s="639">
        <f>SUM(Z153:AC160)</f>
        <v>0</v>
      </c>
      <c r="AA161" s="640"/>
      <c r="AB161" s="640"/>
      <c r="AC161" s="736"/>
      <c r="AD161" s="716" t="s">
        <v>35</v>
      </c>
      <c r="AE161" s="368"/>
      <c r="AF161" s="368"/>
      <c r="AG161" s="368"/>
      <c r="AH161" s="368"/>
      <c r="AI161" s="717"/>
      <c r="AJ161" s="718"/>
      <c r="AK161" s="718"/>
      <c r="AL161" s="718"/>
      <c r="AM161" s="718"/>
      <c r="AN161" s="718"/>
      <c r="AO161" s="718"/>
      <c r="AP161" s="718"/>
      <c r="AQ161" s="718"/>
      <c r="AR161" s="718"/>
      <c r="AS161" s="718"/>
      <c r="AT161" s="718"/>
      <c r="AU161" s="719"/>
      <c r="AV161" s="639">
        <f>SUM(AV153:AY160)</f>
        <v>0</v>
      </c>
      <c r="AW161" s="640"/>
      <c r="AX161" s="640"/>
      <c r="AY161" s="641"/>
    </row>
    <row r="162" spans="2:51" ht="25.15" customHeight="1">
      <c r="B162" s="313"/>
      <c r="C162" s="314"/>
      <c r="D162" s="314"/>
      <c r="E162" s="314"/>
      <c r="F162" s="314"/>
      <c r="G162" s="315"/>
      <c r="H162" s="721" t="s">
        <v>835</v>
      </c>
      <c r="I162" s="724"/>
      <c r="J162" s="724"/>
      <c r="K162" s="724"/>
      <c r="L162" s="724"/>
      <c r="M162" s="724"/>
      <c r="N162" s="724"/>
      <c r="O162" s="724"/>
      <c r="P162" s="724"/>
      <c r="Q162" s="724"/>
      <c r="R162" s="724"/>
      <c r="S162" s="724"/>
      <c r="T162" s="724"/>
      <c r="U162" s="724"/>
      <c r="V162" s="724"/>
      <c r="W162" s="724"/>
      <c r="X162" s="724"/>
      <c r="Y162" s="724"/>
      <c r="Z162" s="724"/>
      <c r="AA162" s="724"/>
      <c r="AB162" s="724"/>
      <c r="AC162" s="737"/>
      <c r="AD162" s="721" t="s">
        <v>843</v>
      </c>
      <c r="AE162" s="724"/>
      <c r="AF162" s="724"/>
      <c r="AG162" s="724"/>
      <c r="AH162" s="724"/>
      <c r="AI162" s="724"/>
      <c r="AJ162" s="724"/>
      <c r="AK162" s="724"/>
      <c r="AL162" s="724"/>
      <c r="AM162" s="724"/>
      <c r="AN162" s="724"/>
      <c r="AO162" s="724"/>
      <c r="AP162" s="724"/>
      <c r="AQ162" s="724"/>
      <c r="AR162" s="724"/>
      <c r="AS162" s="724"/>
      <c r="AT162" s="724"/>
      <c r="AU162" s="724"/>
      <c r="AV162" s="724"/>
      <c r="AW162" s="724"/>
      <c r="AX162" s="724"/>
      <c r="AY162" s="725"/>
    </row>
    <row r="163" spans="2:51" ht="25.5" customHeight="1">
      <c r="B163" s="313"/>
      <c r="C163" s="314"/>
      <c r="D163" s="314"/>
      <c r="E163" s="314"/>
      <c r="F163" s="314"/>
      <c r="G163" s="315"/>
      <c r="H163" s="726" t="s">
        <v>60</v>
      </c>
      <c r="I163" s="519"/>
      <c r="J163" s="519"/>
      <c r="K163" s="519"/>
      <c r="L163" s="519"/>
      <c r="M163" s="329" t="s">
        <v>143</v>
      </c>
      <c r="N163" s="290"/>
      <c r="O163" s="290"/>
      <c r="P163" s="290"/>
      <c r="Q163" s="290"/>
      <c r="R163" s="290"/>
      <c r="S163" s="290"/>
      <c r="T163" s="290"/>
      <c r="U163" s="290"/>
      <c r="V163" s="290"/>
      <c r="W163" s="290"/>
      <c r="X163" s="290"/>
      <c r="Y163" s="731"/>
      <c r="Z163" s="323" t="s">
        <v>144</v>
      </c>
      <c r="AA163" s="732"/>
      <c r="AB163" s="732"/>
      <c r="AC163" s="738"/>
      <c r="AD163" s="726" t="s">
        <v>60</v>
      </c>
      <c r="AE163" s="519"/>
      <c r="AF163" s="519"/>
      <c r="AG163" s="519"/>
      <c r="AH163" s="519"/>
      <c r="AI163" s="329" t="s">
        <v>143</v>
      </c>
      <c r="AJ163" s="290"/>
      <c r="AK163" s="290"/>
      <c r="AL163" s="290"/>
      <c r="AM163" s="290"/>
      <c r="AN163" s="290"/>
      <c r="AO163" s="290"/>
      <c r="AP163" s="290"/>
      <c r="AQ163" s="290"/>
      <c r="AR163" s="290"/>
      <c r="AS163" s="290"/>
      <c r="AT163" s="290"/>
      <c r="AU163" s="731"/>
      <c r="AV163" s="323" t="s">
        <v>144</v>
      </c>
      <c r="AW163" s="732"/>
      <c r="AX163" s="732"/>
      <c r="AY163" s="733"/>
    </row>
    <row r="164" spans="2:51" ht="24.75" customHeight="1">
      <c r="B164" s="313"/>
      <c r="C164" s="314"/>
      <c r="D164" s="314"/>
      <c r="E164" s="314"/>
      <c r="F164" s="314"/>
      <c r="G164" s="315"/>
      <c r="H164" s="703"/>
      <c r="I164" s="600"/>
      <c r="J164" s="600"/>
      <c r="K164" s="600"/>
      <c r="L164" s="601"/>
      <c r="M164" s="704"/>
      <c r="N164" s="734"/>
      <c r="O164" s="734"/>
      <c r="P164" s="734"/>
      <c r="Q164" s="734"/>
      <c r="R164" s="734"/>
      <c r="S164" s="734"/>
      <c r="T164" s="734"/>
      <c r="U164" s="734"/>
      <c r="V164" s="734"/>
      <c r="W164" s="734"/>
      <c r="X164" s="734"/>
      <c r="Y164" s="735"/>
      <c r="Z164" s="694"/>
      <c r="AA164" s="695"/>
      <c r="AB164" s="695"/>
      <c r="AC164" s="739"/>
      <c r="AD164" s="703"/>
      <c r="AE164" s="600"/>
      <c r="AF164" s="600"/>
      <c r="AG164" s="600"/>
      <c r="AH164" s="601"/>
      <c r="AI164" s="704"/>
      <c r="AJ164" s="734"/>
      <c r="AK164" s="734"/>
      <c r="AL164" s="734"/>
      <c r="AM164" s="734"/>
      <c r="AN164" s="734"/>
      <c r="AO164" s="734"/>
      <c r="AP164" s="734"/>
      <c r="AQ164" s="734"/>
      <c r="AR164" s="734"/>
      <c r="AS164" s="734"/>
      <c r="AT164" s="734"/>
      <c r="AU164" s="735"/>
      <c r="AV164" s="694"/>
      <c r="AW164" s="695"/>
      <c r="AX164" s="695"/>
      <c r="AY164" s="696"/>
    </row>
    <row r="165" spans="2:51" ht="24.75" customHeight="1">
      <c r="B165" s="313"/>
      <c r="C165" s="314"/>
      <c r="D165" s="314"/>
      <c r="E165" s="314"/>
      <c r="F165" s="314"/>
      <c r="G165" s="315"/>
      <c r="H165" s="341"/>
      <c r="I165" s="342"/>
      <c r="J165" s="342"/>
      <c r="K165" s="342"/>
      <c r="L165" s="343"/>
      <c r="M165" s="346"/>
      <c r="N165" s="347"/>
      <c r="O165" s="347"/>
      <c r="P165" s="347"/>
      <c r="Q165" s="347"/>
      <c r="R165" s="347"/>
      <c r="S165" s="347"/>
      <c r="T165" s="347"/>
      <c r="U165" s="347"/>
      <c r="V165" s="347"/>
      <c r="W165" s="347"/>
      <c r="X165" s="347"/>
      <c r="Y165" s="348"/>
      <c r="Z165" s="697"/>
      <c r="AA165" s="698"/>
      <c r="AB165" s="698"/>
      <c r="AC165" s="720"/>
      <c r="AD165" s="341"/>
      <c r="AE165" s="342"/>
      <c r="AF165" s="342"/>
      <c r="AG165" s="342"/>
      <c r="AH165" s="343"/>
      <c r="AI165" s="346"/>
      <c r="AJ165" s="347"/>
      <c r="AK165" s="347"/>
      <c r="AL165" s="347"/>
      <c r="AM165" s="347"/>
      <c r="AN165" s="347"/>
      <c r="AO165" s="347"/>
      <c r="AP165" s="347"/>
      <c r="AQ165" s="347"/>
      <c r="AR165" s="347"/>
      <c r="AS165" s="347"/>
      <c r="AT165" s="347"/>
      <c r="AU165" s="348"/>
      <c r="AV165" s="697"/>
      <c r="AW165" s="698"/>
      <c r="AX165" s="698"/>
      <c r="AY165" s="699"/>
    </row>
    <row r="166" spans="2:51" ht="24.75" customHeight="1">
      <c r="B166" s="313"/>
      <c r="C166" s="314"/>
      <c r="D166" s="314"/>
      <c r="E166" s="314"/>
      <c r="F166" s="314"/>
      <c r="G166" s="315"/>
      <c r="H166" s="341"/>
      <c r="I166" s="342"/>
      <c r="J166" s="342"/>
      <c r="K166" s="342"/>
      <c r="L166" s="343"/>
      <c r="M166" s="346"/>
      <c r="N166" s="347"/>
      <c r="O166" s="347"/>
      <c r="P166" s="347"/>
      <c r="Q166" s="347"/>
      <c r="R166" s="347"/>
      <c r="S166" s="347"/>
      <c r="T166" s="347"/>
      <c r="U166" s="347"/>
      <c r="V166" s="347"/>
      <c r="W166" s="347"/>
      <c r="X166" s="347"/>
      <c r="Y166" s="348"/>
      <c r="Z166" s="697"/>
      <c r="AA166" s="698"/>
      <c r="AB166" s="698"/>
      <c r="AC166" s="720"/>
      <c r="AD166" s="341"/>
      <c r="AE166" s="342"/>
      <c r="AF166" s="342"/>
      <c r="AG166" s="342"/>
      <c r="AH166" s="343"/>
      <c r="AI166" s="346"/>
      <c r="AJ166" s="347"/>
      <c r="AK166" s="347"/>
      <c r="AL166" s="347"/>
      <c r="AM166" s="347"/>
      <c r="AN166" s="347"/>
      <c r="AO166" s="347"/>
      <c r="AP166" s="347"/>
      <c r="AQ166" s="347"/>
      <c r="AR166" s="347"/>
      <c r="AS166" s="347"/>
      <c r="AT166" s="347"/>
      <c r="AU166" s="348"/>
      <c r="AV166" s="697"/>
      <c r="AW166" s="698"/>
      <c r="AX166" s="698"/>
      <c r="AY166" s="699"/>
    </row>
    <row r="167" spans="2:51" ht="24.75" customHeight="1">
      <c r="B167" s="313"/>
      <c r="C167" s="314"/>
      <c r="D167" s="314"/>
      <c r="E167" s="314"/>
      <c r="F167" s="314"/>
      <c r="G167" s="315"/>
      <c r="H167" s="341"/>
      <c r="I167" s="342"/>
      <c r="J167" s="342"/>
      <c r="K167" s="342"/>
      <c r="L167" s="343"/>
      <c r="M167" s="346"/>
      <c r="N167" s="347"/>
      <c r="O167" s="347"/>
      <c r="P167" s="347"/>
      <c r="Q167" s="347"/>
      <c r="R167" s="347"/>
      <c r="S167" s="347"/>
      <c r="T167" s="347"/>
      <c r="U167" s="347"/>
      <c r="V167" s="347"/>
      <c r="W167" s="347"/>
      <c r="X167" s="347"/>
      <c r="Y167" s="348"/>
      <c r="Z167" s="697"/>
      <c r="AA167" s="698"/>
      <c r="AB167" s="698"/>
      <c r="AC167" s="720"/>
      <c r="AD167" s="341"/>
      <c r="AE167" s="342"/>
      <c r="AF167" s="342"/>
      <c r="AG167" s="342"/>
      <c r="AH167" s="343"/>
      <c r="AI167" s="346"/>
      <c r="AJ167" s="347"/>
      <c r="AK167" s="347"/>
      <c r="AL167" s="347"/>
      <c r="AM167" s="347"/>
      <c r="AN167" s="347"/>
      <c r="AO167" s="347"/>
      <c r="AP167" s="347"/>
      <c r="AQ167" s="347"/>
      <c r="AR167" s="347"/>
      <c r="AS167" s="347"/>
      <c r="AT167" s="347"/>
      <c r="AU167" s="348"/>
      <c r="AV167" s="697"/>
      <c r="AW167" s="698"/>
      <c r="AX167" s="698"/>
      <c r="AY167" s="699"/>
    </row>
    <row r="168" spans="2:51" ht="24.75" customHeight="1">
      <c r="B168" s="313"/>
      <c r="C168" s="314"/>
      <c r="D168" s="314"/>
      <c r="E168" s="314"/>
      <c r="F168" s="314"/>
      <c r="G168" s="315"/>
      <c r="H168" s="341"/>
      <c r="I168" s="342"/>
      <c r="J168" s="342"/>
      <c r="K168" s="342"/>
      <c r="L168" s="343"/>
      <c r="M168" s="346"/>
      <c r="N168" s="347"/>
      <c r="O168" s="347"/>
      <c r="P168" s="347"/>
      <c r="Q168" s="347"/>
      <c r="R168" s="347"/>
      <c r="S168" s="347"/>
      <c r="T168" s="347"/>
      <c r="U168" s="347"/>
      <c r="V168" s="347"/>
      <c r="W168" s="347"/>
      <c r="X168" s="347"/>
      <c r="Y168" s="348"/>
      <c r="Z168" s="697"/>
      <c r="AA168" s="698"/>
      <c r="AB168" s="698"/>
      <c r="AC168" s="698"/>
      <c r="AD168" s="341"/>
      <c r="AE168" s="342"/>
      <c r="AF168" s="342"/>
      <c r="AG168" s="342"/>
      <c r="AH168" s="343"/>
      <c r="AI168" s="346"/>
      <c r="AJ168" s="347"/>
      <c r="AK168" s="347"/>
      <c r="AL168" s="347"/>
      <c r="AM168" s="347"/>
      <c r="AN168" s="347"/>
      <c r="AO168" s="347"/>
      <c r="AP168" s="347"/>
      <c r="AQ168" s="347"/>
      <c r="AR168" s="347"/>
      <c r="AS168" s="347"/>
      <c r="AT168" s="347"/>
      <c r="AU168" s="348"/>
      <c r="AV168" s="697"/>
      <c r="AW168" s="698"/>
      <c r="AX168" s="698"/>
      <c r="AY168" s="699"/>
    </row>
    <row r="169" spans="2:51" ht="24.75" customHeight="1">
      <c r="B169" s="313"/>
      <c r="C169" s="314"/>
      <c r="D169" s="314"/>
      <c r="E169" s="314"/>
      <c r="F169" s="314"/>
      <c r="G169" s="315"/>
      <c r="H169" s="341"/>
      <c r="I169" s="342"/>
      <c r="J169" s="342"/>
      <c r="K169" s="342"/>
      <c r="L169" s="343"/>
      <c r="M169" s="346"/>
      <c r="N169" s="347"/>
      <c r="O169" s="347"/>
      <c r="P169" s="347"/>
      <c r="Q169" s="347"/>
      <c r="R169" s="347"/>
      <c r="S169" s="347"/>
      <c r="T169" s="347"/>
      <c r="U169" s="347"/>
      <c r="V169" s="347"/>
      <c r="W169" s="347"/>
      <c r="X169" s="347"/>
      <c r="Y169" s="348"/>
      <c r="Z169" s="697"/>
      <c r="AA169" s="698"/>
      <c r="AB169" s="698"/>
      <c r="AC169" s="698"/>
      <c r="AD169" s="341"/>
      <c r="AE169" s="342"/>
      <c r="AF169" s="342"/>
      <c r="AG169" s="342"/>
      <c r="AH169" s="343"/>
      <c r="AI169" s="346"/>
      <c r="AJ169" s="347"/>
      <c r="AK169" s="347"/>
      <c r="AL169" s="347"/>
      <c r="AM169" s="347"/>
      <c r="AN169" s="347"/>
      <c r="AO169" s="347"/>
      <c r="AP169" s="347"/>
      <c r="AQ169" s="347"/>
      <c r="AR169" s="347"/>
      <c r="AS169" s="347"/>
      <c r="AT169" s="347"/>
      <c r="AU169" s="348"/>
      <c r="AV169" s="697"/>
      <c r="AW169" s="698"/>
      <c r="AX169" s="698"/>
      <c r="AY169" s="699"/>
    </row>
    <row r="170" spans="2:51" ht="24.75" customHeight="1">
      <c r="B170" s="313"/>
      <c r="C170" s="314"/>
      <c r="D170" s="314"/>
      <c r="E170" s="314"/>
      <c r="F170" s="314"/>
      <c r="G170" s="315"/>
      <c r="H170" s="341"/>
      <c r="I170" s="342"/>
      <c r="J170" s="342"/>
      <c r="K170" s="342"/>
      <c r="L170" s="343"/>
      <c r="M170" s="346"/>
      <c r="N170" s="347"/>
      <c r="O170" s="347"/>
      <c r="P170" s="347"/>
      <c r="Q170" s="347"/>
      <c r="R170" s="347"/>
      <c r="S170" s="347"/>
      <c r="T170" s="347"/>
      <c r="U170" s="347"/>
      <c r="V170" s="347"/>
      <c r="W170" s="347"/>
      <c r="X170" s="347"/>
      <c r="Y170" s="348"/>
      <c r="Z170" s="697"/>
      <c r="AA170" s="698"/>
      <c r="AB170" s="698"/>
      <c r="AC170" s="698"/>
      <c r="AD170" s="341"/>
      <c r="AE170" s="342"/>
      <c r="AF170" s="342"/>
      <c r="AG170" s="342"/>
      <c r="AH170" s="343"/>
      <c r="AI170" s="346"/>
      <c r="AJ170" s="347"/>
      <c r="AK170" s="347"/>
      <c r="AL170" s="347"/>
      <c r="AM170" s="347"/>
      <c r="AN170" s="347"/>
      <c r="AO170" s="347"/>
      <c r="AP170" s="347"/>
      <c r="AQ170" s="347"/>
      <c r="AR170" s="347"/>
      <c r="AS170" s="347"/>
      <c r="AT170" s="347"/>
      <c r="AU170" s="348"/>
      <c r="AV170" s="697"/>
      <c r="AW170" s="698"/>
      <c r="AX170" s="698"/>
      <c r="AY170" s="699"/>
    </row>
    <row r="171" spans="2:51" ht="24.75" customHeight="1">
      <c r="B171" s="313"/>
      <c r="C171" s="314"/>
      <c r="D171" s="314"/>
      <c r="E171" s="314"/>
      <c r="F171" s="314"/>
      <c r="G171" s="315"/>
      <c r="H171" s="642"/>
      <c r="I171" s="595"/>
      <c r="J171" s="595"/>
      <c r="K171" s="595"/>
      <c r="L171" s="596"/>
      <c r="M171" s="643"/>
      <c r="N171" s="644"/>
      <c r="O171" s="644"/>
      <c r="P171" s="644"/>
      <c r="Q171" s="644"/>
      <c r="R171" s="644"/>
      <c r="S171" s="644"/>
      <c r="T171" s="644"/>
      <c r="U171" s="644"/>
      <c r="V171" s="644"/>
      <c r="W171" s="644"/>
      <c r="X171" s="644"/>
      <c r="Y171" s="645"/>
      <c r="Z171" s="646"/>
      <c r="AA171" s="647"/>
      <c r="AB171" s="647"/>
      <c r="AC171" s="647"/>
      <c r="AD171" s="642"/>
      <c r="AE171" s="595"/>
      <c r="AF171" s="595"/>
      <c r="AG171" s="595"/>
      <c r="AH171" s="596"/>
      <c r="AI171" s="643"/>
      <c r="AJ171" s="644"/>
      <c r="AK171" s="644"/>
      <c r="AL171" s="644"/>
      <c r="AM171" s="644"/>
      <c r="AN171" s="644"/>
      <c r="AO171" s="644"/>
      <c r="AP171" s="644"/>
      <c r="AQ171" s="644"/>
      <c r="AR171" s="644"/>
      <c r="AS171" s="644"/>
      <c r="AT171" s="644"/>
      <c r="AU171" s="645"/>
      <c r="AV171" s="646"/>
      <c r="AW171" s="647"/>
      <c r="AX171" s="647"/>
      <c r="AY171" s="648"/>
    </row>
    <row r="172" spans="2:51" ht="24.75" customHeight="1">
      <c r="B172" s="313"/>
      <c r="C172" s="314"/>
      <c r="D172" s="314"/>
      <c r="E172" s="314"/>
      <c r="F172" s="314"/>
      <c r="G172" s="315"/>
      <c r="H172" s="716" t="s">
        <v>35</v>
      </c>
      <c r="I172" s="368"/>
      <c r="J172" s="368"/>
      <c r="K172" s="368"/>
      <c r="L172" s="368"/>
      <c r="M172" s="717"/>
      <c r="N172" s="718"/>
      <c r="O172" s="718"/>
      <c r="P172" s="718"/>
      <c r="Q172" s="718"/>
      <c r="R172" s="718"/>
      <c r="S172" s="718"/>
      <c r="T172" s="718"/>
      <c r="U172" s="718"/>
      <c r="V172" s="718"/>
      <c r="W172" s="718"/>
      <c r="X172" s="718"/>
      <c r="Y172" s="719"/>
      <c r="Z172" s="639">
        <f>SUM(Z164:AC171)</f>
        <v>0</v>
      </c>
      <c r="AA172" s="640"/>
      <c r="AB172" s="640"/>
      <c r="AC172" s="736"/>
      <c r="AD172" s="716" t="s">
        <v>35</v>
      </c>
      <c r="AE172" s="368"/>
      <c r="AF172" s="368"/>
      <c r="AG172" s="368"/>
      <c r="AH172" s="368"/>
      <c r="AI172" s="717"/>
      <c r="AJ172" s="718"/>
      <c r="AK172" s="718"/>
      <c r="AL172" s="718"/>
      <c r="AM172" s="718"/>
      <c r="AN172" s="718"/>
      <c r="AO172" s="718"/>
      <c r="AP172" s="718"/>
      <c r="AQ172" s="718"/>
      <c r="AR172" s="718"/>
      <c r="AS172" s="718"/>
      <c r="AT172" s="718"/>
      <c r="AU172" s="719"/>
      <c r="AV172" s="639">
        <f>SUM(AV164:AY171)</f>
        <v>0</v>
      </c>
      <c r="AW172" s="640"/>
      <c r="AX172" s="640"/>
      <c r="AY172" s="641"/>
    </row>
    <row r="173" spans="2:51" ht="24.75" customHeight="1">
      <c r="B173" s="313"/>
      <c r="C173" s="314"/>
      <c r="D173" s="314"/>
      <c r="E173" s="314"/>
      <c r="F173" s="314"/>
      <c r="G173" s="315"/>
      <c r="H173" s="721" t="s">
        <v>842</v>
      </c>
      <c r="I173" s="724"/>
      <c r="J173" s="724"/>
      <c r="K173" s="724"/>
      <c r="L173" s="724"/>
      <c r="M173" s="724"/>
      <c r="N173" s="724"/>
      <c r="O173" s="724"/>
      <c r="P173" s="724"/>
      <c r="Q173" s="724"/>
      <c r="R173" s="724"/>
      <c r="S173" s="724"/>
      <c r="T173" s="724"/>
      <c r="U173" s="724"/>
      <c r="V173" s="724"/>
      <c r="W173" s="724"/>
      <c r="X173" s="724"/>
      <c r="Y173" s="724"/>
      <c r="Z173" s="724"/>
      <c r="AA173" s="724"/>
      <c r="AB173" s="724"/>
      <c r="AC173" s="737"/>
      <c r="AD173" s="721" t="s">
        <v>841</v>
      </c>
      <c r="AE173" s="724"/>
      <c r="AF173" s="724"/>
      <c r="AG173" s="724"/>
      <c r="AH173" s="724"/>
      <c r="AI173" s="724"/>
      <c r="AJ173" s="724"/>
      <c r="AK173" s="724"/>
      <c r="AL173" s="724"/>
      <c r="AM173" s="724"/>
      <c r="AN173" s="724"/>
      <c r="AO173" s="724"/>
      <c r="AP173" s="724"/>
      <c r="AQ173" s="724"/>
      <c r="AR173" s="724"/>
      <c r="AS173" s="724"/>
      <c r="AT173" s="724"/>
      <c r="AU173" s="724"/>
      <c r="AV173" s="724"/>
      <c r="AW173" s="724"/>
      <c r="AX173" s="724"/>
      <c r="AY173" s="725"/>
    </row>
    <row r="174" spans="2:51" ht="24.75" customHeight="1">
      <c r="B174" s="313"/>
      <c r="C174" s="314"/>
      <c r="D174" s="314"/>
      <c r="E174" s="314"/>
      <c r="F174" s="314"/>
      <c r="G174" s="315"/>
      <c r="H174" s="726" t="s">
        <v>60</v>
      </c>
      <c r="I174" s="519"/>
      <c r="J174" s="519"/>
      <c r="K174" s="519"/>
      <c r="L174" s="519"/>
      <c r="M174" s="329" t="s">
        <v>143</v>
      </c>
      <c r="N174" s="290"/>
      <c r="O174" s="290"/>
      <c r="P174" s="290"/>
      <c r="Q174" s="290"/>
      <c r="R174" s="290"/>
      <c r="S174" s="290"/>
      <c r="T174" s="290"/>
      <c r="U174" s="290"/>
      <c r="V174" s="290"/>
      <c r="W174" s="290"/>
      <c r="X174" s="290"/>
      <c r="Y174" s="731"/>
      <c r="Z174" s="323" t="s">
        <v>144</v>
      </c>
      <c r="AA174" s="732"/>
      <c r="AB174" s="732"/>
      <c r="AC174" s="738"/>
      <c r="AD174" s="726" t="s">
        <v>60</v>
      </c>
      <c r="AE174" s="519"/>
      <c r="AF174" s="519"/>
      <c r="AG174" s="519"/>
      <c r="AH174" s="519"/>
      <c r="AI174" s="329" t="s">
        <v>143</v>
      </c>
      <c r="AJ174" s="290"/>
      <c r="AK174" s="290"/>
      <c r="AL174" s="290"/>
      <c r="AM174" s="290"/>
      <c r="AN174" s="290"/>
      <c r="AO174" s="290"/>
      <c r="AP174" s="290"/>
      <c r="AQ174" s="290"/>
      <c r="AR174" s="290"/>
      <c r="AS174" s="290"/>
      <c r="AT174" s="290"/>
      <c r="AU174" s="731"/>
      <c r="AV174" s="323" t="s">
        <v>144</v>
      </c>
      <c r="AW174" s="732"/>
      <c r="AX174" s="732"/>
      <c r="AY174" s="733"/>
    </row>
    <row r="175" spans="2:51" ht="24.75" customHeight="1">
      <c r="B175" s="313"/>
      <c r="C175" s="314"/>
      <c r="D175" s="314"/>
      <c r="E175" s="314"/>
      <c r="F175" s="314"/>
      <c r="G175" s="315"/>
      <c r="H175" s="703"/>
      <c r="I175" s="600"/>
      <c r="J175" s="600"/>
      <c r="K175" s="600"/>
      <c r="L175" s="601"/>
      <c r="M175" s="704"/>
      <c r="N175" s="734"/>
      <c r="O175" s="734"/>
      <c r="P175" s="734"/>
      <c r="Q175" s="734"/>
      <c r="R175" s="734"/>
      <c r="S175" s="734"/>
      <c r="T175" s="734"/>
      <c r="U175" s="734"/>
      <c r="V175" s="734"/>
      <c r="W175" s="734"/>
      <c r="X175" s="734"/>
      <c r="Y175" s="735"/>
      <c r="Z175" s="694"/>
      <c r="AA175" s="695"/>
      <c r="AB175" s="695"/>
      <c r="AC175" s="739"/>
      <c r="AD175" s="703"/>
      <c r="AE175" s="600"/>
      <c r="AF175" s="600"/>
      <c r="AG175" s="600"/>
      <c r="AH175" s="601"/>
      <c r="AI175" s="704"/>
      <c r="AJ175" s="734"/>
      <c r="AK175" s="734"/>
      <c r="AL175" s="734"/>
      <c r="AM175" s="734"/>
      <c r="AN175" s="734"/>
      <c r="AO175" s="734"/>
      <c r="AP175" s="734"/>
      <c r="AQ175" s="734"/>
      <c r="AR175" s="734"/>
      <c r="AS175" s="734"/>
      <c r="AT175" s="734"/>
      <c r="AU175" s="735"/>
      <c r="AV175" s="694"/>
      <c r="AW175" s="695"/>
      <c r="AX175" s="695"/>
      <c r="AY175" s="696"/>
    </row>
    <row r="176" spans="2:51" ht="24.75" customHeight="1">
      <c r="B176" s="313"/>
      <c r="C176" s="314"/>
      <c r="D176" s="314"/>
      <c r="E176" s="314"/>
      <c r="F176" s="314"/>
      <c r="G176" s="315"/>
      <c r="H176" s="341"/>
      <c r="I176" s="342"/>
      <c r="J176" s="342"/>
      <c r="K176" s="342"/>
      <c r="L176" s="343"/>
      <c r="M176" s="346"/>
      <c r="N176" s="347"/>
      <c r="O176" s="347"/>
      <c r="P176" s="347"/>
      <c r="Q176" s="347"/>
      <c r="R176" s="347"/>
      <c r="S176" s="347"/>
      <c r="T176" s="347"/>
      <c r="U176" s="347"/>
      <c r="V176" s="347"/>
      <c r="W176" s="347"/>
      <c r="X176" s="347"/>
      <c r="Y176" s="348"/>
      <c r="Z176" s="697"/>
      <c r="AA176" s="698"/>
      <c r="AB176" s="698"/>
      <c r="AC176" s="720"/>
      <c r="AD176" s="341"/>
      <c r="AE176" s="342"/>
      <c r="AF176" s="342"/>
      <c r="AG176" s="342"/>
      <c r="AH176" s="343"/>
      <c r="AI176" s="346"/>
      <c r="AJ176" s="347"/>
      <c r="AK176" s="347"/>
      <c r="AL176" s="347"/>
      <c r="AM176" s="347"/>
      <c r="AN176" s="347"/>
      <c r="AO176" s="347"/>
      <c r="AP176" s="347"/>
      <c r="AQ176" s="347"/>
      <c r="AR176" s="347"/>
      <c r="AS176" s="347"/>
      <c r="AT176" s="347"/>
      <c r="AU176" s="348"/>
      <c r="AV176" s="697"/>
      <c r="AW176" s="698"/>
      <c r="AX176" s="698"/>
      <c r="AY176" s="699"/>
    </row>
    <row r="177" spans="2:51" ht="24.75" customHeight="1">
      <c r="B177" s="313"/>
      <c r="C177" s="314"/>
      <c r="D177" s="314"/>
      <c r="E177" s="314"/>
      <c r="F177" s="314"/>
      <c r="G177" s="315"/>
      <c r="H177" s="341"/>
      <c r="I177" s="342"/>
      <c r="J177" s="342"/>
      <c r="K177" s="342"/>
      <c r="L177" s="343"/>
      <c r="M177" s="346"/>
      <c r="N177" s="347"/>
      <c r="O177" s="347"/>
      <c r="P177" s="347"/>
      <c r="Q177" s="347"/>
      <c r="R177" s="347"/>
      <c r="S177" s="347"/>
      <c r="T177" s="347"/>
      <c r="U177" s="347"/>
      <c r="V177" s="347"/>
      <c r="W177" s="347"/>
      <c r="X177" s="347"/>
      <c r="Y177" s="348"/>
      <c r="Z177" s="697"/>
      <c r="AA177" s="698"/>
      <c r="AB177" s="698"/>
      <c r="AC177" s="720"/>
      <c r="AD177" s="341"/>
      <c r="AE177" s="342"/>
      <c r="AF177" s="342"/>
      <c r="AG177" s="342"/>
      <c r="AH177" s="343"/>
      <c r="AI177" s="346"/>
      <c r="AJ177" s="347"/>
      <c r="AK177" s="347"/>
      <c r="AL177" s="347"/>
      <c r="AM177" s="347"/>
      <c r="AN177" s="347"/>
      <c r="AO177" s="347"/>
      <c r="AP177" s="347"/>
      <c r="AQ177" s="347"/>
      <c r="AR177" s="347"/>
      <c r="AS177" s="347"/>
      <c r="AT177" s="347"/>
      <c r="AU177" s="348"/>
      <c r="AV177" s="697"/>
      <c r="AW177" s="698"/>
      <c r="AX177" s="698"/>
      <c r="AY177" s="699"/>
    </row>
    <row r="178" spans="2:51" ht="24.75" customHeight="1">
      <c r="B178" s="313"/>
      <c r="C178" s="314"/>
      <c r="D178" s="314"/>
      <c r="E178" s="314"/>
      <c r="F178" s="314"/>
      <c r="G178" s="315"/>
      <c r="H178" s="341"/>
      <c r="I178" s="342"/>
      <c r="J178" s="342"/>
      <c r="K178" s="342"/>
      <c r="L178" s="343"/>
      <c r="M178" s="346"/>
      <c r="N178" s="347"/>
      <c r="O178" s="347"/>
      <c r="P178" s="347"/>
      <c r="Q178" s="347"/>
      <c r="R178" s="347"/>
      <c r="S178" s="347"/>
      <c r="T178" s="347"/>
      <c r="U178" s="347"/>
      <c r="V178" s="347"/>
      <c r="W178" s="347"/>
      <c r="X178" s="347"/>
      <c r="Y178" s="348"/>
      <c r="Z178" s="697"/>
      <c r="AA178" s="698"/>
      <c r="AB178" s="698"/>
      <c r="AC178" s="720"/>
      <c r="AD178" s="341"/>
      <c r="AE178" s="342"/>
      <c r="AF178" s="342"/>
      <c r="AG178" s="342"/>
      <c r="AH178" s="343"/>
      <c r="AI178" s="346"/>
      <c r="AJ178" s="347"/>
      <c r="AK178" s="347"/>
      <c r="AL178" s="347"/>
      <c r="AM178" s="347"/>
      <c r="AN178" s="347"/>
      <c r="AO178" s="347"/>
      <c r="AP178" s="347"/>
      <c r="AQ178" s="347"/>
      <c r="AR178" s="347"/>
      <c r="AS178" s="347"/>
      <c r="AT178" s="347"/>
      <c r="AU178" s="348"/>
      <c r="AV178" s="697"/>
      <c r="AW178" s="698"/>
      <c r="AX178" s="698"/>
      <c r="AY178" s="699"/>
    </row>
    <row r="179" spans="2:51" ht="24.75" customHeight="1">
      <c r="B179" s="313"/>
      <c r="C179" s="314"/>
      <c r="D179" s="314"/>
      <c r="E179" s="314"/>
      <c r="F179" s="314"/>
      <c r="G179" s="315"/>
      <c r="H179" s="341"/>
      <c r="I179" s="342"/>
      <c r="J179" s="342"/>
      <c r="K179" s="342"/>
      <c r="L179" s="343"/>
      <c r="M179" s="346"/>
      <c r="N179" s="347"/>
      <c r="O179" s="347"/>
      <c r="P179" s="347"/>
      <c r="Q179" s="347"/>
      <c r="R179" s="347"/>
      <c r="S179" s="347"/>
      <c r="T179" s="347"/>
      <c r="U179" s="347"/>
      <c r="V179" s="347"/>
      <c r="W179" s="347"/>
      <c r="X179" s="347"/>
      <c r="Y179" s="348"/>
      <c r="Z179" s="697"/>
      <c r="AA179" s="698"/>
      <c r="AB179" s="698"/>
      <c r="AC179" s="698"/>
      <c r="AD179" s="341"/>
      <c r="AE179" s="342"/>
      <c r="AF179" s="342"/>
      <c r="AG179" s="342"/>
      <c r="AH179" s="343"/>
      <c r="AI179" s="346"/>
      <c r="AJ179" s="347"/>
      <c r="AK179" s="347"/>
      <c r="AL179" s="347"/>
      <c r="AM179" s="347"/>
      <c r="AN179" s="347"/>
      <c r="AO179" s="347"/>
      <c r="AP179" s="347"/>
      <c r="AQ179" s="347"/>
      <c r="AR179" s="347"/>
      <c r="AS179" s="347"/>
      <c r="AT179" s="347"/>
      <c r="AU179" s="348"/>
      <c r="AV179" s="697"/>
      <c r="AW179" s="698"/>
      <c r="AX179" s="698"/>
      <c r="AY179" s="699"/>
    </row>
    <row r="180" spans="2:51" ht="24.75" customHeight="1">
      <c r="B180" s="313"/>
      <c r="C180" s="314"/>
      <c r="D180" s="314"/>
      <c r="E180" s="314"/>
      <c r="F180" s="314"/>
      <c r="G180" s="315"/>
      <c r="H180" s="341"/>
      <c r="I180" s="342"/>
      <c r="J180" s="342"/>
      <c r="K180" s="342"/>
      <c r="L180" s="343"/>
      <c r="M180" s="346"/>
      <c r="N180" s="347"/>
      <c r="O180" s="347"/>
      <c r="P180" s="347"/>
      <c r="Q180" s="347"/>
      <c r="R180" s="347"/>
      <c r="S180" s="347"/>
      <c r="T180" s="347"/>
      <c r="U180" s="347"/>
      <c r="V180" s="347"/>
      <c r="W180" s="347"/>
      <c r="X180" s="347"/>
      <c r="Y180" s="348"/>
      <c r="Z180" s="697"/>
      <c r="AA180" s="698"/>
      <c r="AB180" s="698"/>
      <c r="AC180" s="698"/>
      <c r="AD180" s="341"/>
      <c r="AE180" s="342"/>
      <c r="AF180" s="342"/>
      <c r="AG180" s="342"/>
      <c r="AH180" s="343"/>
      <c r="AI180" s="346"/>
      <c r="AJ180" s="347"/>
      <c r="AK180" s="347"/>
      <c r="AL180" s="347"/>
      <c r="AM180" s="347"/>
      <c r="AN180" s="347"/>
      <c r="AO180" s="347"/>
      <c r="AP180" s="347"/>
      <c r="AQ180" s="347"/>
      <c r="AR180" s="347"/>
      <c r="AS180" s="347"/>
      <c r="AT180" s="347"/>
      <c r="AU180" s="348"/>
      <c r="AV180" s="697"/>
      <c r="AW180" s="698"/>
      <c r="AX180" s="698"/>
      <c r="AY180" s="699"/>
    </row>
    <row r="181" spans="2:51" ht="24.75" customHeight="1">
      <c r="B181" s="313"/>
      <c r="C181" s="314"/>
      <c r="D181" s="314"/>
      <c r="E181" s="314"/>
      <c r="F181" s="314"/>
      <c r="G181" s="315"/>
      <c r="H181" s="341"/>
      <c r="I181" s="342"/>
      <c r="J181" s="342"/>
      <c r="K181" s="342"/>
      <c r="L181" s="343"/>
      <c r="M181" s="346"/>
      <c r="N181" s="347"/>
      <c r="O181" s="347"/>
      <c r="P181" s="347"/>
      <c r="Q181" s="347"/>
      <c r="R181" s="347"/>
      <c r="S181" s="347"/>
      <c r="T181" s="347"/>
      <c r="U181" s="347"/>
      <c r="V181" s="347"/>
      <c r="W181" s="347"/>
      <c r="X181" s="347"/>
      <c r="Y181" s="348"/>
      <c r="Z181" s="697"/>
      <c r="AA181" s="698"/>
      <c r="AB181" s="698"/>
      <c r="AC181" s="698"/>
      <c r="AD181" s="341"/>
      <c r="AE181" s="342"/>
      <c r="AF181" s="342"/>
      <c r="AG181" s="342"/>
      <c r="AH181" s="343"/>
      <c r="AI181" s="346"/>
      <c r="AJ181" s="347"/>
      <c r="AK181" s="347"/>
      <c r="AL181" s="347"/>
      <c r="AM181" s="347"/>
      <c r="AN181" s="347"/>
      <c r="AO181" s="347"/>
      <c r="AP181" s="347"/>
      <c r="AQ181" s="347"/>
      <c r="AR181" s="347"/>
      <c r="AS181" s="347"/>
      <c r="AT181" s="347"/>
      <c r="AU181" s="348"/>
      <c r="AV181" s="697"/>
      <c r="AW181" s="698"/>
      <c r="AX181" s="698"/>
      <c r="AY181" s="699"/>
    </row>
    <row r="182" spans="2:51" ht="24.75" customHeight="1">
      <c r="B182" s="313"/>
      <c r="C182" s="314"/>
      <c r="D182" s="314"/>
      <c r="E182" s="314"/>
      <c r="F182" s="314"/>
      <c r="G182" s="315"/>
      <c r="H182" s="642"/>
      <c r="I182" s="595"/>
      <c r="J182" s="595"/>
      <c r="K182" s="595"/>
      <c r="L182" s="596"/>
      <c r="M182" s="643"/>
      <c r="N182" s="644"/>
      <c r="O182" s="644"/>
      <c r="P182" s="644"/>
      <c r="Q182" s="644"/>
      <c r="R182" s="644"/>
      <c r="S182" s="644"/>
      <c r="T182" s="644"/>
      <c r="U182" s="644"/>
      <c r="V182" s="644"/>
      <c r="W182" s="644"/>
      <c r="X182" s="644"/>
      <c r="Y182" s="645"/>
      <c r="Z182" s="646"/>
      <c r="AA182" s="647"/>
      <c r="AB182" s="647"/>
      <c r="AC182" s="647"/>
      <c r="AD182" s="642"/>
      <c r="AE182" s="595"/>
      <c r="AF182" s="595"/>
      <c r="AG182" s="595"/>
      <c r="AH182" s="596"/>
      <c r="AI182" s="643"/>
      <c r="AJ182" s="644"/>
      <c r="AK182" s="644"/>
      <c r="AL182" s="644"/>
      <c r="AM182" s="644"/>
      <c r="AN182" s="644"/>
      <c r="AO182" s="644"/>
      <c r="AP182" s="644"/>
      <c r="AQ182" s="644"/>
      <c r="AR182" s="644"/>
      <c r="AS182" s="644"/>
      <c r="AT182" s="644"/>
      <c r="AU182" s="645"/>
      <c r="AV182" s="646"/>
      <c r="AW182" s="647"/>
      <c r="AX182" s="647"/>
      <c r="AY182" s="648"/>
    </row>
    <row r="183" spans="2:51" ht="24.75" customHeight="1">
      <c r="B183" s="313"/>
      <c r="C183" s="314"/>
      <c r="D183" s="314"/>
      <c r="E183" s="314"/>
      <c r="F183" s="314"/>
      <c r="G183" s="315"/>
      <c r="H183" s="716" t="s">
        <v>35</v>
      </c>
      <c r="I183" s="368"/>
      <c r="J183" s="368"/>
      <c r="K183" s="368"/>
      <c r="L183" s="368"/>
      <c r="M183" s="717"/>
      <c r="N183" s="718"/>
      <c r="O183" s="718"/>
      <c r="P183" s="718"/>
      <c r="Q183" s="718"/>
      <c r="R183" s="718"/>
      <c r="S183" s="718"/>
      <c r="T183" s="718"/>
      <c r="U183" s="718"/>
      <c r="V183" s="718"/>
      <c r="W183" s="718"/>
      <c r="X183" s="718"/>
      <c r="Y183" s="719"/>
      <c r="Z183" s="639">
        <f>SUM(Z175:AC182)</f>
        <v>0</v>
      </c>
      <c r="AA183" s="640"/>
      <c r="AB183" s="640"/>
      <c r="AC183" s="736"/>
      <c r="AD183" s="716" t="s">
        <v>35</v>
      </c>
      <c r="AE183" s="368"/>
      <c r="AF183" s="368"/>
      <c r="AG183" s="368"/>
      <c r="AH183" s="368"/>
      <c r="AI183" s="717"/>
      <c r="AJ183" s="718"/>
      <c r="AK183" s="718"/>
      <c r="AL183" s="718"/>
      <c r="AM183" s="718"/>
      <c r="AN183" s="718"/>
      <c r="AO183" s="718"/>
      <c r="AP183" s="718"/>
      <c r="AQ183" s="718"/>
      <c r="AR183" s="718"/>
      <c r="AS183" s="718"/>
      <c r="AT183" s="718"/>
      <c r="AU183" s="719"/>
      <c r="AV183" s="639">
        <f>SUM(AV175:AY182)</f>
        <v>0</v>
      </c>
      <c r="AW183" s="640"/>
      <c r="AX183" s="640"/>
      <c r="AY183" s="641"/>
    </row>
    <row r="184" spans="2:51" ht="24.75" customHeight="1">
      <c r="B184" s="313"/>
      <c r="C184" s="314"/>
      <c r="D184" s="314"/>
      <c r="E184" s="314"/>
      <c r="F184" s="314"/>
      <c r="G184" s="315"/>
      <c r="H184" s="721" t="s">
        <v>840</v>
      </c>
      <c r="I184" s="724"/>
      <c r="J184" s="724"/>
      <c r="K184" s="724"/>
      <c r="L184" s="724"/>
      <c r="M184" s="724"/>
      <c r="N184" s="724"/>
      <c r="O184" s="724"/>
      <c r="P184" s="724"/>
      <c r="Q184" s="724"/>
      <c r="R184" s="724"/>
      <c r="S184" s="724"/>
      <c r="T184" s="724"/>
      <c r="U184" s="724"/>
      <c r="V184" s="724"/>
      <c r="W184" s="724"/>
      <c r="X184" s="724"/>
      <c r="Y184" s="724"/>
      <c r="Z184" s="724"/>
      <c r="AA184" s="724"/>
      <c r="AB184" s="724"/>
      <c r="AC184" s="737"/>
      <c r="AD184" s="721" t="s">
        <v>839</v>
      </c>
      <c r="AE184" s="724"/>
      <c r="AF184" s="724"/>
      <c r="AG184" s="724"/>
      <c r="AH184" s="724"/>
      <c r="AI184" s="724"/>
      <c r="AJ184" s="724"/>
      <c r="AK184" s="724"/>
      <c r="AL184" s="724"/>
      <c r="AM184" s="724"/>
      <c r="AN184" s="724"/>
      <c r="AO184" s="724"/>
      <c r="AP184" s="724"/>
      <c r="AQ184" s="724"/>
      <c r="AR184" s="724"/>
      <c r="AS184" s="724"/>
      <c r="AT184" s="724"/>
      <c r="AU184" s="724"/>
      <c r="AV184" s="724"/>
      <c r="AW184" s="724"/>
      <c r="AX184" s="724"/>
      <c r="AY184" s="725"/>
    </row>
    <row r="185" spans="2:51" ht="24.75" customHeight="1">
      <c r="B185" s="313"/>
      <c r="C185" s="314"/>
      <c r="D185" s="314"/>
      <c r="E185" s="314"/>
      <c r="F185" s="314"/>
      <c r="G185" s="315"/>
      <c r="H185" s="726" t="s">
        <v>60</v>
      </c>
      <c r="I185" s="519"/>
      <c r="J185" s="519"/>
      <c r="K185" s="519"/>
      <c r="L185" s="519"/>
      <c r="M185" s="329" t="s">
        <v>143</v>
      </c>
      <c r="N185" s="290"/>
      <c r="O185" s="290"/>
      <c r="P185" s="290"/>
      <c r="Q185" s="290"/>
      <c r="R185" s="290"/>
      <c r="S185" s="290"/>
      <c r="T185" s="290"/>
      <c r="U185" s="290"/>
      <c r="V185" s="290"/>
      <c r="W185" s="290"/>
      <c r="X185" s="290"/>
      <c r="Y185" s="731"/>
      <c r="Z185" s="323" t="s">
        <v>144</v>
      </c>
      <c r="AA185" s="732"/>
      <c r="AB185" s="732"/>
      <c r="AC185" s="738"/>
      <c r="AD185" s="726" t="s">
        <v>60</v>
      </c>
      <c r="AE185" s="519"/>
      <c r="AF185" s="519"/>
      <c r="AG185" s="519"/>
      <c r="AH185" s="519"/>
      <c r="AI185" s="329" t="s">
        <v>143</v>
      </c>
      <c r="AJ185" s="290"/>
      <c r="AK185" s="290"/>
      <c r="AL185" s="290"/>
      <c r="AM185" s="290"/>
      <c r="AN185" s="290"/>
      <c r="AO185" s="290"/>
      <c r="AP185" s="290"/>
      <c r="AQ185" s="290"/>
      <c r="AR185" s="290"/>
      <c r="AS185" s="290"/>
      <c r="AT185" s="290"/>
      <c r="AU185" s="731"/>
      <c r="AV185" s="323" t="s">
        <v>144</v>
      </c>
      <c r="AW185" s="732"/>
      <c r="AX185" s="732"/>
      <c r="AY185" s="733"/>
    </row>
    <row r="186" spans="2:51" ht="24.75" customHeight="1">
      <c r="B186" s="313"/>
      <c r="C186" s="314"/>
      <c r="D186" s="314"/>
      <c r="E186" s="314"/>
      <c r="F186" s="314"/>
      <c r="G186" s="315"/>
      <c r="H186" s="703"/>
      <c r="I186" s="600"/>
      <c r="J186" s="600"/>
      <c r="K186" s="600"/>
      <c r="L186" s="601"/>
      <c r="M186" s="704"/>
      <c r="N186" s="734"/>
      <c r="O186" s="734"/>
      <c r="P186" s="734"/>
      <c r="Q186" s="734"/>
      <c r="R186" s="734"/>
      <c r="S186" s="734"/>
      <c r="T186" s="734"/>
      <c r="U186" s="734"/>
      <c r="V186" s="734"/>
      <c r="W186" s="734"/>
      <c r="X186" s="734"/>
      <c r="Y186" s="735"/>
      <c r="Z186" s="694"/>
      <c r="AA186" s="695"/>
      <c r="AB186" s="695"/>
      <c r="AC186" s="739"/>
      <c r="AD186" s="703"/>
      <c r="AE186" s="600"/>
      <c r="AF186" s="600"/>
      <c r="AG186" s="600"/>
      <c r="AH186" s="601"/>
      <c r="AI186" s="704"/>
      <c r="AJ186" s="734"/>
      <c r="AK186" s="734"/>
      <c r="AL186" s="734"/>
      <c r="AM186" s="734"/>
      <c r="AN186" s="734"/>
      <c r="AO186" s="734"/>
      <c r="AP186" s="734"/>
      <c r="AQ186" s="734"/>
      <c r="AR186" s="734"/>
      <c r="AS186" s="734"/>
      <c r="AT186" s="734"/>
      <c r="AU186" s="735"/>
      <c r="AV186" s="694"/>
      <c r="AW186" s="695"/>
      <c r="AX186" s="695"/>
      <c r="AY186" s="696"/>
    </row>
    <row r="187" spans="2:51" ht="24.75" customHeight="1">
      <c r="B187" s="313"/>
      <c r="C187" s="314"/>
      <c r="D187" s="314"/>
      <c r="E187" s="314"/>
      <c r="F187" s="314"/>
      <c r="G187" s="315"/>
      <c r="H187" s="341"/>
      <c r="I187" s="342"/>
      <c r="J187" s="342"/>
      <c r="K187" s="342"/>
      <c r="L187" s="343"/>
      <c r="M187" s="346"/>
      <c r="N187" s="347"/>
      <c r="O187" s="347"/>
      <c r="P187" s="347"/>
      <c r="Q187" s="347"/>
      <c r="R187" s="347"/>
      <c r="S187" s="347"/>
      <c r="T187" s="347"/>
      <c r="U187" s="347"/>
      <c r="V187" s="347"/>
      <c r="W187" s="347"/>
      <c r="X187" s="347"/>
      <c r="Y187" s="348"/>
      <c r="Z187" s="697"/>
      <c r="AA187" s="698"/>
      <c r="AB187" s="698"/>
      <c r="AC187" s="720"/>
      <c r="AD187" s="341"/>
      <c r="AE187" s="342"/>
      <c r="AF187" s="342"/>
      <c r="AG187" s="342"/>
      <c r="AH187" s="343"/>
      <c r="AI187" s="346"/>
      <c r="AJ187" s="347"/>
      <c r="AK187" s="347"/>
      <c r="AL187" s="347"/>
      <c r="AM187" s="347"/>
      <c r="AN187" s="347"/>
      <c r="AO187" s="347"/>
      <c r="AP187" s="347"/>
      <c r="AQ187" s="347"/>
      <c r="AR187" s="347"/>
      <c r="AS187" s="347"/>
      <c r="AT187" s="347"/>
      <c r="AU187" s="348"/>
      <c r="AV187" s="697"/>
      <c r="AW187" s="698"/>
      <c r="AX187" s="698"/>
      <c r="AY187" s="699"/>
    </row>
    <row r="188" spans="2:51" ht="24.75" customHeight="1">
      <c r="B188" s="313"/>
      <c r="C188" s="314"/>
      <c r="D188" s="314"/>
      <c r="E188" s="314"/>
      <c r="F188" s="314"/>
      <c r="G188" s="315"/>
      <c r="H188" s="341"/>
      <c r="I188" s="342"/>
      <c r="J188" s="342"/>
      <c r="K188" s="342"/>
      <c r="L188" s="343"/>
      <c r="M188" s="346"/>
      <c r="N188" s="347"/>
      <c r="O188" s="347"/>
      <c r="P188" s="347"/>
      <c r="Q188" s="347"/>
      <c r="R188" s="347"/>
      <c r="S188" s="347"/>
      <c r="T188" s="347"/>
      <c r="U188" s="347"/>
      <c r="V188" s="347"/>
      <c r="W188" s="347"/>
      <c r="X188" s="347"/>
      <c r="Y188" s="348"/>
      <c r="Z188" s="697"/>
      <c r="AA188" s="698"/>
      <c r="AB188" s="698"/>
      <c r="AC188" s="720"/>
      <c r="AD188" s="341"/>
      <c r="AE188" s="342"/>
      <c r="AF188" s="342"/>
      <c r="AG188" s="342"/>
      <c r="AH188" s="343"/>
      <c r="AI188" s="346"/>
      <c r="AJ188" s="347"/>
      <c r="AK188" s="347"/>
      <c r="AL188" s="347"/>
      <c r="AM188" s="347"/>
      <c r="AN188" s="347"/>
      <c r="AO188" s="347"/>
      <c r="AP188" s="347"/>
      <c r="AQ188" s="347"/>
      <c r="AR188" s="347"/>
      <c r="AS188" s="347"/>
      <c r="AT188" s="347"/>
      <c r="AU188" s="348"/>
      <c r="AV188" s="697"/>
      <c r="AW188" s="698"/>
      <c r="AX188" s="698"/>
      <c r="AY188" s="699"/>
    </row>
    <row r="189" spans="2:51" ht="24.75" customHeight="1">
      <c r="B189" s="313"/>
      <c r="C189" s="314"/>
      <c r="D189" s="314"/>
      <c r="E189" s="314"/>
      <c r="F189" s="314"/>
      <c r="G189" s="315"/>
      <c r="H189" s="341"/>
      <c r="I189" s="342"/>
      <c r="J189" s="342"/>
      <c r="K189" s="342"/>
      <c r="L189" s="343"/>
      <c r="M189" s="346"/>
      <c r="N189" s="347"/>
      <c r="O189" s="347"/>
      <c r="P189" s="347"/>
      <c r="Q189" s="347"/>
      <c r="R189" s="347"/>
      <c r="S189" s="347"/>
      <c r="T189" s="347"/>
      <c r="U189" s="347"/>
      <c r="V189" s="347"/>
      <c r="W189" s="347"/>
      <c r="X189" s="347"/>
      <c r="Y189" s="348"/>
      <c r="Z189" s="697"/>
      <c r="AA189" s="698"/>
      <c r="AB189" s="698"/>
      <c r="AC189" s="720"/>
      <c r="AD189" s="341"/>
      <c r="AE189" s="342"/>
      <c r="AF189" s="342"/>
      <c r="AG189" s="342"/>
      <c r="AH189" s="343"/>
      <c r="AI189" s="346"/>
      <c r="AJ189" s="347"/>
      <c r="AK189" s="347"/>
      <c r="AL189" s="347"/>
      <c r="AM189" s="347"/>
      <c r="AN189" s="347"/>
      <c r="AO189" s="347"/>
      <c r="AP189" s="347"/>
      <c r="AQ189" s="347"/>
      <c r="AR189" s="347"/>
      <c r="AS189" s="347"/>
      <c r="AT189" s="347"/>
      <c r="AU189" s="348"/>
      <c r="AV189" s="697"/>
      <c r="AW189" s="698"/>
      <c r="AX189" s="698"/>
      <c r="AY189" s="699"/>
    </row>
    <row r="190" spans="2:51" ht="24.75" customHeight="1">
      <c r="B190" s="313"/>
      <c r="C190" s="314"/>
      <c r="D190" s="314"/>
      <c r="E190" s="314"/>
      <c r="F190" s="314"/>
      <c r="G190" s="315"/>
      <c r="H190" s="341"/>
      <c r="I190" s="342"/>
      <c r="J190" s="342"/>
      <c r="K190" s="342"/>
      <c r="L190" s="343"/>
      <c r="M190" s="346"/>
      <c r="N190" s="347"/>
      <c r="O190" s="347"/>
      <c r="P190" s="347"/>
      <c r="Q190" s="347"/>
      <c r="R190" s="347"/>
      <c r="S190" s="347"/>
      <c r="T190" s="347"/>
      <c r="U190" s="347"/>
      <c r="V190" s="347"/>
      <c r="W190" s="347"/>
      <c r="X190" s="347"/>
      <c r="Y190" s="348"/>
      <c r="Z190" s="697"/>
      <c r="AA190" s="698"/>
      <c r="AB190" s="698"/>
      <c r="AC190" s="698"/>
      <c r="AD190" s="341"/>
      <c r="AE190" s="342"/>
      <c r="AF190" s="342"/>
      <c r="AG190" s="342"/>
      <c r="AH190" s="343"/>
      <c r="AI190" s="346"/>
      <c r="AJ190" s="347"/>
      <c r="AK190" s="347"/>
      <c r="AL190" s="347"/>
      <c r="AM190" s="347"/>
      <c r="AN190" s="347"/>
      <c r="AO190" s="347"/>
      <c r="AP190" s="347"/>
      <c r="AQ190" s="347"/>
      <c r="AR190" s="347"/>
      <c r="AS190" s="347"/>
      <c r="AT190" s="347"/>
      <c r="AU190" s="348"/>
      <c r="AV190" s="697"/>
      <c r="AW190" s="698"/>
      <c r="AX190" s="698"/>
      <c r="AY190" s="699"/>
    </row>
    <row r="191" spans="2:51" ht="24.75" customHeight="1">
      <c r="B191" s="313"/>
      <c r="C191" s="314"/>
      <c r="D191" s="314"/>
      <c r="E191" s="314"/>
      <c r="F191" s="314"/>
      <c r="G191" s="315"/>
      <c r="H191" s="341"/>
      <c r="I191" s="342"/>
      <c r="J191" s="342"/>
      <c r="K191" s="342"/>
      <c r="L191" s="343"/>
      <c r="M191" s="346"/>
      <c r="N191" s="347"/>
      <c r="O191" s="347"/>
      <c r="P191" s="347"/>
      <c r="Q191" s="347"/>
      <c r="R191" s="347"/>
      <c r="S191" s="347"/>
      <c r="T191" s="347"/>
      <c r="U191" s="347"/>
      <c r="V191" s="347"/>
      <c r="W191" s="347"/>
      <c r="X191" s="347"/>
      <c r="Y191" s="348"/>
      <c r="Z191" s="697"/>
      <c r="AA191" s="698"/>
      <c r="AB191" s="698"/>
      <c r="AC191" s="698"/>
      <c r="AD191" s="341"/>
      <c r="AE191" s="342"/>
      <c r="AF191" s="342"/>
      <c r="AG191" s="342"/>
      <c r="AH191" s="343"/>
      <c r="AI191" s="346"/>
      <c r="AJ191" s="347"/>
      <c r="AK191" s="347"/>
      <c r="AL191" s="347"/>
      <c r="AM191" s="347"/>
      <c r="AN191" s="347"/>
      <c r="AO191" s="347"/>
      <c r="AP191" s="347"/>
      <c r="AQ191" s="347"/>
      <c r="AR191" s="347"/>
      <c r="AS191" s="347"/>
      <c r="AT191" s="347"/>
      <c r="AU191" s="348"/>
      <c r="AV191" s="697"/>
      <c r="AW191" s="698"/>
      <c r="AX191" s="698"/>
      <c r="AY191" s="699"/>
    </row>
    <row r="192" spans="2:51" ht="24.75" customHeight="1">
      <c r="B192" s="313"/>
      <c r="C192" s="314"/>
      <c r="D192" s="314"/>
      <c r="E192" s="314"/>
      <c r="F192" s="314"/>
      <c r="G192" s="315"/>
      <c r="H192" s="341"/>
      <c r="I192" s="342"/>
      <c r="J192" s="342"/>
      <c r="K192" s="342"/>
      <c r="L192" s="343"/>
      <c r="M192" s="346"/>
      <c r="N192" s="347"/>
      <c r="O192" s="347"/>
      <c r="P192" s="347"/>
      <c r="Q192" s="347"/>
      <c r="R192" s="347"/>
      <c r="S192" s="347"/>
      <c r="T192" s="347"/>
      <c r="U192" s="347"/>
      <c r="V192" s="347"/>
      <c r="W192" s="347"/>
      <c r="X192" s="347"/>
      <c r="Y192" s="348"/>
      <c r="Z192" s="697"/>
      <c r="AA192" s="698"/>
      <c r="AB192" s="698"/>
      <c r="AC192" s="698"/>
      <c r="AD192" s="341"/>
      <c r="AE192" s="342"/>
      <c r="AF192" s="342"/>
      <c r="AG192" s="342"/>
      <c r="AH192" s="343"/>
      <c r="AI192" s="346"/>
      <c r="AJ192" s="347"/>
      <c r="AK192" s="347"/>
      <c r="AL192" s="347"/>
      <c r="AM192" s="347"/>
      <c r="AN192" s="347"/>
      <c r="AO192" s="347"/>
      <c r="AP192" s="347"/>
      <c r="AQ192" s="347"/>
      <c r="AR192" s="347"/>
      <c r="AS192" s="347"/>
      <c r="AT192" s="347"/>
      <c r="AU192" s="348"/>
      <c r="AV192" s="697"/>
      <c r="AW192" s="698"/>
      <c r="AX192" s="698"/>
      <c r="AY192" s="699"/>
    </row>
    <row r="193" spans="2:51" ht="24.75" customHeight="1">
      <c r="B193" s="313"/>
      <c r="C193" s="314"/>
      <c r="D193" s="314"/>
      <c r="E193" s="314"/>
      <c r="F193" s="314"/>
      <c r="G193" s="315"/>
      <c r="H193" s="642"/>
      <c r="I193" s="595"/>
      <c r="J193" s="595"/>
      <c r="K193" s="595"/>
      <c r="L193" s="596"/>
      <c r="M193" s="643"/>
      <c r="N193" s="644"/>
      <c r="O193" s="644"/>
      <c r="P193" s="644"/>
      <c r="Q193" s="644"/>
      <c r="R193" s="644"/>
      <c r="S193" s="644"/>
      <c r="T193" s="644"/>
      <c r="U193" s="644"/>
      <c r="V193" s="644"/>
      <c r="W193" s="644"/>
      <c r="X193" s="644"/>
      <c r="Y193" s="645"/>
      <c r="Z193" s="646"/>
      <c r="AA193" s="647"/>
      <c r="AB193" s="647"/>
      <c r="AC193" s="647"/>
      <c r="AD193" s="642"/>
      <c r="AE193" s="595"/>
      <c r="AF193" s="595"/>
      <c r="AG193" s="595"/>
      <c r="AH193" s="596"/>
      <c r="AI193" s="643"/>
      <c r="AJ193" s="644"/>
      <c r="AK193" s="644"/>
      <c r="AL193" s="644"/>
      <c r="AM193" s="644"/>
      <c r="AN193" s="644"/>
      <c r="AO193" s="644"/>
      <c r="AP193" s="644"/>
      <c r="AQ193" s="644"/>
      <c r="AR193" s="644"/>
      <c r="AS193" s="644"/>
      <c r="AT193" s="644"/>
      <c r="AU193" s="645"/>
      <c r="AV193" s="646"/>
      <c r="AW193" s="647"/>
      <c r="AX193" s="647"/>
      <c r="AY193" s="648"/>
    </row>
    <row r="194" spans="2:51" ht="24.75" customHeight="1" thickBot="1">
      <c r="B194" s="316"/>
      <c r="C194" s="317"/>
      <c r="D194" s="317"/>
      <c r="E194" s="317"/>
      <c r="F194" s="317"/>
      <c r="G194" s="318"/>
      <c r="H194" s="740" t="s">
        <v>35</v>
      </c>
      <c r="I194" s="741"/>
      <c r="J194" s="741"/>
      <c r="K194" s="741"/>
      <c r="L194" s="741"/>
      <c r="M194" s="742"/>
      <c r="N194" s="743"/>
      <c r="O194" s="743"/>
      <c r="P194" s="743"/>
      <c r="Q194" s="743"/>
      <c r="R194" s="743"/>
      <c r="S194" s="743"/>
      <c r="T194" s="743"/>
      <c r="U194" s="743"/>
      <c r="V194" s="743"/>
      <c r="W194" s="743"/>
      <c r="X194" s="743"/>
      <c r="Y194" s="744"/>
      <c r="Z194" s="745">
        <f>SUM(Z186:AC193)</f>
        <v>0</v>
      </c>
      <c r="AA194" s="746"/>
      <c r="AB194" s="746"/>
      <c r="AC194" s="747"/>
      <c r="AD194" s="740" t="s">
        <v>35</v>
      </c>
      <c r="AE194" s="741"/>
      <c r="AF194" s="741"/>
      <c r="AG194" s="741"/>
      <c r="AH194" s="741"/>
      <c r="AI194" s="742"/>
      <c r="AJ194" s="743"/>
      <c r="AK194" s="743"/>
      <c r="AL194" s="743"/>
      <c r="AM194" s="743"/>
      <c r="AN194" s="743"/>
      <c r="AO194" s="743"/>
      <c r="AP194" s="743"/>
      <c r="AQ194" s="743"/>
      <c r="AR194" s="743"/>
      <c r="AS194" s="743"/>
      <c r="AT194" s="743"/>
      <c r="AU194" s="744"/>
      <c r="AV194" s="745">
        <f>SUM(AV186:AY193)</f>
        <v>0</v>
      </c>
      <c r="AW194" s="746"/>
      <c r="AX194" s="746"/>
      <c r="AY194" s="748"/>
    </row>
    <row r="196" spans="2:51" ht="23.25" customHeight="1">
      <c r="B196" s="53" t="s">
        <v>121</v>
      </c>
      <c r="C196" s="53"/>
      <c r="D196" s="53"/>
      <c r="E196" s="87"/>
      <c r="F196" s="87"/>
      <c r="G196" s="308" t="s">
        <v>838</v>
      </c>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c r="AJ196" s="308"/>
      <c r="AK196" s="308"/>
      <c r="AL196" s="308"/>
      <c r="AM196" s="308"/>
      <c r="AN196" s="308"/>
      <c r="AO196" s="308"/>
      <c r="AP196" s="308"/>
      <c r="AQ196" s="308"/>
      <c r="AR196" s="308"/>
      <c r="AS196" s="308"/>
      <c r="AT196" s="308"/>
      <c r="AU196" s="308"/>
      <c r="AV196" s="308"/>
      <c r="AW196" s="308"/>
      <c r="AX196" s="308"/>
      <c r="AY196" s="87"/>
    </row>
    <row r="197" spans="2:51" ht="14.25">
      <c r="C197" s="55" t="s">
        <v>694</v>
      </c>
    </row>
    <row r="198" spans="2:51">
      <c r="C198" s="1" t="s">
        <v>837</v>
      </c>
    </row>
    <row r="199" spans="2:51" ht="34.5" customHeight="1">
      <c r="B199" s="264"/>
      <c r="C199" s="264"/>
      <c r="D199" s="269" t="s">
        <v>687</v>
      </c>
      <c r="E199" s="269"/>
      <c r="F199" s="269"/>
      <c r="G199" s="269"/>
      <c r="H199" s="269"/>
      <c r="I199" s="269"/>
      <c r="J199" s="269"/>
      <c r="K199" s="269"/>
      <c r="L199" s="269"/>
      <c r="M199" s="269"/>
      <c r="N199" s="269" t="s">
        <v>686</v>
      </c>
      <c r="O199" s="269"/>
      <c r="P199" s="269"/>
      <c r="Q199" s="269"/>
      <c r="R199" s="269"/>
      <c r="S199" s="269"/>
      <c r="T199" s="269"/>
      <c r="U199" s="269"/>
      <c r="V199" s="269"/>
      <c r="W199" s="269"/>
      <c r="X199" s="269"/>
      <c r="Y199" s="269"/>
      <c r="Z199" s="269"/>
      <c r="AA199" s="269"/>
      <c r="AB199" s="269"/>
      <c r="AC199" s="269"/>
      <c r="AD199" s="269"/>
      <c r="AE199" s="269"/>
      <c r="AF199" s="269"/>
      <c r="AG199" s="269"/>
      <c r="AH199" s="269"/>
      <c r="AI199" s="269"/>
      <c r="AJ199" s="269"/>
      <c r="AK199" s="269"/>
      <c r="AL199" s="297" t="s">
        <v>685</v>
      </c>
      <c r="AM199" s="269"/>
      <c r="AN199" s="269"/>
      <c r="AO199" s="269"/>
      <c r="AP199" s="269"/>
      <c r="AQ199" s="269"/>
      <c r="AR199" s="269" t="s">
        <v>160</v>
      </c>
      <c r="AS199" s="269"/>
      <c r="AT199" s="269"/>
      <c r="AU199" s="269"/>
      <c r="AV199" s="269" t="s">
        <v>161</v>
      </c>
      <c r="AW199" s="269"/>
      <c r="AX199" s="269"/>
    </row>
    <row r="200" spans="2:51" ht="24" customHeight="1">
      <c r="B200" s="264">
        <v>1</v>
      </c>
      <c r="C200" s="264">
        <v>1</v>
      </c>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7"/>
      <c r="AM200" s="266"/>
      <c r="AN200" s="266"/>
      <c r="AO200" s="266"/>
      <c r="AP200" s="266"/>
      <c r="AQ200" s="266"/>
      <c r="AR200" s="266"/>
      <c r="AS200" s="266"/>
      <c r="AT200" s="266"/>
      <c r="AU200" s="266"/>
      <c r="AV200" s="266"/>
      <c r="AW200" s="266"/>
      <c r="AX200" s="266"/>
    </row>
    <row r="201" spans="2:51" ht="24" customHeight="1">
      <c r="B201" s="264">
        <v>2</v>
      </c>
      <c r="C201" s="264">
        <v>1</v>
      </c>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7"/>
      <c r="AM201" s="266"/>
      <c r="AN201" s="266"/>
      <c r="AO201" s="266"/>
      <c r="AP201" s="266"/>
      <c r="AQ201" s="266"/>
      <c r="AR201" s="266"/>
      <c r="AS201" s="266"/>
      <c r="AT201" s="266"/>
      <c r="AU201" s="266"/>
      <c r="AV201" s="266"/>
      <c r="AW201" s="266"/>
      <c r="AX201" s="266"/>
    </row>
    <row r="202" spans="2:51" ht="24" customHeight="1">
      <c r="B202" s="264">
        <v>3</v>
      </c>
      <c r="C202" s="264">
        <v>1</v>
      </c>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7"/>
      <c r="AM202" s="266"/>
      <c r="AN202" s="266"/>
      <c r="AO202" s="266"/>
      <c r="AP202" s="266"/>
      <c r="AQ202" s="266"/>
      <c r="AR202" s="266"/>
      <c r="AS202" s="266"/>
      <c r="AT202" s="266"/>
      <c r="AU202" s="266"/>
      <c r="AV202" s="266"/>
      <c r="AW202" s="266"/>
      <c r="AX202" s="266"/>
    </row>
    <row r="203" spans="2:51" ht="24" customHeight="1">
      <c r="B203" s="264">
        <v>4</v>
      </c>
      <c r="C203" s="264">
        <v>1</v>
      </c>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7"/>
      <c r="AM203" s="266"/>
      <c r="AN203" s="266"/>
      <c r="AO203" s="266"/>
      <c r="AP203" s="266"/>
      <c r="AQ203" s="266"/>
      <c r="AR203" s="266"/>
      <c r="AS203" s="266"/>
      <c r="AT203" s="266"/>
      <c r="AU203" s="266"/>
      <c r="AV203" s="266"/>
      <c r="AW203" s="266"/>
      <c r="AX203" s="266"/>
    </row>
    <row r="204" spans="2:51" ht="24" customHeight="1">
      <c r="B204" s="264">
        <v>5</v>
      </c>
      <c r="C204" s="264">
        <v>1</v>
      </c>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7"/>
      <c r="AM204" s="266"/>
      <c r="AN204" s="266"/>
      <c r="AO204" s="266"/>
      <c r="AP204" s="266"/>
      <c r="AQ204" s="266"/>
      <c r="AR204" s="266"/>
      <c r="AS204" s="266"/>
      <c r="AT204" s="266"/>
      <c r="AU204" s="266"/>
      <c r="AV204" s="266"/>
      <c r="AW204" s="266"/>
      <c r="AX204" s="266"/>
    </row>
    <row r="205" spans="2:51" ht="24" customHeight="1">
      <c r="B205" s="264">
        <v>6</v>
      </c>
      <c r="C205" s="264">
        <v>1</v>
      </c>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7"/>
      <c r="AM205" s="266"/>
      <c r="AN205" s="266"/>
      <c r="AO205" s="266"/>
      <c r="AP205" s="266"/>
      <c r="AQ205" s="266"/>
      <c r="AR205" s="266"/>
      <c r="AS205" s="266"/>
      <c r="AT205" s="266"/>
      <c r="AU205" s="266"/>
      <c r="AV205" s="266"/>
      <c r="AW205" s="266"/>
      <c r="AX205" s="266"/>
    </row>
    <row r="206" spans="2:51" ht="24" customHeight="1">
      <c r="B206" s="264">
        <v>7</v>
      </c>
      <c r="C206" s="264">
        <v>1</v>
      </c>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7"/>
      <c r="AM206" s="266"/>
      <c r="AN206" s="266"/>
      <c r="AO206" s="266"/>
      <c r="AP206" s="266"/>
      <c r="AQ206" s="266"/>
      <c r="AR206" s="266"/>
      <c r="AS206" s="266"/>
      <c r="AT206" s="266"/>
      <c r="AU206" s="266"/>
      <c r="AV206" s="266"/>
      <c r="AW206" s="266"/>
      <c r="AX206" s="266"/>
    </row>
    <row r="207" spans="2:51" ht="24" customHeight="1">
      <c r="B207" s="264">
        <v>8</v>
      </c>
      <c r="C207" s="264">
        <v>1</v>
      </c>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7"/>
      <c r="AM207" s="266"/>
      <c r="AN207" s="266"/>
      <c r="AO207" s="266"/>
      <c r="AP207" s="266"/>
      <c r="AQ207" s="266"/>
      <c r="AR207" s="266"/>
      <c r="AS207" s="266"/>
      <c r="AT207" s="266"/>
      <c r="AU207" s="266"/>
      <c r="AV207" s="266"/>
      <c r="AW207" s="266"/>
      <c r="AX207" s="266"/>
    </row>
    <row r="208" spans="2:51" ht="24" customHeight="1">
      <c r="B208" s="264">
        <v>9</v>
      </c>
      <c r="C208" s="264">
        <v>1</v>
      </c>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7"/>
      <c r="AM208" s="266"/>
      <c r="AN208" s="266"/>
      <c r="AO208" s="266"/>
      <c r="AP208" s="266"/>
      <c r="AQ208" s="266"/>
      <c r="AR208" s="266"/>
      <c r="AS208" s="266"/>
      <c r="AT208" s="266"/>
      <c r="AU208" s="266"/>
      <c r="AV208" s="266"/>
      <c r="AW208" s="266"/>
      <c r="AX208" s="266"/>
    </row>
    <row r="209" spans="2:50" ht="24" customHeight="1">
      <c r="B209" s="264">
        <v>10</v>
      </c>
      <c r="C209" s="264">
        <v>1</v>
      </c>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7"/>
      <c r="AM209" s="266"/>
      <c r="AN209" s="266"/>
      <c r="AO209" s="266"/>
      <c r="AP209" s="266"/>
      <c r="AQ209" s="266"/>
      <c r="AR209" s="266"/>
      <c r="AS209" s="266"/>
      <c r="AT209" s="266"/>
      <c r="AU209" s="266"/>
      <c r="AV209" s="266"/>
      <c r="AW209" s="266"/>
      <c r="AX209" s="266"/>
    </row>
    <row r="211" spans="2:50" ht="23.25" hidden="1" customHeight="1">
      <c r="B211" s="1" t="s">
        <v>165</v>
      </c>
    </row>
    <row r="212" spans="2:50" ht="36" hidden="1" customHeight="1">
      <c r="B212" s="269" t="s">
        <v>166</v>
      </c>
      <c r="C212" s="269"/>
      <c r="D212" s="269"/>
      <c r="E212" s="269"/>
      <c r="F212" s="269"/>
      <c r="G212" s="269"/>
      <c r="H212" s="269"/>
      <c r="I212" s="469"/>
      <c r="J212" s="469"/>
      <c r="K212" s="469"/>
      <c r="L212" s="469"/>
      <c r="M212" s="469"/>
      <c r="N212" s="469"/>
      <c r="O212" s="469"/>
      <c r="P212" s="469"/>
      <c r="Q212" s="469"/>
      <c r="R212" s="469"/>
      <c r="S212" s="469"/>
      <c r="T212" s="469"/>
      <c r="U212" s="469"/>
      <c r="V212" s="469"/>
      <c r="W212" s="469"/>
      <c r="X212" s="469"/>
      <c r="Y212" s="469"/>
    </row>
    <row r="213" spans="2:50" ht="36" hidden="1" customHeight="1">
      <c r="B213" s="760" t="s">
        <v>167</v>
      </c>
      <c r="C213" s="756"/>
      <c r="D213" s="756"/>
      <c r="E213" s="756"/>
      <c r="F213" s="756"/>
      <c r="G213" s="756"/>
      <c r="H213" s="757"/>
      <c r="I213" s="382" t="s">
        <v>836</v>
      </c>
      <c r="J213" s="368"/>
      <c r="K213" s="368"/>
      <c r="L213" s="368"/>
      <c r="M213" s="381"/>
      <c r="N213" s="755" t="s">
        <v>169</v>
      </c>
      <c r="O213" s="756"/>
      <c r="P213" s="756"/>
      <c r="Q213" s="756"/>
      <c r="R213" s="756"/>
      <c r="S213" s="756"/>
      <c r="T213" s="757"/>
      <c r="U213" s="382" t="s">
        <v>836</v>
      </c>
      <c r="V213" s="368"/>
      <c r="W213" s="368"/>
      <c r="X213" s="368"/>
      <c r="Y213" s="381"/>
      <c r="Z213" s="755" t="s">
        <v>170</v>
      </c>
      <c r="AA213" s="756"/>
      <c r="AB213" s="756"/>
      <c r="AC213" s="756"/>
      <c r="AD213" s="756"/>
      <c r="AE213" s="756"/>
      <c r="AF213" s="757"/>
      <c r="AG213" s="382" t="s">
        <v>836</v>
      </c>
      <c r="AH213" s="368"/>
      <c r="AI213" s="368"/>
      <c r="AJ213" s="368"/>
      <c r="AK213" s="381"/>
      <c r="AL213" s="755" t="s">
        <v>171</v>
      </c>
      <c r="AM213" s="756"/>
      <c r="AN213" s="756"/>
      <c r="AO213" s="756"/>
      <c r="AP213" s="756"/>
      <c r="AQ213" s="756"/>
      <c r="AR213" s="757"/>
      <c r="AS213" s="382" t="s">
        <v>836</v>
      </c>
      <c r="AT213" s="368"/>
      <c r="AU213" s="368"/>
      <c r="AV213" s="368"/>
      <c r="AW213" s="381"/>
    </row>
    <row r="214" spans="2:50" ht="36" hidden="1" customHeight="1">
      <c r="B214" s="755" t="s">
        <v>172</v>
      </c>
      <c r="C214" s="756"/>
      <c r="D214" s="756"/>
      <c r="E214" s="756"/>
      <c r="F214" s="756"/>
      <c r="G214" s="756"/>
      <c r="H214" s="757"/>
      <c r="I214" s="758"/>
      <c r="J214" s="662"/>
      <c r="K214" s="662"/>
      <c r="L214" s="662"/>
      <c r="M214" s="759"/>
      <c r="N214" s="755" t="s">
        <v>173</v>
      </c>
      <c r="O214" s="756"/>
      <c r="P214" s="756"/>
      <c r="Q214" s="756"/>
      <c r="R214" s="756"/>
      <c r="S214" s="756"/>
      <c r="T214" s="757"/>
      <c r="U214" s="758"/>
      <c r="V214" s="662"/>
      <c r="W214" s="662"/>
      <c r="X214" s="662"/>
      <c r="Y214" s="759"/>
      <c r="Z214" s="755" t="s">
        <v>174</v>
      </c>
      <c r="AA214" s="756"/>
      <c r="AB214" s="756"/>
      <c r="AC214" s="756"/>
      <c r="AD214" s="756"/>
      <c r="AE214" s="756"/>
      <c r="AF214" s="757"/>
      <c r="AG214" s="758"/>
      <c r="AH214" s="662"/>
      <c r="AI214" s="662"/>
      <c r="AJ214" s="662"/>
      <c r="AK214" s="759"/>
      <c r="AL214" s="760" t="s">
        <v>175</v>
      </c>
      <c r="AM214" s="756"/>
      <c r="AN214" s="756"/>
      <c r="AO214" s="756"/>
      <c r="AP214" s="756"/>
      <c r="AQ214" s="756"/>
      <c r="AR214" s="757"/>
      <c r="AS214" s="758"/>
      <c r="AT214" s="662"/>
      <c r="AU214" s="662"/>
      <c r="AV214" s="662"/>
      <c r="AW214" s="759"/>
    </row>
    <row r="215" spans="2:50">
      <c r="C215" s="1" t="s">
        <v>835</v>
      </c>
    </row>
    <row r="216" spans="2:50" ht="34.5" customHeight="1">
      <c r="B216" s="264"/>
      <c r="C216" s="264"/>
      <c r="D216" s="269" t="s">
        <v>687</v>
      </c>
      <c r="E216" s="269"/>
      <c r="F216" s="269"/>
      <c r="G216" s="269"/>
      <c r="H216" s="269"/>
      <c r="I216" s="269"/>
      <c r="J216" s="269"/>
      <c r="K216" s="269"/>
      <c r="L216" s="269"/>
      <c r="M216" s="269"/>
      <c r="N216" s="269" t="s">
        <v>686</v>
      </c>
      <c r="O216" s="269"/>
      <c r="P216" s="269"/>
      <c r="Q216" s="269"/>
      <c r="R216" s="269"/>
      <c r="S216" s="269"/>
      <c r="T216" s="269"/>
      <c r="U216" s="269"/>
      <c r="V216" s="269"/>
      <c r="W216" s="269"/>
      <c r="X216" s="269"/>
      <c r="Y216" s="269"/>
      <c r="Z216" s="269"/>
      <c r="AA216" s="269"/>
      <c r="AB216" s="269"/>
      <c r="AC216" s="269"/>
      <c r="AD216" s="269"/>
      <c r="AE216" s="269"/>
      <c r="AF216" s="269"/>
      <c r="AG216" s="269"/>
      <c r="AH216" s="269"/>
      <c r="AI216" s="269"/>
      <c r="AJ216" s="269"/>
      <c r="AK216" s="269"/>
      <c r="AL216" s="297" t="s">
        <v>685</v>
      </c>
      <c r="AM216" s="269"/>
      <c r="AN216" s="269"/>
      <c r="AO216" s="269"/>
      <c r="AP216" s="269"/>
      <c r="AQ216" s="269"/>
      <c r="AR216" s="269" t="s">
        <v>160</v>
      </c>
      <c r="AS216" s="269"/>
      <c r="AT216" s="269"/>
      <c r="AU216" s="269"/>
      <c r="AV216" s="269" t="s">
        <v>161</v>
      </c>
      <c r="AW216" s="269"/>
      <c r="AX216" s="269"/>
    </row>
    <row r="217" spans="2:50" ht="24" customHeight="1">
      <c r="B217" s="264">
        <v>1</v>
      </c>
      <c r="C217" s="264">
        <v>1</v>
      </c>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7"/>
      <c r="AM217" s="266"/>
      <c r="AN217" s="266"/>
      <c r="AO217" s="266"/>
      <c r="AP217" s="266"/>
      <c r="AQ217" s="266"/>
      <c r="AR217" s="266"/>
      <c r="AS217" s="266"/>
      <c r="AT217" s="266"/>
      <c r="AU217" s="266"/>
      <c r="AV217" s="266"/>
      <c r="AW217" s="266"/>
      <c r="AX217" s="266"/>
    </row>
    <row r="218" spans="2:50" ht="24" customHeight="1">
      <c r="B218" s="264">
        <v>2</v>
      </c>
      <c r="C218" s="264">
        <v>1</v>
      </c>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7"/>
      <c r="AM218" s="266"/>
      <c r="AN218" s="266"/>
      <c r="AO218" s="266"/>
      <c r="AP218" s="266"/>
      <c r="AQ218" s="266"/>
      <c r="AR218" s="266"/>
      <c r="AS218" s="266"/>
      <c r="AT218" s="266"/>
      <c r="AU218" s="266"/>
      <c r="AV218" s="266"/>
      <c r="AW218" s="266"/>
      <c r="AX218" s="266"/>
    </row>
    <row r="219" spans="2:50" ht="24" customHeight="1">
      <c r="B219" s="264">
        <v>3</v>
      </c>
      <c r="C219" s="264">
        <v>1</v>
      </c>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7"/>
      <c r="AM219" s="266"/>
      <c r="AN219" s="266"/>
      <c r="AO219" s="266"/>
      <c r="AP219" s="266"/>
      <c r="AQ219" s="266"/>
      <c r="AR219" s="266"/>
      <c r="AS219" s="266"/>
      <c r="AT219" s="266"/>
      <c r="AU219" s="266"/>
      <c r="AV219" s="266"/>
      <c r="AW219" s="266"/>
      <c r="AX219" s="266"/>
    </row>
    <row r="220" spans="2:50" ht="24" customHeight="1">
      <c r="B220" s="264">
        <v>4</v>
      </c>
      <c r="C220" s="264">
        <v>1</v>
      </c>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7"/>
      <c r="AM220" s="266"/>
      <c r="AN220" s="266"/>
      <c r="AO220" s="266"/>
      <c r="AP220" s="266"/>
      <c r="AQ220" s="266"/>
      <c r="AR220" s="266"/>
      <c r="AS220" s="266"/>
      <c r="AT220" s="266"/>
      <c r="AU220" s="266"/>
      <c r="AV220" s="266"/>
      <c r="AW220" s="266"/>
      <c r="AX220" s="266"/>
    </row>
    <row r="221" spans="2:50" ht="24" customHeight="1">
      <c r="B221" s="264">
        <v>5</v>
      </c>
      <c r="C221" s="264">
        <v>1</v>
      </c>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7"/>
      <c r="AM221" s="266"/>
      <c r="AN221" s="266"/>
      <c r="AO221" s="266"/>
      <c r="AP221" s="266"/>
      <c r="AQ221" s="266"/>
      <c r="AR221" s="266"/>
      <c r="AS221" s="266"/>
      <c r="AT221" s="266"/>
      <c r="AU221" s="266"/>
      <c r="AV221" s="266"/>
      <c r="AW221" s="266"/>
      <c r="AX221" s="266"/>
    </row>
    <row r="222" spans="2:50" ht="24" customHeight="1">
      <c r="B222" s="264">
        <v>6</v>
      </c>
      <c r="C222" s="264">
        <v>1</v>
      </c>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7"/>
      <c r="AM222" s="266"/>
      <c r="AN222" s="266"/>
      <c r="AO222" s="266"/>
      <c r="AP222" s="266"/>
      <c r="AQ222" s="266"/>
      <c r="AR222" s="266"/>
      <c r="AS222" s="266"/>
      <c r="AT222" s="266"/>
      <c r="AU222" s="266"/>
      <c r="AV222" s="266"/>
      <c r="AW222" s="266"/>
      <c r="AX222" s="266"/>
    </row>
    <row r="223" spans="2:50" ht="24" customHeight="1">
      <c r="B223" s="264">
        <v>7</v>
      </c>
      <c r="C223" s="264">
        <v>1</v>
      </c>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7"/>
      <c r="AM223" s="266"/>
      <c r="AN223" s="266"/>
      <c r="AO223" s="266"/>
      <c r="AP223" s="266"/>
      <c r="AQ223" s="266"/>
      <c r="AR223" s="266"/>
      <c r="AS223" s="266"/>
      <c r="AT223" s="266"/>
      <c r="AU223" s="266"/>
      <c r="AV223" s="266"/>
      <c r="AW223" s="266"/>
      <c r="AX223" s="266"/>
    </row>
    <row r="224" spans="2:50" ht="24" customHeight="1">
      <c r="B224" s="264">
        <v>8</v>
      </c>
      <c r="C224" s="264">
        <v>1</v>
      </c>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7"/>
      <c r="AM224" s="266"/>
      <c r="AN224" s="266"/>
      <c r="AO224" s="266"/>
      <c r="AP224" s="266"/>
      <c r="AQ224" s="266"/>
      <c r="AR224" s="266"/>
      <c r="AS224" s="266"/>
      <c r="AT224" s="266"/>
      <c r="AU224" s="266"/>
      <c r="AV224" s="266"/>
      <c r="AW224" s="266"/>
      <c r="AX224" s="266"/>
    </row>
    <row r="225" spans="2:50" ht="24" customHeight="1">
      <c r="B225" s="264">
        <v>9</v>
      </c>
      <c r="C225" s="264">
        <v>1</v>
      </c>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7"/>
      <c r="AM225" s="266"/>
      <c r="AN225" s="266"/>
      <c r="AO225" s="266"/>
      <c r="AP225" s="266"/>
      <c r="AQ225" s="266"/>
      <c r="AR225" s="266"/>
      <c r="AS225" s="266"/>
      <c r="AT225" s="266"/>
      <c r="AU225" s="266"/>
      <c r="AV225" s="266"/>
      <c r="AW225" s="266"/>
      <c r="AX225" s="266"/>
    </row>
    <row r="226" spans="2:50" ht="24" customHeight="1">
      <c r="B226" s="264">
        <v>10</v>
      </c>
      <c r="C226" s="264">
        <v>1</v>
      </c>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7"/>
      <c r="AM226" s="266"/>
      <c r="AN226" s="266"/>
      <c r="AO226" s="266"/>
      <c r="AP226" s="266"/>
      <c r="AQ226" s="266"/>
      <c r="AR226" s="266"/>
      <c r="AS226" s="266"/>
      <c r="AT226" s="266"/>
      <c r="AU226" s="266"/>
      <c r="AV226" s="266"/>
      <c r="AW226" s="266"/>
      <c r="AX226" s="266"/>
    </row>
  </sheetData>
  <mergeCells count="620">
    <mergeCell ref="B72:G72"/>
    <mergeCell ref="H72:AY72"/>
    <mergeCell ref="G196:AX196"/>
    <mergeCell ref="B150:G150"/>
    <mergeCell ref="H150:AY150"/>
    <mergeCell ref="B151:G194"/>
    <mergeCell ref="H151:AC151"/>
    <mergeCell ref="AD151:AY151"/>
    <mergeCell ref="H152:L152"/>
    <mergeCell ref="M152:Y152"/>
    <mergeCell ref="H153:L153"/>
    <mergeCell ref="M153:Y153"/>
    <mergeCell ref="Z153:AC153"/>
    <mergeCell ref="AD153:AH153"/>
    <mergeCell ref="AI153:AU153"/>
    <mergeCell ref="AV153:AY153"/>
    <mergeCell ref="H154:L154"/>
    <mergeCell ref="M154:Y154"/>
    <mergeCell ref="Z154:AC154"/>
    <mergeCell ref="AD154:AH154"/>
    <mergeCell ref="AI154:AU154"/>
    <mergeCell ref="AV154:AY154"/>
    <mergeCell ref="H155:L155"/>
    <mergeCell ref="M155:Y155"/>
    <mergeCell ref="AL226:AQ226"/>
    <mergeCell ref="AR226:AU226"/>
    <mergeCell ref="AV226:AX226"/>
    <mergeCell ref="N222:AK222"/>
    <mergeCell ref="AL225:AQ225"/>
    <mergeCell ref="AR225:AU225"/>
    <mergeCell ref="AV225:AX225"/>
    <mergeCell ref="AL222:AQ222"/>
    <mergeCell ref="AL224:AQ224"/>
    <mergeCell ref="AR224:AU224"/>
    <mergeCell ref="AV224:AX224"/>
    <mergeCell ref="AL223:AQ223"/>
    <mergeCell ref="AR223:AU223"/>
    <mergeCell ref="AV223:AX223"/>
    <mergeCell ref="AR222:AU222"/>
    <mergeCell ref="AV222:AX222"/>
    <mergeCell ref="B224:C224"/>
    <mergeCell ref="D224:M224"/>
    <mergeCell ref="N224:AK224"/>
    <mergeCell ref="B222:C222"/>
    <mergeCell ref="D222:M222"/>
    <mergeCell ref="B225:C225"/>
    <mergeCell ref="D225:M225"/>
    <mergeCell ref="N225:AK225"/>
    <mergeCell ref="B226:C226"/>
    <mergeCell ref="B223:C223"/>
    <mergeCell ref="D223:M223"/>
    <mergeCell ref="N223:AK223"/>
    <mergeCell ref="D226:M226"/>
    <mergeCell ref="N226:AK226"/>
    <mergeCell ref="B221:C221"/>
    <mergeCell ref="D221:M221"/>
    <mergeCell ref="N221:AK221"/>
    <mergeCell ref="AL221:AQ221"/>
    <mergeCell ref="AR221:AU221"/>
    <mergeCell ref="AV221:AX221"/>
    <mergeCell ref="B220:C220"/>
    <mergeCell ref="D220:M220"/>
    <mergeCell ref="N220:AK220"/>
    <mergeCell ref="AL220:AQ220"/>
    <mergeCell ref="AR220:AU220"/>
    <mergeCell ref="AV220:AX220"/>
    <mergeCell ref="B219:C219"/>
    <mergeCell ref="D219:M219"/>
    <mergeCell ref="N219:AK219"/>
    <mergeCell ref="AL219:AQ219"/>
    <mergeCell ref="AR219:AU219"/>
    <mergeCell ref="AV219:AX219"/>
    <mergeCell ref="AR217:AU217"/>
    <mergeCell ref="AV217:AX217"/>
    <mergeCell ref="B218:C218"/>
    <mergeCell ref="D218:M218"/>
    <mergeCell ref="N218:AK218"/>
    <mergeCell ref="AL218:AQ218"/>
    <mergeCell ref="AR218:AU218"/>
    <mergeCell ref="AV218:AX218"/>
    <mergeCell ref="B217:C217"/>
    <mergeCell ref="D217:M217"/>
    <mergeCell ref="N217:AK217"/>
    <mergeCell ref="AL217:AQ217"/>
    <mergeCell ref="B216:C216"/>
    <mergeCell ref="D216:M216"/>
    <mergeCell ref="N216:AK216"/>
    <mergeCell ref="AL216:AQ216"/>
    <mergeCell ref="AR216:AU216"/>
    <mergeCell ref="AV216:AX216"/>
    <mergeCell ref="AQ1:AW1"/>
    <mergeCell ref="AK2:AQ2"/>
    <mergeCell ref="AR2:AY2"/>
    <mergeCell ref="B3:AY3"/>
    <mergeCell ref="B4:G4"/>
    <mergeCell ref="H4:Y4"/>
    <mergeCell ref="Z4:AE4"/>
    <mergeCell ref="AF4:AQ4"/>
    <mergeCell ref="AR4:AY4"/>
    <mergeCell ref="B5:G5"/>
    <mergeCell ref="H5:Y5"/>
    <mergeCell ref="Z5:AE5"/>
    <mergeCell ref="AF5:AQ5"/>
    <mergeCell ref="AR5:AY5"/>
    <mergeCell ref="B6:G6"/>
    <mergeCell ref="H6:Y6"/>
    <mergeCell ref="Z6:AE6"/>
    <mergeCell ref="AF6:AY6"/>
    <mergeCell ref="B7:G8"/>
    <mergeCell ref="H7:Y8"/>
    <mergeCell ref="Z7:AE8"/>
    <mergeCell ref="AF7:AY8"/>
    <mergeCell ref="B9:G9"/>
    <mergeCell ref="H9:AY9"/>
    <mergeCell ref="B10:G10"/>
    <mergeCell ref="H10:AY10"/>
    <mergeCell ref="B11:G11"/>
    <mergeCell ref="H11:AY11"/>
    <mergeCell ref="B12:G18"/>
    <mergeCell ref="H12:P12"/>
    <mergeCell ref="Q12:W12"/>
    <mergeCell ref="X12:AD12"/>
    <mergeCell ref="AE12:AK12"/>
    <mergeCell ref="AL12:AR12"/>
    <mergeCell ref="X14:AD14"/>
    <mergeCell ref="AE14:AK14"/>
    <mergeCell ref="AL14:AR14"/>
    <mergeCell ref="J16:P16"/>
    <mergeCell ref="H17:P17"/>
    <mergeCell ref="Q17:W17"/>
    <mergeCell ref="X17:AD17"/>
    <mergeCell ref="AE17:AK17"/>
    <mergeCell ref="AL17:AR17"/>
    <mergeCell ref="AS12:AY12"/>
    <mergeCell ref="H13:I16"/>
    <mergeCell ref="J13:P13"/>
    <mergeCell ref="Q13:W13"/>
    <mergeCell ref="X13:AD13"/>
    <mergeCell ref="AE13:AK13"/>
    <mergeCell ref="AL13:AR13"/>
    <mergeCell ref="AS13:AY13"/>
    <mergeCell ref="J14:P14"/>
    <mergeCell ref="Q14:W14"/>
    <mergeCell ref="AS14:AY14"/>
    <mergeCell ref="J15:P15"/>
    <mergeCell ref="Q15:W15"/>
    <mergeCell ref="X15:AD15"/>
    <mergeCell ref="AE15:AK15"/>
    <mergeCell ref="AL15:AR15"/>
    <mergeCell ref="AS15:AY15"/>
    <mergeCell ref="Q16:W16"/>
    <mergeCell ref="X16:AD16"/>
    <mergeCell ref="AE16:AK16"/>
    <mergeCell ref="AL16:AR16"/>
    <mergeCell ref="AS16:AY16"/>
    <mergeCell ref="Z21:AB21"/>
    <mergeCell ref="AU21:AY21"/>
    <mergeCell ref="AS17:AY17"/>
    <mergeCell ref="H18:P18"/>
    <mergeCell ref="Q18:W18"/>
    <mergeCell ref="X18:AD18"/>
    <mergeCell ref="AE18:AK18"/>
    <mergeCell ref="AL18:AR18"/>
    <mergeCell ref="AS18:AY18"/>
    <mergeCell ref="H19:Y19"/>
    <mergeCell ref="Z19:AB19"/>
    <mergeCell ref="AC19:AE19"/>
    <mergeCell ref="AF19:AJ19"/>
    <mergeCell ref="AK19:AO19"/>
    <mergeCell ref="B19:G21"/>
    <mergeCell ref="Z23:AB24"/>
    <mergeCell ref="AC23:AE24"/>
    <mergeCell ref="AF23:AJ23"/>
    <mergeCell ref="AK23:AO23"/>
    <mergeCell ref="AP23:AT23"/>
    <mergeCell ref="AP21:AT21"/>
    <mergeCell ref="AU23:AY23"/>
    <mergeCell ref="AF24:AJ24"/>
    <mergeCell ref="AK24:AO24"/>
    <mergeCell ref="AP24:AT24"/>
    <mergeCell ref="AU24:AY24"/>
    <mergeCell ref="AC21:AE21"/>
    <mergeCell ref="AF21:AJ21"/>
    <mergeCell ref="AK21:AO21"/>
    <mergeCell ref="AP19:AT19"/>
    <mergeCell ref="AU19:AY19"/>
    <mergeCell ref="H20:Y21"/>
    <mergeCell ref="Z20:AB20"/>
    <mergeCell ref="AC20:AE20"/>
    <mergeCell ref="AF20:AJ20"/>
    <mergeCell ref="AK20:AO20"/>
    <mergeCell ref="AP20:AT20"/>
    <mergeCell ref="AU20:AY20"/>
    <mergeCell ref="B25:G25"/>
    <mergeCell ref="H25:Y25"/>
    <mergeCell ref="Z25:AB25"/>
    <mergeCell ref="AC25:AY25"/>
    <mergeCell ref="H23:Y24"/>
    <mergeCell ref="D26:L26"/>
    <mergeCell ref="M26:R26"/>
    <mergeCell ref="S26:X26"/>
    <mergeCell ref="Y26:AY26"/>
    <mergeCell ref="B22:G24"/>
    <mergeCell ref="H22:Y22"/>
    <mergeCell ref="Z22:AB22"/>
    <mergeCell ref="AC22:AE22"/>
    <mergeCell ref="AF22:AJ22"/>
    <mergeCell ref="AK22:AO22"/>
    <mergeCell ref="AP22:AT22"/>
    <mergeCell ref="AU22:AY22"/>
    <mergeCell ref="S32:X32"/>
    <mergeCell ref="Y32:AY32"/>
    <mergeCell ref="D27:L27"/>
    <mergeCell ref="M27:R27"/>
    <mergeCell ref="S27:X27"/>
    <mergeCell ref="Y27:AY27"/>
    <mergeCell ref="M28:R28"/>
    <mergeCell ref="S28:X28"/>
    <mergeCell ref="Y28:AY28"/>
    <mergeCell ref="D29:L29"/>
    <mergeCell ref="M29:R29"/>
    <mergeCell ref="S29:X29"/>
    <mergeCell ref="Y29:AY29"/>
    <mergeCell ref="D28:L28"/>
    <mergeCell ref="D33:L33"/>
    <mergeCell ref="M33:R33"/>
    <mergeCell ref="S33:X33"/>
    <mergeCell ref="Y33:AY33"/>
    <mergeCell ref="D34:L34"/>
    <mergeCell ref="M34:R34"/>
    <mergeCell ref="S34:X34"/>
    <mergeCell ref="Y34:AY34"/>
    <mergeCell ref="B37:C40"/>
    <mergeCell ref="D37:AY37"/>
    <mergeCell ref="D38:AY38"/>
    <mergeCell ref="D39:AY39"/>
    <mergeCell ref="D40:AY40"/>
    <mergeCell ref="B26:C34"/>
    <mergeCell ref="D30:L30"/>
    <mergeCell ref="M30:R30"/>
    <mergeCell ref="S30:X30"/>
    <mergeCell ref="Y30:AY30"/>
    <mergeCell ref="D31:L31"/>
    <mergeCell ref="M31:R31"/>
    <mergeCell ref="S31:X31"/>
    <mergeCell ref="Y31:AY31"/>
    <mergeCell ref="D32:L32"/>
    <mergeCell ref="M32:R32"/>
    <mergeCell ref="D41:AY41"/>
    <mergeCell ref="D42:AY42"/>
    <mergeCell ref="B43:AY43"/>
    <mergeCell ref="D44:G44"/>
    <mergeCell ref="H44:AG44"/>
    <mergeCell ref="AH44:AY44"/>
    <mergeCell ref="B45:C47"/>
    <mergeCell ref="D45:G45"/>
    <mergeCell ref="H45:AG45"/>
    <mergeCell ref="AH45:AY47"/>
    <mergeCell ref="D46:G46"/>
    <mergeCell ref="H46:AG46"/>
    <mergeCell ref="D47:G47"/>
    <mergeCell ref="H47:AG47"/>
    <mergeCell ref="B48:C52"/>
    <mergeCell ref="D48:G48"/>
    <mergeCell ref="H48:AG48"/>
    <mergeCell ref="AH48:AY52"/>
    <mergeCell ref="D49:G49"/>
    <mergeCell ref="H49:AG49"/>
    <mergeCell ref="D50:G50"/>
    <mergeCell ref="H50:AG50"/>
    <mergeCell ref="D51:G51"/>
    <mergeCell ref="H51:AG51"/>
    <mergeCell ref="D52:G52"/>
    <mergeCell ref="H52:AG52"/>
    <mergeCell ref="B53:C58"/>
    <mergeCell ref="D53:G53"/>
    <mergeCell ref="H53:AG53"/>
    <mergeCell ref="AH53:AY58"/>
    <mergeCell ref="D54:G54"/>
    <mergeCell ref="H54:AG54"/>
    <mergeCell ref="D55:G55"/>
    <mergeCell ref="H55:AG55"/>
    <mergeCell ref="D56:G56"/>
    <mergeCell ref="H56:AG56"/>
    <mergeCell ref="D58:G58"/>
    <mergeCell ref="H58:AG58"/>
    <mergeCell ref="B59:C59"/>
    <mergeCell ref="D59:AY59"/>
    <mergeCell ref="D57:G57"/>
    <mergeCell ref="H57:U57"/>
    <mergeCell ref="V57:AG57"/>
    <mergeCell ref="Z152:AC152"/>
    <mergeCell ref="AD152:AH152"/>
    <mergeCell ref="AI152:AU152"/>
    <mergeCell ref="AV152:AY152"/>
    <mergeCell ref="B68:AY68"/>
    <mergeCell ref="B65:AY65"/>
    <mergeCell ref="B67:AY67"/>
    <mergeCell ref="D60:AY60"/>
    <mergeCell ref="D61:AY61"/>
    <mergeCell ref="D62:AY62"/>
    <mergeCell ref="B63:AY63"/>
    <mergeCell ref="B64:F64"/>
    <mergeCell ref="G64:AY64"/>
    <mergeCell ref="B73:G148"/>
    <mergeCell ref="B66:F66"/>
    <mergeCell ref="G66:AY66"/>
    <mergeCell ref="M70:AA70"/>
    <mergeCell ref="AL70:AY70"/>
    <mergeCell ref="B69:AY69"/>
    <mergeCell ref="Z155:AC155"/>
    <mergeCell ref="AD155:AH155"/>
    <mergeCell ref="AI155:AU155"/>
    <mergeCell ref="AV155:AY155"/>
    <mergeCell ref="H156:L156"/>
    <mergeCell ref="M156:Y156"/>
    <mergeCell ref="Z156:AC156"/>
    <mergeCell ref="AD156:AH156"/>
    <mergeCell ref="AI156:AU156"/>
    <mergeCell ref="AV156:AY156"/>
    <mergeCell ref="H157:L157"/>
    <mergeCell ref="M157:Y157"/>
    <mergeCell ref="Z157:AC157"/>
    <mergeCell ref="AD157:AH157"/>
    <mergeCell ref="AI157:AU157"/>
    <mergeCell ref="AV157:AY157"/>
    <mergeCell ref="H158:L158"/>
    <mergeCell ref="M158:Y158"/>
    <mergeCell ref="Z158:AC158"/>
    <mergeCell ref="AD158:AH158"/>
    <mergeCell ref="AI158:AU158"/>
    <mergeCell ref="AV158:AY158"/>
    <mergeCell ref="H159:L159"/>
    <mergeCell ref="M159:Y159"/>
    <mergeCell ref="Z159:AC159"/>
    <mergeCell ref="AD159:AH159"/>
    <mergeCell ref="AI159:AU159"/>
    <mergeCell ref="AV159:AY159"/>
    <mergeCell ref="H160:L160"/>
    <mergeCell ref="M160:Y160"/>
    <mergeCell ref="Z160:AC160"/>
    <mergeCell ref="AD160:AH160"/>
    <mergeCell ref="AI160:AU160"/>
    <mergeCell ref="AV160:AY160"/>
    <mergeCell ref="H161:L161"/>
    <mergeCell ref="M161:Y161"/>
    <mergeCell ref="Z161:AC161"/>
    <mergeCell ref="AD161:AH161"/>
    <mergeCell ref="AI161:AU161"/>
    <mergeCell ref="AV161:AY161"/>
    <mergeCell ref="H162:AC162"/>
    <mergeCell ref="AD162:AY162"/>
    <mergeCell ref="H163:L163"/>
    <mergeCell ref="M163:Y163"/>
    <mergeCell ref="Z163:AC163"/>
    <mergeCell ref="AD163:AH163"/>
    <mergeCell ref="AI163:AU163"/>
    <mergeCell ref="AV163:AY163"/>
    <mergeCell ref="H164:L164"/>
    <mergeCell ref="M164:Y164"/>
    <mergeCell ref="Z164:AC164"/>
    <mergeCell ref="AD164:AH164"/>
    <mergeCell ref="AI164:AU164"/>
    <mergeCell ref="AV164:AY164"/>
    <mergeCell ref="H165:L165"/>
    <mergeCell ref="M165:Y165"/>
    <mergeCell ref="Z165:AC165"/>
    <mergeCell ref="AD165:AH165"/>
    <mergeCell ref="AI165:AU165"/>
    <mergeCell ref="AV165:AY165"/>
    <mergeCell ref="H166:L166"/>
    <mergeCell ref="M166:Y166"/>
    <mergeCell ref="Z166:AC166"/>
    <mergeCell ref="AD166:AH166"/>
    <mergeCell ref="AI166:AU166"/>
    <mergeCell ref="AV166:AY166"/>
    <mergeCell ref="H167:L167"/>
    <mergeCell ref="M167:Y167"/>
    <mergeCell ref="Z167:AC167"/>
    <mergeCell ref="AD167:AH167"/>
    <mergeCell ref="AI167:AU167"/>
    <mergeCell ref="AV167:AY167"/>
    <mergeCell ref="H168:L168"/>
    <mergeCell ref="M168:Y168"/>
    <mergeCell ref="Z168:AC168"/>
    <mergeCell ref="AD168:AH168"/>
    <mergeCell ref="AI168:AU168"/>
    <mergeCell ref="AV168:AY168"/>
    <mergeCell ref="H169:L169"/>
    <mergeCell ref="M169:Y169"/>
    <mergeCell ref="Z169:AC169"/>
    <mergeCell ref="AD169:AH169"/>
    <mergeCell ref="AI169:AU169"/>
    <mergeCell ref="AV169:AY169"/>
    <mergeCell ref="H170:L170"/>
    <mergeCell ref="M170:Y170"/>
    <mergeCell ref="Z170:AC170"/>
    <mergeCell ref="AD170:AH170"/>
    <mergeCell ref="AI170:AU170"/>
    <mergeCell ref="AV170:AY170"/>
    <mergeCell ref="H171:L171"/>
    <mergeCell ref="M171:Y171"/>
    <mergeCell ref="Z171:AC171"/>
    <mergeCell ref="AD171:AH171"/>
    <mergeCell ref="AI171:AU171"/>
    <mergeCell ref="AV171:AY171"/>
    <mergeCell ref="H172:L172"/>
    <mergeCell ref="M172:Y172"/>
    <mergeCell ref="Z172:AC172"/>
    <mergeCell ref="AD172:AH172"/>
    <mergeCell ref="AI172:AU172"/>
    <mergeCell ref="AV172:AY172"/>
    <mergeCell ref="H173:AC173"/>
    <mergeCell ref="AD173:AY173"/>
    <mergeCell ref="H174:L174"/>
    <mergeCell ref="M174:Y174"/>
    <mergeCell ref="Z174:AC174"/>
    <mergeCell ref="AD174:AH174"/>
    <mergeCell ref="AI174:AU174"/>
    <mergeCell ref="AV174:AY174"/>
    <mergeCell ref="H175:L175"/>
    <mergeCell ref="M175:Y175"/>
    <mergeCell ref="Z175:AC175"/>
    <mergeCell ref="AD175:AH175"/>
    <mergeCell ref="AI175:AU175"/>
    <mergeCell ref="AV175:AY175"/>
    <mergeCell ref="H176:L176"/>
    <mergeCell ref="M176:Y176"/>
    <mergeCell ref="Z176:AC176"/>
    <mergeCell ref="AD176:AH176"/>
    <mergeCell ref="AI176:AU176"/>
    <mergeCell ref="AV176:AY176"/>
    <mergeCell ref="H177:L177"/>
    <mergeCell ref="M177:Y177"/>
    <mergeCell ref="Z177:AC177"/>
    <mergeCell ref="AD177:AH177"/>
    <mergeCell ref="AI177:AU177"/>
    <mergeCell ref="AV177:AY177"/>
    <mergeCell ref="H178:L178"/>
    <mergeCell ref="M178:Y178"/>
    <mergeCell ref="Z178:AC178"/>
    <mergeCell ref="AD178:AH178"/>
    <mergeCell ref="AI178:AU178"/>
    <mergeCell ref="AV178:AY178"/>
    <mergeCell ref="H179:L179"/>
    <mergeCell ref="M179:Y179"/>
    <mergeCell ref="Z179:AC179"/>
    <mergeCell ref="AD179:AH179"/>
    <mergeCell ref="AI179:AU179"/>
    <mergeCell ref="AV179:AY179"/>
    <mergeCell ref="H180:L180"/>
    <mergeCell ref="M180:Y180"/>
    <mergeCell ref="Z180:AC180"/>
    <mergeCell ref="AD180:AH180"/>
    <mergeCell ref="AI180:AU180"/>
    <mergeCell ref="AV180:AY180"/>
    <mergeCell ref="H181:L181"/>
    <mergeCell ref="M181:Y181"/>
    <mergeCell ref="Z181:AC181"/>
    <mergeCell ref="AD181:AH181"/>
    <mergeCell ref="AI181:AU181"/>
    <mergeCell ref="AV181:AY181"/>
    <mergeCell ref="H182:L182"/>
    <mergeCell ref="M182:Y182"/>
    <mergeCell ref="Z182:AC182"/>
    <mergeCell ref="AD182:AH182"/>
    <mergeCell ref="AI182:AU182"/>
    <mergeCell ref="AV182:AY182"/>
    <mergeCell ref="H183:L183"/>
    <mergeCell ref="M183:Y183"/>
    <mergeCell ref="Z183:AC183"/>
    <mergeCell ref="AD183:AH183"/>
    <mergeCell ref="AI183:AU183"/>
    <mergeCell ref="AV183:AY183"/>
    <mergeCell ref="H184:AC184"/>
    <mergeCell ref="AD184:AY184"/>
    <mergeCell ref="H185:L185"/>
    <mergeCell ref="M185:Y185"/>
    <mergeCell ref="Z185:AC185"/>
    <mergeCell ref="AD185:AH185"/>
    <mergeCell ref="AI185:AU185"/>
    <mergeCell ref="AV185:AY185"/>
    <mergeCell ref="H186:L186"/>
    <mergeCell ref="M186:Y186"/>
    <mergeCell ref="Z186:AC186"/>
    <mergeCell ref="AD186:AH186"/>
    <mergeCell ref="AI186:AU186"/>
    <mergeCell ref="AV186:AY186"/>
    <mergeCell ref="H187:L187"/>
    <mergeCell ref="M187:Y187"/>
    <mergeCell ref="Z187:AC187"/>
    <mergeCell ref="AD187:AH187"/>
    <mergeCell ref="AI187:AU187"/>
    <mergeCell ref="AV187:AY187"/>
    <mergeCell ref="H188:L188"/>
    <mergeCell ref="M188:Y188"/>
    <mergeCell ref="Z188:AC188"/>
    <mergeCell ref="AD188:AH188"/>
    <mergeCell ref="AI188:AU188"/>
    <mergeCell ref="AV188:AY188"/>
    <mergeCell ref="H189:L189"/>
    <mergeCell ref="M189:Y189"/>
    <mergeCell ref="Z189:AC189"/>
    <mergeCell ref="AD189:AH189"/>
    <mergeCell ref="AI189:AU189"/>
    <mergeCell ref="AV189:AY189"/>
    <mergeCell ref="H190:L190"/>
    <mergeCell ref="M190:Y190"/>
    <mergeCell ref="Z190:AC190"/>
    <mergeCell ref="AD190:AH190"/>
    <mergeCell ref="AI190:AU190"/>
    <mergeCell ref="AV190:AY190"/>
    <mergeCell ref="H191:L191"/>
    <mergeCell ref="M191:Y191"/>
    <mergeCell ref="Z191:AC191"/>
    <mergeCell ref="AD191:AH191"/>
    <mergeCell ref="AI191:AU191"/>
    <mergeCell ref="AV191:AY191"/>
    <mergeCell ref="H192:L192"/>
    <mergeCell ref="M192:Y192"/>
    <mergeCell ref="Z192:AC192"/>
    <mergeCell ref="AD192:AH192"/>
    <mergeCell ref="AI192:AU192"/>
    <mergeCell ref="AV192:AY192"/>
    <mergeCell ref="AI194:AU194"/>
    <mergeCell ref="AV194:AY194"/>
    <mergeCell ref="H193:L193"/>
    <mergeCell ref="M193:Y193"/>
    <mergeCell ref="Z193:AC193"/>
    <mergeCell ref="AD193:AH193"/>
    <mergeCell ref="AI193:AU193"/>
    <mergeCell ref="AV193:AY193"/>
    <mergeCell ref="H194:L194"/>
    <mergeCell ref="M194:Y194"/>
    <mergeCell ref="Z194:AC194"/>
    <mergeCell ref="AD194:AH194"/>
    <mergeCell ref="B199:C199"/>
    <mergeCell ref="D199:M199"/>
    <mergeCell ref="N199:AK199"/>
    <mergeCell ref="AL199:AQ199"/>
    <mergeCell ref="AR199:AU199"/>
    <mergeCell ref="AV199:AX199"/>
    <mergeCell ref="B200:C200"/>
    <mergeCell ref="D200:M200"/>
    <mergeCell ref="N200:AK200"/>
    <mergeCell ref="AL200:AQ200"/>
    <mergeCell ref="AR200:AU200"/>
    <mergeCell ref="AV200:AX200"/>
    <mergeCell ref="B201:C201"/>
    <mergeCell ref="D201:M201"/>
    <mergeCell ref="N201:AK201"/>
    <mergeCell ref="AL201:AQ201"/>
    <mergeCell ref="AR201:AU201"/>
    <mergeCell ref="AV201:AX201"/>
    <mergeCell ref="B202:C202"/>
    <mergeCell ref="D202:M202"/>
    <mergeCell ref="N202:AK202"/>
    <mergeCell ref="AL202:AQ202"/>
    <mergeCell ref="AR202:AU202"/>
    <mergeCell ref="AV202:AX202"/>
    <mergeCell ref="B203:C203"/>
    <mergeCell ref="D203:M203"/>
    <mergeCell ref="N203:AK203"/>
    <mergeCell ref="AL203:AQ203"/>
    <mergeCell ref="AR203:AU203"/>
    <mergeCell ref="AV203:AX203"/>
    <mergeCell ref="B204:C204"/>
    <mergeCell ref="D204:M204"/>
    <mergeCell ref="N204:AK204"/>
    <mergeCell ref="AL204:AQ204"/>
    <mergeCell ref="AR204:AU204"/>
    <mergeCell ref="AV204:AX204"/>
    <mergeCell ref="B205:C205"/>
    <mergeCell ref="D205:M205"/>
    <mergeCell ref="N205:AK205"/>
    <mergeCell ref="AL205:AQ205"/>
    <mergeCell ref="AR205:AU205"/>
    <mergeCell ref="AV205:AX205"/>
    <mergeCell ref="B206:C206"/>
    <mergeCell ref="D206:M206"/>
    <mergeCell ref="N206:AK206"/>
    <mergeCell ref="AL206:AQ206"/>
    <mergeCell ref="AR206:AU206"/>
    <mergeCell ref="AV206:AX206"/>
    <mergeCell ref="B207:C207"/>
    <mergeCell ref="D207:M207"/>
    <mergeCell ref="N207:AK207"/>
    <mergeCell ref="AL207:AQ207"/>
    <mergeCell ref="AR207:AU207"/>
    <mergeCell ref="AV207:AX207"/>
    <mergeCell ref="B208:C208"/>
    <mergeCell ref="D208:M208"/>
    <mergeCell ref="N208:AK208"/>
    <mergeCell ref="AL208:AQ208"/>
    <mergeCell ref="AR208:AU208"/>
    <mergeCell ref="AV208:AX208"/>
    <mergeCell ref="B209:C209"/>
    <mergeCell ref="D209:M209"/>
    <mergeCell ref="N209:AK209"/>
    <mergeCell ref="AL209:AQ209"/>
    <mergeCell ref="AR209:AU209"/>
    <mergeCell ref="AV209:AX209"/>
    <mergeCell ref="B212:H212"/>
    <mergeCell ref="I212:Y212"/>
    <mergeCell ref="B213:H213"/>
    <mergeCell ref="I213:M213"/>
    <mergeCell ref="N213:T213"/>
    <mergeCell ref="U213:Y213"/>
    <mergeCell ref="B214:H214"/>
    <mergeCell ref="I214:M214"/>
    <mergeCell ref="N214:T214"/>
    <mergeCell ref="U214:Y214"/>
    <mergeCell ref="Z214:AF214"/>
    <mergeCell ref="AG214:AK214"/>
    <mergeCell ref="AL214:AR214"/>
    <mergeCell ref="AS214:AW214"/>
    <mergeCell ref="Z213:AF213"/>
    <mergeCell ref="AG213:AK213"/>
    <mergeCell ref="AL213:AR213"/>
    <mergeCell ref="AS213:AW213"/>
  </mergeCells>
  <phoneticPr fontId="1"/>
  <pageMargins left="0.51" right="0.39370078740157483" top="0.51181102362204722" bottom="0.15748031496062992" header="0.39370078740157483" footer="0.51181102362204722"/>
  <pageSetup paperSize="9" scale="75" fitToHeight="5" orientation="portrait" r:id="rId1"/>
  <headerFooter differentFirst="1" alignWithMargins="0"/>
  <rowBreaks count="4" manualBreakCount="4">
    <brk id="35" max="50" man="1"/>
    <brk id="71" max="50" man="1"/>
    <brk id="149" max="50" man="1"/>
    <brk id="195" max="50" man="1"/>
  </rowBreaks>
</worksheet>
</file>

<file path=xl/worksheets/sheet14.xml><?xml version="1.0" encoding="utf-8"?>
<worksheet xmlns="http://schemas.openxmlformats.org/spreadsheetml/2006/main" xmlns:r="http://schemas.openxmlformats.org/officeDocument/2006/relationships">
  <dimension ref="A1"/>
  <sheetViews>
    <sheetView workbookViewId="0">
      <selection activeCell="D33" sqref="D33"/>
    </sheetView>
  </sheetViews>
  <sheetFormatPr defaultRowHeight="13.5"/>
  <sheetData/>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BH282"/>
  <sheetViews>
    <sheetView view="pageBreakPreview" topLeftCell="A262" zoomScale="75" zoomScaleNormal="75" zoomScaleSheetLayoutView="75" zoomScalePageLayoutView="30" workbookViewId="0">
      <selection activeCell="D66" sqref="D66:AY66"/>
    </sheetView>
  </sheetViews>
  <sheetFormatPr defaultRowHeight="13.5"/>
  <cols>
    <col min="1" max="2" width="2.25" style="192" customWidth="1"/>
    <col min="3" max="3" width="3.625" style="192" customWidth="1"/>
    <col min="4" max="6" width="2.25" style="192" customWidth="1"/>
    <col min="7" max="7" width="1.625" style="192" customWidth="1"/>
    <col min="8" max="25" width="2.25" style="192" customWidth="1"/>
    <col min="26" max="28" width="2.75" style="192" customWidth="1"/>
    <col min="29" max="34" width="2.25" style="192" customWidth="1"/>
    <col min="35" max="35" width="2.625" style="192" customWidth="1"/>
    <col min="36" max="36" width="3.5" style="192" customWidth="1"/>
    <col min="37" max="46" width="2.625" style="192" customWidth="1"/>
    <col min="47" max="47" width="3.5" style="192" customWidth="1"/>
    <col min="48" max="58" width="2.25" style="192" customWidth="1"/>
    <col min="59" max="59" width="8" style="192" customWidth="1"/>
    <col min="60" max="16384" width="9" style="192"/>
  </cols>
  <sheetData>
    <row r="1" spans="2:51" ht="23.25" customHeight="1">
      <c r="AQ1" s="270"/>
      <c r="AR1" s="270"/>
      <c r="AS1" s="270"/>
      <c r="AT1" s="270"/>
      <c r="AU1" s="270"/>
      <c r="AV1" s="270"/>
      <c r="AW1" s="270"/>
      <c r="AX1" s="2"/>
    </row>
    <row r="2" spans="2:51" ht="21.75" customHeight="1" thickBot="1">
      <c r="AK2" s="271" t="s">
        <v>0</v>
      </c>
      <c r="AL2" s="271"/>
      <c r="AM2" s="271"/>
      <c r="AN2" s="271"/>
      <c r="AO2" s="271"/>
      <c r="AP2" s="271"/>
      <c r="AQ2" s="271"/>
      <c r="AR2" s="271">
        <v>220</v>
      </c>
      <c r="AS2" s="271"/>
      <c r="AT2" s="271"/>
      <c r="AU2" s="271"/>
      <c r="AV2" s="271"/>
      <c r="AW2" s="271"/>
      <c r="AX2" s="271"/>
      <c r="AY2" s="271"/>
    </row>
    <row r="3" spans="2:51" ht="19.5" thickBot="1">
      <c r="B3" s="272" t="s">
        <v>1</v>
      </c>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4"/>
    </row>
    <row r="4" spans="2:51" ht="21" customHeight="1">
      <c r="B4" s="275" t="s">
        <v>2</v>
      </c>
      <c r="C4" s="276"/>
      <c r="D4" s="276"/>
      <c r="E4" s="276"/>
      <c r="F4" s="276"/>
      <c r="G4" s="276"/>
      <c r="H4" s="910" t="s">
        <v>1150</v>
      </c>
      <c r="I4" s="911"/>
      <c r="J4" s="911"/>
      <c r="K4" s="911"/>
      <c r="L4" s="911"/>
      <c r="M4" s="911"/>
      <c r="N4" s="911"/>
      <c r="O4" s="911"/>
      <c r="P4" s="911"/>
      <c r="Q4" s="911"/>
      <c r="R4" s="911"/>
      <c r="S4" s="911"/>
      <c r="T4" s="911"/>
      <c r="U4" s="911"/>
      <c r="V4" s="911"/>
      <c r="W4" s="911"/>
      <c r="X4" s="911"/>
      <c r="Y4" s="911"/>
      <c r="Z4" s="279" t="s">
        <v>1109</v>
      </c>
      <c r="AA4" s="280"/>
      <c r="AB4" s="280"/>
      <c r="AC4" s="280"/>
      <c r="AD4" s="280"/>
      <c r="AE4" s="281"/>
      <c r="AF4" s="826" t="s">
        <v>336</v>
      </c>
      <c r="AG4" s="826"/>
      <c r="AH4" s="826"/>
      <c r="AI4" s="826"/>
      <c r="AJ4" s="826"/>
      <c r="AK4" s="826"/>
      <c r="AL4" s="826"/>
      <c r="AM4" s="826"/>
      <c r="AN4" s="826"/>
      <c r="AO4" s="826"/>
      <c r="AP4" s="826"/>
      <c r="AQ4" s="832"/>
      <c r="AR4" s="283" t="s">
        <v>6</v>
      </c>
      <c r="AS4" s="282"/>
      <c r="AT4" s="282"/>
      <c r="AU4" s="282"/>
      <c r="AV4" s="282"/>
      <c r="AW4" s="282"/>
      <c r="AX4" s="282"/>
      <c r="AY4" s="284"/>
    </row>
    <row r="5" spans="2:51" ht="28.15" customHeight="1">
      <c r="B5" s="285" t="s">
        <v>7</v>
      </c>
      <c r="C5" s="286"/>
      <c r="D5" s="286"/>
      <c r="E5" s="286"/>
      <c r="F5" s="286"/>
      <c r="G5" s="287"/>
      <c r="H5" s="900" t="s">
        <v>449</v>
      </c>
      <c r="I5" s="901"/>
      <c r="J5" s="901"/>
      <c r="K5" s="901"/>
      <c r="L5" s="901"/>
      <c r="M5" s="901"/>
      <c r="N5" s="901"/>
      <c r="O5" s="901"/>
      <c r="P5" s="901"/>
      <c r="Q5" s="901"/>
      <c r="R5" s="901"/>
      <c r="S5" s="901"/>
      <c r="T5" s="901"/>
      <c r="U5" s="901"/>
      <c r="V5" s="901"/>
      <c r="W5" s="902"/>
      <c r="X5" s="902"/>
      <c r="Y5" s="902"/>
      <c r="Z5" s="291" t="s">
        <v>8</v>
      </c>
      <c r="AA5" s="292"/>
      <c r="AB5" s="292"/>
      <c r="AC5" s="292"/>
      <c r="AD5" s="292"/>
      <c r="AE5" s="293"/>
      <c r="AF5" s="816" t="s">
        <v>1688</v>
      </c>
      <c r="AG5" s="816"/>
      <c r="AH5" s="816"/>
      <c r="AI5" s="816"/>
      <c r="AJ5" s="816"/>
      <c r="AK5" s="816"/>
      <c r="AL5" s="816"/>
      <c r="AM5" s="816"/>
      <c r="AN5" s="816"/>
      <c r="AO5" s="816"/>
      <c r="AP5" s="816"/>
      <c r="AQ5" s="817"/>
      <c r="AR5" s="818" t="s">
        <v>1107</v>
      </c>
      <c r="AS5" s="819"/>
      <c r="AT5" s="819"/>
      <c r="AU5" s="819"/>
      <c r="AV5" s="819"/>
      <c r="AW5" s="819"/>
      <c r="AX5" s="819"/>
      <c r="AY5" s="820"/>
    </row>
    <row r="6" spans="2:51" ht="30.75" customHeight="1">
      <c r="B6" s="361" t="s">
        <v>11</v>
      </c>
      <c r="C6" s="362"/>
      <c r="D6" s="362"/>
      <c r="E6" s="362"/>
      <c r="F6" s="362"/>
      <c r="G6" s="362"/>
      <c r="H6" s="800" t="s">
        <v>12</v>
      </c>
      <c r="I6" s="801"/>
      <c r="J6" s="801"/>
      <c r="K6" s="801"/>
      <c r="L6" s="801"/>
      <c r="M6" s="801"/>
      <c r="N6" s="801"/>
      <c r="O6" s="801"/>
      <c r="P6" s="801"/>
      <c r="Q6" s="801"/>
      <c r="R6" s="801"/>
      <c r="S6" s="801"/>
      <c r="T6" s="801"/>
      <c r="U6" s="801"/>
      <c r="V6" s="801"/>
      <c r="W6" s="801"/>
      <c r="X6" s="801"/>
      <c r="Y6" s="801"/>
      <c r="Z6" s="364" t="s">
        <v>13</v>
      </c>
      <c r="AA6" s="365"/>
      <c r="AB6" s="365"/>
      <c r="AC6" s="365"/>
      <c r="AD6" s="365"/>
      <c r="AE6" s="366"/>
      <c r="AF6" s="828" t="s">
        <v>332</v>
      </c>
      <c r="AG6" s="828"/>
      <c r="AH6" s="828"/>
      <c r="AI6" s="828"/>
      <c r="AJ6" s="828"/>
      <c r="AK6" s="828"/>
      <c r="AL6" s="828"/>
      <c r="AM6" s="828"/>
      <c r="AN6" s="828"/>
      <c r="AO6" s="828"/>
      <c r="AP6" s="828"/>
      <c r="AQ6" s="828"/>
      <c r="AR6" s="801"/>
      <c r="AS6" s="801"/>
      <c r="AT6" s="801"/>
      <c r="AU6" s="801"/>
      <c r="AV6" s="801"/>
      <c r="AW6" s="801"/>
      <c r="AX6" s="801"/>
      <c r="AY6" s="829"/>
    </row>
    <row r="7" spans="2:51" ht="18" customHeight="1">
      <c r="B7" s="370" t="s">
        <v>15</v>
      </c>
      <c r="C7" s="371"/>
      <c r="D7" s="371"/>
      <c r="E7" s="371"/>
      <c r="F7" s="371"/>
      <c r="G7" s="371"/>
      <c r="H7" s="802" t="s">
        <v>449</v>
      </c>
      <c r="I7" s="803"/>
      <c r="J7" s="803"/>
      <c r="K7" s="803"/>
      <c r="L7" s="803"/>
      <c r="M7" s="803"/>
      <c r="N7" s="803"/>
      <c r="O7" s="803"/>
      <c r="P7" s="803"/>
      <c r="Q7" s="803"/>
      <c r="R7" s="803"/>
      <c r="S7" s="803"/>
      <c r="T7" s="803"/>
      <c r="U7" s="803"/>
      <c r="V7" s="803"/>
      <c r="W7" s="804"/>
      <c r="X7" s="804"/>
      <c r="Y7" s="804"/>
      <c r="Z7" s="380" t="s">
        <v>1120</v>
      </c>
      <c r="AA7" s="368"/>
      <c r="AB7" s="368"/>
      <c r="AC7" s="368"/>
      <c r="AD7" s="368"/>
      <c r="AE7" s="381"/>
      <c r="AF7" s="833"/>
      <c r="AG7" s="834"/>
      <c r="AH7" s="834"/>
      <c r="AI7" s="834"/>
      <c r="AJ7" s="834"/>
      <c r="AK7" s="834"/>
      <c r="AL7" s="834"/>
      <c r="AM7" s="834"/>
      <c r="AN7" s="834"/>
      <c r="AO7" s="834"/>
      <c r="AP7" s="834"/>
      <c r="AQ7" s="834"/>
      <c r="AR7" s="834"/>
      <c r="AS7" s="834"/>
      <c r="AT7" s="834"/>
      <c r="AU7" s="834"/>
      <c r="AV7" s="834"/>
      <c r="AW7" s="834"/>
      <c r="AX7" s="834"/>
      <c r="AY7" s="835"/>
    </row>
    <row r="8" spans="2:51" ht="24" customHeight="1">
      <c r="B8" s="372"/>
      <c r="C8" s="373"/>
      <c r="D8" s="373"/>
      <c r="E8" s="373"/>
      <c r="F8" s="373"/>
      <c r="G8" s="373"/>
      <c r="H8" s="805"/>
      <c r="I8" s="806"/>
      <c r="J8" s="806"/>
      <c r="K8" s="806"/>
      <c r="L8" s="806"/>
      <c r="M8" s="806"/>
      <c r="N8" s="806"/>
      <c r="O8" s="806"/>
      <c r="P8" s="806"/>
      <c r="Q8" s="806"/>
      <c r="R8" s="806"/>
      <c r="S8" s="806"/>
      <c r="T8" s="806"/>
      <c r="U8" s="806"/>
      <c r="V8" s="806"/>
      <c r="W8" s="807"/>
      <c r="X8" s="807"/>
      <c r="Y8" s="807"/>
      <c r="Z8" s="382"/>
      <c r="AA8" s="368"/>
      <c r="AB8" s="368"/>
      <c r="AC8" s="368"/>
      <c r="AD8" s="368"/>
      <c r="AE8" s="381"/>
      <c r="AF8" s="836"/>
      <c r="AG8" s="836"/>
      <c r="AH8" s="836"/>
      <c r="AI8" s="836"/>
      <c r="AJ8" s="836"/>
      <c r="AK8" s="836"/>
      <c r="AL8" s="836"/>
      <c r="AM8" s="836"/>
      <c r="AN8" s="836"/>
      <c r="AO8" s="836"/>
      <c r="AP8" s="836"/>
      <c r="AQ8" s="836"/>
      <c r="AR8" s="836"/>
      <c r="AS8" s="836"/>
      <c r="AT8" s="836"/>
      <c r="AU8" s="836"/>
      <c r="AV8" s="836"/>
      <c r="AW8" s="836"/>
      <c r="AX8" s="836"/>
      <c r="AY8" s="837"/>
    </row>
    <row r="9" spans="2:51" ht="103.7" customHeight="1">
      <c r="B9" s="298" t="s">
        <v>18</v>
      </c>
      <c r="C9" s="299"/>
      <c r="D9" s="299"/>
      <c r="E9" s="299"/>
      <c r="F9" s="299"/>
      <c r="G9" s="299"/>
      <c r="H9" s="915" t="s">
        <v>1149</v>
      </c>
      <c r="I9" s="916"/>
      <c r="J9" s="916"/>
      <c r="K9" s="916"/>
      <c r="L9" s="916"/>
      <c r="M9" s="916"/>
      <c r="N9" s="916"/>
      <c r="O9" s="916"/>
      <c r="P9" s="916"/>
      <c r="Q9" s="916"/>
      <c r="R9" s="916"/>
      <c r="S9" s="916"/>
      <c r="T9" s="916"/>
      <c r="U9" s="916"/>
      <c r="V9" s="916"/>
      <c r="W9" s="916"/>
      <c r="X9" s="916"/>
      <c r="Y9" s="916"/>
      <c r="Z9" s="916"/>
      <c r="AA9" s="916"/>
      <c r="AB9" s="916"/>
      <c r="AC9" s="916"/>
      <c r="AD9" s="916"/>
      <c r="AE9" s="916"/>
      <c r="AF9" s="916"/>
      <c r="AG9" s="916"/>
      <c r="AH9" s="916"/>
      <c r="AI9" s="916"/>
      <c r="AJ9" s="916"/>
      <c r="AK9" s="916"/>
      <c r="AL9" s="916"/>
      <c r="AM9" s="916"/>
      <c r="AN9" s="916"/>
      <c r="AO9" s="916"/>
      <c r="AP9" s="916"/>
      <c r="AQ9" s="916"/>
      <c r="AR9" s="916"/>
      <c r="AS9" s="916"/>
      <c r="AT9" s="916"/>
      <c r="AU9" s="916"/>
      <c r="AV9" s="916"/>
      <c r="AW9" s="916"/>
      <c r="AX9" s="916"/>
      <c r="AY9" s="917"/>
    </row>
    <row r="10" spans="2:51" ht="121.5" customHeight="1">
      <c r="B10" s="298" t="s">
        <v>20</v>
      </c>
      <c r="C10" s="299"/>
      <c r="D10" s="299"/>
      <c r="E10" s="299"/>
      <c r="F10" s="299"/>
      <c r="G10" s="299"/>
      <c r="H10" s="915" t="s">
        <v>1148</v>
      </c>
      <c r="I10" s="916"/>
      <c r="J10" s="916"/>
      <c r="K10" s="916"/>
      <c r="L10" s="916"/>
      <c r="M10" s="916"/>
      <c r="N10" s="916"/>
      <c r="O10" s="916"/>
      <c r="P10" s="916"/>
      <c r="Q10" s="916"/>
      <c r="R10" s="916"/>
      <c r="S10" s="916"/>
      <c r="T10" s="916"/>
      <c r="U10" s="916"/>
      <c r="V10" s="916"/>
      <c r="W10" s="916"/>
      <c r="X10" s="916"/>
      <c r="Y10" s="916"/>
      <c r="Z10" s="916"/>
      <c r="AA10" s="916"/>
      <c r="AB10" s="916"/>
      <c r="AC10" s="916"/>
      <c r="AD10" s="916"/>
      <c r="AE10" s="916"/>
      <c r="AF10" s="916"/>
      <c r="AG10" s="916"/>
      <c r="AH10" s="916"/>
      <c r="AI10" s="916"/>
      <c r="AJ10" s="916"/>
      <c r="AK10" s="916"/>
      <c r="AL10" s="916"/>
      <c r="AM10" s="916"/>
      <c r="AN10" s="916"/>
      <c r="AO10" s="916"/>
      <c r="AP10" s="916"/>
      <c r="AQ10" s="916"/>
      <c r="AR10" s="916"/>
      <c r="AS10" s="916"/>
      <c r="AT10" s="916"/>
      <c r="AU10" s="916"/>
      <c r="AV10" s="916"/>
      <c r="AW10" s="916"/>
      <c r="AX10" s="916"/>
      <c r="AY10" s="917"/>
    </row>
    <row r="11" spans="2:51" ht="29.25" customHeight="1">
      <c r="B11" s="298" t="s">
        <v>22</v>
      </c>
      <c r="C11" s="299"/>
      <c r="D11" s="299"/>
      <c r="E11" s="299"/>
      <c r="F11" s="299"/>
      <c r="G11" s="303"/>
      <c r="H11" s="304" t="s">
        <v>381</v>
      </c>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305"/>
      <c r="AW11" s="305"/>
      <c r="AX11" s="305"/>
      <c r="AY11" s="306"/>
    </row>
    <row r="12" spans="2:51" ht="21" customHeight="1">
      <c r="B12" s="391" t="s">
        <v>24</v>
      </c>
      <c r="C12" s="392"/>
      <c r="D12" s="392"/>
      <c r="E12" s="392"/>
      <c r="F12" s="392"/>
      <c r="G12" s="393"/>
      <c r="H12" s="400"/>
      <c r="I12" s="401"/>
      <c r="J12" s="401"/>
      <c r="K12" s="401"/>
      <c r="L12" s="401"/>
      <c r="M12" s="401"/>
      <c r="N12" s="401"/>
      <c r="O12" s="401"/>
      <c r="P12" s="401"/>
      <c r="Q12" s="402" t="s">
        <v>641</v>
      </c>
      <c r="R12" s="403"/>
      <c r="S12" s="403"/>
      <c r="T12" s="403"/>
      <c r="U12" s="403"/>
      <c r="V12" s="403"/>
      <c r="W12" s="404"/>
      <c r="X12" s="402" t="s">
        <v>640</v>
      </c>
      <c r="Y12" s="403"/>
      <c r="Z12" s="403"/>
      <c r="AA12" s="403"/>
      <c r="AB12" s="403"/>
      <c r="AC12" s="403"/>
      <c r="AD12" s="404"/>
      <c r="AE12" s="402" t="s">
        <v>639</v>
      </c>
      <c r="AF12" s="403"/>
      <c r="AG12" s="403"/>
      <c r="AH12" s="403"/>
      <c r="AI12" s="403"/>
      <c r="AJ12" s="403"/>
      <c r="AK12" s="404"/>
      <c r="AL12" s="402" t="s">
        <v>638</v>
      </c>
      <c r="AM12" s="403"/>
      <c r="AN12" s="403"/>
      <c r="AO12" s="403"/>
      <c r="AP12" s="403"/>
      <c r="AQ12" s="403"/>
      <c r="AR12" s="404"/>
      <c r="AS12" s="402" t="s">
        <v>626</v>
      </c>
      <c r="AT12" s="403"/>
      <c r="AU12" s="403"/>
      <c r="AV12" s="403"/>
      <c r="AW12" s="403"/>
      <c r="AX12" s="403"/>
      <c r="AY12" s="426"/>
    </row>
    <row r="13" spans="2:51" ht="21" customHeight="1">
      <c r="B13" s="394"/>
      <c r="C13" s="395"/>
      <c r="D13" s="395"/>
      <c r="E13" s="395"/>
      <c r="F13" s="395"/>
      <c r="G13" s="396"/>
      <c r="H13" s="413" t="s">
        <v>30</v>
      </c>
      <c r="I13" s="414"/>
      <c r="J13" s="427" t="s">
        <v>31</v>
      </c>
      <c r="K13" s="428"/>
      <c r="L13" s="428"/>
      <c r="M13" s="428"/>
      <c r="N13" s="428"/>
      <c r="O13" s="428"/>
      <c r="P13" s="429"/>
      <c r="Q13" s="839">
        <v>358</v>
      </c>
      <c r="R13" s="839"/>
      <c r="S13" s="839"/>
      <c r="T13" s="839"/>
      <c r="U13" s="839"/>
      <c r="V13" s="839"/>
      <c r="W13" s="839"/>
      <c r="X13" s="839">
        <v>295</v>
      </c>
      <c r="Y13" s="839"/>
      <c r="Z13" s="839"/>
      <c r="AA13" s="839"/>
      <c r="AB13" s="839"/>
      <c r="AC13" s="839"/>
      <c r="AD13" s="839"/>
      <c r="AE13" s="430">
        <v>257</v>
      </c>
      <c r="AF13" s="430"/>
      <c r="AG13" s="430"/>
      <c r="AH13" s="430"/>
      <c r="AI13" s="430"/>
      <c r="AJ13" s="430"/>
      <c r="AK13" s="430"/>
      <c r="AL13" s="430">
        <v>233</v>
      </c>
      <c r="AM13" s="430"/>
      <c r="AN13" s="430"/>
      <c r="AO13" s="430"/>
      <c r="AP13" s="430"/>
      <c r="AQ13" s="430"/>
      <c r="AR13" s="430"/>
      <c r="AS13" s="430">
        <v>222</v>
      </c>
      <c r="AT13" s="430"/>
      <c r="AU13" s="430"/>
      <c r="AV13" s="430"/>
      <c r="AW13" s="430"/>
      <c r="AX13" s="430"/>
      <c r="AY13" s="431"/>
    </row>
    <row r="14" spans="2:51" ht="21" customHeight="1">
      <c r="B14" s="394"/>
      <c r="C14" s="395"/>
      <c r="D14" s="395"/>
      <c r="E14" s="395"/>
      <c r="F14" s="395"/>
      <c r="G14" s="396"/>
      <c r="H14" s="415"/>
      <c r="I14" s="416"/>
      <c r="J14" s="409" t="s">
        <v>32</v>
      </c>
      <c r="K14" s="410"/>
      <c r="L14" s="410"/>
      <c r="M14" s="410"/>
      <c r="N14" s="410"/>
      <c r="O14" s="410"/>
      <c r="P14" s="411"/>
      <c r="Q14" s="790" t="s">
        <v>1119</v>
      </c>
      <c r="R14" s="790"/>
      <c r="S14" s="790"/>
      <c r="T14" s="790"/>
      <c r="U14" s="790"/>
      <c r="V14" s="790"/>
      <c r="W14" s="790"/>
      <c r="X14" s="790">
        <v>671</v>
      </c>
      <c r="Y14" s="790"/>
      <c r="Z14" s="790"/>
      <c r="AA14" s="790"/>
      <c r="AB14" s="790"/>
      <c r="AC14" s="790"/>
      <c r="AD14" s="790"/>
      <c r="AE14" s="791" t="s">
        <v>1119</v>
      </c>
      <c r="AF14" s="405"/>
      <c r="AG14" s="405"/>
      <c r="AH14" s="405"/>
      <c r="AI14" s="405"/>
      <c r="AJ14" s="405"/>
      <c r="AK14" s="405"/>
      <c r="AL14" s="791" t="s">
        <v>1118</v>
      </c>
      <c r="AM14" s="405"/>
      <c r="AN14" s="405"/>
      <c r="AO14" s="405"/>
      <c r="AP14" s="405"/>
      <c r="AQ14" s="405"/>
      <c r="AR14" s="405"/>
      <c r="AS14" s="432"/>
      <c r="AT14" s="432"/>
      <c r="AU14" s="432"/>
      <c r="AV14" s="432"/>
      <c r="AW14" s="432"/>
      <c r="AX14" s="432"/>
      <c r="AY14" s="433"/>
    </row>
    <row r="15" spans="2:51" ht="24.75" customHeight="1">
      <c r="B15" s="394"/>
      <c r="C15" s="395"/>
      <c r="D15" s="395"/>
      <c r="E15" s="395"/>
      <c r="F15" s="395"/>
      <c r="G15" s="396"/>
      <c r="H15" s="415"/>
      <c r="I15" s="416"/>
      <c r="J15" s="409" t="s">
        <v>34</v>
      </c>
      <c r="K15" s="410"/>
      <c r="L15" s="410"/>
      <c r="M15" s="410"/>
      <c r="N15" s="410"/>
      <c r="O15" s="410"/>
      <c r="P15" s="411"/>
      <c r="Q15" s="790">
        <v>141</v>
      </c>
      <c r="R15" s="790"/>
      <c r="S15" s="790"/>
      <c r="T15" s="790"/>
      <c r="U15" s="790"/>
      <c r="V15" s="790"/>
      <c r="W15" s="790"/>
      <c r="X15" s="790" t="s">
        <v>1117</v>
      </c>
      <c r="Y15" s="790"/>
      <c r="Z15" s="790"/>
      <c r="AA15" s="790"/>
      <c r="AB15" s="790"/>
      <c r="AC15" s="790"/>
      <c r="AD15" s="790"/>
      <c r="AE15" s="405">
        <v>671</v>
      </c>
      <c r="AF15" s="405"/>
      <c r="AG15" s="405"/>
      <c r="AH15" s="405"/>
      <c r="AI15" s="405"/>
      <c r="AJ15" s="405"/>
      <c r="AK15" s="405"/>
      <c r="AL15" s="838">
        <v>25</v>
      </c>
      <c r="AM15" s="838"/>
      <c r="AN15" s="838"/>
      <c r="AO15" s="838"/>
      <c r="AP15" s="838"/>
      <c r="AQ15" s="838"/>
      <c r="AR15" s="838"/>
      <c r="AS15" s="432"/>
      <c r="AT15" s="432"/>
      <c r="AU15" s="432"/>
      <c r="AV15" s="432"/>
      <c r="AW15" s="432"/>
      <c r="AX15" s="432"/>
      <c r="AY15" s="433"/>
    </row>
    <row r="16" spans="2:51" ht="24.75" customHeight="1">
      <c r="B16" s="394"/>
      <c r="C16" s="395"/>
      <c r="D16" s="395"/>
      <c r="E16" s="395"/>
      <c r="F16" s="395"/>
      <c r="G16" s="396"/>
      <c r="H16" s="417"/>
      <c r="I16" s="418"/>
      <c r="J16" s="406" t="s">
        <v>35</v>
      </c>
      <c r="K16" s="407"/>
      <c r="L16" s="407"/>
      <c r="M16" s="407"/>
      <c r="N16" s="407"/>
      <c r="O16" s="407"/>
      <c r="P16" s="408"/>
      <c r="Q16" s="811">
        <v>499</v>
      </c>
      <c r="R16" s="811"/>
      <c r="S16" s="811"/>
      <c r="T16" s="811"/>
      <c r="U16" s="811"/>
      <c r="V16" s="811"/>
      <c r="W16" s="811"/>
      <c r="X16" s="811">
        <v>966</v>
      </c>
      <c r="Y16" s="811"/>
      <c r="Z16" s="811"/>
      <c r="AA16" s="811"/>
      <c r="AB16" s="811"/>
      <c r="AC16" s="811"/>
      <c r="AD16" s="811"/>
      <c r="AE16" s="412">
        <v>928</v>
      </c>
      <c r="AF16" s="412"/>
      <c r="AG16" s="412"/>
      <c r="AH16" s="412"/>
      <c r="AI16" s="412"/>
      <c r="AJ16" s="412"/>
      <c r="AK16" s="412"/>
      <c r="AL16" s="412">
        <v>257</v>
      </c>
      <c r="AM16" s="412"/>
      <c r="AN16" s="412"/>
      <c r="AO16" s="412"/>
      <c r="AP16" s="412"/>
      <c r="AQ16" s="412"/>
      <c r="AR16" s="412"/>
      <c r="AS16" s="412">
        <v>222</v>
      </c>
      <c r="AT16" s="412"/>
      <c r="AU16" s="412"/>
      <c r="AV16" s="412"/>
      <c r="AW16" s="412"/>
      <c r="AX16" s="412"/>
      <c r="AY16" s="789"/>
    </row>
    <row r="17" spans="2:51" ht="24.75" customHeight="1">
      <c r="B17" s="394"/>
      <c r="C17" s="395"/>
      <c r="D17" s="395"/>
      <c r="E17" s="395"/>
      <c r="F17" s="395"/>
      <c r="G17" s="396"/>
      <c r="H17" s="419" t="s">
        <v>36</v>
      </c>
      <c r="I17" s="420"/>
      <c r="J17" s="420"/>
      <c r="K17" s="420"/>
      <c r="L17" s="420"/>
      <c r="M17" s="420"/>
      <c r="N17" s="420"/>
      <c r="O17" s="420"/>
      <c r="P17" s="420"/>
      <c r="Q17" s="794">
        <v>499</v>
      </c>
      <c r="R17" s="794"/>
      <c r="S17" s="794"/>
      <c r="T17" s="794"/>
      <c r="U17" s="794"/>
      <c r="V17" s="794"/>
      <c r="W17" s="794"/>
      <c r="X17" s="794">
        <v>290</v>
      </c>
      <c r="Y17" s="794"/>
      <c r="Z17" s="794"/>
      <c r="AA17" s="794"/>
      <c r="AB17" s="794"/>
      <c r="AC17" s="794"/>
      <c r="AD17" s="794"/>
      <c r="AE17" s="421">
        <v>903</v>
      </c>
      <c r="AF17" s="421"/>
      <c r="AG17" s="421"/>
      <c r="AH17" s="421"/>
      <c r="AI17" s="421"/>
      <c r="AJ17" s="421"/>
      <c r="AK17" s="421"/>
      <c r="AL17" s="389"/>
      <c r="AM17" s="389"/>
      <c r="AN17" s="389"/>
      <c r="AO17" s="389"/>
      <c r="AP17" s="389"/>
      <c r="AQ17" s="389"/>
      <c r="AR17" s="389"/>
      <c r="AS17" s="389"/>
      <c r="AT17" s="389"/>
      <c r="AU17" s="389"/>
      <c r="AV17" s="389"/>
      <c r="AW17" s="389"/>
      <c r="AX17" s="389"/>
      <c r="AY17" s="390"/>
    </row>
    <row r="18" spans="2:51" ht="24.75" customHeight="1">
      <c r="B18" s="397"/>
      <c r="C18" s="398"/>
      <c r="D18" s="398"/>
      <c r="E18" s="398"/>
      <c r="F18" s="398"/>
      <c r="G18" s="399"/>
      <c r="H18" s="419" t="s">
        <v>37</v>
      </c>
      <c r="I18" s="420"/>
      <c r="J18" s="420"/>
      <c r="K18" s="420"/>
      <c r="L18" s="420"/>
      <c r="M18" s="420"/>
      <c r="N18" s="420"/>
      <c r="O18" s="420"/>
      <c r="P18" s="420"/>
      <c r="Q18" s="793">
        <v>1</v>
      </c>
      <c r="R18" s="794"/>
      <c r="S18" s="794"/>
      <c r="T18" s="794"/>
      <c r="U18" s="794"/>
      <c r="V18" s="794"/>
      <c r="W18" s="794"/>
      <c r="X18" s="795">
        <v>0.3</v>
      </c>
      <c r="Y18" s="795"/>
      <c r="Z18" s="795"/>
      <c r="AA18" s="795"/>
      <c r="AB18" s="795"/>
      <c r="AC18" s="795"/>
      <c r="AD18" s="795"/>
      <c r="AE18" s="821">
        <v>0.97299999999999998</v>
      </c>
      <c r="AF18" s="821"/>
      <c r="AG18" s="821"/>
      <c r="AH18" s="821"/>
      <c r="AI18" s="821"/>
      <c r="AJ18" s="821"/>
      <c r="AK18" s="821"/>
      <c r="AL18" s="389"/>
      <c r="AM18" s="389"/>
      <c r="AN18" s="389"/>
      <c r="AO18" s="389"/>
      <c r="AP18" s="389"/>
      <c r="AQ18" s="389"/>
      <c r="AR18" s="389"/>
      <c r="AS18" s="389"/>
      <c r="AT18" s="389"/>
      <c r="AU18" s="389"/>
      <c r="AV18" s="389"/>
      <c r="AW18" s="389"/>
      <c r="AX18" s="389"/>
      <c r="AY18" s="390"/>
    </row>
    <row r="19" spans="2:51" ht="31.7" customHeight="1">
      <c r="B19" s="450" t="s">
        <v>38</v>
      </c>
      <c r="C19" s="451"/>
      <c r="D19" s="451"/>
      <c r="E19" s="451"/>
      <c r="F19" s="451"/>
      <c r="G19" s="452"/>
      <c r="H19" s="422" t="s">
        <v>39</v>
      </c>
      <c r="I19" s="403"/>
      <c r="J19" s="403"/>
      <c r="K19" s="403"/>
      <c r="L19" s="403"/>
      <c r="M19" s="403"/>
      <c r="N19" s="403"/>
      <c r="O19" s="403"/>
      <c r="P19" s="403"/>
      <c r="Q19" s="403"/>
      <c r="R19" s="403"/>
      <c r="S19" s="403"/>
      <c r="T19" s="403"/>
      <c r="U19" s="403"/>
      <c r="V19" s="403"/>
      <c r="W19" s="403"/>
      <c r="X19" s="403"/>
      <c r="Y19" s="404"/>
      <c r="Z19" s="446"/>
      <c r="AA19" s="447"/>
      <c r="AB19" s="448"/>
      <c r="AC19" s="402" t="s">
        <v>40</v>
      </c>
      <c r="AD19" s="403"/>
      <c r="AE19" s="404"/>
      <c r="AF19" s="449" t="s">
        <v>641</v>
      </c>
      <c r="AG19" s="449"/>
      <c r="AH19" s="449"/>
      <c r="AI19" s="449"/>
      <c r="AJ19" s="449"/>
      <c r="AK19" s="449" t="s">
        <v>640</v>
      </c>
      <c r="AL19" s="449"/>
      <c r="AM19" s="449"/>
      <c r="AN19" s="449"/>
      <c r="AO19" s="449"/>
      <c r="AP19" s="449" t="s">
        <v>639</v>
      </c>
      <c r="AQ19" s="449"/>
      <c r="AR19" s="449"/>
      <c r="AS19" s="449"/>
      <c r="AT19" s="449"/>
      <c r="AU19" s="297" t="s">
        <v>1147</v>
      </c>
      <c r="AV19" s="449"/>
      <c r="AW19" s="449"/>
      <c r="AX19" s="449"/>
      <c r="AY19" s="458"/>
    </row>
    <row r="20" spans="2:51" ht="32.25" customHeight="1">
      <c r="B20" s="453"/>
      <c r="C20" s="451"/>
      <c r="D20" s="451"/>
      <c r="E20" s="451"/>
      <c r="F20" s="451"/>
      <c r="G20" s="452"/>
      <c r="H20" s="903" t="s">
        <v>1146</v>
      </c>
      <c r="I20" s="904"/>
      <c r="J20" s="904"/>
      <c r="K20" s="904"/>
      <c r="L20" s="904"/>
      <c r="M20" s="904"/>
      <c r="N20" s="904"/>
      <c r="O20" s="904"/>
      <c r="P20" s="904"/>
      <c r="Q20" s="904"/>
      <c r="R20" s="904"/>
      <c r="S20" s="904"/>
      <c r="T20" s="904"/>
      <c r="U20" s="904"/>
      <c r="V20" s="904"/>
      <c r="W20" s="904"/>
      <c r="X20" s="904"/>
      <c r="Y20" s="905"/>
      <c r="Z20" s="465" t="s">
        <v>43</v>
      </c>
      <c r="AA20" s="466"/>
      <c r="AB20" s="467"/>
      <c r="AC20" s="468"/>
      <c r="AD20" s="468"/>
      <c r="AE20" s="468"/>
      <c r="AF20" s="909" t="s">
        <v>1145</v>
      </c>
      <c r="AG20" s="909"/>
      <c r="AH20" s="909"/>
      <c r="AI20" s="909"/>
      <c r="AJ20" s="909"/>
      <c r="AK20" s="909" t="s">
        <v>1144</v>
      </c>
      <c r="AL20" s="909"/>
      <c r="AM20" s="909"/>
      <c r="AN20" s="909"/>
      <c r="AO20" s="909"/>
      <c r="AP20" s="912" t="s">
        <v>1143</v>
      </c>
      <c r="AQ20" s="913"/>
      <c r="AR20" s="913"/>
      <c r="AS20" s="913"/>
      <c r="AT20" s="913"/>
      <c r="AU20" s="912" t="s">
        <v>1142</v>
      </c>
      <c r="AV20" s="913"/>
      <c r="AW20" s="913"/>
      <c r="AX20" s="913"/>
      <c r="AY20" s="914"/>
    </row>
    <row r="21" spans="2:51" ht="32.25" customHeight="1">
      <c r="B21" s="454"/>
      <c r="C21" s="455"/>
      <c r="D21" s="455"/>
      <c r="E21" s="455"/>
      <c r="F21" s="455"/>
      <c r="G21" s="456"/>
      <c r="H21" s="906"/>
      <c r="I21" s="907"/>
      <c r="J21" s="907"/>
      <c r="K21" s="907"/>
      <c r="L21" s="907"/>
      <c r="M21" s="907"/>
      <c r="N21" s="907"/>
      <c r="O21" s="907"/>
      <c r="P21" s="907"/>
      <c r="Q21" s="907"/>
      <c r="R21" s="907"/>
      <c r="S21" s="907"/>
      <c r="T21" s="907"/>
      <c r="U21" s="907"/>
      <c r="V21" s="907"/>
      <c r="W21" s="907"/>
      <c r="X21" s="907"/>
      <c r="Y21" s="908"/>
      <c r="Z21" s="402" t="s">
        <v>45</v>
      </c>
      <c r="AA21" s="403"/>
      <c r="AB21" s="404"/>
      <c r="AC21" s="435" t="s">
        <v>1141</v>
      </c>
      <c r="AD21" s="435"/>
      <c r="AE21" s="435"/>
      <c r="AF21" s="899">
        <v>50</v>
      </c>
      <c r="AG21" s="899"/>
      <c r="AH21" s="899"/>
      <c r="AI21" s="899"/>
      <c r="AJ21" s="899"/>
      <c r="AK21" s="899">
        <v>27</v>
      </c>
      <c r="AL21" s="899"/>
      <c r="AM21" s="899"/>
      <c r="AN21" s="899"/>
      <c r="AO21" s="899"/>
      <c r="AP21" s="435">
        <v>24</v>
      </c>
      <c r="AQ21" s="435"/>
      <c r="AR21" s="435"/>
      <c r="AS21" s="435"/>
      <c r="AT21" s="435"/>
      <c r="AU21" s="472"/>
      <c r="AV21" s="472"/>
      <c r="AW21" s="472"/>
      <c r="AX21" s="472"/>
      <c r="AY21" s="473"/>
    </row>
    <row r="22" spans="2:51" ht="31.7" customHeight="1">
      <c r="B22" s="512" t="s">
        <v>47</v>
      </c>
      <c r="C22" s="513"/>
      <c r="D22" s="513"/>
      <c r="E22" s="513"/>
      <c r="F22" s="513"/>
      <c r="G22" s="514"/>
      <c r="H22" s="422" t="s">
        <v>48</v>
      </c>
      <c r="I22" s="403"/>
      <c r="J22" s="403"/>
      <c r="K22" s="403"/>
      <c r="L22" s="403"/>
      <c r="M22" s="403"/>
      <c r="N22" s="403"/>
      <c r="O22" s="403"/>
      <c r="P22" s="403"/>
      <c r="Q22" s="403"/>
      <c r="R22" s="403"/>
      <c r="S22" s="403"/>
      <c r="T22" s="403"/>
      <c r="U22" s="403"/>
      <c r="V22" s="403"/>
      <c r="W22" s="403"/>
      <c r="X22" s="403"/>
      <c r="Y22" s="404"/>
      <c r="Z22" s="446"/>
      <c r="AA22" s="447"/>
      <c r="AB22" s="448"/>
      <c r="AC22" s="402" t="s">
        <v>40</v>
      </c>
      <c r="AD22" s="403"/>
      <c r="AE22" s="404"/>
      <c r="AF22" s="449" t="s">
        <v>641</v>
      </c>
      <c r="AG22" s="449"/>
      <c r="AH22" s="449"/>
      <c r="AI22" s="449"/>
      <c r="AJ22" s="449"/>
      <c r="AK22" s="449" t="s">
        <v>640</v>
      </c>
      <c r="AL22" s="449"/>
      <c r="AM22" s="449"/>
      <c r="AN22" s="449"/>
      <c r="AO22" s="449"/>
      <c r="AP22" s="449" t="s">
        <v>639</v>
      </c>
      <c r="AQ22" s="449"/>
      <c r="AR22" s="449"/>
      <c r="AS22" s="449"/>
      <c r="AT22" s="449"/>
      <c r="AU22" s="423" t="s">
        <v>49</v>
      </c>
      <c r="AV22" s="424"/>
      <c r="AW22" s="424"/>
      <c r="AX22" s="424"/>
      <c r="AY22" s="425"/>
    </row>
    <row r="23" spans="2:51" ht="39.950000000000003" customHeight="1">
      <c r="B23" s="313"/>
      <c r="C23" s="314"/>
      <c r="D23" s="314"/>
      <c r="E23" s="314"/>
      <c r="F23" s="314"/>
      <c r="G23" s="315"/>
      <c r="H23" s="889" t="s">
        <v>1140</v>
      </c>
      <c r="I23" s="890"/>
      <c r="J23" s="890"/>
      <c r="K23" s="890"/>
      <c r="L23" s="890"/>
      <c r="M23" s="890"/>
      <c r="N23" s="890"/>
      <c r="O23" s="890"/>
      <c r="P23" s="890"/>
      <c r="Q23" s="890"/>
      <c r="R23" s="890"/>
      <c r="S23" s="890"/>
      <c r="T23" s="890"/>
      <c r="U23" s="890"/>
      <c r="V23" s="890"/>
      <c r="W23" s="890"/>
      <c r="X23" s="890"/>
      <c r="Y23" s="891"/>
      <c r="Z23" s="500" t="s">
        <v>51</v>
      </c>
      <c r="AA23" s="501"/>
      <c r="AB23" s="502"/>
      <c r="AC23" s="895" t="s">
        <v>1139</v>
      </c>
      <c r="AD23" s="834"/>
      <c r="AE23" s="896"/>
      <c r="AF23" s="899">
        <v>4</v>
      </c>
      <c r="AG23" s="899"/>
      <c r="AH23" s="899"/>
      <c r="AI23" s="899"/>
      <c r="AJ23" s="899"/>
      <c r="AK23" s="899">
        <v>4</v>
      </c>
      <c r="AL23" s="899"/>
      <c r="AM23" s="899"/>
      <c r="AN23" s="899"/>
      <c r="AO23" s="899"/>
      <c r="AP23" s="435">
        <v>6</v>
      </c>
      <c r="AQ23" s="435"/>
      <c r="AR23" s="435"/>
      <c r="AS23" s="435"/>
      <c r="AT23" s="435"/>
      <c r="AU23" s="518" t="s">
        <v>1138</v>
      </c>
      <c r="AV23" s="519"/>
      <c r="AW23" s="519"/>
      <c r="AX23" s="519"/>
      <c r="AY23" s="520"/>
    </row>
    <row r="24" spans="2:51" ht="26.85" customHeight="1">
      <c r="B24" s="515"/>
      <c r="C24" s="516"/>
      <c r="D24" s="516"/>
      <c r="E24" s="516"/>
      <c r="F24" s="516"/>
      <c r="G24" s="517"/>
      <c r="H24" s="892"/>
      <c r="I24" s="893"/>
      <c r="J24" s="893"/>
      <c r="K24" s="893"/>
      <c r="L24" s="893"/>
      <c r="M24" s="893"/>
      <c r="N24" s="893"/>
      <c r="O24" s="893"/>
      <c r="P24" s="893"/>
      <c r="Q24" s="893"/>
      <c r="R24" s="893"/>
      <c r="S24" s="893"/>
      <c r="T24" s="893"/>
      <c r="U24" s="893"/>
      <c r="V24" s="893"/>
      <c r="W24" s="893"/>
      <c r="X24" s="893"/>
      <c r="Y24" s="894"/>
      <c r="Z24" s="503"/>
      <c r="AA24" s="504"/>
      <c r="AB24" s="505"/>
      <c r="AC24" s="897"/>
      <c r="AD24" s="836"/>
      <c r="AE24" s="898"/>
      <c r="AF24" s="918">
        <v>5</v>
      </c>
      <c r="AG24" s="919"/>
      <c r="AH24" s="919"/>
      <c r="AI24" s="919"/>
      <c r="AJ24" s="920"/>
      <c r="AK24" s="918">
        <v>4</v>
      </c>
      <c r="AL24" s="919"/>
      <c r="AM24" s="919"/>
      <c r="AN24" s="919"/>
      <c r="AO24" s="920"/>
      <c r="AP24" s="888" t="s">
        <v>1137</v>
      </c>
      <c r="AQ24" s="522"/>
      <c r="AR24" s="522"/>
      <c r="AS24" s="522"/>
      <c r="AT24" s="523"/>
      <c r="AU24" s="888" t="s">
        <v>1136</v>
      </c>
      <c r="AV24" s="522"/>
      <c r="AW24" s="522"/>
      <c r="AX24" s="522"/>
      <c r="AY24" s="524"/>
    </row>
    <row r="25" spans="2:51" ht="51.75" customHeight="1">
      <c r="B25" s="512" t="s">
        <v>55</v>
      </c>
      <c r="C25" s="525"/>
      <c r="D25" s="525"/>
      <c r="E25" s="525"/>
      <c r="F25" s="525"/>
      <c r="G25" s="525"/>
      <c r="H25" s="526" t="s">
        <v>1135</v>
      </c>
      <c r="I25" s="527"/>
      <c r="J25" s="527"/>
      <c r="K25" s="527"/>
      <c r="L25" s="527"/>
      <c r="M25" s="527"/>
      <c r="N25" s="527"/>
      <c r="O25" s="527"/>
      <c r="P25" s="527"/>
      <c r="Q25" s="527"/>
      <c r="R25" s="527"/>
      <c r="S25" s="527"/>
      <c r="T25" s="527"/>
      <c r="U25" s="527"/>
      <c r="V25" s="527"/>
      <c r="W25" s="527"/>
      <c r="X25" s="527"/>
      <c r="Y25" s="527"/>
      <c r="Z25" s="528" t="s">
        <v>57</v>
      </c>
      <c r="AA25" s="529"/>
      <c r="AB25" s="530"/>
      <c r="AC25" s="436" t="s">
        <v>1134</v>
      </c>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8"/>
    </row>
    <row r="26" spans="2:51" ht="23.1" customHeight="1">
      <c r="B26" s="546" t="s">
        <v>59</v>
      </c>
      <c r="C26" s="547"/>
      <c r="D26" s="493" t="s">
        <v>60</v>
      </c>
      <c r="E26" s="494"/>
      <c r="F26" s="494"/>
      <c r="G26" s="494"/>
      <c r="H26" s="494"/>
      <c r="I26" s="494"/>
      <c r="J26" s="494"/>
      <c r="K26" s="494"/>
      <c r="L26" s="495"/>
      <c r="M26" s="496" t="s">
        <v>61</v>
      </c>
      <c r="N26" s="496"/>
      <c r="O26" s="496"/>
      <c r="P26" s="496"/>
      <c r="Q26" s="496"/>
      <c r="R26" s="496"/>
      <c r="S26" s="497" t="s">
        <v>626</v>
      </c>
      <c r="T26" s="497"/>
      <c r="U26" s="497"/>
      <c r="V26" s="497"/>
      <c r="W26" s="497"/>
      <c r="X26" s="497"/>
      <c r="Y26" s="498" t="s">
        <v>62</v>
      </c>
      <c r="Z26" s="494"/>
      <c r="AA26" s="494"/>
      <c r="AB26" s="494"/>
      <c r="AC26" s="494"/>
      <c r="AD26" s="494"/>
      <c r="AE26" s="494"/>
      <c r="AF26" s="494"/>
      <c r="AG26" s="494"/>
      <c r="AH26" s="494"/>
      <c r="AI26" s="494"/>
      <c r="AJ26" s="494"/>
      <c r="AK26" s="494"/>
      <c r="AL26" s="494"/>
      <c r="AM26" s="494"/>
      <c r="AN26" s="494"/>
      <c r="AO26" s="494"/>
      <c r="AP26" s="494"/>
      <c r="AQ26" s="494"/>
      <c r="AR26" s="494"/>
      <c r="AS26" s="494"/>
      <c r="AT26" s="494"/>
      <c r="AU26" s="494"/>
      <c r="AV26" s="494"/>
      <c r="AW26" s="494"/>
      <c r="AX26" s="494"/>
      <c r="AY26" s="499"/>
    </row>
    <row r="27" spans="2:51" ht="23.1" customHeight="1">
      <c r="B27" s="548"/>
      <c r="C27" s="549"/>
      <c r="D27" s="885" t="s">
        <v>1133</v>
      </c>
      <c r="E27" s="886"/>
      <c r="F27" s="886"/>
      <c r="G27" s="886"/>
      <c r="H27" s="886"/>
      <c r="I27" s="886"/>
      <c r="J27" s="886"/>
      <c r="K27" s="886"/>
      <c r="L27" s="887"/>
      <c r="M27" s="442">
        <v>230</v>
      </c>
      <c r="N27" s="442"/>
      <c r="O27" s="442"/>
      <c r="P27" s="442"/>
      <c r="Q27" s="442"/>
      <c r="R27" s="442"/>
      <c r="S27" s="442">
        <v>220</v>
      </c>
      <c r="T27" s="442"/>
      <c r="U27" s="442"/>
      <c r="V27" s="442"/>
      <c r="W27" s="442"/>
      <c r="X27" s="442"/>
      <c r="Y27" s="792"/>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5"/>
    </row>
    <row r="28" spans="2:51" ht="23.1" customHeight="1">
      <c r="B28" s="548"/>
      <c r="C28" s="549"/>
      <c r="D28" s="882" t="s">
        <v>1132</v>
      </c>
      <c r="E28" s="883"/>
      <c r="F28" s="883"/>
      <c r="G28" s="883"/>
      <c r="H28" s="883"/>
      <c r="I28" s="883"/>
      <c r="J28" s="883"/>
      <c r="K28" s="883"/>
      <c r="L28" s="884"/>
      <c r="M28" s="486">
        <v>2</v>
      </c>
      <c r="N28" s="486"/>
      <c r="O28" s="486"/>
      <c r="P28" s="486"/>
      <c r="Q28" s="486"/>
      <c r="R28" s="486"/>
      <c r="S28" s="486">
        <v>2</v>
      </c>
      <c r="T28" s="486"/>
      <c r="U28" s="486"/>
      <c r="V28" s="486"/>
      <c r="W28" s="486"/>
      <c r="X28" s="486"/>
      <c r="Y28" s="478"/>
      <c r="Z28" s="479"/>
      <c r="AA28" s="479"/>
      <c r="AB28" s="479"/>
      <c r="AC28" s="479"/>
      <c r="AD28" s="479"/>
      <c r="AE28" s="479"/>
      <c r="AF28" s="479"/>
      <c r="AG28" s="479"/>
      <c r="AH28" s="479"/>
      <c r="AI28" s="479"/>
      <c r="AJ28" s="479"/>
      <c r="AK28" s="479"/>
      <c r="AL28" s="479"/>
      <c r="AM28" s="479"/>
      <c r="AN28" s="479"/>
      <c r="AO28" s="479"/>
      <c r="AP28" s="479"/>
      <c r="AQ28" s="479"/>
      <c r="AR28" s="479"/>
      <c r="AS28" s="479"/>
      <c r="AT28" s="479"/>
      <c r="AU28" s="479"/>
      <c r="AV28" s="479"/>
      <c r="AW28" s="479"/>
      <c r="AX28" s="479"/>
      <c r="AY28" s="480"/>
    </row>
    <row r="29" spans="2:51" ht="23.1" customHeight="1">
      <c r="B29" s="548"/>
      <c r="C29" s="549"/>
      <c r="D29" s="783"/>
      <c r="E29" s="784"/>
      <c r="F29" s="784"/>
      <c r="G29" s="784"/>
      <c r="H29" s="784"/>
      <c r="I29" s="784"/>
      <c r="J29" s="784"/>
      <c r="K29" s="784"/>
      <c r="L29" s="785"/>
      <c r="M29" s="486"/>
      <c r="N29" s="486"/>
      <c r="O29" s="486"/>
      <c r="P29" s="486"/>
      <c r="Q29" s="486"/>
      <c r="R29" s="486"/>
      <c r="S29" s="486"/>
      <c r="T29" s="486"/>
      <c r="U29" s="486"/>
      <c r="V29" s="486"/>
      <c r="W29" s="486"/>
      <c r="X29" s="486"/>
      <c r="Y29" s="478"/>
      <c r="Z29" s="479"/>
      <c r="AA29" s="479"/>
      <c r="AB29" s="479"/>
      <c r="AC29" s="479"/>
      <c r="AD29" s="479"/>
      <c r="AE29" s="479"/>
      <c r="AF29" s="479"/>
      <c r="AG29" s="479"/>
      <c r="AH29" s="479"/>
      <c r="AI29" s="479"/>
      <c r="AJ29" s="479"/>
      <c r="AK29" s="479"/>
      <c r="AL29" s="479"/>
      <c r="AM29" s="479"/>
      <c r="AN29" s="479"/>
      <c r="AO29" s="479"/>
      <c r="AP29" s="479"/>
      <c r="AQ29" s="479"/>
      <c r="AR29" s="479"/>
      <c r="AS29" s="479"/>
      <c r="AT29" s="479"/>
      <c r="AU29" s="479"/>
      <c r="AV29" s="479"/>
      <c r="AW29" s="479"/>
      <c r="AX29" s="479"/>
      <c r="AY29" s="480"/>
    </row>
    <row r="30" spans="2:51" ht="23.1" customHeight="1">
      <c r="B30" s="548"/>
      <c r="C30" s="549"/>
      <c r="D30" s="783"/>
      <c r="E30" s="784"/>
      <c r="F30" s="784"/>
      <c r="G30" s="784"/>
      <c r="H30" s="784"/>
      <c r="I30" s="784"/>
      <c r="J30" s="784"/>
      <c r="K30" s="784"/>
      <c r="L30" s="785"/>
      <c r="M30" s="486"/>
      <c r="N30" s="486"/>
      <c r="O30" s="486"/>
      <c r="P30" s="486"/>
      <c r="Q30" s="486"/>
      <c r="R30" s="486"/>
      <c r="S30" s="486"/>
      <c r="T30" s="486"/>
      <c r="U30" s="486"/>
      <c r="V30" s="486"/>
      <c r="W30" s="486"/>
      <c r="X30" s="486"/>
      <c r="Y30" s="478"/>
      <c r="Z30" s="479"/>
      <c r="AA30" s="479"/>
      <c r="AB30" s="479"/>
      <c r="AC30" s="479"/>
      <c r="AD30" s="479"/>
      <c r="AE30" s="479"/>
      <c r="AF30" s="479"/>
      <c r="AG30" s="479"/>
      <c r="AH30" s="479"/>
      <c r="AI30" s="479"/>
      <c r="AJ30" s="479"/>
      <c r="AK30" s="479"/>
      <c r="AL30" s="479"/>
      <c r="AM30" s="479"/>
      <c r="AN30" s="479"/>
      <c r="AO30" s="479"/>
      <c r="AP30" s="479"/>
      <c r="AQ30" s="479"/>
      <c r="AR30" s="479"/>
      <c r="AS30" s="479"/>
      <c r="AT30" s="479"/>
      <c r="AU30" s="479"/>
      <c r="AV30" s="479"/>
      <c r="AW30" s="479"/>
      <c r="AX30" s="479"/>
      <c r="AY30" s="480"/>
    </row>
    <row r="31" spans="2:51" ht="23.1" customHeight="1">
      <c r="B31" s="548"/>
      <c r="C31" s="549"/>
      <c r="D31" s="783"/>
      <c r="E31" s="784"/>
      <c r="F31" s="784"/>
      <c r="G31" s="784"/>
      <c r="H31" s="784"/>
      <c r="I31" s="784"/>
      <c r="J31" s="784"/>
      <c r="K31" s="784"/>
      <c r="L31" s="785"/>
      <c r="M31" s="486"/>
      <c r="N31" s="486"/>
      <c r="O31" s="486"/>
      <c r="P31" s="486"/>
      <c r="Q31" s="486"/>
      <c r="R31" s="486"/>
      <c r="S31" s="486"/>
      <c r="T31" s="486"/>
      <c r="U31" s="486"/>
      <c r="V31" s="486"/>
      <c r="W31" s="486"/>
      <c r="X31" s="486"/>
      <c r="Y31" s="478"/>
      <c r="Z31" s="479"/>
      <c r="AA31" s="479"/>
      <c r="AB31" s="479"/>
      <c r="AC31" s="479"/>
      <c r="AD31" s="479"/>
      <c r="AE31" s="479"/>
      <c r="AF31" s="479"/>
      <c r="AG31" s="479"/>
      <c r="AH31" s="479"/>
      <c r="AI31" s="479"/>
      <c r="AJ31" s="479"/>
      <c r="AK31" s="479"/>
      <c r="AL31" s="479"/>
      <c r="AM31" s="479"/>
      <c r="AN31" s="479"/>
      <c r="AO31" s="479"/>
      <c r="AP31" s="479"/>
      <c r="AQ31" s="479"/>
      <c r="AR31" s="479"/>
      <c r="AS31" s="479"/>
      <c r="AT31" s="479"/>
      <c r="AU31" s="479"/>
      <c r="AV31" s="479"/>
      <c r="AW31" s="479"/>
      <c r="AX31" s="479"/>
      <c r="AY31" s="480"/>
    </row>
    <row r="32" spans="2:51" ht="23.1" customHeight="1">
      <c r="B32" s="548"/>
      <c r="C32" s="549"/>
      <c r="D32" s="780"/>
      <c r="E32" s="781"/>
      <c r="F32" s="781"/>
      <c r="G32" s="781"/>
      <c r="H32" s="781"/>
      <c r="I32" s="781"/>
      <c r="J32" s="781"/>
      <c r="K32" s="781"/>
      <c r="L32" s="782"/>
      <c r="M32" s="486"/>
      <c r="N32" s="486"/>
      <c r="O32" s="486"/>
      <c r="P32" s="486"/>
      <c r="Q32" s="486"/>
      <c r="R32" s="486"/>
      <c r="S32" s="486"/>
      <c r="T32" s="486"/>
      <c r="U32" s="486"/>
      <c r="V32" s="486"/>
      <c r="W32" s="486"/>
      <c r="X32" s="486"/>
      <c r="Y32" s="478"/>
      <c r="Z32" s="479"/>
      <c r="AA32" s="479"/>
      <c r="AB32" s="479"/>
      <c r="AC32" s="479"/>
      <c r="AD32" s="479"/>
      <c r="AE32" s="479"/>
      <c r="AF32" s="479"/>
      <c r="AG32" s="479"/>
      <c r="AH32" s="479"/>
      <c r="AI32" s="479"/>
      <c r="AJ32" s="479"/>
      <c r="AK32" s="479"/>
      <c r="AL32" s="479"/>
      <c r="AM32" s="479"/>
      <c r="AN32" s="479"/>
      <c r="AO32" s="479"/>
      <c r="AP32" s="479"/>
      <c r="AQ32" s="479"/>
      <c r="AR32" s="479"/>
      <c r="AS32" s="479"/>
      <c r="AT32" s="479"/>
      <c r="AU32" s="479"/>
      <c r="AV32" s="479"/>
      <c r="AW32" s="479"/>
      <c r="AX32" s="479"/>
      <c r="AY32" s="480"/>
    </row>
    <row r="33" spans="1:51" ht="23.1" customHeight="1">
      <c r="B33" s="548"/>
      <c r="C33" s="549"/>
      <c r="D33" s="783"/>
      <c r="E33" s="784"/>
      <c r="F33" s="784"/>
      <c r="G33" s="784"/>
      <c r="H33" s="784"/>
      <c r="I33" s="784"/>
      <c r="J33" s="784"/>
      <c r="K33" s="784"/>
      <c r="L33" s="785"/>
      <c r="M33" s="486"/>
      <c r="N33" s="486"/>
      <c r="O33" s="486"/>
      <c r="P33" s="486"/>
      <c r="Q33" s="486"/>
      <c r="R33" s="486"/>
      <c r="S33" s="486"/>
      <c r="T33" s="486"/>
      <c r="U33" s="486"/>
      <c r="V33" s="486"/>
      <c r="W33" s="486"/>
      <c r="X33" s="486"/>
      <c r="Y33" s="478"/>
      <c r="Z33" s="479"/>
      <c r="AA33" s="479"/>
      <c r="AB33" s="479"/>
      <c r="AC33" s="479"/>
      <c r="AD33" s="479"/>
      <c r="AE33" s="479"/>
      <c r="AF33" s="479"/>
      <c r="AG33" s="479"/>
      <c r="AH33" s="479"/>
      <c r="AI33" s="479"/>
      <c r="AJ33" s="479"/>
      <c r="AK33" s="479"/>
      <c r="AL33" s="479"/>
      <c r="AM33" s="479"/>
      <c r="AN33" s="479"/>
      <c r="AO33" s="479"/>
      <c r="AP33" s="479"/>
      <c r="AQ33" s="479"/>
      <c r="AR33" s="479"/>
      <c r="AS33" s="479"/>
      <c r="AT33" s="479"/>
      <c r="AU33" s="479"/>
      <c r="AV33" s="479"/>
      <c r="AW33" s="479"/>
      <c r="AX33" s="479"/>
      <c r="AY33" s="480"/>
    </row>
    <row r="34" spans="1:51" ht="23.1" customHeight="1">
      <c r="B34" s="548"/>
      <c r="C34" s="549"/>
      <c r="D34" s="783"/>
      <c r="E34" s="784"/>
      <c r="F34" s="784"/>
      <c r="G34" s="784"/>
      <c r="H34" s="784"/>
      <c r="I34" s="784"/>
      <c r="J34" s="784"/>
      <c r="K34" s="784"/>
      <c r="L34" s="785"/>
      <c r="M34" s="486"/>
      <c r="N34" s="486"/>
      <c r="O34" s="486"/>
      <c r="P34" s="486"/>
      <c r="Q34" s="486"/>
      <c r="R34" s="486"/>
      <c r="S34" s="486"/>
      <c r="T34" s="486"/>
      <c r="U34" s="486"/>
      <c r="V34" s="486"/>
      <c r="W34" s="486"/>
      <c r="X34" s="486"/>
      <c r="Y34" s="478"/>
      <c r="Z34" s="479"/>
      <c r="AA34" s="479"/>
      <c r="AB34" s="479"/>
      <c r="AC34" s="479"/>
      <c r="AD34" s="479"/>
      <c r="AE34" s="479"/>
      <c r="AF34" s="479"/>
      <c r="AG34" s="479"/>
      <c r="AH34" s="479"/>
      <c r="AI34" s="479"/>
      <c r="AJ34" s="479"/>
      <c r="AK34" s="479"/>
      <c r="AL34" s="479"/>
      <c r="AM34" s="479"/>
      <c r="AN34" s="479"/>
      <c r="AO34" s="479"/>
      <c r="AP34" s="479"/>
      <c r="AQ34" s="479"/>
      <c r="AR34" s="479"/>
      <c r="AS34" s="479"/>
      <c r="AT34" s="479"/>
      <c r="AU34" s="479"/>
      <c r="AV34" s="479"/>
      <c r="AW34" s="479"/>
      <c r="AX34" s="479"/>
      <c r="AY34" s="480"/>
    </row>
    <row r="35" spans="1:51" ht="23.1" customHeight="1">
      <c r="B35" s="548"/>
      <c r="C35" s="549"/>
      <c r="D35" s="783"/>
      <c r="E35" s="784"/>
      <c r="F35" s="784"/>
      <c r="G35" s="784"/>
      <c r="H35" s="784"/>
      <c r="I35" s="784"/>
      <c r="J35" s="784"/>
      <c r="K35" s="784"/>
      <c r="L35" s="785"/>
      <c r="M35" s="486"/>
      <c r="N35" s="486"/>
      <c r="O35" s="486"/>
      <c r="P35" s="486"/>
      <c r="Q35" s="486"/>
      <c r="R35" s="486"/>
      <c r="S35" s="486"/>
      <c r="T35" s="486"/>
      <c r="U35" s="486"/>
      <c r="V35" s="486"/>
      <c r="W35" s="486"/>
      <c r="X35" s="486"/>
      <c r="Y35" s="478"/>
      <c r="Z35" s="479"/>
      <c r="AA35" s="479"/>
      <c r="AB35" s="479"/>
      <c r="AC35" s="479"/>
      <c r="AD35" s="479"/>
      <c r="AE35" s="479"/>
      <c r="AF35" s="479"/>
      <c r="AG35" s="479"/>
      <c r="AH35" s="479"/>
      <c r="AI35" s="479"/>
      <c r="AJ35" s="479"/>
      <c r="AK35" s="479"/>
      <c r="AL35" s="479"/>
      <c r="AM35" s="479"/>
      <c r="AN35" s="479"/>
      <c r="AO35" s="479"/>
      <c r="AP35" s="479"/>
      <c r="AQ35" s="479"/>
      <c r="AR35" s="479"/>
      <c r="AS35" s="479"/>
      <c r="AT35" s="479"/>
      <c r="AU35" s="479"/>
      <c r="AV35" s="479"/>
      <c r="AW35" s="479"/>
      <c r="AX35" s="479"/>
      <c r="AY35" s="480"/>
    </row>
    <row r="36" spans="1:51" ht="23.1" customHeight="1">
      <c r="B36" s="548"/>
      <c r="C36" s="549"/>
      <c r="D36" s="822"/>
      <c r="E36" s="823"/>
      <c r="F36" s="823"/>
      <c r="G36" s="823"/>
      <c r="H36" s="823"/>
      <c r="I36" s="823"/>
      <c r="J36" s="823"/>
      <c r="K36" s="823"/>
      <c r="L36" s="824"/>
      <c r="M36" s="877"/>
      <c r="N36" s="877"/>
      <c r="O36" s="877"/>
      <c r="P36" s="877"/>
      <c r="Q36" s="877"/>
      <c r="R36" s="877"/>
      <c r="S36" s="878"/>
      <c r="T36" s="878"/>
      <c r="U36" s="878"/>
      <c r="V36" s="878"/>
      <c r="W36" s="878"/>
      <c r="X36" s="878"/>
      <c r="Y36" s="478"/>
      <c r="Z36" s="479"/>
      <c r="AA36" s="479"/>
      <c r="AB36" s="479"/>
      <c r="AC36" s="479"/>
      <c r="AD36" s="479"/>
      <c r="AE36" s="479"/>
      <c r="AF36" s="479"/>
      <c r="AG36" s="479"/>
      <c r="AH36" s="479"/>
      <c r="AI36" s="479"/>
      <c r="AJ36" s="479"/>
      <c r="AK36" s="479"/>
      <c r="AL36" s="479"/>
      <c r="AM36" s="479"/>
      <c r="AN36" s="479"/>
      <c r="AO36" s="479"/>
      <c r="AP36" s="479"/>
      <c r="AQ36" s="479"/>
      <c r="AR36" s="479"/>
      <c r="AS36" s="479"/>
      <c r="AT36" s="479"/>
      <c r="AU36" s="479"/>
      <c r="AV36" s="479"/>
      <c r="AW36" s="479"/>
      <c r="AX36" s="479"/>
      <c r="AY36" s="480"/>
    </row>
    <row r="37" spans="1:51" ht="23.1" customHeight="1">
      <c r="B37" s="548"/>
      <c r="C37" s="549"/>
      <c r="D37" s="879"/>
      <c r="E37" s="880"/>
      <c r="F37" s="880"/>
      <c r="G37" s="880"/>
      <c r="H37" s="880"/>
      <c r="I37" s="880"/>
      <c r="J37" s="880"/>
      <c r="K37" s="880"/>
      <c r="L37" s="881"/>
      <c r="M37" s="477"/>
      <c r="N37" s="477"/>
      <c r="O37" s="477"/>
      <c r="P37" s="477"/>
      <c r="Q37" s="477"/>
      <c r="R37" s="477"/>
      <c r="S37" s="477"/>
      <c r="T37" s="477"/>
      <c r="U37" s="477"/>
      <c r="V37" s="477"/>
      <c r="W37" s="477"/>
      <c r="X37" s="477"/>
      <c r="Y37" s="478"/>
      <c r="Z37" s="479"/>
      <c r="AA37" s="479"/>
      <c r="AB37" s="479"/>
      <c r="AC37" s="479"/>
      <c r="AD37" s="479"/>
      <c r="AE37" s="479"/>
      <c r="AF37" s="479"/>
      <c r="AG37" s="479"/>
      <c r="AH37" s="479"/>
      <c r="AI37" s="479"/>
      <c r="AJ37" s="479"/>
      <c r="AK37" s="479"/>
      <c r="AL37" s="479"/>
      <c r="AM37" s="479"/>
      <c r="AN37" s="479"/>
      <c r="AO37" s="479"/>
      <c r="AP37" s="479"/>
      <c r="AQ37" s="479"/>
      <c r="AR37" s="479"/>
      <c r="AS37" s="479"/>
      <c r="AT37" s="479"/>
      <c r="AU37" s="479"/>
      <c r="AV37" s="479"/>
      <c r="AW37" s="479"/>
      <c r="AX37" s="479"/>
      <c r="AY37" s="480"/>
    </row>
    <row r="38" spans="1:51" ht="23.1" customHeight="1">
      <c r="B38" s="550"/>
      <c r="C38" s="551"/>
      <c r="D38" s="481" t="s">
        <v>35</v>
      </c>
      <c r="E38" s="327"/>
      <c r="F38" s="327"/>
      <c r="G38" s="327"/>
      <c r="H38" s="327"/>
      <c r="I38" s="327"/>
      <c r="J38" s="327"/>
      <c r="K38" s="327"/>
      <c r="L38" s="328"/>
      <c r="M38" s="482">
        <f>+SUM(M27:R37)</f>
        <v>232</v>
      </c>
      <c r="N38" s="482"/>
      <c r="O38" s="482"/>
      <c r="P38" s="482"/>
      <c r="Q38" s="482"/>
      <c r="R38" s="482"/>
      <c r="S38" s="482">
        <v>222</v>
      </c>
      <c r="T38" s="482"/>
      <c r="U38" s="482"/>
      <c r="V38" s="482"/>
      <c r="W38" s="482"/>
      <c r="X38" s="482"/>
      <c r="Y38" s="483"/>
      <c r="Z38" s="484"/>
      <c r="AA38" s="484"/>
      <c r="AB38" s="484"/>
      <c r="AC38" s="484"/>
      <c r="AD38" s="484"/>
      <c r="AE38" s="484"/>
      <c r="AF38" s="484"/>
      <c r="AG38" s="484"/>
      <c r="AH38" s="484"/>
      <c r="AI38" s="484"/>
      <c r="AJ38" s="484"/>
      <c r="AK38" s="484"/>
      <c r="AL38" s="484"/>
      <c r="AM38" s="484"/>
      <c r="AN38" s="484"/>
      <c r="AO38" s="484"/>
      <c r="AP38" s="484"/>
      <c r="AQ38" s="484"/>
      <c r="AR38" s="484"/>
      <c r="AS38" s="484"/>
      <c r="AT38" s="484"/>
      <c r="AU38" s="484"/>
      <c r="AV38" s="484"/>
      <c r="AW38" s="484"/>
      <c r="AX38" s="484"/>
      <c r="AY38" s="485"/>
    </row>
    <row r="39" spans="1:51" ht="3" customHeight="1">
      <c r="A39" s="3"/>
      <c r="B39" s="4"/>
      <c r="C39" s="4"/>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row>
    <row r="40" spans="1:51" ht="3" customHeight="1" thickBot="1">
      <c r="A40" s="3"/>
      <c r="B40" s="6"/>
      <c r="C40" s="6"/>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1" ht="21" hidden="1" customHeight="1">
      <c r="B41" s="531" t="s">
        <v>70</v>
      </c>
      <c r="C41" s="532"/>
      <c r="D41" s="535" t="s">
        <v>71</v>
      </c>
      <c r="E41" s="516"/>
      <c r="F41" s="516"/>
      <c r="G41" s="516"/>
      <c r="H41" s="516"/>
      <c r="I41" s="516"/>
      <c r="J41" s="516"/>
      <c r="K41" s="516"/>
      <c r="L41" s="516"/>
      <c r="M41" s="516"/>
      <c r="N41" s="516"/>
      <c r="O41" s="516"/>
      <c r="P41" s="516"/>
      <c r="Q41" s="516"/>
      <c r="R41" s="516"/>
      <c r="S41" s="516"/>
      <c r="T41" s="516"/>
      <c r="U41" s="516"/>
      <c r="V41" s="516"/>
      <c r="W41" s="516"/>
      <c r="X41" s="516"/>
      <c r="Y41" s="516"/>
      <c r="Z41" s="516"/>
      <c r="AA41" s="516"/>
      <c r="AB41" s="516"/>
      <c r="AC41" s="516"/>
      <c r="AD41" s="516"/>
      <c r="AE41" s="516"/>
      <c r="AF41" s="516"/>
      <c r="AG41" s="516"/>
      <c r="AH41" s="516"/>
      <c r="AI41" s="516"/>
      <c r="AJ41" s="516"/>
      <c r="AK41" s="516"/>
      <c r="AL41" s="516"/>
      <c r="AM41" s="516"/>
      <c r="AN41" s="516"/>
      <c r="AO41" s="516"/>
      <c r="AP41" s="516"/>
      <c r="AQ41" s="516"/>
      <c r="AR41" s="516"/>
      <c r="AS41" s="516"/>
      <c r="AT41" s="516"/>
      <c r="AU41" s="516"/>
      <c r="AV41" s="516"/>
      <c r="AW41" s="516"/>
      <c r="AX41" s="516"/>
      <c r="AY41" s="536"/>
    </row>
    <row r="42" spans="1:51" ht="203.25" hidden="1" customHeight="1">
      <c r="B42" s="531"/>
      <c r="C42" s="532"/>
      <c r="D42" s="537" t="s">
        <v>72</v>
      </c>
      <c r="E42" s="538"/>
      <c r="F42" s="538"/>
      <c r="G42" s="538"/>
      <c r="H42" s="538"/>
      <c r="I42" s="538"/>
      <c r="J42" s="538"/>
      <c r="K42" s="538"/>
      <c r="L42" s="538"/>
      <c r="M42" s="538"/>
      <c r="N42" s="538"/>
      <c r="O42" s="538"/>
      <c r="P42" s="538"/>
      <c r="Q42" s="538"/>
      <c r="R42" s="538"/>
      <c r="S42" s="538"/>
      <c r="T42" s="538"/>
      <c r="U42" s="538"/>
      <c r="V42" s="538"/>
      <c r="W42" s="538"/>
      <c r="X42" s="538"/>
      <c r="Y42" s="538"/>
      <c r="Z42" s="538"/>
      <c r="AA42" s="538"/>
      <c r="AB42" s="538"/>
      <c r="AC42" s="538"/>
      <c r="AD42" s="538"/>
      <c r="AE42" s="538"/>
      <c r="AF42" s="538"/>
      <c r="AG42" s="538"/>
      <c r="AH42" s="538"/>
      <c r="AI42" s="538"/>
      <c r="AJ42" s="538"/>
      <c r="AK42" s="538"/>
      <c r="AL42" s="538"/>
      <c r="AM42" s="538"/>
      <c r="AN42" s="538"/>
      <c r="AO42" s="538"/>
      <c r="AP42" s="538"/>
      <c r="AQ42" s="538"/>
      <c r="AR42" s="538"/>
      <c r="AS42" s="538"/>
      <c r="AT42" s="538"/>
      <c r="AU42" s="538"/>
      <c r="AV42" s="538"/>
      <c r="AW42" s="538"/>
      <c r="AX42" s="538"/>
      <c r="AY42" s="539"/>
    </row>
    <row r="43" spans="1:51" ht="20.25" hidden="1" customHeight="1">
      <c r="B43" s="531"/>
      <c r="C43" s="532"/>
      <c r="D43" s="540" t="s">
        <v>73</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41"/>
      <c r="AO43" s="541"/>
      <c r="AP43" s="541"/>
      <c r="AQ43" s="541"/>
      <c r="AR43" s="541"/>
      <c r="AS43" s="541"/>
      <c r="AT43" s="541"/>
      <c r="AU43" s="541"/>
      <c r="AV43" s="541"/>
      <c r="AW43" s="541"/>
      <c r="AX43" s="541"/>
      <c r="AY43" s="542"/>
    </row>
    <row r="44" spans="1:51" ht="100.5" hidden="1" customHeight="1" thickBot="1">
      <c r="B44" s="533"/>
      <c r="C44" s="534"/>
      <c r="D44" s="543"/>
      <c r="E44" s="544"/>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5"/>
    </row>
    <row r="45" spans="1:51" ht="21" hidden="1" customHeight="1">
      <c r="A45" s="8"/>
      <c r="B45" s="9"/>
      <c r="C45" s="10"/>
      <c r="D45" s="557" t="s">
        <v>74</v>
      </c>
      <c r="E45" s="558"/>
      <c r="F45" s="558"/>
      <c r="G45" s="558"/>
      <c r="H45" s="558"/>
      <c r="I45" s="558"/>
      <c r="J45" s="558"/>
      <c r="K45" s="558"/>
      <c r="L45" s="558"/>
      <c r="M45" s="558"/>
      <c r="N45" s="558"/>
      <c r="O45" s="558"/>
      <c r="P45" s="558"/>
      <c r="Q45" s="558"/>
      <c r="R45" s="558"/>
      <c r="S45" s="558"/>
      <c r="T45" s="558"/>
      <c r="U45" s="558"/>
      <c r="V45" s="558"/>
      <c r="W45" s="558"/>
      <c r="X45" s="558"/>
      <c r="Y45" s="558"/>
      <c r="Z45" s="558"/>
      <c r="AA45" s="558"/>
      <c r="AB45" s="558"/>
      <c r="AC45" s="558"/>
      <c r="AD45" s="558"/>
      <c r="AE45" s="558"/>
      <c r="AF45" s="558"/>
      <c r="AG45" s="558"/>
      <c r="AH45" s="558"/>
      <c r="AI45" s="558"/>
      <c r="AJ45" s="558"/>
      <c r="AK45" s="558"/>
      <c r="AL45" s="558"/>
      <c r="AM45" s="558"/>
      <c r="AN45" s="558"/>
      <c r="AO45" s="558"/>
      <c r="AP45" s="558"/>
      <c r="AQ45" s="558"/>
      <c r="AR45" s="558"/>
      <c r="AS45" s="558"/>
      <c r="AT45" s="558"/>
      <c r="AU45" s="558"/>
      <c r="AV45" s="558"/>
      <c r="AW45" s="558"/>
      <c r="AX45" s="558"/>
      <c r="AY45" s="559"/>
    </row>
    <row r="46" spans="1:51" ht="135.94999999999999" hidden="1" customHeight="1">
      <c r="A46" s="8"/>
      <c r="B46" s="11"/>
      <c r="C46" s="12"/>
      <c r="D46" s="560"/>
      <c r="E46" s="561"/>
      <c r="F46" s="561"/>
      <c r="G46" s="561"/>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1"/>
      <c r="AO46" s="561"/>
      <c r="AP46" s="561"/>
      <c r="AQ46" s="561"/>
      <c r="AR46" s="561"/>
      <c r="AS46" s="561"/>
      <c r="AT46" s="561"/>
      <c r="AU46" s="561"/>
      <c r="AV46" s="561"/>
      <c r="AW46" s="561"/>
      <c r="AX46" s="561"/>
      <c r="AY46" s="562"/>
    </row>
    <row r="47" spans="1:51" ht="21" customHeight="1">
      <c r="A47" s="8"/>
      <c r="B47" s="563" t="s">
        <v>75</v>
      </c>
      <c r="C47" s="564"/>
      <c r="D47" s="564"/>
      <c r="E47" s="564"/>
      <c r="F47" s="564"/>
      <c r="G47" s="564"/>
      <c r="H47" s="564"/>
      <c r="I47" s="564"/>
      <c r="J47" s="564"/>
      <c r="K47" s="564"/>
      <c r="L47" s="564"/>
      <c r="M47" s="564"/>
      <c r="N47" s="564"/>
      <c r="O47" s="564"/>
      <c r="P47" s="564"/>
      <c r="Q47" s="564"/>
      <c r="R47" s="564"/>
      <c r="S47" s="564"/>
      <c r="T47" s="564"/>
      <c r="U47" s="564"/>
      <c r="V47" s="564"/>
      <c r="W47" s="564"/>
      <c r="X47" s="564"/>
      <c r="Y47" s="564"/>
      <c r="Z47" s="564"/>
      <c r="AA47" s="564"/>
      <c r="AB47" s="564"/>
      <c r="AC47" s="564"/>
      <c r="AD47" s="564"/>
      <c r="AE47" s="564"/>
      <c r="AF47" s="564"/>
      <c r="AG47" s="564"/>
      <c r="AH47" s="564"/>
      <c r="AI47" s="564"/>
      <c r="AJ47" s="564"/>
      <c r="AK47" s="564"/>
      <c r="AL47" s="564"/>
      <c r="AM47" s="564"/>
      <c r="AN47" s="564"/>
      <c r="AO47" s="564"/>
      <c r="AP47" s="564"/>
      <c r="AQ47" s="564"/>
      <c r="AR47" s="564"/>
      <c r="AS47" s="564"/>
      <c r="AT47" s="564"/>
      <c r="AU47" s="564"/>
      <c r="AV47" s="564"/>
      <c r="AW47" s="564"/>
      <c r="AX47" s="564"/>
      <c r="AY47" s="565"/>
    </row>
    <row r="48" spans="1:51" ht="21" customHeight="1">
      <c r="A48" s="8"/>
      <c r="B48" s="11"/>
      <c r="C48" s="12"/>
      <c r="D48" s="566" t="s">
        <v>76</v>
      </c>
      <c r="E48" s="567"/>
      <c r="F48" s="567"/>
      <c r="G48" s="567"/>
      <c r="H48" s="568" t="s">
        <v>77</v>
      </c>
      <c r="I48" s="567"/>
      <c r="J48" s="567"/>
      <c r="K48" s="567"/>
      <c r="L48" s="567"/>
      <c r="M48" s="567"/>
      <c r="N48" s="567"/>
      <c r="O48" s="567"/>
      <c r="P48" s="567"/>
      <c r="Q48" s="567"/>
      <c r="R48" s="567"/>
      <c r="S48" s="567"/>
      <c r="T48" s="567"/>
      <c r="U48" s="567"/>
      <c r="V48" s="567"/>
      <c r="W48" s="567"/>
      <c r="X48" s="567"/>
      <c r="Y48" s="567"/>
      <c r="Z48" s="567"/>
      <c r="AA48" s="567"/>
      <c r="AB48" s="567"/>
      <c r="AC48" s="567"/>
      <c r="AD48" s="567"/>
      <c r="AE48" s="567"/>
      <c r="AF48" s="567"/>
      <c r="AG48" s="569"/>
      <c r="AH48" s="568" t="s">
        <v>78</v>
      </c>
      <c r="AI48" s="567"/>
      <c r="AJ48" s="567"/>
      <c r="AK48" s="567"/>
      <c r="AL48" s="567"/>
      <c r="AM48" s="567"/>
      <c r="AN48" s="567"/>
      <c r="AO48" s="567"/>
      <c r="AP48" s="567"/>
      <c r="AQ48" s="567"/>
      <c r="AR48" s="567"/>
      <c r="AS48" s="567"/>
      <c r="AT48" s="567"/>
      <c r="AU48" s="567"/>
      <c r="AV48" s="567"/>
      <c r="AW48" s="567"/>
      <c r="AX48" s="567"/>
      <c r="AY48" s="570"/>
    </row>
    <row r="49" spans="1:51" ht="26.25" customHeight="1">
      <c r="A49" s="8"/>
      <c r="B49" s="571" t="s">
        <v>79</v>
      </c>
      <c r="C49" s="572"/>
      <c r="D49" s="577" t="s">
        <v>1131</v>
      </c>
      <c r="E49" s="578"/>
      <c r="F49" s="578"/>
      <c r="G49" s="579"/>
      <c r="H49" s="580" t="s">
        <v>81</v>
      </c>
      <c r="I49" s="578"/>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9"/>
      <c r="AH49" s="602" t="s">
        <v>1130</v>
      </c>
      <c r="AI49" s="631"/>
      <c r="AJ49" s="631"/>
      <c r="AK49" s="631"/>
      <c r="AL49" s="631"/>
      <c r="AM49" s="631"/>
      <c r="AN49" s="631"/>
      <c r="AO49" s="631"/>
      <c r="AP49" s="631"/>
      <c r="AQ49" s="631"/>
      <c r="AR49" s="631"/>
      <c r="AS49" s="631"/>
      <c r="AT49" s="631"/>
      <c r="AU49" s="631"/>
      <c r="AV49" s="631"/>
      <c r="AW49" s="631"/>
      <c r="AX49" s="631"/>
      <c r="AY49" s="632"/>
    </row>
    <row r="50" spans="1:51" ht="33.4" customHeight="1">
      <c r="A50" s="8"/>
      <c r="B50" s="573"/>
      <c r="C50" s="574"/>
      <c r="D50" s="590" t="s">
        <v>1123</v>
      </c>
      <c r="E50" s="612"/>
      <c r="F50" s="612"/>
      <c r="G50" s="613"/>
      <c r="H50" s="591" t="s">
        <v>619</v>
      </c>
      <c r="I50" s="592"/>
      <c r="J50" s="592"/>
      <c r="K50" s="592"/>
      <c r="L50" s="592"/>
      <c r="M50" s="592"/>
      <c r="N50" s="592"/>
      <c r="O50" s="592"/>
      <c r="P50" s="592"/>
      <c r="Q50" s="592"/>
      <c r="R50" s="592"/>
      <c r="S50" s="592"/>
      <c r="T50" s="592"/>
      <c r="U50" s="592"/>
      <c r="V50" s="592"/>
      <c r="W50" s="592"/>
      <c r="X50" s="592"/>
      <c r="Y50" s="592"/>
      <c r="Z50" s="592"/>
      <c r="AA50" s="592"/>
      <c r="AB50" s="592"/>
      <c r="AC50" s="592"/>
      <c r="AD50" s="592"/>
      <c r="AE50" s="592"/>
      <c r="AF50" s="592"/>
      <c r="AG50" s="593"/>
      <c r="AH50" s="633"/>
      <c r="AI50" s="634"/>
      <c r="AJ50" s="634"/>
      <c r="AK50" s="634"/>
      <c r="AL50" s="634"/>
      <c r="AM50" s="634"/>
      <c r="AN50" s="634"/>
      <c r="AO50" s="634"/>
      <c r="AP50" s="634"/>
      <c r="AQ50" s="634"/>
      <c r="AR50" s="634"/>
      <c r="AS50" s="634"/>
      <c r="AT50" s="634"/>
      <c r="AU50" s="634"/>
      <c r="AV50" s="634"/>
      <c r="AW50" s="634"/>
      <c r="AX50" s="634"/>
      <c r="AY50" s="635"/>
    </row>
    <row r="51" spans="1:51" ht="26.25" customHeight="1">
      <c r="A51" s="8"/>
      <c r="B51" s="575"/>
      <c r="C51" s="576"/>
      <c r="D51" s="594" t="s">
        <v>1118</v>
      </c>
      <c r="E51" s="595"/>
      <c r="F51" s="595"/>
      <c r="G51" s="596"/>
      <c r="H51" s="597" t="s">
        <v>1129</v>
      </c>
      <c r="I51" s="598"/>
      <c r="J51" s="598"/>
      <c r="K51" s="598"/>
      <c r="L51" s="598"/>
      <c r="M51" s="598"/>
      <c r="N51" s="598"/>
      <c r="O51" s="598"/>
      <c r="P51" s="598"/>
      <c r="Q51" s="598"/>
      <c r="R51" s="598"/>
      <c r="S51" s="598"/>
      <c r="T51" s="598"/>
      <c r="U51" s="598"/>
      <c r="V51" s="598"/>
      <c r="W51" s="598"/>
      <c r="X51" s="598"/>
      <c r="Y51" s="598"/>
      <c r="Z51" s="598"/>
      <c r="AA51" s="598"/>
      <c r="AB51" s="598"/>
      <c r="AC51" s="598"/>
      <c r="AD51" s="598"/>
      <c r="AE51" s="598"/>
      <c r="AF51" s="598"/>
      <c r="AG51" s="599"/>
      <c r="AH51" s="636"/>
      <c r="AI51" s="637"/>
      <c r="AJ51" s="637"/>
      <c r="AK51" s="637"/>
      <c r="AL51" s="637"/>
      <c r="AM51" s="637"/>
      <c r="AN51" s="637"/>
      <c r="AO51" s="637"/>
      <c r="AP51" s="637"/>
      <c r="AQ51" s="637"/>
      <c r="AR51" s="637"/>
      <c r="AS51" s="637"/>
      <c r="AT51" s="637"/>
      <c r="AU51" s="637"/>
      <c r="AV51" s="637"/>
      <c r="AW51" s="637"/>
      <c r="AX51" s="637"/>
      <c r="AY51" s="638"/>
    </row>
    <row r="52" spans="1:51" ht="26.25" customHeight="1">
      <c r="A52" s="8"/>
      <c r="B52" s="573" t="s">
        <v>85</v>
      </c>
      <c r="C52" s="574"/>
      <c r="D52" s="355" t="s">
        <v>1123</v>
      </c>
      <c r="E52" s="600"/>
      <c r="F52" s="600"/>
      <c r="G52" s="601"/>
      <c r="H52" s="580" t="s">
        <v>86</v>
      </c>
      <c r="I52" s="578"/>
      <c r="J52" s="578"/>
      <c r="K52" s="578"/>
      <c r="L52" s="578"/>
      <c r="M52" s="578"/>
      <c r="N52" s="578"/>
      <c r="O52" s="578"/>
      <c r="P52" s="578"/>
      <c r="Q52" s="578"/>
      <c r="R52" s="578"/>
      <c r="S52" s="578"/>
      <c r="T52" s="578"/>
      <c r="U52" s="578"/>
      <c r="V52" s="578"/>
      <c r="W52" s="578"/>
      <c r="X52" s="578"/>
      <c r="Y52" s="578"/>
      <c r="Z52" s="578"/>
      <c r="AA52" s="578"/>
      <c r="AB52" s="578"/>
      <c r="AC52" s="578"/>
      <c r="AD52" s="578"/>
      <c r="AE52" s="578"/>
      <c r="AF52" s="578"/>
      <c r="AG52" s="579"/>
      <c r="AH52" s="602" t="s">
        <v>1128</v>
      </c>
      <c r="AI52" s="631"/>
      <c r="AJ52" s="631"/>
      <c r="AK52" s="631"/>
      <c r="AL52" s="631"/>
      <c r="AM52" s="631"/>
      <c r="AN52" s="631"/>
      <c r="AO52" s="631"/>
      <c r="AP52" s="631"/>
      <c r="AQ52" s="631"/>
      <c r="AR52" s="631"/>
      <c r="AS52" s="631"/>
      <c r="AT52" s="631"/>
      <c r="AU52" s="631"/>
      <c r="AV52" s="631"/>
      <c r="AW52" s="631"/>
      <c r="AX52" s="631"/>
      <c r="AY52" s="632"/>
    </row>
    <row r="53" spans="1:51" ht="26.25" customHeight="1">
      <c r="A53" s="8"/>
      <c r="B53" s="573"/>
      <c r="C53" s="574"/>
      <c r="D53" s="349" t="s">
        <v>1123</v>
      </c>
      <c r="E53" s="342"/>
      <c r="F53" s="342"/>
      <c r="G53" s="343"/>
      <c r="H53" s="611" t="s">
        <v>1127</v>
      </c>
      <c r="I53" s="612"/>
      <c r="J53" s="612"/>
      <c r="K53" s="612"/>
      <c r="L53" s="612"/>
      <c r="M53" s="612"/>
      <c r="N53" s="612"/>
      <c r="O53" s="612"/>
      <c r="P53" s="612"/>
      <c r="Q53" s="612"/>
      <c r="R53" s="612"/>
      <c r="S53" s="612"/>
      <c r="T53" s="612"/>
      <c r="U53" s="612"/>
      <c r="V53" s="612"/>
      <c r="W53" s="612"/>
      <c r="X53" s="612"/>
      <c r="Y53" s="612"/>
      <c r="Z53" s="612"/>
      <c r="AA53" s="612"/>
      <c r="AB53" s="612"/>
      <c r="AC53" s="612"/>
      <c r="AD53" s="612"/>
      <c r="AE53" s="612"/>
      <c r="AF53" s="612"/>
      <c r="AG53" s="613"/>
      <c r="AH53" s="633"/>
      <c r="AI53" s="634"/>
      <c r="AJ53" s="634"/>
      <c r="AK53" s="634"/>
      <c r="AL53" s="634"/>
      <c r="AM53" s="634"/>
      <c r="AN53" s="634"/>
      <c r="AO53" s="634"/>
      <c r="AP53" s="634"/>
      <c r="AQ53" s="634"/>
      <c r="AR53" s="634"/>
      <c r="AS53" s="634"/>
      <c r="AT53" s="634"/>
      <c r="AU53" s="634"/>
      <c r="AV53" s="634"/>
      <c r="AW53" s="634"/>
      <c r="AX53" s="634"/>
      <c r="AY53" s="635"/>
    </row>
    <row r="54" spans="1:51" ht="26.25" customHeight="1">
      <c r="A54" s="8"/>
      <c r="B54" s="573"/>
      <c r="C54" s="574"/>
      <c r="D54" s="349" t="s">
        <v>1118</v>
      </c>
      <c r="E54" s="342"/>
      <c r="F54" s="342"/>
      <c r="G54" s="343"/>
      <c r="H54" s="611" t="s">
        <v>89</v>
      </c>
      <c r="I54" s="612"/>
      <c r="J54" s="612"/>
      <c r="K54" s="612"/>
      <c r="L54" s="612"/>
      <c r="M54" s="612"/>
      <c r="N54" s="612"/>
      <c r="O54" s="612"/>
      <c r="P54" s="612"/>
      <c r="Q54" s="612"/>
      <c r="R54" s="612"/>
      <c r="S54" s="612"/>
      <c r="T54" s="612"/>
      <c r="U54" s="612"/>
      <c r="V54" s="612"/>
      <c r="W54" s="612"/>
      <c r="X54" s="612"/>
      <c r="Y54" s="612"/>
      <c r="Z54" s="612"/>
      <c r="AA54" s="612"/>
      <c r="AB54" s="612"/>
      <c r="AC54" s="612"/>
      <c r="AD54" s="612"/>
      <c r="AE54" s="612"/>
      <c r="AF54" s="612"/>
      <c r="AG54" s="613"/>
      <c r="AH54" s="633"/>
      <c r="AI54" s="634"/>
      <c r="AJ54" s="634"/>
      <c r="AK54" s="634"/>
      <c r="AL54" s="634"/>
      <c r="AM54" s="634"/>
      <c r="AN54" s="634"/>
      <c r="AO54" s="634"/>
      <c r="AP54" s="634"/>
      <c r="AQ54" s="634"/>
      <c r="AR54" s="634"/>
      <c r="AS54" s="634"/>
      <c r="AT54" s="634"/>
      <c r="AU54" s="634"/>
      <c r="AV54" s="634"/>
      <c r="AW54" s="634"/>
      <c r="AX54" s="634"/>
      <c r="AY54" s="635"/>
    </row>
    <row r="55" spans="1:51" ht="26.25" customHeight="1">
      <c r="A55" s="8"/>
      <c r="B55" s="573"/>
      <c r="C55" s="574"/>
      <c r="D55" s="349" t="s">
        <v>1123</v>
      </c>
      <c r="E55" s="342"/>
      <c r="F55" s="342"/>
      <c r="G55" s="343"/>
      <c r="H55" s="611" t="s">
        <v>90</v>
      </c>
      <c r="I55" s="612"/>
      <c r="J55" s="612"/>
      <c r="K55" s="612"/>
      <c r="L55" s="612"/>
      <c r="M55" s="612"/>
      <c r="N55" s="612"/>
      <c r="O55" s="612"/>
      <c r="P55" s="612"/>
      <c r="Q55" s="612"/>
      <c r="R55" s="612"/>
      <c r="S55" s="612"/>
      <c r="T55" s="612"/>
      <c r="U55" s="612"/>
      <c r="V55" s="612"/>
      <c r="W55" s="612"/>
      <c r="X55" s="612"/>
      <c r="Y55" s="612"/>
      <c r="Z55" s="612"/>
      <c r="AA55" s="612"/>
      <c r="AB55" s="612"/>
      <c r="AC55" s="612"/>
      <c r="AD55" s="612"/>
      <c r="AE55" s="612"/>
      <c r="AF55" s="612"/>
      <c r="AG55" s="613"/>
      <c r="AH55" s="633"/>
      <c r="AI55" s="634"/>
      <c r="AJ55" s="634"/>
      <c r="AK55" s="634"/>
      <c r="AL55" s="634"/>
      <c r="AM55" s="634"/>
      <c r="AN55" s="634"/>
      <c r="AO55" s="634"/>
      <c r="AP55" s="634"/>
      <c r="AQ55" s="634"/>
      <c r="AR55" s="634"/>
      <c r="AS55" s="634"/>
      <c r="AT55" s="634"/>
      <c r="AU55" s="634"/>
      <c r="AV55" s="634"/>
      <c r="AW55" s="634"/>
      <c r="AX55" s="634"/>
      <c r="AY55" s="635"/>
    </row>
    <row r="56" spans="1:51" ht="26.25" customHeight="1">
      <c r="A56" s="8"/>
      <c r="B56" s="575"/>
      <c r="C56" s="576"/>
      <c r="D56" s="594" t="s">
        <v>1123</v>
      </c>
      <c r="E56" s="595"/>
      <c r="F56" s="595"/>
      <c r="G56" s="596"/>
      <c r="H56" s="597" t="s">
        <v>91</v>
      </c>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9"/>
      <c r="AH56" s="636"/>
      <c r="AI56" s="637"/>
      <c r="AJ56" s="637"/>
      <c r="AK56" s="637"/>
      <c r="AL56" s="637"/>
      <c r="AM56" s="637"/>
      <c r="AN56" s="637"/>
      <c r="AO56" s="637"/>
      <c r="AP56" s="637"/>
      <c r="AQ56" s="637"/>
      <c r="AR56" s="637"/>
      <c r="AS56" s="637"/>
      <c r="AT56" s="637"/>
      <c r="AU56" s="637"/>
      <c r="AV56" s="637"/>
      <c r="AW56" s="637"/>
      <c r="AX56" s="637"/>
      <c r="AY56" s="638"/>
    </row>
    <row r="57" spans="1:51" ht="26.25" customHeight="1">
      <c r="A57" s="8"/>
      <c r="B57" s="571" t="s">
        <v>92</v>
      </c>
      <c r="C57" s="572"/>
      <c r="D57" s="355" t="s">
        <v>1123</v>
      </c>
      <c r="E57" s="600"/>
      <c r="F57" s="600"/>
      <c r="G57" s="601"/>
      <c r="H57" s="580" t="s">
        <v>93</v>
      </c>
      <c r="I57" s="578"/>
      <c r="J57" s="578"/>
      <c r="K57" s="578"/>
      <c r="L57" s="578"/>
      <c r="M57" s="578"/>
      <c r="N57" s="578"/>
      <c r="O57" s="578"/>
      <c r="P57" s="578"/>
      <c r="Q57" s="578"/>
      <c r="R57" s="578"/>
      <c r="S57" s="578"/>
      <c r="T57" s="578"/>
      <c r="U57" s="578"/>
      <c r="V57" s="578"/>
      <c r="W57" s="578"/>
      <c r="X57" s="578"/>
      <c r="Y57" s="578"/>
      <c r="Z57" s="578"/>
      <c r="AA57" s="578"/>
      <c r="AB57" s="578"/>
      <c r="AC57" s="578"/>
      <c r="AD57" s="578"/>
      <c r="AE57" s="578"/>
      <c r="AF57" s="578"/>
      <c r="AG57" s="579"/>
      <c r="AH57" s="602" t="s">
        <v>1126</v>
      </c>
      <c r="AI57" s="631"/>
      <c r="AJ57" s="631"/>
      <c r="AK57" s="631"/>
      <c r="AL57" s="631"/>
      <c r="AM57" s="631"/>
      <c r="AN57" s="631"/>
      <c r="AO57" s="631"/>
      <c r="AP57" s="631"/>
      <c r="AQ57" s="631"/>
      <c r="AR57" s="631"/>
      <c r="AS57" s="631"/>
      <c r="AT57" s="631"/>
      <c r="AU57" s="631"/>
      <c r="AV57" s="631"/>
      <c r="AW57" s="631"/>
      <c r="AX57" s="631"/>
      <c r="AY57" s="632"/>
    </row>
    <row r="58" spans="1:51" ht="26.25" customHeight="1">
      <c r="A58" s="8"/>
      <c r="B58" s="573"/>
      <c r="C58" s="574"/>
      <c r="D58" s="349" t="s">
        <v>1123</v>
      </c>
      <c r="E58" s="342"/>
      <c r="F58" s="342"/>
      <c r="G58" s="343"/>
      <c r="H58" s="611" t="s">
        <v>95</v>
      </c>
      <c r="I58" s="612"/>
      <c r="J58" s="612"/>
      <c r="K58" s="612"/>
      <c r="L58" s="612"/>
      <c r="M58" s="612"/>
      <c r="N58" s="612"/>
      <c r="O58" s="612"/>
      <c r="P58" s="612"/>
      <c r="Q58" s="612"/>
      <c r="R58" s="612"/>
      <c r="S58" s="612"/>
      <c r="T58" s="612"/>
      <c r="U58" s="612"/>
      <c r="V58" s="612"/>
      <c r="W58" s="612"/>
      <c r="X58" s="612"/>
      <c r="Y58" s="612"/>
      <c r="Z58" s="612"/>
      <c r="AA58" s="612"/>
      <c r="AB58" s="612"/>
      <c r="AC58" s="612"/>
      <c r="AD58" s="612"/>
      <c r="AE58" s="612"/>
      <c r="AF58" s="612"/>
      <c r="AG58" s="613"/>
      <c r="AH58" s="633"/>
      <c r="AI58" s="634"/>
      <c r="AJ58" s="634"/>
      <c r="AK58" s="634"/>
      <c r="AL58" s="634"/>
      <c r="AM58" s="634"/>
      <c r="AN58" s="634"/>
      <c r="AO58" s="634"/>
      <c r="AP58" s="634"/>
      <c r="AQ58" s="634"/>
      <c r="AR58" s="634"/>
      <c r="AS58" s="634"/>
      <c r="AT58" s="634"/>
      <c r="AU58" s="634"/>
      <c r="AV58" s="634"/>
      <c r="AW58" s="634"/>
      <c r="AX58" s="634"/>
      <c r="AY58" s="635"/>
    </row>
    <row r="59" spans="1:51" ht="26.25" customHeight="1">
      <c r="A59" s="8"/>
      <c r="B59" s="573"/>
      <c r="C59" s="574"/>
      <c r="D59" s="349" t="s">
        <v>1123</v>
      </c>
      <c r="E59" s="342"/>
      <c r="F59" s="342"/>
      <c r="G59" s="343"/>
      <c r="H59" s="611" t="s">
        <v>1125</v>
      </c>
      <c r="I59" s="612"/>
      <c r="J59" s="612"/>
      <c r="K59" s="612"/>
      <c r="L59" s="612"/>
      <c r="M59" s="612"/>
      <c r="N59" s="612"/>
      <c r="O59" s="612"/>
      <c r="P59" s="612"/>
      <c r="Q59" s="612"/>
      <c r="R59" s="612"/>
      <c r="S59" s="612"/>
      <c r="T59" s="612"/>
      <c r="U59" s="612"/>
      <c r="V59" s="612"/>
      <c r="W59" s="612"/>
      <c r="X59" s="612"/>
      <c r="Y59" s="612"/>
      <c r="Z59" s="612"/>
      <c r="AA59" s="612"/>
      <c r="AB59" s="612"/>
      <c r="AC59" s="612"/>
      <c r="AD59" s="612"/>
      <c r="AE59" s="612"/>
      <c r="AF59" s="612"/>
      <c r="AG59" s="613"/>
      <c r="AH59" s="633"/>
      <c r="AI59" s="634"/>
      <c r="AJ59" s="634"/>
      <c r="AK59" s="634"/>
      <c r="AL59" s="634"/>
      <c r="AM59" s="634"/>
      <c r="AN59" s="634"/>
      <c r="AO59" s="634"/>
      <c r="AP59" s="634"/>
      <c r="AQ59" s="634"/>
      <c r="AR59" s="634"/>
      <c r="AS59" s="634"/>
      <c r="AT59" s="634"/>
      <c r="AU59" s="634"/>
      <c r="AV59" s="634"/>
      <c r="AW59" s="634"/>
      <c r="AX59" s="634"/>
      <c r="AY59" s="635"/>
    </row>
    <row r="60" spans="1:51" ht="26.25" customHeight="1">
      <c r="A60" s="8"/>
      <c r="B60" s="573"/>
      <c r="C60" s="574"/>
      <c r="D60" s="333" t="s">
        <v>1123</v>
      </c>
      <c r="E60" s="614"/>
      <c r="F60" s="614"/>
      <c r="G60" s="615"/>
      <c r="H60" s="616" t="s">
        <v>97</v>
      </c>
      <c r="I60" s="617"/>
      <c r="J60" s="617"/>
      <c r="K60" s="617"/>
      <c r="L60" s="617"/>
      <c r="M60" s="617"/>
      <c r="N60" s="617"/>
      <c r="O60" s="617"/>
      <c r="P60" s="617"/>
      <c r="Q60" s="617"/>
      <c r="R60" s="617"/>
      <c r="S60" s="617"/>
      <c r="T60" s="617"/>
      <c r="U60" s="617"/>
      <c r="V60" s="617"/>
      <c r="W60" s="617"/>
      <c r="X60" s="617"/>
      <c r="Y60" s="617"/>
      <c r="Z60" s="617"/>
      <c r="AA60" s="617"/>
      <c r="AB60" s="617"/>
      <c r="AC60" s="617"/>
      <c r="AD60" s="617"/>
      <c r="AE60" s="617"/>
      <c r="AF60" s="617"/>
      <c r="AG60" s="618"/>
      <c r="AH60" s="633"/>
      <c r="AI60" s="634"/>
      <c r="AJ60" s="634"/>
      <c r="AK60" s="634"/>
      <c r="AL60" s="634"/>
      <c r="AM60" s="634"/>
      <c r="AN60" s="634"/>
      <c r="AO60" s="634"/>
      <c r="AP60" s="634"/>
      <c r="AQ60" s="634"/>
      <c r="AR60" s="634"/>
      <c r="AS60" s="634"/>
      <c r="AT60" s="634"/>
      <c r="AU60" s="634"/>
      <c r="AV60" s="634"/>
      <c r="AW60" s="634"/>
      <c r="AX60" s="634"/>
      <c r="AY60" s="635"/>
    </row>
    <row r="61" spans="1:51" ht="26.25" customHeight="1">
      <c r="A61" s="8"/>
      <c r="B61" s="573"/>
      <c r="C61" s="574"/>
      <c r="D61" s="624"/>
      <c r="E61" s="625"/>
      <c r="F61" s="625"/>
      <c r="G61" s="626"/>
      <c r="H61" s="627" t="s">
        <v>98</v>
      </c>
      <c r="I61" s="628"/>
      <c r="J61" s="628"/>
      <c r="K61" s="628"/>
      <c r="L61" s="628"/>
      <c r="M61" s="628"/>
      <c r="N61" s="628"/>
      <c r="O61" s="628"/>
      <c r="P61" s="628"/>
      <c r="Q61" s="628"/>
      <c r="R61" s="628"/>
      <c r="S61" s="628"/>
      <c r="T61" s="628"/>
      <c r="U61" s="628"/>
      <c r="V61" s="874" t="s">
        <v>1124</v>
      </c>
      <c r="W61" s="875"/>
      <c r="X61" s="875"/>
      <c r="Y61" s="875"/>
      <c r="Z61" s="875"/>
      <c r="AA61" s="875"/>
      <c r="AB61" s="875"/>
      <c r="AC61" s="875"/>
      <c r="AD61" s="875"/>
      <c r="AE61" s="875"/>
      <c r="AF61" s="875"/>
      <c r="AG61" s="876"/>
      <c r="AH61" s="633"/>
      <c r="AI61" s="634"/>
      <c r="AJ61" s="634"/>
      <c r="AK61" s="634"/>
      <c r="AL61" s="634"/>
      <c r="AM61" s="634"/>
      <c r="AN61" s="634"/>
      <c r="AO61" s="634"/>
      <c r="AP61" s="634"/>
      <c r="AQ61" s="634"/>
      <c r="AR61" s="634"/>
      <c r="AS61" s="634"/>
      <c r="AT61" s="634"/>
      <c r="AU61" s="634"/>
      <c r="AV61" s="634"/>
      <c r="AW61" s="634"/>
      <c r="AX61" s="634"/>
      <c r="AY61" s="635"/>
    </row>
    <row r="62" spans="1:51" ht="26.25" customHeight="1">
      <c r="A62" s="8"/>
      <c r="B62" s="575"/>
      <c r="C62" s="576"/>
      <c r="D62" s="594" t="s">
        <v>1123</v>
      </c>
      <c r="E62" s="595"/>
      <c r="F62" s="595"/>
      <c r="G62" s="596"/>
      <c r="H62" s="597" t="s">
        <v>99</v>
      </c>
      <c r="I62" s="598"/>
      <c r="J62" s="598"/>
      <c r="K62" s="598"/>
      <c r="L62" s="598"/>
      <c r="M62" s="598"/>
      <c r="N62" s="598"/>
      <c r="O62" s="598"/>
      <c r="P62" s="598"/>
      <c r="Q62" s="598"/>
      <c r="R62" s="598"/>
      <c r="S62" s="598"/>
      <c r="T62" s="598"/>
      <c r="U62" s="598"/>
      <c r="V62" s="598"/>
      <c r="W62" s="598"/>
      <c r="X62" s="598"/>
      <c r="Y62" s="598"/>
      <c r="Z62" s="598"/>
      <c r="AA62" s="598"/>
      <c r="AB62" s="598"/>
      <c r="AC62" s="598"/>
      <c r="AD62" s="598"/>
      <c r="AE62" s="598"/>
      <c r="AF62" s="598"/>
      <c r="AG62" s="599"/>
      <c r="AH62" s="636"/>
      <c r="AI62" s="637"/>
      <c r="AJ62" s="637"/>
      <c r="AK62" s="637"/>
      <c r="AL62" s="637"/>
      <c r="AM62" s="637"/>
      <c r="AN62" s="637"/>
      <c r="AO62" s="637"/>
      <c r="AP62" s="637"/>
      <c r="AQ62" s="637"/>
      <c r="AR62" s="637"/>
      <c r="AS62" s="637"/>
      <c r="AT62" s="637"/>
      <c r="AU62" s="637"/>
      <c r="AV62" s="637"/>
      <c r="AW62" s="637"/>
      <c r="AX62" s="637"/>
      <c r="AY62" s="638"/>
    </row>
    <row r="63" spans="1:51" ht="180" customHeight="1" thickBot="1">
      <c r="A63" s="8"/>
      <c r="B63" s="619" t="s">
        <v>100</v>
      </c>
      <c r="C63" s="620"/>
      <c r="D63" s="871" t="s">
        <v>1122</v>
      </c>
      <c r="E63" s="872"/>
      <c r="F63" s="872"/>
      <c r="G63" s="872"/>
      <c r="H63" s="872"/>
      <c r="I63" s="872"/>
      <c r="J63" s="872"/>
      <c r="K63" s="872"/>
      <c r="L63" s="872"/>
      <c r="M63" s="872"/>
      <c r="N63" s="872"/>
      <c r="O63" s="872"/>
      <c r="P63" s="872"/>
      <c r="Q63" s="872"/>
      <c r="R63" s="872"/>
      <c r="S63" s="872"/>
      <c r="T63" s="872"/>
      <c r="U63" s="872"/>
      <c r="V63" s="872"/>
      <c r="W63" s="872"/>
      <c r="X63" s="872"/>
      <c r="Y63" s="872"/>
      <c r="Z63" s="872"/>
      <c r="AA63" s="872"/>
      <c r="AB63" s="872"/>
      <c r="AC63" s="872"/>
      <c r="AD63" s="872"/>
      <c r="AE63" s="872"/>
      <c r="AF63" s="872"/>
      <c r="AG63" s="872"/>
      <c r="AH63" s="872"/>
      <c r="AI63" s="872"/>
      <c r="AJ63" s="872"/>
      <c r="AK63" s="872"/>
      <c r="AL63" s="872"/>
      <c r="AM63" s="872"/>
      <c r="AN63" s="872"/>
      <c r="AO63" s="872"/>
      <c r="AP63" s="872"/>
      <c r="AQ63" s="872"/>
      <c r="AR63" s="872"/>
      <c r="AS63" s="872"/>
      <c r="AT63" s="872"/>
      <c r="AU63" s="872"/>
      <c r="AV63" s="872"/>
      <c r="AW63" s="872"/>
      <c r="AX63" s="872"/>
      <c r="AY63" s="873"/>
    </row>
    <row r="64" spans="1:51" ht="21" hidden="1" customHeight="1">
      <c r="A64" s="8"/>
      <c r="B64" s="11"/>
      <c r="C64" s="12"/>
      <c r="D64" s="535" t="s">
        <v>102</v>
      </c>
      <c r="E64" s="516"/>
      <c r="F64" s="516"/>
      <c r="G64" s="516"/>
      <c r="H64" s="516"/>
      <c r="I64" s="516"/>
      <c r="J64" s="516"/>
      <c r="K64" s="516"/>
      <c r="L64" s="516"/>
      <c r="M64" s="516"/>
      <c r="N64" s="516"/>
      <c r="O64" s="516"/>
      <c r="P64" s="516"/>
      <c r="Q64" s="516"/>
      <c r="R64" s="516"/>
      <c r="S64" s="516"/>
      <c r="T64" s="516"/>
      <c r="U64" s="516"/>
      <c r="V64" s="516"/>
      <c r="W64" s="516"/>
      <c r="X64" s="516"/>
      <c r="Y64" s="516"/>
      <c r="Z64" s="516"/>
      <c r="AA64" s="516"/>
      <c r="AB64" s="516"/>
      <c r="AC64" s="516"/>
      <c r="AD64" s="516"/>
      <c r="AE64" s="516"/>
      <c r="AF64" s="516"/>
      <c r="AG64" s="516"/>
      <c r="AH64" s="516"/>
      <c r="AI64" s="516"/>
      <c r="AJ64" s="516"/>
      <c r="AK64" s="516"/>
      <c r="AL64" s="516"/>
      <c r="AM64" s="516"/>
      <c r="AN64" s="516"/>
      <c r="AO64" s="516"/>
      <c r="AP64" s="516"/>
      <c r="AQ64" s="516"/>
      <c r="AR64" s="516"/>
      <c r="AS64" s="516"/>
      <c r="AT64" s="516"/>
      <c r="AU64" s="516"/>
      <c r="AV64" s="516"/>
      <c r="AW64" s="516"/>
      <c r="AX64" s="516"/>
      <c r="AY64" s="536"/>
    </row>
    <row r="65" spans="1:51" ht="97.5" hidden="1" customHeight="1">
      <c r="A65" s="8"/>
      <c r="B65" s="11"/>
      <c r="C65" s="12"/>
      <c r="D65" s="655" t="s">
        <v>103</v>
      </c>
      <c r="E65" s="656"/>
      <c r="F65" s="656"/>
      <c r="G65" s="656"/>
      <c r="H65" s="656"/>
      <c r="I65" s="656"/>
      <c r="J65" s="656"/>
      <c r="K65" s="656"/>
      <c r="L65" s="656"/>
      <c r="M65" s="656"/>
      <c r="N65" s="656"/>
      <c r="O65" s="656"/>
      <c r="P65" s="656"/>
      <c r="Q65" s="656"/>
      <c r="R65" s="656"/>
      <c r="S65" s="656"/>
      <c r="T65" s="656"/>
      <c r="U65" s="656"/>
      <c r="V65" s="656"/>
      <c r="W65" s="656"/>
      <c r="X65" s="656"/>
      <c r="Y65" s="656"/>
      <c r="Z65" s="656"/>
      <c r="AA65" s="656"/>
      <c r="AB65" s="656"/>
      <c r="AC65" s="656"/>
      <c r="AD65" s="656"/>
      <c r="AE65" s="656"/>
      <c r="AF65" s="656"/>
      <c r="AG65" s="656"/>
      <c r="AH65" s="656"/>
      <c r="AI65" s="656"/>
      <c r="AJ65" s="656"/>
      <c r="AK65" s="656"/>
      <c r="AL65" s="656"/>
      <c r="AM65" s="656"/>
      <c r="AN65" s="656"/>
      <c r="AO65" s="656"/>
      <c r="AP65" s="656"/>
      <c r="AQ65" s="656"/>
      <c r="AR65" s="656"/>
      <c r="AS65" s="656"/>
      <c r="AT65" s="656"/>
      <c r="AU65" s="656"/>
      <c r="AV65" s="656"/>
      <c r="AW65" s="656"/>
      <c r="AX65" s="656"/>
      <c r="AY65" s="657"/>
    </row>
    <row r="66" spans="1:51" ht="119.85" hidden="1" customHeight="1">
      <c r="A66" s="8"/>
      <c r="B66" s="11"/>
      <c r="C66" s="12"/>
      <c r="D66" s="658" t="s">
        <v>104</v>
      </c>
      <c r="E66" s="659"/>
      <c r="F66" s="659"/>
      <c r="G66" s="659"/>
      <c r="H66" s="659"/>
      <c r="I66" s="659"/>
      <c r="J66" s="659"/>
      <c r="K66" s="659"/>
      <c r="L66" s="659"/>
      <c r="M66" s="659"/>
      <c r="N66" s="659"/>
      <c r="O66" s="659"/>
      <c r="P66" s="659"/>
      <c r="Q66" s="659"/>
      <c r="R66" s="659"/>
      <c r="S66" s="659"/>
      <c r="T66" s="659"/>
      <c r="U66" s="659"/>
      <c r="V66" s="659"/>
      <c r="W66" s="659"/>
      <c r="X66" s="659"/>
      <c r="Y66" s="659"/>
      <c r="Z66" s="659"/>
      <c r="AA66" s="659"/>
      <c r="AB66" s="659"/>
      <c r="AC66" s="659"/>
      <c r="AD66" s="659"/>
      <c r="AE66" s="659"/>
      <c r="AF66" s="659"/>
      <c r="AG66" s="659"/>
      <c r="AH66" s="659"/>
      <c r="AI66" s="659"/>
      <c r="AJ66" s="659"/>
      <c r="AK66" s="659"/>
      <c r="AL66" s="659"/>
      <c r="AM66" s="659"/>
      <c r="AN66" s="659"/>
      <c r="AO66" s="659"/>
      <c r="AP66" s="659"/>
      <c r="AQ66" s="659"/>
      <c r="AR66" s="659"/>
      <c r="AS66" s="659"/>
      <c r="AT66" s="659"/>
      <c r="AU66" s="659"/>
      <c r="AV66" s="659"/>
      <c r="AW66" s="659"/>
      <c r="AX66" s="659"/>
      <c r="AY66" s="660"/>
    </row>
    <row r="67" spans="1:51" ht="21" customHeight="1">
      <c r="A67" s="8"/>
      <c r="B67" s="515" t="s">
        <v>105</v>
      </c>
      <c r="C67" s="516"/>
      <c r="D67" s="516"/>
      <c r="E67" s="516"/>
      <c r="F67" s="516"/>
      <c r="G67" s="516"/>
      <c r="H67" s="516"/>
      <c r="I67" s="516"/>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516"/>
      <c r="AH67" s="516"/>
      <c r="AI67" s="516"/>
      <c r="AJ67" s="516"/>
      <c r="AK67" s="516"/>
      <c r="AL67" s="516"/>
      <c r="AM67" s="516"/>
      <c r="AN67" s="516"/>
      <c r="AO67" s="516"/>
      <c r="AP67" s="516"/>
      <c r="AQ67" s="516"/>
      <c r="AR67" s="516"/>
      <c r="AS67" s="516"/>
      <c r="AT67" s="516"/>
      <c r="AU67" s="516"/>
      <c r="AV67" s="516"/>
      <c r="AW67" s="516"/>
      <c r="AX67" s="516"/>
      <c r="AY67" s="536"/>
    </row>
    <row r="68" spans="1:51" ht="122.45" customHeight="1">
      <c r="A68" s="13"/>
      <c r="B68" s="661" t="s">
        <v>1689</v>
      </c>
      <c r="C68" s="662"/>
      <c r="D68" s="662"/>
      <c r="E68" s="662"/>
      <c r="F68" s="663"/>
      <c r="G68" s="664" t="s">
        <v>1759</v>
      </c>
      <c r="H68" s="665"/>
      <c r="I68" s="665"/>
      <c r="J68" s="665"/>
      <c r="K68" s="665"/>
      <c r="L68" s="665"/>
      <c r="M68" s="665"/>
      <c r="N68" s="665"/>
      <c r="O68" s="665"/>
      <c r="P68" s="665"/>
      <c r="Q68" s="665"/>
      <c r="R68" s="665"/>
      <c r="S68" s="665"/>
      <c r="T68" s="665"/>
      <c r="U68" s="665"/>
      <c r="V68" s="665"/>
      <c r="W68" s="665"/>
      <c r="X68" s="665"/>
      <c r="Y68" s="665"/>
      <c r="Z68" s="665"/>
      <c r="AA68" s="665"/>
      <c r="AB68" s="665"/>
      <c r="AC68" s="665"/>
      <c r="AD68" s="665"/>
      <c r="AE68" s="665"/>
      <c r="AF68" s="665"/>
      <c r="AG68" s="665"/>
      <c r="AH68" s="665"/>
      <c r="AI68" s="665"/>
      <c r="AJ68" s="665"/>
      <c r="AK68" s="665"/>
      <c r="AL68" s="665"/>
      <c r="AM68" s="665"/>
      <c r="AN68" s="665"/>
      <c r="AO68" s="665"/>
      <c r="AP68" s="665"/>
      <c r="AQ68" s="665"/>
      <c r="AR68" s="665"/>
      <c r="AS68" s="665"/>
      <c r="AT68" s="665"/>
      <c r="AU68" s="665"/>
      <c r="AV68" s="665"/>
      <c r="AW68" s="665"/>
      <c r="AX68" s="665"/>
      <c r="AY68" s="666"/>
    </row>
    <row r="69" spans="1:51" ht="18.399999999999999" customHeight="1">
      <c r="A69" s="13"/>
      <c r="B69" s="649" t="s">
        <v>106</v>
      </c>
      <c r="C69" s="650"/>
      <c r="D69" s="650"/>
      <c r="E69" s="650"/>
      <c r="F69" s="650"/>
      <c r="G69" s="650"/>
      <c r="H69" s="650"/>
      <c r="I69" s="650"/>
      <c r="J69" s="650"/>
      <c r="K69" s="650"/>
      <c r="L69" s="650"/>
      <c r="M69" s="650"/>
      <c r="N69" s="650"/>
      <c r="O69" s="650"/>
      <c r="P69" s="650"/>
      <c r="Q69" s="650"/>
      <c r="R69" s="650"/>
      <c r="S69" s="650"/>
      <c r="T69" s="650"/>
      <c r="U69" s="650"/>
      <c r="V69" s="650"/>
      <c r="W69" s="650"/>
      <c r="X69" s="650"/>
      <c r="Y69" s="650"/>
      <c r="Z69" s="650"/>
      <c r="AA69" s="650"/>
      <c r="AB69" s="650"/>
      <c r="AC69" s="650"/>
      <c r="AD69" s="650"/>
      <c r="AE69" s="650"/>
      <c r="AF69" s="650"/>
      <c r="AG69" s="650"/>
      <c r="AH69" s="650"/>
      <c r="AI69" s="650"/>
      <c r="AJ69" s="650"/>
      <c r="AK69" s="650"/>
      <c r="AL69" s="650"/>
      <c r="AM69" s="650"/>
      <c r="AN69" s="650"/>
      <c r="AO69" s="650"/>
      <c r="AP69" s="650"/>
      <c r="AQ69" s="650"/>
      <c r="AR69" s="650"/>
      <c r="AS69" s="650"/>
      <c r="AT69" s="650"/>
      <c r="AU69" s="650"/>
      <c r="AV69" s="650"/>
      <c r="AW69" s="650"/>
      <c r="AX69" s="650"/>
      <c r="AY69" s="651"/>
    </row>
    <row r="70" spans="1:51" ht="119.1" customHeight="1" thickBot="1">
      <c r="A70" s="13"/>
      <c r="B70" s="675" t="s">
        <v>1691</v>
      </c>
      <c r="C70" s="676"/>
      <c r="D70" s="676"/>
      <c r="E70" s="676"/>
      <c r="F70" s="677"/>
      <c r="G70" s="664" t="s">
        <v>1760</v>
      </c>
      <c r="H70" s="665"/>
      <c r="I70" s="665"/>
      <c r="J70" s="665"/>
      <c r="K70" s="665"/>
      <c r="L70" s="665"/>
      <c r="M70" s="665"/>
      <c r="N70" s="665"/>
      <c r="O70" s="665"/>
      <c r="P70" s="665"/>
      <c r="Q70" s="665"/>
      <c r="R70" s="665"/>
      <c r="S70" s="665"/>
      <c r="T70" s="665"/>
      <c r="U70" s="665"/>
      <c r="V70" s="665"/>
      <c r="W70" s="665"/>
      <c r="X70" s="665"/>
      <c r="Y70" s="665"/>
      <c r="Z70" s="665"/>
      <c r="AA70" s="665"/>
      <c r="AB70" s="665"/>
      <c r="AC70" s="665"/>
      <c r="AD70" s="665"/>
      <c r="AE70" s="665"/>
      <c r="AF70" s="665"/>
      <c r="AG70" s="665"/>
      <c r="AH70" s="665"/>
      <c r="AI70" s="665"/>
      <c r="AJ70" s="665"/>
      <c r="AK70" s="665"/>
      <c r="AL70" s="665"/>
      <c r="AM70" s="665"/>
      <c r="AN70" s="665"/>
      <c r="AO70" s="665"/>
      <c r="AP70" s="665"/>
      <c r="AQ70" s="665"/>
      <c r="AR70" s="665"/>
      <c r="AS70" s="665"/>
      <c r="AT70" s="665"/>
      <c r="AU70" s="665"/>
      <c r="AV70" s="665"/>
      <c r="AW70" s="665"/>
      <c r="AX70" s="665"/>
      <c r="AY70" s="666"/>
    </row>
    <row r="71" spans="1:51" ht="19.7" customHeight="1">
      <c r="A71" s="13"/>
      <c r="B71" s="652" t="s">
        <v>107</v>
      </c>
      <c r="C71" s="653"/>
      <c r="D71" s="653"/>
      <c r="E71" s="653"/>
      <c r="F71" s="653"/>
      <c r="G71" s="653"/>
      <c r="H71" s="653"/>
      <c r="I71" s="653"/>
      <c r="J71" s="653"/>
      <c r="K71" s="653"/>
      <c r="L71" s="653"/>
      <c r="M71" s="653"/>
      <c r="N71" s="653"/>
      <c r="O71" s="653"/>
      <c r="P71" s="653"/>
      <c r="Q71" s="653"/>
      <c r="R71" s="653"/>
      <c r="S71" s="653"/>
      <c r="T71" s="653"/>
      <c r="U71" s="653"/>
      <c r="V71" s="653"/>
      <c r="W71" s="653"/>
      <c r="X71" s="653"/>
      <c r="Y71" s="653"/>
      <c r="Z71" s="653"/>
      <c r="AA71" s="653"/>
      <c r="AB71" s="653"/>
      <c r="AC71" s="653"/>
      <c r="AD71" s="653"/>
      <c r="AE71" s="653"/>
      <c r="AF71" s="653"/>
      <c r="AG71" s="653"/>
      <c r="AH71" s="653"/>
      <c r="AI71" s="653"/>
      <c r="AJ71" s="653"/>
      <c r="AK71" s="653"/>
      <c r="AL71" s="653"/>
      <c r="AM71" s="653"/>
      <c r="AN71" s="653"/>
      <c r="AO71" s="653"/>
      <c r="AP71" s="653"/>
      <c r="AQ71" s="653"/>
      <c r="AR71" s="653"/>
      <c r="AS71" s="653"/>
      <c r="AT71" s="653"/>
      <c r="AU71" s="653"/>
      <c r="AV71" s="653"/>
      <c r="AW71" s="653"/>
      <c r="AX71" s="653"/>
      <c r="AY71" s="654"/>
    </row>
    <row r="72" spans="1:51" ht="205.15" customHeight="1" thickBot="1">
      <c r="A72" s="13"/>
      <c r="B72" s="686"/>
      <c r="C72" s="687"/>
      <c r="D72" s="687"/>
      <c r="E72" s="687"/>
      <c r="F72" s="687"/>
      <c r="G72" s="687"/>
      <c r="H72" s="687"/>
      <c r="I72" s="687"/>
      <c r="J72" s="687"/>
      <c r="K72" s="687"/>
      <c r="L72" s="687"/>
      <c r="M72" s="687"/>
      <c r="N72" s="687"/>
      <c r="O72" s="687"/>
      <c r="P72" s="687"/>
      <c r="Q72" s="687"/>
      <c r="R72" s="687"/>
      <c r="S72" s="687"/>
      <c r="T72" s="687"/>
      <c r="U72" s="687"/>
      <c r="V72" s="687"/>
      <c r="W72" s="687"/>
      <c r="X72" s="687"/>
      <c r="Y72" s="687"/>
      <c r="Z72" s="687"/>
      <c r="AA72" s="687"/>
      <c r="AB72" s="687"/>
      <c r="AC72" s="687"/>
      <c r="AD72" s="687"/>
      <c r="AE72" s="687"/>
      <c r="AF72" s="687"/>
      <c r="AG72" s="687"/>
      <c r="AH72" s="687"/>
      <c r="AI72" s="687"/>
      <c r="AJ72" s="687"/>
      <c r="AK72" s="687"/>
      <c r="AL72" s="687"/>
      <c r="AM72" s="687"/>
      <c r="AN72" s="687"/>
      <c r="AO72" s="687"/>
      <c r="AP72" s="687"/>
      <c r="AQ72" s="687"/>
      <c r="AR72" s="687"/>
      <c r="AS72" s="687"/>
      <c r="AT72" s="687"/>
      <c r="AU72" s="687"/>
      <c r="AV72" s="687"/>
      <c r="AW72" s="687"/>
      <c r="AX72" s="687"/>
      <c r="AY72" s="688"/>
    </row>
    <row r="73" spans="1:51" ht="19.7" customHeight="1">
      <c r="A73" s="13"/>
      <c r="B73" s="683" t="s">
        <v>108</v>
      </c>
      <c r="C73" s="684"/>
      <c r="D73" s="684"/>
      <c r="E73" s="684"/>
      <c r="F73" s="684"/>
      <c r="G73" s="684"/>
      <c r="H73" s="684"/>
      <c r="I73" s="684"/>
      <c r="J73" s="684"/>
      <c r="K73" s="684"/>
      <c r="L73" s="684"/>
      <c r="M73" s="684"/>
      <c r="N73" s="684"/>
      <c r="O73" s="684"/>
      <c r="P73" s="684"/>
      <c r="Q73" s="684"/>
      <c r="R73" s="684"/>
      <c r="S73" s="684"/>
      <c r="T73" s="684"/>
      <c r="U73" s="684"/>
      <c r="V73" s="684"/>
      <c r="W73" s="684"/>
      <c r="X73" s="684"/>
      <c r="Y73" s="684"/>
      <c r="Z73" s="684"/>
      <c r="AA73" s="684"/>
      <c r="AB73" s="684"/>
      <c r="AC73" s="684"/>
      <c r="AD73" s="684"/>
      <c r="AE73" s="684"/>
      <c r="AF73" s="684"/>
      <c r="AG73" s="684"/>
      <c r="AH73" s="684"/>
      <c r="AI73" s="684"/>
      <c r="AJ73" s="684"/>
      <c r="AK73" s="684"/>
      <c r="AL73" s="684"/>
      <c r="AM73" s="684"/>
      <c r="AN73" s="684"/>
      <c r="AO73" s="684"/>
      <c r="AP73" s="684"/>
      <c r="AQ73" s="684"/>
      <c r="AR73" s="684"/>
      <c r="AS73" s="684"/>
      <c r="AT73" s="684"/>
      <c r="AU73" s="684"/>
      <c r="AV73" s="684"/>
      <c r="AW73" s="684"/>
      <c r="AX73" s="684"/>
      <c r="AY73" s="685"/>
    </row>
    <row r="74" spans="1:51" ht="19.899999999999999" customHeight="1">
      <c r="A74" s="13"/>
      <c r="B74" s="14" t="s">
        <v>109</v>
      </c>
      <c r="C74" s="15"/>
      <c r="D74" s="15"/>
      <c r="E74" s="15"/>
      <c r="F74" s="15"/>
      <c r="G74" s="15"/>
      <c r="H74" s="15"/>
      <c r="I74" s="15"/>
      <c r="J74" s="15"/>
      <c r="K74" s="15"/>
      <c r="L74" s="16"/>
      <c r="M74" s="846">
        <v>328381</v>
      </c>
      <c r="N74" s="679"/>
      <c r="O74" s="679"/>
      <c r="P74" s="679"/>
      <c r="Q74" s="679"/>
      <c r="R74" s="679"/>
      <c r="S74" s="679"/>
      <c r="T74" s="679"/>
      <c r="U74" s="679"/>
      <c r="V74" s="679"/>
      <c r="W74" s="679"/>
      <c r="X74" s="679"/>
      <c r="Y74" s="679"/>
      <c r="Z74" s="679"/>
      <c r="AA74" s="680"/>
      <c r="AB74" s="15" t="s">
        <v>111</v>
      </c>
      <c r="AC74" s="15"/>
      <c r="AD74" s="15"/>
      <c r="AE74" s="15"/>
      <c r="AF74" s="15"/>
      <c r="AG74" s="15"/>
      <c r="AH74" s="15"/>
      <c r="AI74" s="15"/>
      <c r="AJ74" s="15"/>
      <c r="AK74" s="16"/>
      <c r="AL74" s="847">
        <v>311357</v>
      </c>
      <c r="AM74" s="679"/>
      <c r="AN74" s="679"/>
      <c r="AO74" s="679"/>
      <c r="AP74" s="679"/>
      <c r="AQ74" s="679"/>
      <c r="AR74" s="679"/>
      <c r="AS74" s="679"/>
      <c r="AT74" s="679"/>
      <c r="AU74" s="679"/>
      <c r="AV74" s="679"/>
      <c r="AW74" s="679"/>
      <c r="AX74" s="679"/>
      <c r="AY74" s="682"/>
    </row>
    <row r="75" spans="1:51" ht="3" customHeight="1">
      <c r="A75" s="8"/>
      <c r="B75" s="4"/>
      <c r="C75" s="4"/>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row>
    <row r="76" spans="1:51" ht="21.75" customHeight="1" thickBot="1">
      <c r="AK76" s="271"/>
      <c r="AL76" s="271"/>
      <c r="AM76" s="271"/>
      <c r="AN76" s="271"/>
      <c r="AO76" s="271"/>
      <c r="AP76" s="271"/>
      <c r="AQ76" s="271"/>
      <c r="AR76" s="810" t="s">
        <v>113</v>
      </c>
      <c r="AS76" s="810"/>
      <c r="AT76" s="810"/>
      <c r="AU76" s="810"/>
      <c r="AV76" s="810"/>
      <c r="AW76" s="810"/>
      <c r="AX76" s="810"/>
      <c r="AY76" s="810"/>
    </row>
    <row r="77" spans="1:51" ht="21" customHeight="1">
      <c r="B77" s="275" t="s">
        <v>114</v>
      </c>
      <c r="C77" s="276"/>
      <c r="D77" s="276"/>
      <c r="E77" s="276"/>
      <c r="F77" s="276"/>
      <c r="G77" s="276"/>
      <c r="H77" s="830" t="s">
        <v>1070</v>
      </c>
      <c r="I77" s="831"/>
      <c r="J77" s="831"/>
      <c r="K77" s="831"/>
      <c r="L77" s="831"/>
      <c r="M77" s="831"/>
      <c r="N77" s="831"/>
      <c r="O77" s="831"/>
      <c r="P77" s="831"/>
      <c r="Q77" s="831"/>
      <c r="R77" s="831"/>
      <c r="S77" s="831"/>
      <c r="T77" s="831"/>
      <c r="U77" s="831"/>
      <c r="V77" s="831"/>
      <c r="W77" s="831"/>
      <c r="X77" s="831"/>
      <c r="Y77" s="831"/>
      <c r="Z77" s="279" t="s">
        <v>1109</v>
      </c>
      <c r="AA77" s="280"/>
      <c r="AB77" s="280"/>
      <c r="AC77" s="280"/>
      <c r="AD77" s="280"/>
      <c r="AE77" s="281"/>
      <c r="AF77" s="826" t="s">
        <v>336</v>
      </c>
      <c r="AG77" s="826"/>
      <c r="AH77" s="826"/>
      <c r="AI77" s="826"/>
      <c r="AJ77" s="826"/>
      <c r="AK77" s="826"/>
      <c r="AL77" s="826"/>
      <c r="AM77" s="826"/>
      <c r="AN77" s="826"/>
      <c r="AO77" s="826"/>
      <c r="AP77" s="826"/>
      <c r="AQ77" s="832"/>
      <c r="AR77" s="825" t="s">
        <v>6</v>
      </c>
      <c r="AS77" s="826"/>
      <c r="AT77" s="826"/>
      <c r="AU77" s="826"/>
      <c r="AV77" s="826"/>
      <c r="AW77" s="826"/>
      <c r="AX77" s="826"/>
      <c r="AY77" s="827"/>
    </row>
    <row r="78" spans="1:51" ht="28.15" customHeight="1">
      <c r="B78" s="285" t="s">
        <v>7</v>
      </c>
      <c r="C78" s="286"/>
      <c r="D78" s="286"/>
      <c r="E78" s="286"/>
      <c r="F78" s="286"/>
      <c r="G78" s="287"/>
      <c r="H78" s="813" t="s">
        <v>1121</v>
      </c>
      <c r="I78" s="814"/>
      <c r="J78" s="814"/>
      <c r="K78" s="814"/>
      <c r="L78" s="814"/>
      <c r="M78" s="814"/>
      <c r="N78" s="814"/>
      <c r="O78" s="814"/>
      <c r="P78" s="814"/>
      <c r="Q78" s="814"/>
      <c r="R78" s="814"/>
      <c r="S78" s="814"/>
      <c r="T78" s="814"/>
      <c r="U78" s="814"/>
      <c r="V78" s="814"/>
      <c r="W78" s="815"/>
      <c r="X78" s="815"/>
      <c r="Y78" s="815"/>
      <c r="Z78" s="291" t="s">
        <v>8</v>
      </c>
      <c r="AA78" s="292"/>
      <c r="AB78" s="292"/>
      <c r="AC78" s="292"/>
      <c r="AD78" s="292"/>
      <c r="AE78" s="293"/>
      <c r="AF78" s="816" t="s">
        <v>1108</v>
      </c>
      <c r="AG78" s="816"/>
      <c r="AH78" s="816"/>
      <c r="AI78" s="816"/>
      <c r="AJ78" s="816"/>
      <c r="AK78" s="816"/>
      <c r="AL78" s="816"/>
      <c r="AM78" s="816"/>
      <c r="AN78" s="816"/>
      <c r="AO78" s="816"/>
      <c r="AP78" s="816"/>
      <c r="AQ78" s="817"/>
      <c r="AR78" s="818" t="s">
        <v>1107</v>
      </c>
      <c r="AS78" s="819"/>
      <c r="AT78" s="819"/>
      <c r="AU78" s="819"/>
      <c r="AV78" s="819"/>
      <c r="AW78" s="819"/>
      <c r="AX78" s="819"/>
      <c r="AY78" s="820"/>
    </row>
    <row r="79" spans="1:51" ht="30.75" customHeight="1">
      <c r="B79" s="361" t="s">
        <v>11</v>
      </c>
      <c r="C79" s="362"/>
      <c r="D79" s="362"/>
      <c r="E79" s="362"/>
      <c r="F79" s="362"/>
      <c r="G79" s="362"/>
      <c r="H79" s="800" t="s">
        <v>12</v>
      </c>
      <c r="I79" s="801"/>
      <c r="J79" s="801"/>
      <c r="K79" s="801"/>
      <c r="L79" s="801"/>
      <c r="M79" s="801"/>
      <c r="N79" s="801"/>
      <c r="O79" s="801"/>
      <c r="P79" s="801"/>
      <c r="Q79" s="801"/>
      <c r="R79" s="801"/>
      <c r="S79" s="801"/>
      <c r="T79" s="801"/>
      <c r="U79" s="801"/>
      <c r="V79" s="801"/>
      <c r="W79" s="801"/>
      <c r="X79" s="801"/>
      <c r="Y79" s="801"/>
      <c r="Z79" s="364" t="s">
        <v>13</v>
      </c>
      <c r="AA79" s="365"/>
      <c r="AB79" s="365"/>
      <c r="AC79" s="365"/>
      <c r="AD79" s="365"/>
      <c r="AE79" s="366"/>
      <c r="AF79" s="828" t="s">
        <v>332</v>
      </c>
      <c r="AG79" s="828"/>
      <c r="AH79" s="828"/>
      <c r="AI79" s="828"/>
      <c r="AJ79" s="828"/>
      <c r="AK79" s="828"/>
      <c r="AL79" s="828"/>
      <c r="AM79" s="828"/>
      <c r="AN79" s="828"/>
      <c r="AO79" s="828"/>
      <c r="AP79" s="828"/>
      <c r="AQ79" s="828"/>
      <c r="AR79" s="801"/>
      <c r="AS79" s="801"/>
      <c r="AT79" s="801"/>
      <c r="AU79" s="801"/>
      <c r="AV79" s="801"/>
      <c r="AW79" s="801"/>
      <c r="AX79" s="801"/>
      <c r="AY79" s="829"/>
    </row>
    <row r="80" spans="1:51" ht="18" customHeight="1">
      <c r="B80" s="370" t="s">
        <v>15</v>
      </c>
      <c r="C80" s="371"/>
      <c r="D80" s="371"/>
      <c r="E80" s="371"/>
      <c r="F80" s="371"/>
      <c r="G80" s="371"/>
      <c r="H80" s="802" t="s">
        <v>1106</v>
      </c>
      <c r="I80" s="803"/>
      <c r="J80" s="803"/>
      <c r="K80" s="803"/>
      <c r="L80" s="803"/>
      <c r="M80" s="803"/>
      <c r="N80" s="803"/>
      <c r="O80" s="803"/>
      <c r="P80" s="803"/>
      <c r="Q80" s="803"/>
      <c r="R80" s="803"/>
      <c r="S80" s="803"/>
      <c r="T80" s="803"/>
      <c r="U80" s="803"/>
      <c r="V80" s="803"/>
      <c r="W80" s="804"/>
      <c r="X80" s="804"/>
      <c r="Y80" s="804"/>
      <c r="Z80" s="380" t="s">
        <v>1120</v>
      </c>
      <c r="AA80" s="368"/>
      <c r="AB80" s="368"/>
      <c r="AC80" s="368"/>
      <c r="AD80" s="368"/>
      <c r="AE80" s="381"/>
      <c r="AF80" s="833"/>
      <c r="AG80" s="834"/>
      <c r="AH80" s="834"/>
      <c r="AI80" s="834"/>
      <c r="AJ80" s="834"/>
      <c r="AK80" s="834"/>
      <c r="AL80" s="834"/>
      <c r="AM80" s="834"/>
      <c r="AN80" s="834"/>
      <c r="AO80" s="834"/>
      <c r="AP80" s="834"/>
      <c r="AQ80" s="834"/>
      <c r="AR80" s="834"/>
      <c r="AS80" s="834"/>
      <c r="AT80" s="834"/>
      <c r="AU80" s="834"/>
      <c r="AV80" s="834"/>
      <c r="AW80" s="834"/>
      <c r="AX80" s="834"/>
      <c r="AY80" s="835"/>
    </row>
    <row r="81" spans="2:60" ht="24" customHeight="1">
      <c r="B81" s="372"/>
      <c r="C81" s="373"/>
      <c r="D81" s="373"/>
      <c r="E81" s="373"/>
      <c r="F81" s="373"/>
      <c r="G81" s="373"/>
      <c r="H81" s="805"/>
      <c r="I81" s="806"/>
      <c r="J81" s="806"/>
      <c r="K81" s="806"/>
      <c r="L81" s="806"/>
      <c r="M81" s="806"/>
      <c r="N81" s="806"/>
      <c r="O81" s="806"/>
      <c r="P81" s="806"/>
      <c r="Q81" s="806"/>
      <c r="R81" s="806"/>
      <c r="S81" s="806"/>
      <c r="T81" s="806"/>
      <c r="U81" s="806"/>
      <c r="V81" s="806"/>
      <c r="W81" s="807"/>
      <c r="X81" s="807"/>
      <c r="Y81" s="807"/>
      <c r="Z81" s="382"/>
      <c r="AA81" s="368"/>
      <c r="AB81" s="368"/>
      <c r="AC81" s="368"/>
      <c r="AD81" s="368"/>
      <c r="AE81" s="381"/>
      <c r="AF81" s="836"/>
      <c r="AG81" s="836"/>
      <c r="AH81" s="836"/>
      <c r="AI81" s="836"/>
      <c r="AJ81" s="836"/>
      <c r="AK81" s="836"/>
      <c r="AL81" s="836"/>
      <c r="AM81" s="836"/>
      <c r="AN81" s="836"/>
      <c r="AO81" s="836"/>
      <c r="AP81" s="836"/>
      <c r="AQ81" s="836"/>
      <c r="AR81" s="836"/>
      <c r="AS81" s="836"/>
      <c r="AT81" s="836"/>
      <c r="AU81" s="836"/>
      <c r="AV81" s="836"/>
      <c r="AW81" s="836"/>
      <c r="AX81" s="836"/>
      <c r="AY81" s="837"/>
    </row>
    <row r="82" spans="2:60" ht="29.25" customHeight="1">
      <c r="B82" s="298" t="s">
        <v>22</v>
      </c>
      <c r="C82" s="299"/>
      <c r="D82" s="299"/>
      <c r="E82" s="299"/>
      <c r="F82" s="299"/>
      <c r="G82" s="303"/>
      <c r="H82" s="304" t="s">
        <v>381</v>
      </c>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c r="AK82" s="305"/>
      <c r="AL82" s="305"/>
      <c r="AM82" s="305"/>
      <c r="AN82" s="305"/>
      <c r="AO82" s="305"/>
      <c r="AP82" s="305"/>
      <c r="AQ82" s="305"/>
      <c r="AR82" s="305"/>
      <c r="AS82" s="305"/>
      <c r="AT82" s="305"/>
      <c r="AU82" s="305"/>
      <c r="AV82" s="305"/>
      <c r="AW82" s="305"/>
      <c r="AX82" s="305"/>
      <c r="AY82" s="306"/>
    </row>
    <row r="83" spans="2:60" ht="21" customHeight="1">
      <c r="B83" s="391" t="s">
        <v>24</v>
      </c>
      <c r="C83" s="392"/>
      <c r="D83" s="392"/>
      <c r="E83" s="392"/>
      <c r="F83" s="392"/>
      <c r="G83" s="393"/>
      <c r="H83" s="400"/>
      <c r="I83" s="401"/>
      <c r="J83" s="401"/>
      <c r="K83" s="401"/>
      <c r="L83" s="401"/>
      <c r="M83" s="401"/>
      <c r="N83" s="401"/>
      <c r="O83" s="401"/>
      <c r="P83" s="401"/>
      <c r="Q83" s="402" t="s">
        <v>641</v>
      </c>
      <c r="R83" s="403"/>
      <c r="S83" s="403"/>
      <c r="T83" s="403"/>
      <c r="U83" s="403"/>
      <c r="V83" s="403"/>
      <c r="W83" s="404"/>
      <c r="X83" s="402" t="s">
        <v>640</v>
      </c>
      <c r="Y83" s="403"/>
      <c r="Z83" s="403"/>
      <c r="AA83" s="403"/>
      <c r="AB83" s="403"/>
      <c r="AC83" s="403"/>
      <c r="AD83" s="404"/>
      <c r="AE83" s="402" t="s">
        <v>639</v>
      </c>
      <c r="AF83" s="403"/>
      <c r="AG83" s="403"/>
      <c r="AH83" s="403"/>
      <c r="AI83" s="403"/>
      <c r="AJ83" s="403"/>
      <c r="AK83" s="404"/>
      <c r="AL83" s="402" t="s">
        <v>638</v>
      </c>
      <c r="AM83" s="403"/>
      <c r="AN83" s="403"/>
      <c r="AO83" s="403"/>
      <c r="AP83" s="403"/>
      <c r="AQ83" s="403"/>
      <c r="AR83" s="404"/>
      <c r="AS83" s="402" t="s">
        <v>626</v>
      </c>
      <c r="AT83" s="403"/>
      <c r="AU83" s="403"/>
      <c r="AV83" s="403"/>
      <c r="AW83" s="403"/>
      <c r="AX83" s="403"/>
      <c r="AY83" s="426"/>
    </row>
    <row r="84" spans="2:60" ht="21" customHeight="1">
      <c r="B84" s="394"/>
      <c r="C84" s="395"/>
      <c r="D84" s="395"/>
      <c r="E84" s="395"/>
      <c r="F84" s="395"/>
      <c r="G84" s="396"/>
      <c r="H84" s="413" t="s">
        <v>30</v>
      </c>
      <c r="I84" s="414"/>
      <c r="J84" s="427" t="s">
        <v>31</v>
      </c>
      <c r="K84" s="428"/>
      <c r="L84" s="428"/>
      <c r="M84" s="428"/>
      <c r="N84" s="428"/>
      <c r="O84" s="428"/>
      <c r="P84" s="429"/>
      <c r="Q84" s="839">
        <v>356</v>
      </c>
      <c r="R84" s="839"/>
      <c r="S84" s="839"/>
      <c r="T84" s="839"/>
      <c r="U84" s="839"/>
      <c r="V84" s="839"/>
      <c r="W84" s="839"/>
      <c r="X84" s="839">
        <v>292</v>
      </c>
      <c r="Y84" s="839"/>
      <c r="Z84" s="839"/>
      <c r="AA84" s="839"/>
      <c r="AB84" s="839"/>
      <c r="AC84" s="839"/>
      <c r="AD84" s="839"/>
      <c r="AE84" s="430">
        <v>254</v>
      </c>
      <c r="AF84" s="430"/>
      <c r="AG84" s="430"/>
      <c r="AH84" s="430"/>
      <c r="AI84" s="430"/>
      <c r="AJ84" s="430"/>
      <c r="AK84" s="430"/>
      <c r="AL84" s="430">
        <v>231</v>
      </c>
      <c r="AM84" s="430"/>
      <c r="AN84" s="430"/>
      <c r="AO84" s="430"/>
      <c r="AP84" s="430"/>
      <c r="AQ84" s="430"/>
      <c r="AR84" s="430"/>
      <c r="AS84" s="430"/>
      <c r="AT84" s="430"/>
      <c r="AU84" s="430"/>
      <c r="AV84" s="430"/>
      <c r="AW84" s="430"/>
      <c r="AX84" s="430"/>
      <c r="AY84" s="431"/>
    </row>
    <row r="85" spans="2:60" ht="21" customHeight="1">
      <c r="B85" s="394"/>
      <c r="C85" s="395"/>
      <c r="D85" s="395"/>
      <c r="E85" s="395"/>
      <c r="F85" s="395"/>
      <c r="G85" s="396"/>
      <c r="H85" s="415"/>
      <c r="I85" s="416"/>
      <c r="J85" s="409" t="s">
        <v>32</v>
      </c>
      <c r="K85" s="410"/>
      <c r="L85" s="410"/>
      <c r="M85" s="410"/>
      <c r="N85" s="410"/>
      <c r="O85" s="410"/>
      <c r="P85" s="411"/>
      <c r="Q85" s="790" t="s">
        <v>1119</v>
      </c>
      <c r="R85" s="790"/>
      <c r="S85" s="790"/>
      <c r="T85" s="790"/>
      <c r="U85" s="790"/>
      <c r="V85" s="790"/>
      <c r="W85" s="790"/>
      <c r="X85" s="790">
        <v>671</v>
      </c>
      <c r="Y85" s="790"/>
      <c r="Z85" s="790"/>
      <c r="AA85" s="790"/>
      <c r="AB85" s="790"/>
      <c r="AC85" s="790"/>
      <c r="AD85" s="790"/>
      <c r="AE85" s="791" t="s">
        <v>1119</v>
      </c>
      <c r="AF85" s="405"/>
      <c r="AG85" s="405"/>
      <c r="AH85" s="405"/>
      <c r="AI85" s="405"/>
      <c r="AJ85" s="405"/>
      <c r="AK85" s="405"/>
      <c r="AL85" s="791" t="s">
        <v>1118</v>
      </c>
      <c r="AM85" s="405"/>
      <c r="AN85" s="405"/>
      <c r="AO85" s="405"/>
      <c r="AP85" s="405"/>
      <c r="AQ85" s="405"/>
      <c r="AR85" s="405"/>
      <c r="AS85" s="432"/>
      <c r="AT85" s="432"/>
      <c r="AU85" s="432"/>
      <c r="AV85" s="432"/>
      <c r="AW85" s="432"/>
      <c r="AX85" s="432"/>
      <c r="AY85" s="433"/>
    </row>
    <row r="86" spans="2:60" ht="24.75" customHeight="1">
      <c r="B86" s="394"/>
      <c r="C86" s="395"/>
      <c r="D86" s="395"/>
      <c r="E86" s="395"/>
      <c r="F86" s="395"/>
      <c r="G86" s="396"/>
      <c r="H86" s="415"/>
      <c r="I86" s="416"/>
      <c r="J86" s="409" t="s">
        <v>34</v>
      </c>
      <c r="K86" s="410"/>
      <c r="L86" s="410"/>
      <c r="M86" s="410"/>
      <c r="N86" s="410"/>
      <c r="O86" s="410"/>
      <c r="P86" s="411"/>
      <c r="Q86" s="790">
        <v>141</v>
      </c>
      <c r="R86" s="790"/>
      <c r="S86" s="790"/>
      <c r="T86" s="790"/>
      <c r="U86" s="790"/>
      <c r="V86" s="790"/>
      <c r="W86" s="790"/>
      <c r="X86" s="790" t="s">
        <v>1117</v>
      </c>
      <c r="Y86" s="790"/>
      <c r="Z86" s="790"/>
      <c r="AA86" s="790"/>
      <c r="AB86" s="790"/>
      <c r="AC86" s="790"/>
      <c r="AD86" s="790"/>
      <c r="AE86" s="405">
        <v>671</v>
      </c>
      <c r="AF86" s="405"/>
      <c r="AG86" s="405"/>
      <c r="AH86" s="405"/>
      <c r="AI86" s="405"/>
      <c r="AJ86" s="405"/>
      <c r="AK86" s="405"/>
      <c r="AL86" s="838">
        <v>25</v>
      </c>
      <c r="AM86" s="838"/>
      <c r="AN86" s="838"/>
      <c r="AO86" s="838"/>
      <c r="AP86" s="838"/>
      <c r="AQ86" s="838"/>
      <c r="AR86" s="838"/>
      <c r="AS86" s="432"/>
      <c r="AT86" s="432"/>
      <c r="AU86" s="432"/>
      <c r="AV86" s="432"/>
      <c r="AW86" s="432"/>
      <c r="AX86" s="432"/>
      <c r="AY86" s="433"/>
    </row>
    <row r="87" spans="2:60" ht="24.75" customHeight="1">
      <c r="B87" s="394"/>
      <c r="C87" s="395"/>
      <c r="D87" s="395"/>
      <c r="E87" s="395"/>
      <c r="F87" s="395"/>
      <c r="G87" s="396"/>
      <c r="H87" s="417"/>
      <c r="I87" s="418"/>
      <c r="J87" s="406" t="s">
        <v>35</v>
      </c>
      <c r="K87" s="407"/>
      <c r="L87" s="407"/>
      <c r="M87" s="407"/>
      <c r="N87" s="407"/>
      <c r="O87" s="407"/>
      <c r="P87" s="408"/>
      <c r="Q87" s="811">
        <v>497</v>
      </c>
      <c r="R87" s="811"/>
      <c r="S87" s="811"/>
      <c r="T87" s="811"/>
      <c r="U87" s="811"/>
      <c r="V87" s="811"/>
      <c r="W87" s="811"/>
      <c r="X87" s="811">
        <v>963</v>
      </c>
      <c r="Y87" s="811"/>
      <c r="Z87" s="811"/>
      <c r="AA87" s="811"/>
      <c r="AB87" s="811"/>
      <c r="AC87" s="811"/>
      <c r="AD87" s="811"/>
      <c r="AE87" s="412">
        <v>925</v>
      </c>
      <c r="AF87" s="412"/>
      <c r="AG87" s="412"/>
      <c r="AH87" s="412"/>
      <c r="AI87" s="412"/>
      <c r="AJ87" s="412"/>
      <c r="AK87" s="412"/>
      <c r="AL87" s="412">
        <v>254</v>
      </c>
      <c r="AM87" s="412"/>
      <c r="AN87" s="412"/>
      <c r="AO87" s="412"/>
      <c r="AP87" s="412"/>
      <c r="AQ87" s="412"/>
      <c r="AR87" s="412"/>
      <c r="AS87" s="412"/>
      <c r="AT87" s="412"/>
      <c r="AU87" s="412"/>
      <c r="AV87" s="412"/>
      <c r="AW87" s="412"/>
      <c r="AX87" s="412"/>
      <c r="AY87" s="789"/>
    </row>
    <row r="88" spans="2:60" ht="24.75" customHeight="1">
      <c r="B88" s="394"/>
      <c r="C88" s="395"/>
      <c r="D88" s="395"/>
      <c r="E88" s="395"/>
      <c r="F88" s="395"/>
      <c r="G88" s="396"/>
      <c r="H88" s="419" t="s">
        <v>36</v>
      </c>
      <c r="I88" s="420"/>
      <c r="J88" s="420"/>
      <c r="K88" s="420"/>
      <c r="L88" s="420"/>
      <c r="M88" s="420"/>
      <c r="N88" s="420"/>
      <c r="O88" s="420"/>
      <c r="P88" s="420"/>
      <c r="Q88" s="794">
        <v>497</v>
      </c>
      <c r="R88" s="794"/>
      <c r="S88" s="794"/>
      <c r="T88" s="794"/>
      <c r="U88" s="794"/>
      <c r="V88" s="794"/>
      <c r="W88" s="794"/>
      <c r="X88" s="794">
        <v>289</v>
      </c>
      <c r="Y88" s="794"/>
      <c r="Z88" s="794"/>
      <c r="AA88" s="794"/>
      <c r="AB88" s="794"/>
      <c r="AC88" s="794"/>
      <c r="AD88" s="794"/>
      <c r="AE88" s="421">
        <v>900</v>
      </c>
      <c r="AF88" s="421"/>
      <c r="AG88" s="421"/>
      <c r="AH88" s="421"/>
      <c r="AI88" s="421"/>
      <c r="AJ88" s="421"/>
      <c r="AK88" s="421"/>
      <c r="AL88" s="389"/>
      <c r="AM88" s="389"/>
      <c r="AN88" s="389"/>
      <c r="AO88" s="389"/>
      <c r="AP88" s="389"/>
      <c r="AQ88" s="389"/>
      <c r="AR88" s="389"/>
      <c r="AS88" s="389"/>
      <c r="AT88" s="389"/>
      <c r="AU88" s="389"/>
      <c r="AV88" s="389"/>
      <c r="AW88" s="389"/>
      <c r="AX88" s="389"/>
      <c r="AY88" s="390"/>
      <c r="BH88" s="18" t="s">
        <v>882</v>
      </c>
    </row>
    <row r="89" spans="2:60" ht="24.75" customHeight="1">
      <c r="B89" s="397"/>
      <c r="C89" s="398"/>
      <c r="D89" s="398"/>
      <c r="E89" s="398"/>
      <c r="F89" s="398"/>
      <c r="G89" s="399"/>
      <c r="H89" s="419" t="s">
        <v>37</v>
      </c>
      <c r="I89" s="420"/>
      <c r="J89" s="420"/>
      <c r="K89" s="420"/>
      <c r="L89" s="420"/>
      <c r="M89" s="420"/>
      <c r="N89" s="420"/>
      <c r="O89" s="420"/>
      <c r="P89" s="420"/>
      <c r="Q89" s="793">
        <v>1</v>
      </c>
      <c r="R89" s="794"/>
      <c r="S89" s="794"/>
      <c r="T89" s="794"/>
      <c r="U89" s="794"/>
      <c r="V89" s="794"/>
      <c r="W89" s="794"/>
      <c r="X89" s="795">
        <v>0.3</v>
      </c>
      <c r="Y89" s="795"/>
      <c r="Z89" s="795"/>
      <c r="AA89" s="795"/>
      <c r="AB89" s="795"/>
      <c r="AC89" s="795"/>
      <c r="AD89" s="795"/>
      <c r="AE89" s="821">
        <v>0.97299999999999998</v>
      </c>
      <c r="AF89" s="821"/>
      <c r="AG89" s="821"/>
      <c r="AH89" s="821"/>
      <c r="AI89" s="821"/>
      <c r="AJ89" s="821"/>
      <c r="AK89" s="821"/>
      <c r="AL89" s="389"/>
      <c r="AM89" s="389"/>
      <c r="AN89" s="389"/>
      <c r="AO89" s="389"/>
      <c r="AP89" s="389"/>
      <c r="AQ89" s="389"/>
      <c r="AR89" s="389"/>
      <c r="AS89" s="389"/>
      <c r="AT89" s="389"/>
      <c r="AU89" s="389"/>
      <c r="AV89" s="389"/>
      <c r="AW89" s="389"/>
      <c r="AX89" s="389"/>
      <c r="AY89" s="390"/>
    </row>
    <row r="90" spans="2:60" ht="23.1" customHeight="1">
      <c r="B90" s="546" t="s">
        <v>59</v>
      </c>
      <c r="C90" s="547"/>
      <c r="D90" s="493" t="s">
        <v>60</v>
      </c>
      <c r="E90" s="494"/>
      <c r="F90" s="494"/>
      <c r="G90" s="494"/>
      <c r="H90" s="494"/>
      <c r="I90" s="494"/>
      <c r="J90" s="494"/>
      <c r="K90" s="494"/>
      <c r="L90" s="495"/>
      <c r="M90" s="496" t="s">
        <v>61</v>
      </c>
      <c r="N90" s="496"/>
      <c r="O90" s="496"/>
      <c r="P90" s="496"/>
      <c r="Q90" s="496"/>
      <c r="R90" s="496"/>
      <c r="S90" s="497" t="s">
        <v>626</v>
      </c>
      <c r="T90" s="497"/>
      <c r="U90" s="497"/>
      <c r="V90" s="497"/>
      <c r="W90" s="497"/>
      <c r="X90" s="497"/>
      <c r="Y90" s="498"/>
      <c r="Z90" s="494"/>
      <c r="AA90" s="494"/>
      <c r="AB90" s="494"/>
      <c r="AC90" s="494"/>
      <c r="AD90" s="494"/>
      <c r="AE90" s="494"/>
      <c r="AF90" s="494"/>
      <c r="AG90" s="494"/>
      <c r="AH90" s="494"/>
      <c r="AI90" s="494"/>
      <c r="AJ90" s="494"/>
      <c r="AK90" s="494"/>
      <c r="AL90" s="494"/>
      <c r="AM90" s="494"/>
      <c r="AN90" s="494"/>
      <c r="AO90" s="494"/>
      <c r="AP90" s="494"/>
      <c r="AQ90" s="494"/>
      <c r="AR90" s="494"/>
      <c r="AS90" s="494"/>
      <c r="AT90" s="494"/>
      <c r="AU90" s="494"/>
      <c r="AV90" s="494"/>
      <c r="AW90" s="494"/>
      <c r="AX90" s="494"/>
      <c r="AY90" s="499"/>
    </row>
    <row r="91" spans="2:60" ht="23.1" customHeight="1">
      <c r="B91" s="548"/>
      <c r="C91" s="549"/>
      <c r="D91" s="840" t="s">
        <v>1116</v>
      </c>
      <c r="E91" s="841"/>
      <c r="F91" s="841"/>
      <c r="G91" s="841"/>
      <c r="H91" s="841"/>
      <c r="I91" s="841"/>
      <c r="J91" s="841"/>
      <c r="K91" s="841"/>
      <c r="L91" s="842"/>
      <c r="M91" s="442">
        <v>34</v>
      </c>
      <c r="N91" s="442"/>
      <c r="O91" s="442"/>
      <c r="P91" s="442"/>
      <c r="Q91" s="442"/>
      <c r="R91" s="442"/>
      <c r="S91" s="442"/>
      <c r="T91" s="442"/>
      <c r="U91" s="442"/>
      <c r="V91" s="442"/>
      <c r="W91" s="442"/>
      <c r="X91" s="442"/>
      <c r="Y91" s="792"/>
      <c r="Z91" s="444"/>
      <c r="AA91" s="444"/>
      <c r="AB91" s="444"/>
      <c r="AC91" s="444"/>
      <c r="AD91" s="444"/>
      <c r="AE91" s="444"/>
      <c r="AF91" s="444"/>
      <c r="AG91" s="444"/>
      <c r="AH91" s="444"/>
      <c r="AI91" s="444"/>
      <c r="AJ91" s="444"/>
      <c r="AK91" s="444"/>
      <c r="AL91" s="444"/>
      <c r="AM91" s="444"/>
      <c r="AN91" s="444"/>
      <c r="AO91" s="444"/>
      <c r="AP91" s="444"/>
      <c r="AQ91" s="444"/>
      <c r="AR91" s="444"/>
      <c r="AS91" s="444"/>
      <c r="AT91" s="444"/>
      <c r="AU91" s="444"/>
      <c r="AV91" s="444"/>
      <c r="AW91" s="444"/>
      <c r="AX91" s="444"/>
      <c r="AY91" s="445"/>
    </row>
    <row r="92" spans="2:60" ht="23.1" customHeight="1">
      <c r="B92" s="548"/>
      <c r="C92" s="549"/>
      <c r="D92" s="783" t="s">
        <v>1115</v>
      </c>
      <c r="E92" s="784"/>
      <c r="F92" s="784"/>
      <c r="G92" s="784"/>
      <c r="H92" s="784"/>
      <c r="I92" s="784"/>
      <c r="J92" s="784"/>
      <c r="K92" s="784"/>
      <c r="L92" s="785"/>
      <c r="M92" s="486">
        <v>51</v>
      </c>
      <c r="N92" s="486"/>
      <c r="O92" s="486"/>
      <c r="P92" s="486"/>
      <c r="Q92" s="486"/>
      <c r="R92" s="486"/>
      <c r="S92" s="486"/>
      <c r="T92" s="486"/>
      <c r="U92" s="486"/>
      <c r="V92" s="486"/>
      <c r="W92" s="486"/>
      <c r="X92" s="486"/>
      <c r="Y92" s="478"/>
      <c r="Z92" s="479"/>
      <c r="AA92" s="479"/>
      <c r="AB92" s="479"/>
      <c r="AC92" s="479"/>
      <c r="AD92" s="479"/>
      <c r="AE92" s="479"/>
      <c r="AF92" s="479"/>
      <c r="AG92" s="479"/>
      <c r="AH92" s="479"/>
      <c r="AI92" s="479"/>
      <c r="AJ92" s="479"/>
      <c r="AK92" s="479"/>
      <c r="AL92" s="479"/>
      <c r="AM92" s="479"/>
      <c r="AN92" s="479"/>
      <c r="AO92" s="479"/>
      <c r="AP92" s="479"/>
      <c r="AQ92" s="479"/>
      <c r="AR92" s="479"/>
      <c r="AS92" s="479"/>
      <c r="AT92" s="479"/>
      <c r="AU92" s="479"/>
      <c r="AV92" s="479"/>
      <c r="AW92" s="479"/>
      <c r="AX92" s="479"/>
      <c r="AY92" s="480"/>
    </row>
    <row r="93" spans="2:60" ht="23.1" customHeight="1">
      <c r="B93" s="548"/>
      <c r="C93" s="549"/>
      <c r="D93" s="783" t="s">
        <v>1114</v>
      </c>
      <c r="E93" s="784"/>
      <c r="F93" s="784"/>
      <c r="G93" s="784"/>
      <c r="H93" s="784"/>
      <c r="I93" s="784"/>
      <c r="J93" s="784"/>
      <c r="K93" s="784"/>
      <c r="L93" s="785"/>
      <c r="M93" s="486">
        <v>8</v>
      </c>
      <c r="N93" s="486"/>
      <c r="O93" s="486"/>
      <c r="P93" s="486"/>
      <c r="Q93" s="486"/>
      <c r="R93" s="486"/>
      <c r="S93" s="486"/>
      <c r="T93" s="486"/>
      <c r="U93" s="486"/>
      <c r="V93" s="486"/>
      <c r="W93" s="486"/>
      <c r="X93" s="486"/>
      <c r="Y93" s="478"/>
      <c r="Z93" s="479"/>
      <c r="AA93" s="479"/>
      <c r="AB93" s="479"/>
      <c r="AC93" s="479"/>
      <c r="AD93" s="479"/>
      <c r="AE93" s="479"/>
      <c r="AF93" s="479"/>
      <c r="AG93" s="479"/>
      <c r="AH93" s="479"/>
      <c r="AI93" s="479"/>
      <c r="AJ93" s="479"/>
      <c r="AK93" s="479"/>
      <c r="AL93" s="479"/>
      <c r="AM93" s="479"/>
      <c r="AN93" s="479"/>
      <c r="AO93" s="479"/>
      <c r="AP93" s="479"/>
      <c r="AQ93" s="479"/>
      <c r="AR93" s="479"/>
      <c r="AS93" s="479"/>
      <c r="AT93" s="479"/>
      <c r="AU93" s="479"/>
      <c r="AV93" s="479"/>
      <c r="AW93" s="479"/>
      <c r="AX93" s="479"/>
      <c r="AY93" s="480"/>
    </row>
    <row r="94" spans="2:60" ht="23.1" customHeight="1">
      <c r="B94" s="548"/>
      <c r="C94" s="549"/>
      <c r="D94" s="783" t="s">
        <v>1040</v>
      </c>
      <c r="E94" s="784"/>
      <c r="F94" s="784"/>
      <c r="G94" s="784"/>
      <c r="H94" s="784"/>
      <c r="I94" s="784"/>
      <c r="J94" s="784"/>
      <c r="K94" s="784"/>
      <c r="L94" s="785"/>
      <c r="M94" s="486">
        <v>4</v>
      </c>
      <c r="N94" s="486"/>
      <c r="O94" s="486"/>
      <c r="P94" s="486"/>
      <c r="Q94" s="486"/>
      <c r="R94" s="486"/>
      <c r="S94" s="486"/>
      <c r="T94" s="486"/>
      <c r="U94" s="486"/>
      <c r="V94" s="486"/>
      <c r="W94" s="486"/>
      <c r="X94" s="486"/>
      <c r="Y94" s="478"/>
      <c r="Z94" s="479"/>
      <c r="AA94" s="479"/>
      <c r="AB94" s="479"/>
      <c r="AC94" s="479"/>
      <c r="AD94" s="479"/>
      <c r="AE94" s="479"/>
      <c r="AF94" s="479"/>
      <c r="AG94" s="479"/>
      <c r="AH94" s="479"/>
      <c r="AI94" s="479"/>
      <c r="AJ94" s="479"/>
      <c r="AK94" s="479"/>
      <c r="AL94" s="479"/>
      <c r="AM94" s="479"/>
      <c r="AN94" s="479"/>
      <c r="AO94" s="479"/>
      <c r="AP94" s="479"/>
      <c r="AQ94" s="479"/>
      <c r="AR94" s="479"/>
      <c r="AS94" s="479"/>
      <c r="AT94" s="479"/>
      <c r="AU94" s="479"/>
      <c r="AV94" s="479"/>
      <c r="AW94" s="479"/>
      <c r="AX94" s="479"/>
      <c r="AY94" s="480"/>
    </row>
    <row r="95" spans="2:60" ht="23.1" customHeight="1">
      <c r="B95" s="548"/>
      <c r="C95" s="549"/>
      <c r="D95" s="783" t="s">
        <v>1113</v>
      </c>
      <c r="E95" s="784"/>
      <c r="F95" s="784"/>
      <c r="G95" s="784"/>
      <c r="H95" s="784"/>
      <c r="I95" s="784"/>
      <c r="J95" s="784"/>
      <c r="K95" s="784"/>
      <c r="L95" s="785"/>
      <c r="M95" s="486">
        <v>2</v>
      </c>
      <c r="N95" s="486"/>
      <c r="O95" s="486"/>
      <c r="P95" s="486"/>
      <c r="Q95" s="486"/>
      <c r="R95" s="486"/>
      <c r="S95" s="486"/>
      <c r="T95" s="486"/>
      <c r="U95" s="486"/>
      <c r="V95" s="486"/>
      <c r="W95" s="486"/>
      <c r="X95" s="486"/>
      <c r="Y95" s="478"/>
      <c r="Z95" s="479"/>
      <c r="AA95" s="479"/>
      <c r="AB95" s="479"/>
      <c r="AC95" s="479"/>
      <c r="AD95" s="479"/>
      <c r="AE95" s="479"/>
      <c r="AF95" s="479"/>
      <c r="AG95" s="479"/>
      <c r="AH95" s="479"/>
      <c r="AI95" s="479"/>
      <c r="AJ95" s="479"/>
      <c r="AK95" s="479"/>
      <c r="AL95" s="479"/>
      <c r="AM95" s="479"/>
      <c r="AN95" s="479"/>
      <c r="AO95" s="479"/>
      <c r="AP95" s="479"/>
      <c r="AQ95" s="479"/>
      <c r="AR95" s="479"/>
      <c r="AS95" s="479"/>
      <c r="AT95" s="479"/>
      <c r="AU95" s="479"/>
      <c r="AV95" s="479"/>
      <c r="AW95" s="479"/>
      <c r="AX95" s="479"/>
      <c r="AY95" s="480"/>
    </row>
    <row r="96" spans="2:60" ht="23.1" customHeight="1">
      <c r="B96" s="548"/>
      <c r="C96" s="549"/>
      <c r="D96" s="780" t="s">
        <v>1112</v>
      </c>
      <c r="E96" s="781"/>
      <c r="F96" s="781"/>
      <c r="G96" s="781"/>
      <c r="H96" s="781"/>
      <c r="I96" s="781"/>
      <c r="J96" s="781"/>
      <c r="K96" s="781"/>
      <c r="L96" s="782"/>
      <c r="M96" s="486">
        <v>2</v>
      </c>
      <c r="N96" s="486"/>
      <c r="O96" s="486"/>
      <c r="P96" s="486"/>
      <c r="Q96" s="486"/>
      <c r="R96" s="486"/>
      <c r="S96" s="486"/>
      <c r="T96" s="486"/>
      <c r="U96" s="486"/>
      <c r="V96" s="486"/>
      <c r="W96" s="486"/>
      <c r="X96" s="486"/>
      <c r="Y96" s="478"/>
      <c r="Z96" s="479"/>
      <c r="AA96" s="479"/>
      <c r="AB96" s="479"/>
      <c r="AC96" s="479"/>
      <c r="AD96" s="479"/>
      <c r="AE96" s="479"/>
      <c r="AF96" s="479"/>
      <c r="AG96" s="479"/>
      <c r="AH96" s="479"/>
      <c r="AI96" s="479"/>
      <c r="AJ96" s="479"/>
      <c r="AK96" s="479"/>
      <c r="AL96" s="479"/>
      <c r="AM96" s="479"/>
      <c r="AN96" s="479"/>
      <c r="AO96" s="479"/>
      <c r="AP96" s="479"/>
      <c r="AQ96" s="479"/>
      <c r="AR96" s="479"/>
      <c r="AS96" s="479"/>
      <c r="AT96" s="479"/>
      <c r="AU96" s="479"/>
      <c r="AV96" s="479"/>
      <c r="AW96" s="479"/>
      <c r="AX96" s="479"/>
      <c r="AY96" s="480"/>
    </row>
    <row r="97" spans="2:51" ht="23.1" customHeight="1">
      <c r="B97" s="548"/>
      <c r="C97" s="549"/>
      <c r="D97" s="783" t="s">
        <v>1088</v>
      </c>
      <c r="E97" s="784"/>
      <c r="F97" s="784"/>
      <c r="G97" s="784"/>
      <c r="H97" s="784"/>
      <c r="I97" s="784"/>
      <c r="J97" s="784"/>
      <c r="K97" s="784"/>
      <c r="L97" s="785"/>
      <c r="M97" s="486">
        <v>10</v>
      </c>
      <c r="N97" s="486"/>
      <c r="O97" s="486"/>
      <c r="P97" s="486"/>
      <c r="Q97" s="486"/>
      <c r="R97" s="486"/>
      <c r="S97" s="486"/>
      <c r="T97" s="486"/>
      <c r="U97" s="486"/>
      <c r="V97" s="486"/>
      <c r="W97" s="486"/>
      <c r="X97" s="486"/>
      <c r="Y97" s="478"/>
      <c r="Z97" s="479"/>
      <c r="AA97" s="479"/>
      <c r="AB97" s="479"/>
      <c r="AC97" s="479"/>
      <c r="AD97" s="479"/>
      <c r="AE97" s="479"/>
      <c r="AF97" s="479"/>
      <c r="AG97" s="479"/>
      <c r="AH97" s="479"/>
      <c r="AI97" s="479"/>
      <c r="AJ97" s="479"/>
      <c r="AK97" s="479"/>
      <c r="AL97" s="479"/>
      <c r="AM97" s="479"/>
      <c r="AN97" s="479"/>
      <c r="AO97" s="479"/>
      <c r="AP97" s="479"/>
      <c r="AQ97" s="479"/>
      <c r="AR97" s="479"/>
      <c r="AS97" s="479"/>
      <c r="AT97" s="479"/>
      <c r="AU97" s="479"/>
      <c r="AV97" s="479"/>
      <c r="AW97" s="479"/>
      <c r="AX97" s="479"/>
      <c r="AY97" s="480"/>
    </row>
    <row r="98" spans="2:51" ht="23.1" customHeight="1">
      <c r="B98" s="548"/>
      <c r="C98" s="549"/>
      <c r="D98" s="783" t="s">
        <v>1087</v>
      </c>
      <c r="E98" s="784"/>
      <c r="F98" s="784"/>
      <c r="G98" s="784"/>
      <c r="H98" s="784"/>
      <c r="I98" s="784"/>
      <c r="J98" s="784"/>
      <c r="K98" s="784"/>
      <c r="L98" s="785"/>
      <c r="M98" s="486">
        <v>6</v>
      </c>
      <c r="N98" s="486"/>
      <c r="O98" s="486"/>
      <c r="P98" s="486"/>
      <c r="Q98" s="486"/>
      <c r="R98" s="486"/>
      <c r="S98" s="486"/>
      <c r="T98" s="486"/>
      <c r="U98" s="486"/>
      <c r="V98" s="486"/>
      <c r="W98" s="486"/>
      <c r="X98" s="486"/>
      <c r="Y98" s="478"/>
      <c r="Z98" s="479"/>
      <c r="AA98" s="479"/>
      <c r="AB98" s="479"/>
      <c r="AC98" s="479"/>
      <c r="AD98" s="479"/>
      <c r="AE98" s="479"/>
      <c r="AF98" s="479"/>
      <c r="AG98" s="479"/>
      <c r="AH98" s="479"/>
      <c r="AI98" s="479"/>
      <c r="AJ98" s="479"/>
      <c r="AK98" s="479"/>
      <c r="AL98" s="479"/>
      <c r="AM98" s="479"/>
      <c r="AN98" s="479"/>
      <c r="AO98" s="479"/>
      <c r="AP98" s="479"/>
      <c r="AQ98" s="479"/>
      <c r="AR98" s="479"/>
      <c r="AS98" s="479"/>
      <c r="AT98" s="479"/>
      <c r="AU98" s="479"/>
      <c r="AV98" s="479"/>
      <c r="AW98" s="479"/>
      <c r="AX98" s="479"/>
      <c r="AY98" s="480"/>
    </row>
    <row r="99" spans="2:51" ht="23.1" customHeight="1">
      <c r="B99" s="548"/>
      <c r="C99" s="549"/>
      <c r="D99" s="783" t="s">
        <v>1111</v>
      </c>
      <c r="E99" s="784"/>
      <c r="F99" s="784"/>
      <c r="G99" s="784"/>
      <c r="H99" s="784"/>
      <c r="I99" s="784"/>
      <c r="J99" s="784"/>
      <c r="K99" s="784"/>
      <c r="L99" s="785"/>
      <c r="M99" s="486">
        <v>112</v>
      </c>
      <c r="N99" s="486"/>
      <c r="O99" s="486"/>
      <c r="P99" s="486"/>
      <c r="Q99" s="486"/>
      <c r="R99" s="486"/>
      <c r="S99" s="486"/>
      <c r="T99" s="486"/>
      <c r="U99" s="486"/>
      <c r="V99" s="486"/>
      <c r="W99" s="486"/>
      <c r="X99" s="486"/>
      <c r="Y99" s="478"/>
      <c r="Z99" s="479"/>
      <c r="AA99" s="479"/>
      <c r="AB99" s="479"/>
      <c r="AC99" s="479"/>
      <c r="AD99" s="479"/>
      <c r="AE99" s="479"/>
      <c r="AF99" s="479"/>
      <c r="AG99" s="479"/>
      <c r="AH99" s="479"/>
      <c r="AI99" s="479"/>
      <c r="AJ99" s="479"/>
      <c r="AK99" s="479"/>
      <c r="AL99" s="479"/>
      <c r="AM99" s="479"/>
      <c r="AN99" s="479"/>
      <c r="AO99" s="479"/>
      <c r="AP99" s="479"/>
      <c r="AQ99" s="479"/>
      <c r="AR99" s="479"/>
      <c r="AS99" s="479"/>
      <c r="AT99" s="479"/>
      <c r="AU99" s="479"/>
      <c r="AV99" s="479"/>
      <c r="AW99" s="479"/>
      <c r="AX99" s="479"/>
      <c r="AY99" s="480"/>
    </row>
    <row r="100" spans="2:51" ht="23.1" customHeight="1">
      <c r="B100" s="548"/>
      <c r="C100" s="549"/>
      <c r="D100" s="786" t="s">
        <v>1110</v>
      </c>
      <c r="E100" s="787"/>
      <c r="F100" s="787"/>
      <c r="G100" s="787"/>
      <c r="H100" s="787"/>
      <c r="I100" s="787"/>
      <c r="J100" s="787"/>
      <c r="K100" s="787"/>
      <c r="L100" s="788"/>
      <c r="M100" s="808">
        <v>0.7</v>
      </c>
      <c r="N100" s="808"/>
      <c r="O100" s="808"/>
      <c r="P100" s="808"/>
      <c r="Q100" s="808"/>
      <c r="R100" s="808"/>
      <c r="S100" s="477"/>
      <c r="T100" s="477"/>
      <c r="U100" s="477"/>
      <c r="V100" s="477"/>
      <c r="W100" s="477"/>
      <c r="X100" s="477"/>
      <c r="Y100" s="478"/>
      <c r="Z100" s="479"/>
      <c r="AA100" s="479"/>
      <c r="AB100" s="479"/>
      <c r="AC100" s="479"/>
      <c r="AD100" s="479"/>
      <c r="AE100" s="479"/>
      <c r="AF100" s="479"/>
      <c r="AG100" s="479"/>
      <c r="AH100" s="479"/>
      <c r="AI100" s="479"/>
      <c r="AJ100" s="479"/>
      <c r="AK100" s="479"/>
      <c r="AL100" s="479"/>
      <c r="AM100" s="479"/>
      <c r="AN100" s="479"/>
      <c r="AO100" s="479"/>
      <c r="AP100" s="479"/>
      <c r="AQ100" s="479"/>
      <c r="AR100" s="479"/>
      <c r="AS100" s="479"/>
      <c r="AT100" s="479"/>
      <c r="AU100" s="479"/>
      <c r="AV100" s="479"/>
      <c r="AW100" s="479"/>
      <c r="AX100" s="479"/>
      <c r="AY100" s="480"/>
    </row>
    <row r="101" spans="2:51" ht="23.1" customHeight="1" thickBot="1">
      <c r="B101" s="798"/>
      <c r="C101" s="799"/>
      <c r="D101" s="770" t="s">
        <v>35</v>
      </c>
      <c r="E101" s="771"/>
      <c r="F101" s="771"/>
      <c r="G101" s="771"/>
      <c r="H101" s="771"/>
      <c r="I101" s="771"/>
      <c r="J101" s="771"/>
      <c r="K101" s="771"/>
      <c r="L101" s="772"/>
      <c r="M101" s="773">
        <f>+SUM(M91:R100)</f>
        <v>229.7</v>
      </c>
      <c r="N101" s="773"/>
      <c r="O101" s="773"/>
      <c r="P101" s="773"/>
      <c r="Q101" s="773"/>
      <c r="R101" s="773"/>
      <c r="S101" s="773"/>
      <c r="T101" s="773"/>
      <c r="U101" s="773"/>
      <c r="V101" s="773"/>
      <c r="W101" s="773"/>
      <c r="X101" s="773"/>
      <c r="Y101" s="774"/>
      <c r="Z101" s="775"/>
      <c r="AA101" s="775"/>
      <c r="AB101" s="775"/>
      <c r="AC101" s="775"/>
      <c r="AD101" s="775"/>
      <c r="AE101" s="775"/>
      <c r="AF101" s="775"/>
      <c r="AG101" s="775"/>
      <c r="AH101" s="775"/>
      <c r="AI101" s="775"/>
      <c r="AJ101" s="775"/>
      <c r="AK101" s="775"/>
      <c r="AL101" s="775"/>
      <c r="AM101" s="775"/>
      <c r="AN101" s="775"/>
      <c r="AO101" s="775"/>
      <c r="AP101" s="775"/>
      <c r="AQ101" s="775"/>
      <c r="AR101" s="775"/>
      <c r="AS101" s="775"/>
      <c r="AT101" s="775"/>
      <c r="AU101" s="775"/>
      <c r="AV101" s="775"/>
      <c r="AW101" s="775"/>
      <c r="AX101" s="775"/>
      <c r="AY101" s="776"/>
    </row>
    <row r="102" spans="2:51" ht="5.25" customHeight="1">
      <c r="B102" s="84"/>
      <c r="C102" s="84"/>
      <c r="D102" s="191"/>
      <c r="E102" s="191"/>
      <c r="F102" s="191"/>
      <c r="G102" s="191"/>
      <c r="H102" s="191"/>
      <c r="I102" s="191"/>
      <c r="J102" s="191"/>
      <c r="K102" s="191"/>
      <c r="L102" s="191"/>
      <c r="M102" s="83"/>
      <c r="N102" s="83"/>
      <c r="O102" s="83"/>
      <c r="P102" s="83"/>
      <c r="Q102" s="83"/>
      <c r="R102" s="83"/>
      <c r="S102" s="83"/>
      <c r="T102" s="83"/>
      <c r="U102" s="83"/>
      <c r="V102" s="83"/>
      <c r="W102" s="83"/>
      <c r="X102" s="83"/>
      <c r="Y102" s="190"/>
      <c r="Z102" s="190"/>
      <c r="AA102" s="190"/>
      <c r="AB102" s="190"/>
      <c r="AC102" s="190"/>
      <c r="AD102" s="190"/>
      <c r="AE102" s="190"/>
      <c r="AF102" s="190"/>
      <c r="AG102" s="190"/>
      <c r="AH102" s="190"/>
      <c r="AI102" s="190"/>
      <c r="AJ102" s="190"/>
      <c r="AK102" s="190"/>
      <c r="AL102" s="190"/>
      <c r="AM102" s="190"/>
      <c r="AN102" s="190"/>
      <c r="AO102" s="190"/>
      <c r="AP102" s="190"/>
      <c r="AQ102" s="190"/>
      <c r="AR102" s="190"/>
      <c r="AS102" s="190"/>
      <c r="AT102" s="190"/>
      <c r="AU102" s="190"/>
      <c r="AV102" s="190"/>
      <c r="AW102" s="190"/>
      <c r="AX102" s="190"/>
      <c r="AY102" s="190"/>
    </row>
    <row r="103" spans="2:51" ht="24.75" customHeight="1" thickBot="1">
      <c r="B103" s="19"/>
      <c r="C103" s="19"/>
      <c r="D103" s="19"/>
      <c r="E103" s="19"/>
      <c r="F103" s="19"/>
      <c r="G103" s="19"/>
      <c r="H103" s="20"/>
      <c r="I103" s="20"/>
      <c r="J103" s="20"/>
      <c r="K103" s="20"/>
      <c r="L103" s="20"/>
      <c r="M103" s="20"/>
      <c r="N103" s="20"/>
      <c r="O103" s="20"/>
      <c r="P103" s="20"/>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809"/>
      <c r="AL103" s="809"/>
      <c r="AM103" s="809"/>
      <c r="AN103" s="809"/>
      <c r="AO103" s="809"/>
      <c r="AP103" s="809"/>
      <c r="AQ103" s="809"/>
      <c r="AR103" s="810" t="s">
        <v>113</v>
      </c>
      <c r="AS103" s="810"/>
      <c r="AT103" s="810"/>
      <c r="AU103" s="810"/>
      <c r="AV103" s="810"/>
      <c r="AW103" s="810"/>
      <c r="AX103" s="810"/>
      <c r="AY103" s="810"/>
    </row>
    <row r="104" spans="2:51" ht="20.25" customHeight="1">
      <c r="B104" s="275" t="s">
        <v>114</v>
      </c>
      <c r="C104" s="276"/>
      <c r="D104" s="276"/>
      <c r="E104" s="276"/>
      <c r="F104" s="276"/>
      <c r="G104" s="276"/>
      <c r="H104" s="830" t="s">
        <v>1029</v>
      </c>
      <c r="I104" s="831"/>
      <c r="J104" s="831"/>
      <c r="K104" s="831"/>
      <c r="L104" s="831"/>
      <c r="M104" s="831"/>
      <c r="N104" s="831"/>
      <c r="O104" s="831"/>
      <c r="P104" s="831"/>
      <c r="Q104" s="831"/>
      <c r="R104" s="831"/>
      <c r="S104" s="831"/>
      <c r="T104" s="831"/>
      <c r="U104" s="831"/>
      <c r="V104" s="831"/>
      <c r="W104" s="831"/>
      <c r="X104" s="831"/>
      <c r="Y104" s="831"/>
      <c r="Z104" s="279" t="s">
        <v>1109</v>
      </c>
      <c r="AA104" s="280"/>
      <c r="AB104" s="280"/>
      <c r="AC104" s="280"/>
      <c r="AD104" s="280"/>
      <c r="AE104" s="281"/>
      <c r="AF104" s="826" t="s">
        <v>336</v>
      </c>
      <c r="AG104" s="826"/>
      <c r="AH104" s="826"/>
      <c r="AI104" s="826"/>
      <c r="AJ104" s="826"/>
      <c r="AK104" s="826"/>
      <c r="AL104" s="826"/>
      <c r="AM104" s="826"/>
      <c r="AN104" s="826"/>
      <c r="AO104" s="826"/>
      <c r="AP104" s="826"/>
      <c r="AQ104" s="832"/>
      <c r="AR104" s="825" t="s">
        <v>6</v>
      </c>
      <c r="AS104" s="826"/>
      <c r="AT104" s="826"/>
      <c r="AU104" s="826"/>
      <c r="AV104" s="826"/>
      <c r="AW104" s="826"/>
      <c r="AX104" s="826"/>
      <c r="AY104" s="827"/>
    </row>
    <row r="105" spans="2:51" ht="23.25" customHeight="1">
      <c r="B105" s="285" t="s">
        <v>7</v>
      </c>
      <c r="C105" s="286"/>
      <c r="D105" s="286"/>
      <c r="E105" s="286"/>
      <c r="F105" s="286"/>
      <c r="G105" s="287"/>
      <c r="H105" s="813" t="s">
        <v>1002</v>
      </c>
      <c r="I105" s="814"/>
      <c r="J105" s="814"/>
      <c r="K105" s="814"/>
      <c r="L105" s="814"/>
      <c r="M105" s="814"/>
      <c r="N105" s="814"/>
      <c r="O105" s="814"/>
      <c r="P105" s="814"/>
      <c r="Q105" s="814"/>
      <c r="R105" s="814"/>
      <c r="S105" s="814"/>
      <c r="T105" s="814"/>
      <c r="U105" s="814"/>
      <c r="V105" s="814"/>
      <c r="W105" s="815"/>
      <c r="X105" s="815"/>
      <c r="Y105" s="815"/>
      <c r="Z105" s="291" t="s">
        <v>8</v>
      </c>
      <c r="AA105" s="292"/>
      <c r="AB105" s="292"/>
      <c r="AC105" s="292"/>
      <c r="AD105" s="292"/>
      <c r="AE105" s="293"/>
      <c r="AF105" s="816" t="s">
        <v>1108</v>
      </c>
      <c r="AG105" s="816"/>
      <c r="AH105" s="816"/>
      <c r="AI105" s="816"/>
      <c r="AJ105" s="816"/>
      <c r="AK105" s="816"/>
      <c r="AL105" s="816"/>
      <c r="AM105" s="816"/>
      <c r="AN105" s="816"/>
      <c r="AO105" s="816"/>
      <c r="AP105" s="816"/>
      <c r="AQ105" s="817"/>
      <c r="AR105" s="818" t="s">
        <v>1107</v>
      </c>
      <c r="AS105" s="819"/>
      <c r="AT105" s="819"/>
      <c r="AU105" s="819"/>
      <c r="AV105" s="819"/>
      <c r="AW105" s="819"/>
      <c r="AX105" s="819"/>
      <c r="AY105" s="820"/>
    </row>
    <row r="106" spans="2:51" ht="18.75" customHeight="1">
      <c r="B106" s="361" t="s">
        <v>11</v>
      </c>
      <c r="C106" s="362"/>
      <c r="D106" s="362"/>
      <c r="E106" s="362"/>
      <c r="F106" s="362"/>
      <c r="G106" s="362"/>
      <c r="H106" s="800" t="s">
        <v>12</v>
      </c>
      <c r="I106" s="801"/>
      <c r="J106" s="801"/>
      <c r="K106" s="801"/>
      <c r="L106" s="801"/>
      <c r="M106" s="801"/>
      <c r="N106" s="801"/>
      <c r="O106" s="801"/>
      <c r="P106" s="801"/>
      <c r="Q106" s="801"/>
      <c r="R106" s="801"/>
      <c r="S106" s="801"/>
      <c r="T106" s="801"/>
      <c r="U106" s="801"/>
      <c r="V106" s="801"/>
      <c r="W106" s="801"/>
      <c r="X106" s="801"/>
      <c r="Y106" s="801"/>
      <c r="Z106" s="364" t="s">
        <v>13</v>
      </c>
      <c r="AA106" s="365"/>
      <c r="AB106" s="365"/>
      <c r="AC106" s="365"/>
      <c r="AD106" s="365"/>
      <c r="AE106" s="366"/>
      <c r="AF106" s="828" t="s">
        <v>332</v>
      </c>
      <c r="AG106" s="828"/>
      <c r="AH106" s="828"/>
      <c r="AI106" s="828"/>
      <c r="AJ106" s="828"/>
      <c r="AK106" s="828"/>
      <c r="AL106" s="828"/>
      <c r="AM106" s="828"/>
      <c r="AN106" s="828"/>
      <c r="AO106" s="828"/>
      <c r="AP106" s="828"/>
      <c r="AQ106" s="828"/>
      <c r="AR106" s="801"/>
      <c r="AS106" s="801"/>
      <c r="AT106" s="801"/>
      <c r="AU106" s="801"/>
      <c r="AV106" s="801"/>
      <c r="AW106" s="801"/>
      <c r="AX106" s="801"/>
      <c r="AY106" s="829"/>
    </row>
    <row r="107" spans="2:51" ht="19.5" customHeight="1">
      <c r="B107" s="370" t="s">
        <v>15</v>
      </c>
      <c r="C107" s="371"/>
      <c r="D107" s="371"/>
      <c r="E107" s="371"/>
      <c r="F107" s="371"/>
      <c r="G107" s="371"/>
      <c r="H107" s="802" t="s">
        <v>1106</v>
      </c>
      <c r="I107" s="803"/>
      <c r="J107" s="803"/>
      <c r="K107" s="803"/>
      <c r="L107" s="803"/>
      <c r="M107" s="803"/>
      <c r="N107" s="803"/>
      <c r="O107" s="803"/>
      <c r="P107" s="803"/>
      <c r="Q107" s="803"/>
      <c r="R107" s="803"/>
      <c r="S107" s="803"/>
      <c r="T107" s="803"/>
      <c r="U107" s="803"/>
      <c r="V107" s="803"/>
      <c r="W107" s="804"/>
      <c r="X107" s="804"/>
      <c r="Y107" s="804"/>
      <c r="Z107" s="380" t="s">
        <v>1105</v>
      </c>
      <c r="AA107" s="368"/>
      <c r="AB107" s="368"/>
      <c r="AC107" s="368"/>
      <c r="AD107" s="368"/>
      <c r="AE107" s="381"/>
      <c r="AF107" s="833"/>
      <c r="AG107" s="834"/>
      <c r="AH107" s="834"/>
      <c r="AI107" s="834"/>
      <c r="AJ107" s="834"/>
      <c r="AK107" s="834"/>
      <c r="AL107" s="834"/>
      <c r="AM107" s="834"/>
      <c r="AN107" s="834"/>
      <c r="AO107" s="834"/>
      <c r="AP107" s="834"/>
      <c r="AQ107" s="834"/>
      <c r="AR107" s="834"/>
      <c r="AS107" s="834"/>
      <c r="AT107" s="834"/>
      <c r="AU107" s="834"/>
      <c r="AV107" s="834"/>
      <c r="AW107" s="834"/>
      <c r="AX107" s="834"/>
      <c r="AY107" s="835"/>
    </row>
    <row r="108" spans="2:51" ht="22.5" customHeight="1">
      <c r="B108" s="372"/>
      <c r="C108" s="373"/>
      <c r="D108" s="373"/>
      <c r="E108" s="373"/>
      <c r="F108" s="373"/>
      <c r="G108" s="373"/>
      <c r="H108" s="805"/>
      <c r="I108" s="806"/>
      <c r="J108" s="806"/>
      <c r="K108" s="806"/>
      <c r="L108" s="806"/>
      <c r="M108" s="806"/>
      <c r="N108" s="806"/>
      <c r="O108" s="806"/>
      <c r="P108" s="806"/>
      <c r="Q108" s="806"/>
      <c r="R108" s="806"/>
      <c r="S108" s="806"/>
      <c r="T108" s="806"/>
      <c r="U108" s="806"/>
      <c r="V108" s="806"/>
      <c r="W108" s="807"/>
      <c r="X108" s="807"/>
      <c r="Y108" s="807"/>
      <c r="Z108" s="382"/>
      <c r="AA108" s="368"/>
      <c r="AB108" s="368"/>
      <c r="AC108" s="368"/>
      <c r="AD108" s="368"/>
      <c r="AE108" s="381"/>
      <c r="AF108" s="836"/>
      <c r="AG108" s="836"/>
      <c r="AH108" s="836"/>
      <c r="AI108" s="836"/>
      <c r="AJ108" s="836"/>
      <c r="AK108" s="836"/>
      <c r="AL108" s="836"/>
      <c r="AM108" s="836"/>
      <c r="AN108" s="836"/>
      <c r="AO108" s="836"/>
      <c r="AP108" s="836"/>
      <c r="AQ108" s="836"/>
      <c r="AR108" s="836"/>
      <c r="AS108" s="836"/>
      <c r="AT108" s="836"/>
      <c r="AU108" s="836"/>
      <c r="AV108" s="836"/>
      <c r="AW108" s="836"/>
      <c r="AX108" s="836"/>
      <c r="AY108" s="837"/>
    </row>
    <row r="109" spans="2:51" ht="31.5" customHeight="1">
      <c r="B109" s="298" t="s">
        <v>22</v>
      </c>
      <c r="C109" s="299"/>
      <c r="D109" s="299"/>
      <c r="E109" s="299"/>
      <c r="F109" s="299"/>
      <c r="G109" s="303"/>
      <c r="H109" s="304" t="s">
        <v>381</v>
      </c>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c r="AJ109" s="305"/>
      <c r="AK109" s="305"/>
      <c r="AL109" s="305"/>
      <c r="AM109" s="305"/>
      <c r="AN109" s="305"/>
      <c r="AO109" s="305"/>
      <c r="AP109" s="305"/>
      <c r="AQ109" s="305"/>
      <c r="AR109" s="305"/>
      <c r="AS109" s="305"/>
      <c r="AT109" s="305"/>
      <c r="AU109" s="305"/>
      <c r="AV109" s="305"/>
      <c r="AW109" s="305"/>
      <c r="AX109" s="305"/>
      <c r="AY109" s="306"/>
    </row>
    <row r="110" spans="2:51" ht="30" customHeight="1">
      <c r="B110" s="391" t="s">
        <v>24</v>
      </c>
      <c r="C110" s="392"/>
      <c r="D110" s="392"/>
      <c r="E110" s="392"/>
      <c r="F110" s="392"/>
      <c r="G110" s="393"/>
      <c r="H110" s="400"/>
      <c r="I110" s="401"/>
      <c r="J110" s="401"/>
      <c r="K110" s="401"/>
      <c r="L110" s="401"/>
      <c r="M110" s="401"/>
      <c r="N110" s="401"/>
      <c r="O110" s="401"/>
      <c r="P110" s="401"/>
      <c r="Q110" s="402" t="s">
        <v>641</v>
      </c>
      <c r="R110" s="403"/>
      <c r="S110" s="403"/>
      <c r="T110" s="403"/>
      <c r="U110" s="403"/>
      <c r="V110" s="403"/>
      <c r="W110" s="404"/>
      <c r="X110" s="402" t="s">
        <v>640</v>
      </c>
      <c r="Y110" s="403"/>
      <c r="Z110" s="403"/>
      <c r="AA110" s="403"/>
      <c r="AB110" s="403"/>
      <c r="AC110" s="403"/>
      <c r="AD110" s="404"/>
      <c r="AE110" s="402" t="s">
        <v>639</v>
      </c>
      <c r="AF110" s="403"/>
      <c r="AG110" s="403"/>
      <c r="AH110" s="403"/>
      <c r="AI110" s="403"/>
      <c r="AJ110" s="403"/>
      <c r="AK110" s="404"/>
      <c r="AL110" s="402" t="s">
        <v>638</v>
      </c>
      <c r="AM110" s="403"/>
      <c r="AN110" s="403"/>
      <c r="AO110" s="403"/>
      <c r="AP110" s="403"/>
      <c r="AQ110" s="403"/>
      <c r="AR110" s="404"/>
      <c r="AS110" s="402" t="s">
        <v>626</v>
      </c>
      <c r="AT110" s="403"/>
      <c r="AU110" s="403"/>
      <c r="AV110" s="403"/>
      <c r="AW110" s="403"/>
      <c r="AX110" s="403"/>
      <c r="AY110" s="426"/>
    </row>
    <row r="111" spans="2:51" ht="24.75" customHeight="1">
      <c r="B111" s="394"/>
      <c r="C111" s="395"/>
      <c r="D111" s="395"/>
      <c r="E111" s="395"/>
      <c r="F111" s="395"/>
      <c r="G111" s="396"/>
      <c r="H111" s="413" t="s">
        <v>30</v>
      </c>
      <c r="I111" s="414"/>
      <c r="J111" s="427" t="s">
        <v>31</v>
      </c>
      <c r="K111" s="428"/>
      <c r="L111" s="428"/>
      <c r="M111" s="428"/>
      <c r="N111" s="428"/>
      <c r="O111" s="428"/>
      <c r="P111" s="429"/>
      <c r="Q111" s="839">
        <v>2</v>
      </c>
      <c r="R111" s="839"/>
      <c r="S111" s="839"/>
      <c r="T111" s="839"/>
      <c r="U111" s="839"/>
      <c r="V111" s="839"/>
      <c r="W111" s="839"/>
      <c r="X111" s="839">
        <v>3</v>
      </c>
      <c r="Y111" s="839"/>
      <c r="Z111" s="839"/>
      <c r="AA111" s="839"/>
      <c r="AB111" s="839"/>
      <c r="AC111" s="839"/>
      <c r="AD111" s="839"/>
      <c r="AE111" s="839">
        <v>3</v>
      </c>
      <c r="AF111" s="839"/>
      <c r="AG111" s="839"/>
      <c r="AH111" s="839"/>
      <c r="AI111" s="839"/>
      <c r="AJ111" s="839"/>
      <c r="AK111" s="839"/>
      <c r="AL111" s="430">
        <v>2</v>
      </c>
      <c r="AM111" s="430"/>
      <c r="AN111" s="430"/>
      <c r="AO111" s="430"/>
      <c r="AP111" s="430"/>
      <c r="AQ111" s="430"/>
      <c r="AR111" s="430"/>
      <c r="AS111" s="430"/>
      <c r="AT111" s="430"/>
      <c r="AU111" s="430"/>
      <c r="AV111" s="430"/>
      <c r="AW111" s="430"/>
      <c r="AX111" s="430"/>
      <c r="AY111" s="431"/>
    </row>
    <row r="112" spans="2:51" ht="24.75" customHeight="1">
      <c r="B112" s="394"/>
      <c r="C112" s="395"/>
      <c r="D112" s="395"/>
      <c r="E112" s="395"/>
      <c r="F112" s="395"/>
      <c r="G112" s="396"/>
      <c r="H112" s="415"/>
      <c r="I112" s="416"/>
      <c r="J112" s="409" t="s">
        <v>32</v>
      </c>
      <c r="K112" s="410"/>
      <c r="L112" s="410"/>
      <c r="M112" s="410"/>
      <c r="N112" s="410"/>
      <c r="O112" s="410"/>
      <c r="P112" s="411"/>
      <c r="Q112" s="790" t="s">
        <v>1104</v>
      </c>
      <c r="R112" s="790"/>
      <c r="S112" s="790"/>
      <c r="T112" s="790"/>
      <c r="U112" s="790"/>
      <c r="V112" s="790"/>
      <c r="W112" s="790"/>
      <c r="X112" s="790" t="s">
        <v>1104</v>
      </c>
      <c r="Y112" s="790"/>
      <c r="Z112" s="790"/>
      <c r="AA112" s="790"/>
      <c r="AB112" s="790"/>
      <c r="AC112" s="790"/>
      <c r="AD112" s="790"/>
      <c r="AE112" s="790" t="s">
        <v>1103</v>
      </c>
      <c r="AF112" s="790"/>
      <c r="AG112" s="790"/>
      <c r="AH112" s="790"/>
      <c r="AI112" s="790"/>
      <c r="AJ112" s="790"/>
      <c r="AK112" s="790"/>
      <c r="AL112" s="791" t="s">
        <v>1102</v>
      </c>
      <c r="AM112" s="405"/>
      <c r="AN112" s="405"/>
      <c r="AO112" s="405"/>
      <c r="AP112" s="405"/>
      <c r="AQ112" s="405"/>
      <c r="AR112" s="405"/>
      <c r="AS112" s="432"/>
      <c r="AT112" s="432"/>
      <c r="AU112" s="432"/>
      <c r="AV112" s="432"/>
      <c r="AW112" s="432"/>
      <c r="AX112" s="432"/>
      <c r="AY112" s="433"/>
    </row>
    <row r="113" spans="1:51" ht="24.75" customHeight="1">
      <c r="B113" s="394"/>
      <c r="C113" s="395"/>
      <c r="D113" s="395"/>
      <c r="E113" s="395"/>
      <c r="F113" s="395"/>
      <c r="G113" s="396"/>
      <c r="H113" s="415"/>
      <c r="I113" s="416"/>
      <c r="J113" s="409" t="s">
        <v>34</v>
      </c>
      <c r="K113" s="410"/>
      <c r="L113" s="410"/>
      <c r="M113" s="410"/>
      <c r="N113" s="410"/>
      <c r="O113" s="410"/>
      <c r="P113" s="411"/>
      <c r="Q113" s="790" t="s">
        <v>1104</v>
      </c>
      <c r="R113" s="790"/>
      <c r="S113" s="790"/>
      <c r="T113" s="790"/>
      <c r="U113" s="790"/>
      <c r="V113" s="790"/>
      <c r="W113" s="790"/>
      <c r="X113" s="790" t="s">
        <v>1103</v>
      </c>
      <c r="Y113" s="790"/>
      <c r="Z113" s="790"/>
      <c r="AA113" s="790"/>
      <c r="AB113" s="790"/>
      <c r="AC113" s="790"/>
      <c r="AD113" s="790"/>
      <c r="AE113" s="790" t="s">
        <v>1103</v>
      </c>
      <c r="AF113" s="790"/>
      <c r="AG113" s="790"/>
      <c r="AH113" s="790"/>
      <c r="AI113" s="790"/>
      <c r="AJ113" s="790"/>
      <c r="AK113" s="790"/>
      <c r="AL113" s="791" t="s">
        <v>1102</v>
      </c>
      <c r="AM113" s="405"/>
      <c r="AN113" s="405"/>
      <c r="AO113" s="405"/>
      <c r="AP113" s="405"/>
      <c r="AQ113" s="405"/>
      <c r="AR113" s="405"/>
      <c r="AS113" s="432"/>
      <c r="AT113" s="432"/>
      <c r="AU113" s="432"/>
      <c r="AV113" s="432"/>
      <c r="AW113" s="432"/>
      <c r="AX113" s="432"/>
      <c r="AY113" s="433"/>
    </row>
    <row r="114" spans="1:51" ht="24.75" customHeight="1">
      <c r="B114" s="394"/>
      <c r="C114" s="395"/>
      <c r="D114" s="395"/>
      <c r="E114" s="395"/>
      <c r="F114" s="395"/>
      <c r="G114" s="396"/>
      <c r="H114" s="417"/>
      <c r="I114" s="418"/>
      <c r="J114" s="406" t="s">
        <v>35</v>
      </c>
      <c r="K114" s="407"/>
      <c r="L114" s="407"/>
      <c r="M114" s="407"/>
      <c r="N114" s="407"/>
      <c r="O114" s="407"/>
      <c r="P114" s="408"/>
      <c r="Q114" s="811">
        <v>2</v>
      </c>
      <c r="R114" s="811"/>
      <c r="S114" s="811"/>
      <c r="T114" s="811"/>
      <c r="U114" s="811"/>
      <c r="V114" s="811"/>
      <c r="W114" s="811"/>
      <c r="X114" s="811">
        <v>3</v>
      </c>
      <c r="Y114" s="811"/>
      <c r="Z114" s="811"/>
      <c r="AA114" s="811"/>
      <c r="AB114" s="811"/>
      <c r="AC114" s="811"/>
      <c r="AD114" s="811"/>
      <c r="AE114" s="811">
        <v>3</v>
      </c>
      <c r="AF114" s="811"/>
      <c r="AG114" s="811"/>
      <c r="AH114" s="811"/>
      <c r="AI114" s="811"/>
      <c r="AJ114" s="811"/>
      <c r="AK114" s="811"/>
      <c r="AL114" s="812">
        <v>2</v>
      </c>
      <c r="AM114" s="412"/>
      <c r="AN114" s="412"/>
      <c r="AO114" s="412"/>
      <c r="AP114" s="412"/>
      <c r="AQ114" s="412"/>
      <c r="AR114" s="412"/>
      <c r="AS114" s="412"/>
      <c r="AT114" s="412"/>
      <c r="AU114" s="412"/>
      <c r="AV114" s="412"/>
      <c r="AW114" s="412"/>
      <c r="AX114" s="412"/>
      <c r="AY114" s="789"/>
    </row>
    <row r="115" spans="1:51" ht="24.75" customHeight="1">
      <c r="B115" s="394"/>
      <c r="C115" s="395"/>
      <c r="D115" s="395"/>
      <c r="E115" s="395"/>
      <c r="F115" s="395"/>
      <c r="G115" s="396"/>
      <c r="H115" s="419" t="s">
        <v>36</v>
      </c>
      <c r="I115" s="420"/>
      <c r="J115" s="420"/>
      <c r="K115" s="420"/>
      <c r="L115" s="420"/>
      <c r="M115" s="420"/>
      <c r="N115" s="420"/>
      <c r="O115" s="420"/>
      <c r="P115" s="420"/>
      <c r="Q115" s="794">
        <v>2</v>
      </c>
      <c r="R115" s="794"/>
      <c r="S115" s="794"/>
      <c r="T115" s="794"/>
      <c r="U115" s="794"/>
      <c r="V115" s="794"/>
      <c r="W115" s="794"/>
      <c r="X115" s="794">
        <v>0.7</v>
      </c>
      <c r="Y115" s="794"/>
      <c r="Z115" s="794"/>
      <c r="AA115" s="794"/>
      <c r="AB115" s="794"/>
      <c r="AC115" s="794"/>
      <c r="AD115" s="794"/>
      <c r="AE115" s="421">
        <v>3</v>
      </c>
      <c r="AF115" s="421"/>
      <c r="AG115" s="421"/>
      <c r="AH115" s="421"/>
      <c r="AI115" s="421"/>
      <c r="AJ115" s="421"/>
      <c r="AK115" s="421"/>
      <c r="AL115" s="389"/>
      <c r="AM115" s="389"/>
      <c r="AN115" s="389"/>
      <c r="AO115" s="389"/>
      <c r="AP115" s="389"/>
      <c r="AQ115" s="389"/>
      <c r="AR115" s="389"/>
      <c r="AS115" s="389"/>
      <c r="AT115" s="389"/>
      <c r="AU115" s="389"/>
      <c r="AV115" s="389"/>
      <c r="AW115" s="389"/>
      <c r="AX115" s="389"/>
      <c r="AY115" s="390"/>
    </row>
    <row r="116" spans="1:51" ht="24.75" customHeight="1">
      <c r="B116" s="397"/>
      <c r="C116" s="398"/>
      <c r="D116" s="398"/>
      <c r="E116" s="398"/>
      <c r="F116" s="398"/>
      <c r="G116" s="399"/>
      <c r="H116" s="419" t="s">
        <v>37</v>
      </c>
      <c r="I116" s="420"/>
      <c r="J116" s="420"/>
      <c r="K116" s="420"/>
      <c r="L116" s="420"/>
      <c r="M116" s="420"/>
      <c r="N116" s="420"/>
      <c r="O116" s="420"/>
      <c r="P116" s="420"/>
      <c r="Q116" s="793">
        <v>0.61</v>
      </c>
      <c r="R116" s="794"/>
      <c r="S116" s="794"/>
      <c r="T116" s="794"/>
      <c r="U116" s="794"/>
      <c r="V116" s="794"/>
      <c r="W116" s="794"/>
      <c r="X116" s="795">
        <v>0.17699999999999999</v>
      </c>
      <c r="Y116" s="795"/>
      <c r="Z116" s="795"/>
      <c r="AA116" s="795"/>
      <c r="AB116" s="795"/>
      <c r="AC116" s="795"/>
      <c r="AD116" s="795"/>
      <c r="AE116" s="796">
        <v>7.94</v>
      </c>
      <c r="AF116" s="796"/>
      <c r="AG116" s="796"/>
      <c r="AH116" s="796"/>
      <c r="AI116" s="796"/>
      <c r="AJ116" s="796"/>
      <c r="AK116" s="796"/>
      <c r="AL116" s="389"/>
      <c r="AM116" s="389"/>
      <c r="AN116" s="389"/>
      <c r="AO116" s="389"/>
      <c r="AP116" s="389"/>
      <c r="AQ116" s="389"/>
      <c r="AR116" s="389"/>
      <c r="AS116" s="389"/>
      <c r="AT116" s="389"/>
      <c r="AU116" s="389"/>
      <c r="AV116" s="389"/>
      <c r="AW116" s="389"/>
      <c r="AX116" s="389"/>
      <c r="AY116" s="390"/>
    </row>
    <row r="117" spans="1:51" ht="24.75" customHeight="1">
      <c r="B117" s="546" t="s">
        <v>59</v>
      </c>
      <c r="C117" s="547"/>
      <c r="D117" s="493" t="s">
        <v>60</v>
      </c>
      <c r="E117" s="494"/>
      <c r="F117" s="494"/>
      <c r="G117" s="494"/>
      <c r="H117" s="494"/>
      <c r="I117" s="494"/>
      <c r="J117" s="494"/>
      <c r="K117" s="494"/>
      <c r="L117" s="495"/>
      <c r="M117" s="496" t="s">
        <v>61</v>
      </c>
      <c r="N117" s="496"/>
      <c r="O117" s="496"/>
      <c r="P117" s="496"/>
      <c r="Q117" s="496"/>
      <c r="R117" s="496"/>
      <c r="S117" s="497" t="s">
        <v>626</v>
      </c>
      <c r="T117" s="497"/>
      <c r="U117" s="497"/>
      <c r="V117" s="497"/>
      <c r="W117" s="497"/>
      <c r="X117" s="497"/>
      <c r="Y117" s="498"/>
      <c r="Z117" s="494"/>
      <c r="AA117" s="494"/>
      <c r="AB117" s="494"/>
      <c r="AC117" s="494"/>
      <c r="AD117" s="494"/>
      <c r="AE117" s="494"/>
      <c r="AF117" s="494"/>
      <c r="AG117" s="494"/>
      <c r="AH117" s="494"/>
      <c r="AI117" s="494"/>
      <c r="AJ117" s="494"/>
      <c r="AK117" s="494"/>
      <c r="AL117" s="494"/>
      <c r="AM117" s="494"/>
      <c r="AN117" s="494"/>
      <c r="AO117" s="494"/>
      <c r="AP117" s="494"/>
      <c r="AQ117" s="494"/>
      <c r="AR117" s="494"/>
      <c r="AS117" s="494"/>
      <c r="AT117" s="494"/>
      <c r="AU117" s="494"/>
      <c r="AV117" s="494"/>
      <c r="AW117" s="494"/>
      <c r="AX117" s="494"/>
      <c r="AY117" s="499"/>
    </row>
    <row r="118" spans="1:51" ht="24.75" customHeight="1">
      <c r="B118" s="548"/>
      <c r="C118" s="549"/>
      <c r="D118" s="439" t="s">
        <v>1101</v>
      </c>
      <c r="E118" s="440"/>
      <c r="F118" s="440"/>
      <c r="G118" s="440"/>
      <c r="H118" s="440"/>
      <c r="I118" s="440"/>
      <c r="J118" s="440"/>
      <c r="K118" s="440"/>
      <c r="L118" s="441"/>
      <c r="M118" s="777">
        <v>0.7</v>
      </c>
      <c r="N118" s="778"/>
      <c r="O118" s="778"/>
      <c r="P118" s="778"/>
      <c r="Q118" s="778"/>
      <c r="R118" s="779"/>
      <c r="S118" s="442"/>
      <c r="T118" s="442"/>
      <c r="U118" s="442"/>
      <c r="V118" s="442"/>
      <c r="W118" s="442"/>
      <c r="X118" s="442"/>
      <c r="Y118" s="792"/>
      <c r="Z118" s="444"/>
      <c r="AA118" s="444"/>
      <c r="AB118" s="444"/>
      <c r="AC118" s="444"/>
      <c r="AD118" s="444"/>
      <c r="AE118" s="444"/>
      <c r="AF118" s="444"/>
      <c r="AG118" s="444"/>
      <c r="AH118" s="444"/>
      <c r="AI118" s="444"/>
      <c r="AJ118" s="444"/>
      <c r="AK118" s="444"/>
      <c r="AL118" s="444"/>
      <c r="AM118" s="444"/>
      <c r="AN118" s="444"/>
      <c r="AO118" s="444"/>
      <c r="AP118" s="444"/>
      <c r="AQ118" s="444"/>
      <c r="AR118" s="444"/>
      <c r="AS118" s="444"/>
      <c r="AT118" s="444"/>
      <c r="AU118" s="444"/>
      <c r="AV118" s="444"/>
      <c r="AW118" s="444"/>
      <c r="AX118" s="444"/>
      <c r="AY118" s="445"/>
    </row>
    <row r="119" spans="1:51" ht="24.75" customHeight="1">
      <c r="B119" s="548"/>
      <c r="C119" s="549"/>
      <c r="D119" s="556" t="s">
        <v>1100</v>
      </c>
      <c r="E119" s="554"/>
      <c r="F119" s="554"/>
      <c r="G119" s="554"/>
      <c r="H119" s="554"/>
      <c r="I119" s="554"/>
      <c r="J119" s="554"/>
      <c r="K119" s="554"/>
      <c r="L119" s="555"/>
      <c r="M119" s="797">
        <v>0.6</v>
      </c>
      <c r="N119" s="797"/>
      <c r="O119" s="797"/>
      <c r="P119" s="797"/>
      <c r="Q119" s="797"/>
      <c r="R119" s="797"/>
      <c r="S119" s="486"/>
      <c r="T119" s="486"/>
      <c r="U119" s="486"/>
      <c r="V119" s="486"/>
      <c r="W119" s="486"/>
      <c r="X119" s="486"/>
      <c r="Y119" s="478"/>
      <c r="Z119" s="479"/>
      <c r="AA119" s="479"/>
      <c r="AB119" s="479"/>
      <c r="AC119" s="479"/>
      <c r="AD119" s="479"/>
      <c r="AE119" s="479"/>
      <c r="AF119" s="479"/>
      <c r="AG119" s="479"/>
      <c r="AH119" s="479"/>
      <c r="AI119" s="479"/>
      <c r="AJ119" s="479"/>
      <c r="AK119" s="479"/>
      <c r="AL119" s="479"/>
      <c r="AM119" s="479"/>
      <c r="AN119" s="479"/>
      <c r="AO119" s="479"/>
      <c r="AP119" s="479"/>
      <c r="AQ119" s="479"/>
      <c r="AR119" s="479"/>
      <c r="AS119" s="479"/>
      <c r="AT119" s="479"/>
      <c r="AU119" s="479"/>
      <c r="AV119" s="479"/>
      <c r="AW119" s="479"/>
      <c r="AX119" s="479"/>
      <c r="AY119" s="480"/>
    </row>
    <row r="120" spans="1:51" ht="24.75" customHeight="1">
      <c r="B120" s="548"/>
      <c r="C120" s="549"/>
      <c r="D120" s="556" t="s">
        <v>1100</v>
      </c>
      <c r="E120" s="554"/>
      <c r="F120" s="554"/>
      <c r="G120" s="554"/>
      <c r="H120" s="554"/>
      <c r="I120" s="554"/>
      <c r="J120" s="554"/>
      <c r="K120" s="554"/>
      <c r="L120" s="555"/>
      <c r="M120" s="797">
        <v>0.3</v>
      </c>
      <c r="N120" s="797"/>
      <c r="O120" s="797"/>
      <c r="P120" s="797"/>
      <c r="Q120" s="797"/>
      <c r="R120" s="797"/>
      <c r="S120" s="486"/>
      <c r="T120" s="486"/>
      <c r="U120" s="486"/>
      <c r="V120" s="486"/>
      <c r="W120" s="486"/>
      <c r="X120" s="486"/>
      <c r="Y120" s="478"/>
      <c r="Z120" s="479"/>
      <c r="AA120" s="479"/>
      <c r="AB120" s="479"/>
      <c r="AC120" s="479"/>
      <c r="AD120" s="479"/>
      <c r="AE120" s="479"/>
      <c r="AF120" s="479"/>
      <c r="AG120" s="479"/>
      <c r="AH120" s="479"/>
      <c r="AI120" s="479"/>
      <c r="AJ120" s="479"/>
      <c r="AK120" s="479"/>
      <c r="AL120" s="479"/>
      <c r="AM120" s="479"/>
      <c r="AN120" s="479"/>
      <c r="AO120" s="479"/>
      <c r="AP120" s="479"/>
      <c r="AQ120" s="479"/>
      <c r="AR120" s="479"/>
      <c r="AS120" s="479"/>
      <c r="AT120" s="479"/>
      <c r="AU120" s="479"/>
      <c r="AV120" s="479"/>
      <c r="AW120" s="479"/>
      <c r="AX120" s="479"/>
      <c r="AY120" s="480"/>
    </row>
    <row r="121" spans="1:51" ht="24.75" customHeight="1">
      <c r="B121" s="548"/>
      <c r="C121" s="549"/>
      <c r="D121" s="556" t="s">
        <v>1099</v>
      </c>
      <c r="E121" s="554"/>
      <c r="F121" s="554"/>
      <c r="G121" s="554"/>
      <c r="H121" s="554"/>
      <c r="I121" s="554"/>
      <c r="J121" s="554"/>
      <c r="K121" s="554"/>
      <c r="L121" s="555"/>
      <c r="M121" s="797">
        <v>0.3</v>
      </c>
      <c r="N121" s="797"/>
      <c r="O121" s="797"/>
      <c r="P121" s="797"/>
      <c r="Q121" s="797"/>
      <c r="R121" s="797"/>
      <c r="S121" s="486"/>
      <c r="T121" s="486"/>
      <c r="U121" s="486"/>
      <c r="V121" s="486"/>
      <c r="W121" s="486"/>
      <c r="X121" s="486"/>
      <c r="Y121" s="478"/>
      <c r="Z121" s="479"/>
      <c r="AA121" s="479"/>
      <c r="AB121" s="479"/>
      <c r="AC121" s="479"/>
      <c r="AD121" s="479"/>
      <c r="AE121" s="479"/>
      <c r="AF121" s="479"/>
      <c r="AG121" s="479"/>
      <c r="AH121" s="479"/>
      <c r="AI121" s="479"/>
      <c r="AJ121" s="479"/>
      <c r="AK121" s="479"/>
      <c r="AL121" s="479"/>
      <c r="AM121" s="479"/>
      <c r="AN121" s="479"/>
      <c r="AO121" s="479"/>
      <c r="AP121" s="479"/>
      <c r="AQ121" s="479"/>
      <c r="AR121" s="479"/>
      <c r="AS121" s="479"/>
      <c r="AT121" s="479"/>
      <c r="AU121" s="479"/>
      <c r="AV121" s="479"/>
      <c r="AW121" s="479"/>
      <c r="AX121" s="479"/>
      <c r="AY121" s="480"/>
    </row>
    <row r="122" spans="1:51" ht="25.15" customHeight="1">
      <c r="B122" s="548"/>
      <c r="C122" s="549"/>
      <c r="D122" s="556"/>
      <c r="E122" s="554"/>
      <c r="F122" s="554"/>
      <c r="G122" s="554"/>
      <c r="H122" s="554"/>
      <c r="I122" s="554"/>
      <c r="J122" s="554"/>
      <c r="K122" s="554"/>
      <c r="L122" s="555"/>
      <c r="M122" s="797"/>
      <c r="N122" s="797"/>
      <c r="O122" s="797"/>
      <c r="P122" s="797"/>
      <c r="Q122" s="797"/>
      <c r="R122" s="797"/>
      <c r="S122" s="486"/>
      <c r="T122" s="486"/>
      <c r="U122" s="486"/>
      <c r="V122" s="486"/>
      <c r="W122" s="486"/>
      <c r="X122" s="486"/>
      <c r="Y122" s="478"/>
      <c r="Z122" s="479"/>
      <c r="AA122" s="479"/>
      <c r="AB122" s="479"/>
      <c r="AC122" s="479"/>
      <c r="AD122" s="479"/>
      <c r="AE122" s="479"/>
      <c r="AF122" s="479"/>
      <c r="AG122" s="479"/>
      <c r="AH122" s="479"/>
      <c r="AI122" s="479"/>
      <c r="AJ122" s="479"/>
      <c r="AK122" s="479"/>
      <c r="AL122" s="479"/>
      <c r="AM122" s="479"/>
      <c r="AN122" s="479"/>
      <c r="AO122" s="479"/>
      <c r="AP122" s="479"/>
      <c r="AQ122" s="479"/>
      <c r="AR122" s="479"/>
      <c r="AS122" s="479"/>
      <c r="AT122" s="479"/>
      <c r="AU122" s="479"/>
      <c r="AV122" s="479"/>
      <c r="AW122" s="479"/>
      <c r="AX122" s="479"/>
      <c r="AY122" s="480"/>
    </row>
    <row r="123" spans="1:51" ht="24.75" customHeight="1">
      <c r="B123" s="548"/>
      <c r="C123" s="549"/>
      <c r="D123" s="474"/>
      <c r="E123" s="475"/>
      <c r="F123" s="475"/>
      <c r="G123" s="475"/>
      <c r="H123" s="475"/>
      <c r="I123" s="475"/>
      <c r="J123" s="475"/>
      <c r="K123" s="475"/>
      <c r="L123" s="476"/>
      <c r="M123" s="477"/>
      <c r="N123" s="477"/>
      <c r="O123" s="477"/>
      <c r="P123" s="477"/>
      <c r="Q123" s="477"/>
      <c r="R123" s="477"/>
      <c r="S123" s="477"/>
      <c r="T123" s="477"/>
      <c r="U123" s="477"/>
      <c r="V123" s="477"/>
      <c r="W123" s="477"/>
      <c r="X123" s="477"/>
      <c r="Y123" s="478"/>
      <c r="Z123" s="479"/>
      <c r="AA123" s="479"/>
      <c r="AB123" s="479"/>
      <c r="AC123" s="479"/>
      <c r="AD123" s="479"/>
      <c r="AE123" s="479"/>
      <c r="AF123" s="479"/>
      <c r="AG123" s="479"/>
      <c r="AH123" s="479"/>
      <c r="AI123" s="479"/>
      <c r="AJ123" s="479"/>
      <c r="AK123" s="479"/>
      <c r="AL123" s="479"/>
      <c r="AM123" s="479"/>
      <c r="AN123" s="479"/>
      <c r="AO123" s="479"/>
      <c r="AP123" s="479"/>
      <c r="AQ123" s="479"/>
      <c r="AR123" s="479"/>
      <c r="AS123" s="479"/>
      <c r="AT123" s="479"/>
      <c r="AU123" s="479"/>
      <c r="AV123" s="479"/>
      <c r="AW123" s="479"/>
      <c r="AX123" s="479"/>
      <c r="AY123" s="480"/>
    </row>
    <row r="124" spans="1:51" ht="24.75" customHeight="1" thickBot="1">
      <c r="B124" s="798"/>
      <c r="C124" s="799"/>
      <c r="D124" s="770" t="s">
        <v>35</v>
      </c>
      <c r="E124" s="771"/>
      <c r="F124" s="771"/>
      <c r="G124" s="771"/>
      <c r="H124" s="771"/>
      <c r="I124" s="771"/>
      <c r="J124" s="771"/>
      <c r="K124" s="771"/>
      <c r="L124" s="772"/>
      <c r="M124" s="773">
        <f>+SUM(M118:R123)</f>
        <v>1.9</v>
      </c>
      <c r="N124" s="773"/>
      <c r="O124" s="773"/>
      <c r="P124" s="773"/>
      <c r="Q124" s="773"/>
      <c r="R124" s="773"/>
      <c r="S124" s="773"/>
      <c r="T124" s="773"/>
      <c r="U124" s="773"/>
      <c r="V124" s="773"/>
      <c r="W124" s="773"/>
      <c r="X124" s="773"/>
      <c r="Y124" s="774"/>
      <c r="Z124" s="775"/>
      <c r="AA124" s="775"/>
      <c r="AB124" s="775"/>
      <c r="AC124" s="775"/>
      <c r="AD124" s="775"/>
      <c r="AE124" s="775"/>
      <c r="AF124" s="775"/>
      <c r="AG124" s="775"/>
      <c r="AH124" s="775"/>
      <c r="AI124" s="775"/>
      <c r="AJ124" s="775"/>
      <c r="AK124" s="775"/>
      <c r="AL124" s="775"/>
      <c r="AM124" s="775"/>
      <c r="AN124" s="775"/>
      <c r="AO124" s="775"/>
      <c r="AP124" s="775"/>
      <c r="AQ124" s="775"/>
      <c r="AR124" s="775"/>
      <c r="AS124" s="775"/>
      <c r="AT124" s="775"/>
      <c r="AU124" s="775"/>
      <c r="AV124" s="775"/>
      <c r="AW124" s="775"/>
      <c r="AX124" s="775"/>
      <c r="AY124" s="776"/>
    </row>
    <row r="125" spans="1:51" ht="24.75" customHeight="1">
      <c r="B125" s="19"/>
      <c r="C125" s="19"/>
      <c r="D125" s="19"/>
      <c r="E125" s="19"/>
      <c r="F125" s="19"/>
      <c r="G125" s="19"/>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row>
    <row r="126" spans="1:51" ht="24.75" customHeight="1" thickBot="1">
      <c r="A126" s="8"/>
      <c r="B126" s="689" t="s">
        <v>121</v>
      </c>
      <c r="C126" s="690"/>
      <c r="D126" s="690"/>
      <c r="E126" s="690"/>
      <c r="F126" s="690"/>
      <c r="G126" s="690"/>
      <c r="H126" s="690" t="s">
        <v>1070</v>
      </c>
      <c r="I126" s="690"/>
      <c r="J126" s="690"/>
      <c r="K126" s="690"/>
      <c r="L126" s="690"/>
      <c r="M126" s="690"/>
      <c r="N126" s="690"/>
      <c r="O126" s="690"/>
      <c r="P126" s="690"/>
      <c r="Q126" s="690"/>
      <c r="R126" s="690"/>
      <c r="S126" s="690"/>
      <c r="T126" s="690"/>
      <c r="U126" s="690"/>
      <c r="V126" s="690"/>
      <c r="W126" s="690"/>
      <c r="X126" s="690"/>
      <c r="Y126" s="690"/>
      <c r="Z126" s="690"/>
      <c r="AA126" s="690"/>
      <c r="AB126" s="690"/>
      <c r="AC126" s="690"/>
      <c r="AD126" s="690"/>
      <c r="AE126" s="690"/>
      <c r="AF126" s="690"/>
      <c r="AG126" s="690"/>
      <c r="AH126" s="690"/>
      <c r="AI126" s="690"/>
      <c r="AJ126" s="690"/>
      <c r="AK126" s="690"/>
      <c r="AL126" s="690"/>
      <c r="AM126" s="690"/>
      <c r="AN126" s="690"/>
      <c r="AO126" s="690"/>
      <c r="AP126" s="690"/>
      <c r="AQ126" s="690"/>
      <c r="AR126" s="690"/>
      <c r="AS126" s="690"/>
      <c r="AT126" s="690"/>
      <c r="AU126" s="690"/>
      <c r="AV126" s="690"/>
      <c r="AW126" s="690"/>
      <c r="AX126" s="690"/>
      <c r="AY126" s="690"/>
    </row>
    <row r="127" spans="1:51" ht="387" customHeight="1">
      <c r="A127" s="13"/>
      <c r="B127" s="667" t="s">
        <v>122</v>
      </c>
      <c r="C127" s="668"/>
      <c r="D127" s="668"/>
      <c r="E127" s="668"/>
      <c r="F127" s="668"/>
      <c r="G127" s="669"/>
      <c r="H127" s="22" t="s">
        <v>123</v>
      </c>
      <c r="I127" s="112"/>
      <c r="J127" s="112"/>
      <c r="K127" s="112"/>
      <c r="L127" s="112"/>
      <c r="M127" s="112"/>
      <c r="N127" s="112"/>
      <c r="O127" s="112"/>
      <c r="P127" s="112"/>
      <c r="Q127" s="112"/>
      <c r="R127" s="112"/>
      <c r="S127" s="112"/>
      <c r="T127" s="112"/>
      <c r="U127" s="112"/>
      <c r="V127" s="112"/>
      <c r="W127" s="112"/>
      <c r="X127" s="112"/>
      <c r="Y127" s="112"/>
      <c r="Z127" s="112"/>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99"/>
    </row>
    <row r="128" spans="1:51" ht="348.75" customHeight="1">
      <c r="B128" s="394"/>
      <c r="C128" s="395"/>
      <c r="D128" s="395"/>
      <c r="E128" s="395"/>
      <c r="F128" s="395"/>
      <c r="G128" s="396"/>
      <c r="H128" s="25"/>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201"/>
    </row>
    <row r="129" spans="2:51" ht="324" customHeight="1" thickBot="1">
      <c r="B129" s="670"/>
      <c r="C129" s="671"/>
      <c r="D129" s="671"/>
      <c r="E129" s="671"/>
      <c r="F129" s="671"/>
      <c r="G129" s="672"/>
      <c r="H129" s="50"/>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2"/>
    </row>
    <row r="130" spans="2:51" ht="24.75" customHeight="1">
      <c r="B130" s="19"/>
      <c r="C130" s="19"/>
      <c r="D130" s="19"/>
      <c r="E130" s="19"/>
      <c r="F130" s="19"/>
      <c r="G130" s="19"/>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row>
    <row r="131" spans="2:51" ht="24.75" customHeight="1" thickBot="1">
      <c r="B131" s="689" t="s">
        <v>121</v>
      </c>
      <c r="C131" s="690"/>
      <c r="D131" s="690"/>
      <c r="E131" s="690"/>
      <c r="F131" s="690"/>
      <c r="G131" s="690"/>
      <c r="H131" s="309" t="s">
        <v>1070</v>
      </c>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309"/>
      <c r="AE131" s="309"/>
      <c r="AF131" s="309"/>
      <c r="AG131" s="309"/>
      <c r="AH131" s="309"/>
      <c r="AI131" s="309"/>
      <c r="AJ131" s="309"/>
      <c r="AK131" s="309"/>
      <c r="AL131" s="309"/>
      <c r="AM131" s="309"/>
      <c r="AN131" s="309"/>
      <c r="AO131" s="309"/>
      <c r="AP131" s="309"/>
      <c r="AQ131" s="309"/>
      <c r="AR131" s="309"/>
      <c r="AS131" s="309"/>
      <c r="AT131" s="309"/>
      <c r="AU131" s="309"/>
      <c r="AV131" s="309"/>
      <c r="AW131" s="309"/>
      <c r="AX131" s="309"/>
      <c r="AY131" s="309"/>
    </row>
    <row r="132" spans="2:51" ht="24.75" customHeight="1">
      <c r="B132" s="313" t="s">
        <v>511</v>
      </c>
      <c r="C132" s="314"/>
      <c r="D132" s="314"/>
      <c r="E132" s="314"/>
      <c r="F132" s="314"/>
      <c r="G132" s="315"/>
      <c r="H132" s="319" t="s">
        <v>1098</v>
      </c>
      <c r="I132" s="320"/>
      <c r="J132" s="320"/>
      <c r="K132" s="320"/>
      <c r="L132" s="320"/>
      <c r="M132" s="320"/>
      <c r="N132" s="320"/>
      <c r="O132" s="320"/>
      <c r="P132" s="320"/>
      <c r="Q132" s="320"/>
      <c r="R132" s="320"/>
      <c r="S132" s="320"/>
      <c r="T132" s="320"/>
      <c r="U132" s="320"/>
      <c r="V132" s="320"/>
      <c r="W132" s="320"/>
      <c r="X132" s="320"/>
      <c r="Y132" s="320"/>
      <c r="Z132" s="320"/>
      <c r="AA132" s="320"/>
      <c r="AB132" s="320"/>
      <c r="AC132" s="321"/>
      <c r="AD132" s="319" t="s">
        <v>1097</v>
      </c>
      <c r="AE132" s="320"/>
      <c r="AF132" s="320"/>
      <c r="AG132" s="320"/>
      <c r="AH132" s="320"/>
      <c r="AI132" s="320"/>
      <c r="AJ132" s="320"/>
      <c r="AK132" s="320"/>
      <c r="AL132" s="320"/>
      <c r="AM132" s="320"/>
      <c r="AN132" s="320"/>
      <c r="AO132" s="320"/>
      <c r="AP132" s="320"/>
      <c r="AQ132" s="320"/>
      <c r="AR132" s="320"/>
      <c r="AS132" s="320"/>
      <c r="AT132" s="320"/>
      <c r="AU132" s="320"/>
      <c r="AV132" s="320"/>
      <c r="AW132" s="320"/>
      <c r="AX132" s="320"/>
      <c r="AY132" s="322"/>
    </row>
    <row r="133" spans="2:51" ht="24.75" customHeight="1">
      <c r="B133" s="313"/>
      <c r="C133" s="314"/>
      <c r="D133" s="314"/>
      <c r="E133" s="314"/>
      <c r="F133" s="314"/>
      <c r="G133" s="315"/>
      <c r="H133" s="326" t="s">
        <v>60</v>
      </c>
      <c r="I133" s="327"/>
      <c r="J133" s="327"/>
      <c r="K133" s="327"/>
      <c r="L133" s="328"/>
      <c r="M133" s="329" t="s">
        <v>143</v>
      </c>
      <c r="N133" s="327"/>
      <c r="O133" s="327"/>
      <c r="P133" s="327"/>
      <c r="Q133" s="327"/>
      <c r="R133" s="327"/>
      <c r="S133" s="327"/>
      <c r="T133" s="327"/>
      <c r="U133" s="327"/>
      <c r="V133" s="327"/>
      <c r="W133" s="327"/>
      <c r="X133" s="327"/>
      <c r="Y133" s="328"/>
      <c r="Z133" s="323" t="s">
        <v>144</v>
      </c>
      <c r="AA133" s="324"/>
      <c r="AB133" s="324"/>
      <c r="AC133" s="325"/>
      <c r="AD133" s="326" t="s">
        <v>60</v>
      </c>
      <c r="AE133" s="327"/>
      <c r="AF133" s="327"/>
      <c r="AG133" s="327"/>
      <c r="AH133" s="328"/>
      <c r="AI133" s="329" t="s">
        <v>143</v>
      </c>
      <c r="AJ133" s="327"/>
      <c r="AK133" s="327"/>
      <c r="AL133" s="327"/>
      <c r="AM133" s="327"/>
      <c r="AN133" s="327"/>
      <c r="AO133" s="327"/>
      <c r="AP133" s="327"/>
      <c r="AQ133" s="327"/>
      <c r="AR133" s="327"/>
      <c r="AS133" s="327"/>
      <c r="AT133" s="327"/>
      <c r="AU133" s="328"/>
      <c r="AV133" s="323" t="s">
        <v>144</v>
      </c>
      <c r="AW133" s="324"/>
      <c r="AX133" s="324"/>
      <c r="AY133" s="330"/>
    </row>
    <row r="134" spans="2:51" ht="24.75" customHeight="1">
      <c r="B134" s="313"/>
      <c r="C134" s="314"/>
      <c r="D134" s="314"/>
      <c r="E134" s="314"/>
      <c r="F134" s="314"/>
      <c r="G134" s="315"/>
      <c r="H134" s="703" t="s">
        <v>120</v>
      </c>
      <c r="I134" s="600"/>
      <c r="J134" s="600"/>
      <c r="K134" s="600"/>
      <c r="L134" s="601"/>
      <c r="M134" s="704" t="s">
        <v>1096</v>
      </c>
      <c r="N134" s="705"/>
      <c r="O134" s="705"/>
      <c r="P134" s="705"/>
      <c r="Q134" s="705"/>
      <c r="R134" s="705"/>
      <c r="S134" s="705"/>
      <c r="T134" s="705"/>
      <c r="U134" s="705"/>
      <c r="V134" s="705"/>
      <c r="W134" s="705"/>
      <c r="X134" s="705"/>
      <c r="Y134" s="706"/>
      <c r="Z134" s="694">
        <v>97</v>
      </c>
      <c r="AA134" s="695"/>
      <c r="AB134" s="695"/>
      <c r="AC134" s="921"/>
      <c r="AD134" s="703"/>
      <c r="AE134" s="600"/>
      <c r="AF134" s="600"/>
      <c r="AG134" s="600"/>
      <c r="AH134" s="601"/>
      <c r="AI134" s="704"/>
      <c r="AJ134" s="705"/>
      <c r="AK134" s="705"/>
      <c r="AL134" s="705"/>
      <c r="AM134" s="705"/>
      <c r="AN134" s="705"/>
      <c r="AO134" s="705"/>
      <c r="AP134" s="705"/>
      <c r="AQ134" s="705"/>
      <c r="AR134" s="705"/>
      <c r="AS134" s="705"/>
      <c r="AT134" s="705"/>
      <c r="AU134" s="706"/>
      <c r="AV134" s="694"/>
      <c r="AW134" s="695"/>
      <c r="AX134" s="695"/>
      <c r="AY134" s="696"/>
    </row>
    <row r="135" spans="2:51" ht="24.75" customHeight="1">
      <c r="B135" s="313"/>
      <c r="C135" s="314"/>
      <c r="D135" s="314"/>
      <c r="E135" s="314"/>
      <c r="F135" s="314"/>
      <c r="G135" s="315"/>
      <c r="H135" s="341" t="s">
        <v>703</v>
      </c>
      <c r="I135" s="342"/>
      <c r="J135" s="342"/>
      <c r="K135" s="342"/>
      <c r="L135" s="343"/>
      <c r="M135" s="346" t="s">
        <v>1095</v>
      </c>
      <c r="N135" s="347"/>
      <c r="O135" s="347"/>
      <c r="P135" s="347"/>
      <c r="Q135" s="347"/>
      <c r="R135" s="347"/>
      <c r="S135" s="347"/>
      <c r="T135" s="347"/>
      <c r="U135" s="347"/>
      <c r="V135" s="347"/>
      <c r="W135" s="347"/>
      <c r="X135" s="347"/>
      <c r="Y135" s="348"/>
      <c r="Z135" s="697">
        <v>113</v>
      </c>
      <c r="AA135" s="698"/>
      <c r="AB135" s="698"/>
      <c r="AC135" s="720"/>
      <c r="AD135" s="341"/>
      <c r="AE135" s="342"/>
      <c r="AF135" s="342"/>
      <c r="AG135" s="342"/>
      <c r="AH135" s="343"/>
      <c r="AI135" s="346"/>
      <c r="AJ135" s="347"/>
      <c r="AK135" s="347"/>
      <c r="AL135" s="347"/>
      <c r="AM135" s="347"/>
      <c r="AN135" s="347"/>
      <c r="AO135" s="347"/>
      <c r="AP135" s="347"/>
      <c r="AQ135" s="347"/>
      <c r="AR135" s="347"/>
      <c r="AS135" s="347"/>
      <c r="AT135" s="347"/>
      <c r="AU135" s="348"/>
      <c r="AV135" s="697"/>
      <c r="AW135" s="698"/>
      <c r="AX135" s="698"/>
      <c r="AY135" s="699"/>
    </row>
    <row r="136" spans="2:51" ht="24.75" customHeight="1">
      <c r="B136" s="313"/>
      <c r="C136" s="314"/>
      <c r="D136" s="314"/>
      <c r="E136" s="314"/>
      <c r="F136" s="314"/>
      <c r="G136" s="315"/>
      <c r="H136" s="341" t="s">
        <v>148</v>
      </c>
      <c r="I136" s="342"/>
      <c r="J136" s="342"/>
      <c r="K136" s="342"/>
      <c r="L136" s="343"/>
      <c r="M136" s="346" t="s">
        <v>1094</v>
      </c>
      <c r="N136" s="347"/>
      <c r="O136" s="347"/>
      <c r="P136" s="347"/>
      <c r="Q136" s="347"/>
      <c r="R136" s="347"/>
      <c r="S136" s="347"/>
      <c r="T136" s="347"/>
      <c r="U136" s="347"/>
      <c r="V136" s="347"/>
      <c r="W136" s="347"/>
      <c r="X136" s="347"/>
      <c r="Y136" s="348"/>
      <c r="Z136" s="697">
        <v>26</v>
      </c>
      <c r="AA136" s="698"/>
      <c r="AB136" s="698"/>
      <c r="AC136" s="720"/>
      <c r="AD136" s="341"/>
      <c r="AE136" s="342"/>
      <c r="AF136" s="342"/>
      <c r="AG136" s="342"/>
      <c r="AH136" s="343"/>
      <c r="AI136" s="346"/>
      <c r="AJ136" s="347"/>
      <c r="AK136" s="347"/>
      <c r="AL136" s="347"/>
      <c r="AM136" s="347"/>
      <c r="AN136" s="347"/>
      <c r="AO136" s="347"/>
      <c r="AP136" s="347"/>
      <c r="AQ136" s="347"/>
      <c r="AR136" s="347"/>
      <c r="AS136" s="347"/>
      <c r="AT136" s="347"/>
      <c r="AU136" s="348"/>
      <c r="AV136" s="697"/>
      <c r="AW136" s="698"/>
      <c r="AX136" s="698"/>
      <c r="AY136" s="699"/>
    </row>
    <row r="137" spans="2:51" ht="24.75" customHeight="1">
      <c r="B137" s="313"/>
      <c r="C137" s="314"/>
      <c r="D137" s="314"/>
      <c r="E137" s="314"/>
      <c r="F137" s="314"/>
      <c r="G137" s="315"/>
      <c r="H137" s="341" t="s">
        <v>1093</v>
      </c>
      <c r="I137" s="342"/>
      <c r="J137" s="342"/>
      <c r="K137" s="342"/>
      <c r="L137" s="343"/>
      <c r="M137" s="346" t="s">
        <v>1092</v>
      </c>
      <c r="N137" s="861"/>
      <c r="O137" s="861"/>
      <c r="P137" s="861"/>
      <c r="Q137" s="861"/>
      <c r="R137" s="861"/>
      <c r="S137" s="861"/>
      <c r="T137" s="861"/>
      <c r="U137" s="861"/>
      <c r="V137" s="861"/>
      <c r="W137" s="861"/>
      <c r="X137" s="861"/>
      <c r="Y137" s="862"/>
      <c r="Z137" s="697">
        <v>3</v>
      </c>
      <c r="AA137" s="698"/>
      <c r="AB137" s="698"/>
      <c r="AC137" s="863"/>
      <c r="AD137" s="341"/>
      <c r="AE137" s="342"/>
      <c r="AF137" s="342"/>
      <c r="AG137" s="342"/>
      <c r="AH137" s="343"/>
      <c r="AI137" s="346"/>
      <c r="AJ137" s="347"/>
      <c r="AK137" s="347"/>
      <c r="AL137" s="347"/>
      <c r="AM137" s="347"/>
      <c r="AN137" s="347"/>
      <c r="AO137" s="347"/>
      <c r="AP137" s="347"/>
      <c r="AQ137" s="347"/>
      <c r="AR137" s="347"/>
      <c r="AS137" s="347"/>
      <c r="AT137" s="347"/>
      <c r="AU137" s="348"/>
      <c r="AV137" s="697"/>
      <c r="AW137" s="698"/>
      <c r="AX137" s="698"/>
      <c r="AY137" s="699"/>
    </row>
    <row r="138" spans="2:51" ht="24.75" customHeight="1">
      <c r="B138" s="313"/>
      <c r="C138" s="314"/>
      <c r="D138" s="314"/>
      <c r="E138" s="314"/>
      <c r="F138" s="314"/>
      <c r="G138" s="315"/>
      <c r="H138" s="341" t="s">
        <v>1091</v>
      </c>
      <c r="I138" s="342"/>
      <c r="J138" s="342"/>
      <c r="K138" s="342"/>
      <c r="L138" s="343"/>
      <c r="M138" s="346" t="s">
        <v>1090</v>
      </c>
      <c r="N138" s="861"/>
      <c r="O138" s="861"/>
      <c r="P138" s="861"/>
      <c r="Q138" s="861"/>
      <c r="R138" s="861"/>
      <c r="S138" s="861"/>
      <c r="T138" s="861"/>
      <c r="U138" s="861"/>
      <c r="V138" s="861"/>
      <c r="W138" s="861"/>
      <c r="X138" s="861"/>
      <c r="Y138" s="862"/>
      <c r="Z138" s="697">
        <v>9</v>
      </c>
      <c r="AA138" s="698"/>
      <c r="AB138" s="698"/>
      <c r="AC138" s="863"/>
      <c r="AD138" s="341"/>
      <c r="AE138" s="342"/>
      <c r="AF138" s="342"/>
      <c r="AG138" s="342"/>
      <c r="AH138" s="343"/>
      <c r="AI138" s="346"/>
      <c r="AJ138" s="347"/>
      <c r="AK138" s="347"/>
      <c r="AL138" s="347"/>
      <c r="AM138" s="347"/>
      <c r="AN138" s="347"/>
      <c r="AO138" s="347"/>
      <c r="AP138" s="347"/>
      <c r="AQ138" s="347"/>
      <c r="AR138" s="347"/>
      <c r="AS138" s="347"/>
      <c r="AT138" s="347"/>
      <c r="AU138" s="348"/>
      <c r="AV138" s="697"/>
      <c r="AW138" s="698"/>
      <c r="AX138" s="698"/>
      <c r="AY138" s="699"/>
    </row>
    <row r="139" spans="2:51" ht="24.75" customHeight="1">
      <c r="B139" s="313"/>
      <c r="C139" s="314"/>
      <c r="D139" s="314"/>
      <c r="E139" s="314"/>
      <c r="F139" s="314"/>
      <c r="G139" s="315"/>
      <c r="H139" s="341" t="s">
        <v>1089</v>
      </c>
      <c r="I139" s="342"/>
      <c r="J139" s="342"/>
      <c r="K139" s="342"/>
      <c r="L139" s="343"/>
      <c r="M139" s="346" t="s">
        <v>1088</v>
      </c>
      <c r="N139" s="861"/>
      <c r="O139" s="861"/>
      <c r="P139" s="861"/>
      <c r="Q139" s="861"/>
      <c r="R139" s="861"/>
      <c r="S139" s="861"/>
      <c r="T139" s="861"/>
      <c r="U139" s="861"/>
      <c r="V139" s="861"/>
      <c r="W139" s="861"/>
      <c r="X139" s="861"/>
      <c r="Y139" s="862"/>
      <c r="Z139" s="697">
        <v>37</v>
      </c>
      <c r="AA139" s="698"/>
      <c r="AB139" s="698"/>
      <c r="AC139" s="863"/>
      <c r="AD139" s="341"/>
      <c r="AE139" s="342"/>
      <c r="AF139" s="342"/>
      <c r="AG139" s="342"/>
      <c r="AH139" s="343"/>
      <c r="AI139" s="346"/>
      <c r="AJ139" s="347"/>
      <c r="AK139" s="347"/>
      <c r="AL139" s="347"/>
      <c r="AM139" s="347"/>
      <c r="AN139" s="347"/>
      <c r="AO139" s="347"/>
      <c r="AP139" s="347"/>
      <c r="AQ139" s="347"/>
      <c r="AR139" s="347"/>
      <c r="AS139" s="347"/>
      <c r="AT139" s="347"/>
      <c r="AU139" s="348"/>
      <c r="AV139" s="697"/>
      <c r="AW139" s="698"/>
      <c r="AX139" s="698"/>
      <c r="AY139" s="699"/>
    </row>
    <row r="140" spans="2:51" ht="24.75" customHeight="1">
      <c r="B140" s="313"/>
      <c r="C140" s="314"/>
      <c r="D140" s="314"/>
      <c r="E140" s="314"/>
      <c r="F140" s="314"/>
      <c r="G140" s="315"/>
      <c r="H140" s="341" t="s">
        <v>1087</v>
      </c>
      <c r="I140" s="342"/>
      <c r="J140" s="342"/>
      <c r="K140" s="342"/>
      <c r="L140" s="343"/>
      <c r="M140" s="346" t="s">
        <v>1087</v>
      </c>
      <c r="N140" s="861"/>
      <c r="O140" s="861"/>
      <c r="P140" s="861"/>
      <c r="Q140" s="861"/>
      <c r="R140" s="861"/>
      <c r="S140" s="861"/>
      <c r="T140" s="861"/>
      <c r="U140" s="861"/>
      <c r="V140" s="861"/>
      <c r="W140" s="861"/>
      <c r="X140" s="861"/>
      <c r="Y140" s="862"/>
      <c r="Z140" s="697">
        <v>14</v>
      </c>
      <c r="AA140" s="698"/>
      <c r="AB140" s="698"/>
      <c r="AC140" s="863"/>
      <c r="AD140" s="341"/>
      <c r="AE140" s="342"/>
      <c r="AF140" s="342"/>
      <c r="AG140" s="342"/>
      <c r="AH140" s="343"/>
      <c r="AI140" s="346"/>
      <c r="AJ140" s="347"/>
      <c r="AK140" s="347"/>
      <c r="AL140" s="347"/>
      <c r="AM140" s="347"/>
      <c r="AN140" s="347"/>
      <c r="AO140" s="347"/>
      <c r="AP140" s="347"/>
      <c r="AQ140" s="347"/>
      <c r="AR140" s="347"/>
      <c r="AS140" s="347"/>
      <c r="AT140" s="347"/>
      <c r="AU140" s="348"/>
      <c r="AV140" s="697"/>
      <c r="AW140" s="698"/>
      <c r="AX140" s="698"/>
      <c r="AY140" s="699"/>
    </row>
    <row r="141" spans="2:51" ht="24.75" customHeight="1">
      <c r="B141" s="313"/>
      <c r="C141" s="314"/>
      <c r="D141" s="314"/>
      <c r="E141" s="314"/>
      <c r="F141" s="314"/>
      <c r="G141" s="315"/>
      <c r="H141" s="864"/>
      <c r="I141" s="625"/>
      <c r="J141" s="625"/>
      <c r="K141" s="625"/>
      <c r="L141" s="626"/>
      <c r="M141" s="865"/>
      <c r="N141" s="866"/>
      <c r="O141" s="866"/>
      <c r="P141" s="866"/>
      <c r="Q141" s="866"/>
      <c r="R141" s="866"/>
      <c r="S141" s="866"/>
      <c r="T141" s="866"/>
      <c r="U141" s="866"/>
      <c r="V141" s="866"/>
      <c r="W141" s="866"/>
      <c r="X141" s="866"/>
      <c r="Y141" s="867"/>
      <c r="Z141" s="868"/>
      <c r="AA141" s="869"/>
      <c r="AB141" s="869"/>
      <c r="AC141" s="870"/>
      <c r="AD141" s="341"/>
      <c r="AE141" s="342"/>
      <c r="AF141" s="342"/>
      <c r="AG141" s="342"/>
      <c r="AH141" s="343"/>
      <c r="AI141" s="346"/>
      <c r="AJ141" s="347"/>
      <c r="AK141" s="347"/>
      <c r="AL141" s="347"/>
      <c r="AM141" s="347"/>
      <c r="AN141" s="347"/>
      <c r="AO141" s="347"/>
      <c r="AP141" s="347"/>
      <c r="AQ141" s="347"/>
      <c r="AR141" s="347"/>
      <c r="AS141" s="347"/>
      <c r="AT141" s="347"/>
      <c r="AU141" s="348"/>
      <c r="AV141" s="697"/>
      <c r="AW141" s="698"/>
      <c r="AX141" s="698"/>
      <c r="AY141" s="699"/>
    </row>
    <row r="142" spans="2:51" ht="24.75" customHeight="1">
      <c r="B142" s="313"/>
      <c r="C142" s="314"/>
      <c r="D142" s="314"/>
      <c r="E142" s="314"/>
      <c r="F142" s="314"/>
      <c r="G142" s="315"/>
      <c r="H142" s="642"/>
      <c r="I142" s="595"/>
      <c r="J142" s="595"/>
      <c r="K142" s="595"/>
      <c r="L142" s="596"/>
      <c r="M142" s="643"/>
      <c r="N142" s="644"/>
      <c r="O142" s="644"/>
      <c r="P142" s="644"/>
      <c r="Q142" s="644"/>
      <c r="R142" s="644"/>
      <c r="S142" s="644"/>
      <c r="T142" s="644"/>
      <c r="U142" s="644"/>
      <c r="V142" s="644"/>
      <c r="W142" s="644"/>
      <c r="X142" s="644"/>
      <c r="Y142" s="645"/>
      <c r="Z142" s="646"/>
      <c r="AA142" s="647"/>
      <c r="AB142" s="647"/>
      <c r="AC142" s="647"/>
      <c r="AD142" s="642"/>
      <c r="AE142" s="595"/>
      <c r="AF142" s="595"/>
      <c r="AG142" s="595"/>
      <c r="AH142" s="596"/>
      <c r="AI142" s="643"/>
      <c r="AJ142" s="644"/>
      <c r="AK142" s="644"/>
      <c r="AL142" s="644"/>
      <c r="AM142" s="644"/>
      <c r="AN142" s="644"/>
      <c r="AO142" s="644"/>
      <c r="AP142" s="644"/>
      <c r="AQ142" s="644"/>
      <c r="AR142" s="644"/>
      <c r="AS142" s="644"/>
      <c r="AT142" s="644"/>
      <c r="AU142" s="645"/>
      <c r="AV142" s="646"/>
      <c r="AW142" s="647"/>
      <c r="AX142" s="647"/>
      <c r="AY142" s="648"/>
    </row>
    <row r="143" spans="2:51" ht="24.75" customHeight="1">
      <c r="B143" s="313"/>
      <c r="C143" s="314"/>
      <c r="D143" s="314"/>
      <c r="E143" s="314"/>
      <c r="F143" s="314"/>
      <c r="G143" s="315"/>
      <c r="H143" s="716" t="s">
        <v>35</v>
      </c>
      <c r="I143" s="368"/>
      <c r="J143" s="368"/>
      <c r="K143" s="368"/>
      <c r="L143" s="368"/>
      <c r="M143" s="717"/>
      <c r="N143" s="718"/>
      <c r="O143" s="718"/>
      <c r="P143" s="718"/>
      <c r="Q143" s="718"/>
      <c r="R143" s="718"/>
      <c r="S143" s="718"/>
      <c r="T143" s="718"/>
      <c r="U143" s="718"/>
      <c r="V143" s="718"/>
      <c r="W143" s="718"/>
      <c r="X143" s="718"/>
      <c r="Y143" s="719"/>
      <c r="Z143" s="639">
        <f>SUM(Z134:AC142)</f>
        <v>299</v>
      </c>
      <c r="AA143" s="640"/>
      <c r="AB143" s="640"/>
      <c r="AC143" s="736"/>
      <c r="AD143" s="716" t="s">
        <v>35</v>
      </c>
      <c r="AE143" s="368"/>
      <c r="AF143" s="368"/>
      <c r="AG143" s="368"/>
      <c r="AH143" s="368"/>
      <c r="AI143" s="717"/>
      <c r="AJ143" s="718"/>
      <c r="AK143" s="718"/>
      <c r="AL143" s="718"/>
      <c r="AM143" s="718"/>
      <c r="AN143" s="718"/>
      <c r="AO143" s="718"/>
      <c r="AP143" s="718"/>
      <c r="AQ143" s="718"/>
      <c r="AR143" s="718"/>
      <c r="AS143" s="718"/>
      <c r="AT143" s="718"/>
      <c r="AU143" s="719"/>
      <c r="AV143" s="639">
        <f>SUM(AV134:AY142)</f>
        <v>0</v>
      </c>
      <c r="AW143" s="640"/>
      <c r="AX143" s="640"/>
      <c r="AY143" s="641"/>
    </row>
    <row r="144" spans="2:51" ht="24.75" customHeight="1">
      <c r="B144" s="313"/>
      <c r="C144" s="314"/>
      <c r="D144" s="314"/>
      <c r="E144" s="314"/>
      <c r="F144" s="314"/>
      <c r="G144" s="315"/>
      <c r="H144" s="721" t="s">
        <v>1086</v>
      </c>
      <c r="I144" s="724"/>
      <c r="J144" s="724"/>
      <c r="K144" s="724"/>
      <c r="L144" s="724"/>
      <c r="M144" s="724"/>
      <c r="N144" s="724"/>
      <c r="O144" s="724"/>
      <c r="P144" s="724"/>
      <c r="Q144" s="724"/>
      <c r="R144" s="724"/>
      <c r="S144" s="724"/>
      <c r="T144" s="724"/>
      <c r="U144" s="724"/>
      <c r="V144" s="724"/>
      <c r="W144" s="724"/>
      <c r="X144" s="724"/>
      <c r="Y144" s="724"/>
      <c r="Z144" s="724"/>
      <c r="AA144" s="724"/>
      <c r="AB144" s="724"/>
      <c r="AC144" s="737"/>
      <c r="AD144" s="721" t="s">
        <v>1085</v>
      </c>
      <c r="AE144" s="724"/>
      <c r="AF144" s="724"/>
      <c r="AG144" s="724"/>
      <c r="AH144" s="724"/>
      <c r="AI144" s="724"/>
      <c r="AJ144" s="724"/>
      <c r="AK144" s="724"/>
      <c r="AL144" s="724"/>
      <c r="AM144" s="724"/>
      <c r="AN144" s="724"/>
      <c r="AO144" s="724"/>
      <c r="AP144" s="724"/>
      <c r="AQ144" s="724"/>
      <c r="AR144" s="724"/>
      <c r="AS144" s="724"/>
      <c r="AT144" s="724"/>
      <c r="AU144" s="724"/>
      <c r="AV144" s="724"/>
      <c r="AW144" s="724"/>
      <c r="AX144" s="724"/>
      <c r="AY144" s="725"/>
    </row>
    <row r="145" spans="2:51" ht="24.75" customHeight="1">
      <c r="B145" s="313"/>
      <c r="C145" s="314"/>
      <c r="D145" s="314"/>
      <c r="E145" s="314"/>
      <c r="F145" s="314"/>
      <c r="G145" s="315"/>
      <c r="H145" s="726" t="s">
        <v>60</v>
      </c>
      <c r="I145" s="519"/>
      <c r="J145" s="519"/>
      <c r="K145" s="519"/>
      <c r="L145" s="519"/>
      <c r="M145" s="329" t="s">
        <v>143</v>
      </c>
      <c r="N145" s="290"/>
      <c r="O145" s="290"/>
      <c r="P145" s="290"/>
      <c r="Q145" s="290"/>
      <c r="R145" s="290"/>
      <c r="S145" s="290"/>
      <c r="T145" s="290"/>
      <c r="U145" s="290"/>
      <c r="V145" s="290"/>
      <c r="W145" s="290"/>
      <c r="X145" s="290"/>
      <c r="Y145" s="731"/>
      <c r="Z145" s="323" t="s">
        <v>144</v>
      </c>
      <c r="AA145" s="732"/>
      <c r="AB145" s="732"/>
      <c r="AC145" s="738"/>
      <c r="AD145" s="726" t="s">
        <v>60</v>
      </c>
      <c r="AE145" s="519"/>
      <c r="AF145" s="519"/>
      <c r="AG145" s="519"/>
      <c r="AH145" s="519"/>
      <c r="AI145" s="329" t="s">
        <v>143</v>
      </c>
      <c r="AJ145" s="290"/>
      <c r="AK145" s="290"/>
      <c r="AL145" s="290"/>
      <c r="AM145" s="290"/>
      <c r="AN145" s="290"/>
      <c r="AO145" s="290"/>
      <c r="AP145" s="290"/>
      <c r="AQ145" s="290"/>
      <c r="AR145" s="290"/>
      <c r="AS145" s="290"/>
      <c r="AT145" s="290"/>
      <c r="AU145" s="731"/>
      <c r="AV145" s="323" t="s">
        <v>144</v>
      </c>
      <c r="AW145" s="732"/>
      <c r="AX145" s="732"/>
      <c r="AY145" s="733"/>
    </row>
    <row r="146" spans="2:51" ht="24.75" customHeight="1">
      <c r="B146" s="313"/>
      <c r="C146" s="314"/>
      <c r="D146" s="314"/>
      <c r="E146" s="314"/>
      <c r="F146" s="314"/>
      <c r="G146" s="315"/>
      <c r="H146" s="703" t="s">
        <v>1084</v>
      </c>
      <c r="I146" s="600"/>
      <c r="J146" s="600"/>
      <c r="K146" s="600"/>
      <c r="L146" s="601"/>
      <c r="M146" s="704" t="s">
        <v>1083</v>
      </c>
      <c r="N146" s="734"/>
      <c r="O146" s="734"/>
      <c r="P146" s="734"/>
      <c r="Q146" s="734"/>
      <c r="R146" s="734"/>
      <c r="S146" s="734"/>
      <c r="T146" s="734"/>
      <c r="U146" s="734"/>
      <c r="V146" s="734"/>
      <c r="W146" s="734"/>
      <c r="X146" s="734"/>
      <c r="Y146" s="735"/>
      <c r="Z146" s="694">
        <v>600</v>
      </c>
      <c r="AA146" s="695"/>
      <c r="AB146" s="695"/>
      <c r="AC146" s="739"/>
      <c r="AD146" s="703"/>
      <c r="AE146" s="600"/>
      <c r="AF146" s="600"/>
      <c r="AG146" s="600"/>
      <c r="AH146" s="601"/>
      <c r="AI146" s="704"/>
      <c r="AJ146" s="734"/>
      <c r="AK146" s="734"/>
      <c r="AL146" s="734"/>
      <c r="AM146" s="734"/>
      <c r="AN146" s="734"/>
      <c r="AO146" s="734"/>
      <c r="AP146" s="734"/>
      <c r="AQ146" s="734"/>
      <c r="AR146" s="734"/>
      <c r="AS146" s="734"/>
      <c r="AT146" s="734"/>
      <c r="AU146" s="735"/>
      <c r="AV146" s="694"/>
      <c r="AW146" s="695"/>
      <c r="AX146" s="695"/>
      <c r="AY146" s="696"/>
    </row>
    <row r="147" spans="2:51" ht="24.75" customHeight="1">
      <c r="B147" s="313"/>
      <c r="C147" s="314"/>
      <c r="D147" s="314"/>
      <c r="E147" s="314"/>
      <c r="F147" s="314"/>
      <c r="G147" s="315"/>
      <c r="H147" s="341"/>
      <c r="I147" s="342"/>
      <c r="J147" s="342"/>
      <c r="K147" s="342"/>
      <c r="L147" s="343"/>
      <c r="M147" s="346"/>
      <c r="N147" s="347"/>
      <c r="O147" s="347"/>
      <c r="P147" s="347"/>
      <c r="Q147" s="347"/>
      <c r="R147" s="347"/>
      <c r="S147" s="347"/>
      <c r="T147" s="347"/>
      <c r="U147" s="347"/>
      <c r="V147" s="347"/>
      <c r="W147" s="347"/>
      <c r="X147" s="347"/>
      <c r="Y147" s="348"/>
      <c r="Z147" s="697"/>
      <c r="AA147" s="698"/>
      <c r="AB147" s="698"/>
      <c r="AC147" s="720"/>
      <c r="AD147" s="341"/>
      <c r="AE147" s="342"/>
      <c r="AF147" s="342"/>
      <c r="AG147" s="342"/>
      <c r="AH147" s="343"/>
      <c r="AI147" s="346"/>
      <c r="AJ147" s="347"/>
      <c r="AK147" s="347"/>
      <c r="AL147" s="347"/>
      <c r="AM147" s="347"/>
      <c r="AN147" s="347"/>
      <c r="AO147" s="347"/>
      <c r="AP147" s="347"/>
      <c r="AQ147" s="347"/>
      <c r="AR147" s="347"/>
      <c r="AS147" s="347"/>
      <c r="AT147" s="347"/>
      <c r="AU147" s="348"/>
      <c r="AV147" s="697"/>
      <c r="AW147" s="698"/>
      <c r="AX147" s="698"/>
      <c r="AY147" s="699"/>
    </row>
    <row r="148" spans="2:51" ht="24.75" customHeight="1">
      <c r="B148" s="313"/>
      <c r="C148" s="314"/>
      <c r="D148" s="314"/>
      <c r="E148" s="314"/>
      <c r="F148" s="314"/>
      <c r="G148" s="315"/>
      <c r="H148" s="341"/>
      <c r="I148" s="342"/>
      <c r="J148" s="342"/>
      <c r="K148" s="342"/>
      <c r="L148" s="343"/>
      <c r="M148" s="346"/>
      <c r="N148" s="347"/>
      <c r="O148" s="347"/>
      <c r="P148" s="347"/>
      <c r="Q148" s="347"/>
      <c r="R148" s="347"/>
      <c r="S148" s="347"/>
      <c r="T148" s="347"/>
      <c r="U148" s="347"/>
      <c r="V148" s="347"/>
      <c r="W148" s="347"/>
      <c r="X148" s="347"/>
      <c r="Y148" s="348"/>
      <c r="Z148" s="764"/>
      <c r="AA148" s="765"/>
      <c r="AB148" s="765"/>
      <c r="AC148" s="766"/>
      <c r="AD148" s="341"/>
      <c r="AE148" s="342"/>
      <c r="AF148" s="342"/>
      <c r="AG148" s="342"/>
      <c r="AH148" s="343"/>
      <c r="AI148" s="346"/>
      <c r="AJ148" s="347"/>
      <c r="AK148" s="347"/>
      <c r="AL148" s="347"/>
      <c r="AM148" s="347"/>
      <c r="AN148" s="347"/>
      <c r="AO148" s="347"/>
      <c r="AP148" s="347"/>
      <c r="AQ148" s="347"/>
      <c r="AR148" s="347"/>
      <c r="AS148" s="347"/>
      <c r="AT148" s="347"/>
      <c r="AU148" s="348"/>
      <c r="AV148" s="697"/>
      <c r="AW148" s="698"/>
      <c r="AX148" s="698"/>
      <c r="AY148" s="699"/>
    </row>
    <row r="149" spans="2:51" ht="24.75" customHeight="1">
      <c r="B149" s="313"/>
      <c r="C149" s="314"/>
      <c r="D149" s="314"/>
      <c r="E149" s="314"/>
      <c r="F149" s="314"/>
      <c r="G149" s="315"/>
      <c r="H149" s="341"/>
      <c r="I149" s="342"/>
      <c r="J149" s="342"/>
      <c r="K149" s="342"/>
      <c r="L149" s="343"/>
      <c r="M149" s="346"/>
      <c r="N149" s="347"/>
      <c r="O149" s="347"/>
      <c r="P149" s="347"/>
      <c r="Q149" s="347"/>
      <c r="R149" s="347"/>
      <c r="S149" s="347"/>
      <c r="T149" s="347"/>
      <c r="U149" s="347"/>
      <c r="V149" s="347"/>
      <c r="W149" s="347"/>
      <c r="X149" s="347"/>
      <c r="Y149" s="348"/>
      <c r="Z149" s="764"/>
      <c r="AA149" s="765"/>
      <c r="AB149" s="765"/>
      <c r="AC149" s="766"/>
      <c r="AD149" s="341"/>
      <c r="AE149" s="342"/>
      <c r="AF149" s="342"/>
      <c r="AG149" s="342"/>
      <c r="AH149" s="343"/>
      <c r="AI149" s="346"/>
      <c r="AJ149" s="347"/>
      <c r="AK149" s="347"/>
      <c r="AL149" s="347"/>
      <c r="AM149" s="347"/>
      <c r="AN149" s="347"/>
      <c r="AO149" s="347"/>
      <c r="AP149" s="347"/>
      <c r="AQ149" s="347"/>
      <c r="AR149" s="347"/>
      <c r="AS149" s="347"/>
      <c r="AT149" s="347"/>
      <c r="AU149" s="348"/>
      <c r="AV149" s="697"/>
      <c r="AW149" s="698"/>
      <c r="AX149" s="698"/>
      <c r="AY149" s="699"/>
    </row>
    <row r="150" spans="2:51" ht="24.75" customHeight="1">
      <c r="B150" s="313"/>
      <c r="C150" s="314"/>
      <c r="D150" s="314"/>
      <c r="E150" s="314"/>
      <c r="F150" s="314"/>
      <c r="G150" s="315"/>
      <c r="H150" s="341"/>
      <c r="I150" s="342"/>
      <c r="J150" s="342"/>
      <c r="K150" s="342"/>
      <c r="L150" s="343"/>
      <c r="M150" s="346"/>
      <c r="N150" s="347"/>
      <c r="O150" s="347"/>
      <c r="P150" s="347"/>
      <c r="Q150" s="347"/>
      <c r="R150" s="347"/>
      <c r="S150" s="347"/>
      <c r="T150" s="347"/>
      <c r="U150" s="347"/>
      <c r="V150" s="347"/>
      <c r="W150" s="347"/>
      <c r="X150" s="347"/>
      <c r="Y150" s="348"/>
      <c r="Z150" s="697"/>
      <c r="AA150" s="698"/>
      <c r="AB150" s="698"/>
      <c r="AC150" s="698"/>
      <c r="AD150" s="341"/>
      <c r="AE150" s="342"/>
      <c r="AF150" s="342"/>
      <c r="AG150" s="342"/>
      <c r="AH150" s="343"/>
      <c r="AI150" s="346"/>
      <c r="AJ150" s="347"/>
      <c r="AK150" s="347"/>
      <c r="AL150" s="347"/>
      <c r="AM150" s="347"/>
      <c r="AN150" s="347"/>
      <c r="AO150" s="347"/>
      <c r="AP150" s="347"/>
      <c r="AQ150" s="347"/>
      <c r="AR150" s="347"/>
      <c r="AS150" s="347"/>
      <c r="AT150" s="347"/>
      <c r="AU150" s="348"/>
      <c r="AV150" s="697"/>
      <c r="AW150" s="698"/>
      <c r="AX150" s="698"/>
      <c r="AY150" s="699"/>
    </row>
    <row r="151" spans="2:51" ht="24.75" customHeight="1">
      <c r="B151" s="313"/>
      <c r="C151" s="314"/>
      <c r="D151" s="314"/>
      <c r="E151" s="314"/>
      <c r="F151" s="314"/>
      <c r="G151" s="315"/>
      <c r="H151" s="341"/>
      <c r="I151" s="342"/>
      <c r="J151" s="342"/>
      <c r="K151" s="342"/>
      <c r="L151" s="343"/>
      <c r="M151" s="346"/>
      <c r="N151" s="347"/>
      <c r="O151" s="347"/>
      <c r="P151" s="347"/>
      <c r="Q151" s="347"/>
      <c r="R151" s="347"/>
      <c r="S151" s="347"/>
      <c r="T151" s="347"/>
      <c r="U151" s="347"/>
      <c r="V151" s="347"/>
      <c r="W151" s="347"/>
      <c r="X151" s="347"/>
      <c r="Y151" s="348"/>
      <c r="Z151" s="697"/>
      <c r="AA151" s="698"/>
      <c r="AB151" s="698"/>
      <c r="AC151" s="698"/>
      <c r="AD151" s="341"/>
      <c r="AE151" s="342"/>
      <c r="AF151" s="342"/>
      <c r="AG151" s="342"/>
      <c r="AH151" s="343"/>
      <c r="AI151" s="346"/>
      <c r="AJ151" s="347"/>
      <c r="AK151" s="347"/>
      <c r="AL151" s="347"/>
      <c r="AM151" s="347"/>
      <c r="AN151" s="347"/>
      <c r="AO151" s="347"/>
      <c r="AP151" s="347"/>
      <c r="AQ151" s="347"/>
      <c r="AR151" s="347"/>
      <c r="AS151" s="347"/>
      <c r="AT151" s="347"/>
      <c r="AU151" s="348"/>
      <c r="AV151" s="697"/>
      <c r="AW151" s="698"/>
      <c r="AX151" s="698"/>
      <c r="AY151" s="699"/>
    </row>
    <row r="152" spans="2:51" ht="24.75" customHeight="1">
      <c r="B152" s="313"/>
      <c r="C152" s="314"/>
      <c r="D152" s="314"/>
      <c r="E152" s="314"/>
      <c r="F152" s="314"/>
      <c r="G152" s="315"/>
      <c r="H152" s="341"/>
      <c r="I152" s="342"/>
      <c r="J152" s="342"/>
      <c r="K152" s="342"/>
      <c r="L152" s="343"/>
      <c r="M152" s="346"/>
      <c r="N152" s="347"/>
      <c r="O152" s="347"/>
      <c r="P152" s="347"/>
      <c r="Q152" s="347"/>
      <c r="R152" s="347"/>
      <c r="S152" s="347"/>
      <c r="T152" s="347"/>
      <c r="U152" s="347"/>
      <c r="V152" s="347"/>
      <c r="W152" s="347"/>
      <c r="X152" s="347"/>
      <c r="Y152" s="348"/>
      <c r="Z152" s="697"/>
      <c r="AA152" s="698"/>
      <c r="AB152" s="698"/>
      <c r="AC152" s="698"/>
      <c r="AD152" s="341"/>
      <c r="AE152" s="342"/>
      <c r="AF152" s="342"/>
      <c r="AG152" s="342"/>
      <c r="AH152" s="343"/>
      <c r="AI152" s="346"/>
      <c r="AJ152" s="347"/>
      <c r="AK152" s="347"/>
      <c r="AL152" s="347"/>
      <c r="AM152" s="347"/>
      <c r="AN152" s="347"/>
      <c r="AO152" s="347"/>
      <c r="AP152" s="347"/>
      <c r="AQ152" s="347"/>
      <c r="AR152" s="347"/>
      <c r="AS152" s="347"/>
      <c r="AT152" s="347"/>
      <c r="AU152" s="348"/>
      <c r="AV152" s="697"/>
      <c r="AW152" s="698"/>
      <c r="AX152" s="698"/>
      <c r="AY152" s="699"/>
    </row>
    <row r="153" spans="2:51" ht="24.75" customHeight="1">
      <c r="B153" s="313"/>
      <c r="C153" s="314"/>
      <c r="D153" s="314"/>
      <c r="E153" s="314"/>
      <c r="F153" s="314"/>
      <c r="G153" s="315"/>
      <c r="H153" s="642"/>
      <c r="I153" s="595"/>
      <c r="J153" s="595"/>
      <c r="K153" s="595"/>
      <c r="L153" s="596"/>
      <c r="M153" s="643"/>
      <c r="N153" s="644"/>
      <c r="O153" s="644"/>
      <c r="P153" s="644"/>
      <c r="Q153" s="644"/>
      <c r="R153" s="644"/>
      <c r="S153" s="644"/>
      <c r="T153" s="644"/>
      <c r="U153" s="644"/>
      <c r="V153" s="644"/>
      <c r="W153" s="644"/>
      <c r="X153" s="644"/>
      <c r="Y153" s="645"/>
      <c r="Z153" s="646"/>
      <c r="AA153" s="647"/>
      <c r="AB153" s="647"/>
      <c r="AC153" s="647"/>
      <c r="AD153" s="642"/>
      <c r="AE153" s="595"/>
      <c r="AF153" s="595"/>
      <c r="AG153" s="595"/>
      <c r="AH153" s="596"/>
      <c r="AI153" s="643"/>
      <c r="AJ153" s="644"/>
      <c r="AK153" s="644"/>
      <c r="AL153" s="644"/>
      <c r="AM153" s="644"/>
      <c r="AN153" s="644"/>
      <c r="AO153" s="644"/>
      <c r="AP153" s="644"/>
      <c r="AQ153" s="644"/>
      <c r="AR153" s="644"/>
      <c r="AS153" s="644"/>
      <c r="AT153" s="644"/>
      <c r="AU153" s="645"/>
      <c r="AV153" s="646"/>
      <c r="AW153" s="647"/>
      <c r="AX153" s="647"/>
      <c r="AY153" s="648"/>
    </row>
    <row r="154" spans="2:51" ht="24.75" customHeight="1">
      <c r="B154" s="313"/>
      <c r="C154" s="314"/>
      <c r="D154" s="314"/>
      <c r="E154" s="314"/>
      <c r="F154" s="314"/>
      <c r="G154" s="315"/>
      <c r="H154" s="716" t="s">
        <v>35</v>
      </c>
      <c r="I154" s="368"/>
      <c r="J154" s="368"/>
      <c r="K154" s="368"/>
      <c r="L154" s="368"/>
      <c r="M154" s="717"/>
      <c r="N154" s="718"/>
      <c r="O154" s="718"/>
      <c r="P154" s="718"/>
      <c r="Q154" s="718"/>
      <c r="R154" s="718"/>
      <c r="S154" s="718"/>
      <c r="T154" s="718"/>
      <c r="U154" s="718"/>
      <c r="V154" s="718"/>
      <c r="W154" s="718"/>
      <c r="X154" s="718"/>
      <c r="Y154" s="719"/>
      <c r="Z154" s="639">
        <f>SUM(Z146:AC153)</f>
        <v>600</v>
      </c>
      <c r="AA154" s="640"/>
      <c r="AB154" s="640"/>
      <c r="AC154" s="736"/>
      <c r="AD154" s="716" t="s">
        <v>35</v>
      </c>
      <c r="AE154" s="368"/>
      <c r="AF154" s="368"/>
      <c r="AG154" s="368"/>
      <c r="AH154" s="368"/>
      <c r="AI154" s="717"/>
      <c r="AJ154" s="718"/>
      <c r="AK154" s="718"/>
      <c r="AL154" s="718"/>
      <c r="AM154" s="718"/>
      <c r="AN154" s="718"/>
      <c r="AO154" s="718"/>
      <c r="AP154" s="718"/>
      <c r="AQ154" s="718"/>
      <c r="AR154" s="718"/>
      <c r="AS154" s="718"/>
      <c r="AT154" s="718"/>
      <c r="AU154" s="719"/>
      <c r="AV154" s="639">
        <f>SUM(AV146:AY153)</f>
        <v>0</v>
      </c>
      <c r="AW154" s="640"/>
      <c r="AX154" s="640"/>
      <c r="AY154" s="641"/>
    </row>
    <row r="155" spans="2:51" ht="23.25" customHeight="1">
      <c r="B155" s="313"/>
      <c r="C155" s="314"/>
      <c r="D155" s="314"/>
      <c r="E155" s="314"/>
      <c r="F155" s="314"/>
      <c r="G155" s="315"/>
      <c r="H155" s="721" t="s">
        <v>1082</v>
      </c>
      <c r="I155" s="724"/>
      <c r="J155" s="724"/>
      <c r="K155" s="724"/>
      <c r="L155" s="724"/>
      <c r="M155" s="724"/>
      <c r="N155" s="724"/>
      <c r="O155" s="724"/>
      <c r="P155" s="724"/>
      <c r="Q155" s="724"/>
      <c r="R155" s="724"/>
      <c r="S155" s="724"/>
      <c r="T155" s="724"/>
      <c r="U155" s="724"/>
      <c r="V155" s="724"/>
      <c r="W155" s="724"/>
      <c r="X155" s="724"/>
      <c r="Y155" s="724"/>
      <c r="Z155" s="724"/>
      <c r="AA155" s="724"/>
      <c r="AB155" s="724"/>
      <c r="AC155" s="737"/>
      <c r="AD155" s="721" t="s">
        <v>1081</v>
      </c>
      <c r="AE155" s="724"/>
      <c r="AF155" s="724"/>
      <c r="AG155" s="724"/>
      <c r="AH155" s="724"/>
      <c r="AI155" s="724"/>
      <c r="AJ155" s="724"/>
      <c r="AK155" s="724"/>
      <c r="AL155" s="724"/>
      <c r="AM155" s="724"/>
      <c r="AN155" s="724"/>
      <c r="AO155" s="724"/>
      <c r="AP155" s="724"/>
      <c r="AQ155" s="724"/>
      <c r="AR155" s="724"/>
      <c r="AS155" s="724"/>
      <c r="AT155" s="724"/>
      <c r="AU155" s="724"/>
      <c r="AV155" s="724"/>
      <c r="AW155" s="724"/>
      <c r="AX155" s="724"/>
      <c r="AY155" s="725"/>
    </row>
    <row r="156" spans="2:51" ht="23.25" customHeight="1">
      <c r="B156" s="313"/>
      <c r="C156" s="314"/>
      <c r="D156" s="314"/>
      <c r="E156" s="314"/>
      <c r="F156" s="314"/>
      <c r="G156" s="315"/>
      <c r="H156" s="726" t="s">
        <v>60</v>
      </c>
      <c r="I156" s="519"/>
      <c r="J156" s="519"/>
      <c r="K156" s="519"/>
      <c r="L156" s="519"/>
      <c r="M156" s="329" t="s">
        <v>143</v>
      </c>
      <c r="N156" s="290"/>
      <c r="O156" s="290"/>
      <c r="P156" s="290"/>
      <c r="Q156" s="290"/>
      <c r="R156" s="290"/>
      <c r="S156" s="290"/>
      <c r="T156" s="290"/>
      <c r="U156" s="290"/>
      <c r="V156" s="290"/>
      <c r="W156" s="290"/>
      <c r="X156" s="290"/>
      <c r="Y156" s="731"/>
      <c r="Z156" s="323" t="s">
        <v>144</v>
      </c>
      <c r="AA156" s="732"/>
      <c r="AB156" s="732"/>
      <c r="AC156" s="738"/>
      <c r="AD156" s="726" t="s">
        <v>60</v>
      </c>
      <c r="AE156" s="519"/>
      <c r="AF156" s="519"/>
      <c r="AG156" s="519"/>
      <c r="AH156" s="519"/>
      <c r="AI156" s="329" t="s">
        <v>143</v>
      </c>
      <c r="AJ156" s="290"/>
      <c r="AK156" s="290"/>
      <c r="AL156" s="290"/>
      <c r="AM156" s="290"/>
      <c r="AN156" s="290"/>
      <c r="AO156" s="290"/>
      <c r="AP156" s="290"/>
      <c r="AQ156" s="290"/>
      <c r="AR156" s="290"/>
      <c r="AS156" s="290"/>
      <c r="AT156" s="290"/>
      <c r="AU156" s="731"/>
      <c r="AV156" s="323" t="s">
        <v>144</v>
      </c>
      <c r="AW156" s="732"/>
      <c r="AX156" s="732"/>
      <c r="AY156" s="733"/>
    </row>
    <row r="157" spans="2:51" ht="26.25" customHeight="1">
      <c r="B157" s="313"/>
      <c r="C157" s="314"/>
      <c r="D157" s="314"/>
      <c r="E157" s="314"/>
      <c r="F157" s="314"/>
      <c r="G157" s="315"/>
      <c r="H157" s="703" t="s">
        <v>120</v>
      </c>
      <c r="I157" s="600"/>
      <c r="J157" s="600"/>
      <c r="K157" s="600"/>
      <c r="L157" s="601"/>
      <c r="M157" s="704" t="s">
        <v>1080</v>
      </c>
      <c r="N157" s="734"/>
      <c r="O157" s="734"/>
      <c r="P157" s="734"/>
      <c r="Q157" s="734"/>
      <c r="R157" s="734"/>
      <c r="S157" s="734"/>
      <c r="T157" s="734"/>
      <c r="U157" s="734"/>
      <c r="V157" s="734"/>
      <c r="W157" s="734"/>
      <c r="X157" s="734"/>
      <c r="Y157" s="735"/>
      <c r="Z157" s="858">
        <v>40</v>
      </c>
      <c r="AA157" s="859"/>
      <c r="AB157" s="859"/>
      <c r="AC157" s="860"/>
      <c r="AD157" s="703"/>
      <c r="AE157" s="600"/>
      <c r="AF157" s="600"/>
      <c r="AG157" s="600"/>
      <c r="AH157" s="601"/>
      <c r="AI157" s="704"/>
      <c r="AJ157" s="734"/>
      <c r="AK157" s="734"/>
      <c r="AL157" s="734"/>
      <c r="AM157" s="734"/>
      <c r="AN157" s="734"/>
      <c r="AO157" s="734"/>
      <c r="AP157" s="734"/>
      <c r="AQ157" s="734"/>
      <c r="AR157" s="734"/>
      <c r="AS157" s="734"/>
      <c r="AT157" s="734"/>
      <c r="AU157" s="735"/>
      <c r="AV157" s="694"/>
      <c r="AW157" s="695"/>
      <c r="AX157" s="695"/>
      <c r="AY157" s="696"/>
    </row>
    <row r="158" spans="2:51" ht="21.75" customHeight="1">
      <c r="B158" s="313"/>
      <c r="C158" s="314"/>
      <c r="D158" s="314"/>
      <c r="E158" s="314"/>
      <c r="F158" s="314"/>
      <c r="G158" s="315"/>
      <c r="H158" s="341" t="s">
        <v>509</v>
      </c>
      <c r="I158" s="342"/>
      <c r="J158" s="342"/>
      <c r="K158" s="342"/>
      <c r="L158" s="343"/>
      <c r="M158" s="346" t="s">
        <v>1079</v>
      </c>
      <c r="N158" s="347"/>
      <c r="O158" s="347"/>
      <c r="P158" s="347"/>
      <c r="Q158" s="347"/>
      <c r="R158" s="347"/>
      <c r="S158" s="347"/>
      <c r="T158" s="347"/>
      <c r="U158" s="347"/>
      <c r="V158" s="347"/>
      <c r="W158" s="347"/>
      <c r="X158" s="347"/>
      <c r="Y158" s="348"/>
      <c r="Z158" s="855">
        <v>4</v>
      </c>
      <c r="AA158" s="856"/>
      <c r="AB158" s="856"/>
      <c r="AC158" s="857"/>
      <c r="AD158" s="341"/>
      <c r="AE158" s="342"/>
      <c r="AF158" s="342"/>
      <c r="AG158" s="342"/>
      <c r="AH158" s="343"/>
      <c r="AI158" s="346"/>
      <c r="AJ158" s="347"/>
      <c r="AK158" s="347"/>
      <c r="AL158" s="347"/>
      <c r="AM158" s="347"/>
      <c r="AN158" s="347"/>
      <c r="AO158" s="347"/>
      <c r="AP158" s="347"/>
      <c r="AQ158" s="347"/>
      <c r="AR158" s="347"/>
      <c r="AS158" s="347"/>
      <c r="AT158" s="347"/>
      <c r="AU158" s="348"/>
      <c r="AV158" s="697"/>
      <c r="AW158" s="698"/>
      <c r="AX158" s="698"/>
      <c r="AY158" s="699"/>
    </row>
    <row r="159" spans="2:51" ht="22.5" customHeight="1">
      <c r="B159" s="313"/>
      <c r="C159" s="314"/>
      <c r="D159" s="314"/>
      <c r="E159" s="314"/>
      <c r="F159" s="314"/>
      <c r="G159" s="315"/>
      <c r="H159" s="341" t="s">
        <v>509</v>
      </c>
      <c r="I159" s="342"/>
      <c r="J159" s="342"/>
      <c r="K159" s="342"/>
      <c r="L159" s="343"/>
      <c r="M159" s="346" t="s">
        <v>1078</v>
      </c>
      <c r="N159" s="347"/>
      <c r="O159" s="347"/>
      <c r="P159" s="347"/>
      <c r="Q159" s="347"/>
      <c r="R159" s="347"/>
      <c r="S159" s="347"/>
      <c r="T159" s="347"/>
      <c r="U159" s="347"/>
      <c r="V159" s="347"/>
      <c r="W159" s="347"/>
      <c r="X159" s="347"/>
      <c r="Y159" s="348"/>
      <c r="Z159" s="855">
        <v>42</v>
      </c>
      <c r="AA159" s="856"/>
      <c r="AB159" s="856"/>
      <c r="AC159" s="857"/>
      <c r="AD159" s="341"/>
      <c r="AE159" s="342"/>
      <c r="AF159" s="342"/>
      <c r="AG159" s="342"/>
      <c r="AH159" s="343"/>
      <c r="AI159" s="346"/>
      <c r="AJ159" s="347"/>
      <c r="AK159" s="347"/>
      <c r="AL159" s="347"/>
      <c r="AM159" s="347"/>
      <c r="AN159" s="347"/>
      <c r="AO159" s="347"/>
      <c r="AP159" s="347"/>
      <c r="AQ159" s="347"/>
      <c r="AR159" s="347"/>
      <c r="AS159" s="347"/>
      <c r="AT159" s="347"/>
      <c r="AU159" s="348"/>
      <c r="AV159" s="697"/>
      <c r="AW159" s="698"/>
      <c r="AX159" s="698"/>
      <c r="AY159" s="699"/>
    </row>
    <row r="160" spans="2:51" ht="24" customHeight="1">
      <c r="B160" s="313"/>
      <c r="C160" s="314"/>
      <c r="D160" s="314"/>
      <c r="E160" s="314"/>
      <c r="F160" s="314"/>
      <c r="G160" s="315"/>
      <c r="H160" s="341" t="s">
        <v>509</v>
      </c>
      <c r="I160" s="342"/>
      <c r="J160" s="342"/>
      <c r="K160" s="342"/>
      <c r="L160" s="343"/>
      <c r="M160" s="346" t="s">
        <v>1077</v>
      </c>
      <c r="N160" s="347"/>
      <c r="O160" s="347"/>
      <c r="P160" s="347"/>
      <c r="Q160" s="347"/>
      <c r="R160" s="347"/>
      <c r="S160" s="347"/>
      <c r="T160" s="347"/>
      <c r="U160" s="347"/>
      <c r="V160" s="347"/>
      <c r="W160" s="347"/>
      <c r="X160" s="347"/>
      <c r="Y160" s="348"/>
      <c r="Z160" s="855">
        <v>6</v>
      </c>
      <c r="AA160" s="856"/>
      <c r="AB160" s="856"/>
      <c r="AC160" s="857"/>
      <c r="AD160" s="341"/>
      <c r="AE160" s="342"/>
      <c r="AF160" s="342"/>
      <c r="AG160" s="342"/>
      <c r="AH160" s="343"/>
      <c r="AI160" s="346"/>
      <c r="AJ160" s="347"/>
      <c r="AK160" s="347"/>
      <c r="AL160" s="347"/>
      <c r="AM160" s="347"/>
      <c r="AN160" s="347"/>
      <c r="AO160" s="347"/>
      <c r="AP160" s="347"/>
      <c r="AQ160" s="347"/>
      <c r="AR160" s="347"/>
      <c r="AS160" s="347"/>
      <c r="AT160" s="347"/>
      <c r="AU160" s="348"/>
      <c r="AV160" s="697"/>
      <c r="AW160" s="698"/>
      <c r="AX160" s="698"/>
      <c r="AY160" s="699"/>
    </row>
    <row r="161" spans="2:51" ht="24" customHeight="1">
      <c r="B161" s="313"/>
      <c r="C161" s="314"/>
      <c r="D161" s="314"/>
      <c r="E161" s="314"/>
      <c r="F161" s="314"/>
      <c r="G161" s="315"/>
      <c r="H161" s="341" t="s">
        <v>372</v>
      </c>
      <c r="I161" s="342"/>
      <c r="J161" s="342"/>
      <c r="K161" s="342"/>
      <c r="L161" s="343"/>
      <c r="M161" s="346" t="s">
        <v>1076</v>
      </c>
      <c r="N161" s="347"/>
      <c r="O161" s="347"/>
      <c r="P161" s="347"/>
      <c r="Q161" s="347"/>
      <c r="R161" s="347"/>
      <c r="S161" s="347"/>
      <c r="T161" s="347"/>
      <c r="U161" s="347"/>
      <c r="V161" s="347"/>
      <c r="W161" s="347"/>
      <c r="X161" s="347"/>
      <c r="Y161" s="348"/>
      <c r="Z161" s="697">
        <v>11</v>
      </c>
      <c r="AA161" s="698"/>
      <c r="AB161" s="698"/>
      <c r="AC161" s="698"/>
      <c r="AD161" s="341"/>
      <c r="AE161" s="342"/>
      <c r="AF161" s="342"/>
      <c r="AG161" s="342"/>
      <c r="AH161" s="343"/>
      <c r="AI161" s="346"/>
      <c r="AJ161" s="347"/>
      <c r="AK161" s="347"/>
      <c r="AL161" s="347"/>
      <c r="AM161" s="347"/>
      <c r="AN161" s="347"/>
      <c r="AO161" s="347"/>
      <c r="AP161" s="347"/>
      <c r="AQ161" s="347"/>
      <c r="AR161" s="347"/>
      <c r="AS161" s="347"/>
      <c r="AT161" s="347"/>
      <c r="AU161" s="348"/>
      <c r="AV161" s="697"/>
      <c r="AW161" s="698"/>
      <c r="AX161" s="698"/>
      <c r="AY161" s="699"/>
    </row>
    <row r="162" spans="2:51" ht="24" customHeight="1">
      <c r="B162" s="313"/>
      <c r="C162" s="314"/>
      <c r="D162" s="314"/>
      <c r="E162" s="314"/>
      <c r="F162" s="314"/>
      <c r="G162" s="315"/>
      <c r="H162" s="341" t="s">
        <v>1075</v>
      </c>
      <c r="I162" s="342"/>
      <c r="J162" s="342"/>
      <c r="K162" s="342"/>
      <c r="L162" s="343"/>
      <c r="M162" s="346" t="s">
        <v>1074</v>
      </c>
      <c r="N162" s="347"/>
      <c r="O162" s="347"/>
      <c r="P162" s="347"/>
      <c r="Q162" s="347"/>
      <c r="R162" s="347"/>
      <c r="S162" s="347"/>
      <c r="T162" s="347"/>
      <c r="U162" s="347"/>
      <c r="V162" s="347"/>
      <c r="W162" s="347"/>
      <c r="X162" s="347"/>
      <c r="Y162" s="348"/>
      <c r="Z162" s="697">
        <v>11</v>
      </c>
      <c r="AA162" s="698"/>
      <c r="AB162" s="698"/>
      <c r="AC162" s="698"/>
      <c r="AD162" s="341"/>
      <c r="AE162" s="342"/>
      <c r="AF162" s="342"/>
      <c r="AG162" s="342"/>
      <c r="AH162" s="343"/>
      <c r="AI162" s="346"/>
      <c r="AJ162" s="347"/>
      <c r="AK162" s="347"/>
      <c r="AL162" s="347"/>
      <c r="AM162" s="347"/>
      <c r="AN162" s="347"/>
      <c r="AO162" s="347"/>
      <c r="AP162" s="347"/>
      <c r="AQ162" s="347"/>
      <c r="AR162" s="347"/>
      <c r="AS162" s="347"/>
      <c r="AT162" s="347"/>
      <c r="AU162" s="348"/>
      <c r="AV162" s="697"/>
      <c r="AW162" s="698"/>
      <c r="AX162" s="698"/>
      <c r="AY162" s="699"/>
    </row>
    <row r="163" spans="2:51" ht="24" customHeight="1">
      <c r="B163" s="313"/>
      <c r="C163" s="314"/>
      <c r="D163" s="314"/>
      <c r="E163" s="314"/>
      <c r="F163" s="314"/>
      <c r="G163" s="315"/>
      <c r="H163" s="341"/>
      <c r="I163" s="342"/>
      <c r="J163" s="342"/>
      <c r="K163" s="342"/>
      <c r="L163" s="343"/>
      <c r="M163" s="346"/>
      <c r="N163" s="347"/>
      <c r="O163" s="347"/>
      <c r="P163" s="347"/>
      <c r="Q163" s="347"/>
      <c r="R163" s="347"/>
      <c r="S163" s="347"/>
      <c r="T163" s="347"/>
      <c r="U163" s="347"/>
      <c r="V163" s="347"/>
      <c r="W163" s="347"/>
      <c r="X163" s="347"/>
      <c r="Y163" s="348"/>
      <c r="Z163" s="697"/>
      <c r="AA163" s="698"/>
      <c r="AB163" s="698"/>
      <c r="AC163" s="698"/>
      <c r="AD163" s="341"/>
      <c r="AE163" s="342"/>
      <c r="AF163" s="342"/>
      <c r="AG163" s="342"/>
      <c r="AH163" s="343"/>
      <c r="AI163" s="346"/>
      <c r="AJ163" s="347"/>
      <c r="AK163" s="347"/>
      <c r="AL163" s="347"/>
      <c r="AM163" s="347"/>
      <c r="AN163" s="347"/>
      <c r="AO163" s="347"/>
      <c r="AP163" s="347"/>
      <c r="AQ163" s="347"/>
      <c r="AR163" s="347"/>
      <c r="AS163" s="347"/>
      <c r="AT163" s="347"/>
      <c r="AU163" s="348"/>
      <c r="AV163" s="697"/>
      <c r="AW163" s="698"/>
      <c r="AX163" s="698"/>
      <c r="AY163" s="699"/>
    </row>
    <row r="164" spans="2:51" ht="24" customHeight="1">
      <c r="B164" s="313"/>
      <c r="C164" s="314"/>
      <c r="D164" s="314"/>
      <c r="E164" s="314"/>
      <c r="F164" s="314"/>
      <c r="G164" s="315"/>
      <c r="H164" s="642"/>
      <c r="I164" s="595"/>
      <c r="J164" s="595"/>
      <c r="K164" s="595"/>
      <c r="L164" s="596"/>
      <c r="M164" s="643"/>
      <c r="N164" s="644"/>
      <c r="O164" s="644"/>
      <c r="P164" s="644"/>
      <c r="Q164" s="644"/>
      <c r="R164" s="644"/>
      <c r="S164" s="644"/>
      <c r="T164" s="644"/>
      <c r="U164" s="644"/>
      <c r="V164" s="644"/>
      <c r="W164" s="644"/>
      <c r="X164" s="644"/>
      <c r="Y164" s="645"/>
      <c r="Z164" s="646"/>
      <c r="AA164" s="647"/>
      <c r="AB164" s="647"/>
      <c r="AC164" s="647"/>
      <c r="AD164" s="642"/>
      <c r="AE164" s="595"/>
      <c r="AF164" s="595"/>
      <c r="AG164" s="595"/>
      <c r="AH164" s="596"/>
      <c r="AI164" s="643"/>
      <c r="AJ164" s="644"/>
      <c r="AK164" s="644"/>
      <c r="AL164" s="644"/>
      <c r="AM164" s="644"/>
      <c r="AN164" s="644"/>
      <c r="AO164" s="644"/>
      <c r="AP164" s="644"/>
      <c r="AQ164" s="644"/>
      <c r="AR164" s="644"/>
      <c r="AS164" s="644"/>
      <c r="AT164" s="644"/>
      <c r="AU164" s="645"/>
      <c r="AV164" s="646"/>
      <c r="AW164" s="647"/>
      <c r="AX164" s="647"/>
      <c r="AY164" s="648"/>
    </row>
    <row r="165" spans="2:51" ht="24" customHeight="1">
      <c r="B165" s="313"/>
      <c r="C165" s="314"/>
      <c r="D165" s="314"/>
      <c r="E165" s="314"/>
      <c r="F165" s="314"/>
      <c r="G165" s="315"/>
      <c r="H165" s="716" t="s">
        <v>35</v>
      </c>
      <c r="I165" s="368"/>
      <c r="J165" s="368"/>
      <c r="K165" s="368"/>
      <c r="L165" s="368"/>
      <c r="M165" s="717"/>
      <c r="N165" s="718"/>
      <c r="O165" s="718"/>
      <c r="P165" s="718"/>
      <c r="Q165" s="718"/>
      <c r="R165" s="718"/>
      <c r="S165" s="718"/>
      <c r="T165" s="718"/>
      <c r="U165" s="718"/>
      <c r="V165" s="718"/>
      <c r="W165" s="718"/>
      <c r="X165" s="718"/>
      <c r="Y165" s="719"/>
      <c r="Z165" s="639">
        <f>SUM(Z157:AC164)</f>
        <v>114</v>
      </c>
      <c r="AA165" s="640"/>
      <c r="AB165" s="640"/>
      <c r="AC165" s="736"/>
      <c r="AD165" s="716" t="s">
        <v>35</v>
      </c>
      <c r="AE165" s="368"/>
      <c r="AF165" s="368"/>
      <c r="AG165" s="368"/>
      <c r="AH165" s="368"/>
      <c r="AI165" s="717"/>
      <c r="AJ165" s="718"/>
      <c r="AK165" s="718"/>
      <c r="AL165" s="718"/>
      <c r="AM165" s="718"/>
      <c r="AN165" s="718"/>
      <c r="AO165" s="718"/>
      <c r="AP165" s="718"/>
      <c r="AQ165" s="718"/>
      <c r="AR165" s="718"/>
      <c r="AS165" s="718"/>
      <c r="AT165" s="718"/>
      <c r="AU165" s="719"/>
      <c r="AV165" s="639">
        <f>SUM(AV157:AY164)</f>
        <v>0</v>
      </c>
      <c r="AW165" s="640"/>
      <c r="AX165" s="640"/>
      <c r="AY165" s="641"/>
    </row>
    <row r="166" spans="2:51" ht="24" customHeight="1">
      <c r="B166" s="313"/>
      <c r="C166" s="314"/>
      <c r="D166" s="314"/>
      <c r="E166" s="314"/>
      <c r="F166" s="314"/>
      <c r="G166" s="315"/>
      <c r="H166" s="721" t="s">
        <v>1073</v>
      </c>
      <c r="I166" s="724"/>
      <c r="J166" s="724"/>
      <c r="K166" s="724"/>
      <c r="L166" s="724"/>
      <c r="M166" s="724"/>
      <c r="N166" s="724"/>
      <c r="O166" s="724"/>
      <c r="P166" s="724"/>
      <c r="Q166" s="724"/>
      <c r="R166" s="724"/>
      <c r="S166" s="724"/>
      <c r="T166" s="724"/>
      <c r="U166" s="724"/>
      <c r="V166" s="724"/>
      <c r="W166" s="724"/>
      <c r="X166" s="724"/>
      <c r="Y166" s="724"/>
      <c r="Z166" s="724"/>
      <c r="AA166" s="724"/>
      <c r="AB166" s="724"/>
      <c r="AC166" s="737"/>
      <c r="AD166" s="721" t="s">
        <v>1072</v>
      </c>
      <c r="AE166" s="724"/>
      <c r="AF166" s="724"/>
      <c r="AG166" s="724"/>
      <c r="AH166" s="724"/>
      <c r="AI166" s="724"/>
      <c r="AJ166" s="724"/>
      <c r="AK166" s="724"/>
      <c r="AL166" s="724"/>
      <c r="AM166" s="724"/>
      <c r="AN166" s="724"/>
      <c r="AO166" s="724"/>
      <c r="AP166" s="724"/>
      <c r="AQ166" s="724"/>
      <c r="AR166" s="724"/>
      <c r="AS166" s="724"/>
      <c r="AT166" s="724"/>
      <c r="AU166" s="724"/>
      <c r="AV166" s="724"/>
      <c r="AW166" s="724"/>
      <c r="AX166" s="724"/>
      <c r="AY166" s="725"/>
    </row>
    <row r="167" spans="2:51" ht="24" customHeight="1">
      <c r="B167" s="313"/>
      <c r="C167" s="314"/>
      <c r="D167" s="314"/>
      <c r="E167" s="314"/>
      <c r="F167" s="314"/>
      <c r="G167" s="315"/>
      <c r="H167" s="726" t="s">
        <v>60</v>
      </c>
      <c r="I167" s="519"/>
      <c r="J167" s="519"/>
      <c r="K167" s="519"/>
      <c r="L167" s="519"/>
      <c r="M167" s="329" t="s">
        <v>143</v>
      </c>
      <c r="N167" s="290"/>
      <c r="O167" s="290"/>
      <c r="P167" s="290"/>
      <c r="Q167" s="290"/>
      <c r="R167" s="290"/>
      <c r="S167" s="290"/>
      <c r="T167" s="290"/>
      <c r="U167" s="290"/>
      <c r="V167" s="290"/>
      <c r="W167" s="290"/>
      <c r="X167" s="290"/>
      <c r="Y167" s="731"/>
      <c r="Z167" s="323" t="s">
        <v>144</v>
      </c>
      <c r="AA167" s="732"/>
      <c r="AB167" s="732"/>
      <c r="AC167" s="738"/>
      <c r="AD167" s="726" t="s">
        <v>60</v>
      </c>
      <c r="AE167" s="519"/>
      <c r="AF167" s="519"/>
      <c r="AG167" s="519"/>
      <c r="AH167" s="519"/>
      <c r="AI167" s="329" t="s">
        <v>143</v>
      </c>
      <c r="AJ167" s="290"/>
      <c r="AK167" s="290"/>
      <c r="AL167" s="290"/>
      <c r="AM167" s="290"/>
      <c r="AN167" s="290"/>
      <c r="AO167" s="290"/>
      <c r="AP167" s="290"/>
      <c r="AQ167" s="290"/>
      <c r="AR167" s="290"/>
      <c r="AS167" s="290"/>
      <c r="AT167" s="290"/>
      <c r="AU167" s="731"/>
      <c r="AV167" s="323" t="s">
        <v>144</v>
      </c>
      <c r="AW167" s="732"/>
      <c r="AX167" s="732"/>
      <c r="AY167" s="733"/>
    </row>
    <row r="168" spans="2:51" ht="23.25" customHeight="1">
      <c r="B168" s="313"/>
      <c r="C168" s="314"/>
      <c r="D168" s="314"/>
      <c r="E168" s="314"/>
      <c r="F168" s="314"/>
      <c r="G168" s="315"/>
      <c r="H168" s="703" t="s">
        <v>148</v>
      </c>
      <c r="I168" s="600"/>
      <c r="J168" s="600"/>
      <c r="K168" s="600"/>
      <c r="L168" s="601"/>
      <c r="M168" s="704" t="s">
        <v>1071</v>
      </c>
      <c r="N168" s="734"/>
      <c r="O168" s="734"/>
      <c r="P168" s="734"/>
      <c r="Q168" s="734"/>
      <c r="R168" s="734"/>
      <c r="S168" s="734"/>
      <c r="T168" s="734"/>
      <c r="U168" s="734"/>
      <c r="V168" s="734"/>
      <c r="W168" s="734"/>
      <c r="X168" s="734"/>
      <c r="Y168" s="735"/>
      <c r="Z168" s="767">
        <v>0.6</v>
      </c>
      <c r="AA168" s="768"/>
      <c r="AB168" s="768"/>
      <c r="AC168" s="769"/>
      <c r="AD168" s="703"/>
      <c r="AE168" s="600"/>
      <c r="AF168" s="600"/>
      <c r="AG168" s="600"/>
      <c r="AH168" s="601"/>
      <c r="AI168" s="704"/>
      <c r="AJ168" s="734"/>
      <c r="AK168" s="734"/>
      <c r="AL168" s="734"/>
      <c r="AM168" s="734"/>
      <c r="AN168" s="734"/>
      <c r="AO168" s="734"/>
      <c r="AP168" s="734"/>
      <c r="AQ168" s="734"/>
      <c r="AR168" s="734"/>
      <c r="AS168" s="734"/>
      <c r="AT168" s="734"/>
      <c r="AU168" s="735"/>
      <c r="AV168" s="694"/>
      <c r="AW168" s="695"/>
      <c r="AX168" s="695"/>
      <c r="AY168" s="696"/>
    </row>
    <row r="169" spans="2:51" ht="23.25" customHeight="1">
      <c r="B169" s="313"/>
      <c r="C169" s="314"/>
      <c r="D169" s="314"/>
      <c r="E169" s="314"/>
      <c r="F169" s="314"/>
      <c r="G169" s="315"/>
      <c r="H169" s="341"/>
      <c r="I169" s="342"/>
      <c r="J169" s="342"/>
      <c r="K169" s="342"/>
      <c r="L169" s="343"/>
      <c r="M169" s="346"/>
      <c r="N169" s="347"/>
      <c r="O169" s="347"/>
      <c r="P169" s="347"/>
      <c r="Q169" s="347"/>
      <c r="R169" s="347"/>
      <c r="S169" s="347"/>
      <c r="T169" s="347"/>
      <c r="U169" s="347"/>
      <c r="V169" s="347"/>
      <c r="W169" s="347"/>
      <c r="X169" s="347"/>
      <c r="Y169" s="348"/>
      <c r="Z169" s="697"/>
      <c r="AA169" s="698"/>
      <c r="AB169" s="698"/>
      <c r="AC169" s="720"/>
      <c r="AD169" s="341"/>
      <c r="AE169" s="342"/>
      <c r="AF169" s="342"/>
      <c r="AG169" s="342"/>
      <c r="AH169" s="343"/>
      <c r="AI169" s="346"/>
      <c r="AJ169" s="347"/>
      <c r="AK169" s="347"/>
      <c r="AL169" s="347"/>
      <c r="AM169" s="347"/>
      <c r="AN169" s="347"/>
      <c r="AO169" s="347"/>
      <c r="AP169" s="347"/>
      <c r="AQ169" s="347"/>
      <c r="AR169" s="347"/>
      <c r="AS169" s="347"/>
      <c r="AT169" s="347"/>
      <c r="AU169" s="348"/>
      <c r="AV169" s="697"/>
      <c r="AW169" s="698"/>
      <c r="AX169" s="698"/>
      <c r="AY169" s="699"/>
    </row>
    <row r="170" spans="2:51" ht="23.25" customHeight="1">
      <c r="B170" s="313"/>
      <c r="C170" s="314"/>
      <c r="D170" s="314"/>
      <c r="E170" s="314"/>
      <c r="F170" s="314"/>
      <c r="G170" s="315"/>
      <c r="H170" s="341"/>
      <c r="I170" s="342"/>
      <c r="J170" s="342"/>
      <c r="K170" s="342"/>
      <c r="L170" s="343"/>
      <c r="M170" s="346"/>
      <c r="N170" s="347"/>
      <c r="O170" s="347"/>
      <c r="P170" s="347"/>
      <c r="Q170" s="347"/>
      <c r="R170" s="347"/>
      <c r="S170" s="347"/>
      <c r="T170" s="347"/>
      <c r="U170" s="347"/>
      <c r="V170" s="347"/>
      <c r="W170" s="347"/>
      <c r="X170" s="347"/>
      <c r="Y170" s="348"/>
      <c r="Z170" s="697"/>
      <c r="AA170" s="698"/>
      <c r="AB170" s="698"/>
      <c r="AC170" s="720"/>
      <c r="AD170" s="341"/>
      <c r="AE170" s="342"/>
      <c r="AF170" s="342"/>
      <c r="AG170" s="342"/>
      <c r="AH170" s="343"/>
      <c r="AI170" s="346"/>
      <c r="AJ170" s="347"/>
      <c r="AK170" s="347"/>
      <c r="AL170" s="347"/>
      <c r="AM170" s="347"/>
      <c r="AN170" s="347"/>
      <c r="AO170" s="347"/>
      <c r="AP170" s="347"/>
      <c r="AQ170" s="347"/>
      <c r="AR170" s="347"/>
      <c r="AS170" s="347"/>
      <c r="AT170" s="347"/>
      <c r="AU170" s="348"/>
      <c r="AV170" s="697"/>
      <c r="AW170" s="698"/>
      <c r="AX170" s="698"/>
      <c r="AY170" s="699"/>
    </row>
    <row r="171" spans="2:51" ht="23.25" customHeight="1">
      <c r="B171" s="313"/>
      <c r="C171" s="314"/>
      <c r="D171" s="314"/>
      <c r="E171" s="314"/>
      <c r="F171" s="314"/>
      <c r="G171" s="315"/>
      <c r="H171" s="341"/>
      <c r="I171" s="342"/>
      <c r="J171" s="342"/>
      <c r="K171" s="342"/>
      <c r="L171" s="343"/>
      <c r="M171" s="346"/>
      <c r="N171" s="347"/>
      <c r="O171" s="347"/>
      <c r="P171" s="347"/>
      <c r="Q171" s="347"/>
      <c r="R171" s="347"/>
      <c r="S171" s="347"/>
      <c r="T171" s="347"/>
      <c r="U171" s="347"/>
      <c r="V171" s="347"/>
      <c r="W171" s="347"/>
      <c r="X171" s="347"/>
      <c r="Y171" s="348"/>
      <c r="Z171" s="697"/>
      <c r="AA171" s="698"/>
      <c r="AB171" s="698"/>
      <c r="AC171" s="720"/>
      <c r="AD171" s="341"/>
      <c r="AE171" s="342"/>
      <c r="AF171" s="342"/>
      <c r="AG171" s="342"/>
      <c r="AH171" s="343"/>
      <c r="AI171" s="346"/>
      <c r="AJ171" s="347"/>
      <c r="AK171" s="347"/>
      <c r="AL171" s="347"/>
      <c r="AM171" s="347"/>
      <c r="AN171" s="347"/>
      <c r="AO171" s="347"/>
      <c r="AP171" s="347"/>
      <c r="AQ171" s="347"/>
      <c r="AR171" s="347"/>
      <c r="AS171" s="347"/>
      <c r="AT171" s="347"/>
      <c r="AU171" s="348"/>
      <c r="AV171" s="697"/>
      <c r="AW171" s="698"/>
      <c r="AX171" s="698"/>
      <c r="AY171" s="699"/>
    </row>
    <row r="172" spans="2:51" ht="23.25" customHeight="1">
      <c r="B172" s="313"/>
      <c r="C172" s="314"/>
      <c r="D172" s="314"/>
      <c r="E172" s="314"/>
      <c r="F172" s="314"/>
      <c r="G172" s="315"/>
      <c r="H172" s="341"/>
      <c r="I172" s="342"/>
      <c r="J172" s="342"/>
      <c r="K172" s="342"/>
      <c r="L172" s="343"/>
      <c r="M172" s="346"/>
      <c r="N172" s="347"/>
      <c r="O172" s="347"/>
      <c r="P172" s="347"/>
      <c r="Q172" s="347"/>
      <c r="R172" s="347"/>
      <c r="S172" s="347"/>
      <c r="T172" s="347"/>
      <c r="U172" s="347"/>
      <c r="V172" s="347"/>
      <c r="W172" s="347"/>
      <c r="X172" s="347"/>
      <c r="Y172" s="348"/>
      <c r="Z172" s="697"/>
      <c r="AA172" s="698"/>
      <c r="AB172" s="698"/>
      <c r="AC172" s="698"/>
      <c r="AD172" s="341"/>
      <c r="AE172" s="342"/>
      <c r="AF172" s="342"/>
      <c r="AG172" s="342"/>
      <c r="AH172" s="343"/>
      <c r="AI172" s="346"/>
      <c r="AJ172" s="347"/>
      <c r="AK172" s="347"/>
      <c r="AL172" s="347"/>
      <c r="AM172" s="347"/>
      <c r="AN172" s="347"/>
      <c r="AO172" s="347"/>
      <c r="AP172" s="347"/>
      <c r="AQ172" s="347"/>
      <c r="AR172" s="347"/>
      <c r="AS172" s="347"/>
      <c r="AT172" s="347"/>
      <c r="AU172" s="348"/>
      <c r="AV172" s="697"/>
      <c r="AW172" s="698"/>
      <c r="AX172" s="698"/>
      <c r="AY172" s="699"/>
    </row>
    <row r="173" spans="2:51" ht="23.25" customHeight="1">
      <c r="B173" s="313"/>
      <c r="C173" s="314"/>
      <c r="D173" s="314"/>
      <c r="E173" s="314"/>
      <c r="F173" s="314"/>
      <c r="G173" s="315"/>
      <c r="H173" s="341"/>
      <c r="I173" s="342"/>
      <c r="J173" s="342"/>
      <c r="K173" s="342"/>
      <c r="L173" s="343"/>
      <c r="M173" s="346"/>
      <c r="N173" s="347"/>
      <c r="O173" s="347"/>
      <c r="P173" s="347"/>
      <c r="Q173" s="347"/>
      <c r="R173" s="347"/>
      <c r="S173" s="347"/>
      <c r="T173" s="347"/>
      <c r="U173" s="347"/>
      <c r="V173" s="347"/>
      <c r="W173" s="347"/>
      <c r="X173" s="347"/>
      <c r="Y173" s="348"/>
      <c r="Z173" s="697"/>
      <c r="AA173" s="698"/>
      <c r="AB173" s="698"/>
      <c r="AC173" s="698"/>
      <c r="AD173" s="341"/>
      <c r="AE173" s="342"/>
      <c r="AF173" s="342"/>
      <c r="AG173" s="342"/>
      <c r="AH173" s="343"/>
      <c r="AI173" s="346"/>
      <c r="AJ173" s="347"/>
      <c r="AK173" s="347"/>
      <c r="AL173" s="347"/>
      <c r="AM173" s="347"/>
      <c r="AN173" s="347"/>
      <c r="AO173" s="347"/>
      <c r="AP173" s="347"/>
      <c r="AQ173" s="347"/>
      <c r="AR173" s="347"/>
      <c r="AS173" s="347"/>
      <c r="AT173" s="347"/>
      <c r="AU173" s="348"/>
      <c r="AV173" s="697"/>
      <c r="AW173" s="698"/>
      <c r="AX173" s="698"/>
      <c r="AY173" s="699"/>
    </row>
    <row r="174" spans="2:51" ht="23.25" customHeight="1">
      <c r="B174" s="313"/>
      <c r="C174" s="314"/>
      <c r="D174" s="314"/>
      <c r="E174" s="314"/>
      <c r="F174" s="314"/>
      <c r="G174" s="315"/>
      <c r="H174" s="341"/>
      <c r="I174" s="342"/>
      <c r="J174" s="342"/>
      <c r="K174" s="342"/>
      <c r="L174" s="343"/>
      <c r="M174" s="346"/>
      <c r="N174" s="347"/>
      <c r="O174" s="347"/>
      <c r="P174" s="347"/>
      <c r="Q174" s="347"/>
      <c r="R174" s="347"/>
      <c r="S174" s="347"/>
      <c r="T174" s="347"/>
      <c r="U174" s="347"/>
      <c r="V174" s="347"/>
      <c r="W174" s="347"/>
      <c r="X174" s="347"/>
      <c r="Y174" s="348"/>
      <c r="Z174" s="697"/>
      <c r="AA174" s="698"/>
      <c r="AB174" s="698"/>
      <c r="AC174" s="698"/>
      <c r="AD174" s="341"/>
      <c r="AE174" s="342"/>
      <c r="AF174" s="342"/>
      <c r="AG174" s="342"/>
      <c r="AH174" s="343"/>
      <c r="AI174" s="346"/>
      <c r="AJ174" s="347"/>
      <c r="AK174" s="347"/>
      <c r="AL174" s="347"/>
      <c r="AM174" s="347"/>
      <c r="AN174" s="347"/>
      <c r="AO174" s="347"/>
      <c r="AP174" s="347"/>
      <c r="AQ174" s="347"/>
      <c r="AR174" s="347"/>
      <c r="AS174" s="347"/>
      <c r="AT174" s="347"/>
      <c r="AU174" s="348"/>
      <c r="AV174" s="697"/>
      <c r="AW174" s="698"/>
      <c r="AX174" s="698"/>
      <c r="AY174" s="699"/>
    </row>
    <row r="175" spans="2:51" ht="23.25" customHeight="1">
      <c r="B175" s="313"/>
      <c r="C175" s="314"/>
      <c r="D175" s="314"/>
      <c r="E175" s="314"/>
      <c r="F175" s="314"/>
      <c r="G175" s="315"/>
      <c r="H175" s="642"/>
      <c r="I175" s="595"/>
      <c r="J175" s="595"/>
      <c r="K175" s="595"/>
      <c r="L175" s="596"/>
      <c r="M175" s="643"/>
      <c r="N175" s="644"/>
      <c r="O175" s="644"/>
      <c r="P175" s="644"/>
      <c r="Q175" s="644"/>
      <c r="R175" s="644"/>
      <c r="S175" s="644"/>
      <c r="T175" s="644"/>
      <c r="U175" s="644"/>
      <c r="V175" s="644"/>
      <c r="W175" s="644"/>
      <c r="X175" s="644"/>
      <c r="Y175" s="645"/>
      <c r="Z175" s="646"/>
      <c r="AA175" s="647"/>
      <c r="AB175" s="647"/>
      <c r="AC175" s="647"/>
      <c r="AD175" s="642"/>
      <c r="AE175" s="595"/>
      <c r="AF175" s="595"/>
      <c r="AG175" s="595"/>
      <c r="AH175" s="596"/>
      <c r="AI175" s="643"/>
      <c r="AJ175" s="644"/>
      <c r="AK175" s="644"/>
      <c r="AL175" s="644"/>
      <c r="AM175" s="644"/>
      <c r="AN175" s="644"/>
      <c r="AO175" s="644"/>
      <c r="AP175" s="644"/>
      <c r="AQ175" s="644"/>
      <c r="AR175" s="644"/>
      <c r="AS175" s="644"/>
      <c r="AT175" s="644"/>
      <c r="AU175" s="645"/>
      <c r="AV175" s="646"/>
      <c r="AW175" s="647"/>
      <c r="AX175" s="647"/>
      <c r="AY175" s="648"/>
    </row>
    <row r="176" spans="2:51" ht="34.5" customHeight="1" thickBot="1">
      <c r="B176" s="316"/>
      <c r="C176" s="317"/>
      <c r="D176" s="317"/>
      <c r="E176" s="317"/>
      <c r="F176" s="317"/>
      <c r="G176" s="318"/>
      <c r="H176" s="740" t="s">
        <v>35</v>
      </c>
      <c r="I176" s="741"/>
      <c r="J176" s="741"/>
      <c r="K176" s="741"/>
      <c r="L176" s="741"/>
      <c r="M176" s="742"/>
      <c r="N176" s="743"/>
      <c r="O176" s="743"/>
      <c r="P176" s="743"/>
      <c r="Q176" s="743"/>
      <c r="R176" s="743"/>
      <c r="S176" s="743"/>
      <c r="T176" s="743"/>
      <c r="U176" s="743"/>
      <c r="V176" s="743"/>
      <c r="W176" s="743"/>
      <c r="X176" s="743"/>
      <c r="Y176" s="744"/>
      <c r="Z176" s="852">
        <f>SUM(Z168:AC175)</f>
        <v>0.6</v>
      </c>
      <c r="AA176" s="853"/>
      <c r="AB176" s="853"/>
      <c r="AC176" s="854"/>
      <c r="AD176" s="740" t="s">
        <v>35</v>
      </c>
      <c r="AE176" s="741"/>
      <c r="AF176" s="741"/>
      <c r="AG176" s="741"/>
      <c r="AH176" s="741"/>
      <c r="AI176" s="742"/>
      <c r="AJ176" s="743"/>
      <c r="AK176" s="743"/>
      <c r="AL176" s="743"/>
      <c r="AM176" s="743"/>
      <c r="AN176" s="743"/>
      <c r="AO176" s="743"/>
      <c r="AP176" s="743"/>
      <c r="AQ176" s="743"/>
      <c r="AR176" s="743"/>
      <c r="AS176" s="743"/>
      <c r="AT176" s="743"/>
      <c r="AU176" s="744"/>
      <c r="AV176" s="745">
        <f>SUM(AV168:AY175)</f>
        <v>0</v>
      </c>
      <c r="AW176" s="746"/>
      <c r="AX176" s="746"/>
      <c r="AY176" s="748"/>
    </row>
    <row r="177" spans="2:51" ht="24" customHeight="1"/>
    <row r="178" spans="2:51" ht="24" customHeight="1">
      <c r="B178" s="53" t="s">
        <v>121</v>
      </c>
      <c r="C178" s="53"/>
      <c r="D178" s="53"/>
      <c r="E178" s="189"/>
      <c r="F178" s="189"/>
      <c r="G178" s="308" t="s">
        <v>1070</v>
      </c>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c r="AJ178" s="308"/>
      <c r="AK178" s="308"/>
      <c r="AL178" s="308"/>
      <c r="AM178" s="308"/>
      <c r="AN178" s="308"/>
      <c r="AO178" s="308"/>
      <c r="AP178" s="308"/>
      <c r="AQ178" s="308"/>
      <c r="AR178" s="308"/>
      <c r="AS178" s="308"/>
      <c r="AT178" s="308"/>
      <c r="AU178" s="308"/>
      <c r="AV178" s="308"/>
      <c r="AW178" s="308"/>
      <c r="AX178" s="308"/>
      <c r="AY178" s="189"/>
    </row>
    <row r="179" spans="2:51" ht="24" customHeight="1">
      <c r="C179" s="55" t="s">
        <v>1069</v>
      </c>
    </row>
    <row r="180" spans="2:51" ht="24" customHeight="1">
      <c r="C180" s="192" t="s">
        <v>1068</v>
      </c>
      <c r="D180" s="192" t="s">
        <v>1067</v>
      </c>
    </row>
    <row r="181" spans="2:51" ht="33" customHeight="1">
      <c r="B181" s="264"/>
      <c r="C181" s="264"/>
      <c r="D181" s="269" t="s">
        <v>1052</v>
      </c>
      <c r="E181" s="269"/>
      <c r="F181" s="269"/>
      <c r="G181" s="269"/>
      <c r="H181" s="269"/>
      <c r="I181" s="269"/>
      <c r="J181" s="269"/>
      <c r="K181" s="269"/>
      <c r="L181" s="269"/>
      <c r="M181" s="269"/>
      <c r="N181" s="269" t="s">
        <v>1051</v>
      </c>
      <c r="O181" s="269"/>
      <c r="P181" s="269"/>
      <c r="Q181" s="269"/>
      <c r="R181" s="269"/>
      <c r="S181" s="269"/>
      <c r="T181" s="269"/>
      <c r="U181" s="269"/>
      <c r="V181" s="269"/>
      <c r="W181" s="269"/>
      <c r="X181" s="269"/>
      <c r="Y181" s="269"/>
      <c r="Z181" s="269"/>
      <c r="AA181" s="269"/>
      <c r="AB181" s="269"/>
      <c r="AC181" s="269"/>
      <c r="AD181" s="269"/>
      <c r="AE181" s="269"/>
      <c r="AF181" s="269"/>
      <c r="AG181" s="269"/>
      <c r="AH181" s="269"/>
      <c r="AI181" s="269"/>
      <c r="AJ181" s="269"/>
      <c r="AK181" s="269"/>
      <c r="AL181" s="297" t="s">
        <v>1050</v>
      </c>
      <c r="AM181" s="269"/>
      <c r="AN181" s="269"/>
      <c r="AO181" s="269"/>
      <c r="AP181" s="269"/>
      <c r="AQ181" s="269"/>
      <c r="AR181" s="269" t="s">
        <v>160</v>
      </c>
      <c r="AS181" s="269"/>
      <c r="AT181" s="269"/>
      <c r="AU181" s="269"/>
      <c r="AV181" s="269" t="s">
        <v>161</v>
      </c>
      <c r="AW181" s="269"/>
      <c r="AX181" s="269"/>
    </row>
    <row r="182" spans="2:51" ht="24.75" customHeight="1">
      <c r="B182" s="264">
        <v>1</v>
      </c>
      <c r="C182" s="264">
        <v>1</v>
      </c>
      <c r="D182" s="266" t="s">
        <v>1067</v>
      </c>
      <c r="E182" s="266"/>
      <c r="F182" s="266"/>
      <c r="G182" s="266"/>
      <c r="H182" s="266"/>
      <c r="I182" s="266"/>
      <c r="J182" s="266"/>
      <c r="K182" s="266"/>
      <c r="L182" s="266"/>
      <c r="M182" s="266"/>
      <c r="N182" s="266" t="s">
        <v>1066</v>
      </c>
      <c r="O182" s="266"/>
      <c r="P182" s="266"/>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7">
        <v>157</v>
      </c>
      <c r="AM182" s="266"/>
      <c r="AN182" s="266"/>
      <c r="AO182" s="266"/>
      <c r="AP182" s="266"/>
      <c r="AQ182" s="266"/>
      <c r="AR182" s="266">
        <v>1</v>
      </c>
      <c r="AS182" s="266"/>
      <c r="AT182" s="266"/>
      <c r="AU182" s="266"/>
      <c r="AV182" s="848">
        <v>0.88</v>
      </c>
      <c r="AW182" s="266"/>
      <c r="AX182" s="266"/>
    </row>
    <row r="183" spans="2:51" ht="24.75" customHeight="1">
      <c r="B183" s="264">
        <v>2</v>
      </c>
      <c r="C183" s="264">
        <v>1</v>
      </c>
      <c r="D183" s="266" t="s">
        <v>1053</v>
      </c>
      <c r="E183" s="266"/>
      <c r="F183" s="266"/>
      <c r="G183" s="266"/>
      <c r="H183" s="266"/>
      <c r="I183" s="266"/>
      <c r="J183" s="266"/>
      <c r="K183" s="266"/>
      <c r="L183" s="266"/>
      <c r="M183" s="266"/>
      <c r="N183" s="266" t="s">
        <v>1065</v>
      </c>
      <c r="O183" s="266"/>
      <c r="P183" s="266"/>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7">
        <v>113</v>
      </c>
      <c r="AM183" s="266"/>
      <c r="AN183" s="266"/>
      <c r="AO183" s="266"/>
      <c r="AP183" s="266"/>
      <c r="AQ183" s="266"/>
      <c r="AR183" s="266"/>
      <c r="AS183" s="266"/>
      <c r="AT183" s="266"/>
      <c r="AU183" s="266"/>
      <c r="AV183" s="266"/>
      <c r="AW183" s="266"/>
      <c r="AX183" s="266"/>
    </row>
    <row r="184" spans="2:51" ht="24.75" customHeight="1">
      <c r="B184" s="264">
        <v>3</v>
      </c>
      <c r="C184" s="264">
        <v>1</v>
      </c>
      <c r="D184" s="266" t="s">
        <v>1064</v>
      </c>
      <c r="E184" s="266"/>
      <c r="F184" s="266"/>
      <c r="G184" s="266"/>
      <c r="H184" s="266"/>
      <c r="I184" s="266"/>
      <c r="J184" s="266"/>
      <c r="K184" s="266"/>
      <c r="L184" s="266"/>
      <c r="M184" s="266"/>
      <c r="N184" s="266" t="s">
        <v>1063</v>
      </c>
      <c r="O184" s="266"/>
      <c r="P184" s="266"/>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7">
        <v>23</v>
      </c>
      <c r="AM184" s="266"/>
      <c r="AN184" s="266"/>
      <c r="AO184" s="266"/>
      <c r="AP184" s="266"/>
      <c r="AQ184" s="266"/>
      <c r="AR184" s="266"/>
      <c r="AS184" s="266"/>
      <c r="AT184" s="266"/>
      <c r="AU184" s="266"/>
      <c r="AV184" s="266"/>
      <c r="AW184" s="266"/>
      <c r="AX184" s="266"/>
    </row>
    <row r="185" spans="2:51" ht="24.75" customHeight="1">
      <c r="B185" s="264">
        <v>4</v>
      </c>
      <c r="C185" s="264">
        <v>1</v>
      </c>
      <c r="D185" s="266" t="s">
        <v>1062</v>
      </c>
      <c r="E185" s="266"/>
      <c r="F185" s="266"/>
      <c r="G185" s="266"/>
      <c r="H185" s="266"/>
      <c r="I185" s="266"/>
      <c r="J185" s="266"/>
      <c r="K185" s="266"/>
      <c r="L185" s="266"/>
      <c r="M185" s="266"/>
      <c r="N185" s="266" t="s">
        <v>1061</v>
      </c>
      <c r="O185" s="266"/>
      <c r="P185" s="266"/>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7">
        <v>3</v>
      </c>
      <c r="AM185" s="266"/>
      <c r="AN185" s="266"/>
      <c r="AO185" s="266"/>
      <c r="AP185" s="266"/>
      <c r="AQ185" s="266"/>
      <c r="AR185" s="266"/>
      <c r="AS185" s="266"/>
      <c r="AT185" s="266"/>
      <c r="AU185" s="266"/>
      <c r="AV185" s="266"/>
      <c r="AW185" s="266"/>
      <c r="AX185" s="266"/>
    </row>
    <row r="186" spans="2:51" ht="24.75" customHeight="1">
      <c r="B186" s="264">
        <v>6</v>
      </c>
      <c r="C186" s="264">
        <v>1</v>
      </c>
      <c r="D186" s="266" t="s">
        <v>1060</v>
      </c>
      <c r="E186" s="266"/>
      <c r="F186" s="266"/>
      <c r="G186" s="266"/>
      <c r="H186" s="266"/>
      <c r="I186" s="266"/>
      <c r="J186" s="266"/>
      <c r="K186" s="266"/>
      <c r="L186" s="266"/>
      <c r="M186" s="266"/>
      <c r="N186" s="266" t="s">
        <v>1059</v>
      </c>
      <c r="O186" s="266"/>
      <c r="P186" s="266"/>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7">
        <v>2</v>
      </c>
      <c r="AM186" s="266"/>
      <c r="AN186" s="266"/>
      <c r="AO186" s="266"/>
      <c r="AP186" s="266"/>
      <c r="AQ186" s="266"/>
      <c r="AR186" s="266"/>
      <c r="AS186" s="266"/>
      <c r="AT186" s="266"/>
      <c r="AU186" s="266"/>
      <c r="AV186" s="266"/>
      <c r="AW186" s="266"/>
      <c r="AX186" s="266"/>
    </row>
    <row r="187" spans="2:51" ht="24.75" customHeight="1">
      <c r="B187" s="264">
        <v>5</v>
      </c>
      <c r="C187" s="264">
        <v>1</v>
      </c>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7"/>
      <c r="AM187" s="266"/>
      <c r="AN187" s="266"/>
      <c r="AO187" s="266"/>
      <c r="AP187" s="266"/>
      <c r="AQ187" s="266"/>
      <c r="AR187" s="266"/>
      <c r="AS187" s="266"/>
      <c r="AT187" s="266"/>
      <c r="AU187" s="266"/>
      <c r="AV187" s="266"/>
      <c r="AW187" s="266"/>
      <c r="AX187" s="266"/>
    </row>
    <row r="188" spans="2:51" ht="24.75" customHeight="1">
      <c r="B188" s="264">
        <v>7</v>
      </c>
      <c r="C188" s="264">
        <v>1</v>
      </c>
      <c r="D188" s="849"/>
      <c r="E188" s="850"/>
      <c r="F188" s="850"/>
      <c r="G188" s="850"/>
      <c r="H188" s="850"/>
      <c r="I188" s="850"/>
      <c r="J188" s="850"/>
      <c r="K188" s="850"/>
      <c r="L188" s="850"/>
      <c r="M188" s="851"/>
      <c r="N188" s="849"/>
      <c r="O188" s="850"/>
      <c r="P188" s="850"/>
      <c r="Q188" s="850"/>
      <c r="R188" s="850"/>
      <c r="S188" s="850"/>
      <c r="T188" s="850"/>
      <c r="U188" s="850"/>
      <c r="V188" s="850"/>
      <c r="W188" s="850"/>
      <c r="X188" s="850"/>
      <c r="Y188" s="850"/>
      <c r="Z188" s="850"/>
      <c r="AA188" s="850"/>
      <c r="AB188" s="850"/>
      <c r="AC188" s="850"/>
      <c r="AD188" s="850"/>
      <c r="AE188" s="850"/>
      <c r="AF188" s="850"/>
      <c r="AG188" s="850"/>
      <c r="AH188" s="850"/>
      <c r="AI188" s="850"/>
      <c r="AJ188" s="850"/>
      <c r="AK188" s="851"/>
      <c r="AL188" s="843"/>
      <c r="AM188" s="844"/>
      <c r="AN188" s="844"/>
      <c r="AO188" s="844"/>
      <c r="AP188" s="844"/>
      <c r="AQ188" s="845"/>
      <c r="AR188" s="266"/>
      <c r="AS188" s="266"/>
      <c r="AT188" s="266"/>
      <c r="AU188" s="266"/>
      <c r="AV188" s="266"/>
      <c r="AW188" s="266"/>
      <c r="AX188" s="266"/>
    </row>
    <row r="189" spans="2:51" ht="24.75" customHeight="1">
      <c r="B189" s="264">
        <v>8</v>
      </c>
      <c r="C189" s="264">
        <v>1</v>
      </c>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7"/>
      <c r="AM189" s="266"/>
      <c r="AN189" s="266"/>
      <c r="AO189" s="266"/>
      <c r="AP189" s="266"/>
      <c r="AQ189" s="266"/>
      <c r="AR189" s="266"/>
      <c r="AS189" s="266"/>
      <c r="AT189" s="266"/>
      <c r="AU189" s="266"/>
      <c r="AV189" s="266"/>
      <c r="AW189" s="266"/>
      <c r="AX189" s="266"/>
    </row>
    <row r="190" spans="2:51" ht="24.75" customHeight="1">
      <c r="B190" s="264">
        <v>9</v>
      </c>
      <c r="C190" s="264">
        <v>1</v>
      </c>
      <c r="D190" s="266"/>
      <c r="E190" s="266"/>
      <c r="F190" s="266"/>
      <c r="G190" s="266"/>
      <c r="H190" s="266"/>
      <c r="I190" s="266"/>
      <c r="J190" s="266"/>
      <c r="K190" s="266"/>
      <c r="L190" s="266"/>
      <c r="M190" s="266"/>
      <c r="N190" s="266"/>
      <c r="O190" s="266"/>
      <c r="P190" s="266"/>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7"/>
      <c r="AM190" s="266"/>
      <c r="AN190" s="266"/>
      <c r="AO190" s="266"/>
      <c r="AP190" s="266"/>
      <c r="AQ190" s="266"/>
      <c r="AR190" s="266"/>
      <c r="AS190" s="266"/>
      <c r="AT190" s="266"/>
      <c r="AU190" s="266"/>
      <c r="AV190" s="266"/>
      <c r="AW190" s="266"/>
      <c r="AX190" s="266"/>
    </row>
    <row r="191" spans="2:51" ht="24.75" customHeight="1">
      <c r="B191" s="264">
        <v>10</v>
      </c>
      <c r="C191" s="264">
        <v>1</v>
      </c>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7"/>
      <c r="AM191" s="266"/>
      <c r="AN191" s="266"/>
      <c r="AO191" s="266"/>
      <c r="AP191" s="266"/>
      <c r="AQ191" s="266"/>
      <c r="AR191" s="266"/>
      <c r="AS191" s="266"/>
      <c r="AT191" s="266"/>
      <c r="AU191" s="266"/>
      <c r="AV191" s="266"/>
      <c r="AW191" s="266"/>
      <c r="AX191" s="266"/>
    </row>
    <row r="193" spans="2:50" ht="21.75" customHeight="1">
      <c r="C193" s="192" t="s">
        <v>1058</v>
      </c>
      <c r="D193" s="192" t="s">
        <v>1057</v>
      </c>
    </row>
    <row r="194" spans="2:50" ht="25.5" customHeight="1">
      <c r="B194" s="264"/>
      <c r="C194" s="264"/>
      <c r="D194" s="269" t="s">
        <v>1052</v>
      </c>
      <c r="E194" s="269"/>
      <c r="F194" s="269"/>
      <c r="G194" s="269"/>
      <c r="H194" s="269"/>
      <c r="I194" s="269"/>
      <c r="J194" s="269"/>
      <c r="K194" s="269"/>
      <c r="L194" s="269"/>
      <c r="M194" s="269"/>
      <c r="N194" s="269" t="s">
        <v>1051</v>
      </c>
      <c r="O194" s="269"/>
      <c r="P194" s="269"/>
      <c r="Q194" s="269"/>
      <c r="R194" s="269"/>
      <c r="S194" s="269"/>
      <c r="T194" s="269"/>
      <c r="U194" s="269"/>
      <c r="V194" s="269"/>
      <c r="W194" s="269"/>
      <c r="X194" s="269"/>
      <c r="Y194" s="269"/>
      <c r="Z194" s="269"/>
      <c r="AA194" s="269"/>
      <c r="AB194" s="269"/>
      <c r="AC194" s="269"/>
      <c r="AD194" s="269"/>
      <c r="AE194" s="269"/>
      <c r="AF194" s="269"/>
      <c r="AG194" s="269"/>
      <c r="AH194" s="269"/>
      <c r="AI194" s="269"/>
      <c r="AJ194" s="269"/>
      <c r="AK194" s="269"/>
      <c r="AL194" s="297" t="s">
        <v>1050</v>
      </c>
      <c r="AM194" s="269"/>
      <c r="AN194" s="269"/>
      <c r="AO194" s="269"/>
      <c r="AP194" s="269"/>
      <c r="AQ194" s="269"/>
      <c r="AR194" s="269" t="s">
        <v>160</v>
      </c>
      <c r="AS194" s="269"/>
      <c r="AT194" s="269"/>
      <c r="AU194" s="269"/>
      <c r="AV194" s="269" t="s">
        <v>161</v>
      </c>
      <c r="AW194" s="269"/>
      <c r="AX194" s="269"/>
    </row>
    <row r="195" spans="2:50" ht="25.5" customHeight="1">
      <c r="B195" s="264">
        <v>1</v>
      </c>
      <c r="C195" s="264">
        <v>1</v>
      </c>
      <c r="D195" s="266" t="s">
        <v>1056</v>
      </c>
      <c r="E195" s="266"/>
      <c r="F195" s="266"/>
      <c r="G195" s="266"/>
      <c r="H195" s="266"/>
      <c r="I195" s="266"/>
      <c r="J195" s="266"/>
      <c r="K195" s="266"/>
      <c r="L195" s="266"/>
      <c r="M195" s="266"/>
      <c r="N195" s="266" t="s">
        <v>1055</v>
      </c>
      <c r="O195" s="266"/>
      <c r="P195" s="266"/>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7">
        <v>600</v>
      </c>
      <c r="AM195" s="266"/>
      <c r="AN195" s="266"/>
      <c r="AO195" s="266"/>
      <c r="AP195" s="266"/>
      <c r="AQ195" s="266"/>
      <c r="AR195" s="266"/>
      <c r="AS195" s="266"/>
      <c r="AT195" s="266"/>
      <c r="AU195" s="266"/>
      <c r="AV195" s="266"/>
      <c r="AW195" s="266"/>
      <c r="AX195" s="266"/>
    </row>
    <row r="196" spans="2:50" ht="25.5" customHeight="1">
      <c r="B196" s="264">
        <v>2</v>
      </c>
      <c r="C196" s="264">
        <v>1</v>
      </c>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7"/>
      <c r="AM196" s="266"/>
      <c r="AN196" s="266"/>
      <c r="AO196" s="266"/>
      <c r="AP196" s="266"/>
      <c r="AQ196" s="266"/>
      <c r="AR196" s="266"/>
      <c r="AS196" s="266"/>
      <c r="AT196" s="266"/>
      <c r="AU196" s="266"/>
      <c r="AV196" s="266"/>
      <c r="AW196" s="266"/>
      <c r="AX196" s="266"/>
    </row>
    <row r="197" spans="2:50" ht="25.5" customHeight="1">
      <c r="B197" s="264">
        <v>3</v>
      </c>
      <c r="C197" s="264">
        <v>1</v>
      </c>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7"/>
      <c r="AM197" s="266"/>
      <c r="AN197" s="266"/>
      <c r="AO197" s="266"/>
      <c r="AP197" s="266"/>
      <c r="AQ197" s="266"/>
      <c r="AR197" s="266"/>
      <c r="AS197" s="266"/>
      <c r="AT197" s="266"/>
      <c r="AU197" s="266"/>
      <c r="AV197" s="266"/>
      <c r="AW197" s="266"/>
      <c r="AX197" s="266"/>
    </row>
    <row r="198" spans="2:50" ht="25.5" customHeight="1">
      <c r="B198" s="264">
        <v>4</v>
      </c>
      <c r="C198" s="264">
        <v>1</v>
      </c>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7"/>
      <c r="AM198" s="266"/>
      <c r="AN198" s="266"/>
      <c r="AO198" s="266"/>
      <c r="AP198" s="266"/>
      <c r="AQ198" s="266"/>
      <c r="AR198" s="266"/>
      <c r="AS198" s="266"/>
      <c r="AT198" s="266"/>
      <c r="AU198" s="266"/>
      <c r="AV198" s="266"/>
      <c r="AW198" s="266"/>
      <c r="AX198" s="266"/>
    </row>
    <row r="199" spans="2:50" ht="25.5" customHeight="1">
      <c r="B199" s="264">
        <v>5</v>
      </c>
      <c r="C199" s="264">
        <v>1</v>
      </c>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7"/>
      <c r="AM199" s="266"/>
      <c r="AN199" s="266"/>
      <c r="AO199" s="266"/>
      <c r="AP199" s="266"/>
      <c r="AQ199" s="266"/>
      <c r="AR199" s="266"/>
      <c r="AS199" s="266"/>
      <c r="AT199" s="266"/>
      <c r="AU199" s="266"/>
      <c r="AV199" s="266"/>
      <c r="AW199" s="266"/>
      <c r="AX199" s="266"/>
    </row>
    <row r="200" spans="2:50" ht="25.5" customHeight="1">
      <c r="B200" s="264">
        <v>6</v>
      </c>
      <c r="C200" s="264">
        <v>1</v>
      </c>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7"/>
      <c r="AM200" s="266"/>
      <c r="AN200" s="266"/>
      <c r="AO200" s="266"/>
      <c r="AP200" s="266"/>
      <c r="AQ200" s="266"/>
      <c r="AR200" s="266"/>
      <c r="AS200" s="266"/>
      <c r="AT200" s="266"/>
      <c r="AU200" s="266"/>
      <c r="AV200" s="266"/>
      <c r="AW200" s="266"/>
      <c r="AX200" s="266"/>
    </row>
    <row r="201" spans="2:50" ht="25.5" customHeight="1">
      <c r="B201" s="264">
        <v>7</v>
      </c>
      <c r="C201" s="264">
        <v>1</v>
      </c>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7"/>
      <c r="AM201" s="266"/>
      <c r="AN201" s="266"/>
      <c r="AO201" s="266"/>
      <c r="AP201" s="266"/>
      <c r="AQ201" s="266"/>
      <c r="AR201" s="266"/>
      <c r="AS201" s="266"/>
      <c r="AT201" s="266"/>
      <c r="AU201" s="266"/>
      <c r="AV201" s="266"/>
      <c r="AW201" s="266"/>
      <c r="AX201" s="266"/>
    </row>
    <row r="202" spans="2:50" ht="25.5" customHeight="1">
      <c r="B202" s="264">
        <v>8</v>
      </c>
      <c r="C202" s="264">
        <v>1</v>
      </c>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7"/>
      <c r="AM202" s="266"/>
      <c r="AN202" s="266"/>
      <c r="AO202" s="266"/>
      <c r="AP202" s="266"/>
      <c r="AQ202" s="266"/>
      <c r="AR202" s="266"/>
      <c r="AS202" s="266"/>
      <c r="AT202" s="266"/>
      <c r="AU202" s="266"/>
      <c r="AV202" s="266"/>
      <c r="AW202" s="266"/>
      <c r="AX202" s="266"/>
    </row>
    <row r="203" spans="2:50" ht="25.5" customHeight="1">
      <c r="B203" s="264">
        <v>9</v>
      </c>
      <c r="C203" s="264">
        <v>1</v>
      </c>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7"/>
      <c r="AM203" s="266"/>
      <c r="AN203" s="266"/>
      <c r="AO203" s="266"/>
      <c r="AP203" s="266"/>
      <c r="AQ203" s="266"/>
      <c r="AR203" s="266"/>
      <c r="AS203" s="266"/>
      <c r="AT203" s="266"/>
      <c r="AU203" s="266"/>
      <c r="AV203" s="266"/>
      <c r="AW203" s="266"/>
      <c r="AX203" s="266"/>
    </row>
    <row r="204" spans="2:50" ht="25.5" customHeight="1">
      <c r="B204" s="264">
        <v>10</v>
      </c>
      <c r="C204" s="264">
        <v>1</v>
      </c>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7"/>
      <c r="AM204" s="266"/>
      <c r="AN204" s="266"/>
      <c r="AO204" s="266"/>
      <c r="AP204" s="266"/>
      <c r="AQ204" s="266"/>
      <c r="AR204" s="266"/>
      <c r="AS204" s="266"/>
      <c r="AT204" s="266"/>
      <c r="AU204" s="266"/>
      <c r="AV204" s="266"/>
      <c r="AW204" s="266"/>
      <c r="AX204" s="266"/>
    </row>
    <row r="205" spans="2:50" ht="28.5" customHeight="1">
      <c r="B205" s="200"/>
      <c r="C205" s="200"/>
      <c r="D205" s="188"/>
      <c r="E205" s="188"/>
      <c r="F205" s="188"/>
      <c r="G205" s="188"/>
      <c r="H205" s="188"/>
      <c r="I205" s="188"/>
      <c r="J205" s="188"/>
      <c r="K205" s="188"/>
      <c r="L205" s="188"/>
      <c r="M205" s="188"/>
      <c r="N205" s="188"/>
      <c r="O205" s="188"/>
      <c r="P205" s="188"/>
      <c r="Q205" s="188"/>
      <c r="R205" s="188"/>
      <c r="S205" s="188"/>
      <c r="T205" s="188"/>
      <c r="U205" s="188"/>
      <c r="V205" s="188"/>
      <c r="W205" s="188"/>
      <c r="X205" s="188"/>
      <c r="Y205" s="188"/>
      <c r="Z205" s="188"/>
      <c r="AA205" s="188"/>
      <c r="AB205" s="188"/>
      <c r="AC205" s="188"/>
      <c r="AD205" s="188"/>
      <c r="AE205" s="188"/>
      <c r="AF205" s="188"/>
      <c r="AG205" s="188"/>
      <c r="AH205" s="188"/>
      <c r="AI205" s="188"/>
      <c r="AJ205" s="188"/>
      <c r="AK205" s="188"/>
      <c r="AL205" s="69"/>
      <c r="AM205" s="188"/>
      <c r="AN205" s="188"/>
      <c r="AO205" s="188"/>
      <c r="AP205" s="188"/>
      <c r="AQ205" s="188"/>
      <c r="AR205" s="188"/>
      <c r="AS205" s="188"/>
      <c r="AT205" s="188"/>
      <c r="AU205" s="188"/>
      <c r="AV205" s="188"/>
      <c r="AW205" s="188"/>
      <c r="AX205" s="188"/>
    </row>
    <row r="206" spans="2:50" ht="28.5" customHeight="1">
      <c r="C206" s="192" t="s">
        <v>1054</v>
      </c>
      <c r="D206" s="192" t="s">
        <v>1053</v>
      </c>
    </row>
    <row r="207" spans="2:50" ht="28.5" customHeight="1">
      <c r="B207" s="264"/>
      <c r="C207" s="264"/>
      <c r="D207" s="269" t="s">
        <v>1052</v>
      </c>
      <c r="E207" s="269"/>
      <c r="F207" s="269"/>
      <c r="G207" s="269"/>
      <c r="H207" s="269"/>
      <c r="I207" s="269"/>
      <c r="J207" s="269"/>
      <c r="K207" s="269"/>
      <c r="L207" s="269"/>
      <c r="M207" s="269"/>
      <c r="N207" s="269" t="s">
        <v>1051</v>
      </c>
      <c r="O207" s="269"/>
      <c r="P207" s="269"/>
      <c r="Q207" s="269"/>
      <c r="R207" s="269"/>
      <c r="S207" s="269"/>
      <c r="T207" s="269"/>
      <c r="U207" s="269"/>
      <c r="V207" s="269"/>
      <c r="W207" s="269"/>
      <c r="X207" s="269"/>
      <c r="Y207" s="269"/>
      <c r="Z207" s="269"/>
      <c r="AA207" s="269"/>
      <c r="AB207" s="269"/>
      <c r="AC207" s="269"/>
      <c r="AD207" s="269"/>
      <c r="AE207" s="269"/>
      <c r="AF207" s="269"/>
      <c r="AG207" s="269"/>
      <c r="AH207" s="269"/>
      <c r="AI207" s="269"/>
      <c r="AJ207" s="269"/>
      <c r="AK207" s="269"/>
      <c r="AL207" s="297" t="s">
        <v>1050</v>
      </c>
      <c r="AM207" s="269"/>
      <c r="AN207" s="269"/>
      <c r="AO207" s="269"/>
      <c r="AP207" s="269"/>
      <c r="AQ207" s="269"/>
      <c r="AR207" s="269" t="s">
        <v>160</v>
      </c>
      <c r="AS207" s="269"/>
      <c r="AT207" s="269"/>
      <c r="AU207" s="269"/>
      <c r="AV207" s="269" t="s">
        <v>161</v>
      </c>
      <c r="AW207" s="269"/>
      <c r="AX207" s="269"/>
    </row>
    <row r="208" spans="2:50" ht="28.5" customHeight="1">
      <c r="B208" s="264">
        <v>1</v>
      </c>
      <c r="C208" s="264">
        <v>1</v>
      </c>
      <c r="D208" s="266" t="s">
        <v>1049</v>
      </c>
      <c r="E208" s="266"/>
      <c r="F208" s="266"/>
      <c r="G208" s="266"/>
      <c r="H208" s="266"/>
      <c r="I208" s="266"/>
      <c r="J208" s="266"/>
      <c r="K208" s="266"/>
      <c r="L208" s="266"/>
      <c r="M208" s="266"/>
      <c r="N208" s="266" t="s">
        <v>1048</v>
      </c>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7">
        <v>49</v>
      </c>
      <c r="AM208" s="266"/>
      <c r="AN208" s="266"/>
      <c r="AO208" s="266"/>
      <c r="AP208" s="266"/>
      <c r="AQ208" s="266"/>
      <c r="AR208" s="266"/>
      <c r="AS208" s="266"/>
      <c r="AT208" s="266"/>
      <c r="AU208" s="266"/>
      <c r="AV208" s="266"/>
      <c r="AW208" s="266"/>
      <c r="AX208" s="266"/>
    </row>
    <row r="209" spans="1:51" ht="28.5" customHeight="1">
      <c r="B209" s="762">
        <v>2</v>
      </c>
      <c r="C209" s="763"/>
      <c r="D209" s="758" t="s">
        <v>1047</v>
      </c>
      <c r="E209" s="662"/>
      <c r="F209" s="662"/>
      <c r="G209" s="662"/>
      <c r="H209" s="662"/>
      <c r="I209" s="662"/>
      <c r="J209" s="662"/>
      <c r="K209" s="662"/>
      <c r="L209" s="662"/>
      <c r="M209" s="759"/>
      <c r="N209" s="758" t="s">
        <v>1046</v>
      </c>
      <c r="O209" s="662"/>
      <c r="P209" s="662"/>
      <c r="Q209" s="662"/>
      <c r="R209" s="662"/>
      <c r="S209" s="662"/>
      <c r="T209" s="662"/>
      <c r="U209" s="662"/>
      <c r="V209" s="662"/>
      <c r="W209" s="662"/>
      <c r="X209" s="662"/>
      <c r="Y209" s="662"/>
      <c r="Z209" s="662"/>
      <c r="AA209" s="662"/>
      <c r="AB209" s="662"/>
      <c r="AC209" s="662"/>
      <c r="AD209" s="662"/>
      <c r="AE209" s="662"/>
      <c r="AF209" s="662"/>
      <c r="AG209" s="662"/>
      <c r="AH209" s="662"/>
      <c r="AI209" s="662"/>
      <c r="AJ209" s="662"/>
      <c r="AK209" s="759"/>
      <c r="AL209" s="436">
        <v>21</v>
      </c>
      <c r="AM209" s="437"/>
      <c r="AN209" s="437"/>
      <c r="AO209" s="437"/>
      <c r="AP209" s="437"/>
      <c r="AQ209" s="761"/>
      <c r="AR209" s="758"/>
      <c r="AS209" s="662"/>
      <c r="AT209" s="662"/>
      <c r="AU209" s="759"/>
      <c r="AV209" s="758"/>
      <c r="AW209" s="662"/>
      <c r="AX209" s="759"/>
    </row>
    <row r="210" spans="1:51" ht="28.5" customHeight="1">
      <c r="B210" s="264">
        <v>3</v>
      </c>
      <c r="C210" s="264">
        <v>1</v>
      </c>
      <c r="D210" s="266" t="s">
        <v>1045</v>
      </c>
      <c r="E210" s="266"/>
      <c r="F210" s="266"/>
      <c r="G210" s="266"/>
      <c r="H210" s="266"/>
      <c r="I210" s="266"/>
      <c r="J210" s="266"/>
      <c r="K210" s="266"/>
      <c r="L210" s="266"/>
      <c r="M210" s="266"/>
      <c r="N210" s="266" t="s">
        <v>1044</v>
      </c>
      <c r="O210" s="266"/>
      <c r="P210" s="266"/>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7">
        <v>19</v>
      </c>
      <c r="AM210" s="266"/>
      <c r="AN210" s="266"/>
      <c r="AO210" s="266"/>
      <c r="AP210" s="266"/>
      <c r="AQ210" s="266"/>
      <c r="AR210" s="266"/>
      <c r="AS210" s="266"/>
      <c r="AT210" s="266"/>
      <c r="AU210" s="266"/>
      <c r="AV210" s="266"/>
      <c r="AW210" s="266"/>
      <c r="AX210" s="266"/>
    </row>
    <row r="211" spans="1:51" ht="28.5" customHeight="1">
      <c r="B211" s="264">
        <v>4</v>
      </c>
      <c r="C211" s="264">
        <v>1</v>
      </c>
      <c r="D211" s="266" t="s">
        <v>1043</v>
      </c>
      <c r="E211" s="266"/>
      <c r="F211" s="266"/>
      <c r="G211" s="266"/>
      <c r="H211" s="266"/>
      <c r="I211" s="266"/>
      <c r="J211" s="266"/>
      <c r="K211" s="266"/>
      <c r="L211" s="266"/>
      <c r="M211" s="266"/>
      <c r="N211" s="266" t="s">
        <v>1042</v>
      </c>
      <c r="O211" s="266"/>
      <c r="P211" s="266"/>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7">
        <v>5</v>
      </c>
      <c r="AM211" s="266"/>
      <c r="AN211" s="266"/>
      <c r="AO211" s="266"/>
      <c r="AP211" s="266"/>
      <c r="AQ211" s="266"/>
      <c r="AR211" s="266"/>
      <c r="AS211" s="266"/>
      <c r="AT211" s="266"/>
      <c r="AU211" s="266"/>
      <c r="AV211" s="266"/>
      <c r="AW211" s="266"/>
      <c r="AX211" s="266"/>
    </row>
    <row r="212" spans="1:51" ht="28.5" customHeight="1">
      <c r="B212" s="264">
        <v>5</v>
      </c>
      <c r="C212" s="264">
        <v>1</v>
      </c>
      <c r="D212" s="266" t="s">
        <v>1041</v>
      </c>
      <c r="E212" s="266"/>
      <c r="F212" s="266"/>
      <c r="G212" s="266"/>
      <c r="H212" s="266"/>
      <c r="I212" s="266"/>
      <c r="J212" s="266"/>
      <c r="K212" s="266"/>
      <c r="L212" s="266"/>
      <c r="M212" s="266"/>
      <c r="N212" s="266" t="s">
        <v>1040</v>
      </c>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7">
        <v>4</v>
      </c>
      <c r="AM212" s="266"/>
      <c r="AN212" s="266"/>
      <c r="AO212" s="266"/>
      <c r="AP212" s="266"/>
      <c r="AQ212" s="266"/>
      <c r="AR212" s="266"/>
      <c r="AS212" s="266"/>
      <c r="AT212" s="266"/>
      <c r="AU212" s="266"/>
      <c r="AV212" s="266"/>
      <c r="AW212" s="266"/>
      <c r="AX212" s="266"/>
    </row>
    <row r="213" spans="1:51" ht="28.5" customHeight="1">
      <c r="B213" s="264">
        <v>6</v>
      </c>
      <c r="C213" s="264">
        <v>1</v>
      </c>
      <c r="D213" s="266" t="s">
        <v>1039</v>
      </c>
      <c r="E213" s="266"/>
      <c r="F213" s="266"/>
      <c r="G213" s="266"/>
      <c r="H213" s="266"/>
      <c r="I213" s="266"/>
      <c r="J213" s="266"/>
      <c r="K213" s="266"/>
      <c r="L213" s="266"/>
      <c r="M213" s="266"/>
      <c r="N213" s="266" t="s">
        <v>1038</v>
      </c>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7">
        <v>3</v>
      </c>
      <c r="AM213" s="266"/>
      <c r="AN213" s="266"/>
      <c r="AO213" s="266"/>
      <c r="AP213" s="266"/>
      <c r="AQ213" s="266"/>
      <c r="AR213" s="266"/>
      <c r="AS213" s="266"/>
      <c r="AT213" s="266"/>
      <c r="AU213" s="266"/>
      <c r="AV213" s="266"/>
      <c r="AW213" s="266"/>
      <c r="AX213" s="266"/>
    </row>
    <row r="214" spans="1:51" ht="28.5" customHeight="1">
      <c r="B214" s="264">
        <v>7</v>
      </c>
      <c r="C214" s="264">
        <v>1</v>
      </c>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7"/>
      <c r="AM214" s="266"/>
      <c r="AN214" s="266"/>
      <c r="AO214" s="266"/>
      <c r="AP214" s="266"/>
      <c r="AQ214" s="266"/>
      <c r="AR214" s="266"/>
      <c r="AS214" s="266"/>
      <c r="AT214" s="266"/>
      <c r="AU214" s="266"/>
      <c r="AV214" s="266"/>
      <c r="AW214" s="266"/>
      <c r="AX214" s="266"/>
    </row>
    <row r="215" spans="1:51" ht="28.5" customHeight="1">
      <c r="B215" s="264">
        <v>8</v>
      </c>
      <c r="C215" s="264">
        <v>1</v>
      </c>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7"/>
      <c r="AM215" s="266"/>
      <c r="AN215" s="266"/>
      <c r="AO215" s="266"/>
      <c r="AP215" s="266"/>
      <c r="AQ215" s="266"/>
      <c r="AR215" s="266"/>
      <c r="AS215" s="266"/>
      <c r="AT215" s="266"/>
      <c r="AU215" s="266"/>
      <c r="AV215" s="266"/>
      <c r="AW215" s="266"/>
      <c r="AX215" s="266"/>
    </row>
    <row r="216" spans="1:51" ht="28.5" customHeight="1">
      <c r="B216" s="264">
        <v>9</v>
      </c>
      <c r="C216" s="264">
        <v>1</v>
      </c>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7"/>
      <c r="AM216" s="266"/>
      <c r="AN216" s="266"/>
      <c r="AO216" s="266"/>
      <c r="AP216" s="266"/>
      <c r="AQ216" s="266"/>
      <c r="AR216" s="266"/>
      <c r="AS216" s="266"/>
      <c r="AT216" s="266"/>
      <c r="AU216" s="266"/>
      <c r="AV216" s="266"/>
      <c r="AW216" s="266"/>
      <c r="AX216" s="266"/>
    </row>
    <row r="217" spans="1:51" ht="28.5" customHeight="1">
      <c r="B217" s="264">
        <v>10</v>
      </c>
      <c r="C217" s="264">
        <v>1</v>
      </c>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7"/>
      <c r="AM217" s="266"/>
      <c r="AN217" s="266"/>
      <c r="AO217" s="266"/>
      <c r="AP217" s="266"/>
      <c r="AQ217" s="266"/>
      <c r="AR217" s="266"/>
      <c r="AS217" s="266"/>
      <c r="AT217" s="266"/>
      <c r="AU217" s="266"/>
      <c r="AV217" s="266"/>
      <c r="AW217" s="266"/>
      <c r="AX217" s="266"/>
    </row>
    <row r="218" spans="1:51" ht="28.5" customHeight="1"/>
    <row r="219" spans="1:51" ht="24.75" customHeight="1" thickBot="1">
      <c r="A219" s="8"/>
      <c r="B219" s="689" t="s">
        <v>121</v>
      </c>
      <c r="C219" s="690"/>
      <c r="D219" s="690"/>
      <c r="E219" s="690"/>
      <c r="F219" s="690"/>
      <c r="G219" s="690"/>
      <c r="H219" s="690" t="s">
        <v>1029</v>
      </c>
      <c r="I219" s="690"/>
      <c r="J219" s="690"/>
      <c r="K219" s="690"/>
      <c r="L219" s="690"/>
      <c r="M219" s="690"/>
      <c r="N219" s="690"/>
      <c r="O219" s="690"/>
      <c r="P219" s="690"/>
      <c r="Q219" s="690"/>
      <c r="R219" s="690"/>
      <c r="S219" s="690"/>
      <c r="T219" s="690"/>
      <c r="U219" s="690"/>
      <c r="V219" s="690"/>
      <c r="W219" s="690"/>
      <c r="X219" s="690"/>
      <c r="Y219" s="690"/>
      <c r="Z219" s="690"/>
      <c r="AA219" s="690"/>
      <c r="AB219" s="690"/>
      <c r="AC219" s="690"/>
      <c r="AD219" s="690"/>
      <c r="AE219" s="690"/>
      <c r="AF219" s="690"/>
      <c r="AG219" s="690"/>
      <c r="AH219" s="690"/>
      <c r="AI219" s="690"/>
      <c r="AJ219" s="690"/>
      <c r="AK219" s="690"/>
      <c r="AL219" s="690"/>
      <c r="AM219" s="690"/>
      <c r="AN219" s="690"/>
      <c r="AO219" s="690"/>
      <c r="AP219" s="690"/>
      <c r="AQ219" s="690"/>
      <c r="AR219" s="690"/>
      <c r="AS219" s="690"/>
      <c r="AT219" s="690"/>
      <c r="AU219" s="690"/>
      <c r="AV219" s="690"/>
      <c r="AW219" s="690"/>
      <c r="AX219" s="690"/>
      <c r="AY219" s="690"/>
    </row>
    <row r="220" spans="1:51" s="109" customFormat="1" ht="385.5" customHeight="1">
      <c r="A220" s="195"/>
      <c r="B220" s="667" t="s">
        <v>122</v>
      </c>
      <c r="C220" s="668"/>
      <c r="D220" s="668"/>
      <c r="E220" s="668"/>
      <c r="F220" s="668"/>
      <c r="G220" s="669"/>
      <c r="H220" s="196" t="s">
        <v>1037</v>
      </c>
      <c r="I220" s="112"/>
      <c r="J220" s="112"/>
      <c r="K220" s="112"/>
      <c r="L220" s="112"/>
      <c r="M220" s="112"/>
      <c r="N220" s="112"/>
      <c r="O220" s="112"/>
      <c r="P220" s="112"/>
      <c r="Q220" s="112"/>
      <c r="R220" s="112"/>
      <c r="S220" s="112"/>
      <c r="T220" s="112"/>
      <c r="U220" s="112"/>
      <c r="V220" s="112"/>
      <c r="W220" s="112"/>
      <c r="X220" s="112"/>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99"/>
    </row>
    <row r="221" spans="1:51" s="109" customFormat="1" ht="348.95" customHeight="1" thickBot="1">
      <c r="B221" s="670"/>
      <c r="C221" s="671"/>
      <c r="D221" s="671"/>
      <c r="E221" s="671"/>
      <c r="F221" s="671"/>
      <c r="G221" s="672"/>
      <c r="H221" s="198"/>
      <c r="I221" s="193"/>
      <c r="J221" s="193"/>
      <c r="K221" s="193"/>
      <c r="L221" s="193"/>
      <c r="M221" s="193"/>
      <c r="N221" s="193"/>
      <c r="O221" s="193"/>
      <c r="P221" s="193"/>
      <c r="Q221" s="193"/>
      <c r="R221" s="193"/>
      <c r="S221" s="193"/>
      <c r="T221" s="193"/>
      <c r="U221" s="193"/>
      <c r="V221" s="193"/>
      <c r="W221" s="193"/>
      <c r="X221" s="193"/>
      <c r="Y221" s="193"/>
      <c r="Z221" s="193"/>
      <c r="AA221" s="193"/>
      <c r="AB221" s="193"/>
      <c r="AC221" s="193"/>
      <c r="AD221" s="193"/>
      <c r="AE221" s="193"/>
      <c r="AF221" s="193"/>
      <c r="AG221" s="193"/>
      <c r="AH221" s="193"/>
      <c r="AI221" s="193"/>
      <c r="AJ221" s="193"/>
      <c r="AK221" s="193"/>
      <c r="AL221" s="193"/>
      <c r="AM221" s="193"/>
      <c r="AN221" s="193"/>
      <c r="AO221" s="193"/>
      <c r="AP221" s="193"/>
      <c r="AQ221" s="193"/>
      <c r="AR221" s="193"/>
      <c r="AS221" s="193"/>
      <c r="AT221" s="193"/>
      <c r="AU221" s="193"/>
      <c r="AV221" s="193"/>
      <c r="AW221" s="193"/>
      <c r="AX221" s="193"/>
      <c r="AY221" s="197"/>
    </row>
    <row r="222" spans="1:51" ht="28.5" customHeight="1"/>
    <row r="223" spans="1:51" ht="24.75" customHeight="1" thickBot="1">
      <c r="B223" s="689" t="s">
        <v>121</v>
      </c>
      <c r="C223" s="690"/>
      <c r="D223" s="690"/>
      <c r="E223" s="690"/>
      <c r="F223" s="690"/>
      <c r="G223" s="690"/>
      <c r="H223" s="309" t="s">
        <v>1029</v>
      </c>
      <c r="I223" s="309"/>
      <c r="J223" s="309"/>
      <c r="K223" s="309"/>
      <c r="L223" s="309"/>
      <c r="M223" s="309"/>
      <c r="N223" s="309"/>
      <c r="O223" s="309"/>
      <c r="P223" s="309"/>
      <c r="Q223" s="309"/>
      <c r="R223" s="309"/>
      <c r="S223" s="309"/>
      <c r="T223" s="309"/>
      <c r="U223" s="309"/>
      <c r="V223" s="309"/>
      <c r="W223" s="309"/>
      <c r="X223" s="309"/>
      <c r="Y223" s="309"/>
      <c r="Z223" s="309"/>
      <c r="AA223" s="309"/>
      <c r="AB223" s="309"/>
      <c r="AC223" s="309"/>
      <c r="AD223" s="309"/>
      <c r="AE223" s="309"/>
      <c r="AF223" s="309"/>
      <c r="AG223" s="309"/>
      <c r="AH223" s="309"/>
      <c r="AI223" s="309"/>
      <c r="AJ223" s="309"/>
      <c r="AK223" s="309"/>
      <c r="AL223" s="309"/>
      <c r="AM223" s="309"/>
      <c r="AN223" s="309"/>
      <c r="AO223" s="309"/>
      <c r="AP223" s="309"/>
      <c r="AQ223" s="309"/>
      <c r="AR223" s="309"/>
      <c r="AS223" s="309"/>
      <c r="AT223" s="309"/>
      <c r="AU223" s="309"/>
      <c r="AV223" s="309"/>
      <c r="AW223" s="309"/>
      <c r="AX223" s="309"/>
      <c r="AY223" s="309"/>
    </row>
    <row r="224" spans="1:51" ht="24.75" customHeight="1">
      <c r="B224" s="313" t="s">
        <v>511</v>
      </c>
      <c r="C224" s="314"/>
      <c r="D224" s="314"/>
      <c r="E224" s="314"/>
      <c r="F224" s="314"/>
      <c r="G224" s="315"/>
      <c r="H224" s="319" t="s">
        <v>1036</v>
      </c>
      <c r="I224" s="320"/>
      <c r="J224" s="320"/>
      <c r="K224" s="320"/>
      <c r="L224" s="320"/>
      <c r="M224" s="320"/>
      <c r="N224" s="320"/>
      <c r="O224" s="320"/>
      <c r="P224" s="320"/>
      <c r="Q224" s="320"/>
      <c r="R224" s="320"/>
      <c r="S224" s="320"/>
      <c r="T224" s="320"/>
      <c r="U224" s="320"/>
      <c r="V224" s="320"/>
      <c r="W224" s="320"/>
      <c r="X224" s="320"/>
      <c r="Y224" s="320"/>
      <c r="Z224" s="320"/>
      <c r="AA224" s="320"/>
      <c r="AB224" s="320"/>
      <c r="AC224" s="321"/>
      <c r="AD224" s="319" t="s">
        <v>142</v>
      </c>
      <c r="AE224" s="320"/>
      <c r="AF224" s="320"/>
      <c r="AG224" s="320"/>
      <c r="AH224" s="320"/>
      <c r="AI224" s="320"/>
      <c r="AJ224" s="320"/>
      <c r="AK224" s="320"/>
      <c r="AL224" s="320"/>
      <c r="AM224" s="320"/>
      <c r="AN224" s="320"/>
      <c r="AO224" s="320"/>
      <c r="AP224" s="320"/>
      <c r="AQ224" s="320"/>
      <c r="AR224" s="320"/>
      <c r="AS224" s="320"/>
      <c r="AT224" s="320"/>
      <c r="AU224" s="320"/>
      <c r="AV224" s="320"/>
      <c r="AW224" s="320"/>
      <c r="AX224" s="320"/>
      <c r="AY224" s="322"/>
    </row>
    <row r="225" spans="2:51" ht="24.75" customHeight="1">
      <c r="B225" s="313"/>
      <c r="C225" s="314"/>
      <c r="D225" s="314"/>
      <c r="E225" s="314"/>
      <c r="F225" s="314"/>
      <c r="G225" s="315"/>
      <c r="H225" s="326" t="s">
        <v>60</v>
      </c>
      <c r="I225" s="327"/>
      <c r="J225" s="327"/>
      <c r="K225" s="327"/>
      <c r="L225" s="328"/>
      <c r="M225" s="329" t="s">
        <v>143</v>
      </c>
      <c r="N225" s="327"/>
      <c r="O225" s="327"/>
      <c r="P225" s="327"/>
      <c r="Q225" s="327"/>
      <c r="R225" s="327"/>
      <c r="S225" s="327"/>
      <c r="T225" s="327"/>
      <c r="U225" s="327"/>
      <c r="V225" s="327"/>
      <c r="W225" s="327"/>
      <c r="X225" s="327"/>
      <c r="Y225" s="328"/>
      <c r="Z225" s="323" t="s">
        <v>144</v>
      </c>
      <c r="AA225" s="324"/>
      <c r="AB225" s="324"/>
      <c r="AC225" s="325"/>
      <c r="AD225" s="326" t="s">
        <v>60</v>
      </c>
      <c r="AE225" s="327"/>
      <c r="AF225" s="327"/>
      <c r="AG225" s="327"/>
      <c r="AH225" s="328"/>
      <c r="AI225" s="329" t="s">
        <v>143</v>
      </c>
      <c r="AJ225" s="327"/>
      <c r="AK225" s="327"/>
      <c r="AL225" s="327"/>
      <c r="AM225" s="327"/>
      <c r="AN225" s="327"/>
      <c r="AO225" s="327"/>
      <c r="AP225" s="327"/>
      <c r="AQ225" s="327"/>
      <c r="AR225" s="327"/>
      <c r="AS225" s="327"/>
      <c r="AT225" s="327"/>
      <c r="AU225" s="328"/>
      <c r="AV225" s="323" t="s">
        <v>144</v>
      </c>
      <c r="AW225" s="324"/>
      <c r="AX225" s="324"/>
      <c r="AY225" s="330"/>
    </row>
    <row r="226" spans="2:51" ht="24.75" customHeight="1">
      <c r="B226" s="313"/>
      <c r="C226" s="314"/>
      <c r="D226" s="314"/>
      <c r="E226" s="314"/>
      <c r="F226" s="314"/>
      <c r="G226" s="315"/>
      <c r="H226" s="703" t="s">
        <v>1032</v>
      </c>
      <c r="I226" s="600"/>
      <c r="J226" s="600"/>
      <c r="K226" s="600"/>
      <c r="L226" s="601"/>
      <c r="M226" s="704" t="s">
        <v>1035</v>
      </c>
      <c r="N226" s="734"/>
      <c r="O226" s="734"/>
      <c r="P226" s="734"/>
      <c r="Q226" s="734"/>
      <c r="R226" s="734"/>
      <c r="S226" s="734"/>
      <c r="T226" s="734"/>
      <c r="U226" s="734"/>
      <c r="V226" s="734"/>
      <c r="W226" s="734"/>
      <c r="X226" s="734"/>
      <c r="Y226" s="735"/>
      <c r="Z226" s="767">
        <v>1</v>
      </c>
      <c r="AA226" s="768"/>
      <c r="AB226" s="768"/>
      <c r="AC226" s="769"/>
      <c r="AD226" s="703"/>
      <c r="AE226" s="600"/>
      <c r="AF226" s="600"/>
      <c r="AG226" s="600"/>
      <c r="AH226" s="601"/>
      <c r="AI226" s="704"/>
      <c r="AJ226" s="705"/>
      <c r="AK226" s="705"/>
      <c r="AL226" s="705"/>
      <c r="AM226" s="705"/>
      <c r="AN226" s="705"/>
      <c r="AO226" s="705"/>
      <c r="AP226" s="705"/>
      <c r="AQ226" s="705"/>
      <c r="AR226" s="705"/>
      <c r="AS226" s="705"/>
      <c r="AT226" s="705"/>
      <c r="AU226" s="706"/>
      <c r="AV226" s="694"/>
      <c r="AW226" s="695"/>
      <c r="AX226" s="695"/>
      <c r="AY226" s="696"/>
    </row>
    <row r="227" spans="2:51" ht="24.75" customHeight="1">
      <c r="B227" s="313"/>
      <c r="C227" s="314"/>
      <c r="D227" s="314"/>
      <c r="E227" s="314"/>
      <c r="F227" s="314"/>
      <c r="G227" s="315"/>
      <c r="H227" s="341" t="s">
        <v>1032</v>
      </c>
      <c r="I227" s="342"/>
      <c r="J227" s="342"/>
      <c r="K227" s="342"/>
      <c r="L227" s="343"/>
      <c r="M227" s="346" t="s">
        <v>1034</v>
      </c>
      <c r="N227" s="347"/>
      <c r="O227" s="347"/>
      <c r="P227" s="347"/>
      <c r="Q227" s="347"/>
      <c r="R227" s="347"/>
      <c r="S227" s="347"/>
      <c r="T227" s="347"/>
      <c r="U227" s="347"/>
      <c r="V227" s="347"/>
      <c r="W227" s="347"/>
      <c r="X227" s="347"/>
      <c r="Y227" s="348"/>
      <c r="Z227" s="764">
        <v>0.7</v>
      </c>
      <c r="AA227" s="765"/>
      <c r="AB227" s="765"/>
      <c r="AC227" s="766"/>
      <c r="AD227" s="341"/>
      <c r="AE227" s="342"/>
      <c r="AF227" s="342"/>
      <c r="AG227" s="342"/>
      <c r="AH227" s="343"/>
      <c r="AI227" s="346"/>
      <c r="AJ227" s="347"/>
      <c r="AK227" s="347"/>
      <c r="AL227" s="347"/>
      <c r="AM227" s="347"/>
      <c r="AN227" s="347"/>
      <c r="AO227" s="347"/>
      <c r="AP227" s="347"/>
      <c r="AQ227" s="347"/>
      <c r="AR227" s="347"/>
      <c r="AS227" s="347"/>
      <c r="AT227" s="347"/>
      <c r="AU227" s="348"/>
      <c r="AV227" s="697"/>
      <c r="AW227" s="698"/>
      <c r="AX227" s="698"/>
      <c r="AY227" s="699"/>
    </row>
    <row r="228" spans="2:51" ht="24.75" customHeight="1">
      <c r="B228" s="313"/>
      <c r="C228" s="314"/>
      <c r="D228" s="314"/>
      <c r="E228" s="314"/>
      <c r="F228" s="314"/>
      <c r="G228" s="315"/>
      <c r="H228" s="341" t="s">
        <v>1032</v>
      </c>
      <c r="I228" s="342"/>
      <c r="J228" s="342"/>
      <c r="K228" s="342"/>
      <c r="L228" s="343"/>
      <c r="M228" s="346" t="s">
        <v>1033</v>
      </c>
      <c r="N228" s="347"/>
      <c r="O228" s="347"/>
      <c r="P228" s="347"/>
      <c r="Q228" s="347"/>
      <c r="R228" s="347"/>
      <c r="S228" s="347"/>
      <c r="T228" s="347"/>
      <c r="U228" s="347"/>
      <c r="V228" s="347"/>
      <c r="W228" s="347"/>
      <c r="X228" s="347"/>
      <c r="Y228" s="348"/>
      <c r="Z228" s="764">
        <v>0.5</v>
      </c>
      <c r="AA228" s="765"/>
      <c r="AB228" s="765"/>
      <c r="AC228" s="766"/>
      <c r="AD228" s="341"/>
      <c r="AE228" s="342"/>
      <c r="AF228" s="342"/>
      <c r="AG228" s="342"/>
      <c r="AH228" s="343"/>
      <c r="AI228" s="346"/>
      <c r="AJ228" s="347"/>
      <c r="AK228" s="347"/>
      <c r="AL228" s="347"/>
      <c r="AM228" s="347"/>
      <c r="AN228" s="347"/>
      <c r="AO228" s="347"/>
      <c r="AP228" s="347"/>
      <c r="AQ228" s="347"/>
      <c r="AR228" s="347"/>
      <c r="AS228" s="347"/>
      <c r="AT228" s="347"/>
      <c r="AU228" s="348"/>
      <c r="AV228" s="697"/>
      <c r="AW228" s="698"/>
      <c r="AX228" s="698"/>
      <c r="AY228" s="699"/>
    </row>
    <row r="229" spans="2:51" ht="24.75" customHeight="1">
      <c r="B229" s="313"/>
      <c r="C229" s="314"/>
      <c r="D229" s="314"/>
      <c r="E229" s="314"/>
      <c r="F229" s="314"/>
      <c r="G229" s="315"/>
      <c r="H229" s="341" t="s">
        <v>1032</v>
      </c>
      <c r="I229" s="342"/>
      <c r="J229" s="342"/>
      <c r="K229" s="342"/>
      <c r="L229" s="343"/>
      <c r="M229" s="346" t="s">
        <v>1031</v>
      </c>
      <c r="N229" s="347"/>
      <c r="O229" s="347"/>
      <c r="P229" s="347"/>
      <c r="Q229" s="347"/>
      <c r="R229" s="347"/>
      <c r="S229" s="347"/>
      <c r="T229" s="347"/>
      <c r="U229" s="347"/>
      <c r="V229" s="347"/>
      <c r="W229" s="347"/>
      <c r="X229" s="347"/>
      <c r="Y229" s="348"/>
      <c r="Z229" s="764">
        <v>0.4</v>
      </c>
      <c r="AA229" s="765"/>
      <c r="AB229" s="765"/>
      <c r="AC229" s="766"/>
      <c r="AD229" s="341"/>
      <c r="AE229" s="342"/>
      <c r="AF229" s="342"/>
      <c r="AG229" s="342"/>
      <c r="AH229" s="343"/>
      <c r="AI229" s="346"/>
      <c r="AJ229" s="347"/>
      <c r="AK229" s="347"/>
      <c r="AL229" s="347"/>
      <c r="AM229" s="347"/>
      <c r="AN229" s="347"/>
      <c r="AO229" s="347"/>
      <c r="AP229" s="347"/>
      <c r="AQ229" s="347"/>
      <c r="AR229" s="347"/>
      <c r="AS229" s="347"/>
      <c r="AT229" s="347"/>
      <c r="AU229" s="348"/>
      <c r="AV229" s="697"/>
      <c r="AW229" s="698"/>
      <c r="AX229" s="698"/>
      <c r="AY229" s="699"/>
    </row>
    <row r="230" spans="2:51" ht="24.75" customHeight="1">
      <c r="B230" s="313"/>
      <c r="C230" s="314"/>
      <c r="D230" s="314"/>
      <c r="E230" s="314"/>
      <c r="F230" s="314"/>
      <c r="G230" s="315"/>
      <c r="H230" s="341"/>
      <c r="I230" s="342"/>
      <c r="J230" s="342"/>
      <c r="K230" s="342"/>
      <c r="L230" s="343"/>
      <c r="M230" s="346"/>
      <c r="N230" s="347"/>
      <c r="O230" s="347"/>
      <c r="P230" s="347"/>
      <c r="Q230" s="347"/>
      <c r="R230" s="347"/>
      <c r="S230" s="347"/>
      <c r="T230" s="347"/>
      <c r="U230" s="347"/>
      <c r="V230" s="347"/>
      <c r="W230" s="347"/>
      <c r="X230" s="347"/>
      <c r="Y230" s="348"/>
      <c r="Z230" s="697"/>
      <c r="AA230" s="698"/>
      <c r="AB230" s="698"/>
      <c r="AC230" s="698"/>
      <c r="AD230" s="341"/>
      <c r="AE230" s="342"/>
      <c r="AF230" s="342"/>
      <c r="AG230" s="342"/>
      <c r="AH230" s="343"/>
      <c r="AI230" s="346"/>
      <c r="AJ230" s="347"/>
      <c r="AK230" s="347"/>
      <c r="AL230" s="347"/>
      <c r="AM230" s="347"/>
      <c r="AN230" s="347"/>
      <c r="AO230" s="347"/>
      <c r="AP230" s="347"/>
      <c r="AQ230" s="347"/>
      <c r="AR230" s="347"/>
      <c r="AS230" s="347"/>
      <c r="AT230" s="347"/>
      <c r="AU230" s="348"/>
      <c r="AV230" s="697"/>
      <c r="AW230" s="698"/>
      <c r="AX230" s="698"/>
      <c r="AY230" s="699"/>
    </row>
    <row r="231" spans="2:51" ht="24.75" customHeight="1">
      <c r="B231" s="313"/>
      <c r="C231" s="314"/>
      <c r="D231" s="314"/>
      <c r="E231" s="314"/>
      <c r="F231" s="314"/>
      <c r="G231" s="315"/>
      <c r="H231" s="341"/>
      <c r="I231" s="342"/>
      <c r="J231" s="342"/>
      <c r="K231" s="342"/>
      <c r="L231" s="343"/>
      <c r="M231" s="346"/>
      <c r="N231" s="347"/>
      <c r="O231" s="347"/>
      <c r="P231" s="347"/>
      <c r="Q231" s="347"/>
      <c r="R231" s="347"/>
      <c r="S231" s="347"/>
      <c r="T231" s="347"/>
      <c r="U231" s="347"/>
      <c r="V231" s="347"/>
      <c r="W231" s="347"/>
      <c r="X231" s="347"/>
      <c r="Y231" s="348"/>
      <c r="Z231" s="697"/>
      <c r="AA231" s="698"/>
      <c r="AB231" s="698"/>
      <c r="AC231" s="698"/>
      <c r="AD231" s="341"/>
      <c r="AE231" s="342"/>
      <c r="AF231" s="342"/>
      <c r="AG231" s="342"/>
      <c r="AH231" s="343"/>
      <c r="AI231" s="346"/>
      <c r="AJ231" s="347"/>
      <c r="AK231" s="347"/>
      <c r="AL231" s="347"/>
      <c r="AM231" s="347"/>
      <c r="AN231" s="347"/>
      <c r="AO231" s="347"/>
      <c r="AP231" s="347"/>
      <c r="AQ231" s="347"/>
      <c r="AR231" s="347"/>
      <c r="AS231" s="347"/>
      <c r="AT231" s="347"/>
      <c r="AU231" s="348"/>
      <c r="AV231" s="697"/>
      <c r="AW231" s="698"/>
      <c r="AX231" s="698"/>
      <c r="AY231" s="699"/>
    </row>
    <row r="232" spans="2:51" ht="24.75" customHeight="1">
      <c r="B232" s="313"/>
      <c r="C232" s="314"/>
      <c r="D232" s="314"/>
      <c r="E232" s="314"/>
      <c r="F232" s="314"/>
      <c r="G232" s="315"/>
      <c r="H232" s="341"/>
      <c r="I232" s="342"/>
      <c r="J232" s="342"/>
      <c r="K232" s="342"/>
      <c r="L232" s="343"/>
      <c r="M232" s="346"/>
      <c r="N232" s="347"/>
      <c r="O232" s="347"/>
      <c r="P232" s="347"/>
      <c r="Q232" s="347"/>
      <c r="R232" s="347"/>
      <c r="S232" s="347"/>
      <c r="T232" s="347"/>
      <c r="U232" s="347"/>
      <c r="V232" s="347"/>
      <c r="W232" s="347"/>
      <c r="X232" s="347"/>
      <c r="Y232" s="348"/>
      <c r="Z232" s="697"/>
      <c r="AA232" s="698"/>
      <c r="AB232" s="698"/>
      <c r="AC232" s="698"/>
      <c r="AD232" s="341"/>
      <c r="AE232" s="342"/>
      <c r="AF232" s="342"/>
      <c r="AG232" s="342"/>
      <c r="AH232" s="343"/>
      <c r="AI232" s="346"/>
      <c r="AJ232" s="347"/>
      <c r="AK232" s="347"/>
      <c r="AL232" s="347"/>
      <c r="AM232" s="347"/>
      <c r="AN232" s="347"/>
      <c r="AO232" s="347"/>
      <c r="AP232" s="347"/>
      <c r="AQ232" s="347"/>
      <c r="AR232" s="347"/>
      <c r="AS232" s="347"/>
      <c r="AT232" s="347"/>
      <c r="AU232" s="348"/>
      <c r="AV232" s="697"/>
      <c r="AW232" s="698"/>
      <c r="AX232" s="698"/>
      <c r="AY232" s="699"/>
    </row>
    <row r="233" spans="2:51" ht="24.75" customHeight="1">
      <c r="B233" s="313"/>
      <c r="C233" s="314"/>
      <c r="D233" s="314"/>
      <c r="E233" s="314"/>
      <c r="F233" s="314"/>
      <c r="G233" s="315"/>
      <c r="H233" s="642"/>
      <c r="I233" s="595"/>
      <c r="J233" s="595"/>
      <c r="K233" s="595"/>
      <c r="L233" s="596"/>
      <c r="M233" s="643"/>
      <c r="N233" s="644"/>
      <c r="O233" s="644"/>
      <c r="P233" s="644"/>
      <c r="Q233" s="644"/>
      <c r="R233" s="644"/>
      <c r="S233" s="644"/>
      <c r="T233" s="644"/>
      <c r="U233" s="644"/>
      <c r="V233" s="644"/>
      <c r="W233" s="644"/>
      <c r="X233" s="644"/>
      <c r="Y233" s="645"/>
      <c r="Z233" s="646"/>
      <c r="AA233" s="647"/>
      <c r="AB233" s="647"/>
      <c r="AC233" s="647"/>
      <c r="AD233" s="642"/>
      <c r="AE233" s="595"/>
      <c r="AF233" s="595"/>
      <c r="AG233" s="595"/>
      <c r="AH233" s="596"/>
      <c r="AI233" s="643"/>
      <c r="AJ233" s="644"/>
      <c r="AK233" s="644"/>
      <c r="AL233" s="644"/>
      <c r="AM233" s="644"/>
      <c r="AN233" s="644"/>
      <c r="AO233" s="644"/>
      <c r="AP233" s="644"/>
      <c r="AQ233" s="644"/>
      <c r="AR233" s="644"/>
      <c r="AS233" s="644"/>
      <c r="AT233" s="644"/>
      <c r="AU233" s="645"/>
      <c r="AV233" s="646"/>
      <c r="AW233" s="647"/>
      <c r="AX233" s="647"/>
      <c r="AY233" s="648"/>
    </row>
    <row r="234" spans="2:51" ht="24.75" customHeight="1">
      <c r="B234" s="313"/>
      <c r="C234" s="314"/>
      <c r="D234" s="314"/>
      <c r="E234" s="314"/>
      <c r="F234" s="314"/>
      <c r="G234" s="315"/>
      <c r="H234" s="716" t="s">
        <v>35</v>
      </c>
      <c r="I234" s="368"/>
      <c r="J234" s="368"/>
      <c r="K234" s="368"/>
      <c r="L234" s="368"/>
      <c r="M234" s="717"/>
      <c r="N234" s="718"/>
      <c r="O234" s="718"/>
      <c r="P234" s="718"/>
      <c r="Q234" s="718"/>
      <c r="R234" s="718"/>
      <c r="S234" s="718"/>
      <c r="T234" s="718"/>
      <c r="U234" s="718"/>
      <c r="V234" s="718"/>
      <c r="W234" s="718"/>
      <c r="X234" s="718"/>
      <c r="Y234" s="719"/>
      <c r="Z234" s="639">
        <f>SUM(Z226:AC233)</f>
        <v>2.6</v>
      </c>
      <c r="AA234" s="640"/>
      <c r="AB234" s="640"/>
      <c r="AC234" s="736"/>
      <c r="AD234" s="716" t="s">
        <v>35</v>
      </c>
      <c r="AE234" s="368"/>
      <c r="AF234" s="368"/>
      <c r="AG234" s="368"/>
      <c r="AH234" s="368"/>
      <c r="AI234" s="717"/>
      <c r="AJ234" s="718"/>
      <c r="AK234" s="718"/>
      <c r="AL234" s="718"/>
      <c r="AM234" s="718"/>
      <c r="AN234" s="718"/>
      <c r="AO234" s="718"/>
      <c r="AP234" s="718"/>
      <c r="AQ234" s="718"/>
      <c r="AR234" s="718"/>
      <c r="AS234" s="718"/>
      <c r="AT234" s="718"/>
      <c r="AU234" s="719"/>
      <c r="AV234" s="639">
        <f>SUM(AV226:AY233)</f>
        <v>0</v>
      </c>
      <c r="AW234" s="640"/>
      <c r="AX234" s="640"/>
      <c r="AY234" s="641"/>
    </row>
    <row r="235" spans="2:51" ht="24.75" customHeight="1">
      <c r="B235" s="313"/>
      <c r="C235" s="314"/>
      <c r="D235" s="314"/>
      <c r="E235" s="314"/>
      <c r="F235" s="314"/>
      <c r="G235" s="315"/>
      <c r="H235" s="721" t="s">
        <v>146</v>
      </c>
      <c r="I235" s="724"/>
      <c r="J235" s="724"/>
      <c r="K235" s="724"/>
      <c r="L235" s="724"/>
      <c r="M235" s="724"/>
      <c r="N235" s="724"/>
      <c r="O235" s="724"/>
      <c r="P235" s="724"/>
      <c r="Q235" s="724"/>
      <c r="R235" s="724"/>
      <c r="S235" s="724"/>
      <c r="T235" s="724"/>
      <c r="U235" s="724"/>
      <c r="V235" s="724"/>
      <c r="W235" s="724"/>
      <c r="X235" s="724"/>
      <c r="Y235" s="724"/>
      <c r="Z235" s="724"/>
      <c r="AA235" s="724"/>
      <c r="AB235" s="724"/>
      <c r="AC235" s="737"/>
      <c r="AD235" s="721" t="s">
        <v>147</v>
      </c>
      <c r="AE235" s="724"/>
      <c r="AF235" s="724"/>
      <c r="AG235" s="724"/>
      <c r="AH235" s="724"/>
      <c r="AI235" s="724"/>
      <c r="AJ235" s="724"/>
      <c r="AK235" s="724"/>
      <c r="AL235" s="724"/>
      <c r="AM235" s="724"/>
      <c r="AN235" s="724"/>
      <c r="AO235" s="724"/>
      <c r="AP235" s="724"/>
      <c r="AQ235" s="724"/>
      <c r="AR235" s="724"/>
      <c r="AS235" s="724"/>
      <c r="AT235" s="724"/>
      <c r="AU235" s="724"/>
      <c r="AV235" s="724"/>
      <c r="AW235" s="724"/>
      <c r="AX235" s="724"/>
      <c r="AY235" s="725"/>
    </row>
    <row r="236" spans="2:51" ht="24.75" customHeight="1">
      <c r="B236" s="313"/>
      <c r="C236" s="314"/>
      <c r="D236" s="314"/>
      <c r="E236" s="314"/>
      <c r="F236" s="314"/>
      <c r="G236" s="315"/>
      <c r="H236" s="726" t="s">
        <v>60</v>
      </c>
      <c r="I236" s="519"/>
      <c r="J236" s="519"/>
      <c r="K236" s="519"/>
      <c r="L236" s="519"/>
      <c r="M236" s="329" t="s">
        <v>143</v>
      </c>
      <c r="N236" s="290"/>
      <c r="O236" s="290"/>
      <c r="P236" s="290"/>
      <c r="Q236" s="290"/>
      <c r="R236" s="290"/>
      <c r="S236" s="290"/>
      <c r="T236" s="290"/>
      <c r="U236" s="290"/>
      <c r="V236" s="290"/>
      <c r="W236" s="290"/>
      <c r="X236" s="290"/>
      <c r="Y236" s="731"/>
      <c r="Z236" s="323" t="s">
        <v>144</v>
      </c>
      <c r="AA236" s="732"/>
      <c r="AB236" s="732"/>
      <c r="AC236" s="738"/>
      <c r="AD236" s="726" t="s">
        <v>60</v>
      </c>
      <c r="AE236" s="519"/>
      <c r="AF236" s="519"/>
      <c r="AG236" s="519"/>
      <c r="AH236" s="519"/>
      <c r="AI236" s="329" t="s">
        <v>143</v>
      </c>
      <c r="AJ236" s="290"/>
      <c r="AK236" s="290"/>
      <c r="AL236" s="290"/>
      <c r="AM236" s="290"/>
      <c r="AN236" s="290"/>
      <c r="AO236" s="290"/>
      <c r="AP236" s="290"/>
      <c r="AQ236" s="290"/>
      <c r="AR236" s="290"/>
      <c r="AS236" s="290"/>
      <c r="AT236" s="290"/>
      <c r="AU236" s="731"/>
      <c r="AV236" s="323" t="s">
        <v>144</v>
      </c>
      <c r="AW236" s="732"/>
      <c r="AX236" s="732"/>
      <c r="AY236" s="733"/>
    </row>
    <row r="237" spans="2:51" ht="24.75" customHeight="1">
      <c r="B237" s="313"/>
      <c r="C237" s="314"/>
      <c r="D237" s="314"/>
      <c r="E237" s="314"/>
      <c r="F237" s="314"/>
      <c r="G237" s="315"/>
      <c r="H237" s="703"/>
      <c r="I237" s="600"/>
      <c r="J237" s="600"/>
      <c r="K237" s="600"/>
      <c r="L237" s="601"/>
      <c r="M237" s="704"/>
      <c r="N237" s="734"/>
      <c r="O237" s="734"/>
      <c r="P237" s="734"/>
      <c r="Q237" s="734"/>
      <c r="R237" s="734"/>
      <c r="S237" s="734"/>
      <c r="T237" s="734"/>
      <c r="U237" s="734"/>
      <c r="V237" s="734"/>
      <c r="W237" s="734"/>
      <c r="X237" s="734"/>
      <c r="Y237" s="735"/>
      <c r="Z237" s="767"/>
      <c r="AA237" s="768"/>
      <c r="AB237" s="768"/>
      <c r="AC237" s="769"/>
      <c r="AD237" s="703"/>
      <c r="AE237" s="600"/>
      <c r="AF237" s="600"/>
      <c r="AG237" s="600"/>
      <c r="AH237" s="601"/>
      <c r="AI237" s="704"/>
      <c r="AJ237" s="734"/>
      <c r="AK237" s="734"/>
      <c r="AL237" s="734"/>
      <c r="AM237" s="734"/>
      <c r="AN237" s="734"/>
      <c r="AO237" s="734"/>
      <c r="AP237" s="734"/>
      <c r="AQ237" s="734"/>
      <c r="AR237" s="734"/>
      <c r="AS237" s="734"/>
      <c r="AT237" s="734"/>
      <c r="AU237" s="735"/>
      <c r="AV237" s="694"/>
      <c r="AW237" s="695"/>
      <c r="AX237" s="695"/>
      <c r="AY237" s="696"/>
    </row>
    <row r="238" spans="2:51" ht="24.75" customHeight="1">
      <c r="B238" s="313"/>
      <c r="C238" s="314"/>
      <c r="D238" s="314"/>
      <c r="E238" s="314"/>
      <c r="F238" s="314"/>
      <c r="G238" s="315"/>
      <c r="H238" s="341"/>
      <c r="I238" s="342"/>
      <c r="J238" s="342"/>
      <c r="K238" s="342"/>
      <c r="L238" s="343"/>
      <c r="M238" s="346"/>
      <c r="N238" s="347"/>
      <c r="O238" s="347"/>
      <c r="P238" s="347"/>
      <c r="Q238" s="347"/>
      <c r="R238" s="347"/>
      <c r="S238" s="347"/>
      <c r="T238" s="347"/>
      <c r="U238" s="347"/>
      <c r="V238" s="347"/>
      <c r="W238" s="347"/>
      <c r="X238" s="347"/>
      <c r="Y238" s="348"/>
      <c r="Z238" s="764"/>
      <c r="AA238" s="765"/>
      <c r="AB238" s="765"/>
      <c r="AC238" s="766"/>
      <c r="AD238" s="341"/>
      <c r="AE238" s="342"/>
      <c r="AF238" s="342"/>
      <c r="AG238" s="342"/>
      <c r="AH238" s="343"/>
      <c r="AI238" s="346"/>
      <c r="AJ238" s="347"/>
      <c r="AK238" s="347"/>
      <c r="AL238" s="347"/>
      <c r="AM238" s="347"/>
      <c r="AN238" s="347"/>
      <c r="AO238" s="347"/>
      <c r="AP238" s="347"/>
      <c r="AQ238" s="347"/>
      <c r="AR238" s="347"/>
      <c r="AS238" s="347"/>
      <c r="AT238" s="347"/>
      <c r="AU238" s="348"/>
      <c r="AV238" s="697"/>
      <c r="AW238" s="698"/>
      <c r="AX238" s="698"/>
      <c r="AY238" s="699"/>
    </row>
    <row r="239" spans="2:51" ht="24.75" customHeight="1">
      <c r="B239" s="313"/>
      <c r="C239" s="314"/>
      <c r="D239" s="314"/>
      <c r="E239" s="314"/>
      <c r="F239" s="314"/>
      <c r="G239" s="315"/>
      <c r="H239" s="341"/>
      <c r="I239" s="342"/>
      <c r="J239" s="342"/>
      <c r="K239" s="342"/>
      <c r="L239" s="343"/>
      <c r="M239" s="346"/>
      <c r="N239" s="347"/>
      <c r="O239" s="347"/>
      <c r="P239" s="347"/>
      <c r="Q239" s="347"/>
      <c r="R239" s="347"/>
      <c r="S239" s="347"/>
      <c r="T239" s="347"/>
      <c r="U239" s="347"/>
      <c r="V239" s="347"/>
      <c r="W239" s="347"/>
      <c r="X239" s="347"/>
      <c r="Y239" s="348"/>
      <c r="Z239" s="764"/>
      <c r="AA239" s="765"/>
      <c r="AB239" s="765"/>
      <c r="AC239" s="766"/>
      <c r="AD239" s="341"/>
      <c r="AE239" s="342"/>
      <c r="AF239" s="342"/>
      <c r="AG239" s="342"/>
      <c r="AH239" s="343"/>
      <c r="AI239" s="346"/>
      <c r="AJ239" s="347"/>
      <c r="AK239" s="347"/>
      <c r="AL239" s="347"/>
      <c r="AM239" s="347"/>
      <c r="AN239" s="347"/>
      <c r="AO239" s="347"/>
      <c r="AP239" s="347"/>
      <c r="AQ239" s="347"/>
      <c r="AR239" s="347"/>
      <c r="AS239" s="347"/>
      <c r="AT239" s="347"/>
      <c r="AU239" s="348"/>
      <c r="AV239" s="697"/>
      <c r="AW239" s="698"/>
      <c r="AX239" s="698"/>
      <c r="AY239" s="699"/>
    </row>
    <row r="240" spans="2:51" ht="24.75" customHeight="1">
      <c r="B240" s="313"/>
      <c r="C240" s="314"/>
      <c r="D240" s="314"/>
      <c r="E240" s="314"/>
      <c r="F240" s="314"/>
      <c r="G240" s="315"/>
      <c r="H240" s="341"/>
      <c r="I240" s="342"/>
      <c r="J240" s="342"/>
      <c r="K240" s="342"/>
      <c r="L240" s="343"/>
      <c r="M240" s="346"/>
      <c r="N240" s="347"/>
      <c r="O240" s="347"/>
      <c r="P240" s="347"/>
      <c r="Q240" s="347"/>
      <c r="R240" s="347"/>
      <c r="S240" s="347"/>
      <c r="T240" s="347"/>
      <c r="U240" s="347"/>
      <c r="V240" s="347"/>
      <c r="W240" s="347"/>
      <c r="X240" s="347"/>
      <c r="Y240" s="348"/>
      <c r="Z240" s="764"/>
      <c r="AA240" s="765"/>
      <c r="AB240" s="765"/>
      <c r="AC240" s="766"/>
      <c r="AD240" s="341"/>
      <c r="AE240" s="342"/>
      <c r="AF240" s="342"/>
      <c r="AG240" s="342"/>
      <c r="AH240" s="343"/>
      <c r="AI240" s="346"/>
      <c r="AJ240" s="347"/>
      <c r="AK240" s="347"/>
      <c r="AL240" s="347"/>
      <c r="AM240" s="347"/>
      <c r="AN240" s="347"/>
      <c r="AO240" s="347"/>
      <c r="AP240" s="347"/>
      <c r="AQ240" s="347"/>
      <c r="AR240" s="347"/>
      <c r="AS240" s="347"/>
      <c r="AT240" s="347"/>
      <c r="AU240" s="348"/>
      <c r="AV240" s="697"/>
      <c r="AW240" s="698"/>
      <c r="AX240" s="698"/>
      <c r="AY240" s="699"/>
    </row>
    <row r="241" spans="2:51" ht="24.75" customHeight="1">
      <c r="B241" s="313"/>
      <c r="C241" s="314"/>
      <c r="D241" s="314"/>
      <c r="E241" s="314"/>
      <c r="F241" s="314"/>
      <c r="G241" s="315"/>
      <c r="H241" s="341"/>
      <c r="I241" s="342"/>
      <c r="J241" s="342"/>
      <c r="K241" s="342"/>
      <c r="L241" s="343"/>
      <c r="M241" s="346"/>
      <c r="N241" s="347"/>
      <c r="O241" s="347"/>
      <c r="P241" s="347"/>
      <c r="Q241" s="347"/>
      <c r="R241" s="347"/>
      <c r="S241" s="347"/>
      <c r="T241" s="347"/>
      <c r="U241" s="347"/>
      <c r="V241" s="347"/>
      <c r="W241" s="347"/>
      <c r="X241" s="347"/>
      <c r="Y241" s="348"/>
      <c r="Z241" s="697"/>
      <c r="AA241" s="698"/>
      <c r="AB241" s="698"/>
      <c r="AC241" s="698"/>
      <c r="AD241" s="341"/>
      <c r="AE241" s="342"/>
      <c r="AF241" s="342"/>
      <c r="AG241" s="342"/>
      <c r="AH241" s="343"/>
      <c r="AI241" s="346"/>
      <c r="AJ241" s="347"/>
      <c r="AK241" s="347"/>
      <c r="AL241" s="347"/>
      <c r="AM241" s="347"/>
      <c r="AN241" s="347"/>
      <c r="AO241" s="347"/>
      <c r="AP241" s="347"/>
      <c r="AQ241" s="347"/>
      <c r="AR241" s="347"/>
      <c r="AS241" s="347"/>
      <c r="AT241" s="347"/>
      <c r="AU241" s="348"/>
      <c r="AV241" s="697"/>
      <c r="AW241" s="698"/>
      <c r="AX241" s="698"/>
      <c r="AY241" s="699"/>
    </row>
    <row r="242" spans="2:51" ht="24.75" customHeight="1">
      <c r="B242" s="313"/>
      <c r="C242" s="314"/>
      <c r="D242" s="314"/>
      <c r="E242" s="314"/>
      <c r="F242" s="314"/>
      <c r="G242" s="315"/>
      <c r="H242" s="341"/>
      <c r="I242" s="342"/>
      <c r="J242" s="342"/>
      <c r="K242" s="342"/>
      <c r="L242" s="343"/>
      <c r="M242" s="346"/>
      <c r="N242" s="347"/>
      <c r="O242" s="347"/>
      <c r="P242" s="347"/>
      <c r="Q242" s="347"/>
      <c r="R242" s="347"/>
      <c r="S242" s="347"/>
      <c r="T242" s="347"/>
      <c r="U242" s="347"/>
      <c r="V242" s="347"/>
      <c r="W242" s="347"/>
      <c r="X242" s="347"/>
      <c r="Y242" s="348"/>
      <c r="Z242" s="697"/>
      <c r="AA242" s="698"/>
      <c r="AB242" s="698"/>
      <c r="AC242" s="698"/>
      <c r="AD242" s="341"/>
      <c r="AE242" s="342"/>
      <c r="AF242" s="342"/>
      <c r="AG242" s="342"/>
      <c r="AH242" s="343"/>
      <c r="AI242" s="346"/>
      <c r="AJ242" s="347"/>
      <c r="AK242" s="347"/>
      <c r="AL242" s="347"/>
      <c r="AM242" s="347"/>
      <c r="AN242" s="347"/>
      <c r="AO242" s="347"/>
      <c r="AP242" s="347"/>
      <c r="AQ242" s="347"/>
      <c r="AR242" s="347"/>
      <c r="AS242" s="347"/>
      <c r="AT242" s="347"/>
      <c r="AU242" s="348"/>
      <c r="AV242" s="697"/>
      <c r="AW242" s="698"/>
      <c r="AX242" s="698"/>
      <c r="AY242" s="699"/>
    </row>
    <row r="243" spans="2:51" ht="24.75" customHeight="1">
      <c r="B243" s="313"/>
      <c r="C243" s="314"/>
      <c r="D243" s="314"/>
      <c r="E243" s="314"/>
      <c r="F243" s="314"/>
      <c r="G243" s="315"/>
      <c r="H243" s="341"/>
      <c r="I243" s="342"/>
      <c r="J243" s="342"/>
      <c r="K243" s="342"/>
      <c r="L243" s="343"/>
      <c r="M243" s="346"/>
      <c r="N243" s="347"/>
      <c r="O243" s="347"/>
      <c r="P243" s="347"/>
      <c r="Q243" s="347"/>
      <c r="R243" s="347"/>
      <c r="S243" s="347"/>
      <c r="T243" s="347"/>
      <c r="U243" s="347"/>
      <c r="V243" s="347"/>
      <c r="W243" s="347"/>
      <c r="X243" s="347"/>
      <c r="Y243" s="348"/>
      <c r="Z243" s="697"/>
      <c r="AA243" s="698"/>
      <c r="AB243" s="698"/>
      <c r="AC243" s="698"/>
      <c r="AD243" s="341"/>
      <c r="AE243" s="342"/>
      <c r="AF243" s="342"/>
      <c r="AG243" s="342"/>
      <c r="AH243" s="343"/>
      <c r="AI243" s="346"/>
      <c r="AJ243" s="347"/>
      <c r="AK243" s="347"/>
      <c r="AL243" s="347"/>
      <c r="AM243" s="347"/>
      <c r="AN243" s="347"/>
      <c r="AO243" s="347"/>
      <c r="AP243" s="347"/>
      <c r="AQ243" s="347"/>
      <c r="AR243" s="347"/>
      <c r="AS243" s="347"/>
      <c r="AT243" s="347"/>
      <c r="AU243" s="348"/>
      <c r="AV243" s="697"/>
      <c r="AW243" s="698"/>
      <c r="AX243" s="698"/>
      <c r="AY243" s="699"/>
    </row>
    <row r="244" spans="2:51" ht="24.75" customHeight="1">
      <c r="B244" s="313"/>
      <c r="C244" s="314"/>
      <c r="D244" s="314"/>
      <c r="E244" s="314"/>
      <c r="F244" s="314"/>
      <c r="G244" s="315"/>
      <c r="H244" s="642"/>
      <c r="I244" s="595"/>
      <c r="J244" s="595"/>
      <c r="K244" s="595"/>
      <c r="L244" s="596"/>
      <c r="M244" s="643"/>
      <c r="N244" s="644"/>
      <c r="O244" s="644"/>
      <c r="P244" s="644"/>
      <c r="Q244" s="644"/>
      <c r="R244" s="644"/>
      <c r="S244" s="644"/>
      <c r="T244" s="644"/>
      <c r="U244" s="644"/>
      <c r="V244" s="644"/>
      <c r="W244" s="644"/>
      <c r="X244" s="644"/>
      <c r="Y244" s="645"/>
      <c r="Z244" s="646"/>
      <c r="AA244" s="647"/>
      <c r="AB244" s="647"/>
      <c r="AC244" s="647"/>
      <c r="AD244" s="642"/>
      <c r="AE244" s="595"/>
      <c r="AF244" s="595"/>
      <c r="AG244" s="595"/>
      <c r="AH244" s="596"/>
      <c r="AI244" s="643"/>
      <c r="AJ244" s="644"/>
      <c r="AK244" s="644"/>
      <c r="AL244" s="644"/>
      <c r="AM244" s="644"/>
      <c r="AN244" s="644"/>
      <c r="AO244" s="644"/>
      <c r="AP244" s="644"/>
      <c r="AQ244" s="644"/>
      <c r="AR244" s="644"/>
      <c r="AS244" s="644"/>
      <c r="AT244" s="644"/>
      <c r="AU244" s="645"/>
      <c r="AV244" s="646"/>
      <c r="AW244" s="647"/>
      <c r="AX244" s="647"/>
      <c r="AY244" s="648"/>
    </row>
    <row r="245" spans="2:51" ht="24.75" customHeight="1">
      <c r="B245" s="313"/>
      <c r="C245" s="314"/>
      <c r="D245" s="314"/>
      <c r="E245" s="314"/>
      <c r="F245" s="314"/>
      <c r="G245" s="315"/>
      <c r="H245" s="716" t="s">
        <v>35</v>
      </c>
      <c r="I245" s="368"/>
      <c r="J245" s="368"/>
      <c r="K245" s="368"/>
      <c r="L245" s="368"/>
      <c r="M245" s="717"/>
      <c r="N245" s="718"/>
      <c r="O245" s="718"/>
      <c r="P245" s="718"/>
      <c r="Q245" s="718"/>
      <c r="R245" s="718"/>
      <c r="S245" s="718"/>
      <c r="T245" s="718"/>
      <c r="U245" s="718"/>
      <c r="V245" s="718"/>
      <c r="W245" s="718"/>
      <c r="X245" s="718"/>
      <c r="Y245" s="719"/>
      <c r="Z245" s="639">
        <f>SUM(Z237:AC244)</f>
        <v>0</v>
      </c>
      <c r="AA245" s="640"/>
      <c r="AB245" s="640"/>
      <c r="AC245" s="736"/>
      <c r="AD245" s="716" t="s">
        <v>35</v>
      </c>
      <c r="AE245" s="368"/>
      <c r="AF245" s="368"/>
      <c r="AG245" s="368"/>
      <c r="AH245" s="368"/>
      <c r="AI245" s="717"/>
      <c r="AJ245" s="718"/>
      <c r="AK245" s="718"/>
      <c r="AL245" s="718"/>
      <c r="AM245" s="718"/>
      <c r="AN245" s="718"/>
      <c r="AO245" s="718"/>
      <c r="AP245" s="718"/>
      <c r="AQ245" s="718"/>
      <c r="AR245" s="718"/>
      <c r="AS245" s="718"/>
      <c r="AT245" s="718"/>
      <c r="AU245" s="719"/>
      <c r="AV245" s="639">
        <f>SUM(AV237:AY244)</f>
        <v>0</v>
      </c>
      <c r="AW245" s="640"/>
      <c r="AX245" s="640"/>
      <c r="AY245" s="641"/>
    </row>
    <row r="246" spans="2:51" ht="23.25" customHeight="1">
      <c r="B246" s="313"/>
      <c r="C246" s="314"/>
      <c r="D246" s="314"/>
      <c r="E246" s="314"/>
      <c r="F246" s="314"/>
      <c r="G246" s="315"/>
      <c r="H246" s="721" t="s">
        <v>1030</v>
      </c>
      <c r="I246" s="724"/>
      <c r="J246" s="724"/>
      <c r="K246" s="724"/>
      <c r="L246" s="724"/>
      <c r="M246" s="724"/>
      <c r="N246" s="724"/>
      <c r="O246" s="724"/>
      <c r="P246" s="724"/>
      <c r="Q246" s="724"/>
      <c r="R246" s="724"/>
      <c r="S246" s="724"/>
      <c r="T246" s="724"/>
      <c r="U246" s="724"/>
      <c r="V246" s="724"/>
      <c r="W246" s="724"/>
      <c r="X246" s="724"/>
      <c r="Y246" s="724"/>
      <c r="Z246" s="724"/>
      <c r="AA246" s="724"/>
      <c r="AB246" s="724"/>
      <c r="AC246" s="737"/>
      <c r="AD246" s="721" t="s">
        <v>151</v>
      </c>
      <c r="AE246" s="724"/>
      <c r="AF246" s="724"/>
      <c r="AG246" s="724"/>
      <c r="AH246" s="724"/>
      <c r="AI246" s="724"/>
      <c r="AJ246" s="724"/>
      <c r="AK246" s="724"/>
      <c r="AL246" s="724"/>
      <c r="AM246" s="724"/>
      <c r="AN246" s="724"/>
      <c r="AO246" s="724"/>
      <c r="AP246" s="724"/>
      <c r="AQ246" s="724"/>
      <c r="AR246" s="724"/>
      <c r="AS246" s="724"/>
      <c r="AT246" s="724"/>
      <c r="AU246" s="724"/>
      <c r="AV246" s="724"/>
      <c r="AW246" s="724"/>
      <c r="AX246" s="724"/>
      <c r="AY246" s="725"/>
    </row>
    <row r="247" spans="2:51" ht="23.25" customHeight="1">
      <c r="B247" s="313"/>
      <c r="C247" s="314"/>
      <c r="D247" s="314"/>
      <c r="E247" s="314"/>
      <c r="F247" s="314"/>
      <c r="G247" s="315"/>
      <c r="H247" s="726" t="s">
        <v>60</v>
      </c>
      <c r="I247" s="519"/>
      <c r="J247" s="519"/>
      <c r="K247" s="519"/>
      <c r="L247" s="519"/>
      <c r="M247" s="329" t="s">
        <v>143</v>
      </c>
      <c r="N247" s="290"/>
      <c r="O247" s="290"/>
      <c r="P247" s="290"/>
      <c r="Q247" s="290"/>
      <c r="R247" s="290"/>
      <c r="S247" s="290"/>
      <c r="T247" s="290"/>
      <c r="U247" s="290"/>
      <c r="V247" s="290"/>
      <c r="W247" s="290"/>
      <c r="X247" s="290"/>
      <c r="Y247" s="731"/>
      <c r="Z247" s="323" t="s">
        <v>144</v>
      </c>
      <c r="AA247" s="732"/>
      <c r="AB247" s="732"/>
      <c r="AC247" s="738"/>
      <c r="AD247" s="726" t="s">
        <v>60</v>
      </c>
      <c r="AE247" s="519"/>
      <c r="AF247" s="519"/>
      <c r="AG247" s="519"/>
      <c r="AH247" s="519"/>
      <c r="AI247" s="329" t="s">
        <v>143</v>
      </c>
      <c r="AJ247" s="290"/>
      <c r="AK247" s="290"/>
      <c r="AL247" s="290"/>
      <c r="AM247" s="290"/>
      <c r="AN247" s="290"/>
      <c r="AO247" s="290"/>
      <c r="AP247" s="290"/>
      <c r="AQ247" s="290"/>
      <c r="AR247" s="290"/>
      <c r="AS247" s="290"/>
      <c r="AT247" s="290"/>
      <c r="AU247" s="731"/>
      <c r="AV247" s="323" t="s">
        <v>144</v>
      </c>
      <c r="AW247" s="732"/>
      <c r="AX247" s="732"/>
      <c r="AY247" s="733"/>
    </row>
    <row r="248" spans="2:51" ht="23.25" customHeight="1">
      <c r="B248" s="313"/>
      <c r="C248" s="314"/>
      <c r="D248" s="314"/>
      <c r="E248" s="314"/>
      <c r="F248" s="314"/>
      <c r="G248" s="315"/>
      <c r="H248" s="703"/>
      <c r="I248" s="600"/>
      <c r="J248" s="600"/>
      <c r="K248" s="600"/>
      <c r="L248" s="601"/>
      <c r="M248" s="704"/>
      <c r="N248" s="734"/>
      <c r="O248" s="734"/>
      <c r="P248" s="734"/>
      <c r="Q248" s="734"/>
      <c r="R248" s="734"/>
      <c r="S248" s="734"/>
      <c r="T248" s="734"/>
      <c r="U248" s="734"/>
      <c r="V248" s="734"/>
      <c r="W248" s="734"/>
      <c r="X248" s="734"/>
      <c r="Y248" s="735"/>
      <c r="Z248" s="694"/>
      <c r="AA248" s="695"/>
      <c r="AB248" s="695"/>
      <c r="AC248" s="739"/>
      <c r="AD248" s="703"/>
      <c r="AE248" s="600"/>
      <c r="AF248" s="600"/>
      <c r="AG248" s="600"/>
      <c r="AH248" s="601"/>
      <c r="AI248" s="704"/>
      <c r="AJ248" s="734"/>
      <c r="AK248" s="734"/>
      <c r="AL248" s="734"/>
      <c r="AM248" s="734"/>
      <c r="AN248" s="734"/>
      <c r="AO248" s="734"/>
      <c r="AP248" s="734"/>
      <c r="AQ248" s="734"/>
      <c r="AR248" s="734"/>
      <c r="AS248" s="734"/>
      <c r="AT248" s="734"/>
      <c r="AU248" s="735"/>
      <c r="AV248" s="694"/>
      <c r="AW248" s="695"/>
      <c r="AX248" s="695"/>
      <c r="AY248" s="696"/>
    </row>
    <row r="249" spans="2:51" ht="21.75" customHeight="1">
      <c r="B249" s="313"/>
      <c r="C249" s="314"/>
      <c r="D249" s="314"/>
      <c r="E249" s="314"/>
      <c r="F249" s="314"/>
      <c r="G249" s="315"/>
      <c r="H249" s="341"/>
      <c r="I249" s="342"/>
      <c r="J249" s="342"/>
      <c r="K249" s="342"/>
      <c r="L249" s="343"/>
      <c r="M249" s="346"/>
      <c r="N249" s="347"/>
      <c r="O249" s="347"/>
      <c r="P249" s="347"/>
      <c r="Q249" s="347"/>
      <c r="R249" s="347"/>
      <c r="S249" s="347"/>
      <c r="T249" s="347"/>
      <c r="U249" s="347"/>
      <c r="V249" s="347"/>
      <c r="W249" s="347"/>
      <c r="X249" s="347"/>
      <c r="Y249" s="348"/>
      <c r="Z249" s="697"/>
      <c r="AA249" s="698"/>
      <c r="AB249" s="698"/>
      <c r="AC249" s="720"/>
      <c r="AD249" s="341"/>
      <c r="AE249" s="342"/>
      <c r="AF249" s="342"/>
      <c r="AG249" s="342"/>
      <c r="AH249" s="343"/>
      <c r="AI249" s="346"/>
      <c r="AJ249" s="347"/>
      <c r="AK249" s="347"/>
      <c r="AL249" s="347"/>
      <c r="AM249" s="347"/>
      <c r="AN249" s="347"/>
      <c r="AO249" s="347"/>
      <c r="AP249" s="347"/>
      <c r="AQ249" s="347"/>
      <c r="AR249" s="347"/>
      <c r="AS249" s="347"/>
      <c r="AT249" s="347"/>
      <c r="AU249" s="348"/>
      <c r="AV249" s="697"/>
      <c r="AW249" s="698"/>
      <c r="AX249" s="698"/>
      <c r="AY249" s="699"/>
    </row>
    <row r="250" spans="2:51" ht="22.5" customHeight="1">
      <c r="B250" s="313"/>
      <c r="C250" s="314"/>
      <c r="D250" s="314"/>
      <c r="E250" s="314"/>
      <c r="F250" s="314"/>
      <c r="G250" s="315"/>
      <c r="H250" s="341"/>
      <c r="I250" s="342"/>
      <c r="J250" s="342"/>
      <c r="K250" s="342"/>
      <c r="L250" s="343"/>
      <c r="M250" s="346"/>
      <c r="N250" s="347"/>
      <c r="O250" s="347"/>
      <c r="P250" s="347"/>
      <c r="Q250" s="347"/>
      <c r="R250" s="347"/>
      <c r="S250" s="347"/>
      <c r="T250" s="347"/>
      <c r="U250" s="347"/>
      <c r="V250" s="347"/>
      <c r="W250" s="347"/>
      <c r="X250" s="347"/>
      <c r="Y250" s="348"/>
      <c r="Z250" s="697"/>
      <c r="AA250" s="698"/>
      <c r="AB250" s="698"/>
      <c r="AC250" s="720"/>
      <c r="AD250" s="341"/>
      <c r="AE250" s="342"/>
      <c r="AF250" s="342"/>
      <c r="AG250" s="342"/>
      <c r="AH250" s="343"/>
      <c r="AI250" s="346"/>
      <c r="AJ250" s="347"/>
      <c r="AK250" s="347"/>
      <c r="AL250" s="347"/>
      <c r="AM250" s="347"/>
      <c r="AN250" s="347"/>
      <c r="AO250" s="347"/>
      <c r="AP250" s="347"/>
      <c r="AQ250" s="347"/>
      <c r="AR250" s="347"/>
      <c r="AS250" s="347"/>
      <c r="AT250" s="347"/>
      <c r="AU250" s="348"/>
      <c r="AV250" s="697"/>
      <c r="AW250" s="698"/>
      <c r="AX250" s="698"/>
      <c r="AY250" s="699"/>
    </row>
    <row r="251" spans="2:51" ht="24" customHeight="1">
      <c r="B251" s="313"/>
      <c r="C251" s="314"/>
      <c r="D251" s="314"/>
      <c r="E251" s="314"/>
      <c r="F251" s="314"/>
      <c r="G251" s="315"/>
      <c r="H251" s="341"/>
      <c r="I251" s="342"/>
      <c r="J251" s="342"/>
      <c r="K251" s="342"/>
      <c r="L251" s="343"/>
      <c r="M251" s="346"/>
      <c r="N251" s="347"/>
      <c r="O251" s="347"/>
      <c r="P251" s="347"/>
      <c r="Q251" s="347"/>
      <c r="R251" s="347"/>
      <c r="S251" s="347"/>
      <c r="T251" s="347"/>
      <c r="U251" s="347"/>
      <c r="V251" s="347"/>
      <c r="W251" s="347"/>
      <c r="X251" s="347"/>
      <c r="Y251" s="348"/>
      <c r="Z251" s="697"/>
      <c r="AA251" s="698"/>
      <c r="AB251" s="698"/>
      <c r="AC251" s="720"/>
      <c r="AD251" s="341"/>
      <c r="AE251" s="342"/>
      <c r="AF251" s="342"/>
      <c r="AG251" s="342"/>
      <c r="AH251" s="343"/>
      <c r="AI251" s="346"/>
      <c r="AJ251" s="347"/>
      <c r="AK251" s="347"/>
      <c r="AL251" s="347"/>
      <c r="AM251" s="347"/>
      <c r="AN251" s="347"/>
      <c r="AO251" s="347"/>
      <c r="AP251" s="347"/>
      <c r="AQ251" s="347"/>
      <c r="AR251" s="347"/>
      <c r="AS251" s="347"/>
      <c r="AT251" s="347"/>
      <c r="AU251" s="348"/>
      <c r="AV251" s="697"/>
      <c r="AW251" s="698"/>
      <c r="AX251" s="698"/>
      <c r="AY251" s="699"/>
    </row>
    <row r="252" spans="2:51" ht="24" customHeight="1">
      <c r="B252" s="313"/>
      <c r="C252" s="314"/>
      <c r="D252" s="314"/>
      <c r="E252" s="314"/>
      <c r="F252" s="314"/>
      <c r="G252" s="315"/>
      <c r="H252" s="341"/>
      <c r="I252" s="342"/>
      <c r="J252" s="342"/>
      <c r="K252" s="342"/>
      <c r="L252" s="343"/>
      <c r="M252" s="346"/>
      <c r="N252" s="347"/>
      <c r="O252" s="347"/>
      <c r="P252" s="347"/>
      <c r="Q252" s="347"/>
      <c r="R252" s="347"/>
      <c r="S252" s="347"/>
      <c r="T252" s="347"/>
      <c r="U252" s="347"/>
      <c r="V252" s="347"/>
      <c r="W252" s="347"/>
      <c r="X252" s="347"/>
      <c r="Y252" s="348"/>
      <c r="Z252" s="697"/>
      <c r="AA252" s="698"/>
      <c r="AB252" s="698"/>
      <c r="AC252" s="698"/>
      <c r="AD252" s="341"/>
      <c r="AE252" s="342"/>
      <c r="AF252" s="342"/>
      <c r="AG252" s="342"/>
      <c r="AH252" s="343"/>
      <c r="AI252" s="346"/>
      <c r="AJ252" s="347"/>
      <c r="AK252" s="347"/>
      <c r="AL252" s="347"/>
      <c r="AM252" s="347"/>
      <c r="AN252" s="347"/>
      <c r="AO252" s="347"/>
      <c r="AP252" s="347"/>
      <c r="AQ252" s="347"/>
      <c r="AR252" s="347"/>
      <c r="AS252" s="347"/>
      <c r="AT252" s="347"/>
      <c r="AU252" s="348"/>
      <c r="AV252" s="697"/>
      <c r="AW252" s="698"/>
      <c r="AX252" s="698"/>
      <c r="AY252" s="699"/>
    </row>
    <row r="253" spans="2:51" ht="24" customHeight="1">
      <c r="B253" s="313"/>
      <c r="C253" s="314"/>
      <c r="D253" s="314"/>
      <c r="E253" s="314"/>
      <c r="F253" s="314"/>
      <c r="G253" s="315"/>
      <c r="H253" s="341"/>
      <c r="I253" s="342"/>
      <c r="J253" s="342"/>
      <c r="K253" s="342"/>
      <c r="L253" s="343"/>
      <c r="M253" s="346"/>
      <c r="N253" s="347"/>
      <c r="O253" s="347"/>
      <c r="P253" s="347"/>
      <c r="Q253" s="347"/>
      <c r="R253" s="347"/>
      <c r="S253" s="347"/>
      <c r="T253" s="347"/>
      <c r="U253" s="347"/>
      <c r="V253" s="347"/>
      <c r="W253" s="347"/>
      <c r="X253" s="347"/>
      <c r="Y253" s="348"/>
      <c r="Z253" s="697"/>
      <c r="AA253" s="698"/>
      <c r="AB253" s="698"/>
      <c r="AC253" s="698"/>
      <c r="AD253" s="341"/>
      <c r="AE253" s="342"/>
      <c r="AF253" s="342"/>
      <c r="AG253" s="342"/>
      <c r="AH253" s="343"/>
      <c r="AI253" s="346"/>
      <c r="AJ253" s="347"/>
      <c r="AK253" s="347"/>
      <c r="AL253" s="347"/>
      <c r="AM253" s="347"/>
      <c r="AN253" s="347"/>
      <c r="AO253" s="347"/>
      <c r="AP253" s="347"/>
      <c r="AQ253" s="347"/>
      <c r="AR253" s="347"/>
      <c r="AS253" s="347"/>
      <c r="AT253" s="347"/>
      <c r="AU253" s="348"/>
      <c r="AV253" s="697"/>
      <c r="AW253" s="698"/>
      <c r="AX253" s="698"/>
      <c r="AY253" s="699"/>
    </row>
    <row r="254" spans="2:51" ht="24" customHeight="1">
      <c r="B254" s="313"/>
      <c r="C254" s="314"/>
      <c r="D254" s="314"/>
      <c r="E254" s="314"/>
      <c r="F254" s="314"/>
      <c r="G254" s="315"/>
      <c r="H254" s="341"/>
      <c r="I254" s="342"/>
      <c r="J254" s="342"/>
      <c r="K254" s="342"/>
      <c r="L254" s="343"/>
      <c r="M254" s="346"/>
      <c r="N254" s="347"/>
      <c r="O254" s="347"/>
      <c r="P254" s="347"/>
      <c r="Q254" s="347"/>
      <c r="R254" s="347"/>
      <c r="S254" s="347"/>
      <c r="T254" s="347"/>
      <c r="U254" s="347"/>
      <c r="V254" s="347"/>
      <c r="W254" s="347"/>
      <c r="X254" s="347"/>
      <c r="Y254" s="348"/>
      <c r="Z254" s="697"/>
      <c r="AA254" s="698"/>
      <c r="AB254" s="698"/>
      <c r="AC254" s="698"/>
      <c r="AD254" s="341"/>
      <c r="AE254" s="342"/>
      <c r="AF254" s="342"/>
      <c r="AG254" s="342"/>
      <c r="AH254" s="343"/>
      <c r="AI254" s="346"/>
      <c r="AJ254" s="347"/>
      <c r="AK254" s="347"/>
      <c r="AL254" s="347"/>
      <c r="AM254" s="347"/>
      <c r="AN254" s="347"/>
      <c r="AO254" s="347"/>
      <c r="AP254" s="347"/>
      <c r="AQ254" s="347"/>
      <c r="AR254" s="347"/>
      <c r="AS254" s="347"/>
      <c r="AT254" s="347"/>
      <c r="AU254" s="348"/>
      <c r="AV254" s="697"/>
      <c r="AW254" s="698"/>
      <c r="AX254" s="698"/>
      <c r="AY254" s="699"/>
    </row>
    <row r="255" spans="2:51" ht="24" customHeight="1">
      <c r="B255" s="313"/>
      <c r="C255" s="314"/>
      <c r="D255" s="314"/>
      <c r="E255" s="314"/>
      <c r="F255" s="314"/>
      <c r="G255" s="315"/>
      <c r="H255" s="642"/>
      <c r="I255" s="595"/>
      <c r="J255" s="595"/>
      <c r="K255" s="595"/>
      <c r="L255" s="596"/>
      <c r="M255" s="643"/>
      <c r="N255" s="644"/>
      <c r="O255" s="644"/>
      <c r="P255" s="644"/>
      <c r="Q255" s="644"/>
      <c r="R255" s="644"/>
      <c r="S255" s="644"/>
      <c r="T255" s="644"/>
      <c r="U255" s="644"/>
      <c r="V255" s="644"/>
      <c r="W255" s="644"/>
      <c r="X255" s="644"/>
      <c r="Y255" s="645"/>
      <c r="Z255" s="646"/>
      <c r="AA255" s="647"/>
      <c r="AB255" s="647"/>
      <c r="AC255" s="647"/>
      <c r="AD255" s="642"/>
      <c r="AE255" s="595"/>
      <c r="AF255" s="595"/>
      <c r="AG255" s="595"/>
      <c r="AH255" s="596"/>
      <c r="AI255" s="643"/>
      <c r="AJ255" s="644"/>
      <c r="AK255" s="644"/>
      <c r="AL255" s="644"/>
      <c r="AM255" s="644"/>
      <c r="AN255" s="644"/>
      <c r="AO255" s="644"/>
      <c r="AP255" s="644"/>
      <c r="AQ255" s="644"/>
      <c r="AR255" s="644"/>
      <c r="AS255" s="644"/>
      <c r="AT255" s="644"/>
      <c r="AU255" s="645"/>
      <c r="AV255" s="646"/>
      <c r="AW255" s="647"/>
      <c r="AX255" s="647"/>
      <c r="AY255" s="648"/>
    </row>
    <row r="256" spans="2:51" ht="24" customHeight="1">
      <c r="B256" s="313"/>
      <c r="C256" s="314"/>
      <c r="D256" s="314"/>
      <c r="E256" s="314"/>
      <c r="F256" s="314"/>
      <c r="G256" s="315"/>
      <c r="H256" s="716" t="s">
        <v>35</v>
      </c>
      <c r="I256" s="368"/>
      <c r="J256" s="368"/>
      <c r="K256" s="368"/>
      <c r="L256" s="368"/>
      <c r="M256" s="717"/>
      <c r="N256" s="718"/>
      <c r="O256" s="718"/>
      <c r="P256" s="718"/>
      <c r="Q256" s="718"/>
      <c r="R256" s="718"/>
      <c r="S256" s="718"/>
      <c r="T256" s="718"/>
      <c r="U256" s="718"/>
      <c r="V256" s="718"/>
      <c r="W256" s="718"/>
      <c r="X256" s="718"/>
      <c r="Y256" s="719"/>
      <c r="Z256" s="639">
        <f>SUM(Z248:AC255)</f>
        <v>0</v>
      </c>
      <c r="AA256" s="640"/>
      <c r="AB256" s="640"/>
      <c r="AC256" s="736"/>
      <c r="AD256" s="716" t="s">
        <v>35</v>
      </c>
      <c r="AE256" s="368"/>
      <c r="AF256" s="368"/>
      <c r="AG256" s="368"/>
      <c r="AH256" s="368"/>
      <c r="AI256" s="717"/>
      <c r="AJ256" s="718"/>
      <c r="AK256" s="718"/>
      <c r="AL256" s="718"/>
      <c r="AM256" s="718"/>
      <c r="AN256" s="718"/>
      <c r="AO256" s="718"/>
      <c r="AP256" s="718"/>
      <c r="AQ256" s="718"/>
      <c r="AR256" s="718"/>
      <c r="AS256" s="718"/>
      <c r="AT256" s="718"/>
      <c r="AU256" s="719"/>
      <c r="AV256" s="639">
        <f>SUM(AV248:AY255)</f>
        <v>0</v>
      </c>
      <c r="AW256" s="640"/>
      <c r="AX256" s="640"/>
      <c r="AY256" s="641"/>
    </row>
    <row r="257" spans="2:51" ht="24" customHeight="1">
      <c r="B257" s="313"/>
      <c r="C257" s="314"/>
      <c r="D257" s="314"/>
      <c r="E257" s="314"/>
      <c r="F257" s="314"/>
      <c r="G257" s="315"/>
      <c r="H257" s="721" t="s">
        <v>154</v>
      </c>
      <c r="I257" s="724"/>
      <c r="J257" s="724"/>
      <c r="K257" s="724"/>
      <c r="L257" s="724"/>
      <c r="M257" s="724"/>
      <c r="N257" s="724"/>
      <c r="O257" s="724"/>
      <c r="P257" s="724"/>
      <c r="Q257" s="724"/>
      <c r="R257" s="724"/>
      <c r="S257" s="724"/>
      <c r="T257" s="724"/>
      <c r="U257" s="724"/>
      <c r="V257" s="724"/>
      <c r="W257" s="724"/>
      <c r="X257" s="724"/>
      <c r="Y257" s="724"/>
      <c r="Z257" s="724"/>
      <c r="AA257" s="724"/>
      <c r="AB257" s="724"/>
      <c r="AC257" s="737"/>
      <c r="AD257" s="721" t="s">
        <v>155</v>
      </c>
      <c r="AE257" s="724"/>
      <c r="AF257" s="724"/>
      <c r="AG257" s="724"/>
      <c r="AH257" s="724"/>
      <c r="AI257" s="724"/>
      <c r="AJ257" s="724"/>
      <c r="AK257" s="724"/>
      <c r="AL257" s="724"/>
      <c r="AM257" s="724"/>
      <c r="AN257" s="724"/>
      <c r="AO257" s="724"/>
      <c r="AP257" s="724"/>
      <c r="AQ257" s="724"/>
      <c r="AR257" s="724"/>
      <c r="AS257" s="724"/>
      <c r="AT257" s="724"/>
      <c r="AU257" s="724"/>
      <c r="AV257" s="724"/>
      <c r="AW257" s="724"/>
      <c r="AX257" s="724"/>
      <c r="AY257" s="725"/>
    </row>
    <row r="258" spans="2:51" ht="24" customHeight="1">
      <c r="B258" s="313"/>
      <c r="C258" s="314"/>
      <c r="D258" s="314"/>
      <c r="E258" s="314"/>
      <c r="F258" s="314"/>
      <c r="G258" s="315"/>
      <c r="H258" s="726" t="s">
        <v>60</v>
      </c>
      <c r="I258" s="519"/>
      <c r="J258" s="519"/>
      <c r="K258" s="519"/>
      <c r="L258" s="519"/>
      <c r="M258" s="329" t="s">
        <v>143</v>
      </c>
      <c r="N258" s="290"/>
      <c r="O258" s="290"/>
      <c r="P258" s="290"/>
      <c r="Q258" s="290"/>
      <c r="R258" s="290"/>
      <c r="S258" s="290"/>
      <c r="T258" s="290"/>
      <c r="U258" s="290"/>
      <c r="V258" s="290"/>
      <c r="W258" s="290"/>
      <c r="X258" s="290"/>
      <c r="Y258" s="731"/>
      <c r="Z258" s="323" t="s">
        <v>144</v>
      </c>
      <c r="AA258" s="732"/>
      <c r="AB258" s="732"/>
      <c r="AC258" s="738"/>
      <c r="AD258" s="726" t="s">
        <v>60</v>
      </c>
      <c r="AE258" s="519"/>
      <c r="AF258" s="519"/>
      <c r="AG258" s="519"/>
      <c r="AH258" s="519"/>
      <c r="AI258" s="329" t="s">
        <v>143</v>
      </c>
      <c r="AJ258" s="290"/>
      <c r="AK258" s="290"/>
      <c r="AL258" s="290"/>
      <c r="AM258" s="290"/>
      <c r="AN258" s="290"/>
      <c r="AO258" s="290"/>
      <c r="AP258" s="290"/>
      <c r="AQ258" s="290"/>
      <c r="AR258" s="290"/>
      <c r="AS258" s="290"/>
      <c r="AT258" s="290"/>
      <c r="AU258" s="731"/>
      <c r="AV258" s="323" t="s">
        <v>144</v>
      </c>
      <c r="AW258" s="732"/>
      <c r="AX258" s="732"/>
      <c r="AY258" s="733"/>
    </row>
    <row r="259" spans="2:51" ht="23.25" customHeight="1">
      <c r="B259" s="313"/>
      <c r="C259" s="314"/>
      <c r="D259" s="314"/>
      <c r="E259" s="314"/>
      <c r="F259" s="314"/>
      <c r="G259" s="315"/>
      <c r="H259" s="703"/>
      <c r="I259" s="600"/>
      <c r="J259" s="600"/>
      <c r="K259" s="600"/>
      <c r="L259" s="601"/>
      <c r="M259" s="704"/>
      <c r="N259" s="734"/>
      <c r="O259" s="734"/>
      <c r="P259" s="734"/>
      <c r="Q259" s="734"/>
      <c r="R259" s="734"/>
      <c r="S259" s="734"/>
      <c r="T259" s="734"/>
      <c r="U259" s="734"/>
      <c r="V259" s="734"/>
      <c r="W259" s="734"/>
      <c r="X259" s="734"/>
      <c r="Y259" s="735"/>
      <c r="Z259" s="694"/>
      <c r="AA259" s="695"/>
      <c r="AB259" s="695"/>
      <c r="AC259" s="739"/>
      <c r="AD259" s="703"/>
      <c r="AE259" s="600"/>
      <c r="AF259" s="600"/>
      <c r="AG259" s="600"/>
      <c r="AH259" s="601"/>
      <c r="AI259" s="704"/>
      <c r="AJ259" s="734"/>
      <c r="AK259" s="734"/>
      <c r="AL259" s="734"/>
      <c r="AM259" s="734"/>
      <c r="AN259" s="734"/>
      <c r="AO259" s="734"/>
      <c r="AP259" s="734"/>
      <c r="AQ259" s="734"/>
      <c r="AR259" s="734"/>
      <c r="AS259" s="734"/>
      <c r="AT259" s="734"/>
      <c r="AU259" s="735"/>
      <c r="AV259" s="694"/>
      <c r="AW259" s="695"/>
      <c r="AX259" s="695"/>
      <c r="AY259" s="696"/>
    </row>
    <row r="260" spans="2:51" ht="23.25" customHeight="1">
      <c r="B260" s="313"/>
      <c r="C260" s="314"/>
      <c r="D260" s="314"/>
      <c r="E260" s="314"/>
      <c r="F260" s="314"/>
      <c r="G260" s="315"/>
      <c r="H260" s="341"/>
      <c r="I260" s="342"/>
      <c r="J260" s="342"/>
      <c r="K260" s="342"/>
      <c r="L260" s="343"/>
      <c r="M260" s="346"/>
      <c r="N260" s="347"/>
      <c r="O260" s="347"/>
      <c r="P260" s="347"/>
      <c r="Q260" s="347"/>
      <c r="R260" s="347"/>
      <c r="S260" s="347"/>
      <c r="T260" s="347"/>
      <c r="U260" s="347"/>
      <c r="V260" s="347"/>
      <c r="W260" s="347"/>
      <c r="X260" s="347"/>
      <c r="Y260" s="348"/>
      <c r="Z260" s="697"/>
      <c r="AA260" s="698"/>
      <c r="AB260" s="698"/>
      <c r="AC260" s="720"/>
      <c r="AD260" s="341"/>
      <c r="AE260" s="342"/>
      <c r="AF260" s="342"/>
      <c r="AG260" s="342"/>
      <c r="AH260" s="343"/>
      <c r="AI260" s="346"/>
      <c r="AJ260" s="347"/>
      <c r="AK260" s="347"/>
      <c r="AL260" s="347"/>
      <c r="AM260" s="347"/>
      <c r="AN260" s="347"/>
      <c r="AO260" s="347"/>
      <c r="AP260" s="347"/>
      <c r="AQ260" s="347"/>
      <c r="AR260" s="347"/>
      <c r="AS260" s="347"/>
      <c r="AT260" s="347"/>
      <c r="AU260" s="348"/>
      <c r="AV260" s="697"/>
      <c r="AW260" s="698"/>
      <c r="AX260" s="698"/>
      <c r="AY260" s="699"/>
    </row>
    <row r="261" spans="2:51" ht="23.25" customHeight="1">
      <c r="B261" s="313"/>
      <c r="C261" s="314"/>
      <c r="D261" s="314"/>
      <c r="E261" s="314"/>
      <c r="F261" s="314"/>
      <c r="G261" s="315"/>
      <c r="H261" s="341"/>
      <c r="I261" s="342"/>
      <c r="J261" s="342"/>
      <c r="K261" s="342"/>
      <c r="L261" s="343"/>
      <c r="M261" s="346"/>
      <c r="N261" s="347"/>
      <c r="O261" s="347"/>
      <c r="P261" s="347"/>
      <c r="Q261" s="347"/>
      <c r="R261" s="347"/>
      <c r="S261" s="347"/>
      <c r="T261" s="347"/>
      <c r="U261" s="347"/>
      <c r="V261" s="347"/>
      <c r="W261" s="347"/>
      <c r="X261" s="347"/>
      <c r="Y261" s="348"/>
      <c r="Z261" s="697"/>
      <c r="AA261" s="698"/>
      <c r="AB261" s="698"/>
      <c r="AC261" s="720"/>
      <c r="AD261" s="341"/>
      <c r="AE261" s="342"/>
      <c r="AF261" s="342"/>
      <c r="AG261" s="342"/>
      <c r="AH261" s="343"/>
      <c r="AI261" s="346"/>
      <c r="AJ261" s="347"/>
      <c r="AK261" s="347"/>
      <c r="AL261" s="347"/>
      <c r="AM261" s="347"/>
      <c r="AN261" s="347"/>
      <c r="AO261" s="347"/>
      <c r="AP261" s="347"/>
      <c r="AQ261" s="347"/>
      <c r="AR261" s="347"/>
      <c r="AS261" s="347"/>
      <c r="AT261" s="347"/>
      <c r="AU261" s="348"/>
      <c r="AV261" s="697"/>
      <c r="AW261" s="698"/>
      <c r="AX261" s="698"/>
      <c r="AY261" s="699"/>
    </row>
    <row r="262" spans="2:51" ht="23.25" customHeight="1">
      <c r="B262" s="313"/>
      <c r="C262" s="314"/>
      <c r="D262" s="314"/>
      <c r="E262" s="314"/>
      <c r="F262" s="314"/>
      <c r="G262" s="315"/>
      <c r="H262" s="341"/>
      <c r="I262" s="342"/>
      <c r="J262" s="342"/>
      <c r="K262" s="342"/>
      <c r="L262" s="343"/>
      <c r="M262" s="346"/>
      <c r="N262" s="347"/>
      <c r="O262" s="347"/>
      <c r="P262" s="347"/>
      <c r="Q262" s="347"/>
      <c r="R262" s="347"/>
      <c r="S262" s="347"/>
      <c r="T262" s="347"/>
      <c r="U262" s="347"/>
      <c r="V262" s="347"/>
      <c r="W262" s="347"/>
      <c r="X262" s="347"/>
      <c r="Y262" s="348"/>
      <c r="Z262" s="697"/>
      <c r="AA262" s="698"/>
      <c r="AB262" s="698"/>
      <c r="AC262" s="720"/>
      <c r="AD262" s="341"/>
      <c r="AE262" s="342"/>
      <c r="AF262" s="342"/>
      <c r="AG262" s="342"/>
      <c r="AH262" s="343"/>
      <c r="AI262" s="346"/>
      <c r="AJ262" s="347"/>
      <c r="AK262" s="347"/>
      <c r="AL262" s="347"/>
      <c r="AM262" s="347"/>
      <c r="AN262" s="347"/>
      <c r="AO262" s="347"/>
      <c r="AP262" s="347"/>
      <c r="AQ262" s="347"/>
      <c r="AR262" s="347"/>
      <c r="AS262" s="347"/>
      <c r="AT262" s="347"/>
      <c r="AU262" s="348"/>
      <c r="AV262" s="697"/>
      <c r="AW262" s="698"/>
      <c r="AX262" s="698"/>
      <c r="AY262" s="699"/>
    </row>
    <row r="263" spans="2:51" ht="23.25" customHeight="1">
      <c r="B263" s="313"/>
      <c r="C263" s="314"/>
      <c r="D263" s="314"/>
      <c r="E263" s="314"/>
      <c r="F263" s="314"/>
      <c r="G263" s="315"/>
      <c r="H263" s="341"/>
      <c r="I263" s="342"/>
      <c r="J263" s="342"/>
      <c r="K263" s="342"/>
      <c r="L263" s="343"/>
      <c r="M263" s="346"/>
      <c r="N263" s="347"/>
      <c r="O263" s="347"/>
      <c r="P263" s="347"/>
      <c r="Q263" s="347"/>
      <c r="R263" s="347"/>
      <c r="S263" s="347"/>
      <c r="T263" s="347"/>
      <c r="U263" s="347"/>
      <c r="V263" s="347"/>
      <c r="W263" s="347"/>
      <c r="X263" s="347"/>
      <c r="Y263" s="348"/>
      <c r="Z263" s="697"/>
      <c r="AA263" s="698"/>
      <c r="AB263" s="698"/>
      <c r="AC263" s="698"/>
      <c r="AD263" s="341"/>
      <c r="AE263" s="342"/>
      <c r="AF263" s="342"/>
      <c r="AG263" s="342"/>
      <c r="AH263" s="343"/>
      <c r="AI263" s="346"/>
      <c r="AJ263" s="347"/>
      <c r="AK263" s="347"/>
      <c r="AL263" s="347"/>
      <c r="AM263" s="347"/>
      <c r="AN263" s="347"/>
      <c r="AO263" s="347"/>
      <c r="AP263" s="347"/>
      <c r="AQ263" s="347"/>
      <c r="AR263" s="347"/>
      <c r="AS263" s="347"/>
      <c r="AT263" s="347"/>
      <c r="AU263" s="348"/>
      <c r="AV263" s="697"/>
      <c r="AW263" s="698"/>
      <c r="AX263" s="698"/>
      <c r="AY263" s="699"/>
    </row>
    <row r="264" spans="2:51" ht="23.25" customHeight="1">
      <c r="B264" s="313"/>
      <c r="C264" s="314"/>
      <c r="D264" s="314"/>
      <c r="E264" s="314"/>
      <c r="F264" s="314"/>
      <c r="G264" s="315"/>
      <c r="H264" s="341"/>
      <c r="I264" s="342"/>
      <c r="J264" s="342"/>
      <c r="K264" s="342"/>
      <c r="L264" s="343"/>
      <c r="M264" s="346"/>
      <c r="N264" s="347"/>
      <c r="O264" s="347"/>
      <c r="P264" s="347"/>
      <c r="Q264" s="347"/>
      <c r="R264" s="347"/>
      <c r="S264" s="347"/>
      <c r="T264" s="347"/>
      <c r="U264" s="347"/>
      <c r="V264" s="347"/>
      <c r="W264" s="347"/>
      <c r="X264" s="347"/>
      <c r="Y264" s="348"/>
      <c r="Z264" s="697"/>
      <c r="AA264" s="698"/>
      <c r="AB264" s="698"/>
      <c r="AC264" s="698"/>
      <c r="AD264" s="341"/>
      <c r="AE264" s="342"/>
      <c r="AF264" s="342"/>
      <c r="AG264" s="342"/>
      <c r="AH264" s="343"/>
      <c r="AI264" s="346"/>
      <c r="AJ264" s="347"/>
      <c r="AK264" s="347"/>
      <c r="AL264" s="347"/>
      <c r="AM264" s="347"/>
      <c r="AN264" s="347"/>
      <c r="AO264" s="347"/>
      <c r="AP264" s="347"/>
      <c r="AQ264" s="347"/>
      <c r="AR264" s="347"/>
      <c r="AS264" s="347"/>
      <c r="AT264" s="347"/>
      <c r="AU264" s="348"/>
      <c r="AV264" s="697"/>
      <c r="AW264" s="698"/>
      <c r="AX264" s="698"/>
      <c r="AY264" s="699"/>
    </row>
    <row r="265" spans="2:51" ht="23.25" customHeight="1">
      <c r="B265" s="313"/>
      <c r="C265" s="314"/>
      <c r="D265" s="314"/>
      <c r="E265" s="314"/>
      <c r="F265" s="314"/>
      <c r="G265" s="315"/>
      <c r="H265" s="341"/>
      <c r="I265" s="342"/>
      <c r="J265" s="342"/>
      <c r="K265" s="342"/>
      <c r="L265" s="343"/>
      <c r="M265" s="346"/>
      <c r="N265" s="347"/>
      <c r="O265" s="347"/>
      <c r="P265" s="347"/>
      <c r="Q265" s="347"/>
      <c r="R265" s="347"/>
      <c r="S265" s="347"/>
      <c r="T265" s="347"/>
      <c r="U265" s="347"/>
      <c r="V265" s="347"/>
      <c r="W265" s="347"/>
      <c r="X265" s="347"/>
      <c r="Y265" s="348"/>
      <c r="Z265" s="697"/>
      <c r="AA265" s="698"/>
      <c r="AB265" s="698"/>
      <c r="AC265" s="698"/>
      <c r="AD265" s="341"/>
      <c r="AE265" s="342"/>
      <c r="AF265" s="342"/>
      <c r="AG265" s="342"/>
      <c r="AH265" s="343"/>
      <c r="AI265" s="346"/>
      <c r="AJ265" s="347"/>
      <c r="AK265" s="347"/>
      <c r="AL265" s="347"/>
      <c r="AM265" s="347"/>
      <c r="AN265" s="347"/>
      <c r="AO265" s="347"/>
      <c r="AP265" s="347"/>
      <c r="AQ265" s="347"/>
      <c r="AR265" s="347"/>
      <c r="AS265" s="347"/>
      <c r="AT265" s="347"/>
      <c r="AU265" s="348"/>
      <c r="AV265" s="697"/>
      <c r="AW265" s="698"/>
      <c r="AX265" s="698"/>
      <c r="AY265" s="699"/>
    </row>
    <row r="266" spans="2:51" ht="23.25" customHeight="1">
      <c r="B266" s="313"/>
      <c r="C266" s="314"/>
      <c r="D266" s="314"/>
      <c r="E266" s="314"/>
      <c r="F266" s="314"/>
      <c r="G266" s="315"/>
      <c r="H266" s="642"/>
      <c r="I266" s="595"/>
      <c r="J266" s="595"/>
      <c r="K266" s="595"/>
      <c r="L266" s="596"/>
      <c r="M266" s="643"/>
      <c r="N266" s="644"/>
      <c r="O266" s="644"/>
      <c r="P266" s="644"/>
      <c r="Q266" s="644"/>
      <c r="R266" s="644"/>
      <c r="S266" s="644"/>
      <c r="T266" s="644"/>
      <c r="U266" s="644"/>
      <c r="V266" s="644"/>
      <c r="W266" s="644"/>
      <c r="X266" s="644"/>
      <c r="Y266" s="645"/>
      <c r="Z266" s="646"/>
      <c r="AA266" s="647"/>
      <c r="AB266" s="647"/>
      <c r="AC266" s="647"/>
      <c r="AD266" s="642"/>
      <c r="AE266" s="595"/>
      <c r="AF266" s="595"/>
      <c r="AG266" s="595"/>
      <c r="AH266" s="596"/>
      <c r="AI266" s="643"/>
      <c r="AJ266" s="644"/>
      <c r="AK266" s="644"/>
      <c r="AL266" s="644"/>
      <c r="AM266" s="644"/>
      <c r="AN266" s="644"/>
      <c r="AO266" s="644"/>
      <c r="AP266" s="644"/>
      <c r="AQ266" s="644"/>
      <c r="AR266" s="644"/>
      <c r="AS266" s="644"/>
      <c r="AT266" s="644"/>
      <c r="AU266" s="645"/>
      <c r="AV266" s="646"/>
      <c r="AW266" s="647"/>
      <c r="AX266" s="647"/>
      <c r="AY266" s="648"/>
    </row>
    <row r="267" spans="2:51" ht="34.5" customHeight="1" thickBot="1">
      <c r="B267" s="316"/>
      <c r="C267" s="317"/>
      <c r="D267" s="317"/>
      <c r="E267" s="317"/>
      <c r="F267" s="317"/>
      <c r="G267" s="318"/>
      <c r="H267" s="740" t="s">
        <v>35</v>
      </c>
      <c r="I267" s="741"/>
      <c r="J267" s="741"/>
      <c r="K267" s="741"/>
      <c r="L267" s="741"/>
      <c r="M267" s="742"/>
      <c r="N267" s="743"/>
      <c r="O267" s="743"/>
      <c r="P267" s="743"/>
      <c r="Q267" s="743"/>
      <c r="R267" s="743"/>
      <c r="S267" s="743"/>
      <c r="T267" s="743"/>
      <c r="U267" s="743"/>
      <c r="V267" s="743"/>
      <c r="W267" s="743"/>
      <c r="X267" s="743"/>
      <c r="Y267" s="744"/>
      <c r="Z267" s="745">
        <f>SUM(Z259:AC266)</f>
        <v>0</v>
      </c>
      <c r="AA267" s="746"/>
      <c r="AB267" s="746"/>
      <c r="AC267" s="747"/>
      <c r="AD267" s="740" t="s">
        <v>35</v>
      </c>
      <c r="AE267" s="741"/>
      <c r="AF267" s="741"/>
      <c r="AG267" s="741"/>
      <c r="AH267" s="741"/>
      <c r="AI267" s="742"/>
      <c r="AJ267" s="743"/>
      <c r="AK267" s="743"/>
      <c r="AL267" s="743"/>
      <c r="AM267" s="743"/>
      <c r="AN267" s="743"/>
      <c r="AO267" s="743"/>
      <c r="AP267" s="743"/>
      <c r="AQ267" s="743"/>
      <c r="AR267" s="743"/>
      <c r="AS267" s="743"/>
      <c r="AT267" s="743"/>
      <c r="AU267" s="744"/>
      <c r="AV267" s="745">
        <f>SUM(AV259:AY266)</f>
        <v>0</v>
      </c>
      <c r="AW267" s="746"/>
      <c r="AX267" s="746"/>
      <c r="AY267" s="748"/>
    </row>
    <row r="269" spans="2:51" ht="24" customHeight="1">
      <c r="B269" s="53" t="s">
        <v>121</v>
      </c>
      <c r="C269" s="53"/>
      <c r="D269" s="53"/>
      <c r="E269" s="189"/>
      <c r="F269" s="189"/>
      <c r="G269" s="308" t="s">
        <v>1029</v>
      </c>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c r="AJ269" s="308"/>
      <c r="AK269" s="308"/>
      <c r="AL269" s="308"/>
      <c r="AM269" s="308"/>
      <c r="AN269" s="308"/>
      <c r="AO269" s="308"/>
      <c r="AP269" s="308"/>
      <c r="AQ269" s="308"/>
      <c r="AR269" s="308"/>
      <c r="AS269" s="308"/>
      <c r="AT269" s="308"/>
      <c r="AU269" s="308"/>
      <c r="AV269" s="308"/>
      <c r="AW269" s="308"/>
      <c r="AX269" s="308"/>
      <c r="AY269" s="189"/>
    </row>
    <row r="270" spans="2:51" ht="24" customHeight="1">
      <c r="C270" s="55" t="s">
        <v>156</v>
      </c>
    </row>
    <row r="271" spans="2:51" ht="24" customHeight="1">
      <c r="C271" s="192" t="s">
        <v>141</v>
      </c>
      <c r="D271" s="192" t="s">
        <v>1028</v>
      </c>
    </row>
    <row r="272" spans="2:51" ht="33" customHeight="1">
      <c r="B272" s="264"/>
      <c r="C272" s="264"/>
      <c r="D272" s="269" t="s">
        <v>157</v>
      </c>
      <c r="E272" s="269"/>
      <c r="F272" s="269"/>
      <c r="G272" s="269"/>
      <c r="H272" s="269"/>
      <c r="I272" s="269"/>
      <c r="J272" s="269"/>
      <c r="K272" s="269"/>
      <c r="L272" s="269"/>
      <c r="M272" s="269"/>
      <c r="N272" s="269" t="s">
        <v>158</v>
      </c>
      <c r="O272" s="269"/>
      <c r="P272" s="269"/>
      <c r="Q272" s="269"/>
      <c r="R272" s="269"/>
      <c r="S272" s="269"/>
      <c r="T272" s="269"/>
      <c r="U272" s="269"/>
      <c r="V272" s="269"/>
      <c r="W272" s="269"/>
      <c r="X272" s="269"/>
      <c r="Y272" s="269"/>
      <c r="Z272" s="269"/>
      <c r="AA272" s="269"/>
      <c r="AB272" s="269"/>
      <c r="AC272" s="269"/>
      <c r="AD272" s="269"/>
      <c r="AE272" s="269"/>
      <c r="AF272" s="269"/>
      <c r="AG272" s="269"/>
      <c r="AH272" s="269"/>
      <c r="AI272" s="269"/>
      <c r="AJ272" s="269"/>
      <c r="AK272" s="269"/>
      <c r="AL272" s="297" t="s">
        <v>159</v>
      </c>
      <c r="AM272" s="269"/>
      <c r="AN272" s="269"/>
      <c r="AO272" s="269"/>
      <c r="AP272" s="269"/>
      <c r="AQ272" s="269"/>
      <c r="AR272" s="269" t="s">
        <v>160</v>
      </c>
      <c r="AS272" s="269"/>
      <c r="AT272" s="269"/>
      <c r="AU272" s="269"/>
      <c r="AV272" s="269" t="s">
        <v>161</v>
      </c>
      <c r="AW272" s="269"/>
      <c r="AX272" s="269"/>
    </row>
    <row r="273" spans="2:50" ht="24.75" customHeight="1">
      <c r="B273" s="264">
        <v>1</v>
      </c>
      <c r="C273" s="264">
        <v>1</v>
      </c>
      <c r="D273" s="266" t="s">
        <v>1027</v>
      </c>
      <c r="E273" s="266"/>
      <c r="F273" s="266"/>
      <c r="G273" s="266"/>
      <c r="H273" s="266"/>
      <c r="I273" s="266"/>
      <c r="J273" s="266"/>
      <c r="K273" s="266"/>
      <c r="L273" s="266"/>
      <c r="M273" s="266"/>
      <c r="N273" s="266" t="s">
        <v>1026</v>
      </c>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7">
        <v>1</v>
      </c>
      <c r="AM273" s="266"/>
      <c r="AN273" s="266"/>
      <c r="AO273" s="266"/>
      <c r="AP273" s="266"/>
      <c r="AQ273" s="266"/>
      <c r="AR273" s="266"/>
      <c r="AS273" s="266"/>
      <c r="AT273" s="266"/>
      <c r="AU273" s="266"/>
      <c r="AV273" s="266"/>
      <c r="AW273" s="266"/>
      <c r="AX273" s="266"/>
    </row>
    <row r="274" spans="2:50" ht="24.75" customHeight="1">
      <c r="B274" s="264">
        <v>2</v>
      </c>
      <c r="C274" s="264">
        <v>1</v>
      </c>
      <c r="D274" s="266" t="s">
        <v>1025</v>
      </c>
      <c r="E274" s="266"/>
      <c r="F274" s="266"/>
      <c r="G274" s="266"/>
      <c r="H274" s="266"/>
      <c r="I274" s="266"/>
      <c r="J274" s="266"/>
      <c r="K274" s="266"/>
      <c r="L274" s="266"/>
      <c r="M274" s="266"/>
      <c r="N274" s="266" t="s">
        <v>1024</v>
      </c>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7">
        <v>0.7</v>
      </c>
      <c r="AM274" s="266"/>
      <c r="AN274" s="266"/>
      <c r="AO274" s="266"/>
      <c r="AP274" s="266"/>
      <c r="AQ274" s="266"/>
      <c r="AR274" s="266"/>
      <c r="AS274" s="266"/>
      <c r="AT274" s="266"/>
      <c r="AU274" s="266"/>
      <c r="AV274" s="266"/>
      <c r="AW274" s="266"/>
      <c r="AX274" s="266"/>
    </row>
    <row r="275" spans="2:50" ht="24.75" customHeight="1">
      <c r="B275" s="264">
        <v>3</v>
      </c>
      <c r="C275" s="264">
        <v>1</v>
      </c>
      <c r="D275" s="266" t="s">
        <v>1023</v>
      </c>
      <c r="E275" s="266"/>
      <c r="F275" s="266"/>
      <c r="G275" s="266"/>
      <c r="H275" s="266"/>
      <c r="I275" s="266"/>
      <c r="J275" s="266"/>
      <c r="K275" s="266"/>
      <c r="L275" s="266"/>
      <c r="M275" s="266"/>
      <c r="N275" s="266" t="s">
        <v>1022</v>
      </c>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7">
        <v>0.5</v>
      </c>
      <c r="AM275" s="266"/>
      <c r="AN275" s="266"/>
      <c r="AO275" s="266"/>
      <c r="AP275" s="266"/>
      <c r="AQ275" s="266"/>
      <c r="AR275" s="266"/>
      <c r="AS275" s="266"/>
      <c r="AT275" s="266"/>
      <c r="AU275" s="266"/>
      <c r="AV275" s="266"/>
      <c r="AW275" s="266"/>
      <c r="AX275" s="266"/>
    </row>
    <row r="276" spans="2:50" ht="24.75" customHeight="1">
      <c r="B276" s="264">
        <v>4</v>
      </c>
      <c r="C276" s="264">
        <v>1</v>
      </c>
      <c r="D276" s="266" t="s">
        <v>1021</v>
      </c>
      <c r="E276" s="266"/>
      <c r="F276" s="266"/>
      <c r="G276" s="266"/>
      <c r="H276" s="266"/>
      <c r="I276" s="266"/>
      <c r="J276" s="266"/>
      <c r="K276" s="266"/>
      <c r="L276" s="266"/>
      <c r="M276" s="266"/>
      <c r="N276" s="266" t="s">
        <v>1020</v>
      </c>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7">
        <v>0.4</v>
      </c>
      <c r="AM276" s="266"/>
      <c r="AN276" s="266"/>
      <c r="AO276" s="266"/>
      <c r="AP276" s="266"/>
      <c r="AQ276" s="266"/>
      <c r="AR276" s="266"/>
      <c r="AS276" s="266"/>
      <c r="AT276" s="266"/>
      <c r="AU276" s="266"/>
      <c r="AV276" s="266"/>
      <c r="AW276" s="266"/>
      <c r="AX276" s="266"/>
    </row>
    <row r="277" spans="2:50" ht="24.75" customHeight="1">
      <c r="B277" s="264">
        <v>5</v>
      </c>
      <c r="C277" s="264">
        <v>1</v>
      </c>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7"/>
      <c r="AM277" s="266"/>
      <c r="AN277" s="266"/>
      <c r="AO277" s="266"/>
      <c r="AP277" s="266"/>
      <c r="AQ277" s="266"/>
      <c r="AR277" s="266"/>
      <c r="AS277" s="266"/>
      <c r="AT277" s="266"/>
      <c r="AU277" s="266"/>
      <c r="AV277" s="266"/>
      <c r="AW277" s="266"/>
      <c r="AX277" s="266"/>
    </row>
    <row r="278" spans="2:50" ht="24.75" customHeight="1">
      <c r="B278" s="264">
        <v>6</v>
      </c>
      <c r="C278" s="264">
        <v>1</v>
      </c>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7"/>
      <c r="AM278" s="266"/>
      <c r="AN278" s="266"/>
      <c r="AO278" s="266"/>
      <c r="AP278" s="266"/>
      <c r="AQ278" s="266"/>
      <c r="AR278" s="266"/>
      <c r="AS278" s="266"/>
      <c r="AT278" s="266"/>
      <c r="AU278" s="266"/>
      <c r="AV278" s="266"/>
      <c r="AW278" s="266"/>
      <c r="AX278" s="266"/>
    </row>
    <row r="279" spans="2:50" ht="24.75" customHeight="1">
      <c r="B279" s="264">
        <v>7</v>
      </c>
      <c r="C279" s="264">
        <v>1</v>
      </c>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7"/>
      <c r="AM279" s="266"/>
      <c r="AN279" s="266"/>
      <c r="AO279" s="266"/>
      <c r="AP279" s="266"/>
      <c r="AQ279" s="266"/>
      <c r="AR279" s="266"/>
      <c r="AS279" s="266"/>
      <c r="AT279" s="266"/>
      <c r="AU279" s="266"/>
      <c r="AV279" s="266"/>
      <c r="AW279" s="266"/>
      <c r="AX279" s="266"/>
    </row>
    <row r="280" spans="2:50" ht="24.75" customHeight="1">
      <c r="B280" s="264">
        <v>8</v>
      </c>
      <c r="C280" s="264">
        <v>1</v>
      </c>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7"/>
      <c r="AM280" s="266"/>
      <c r="AN280" s="266"/>
      <c r="AO280" s="266"/>
      <c r="AP280" s="266"/>
      <c r="AQ280" s="266"/>
      <c r="AR280" s="266"/>
      <c r="AS280" s="266"/>
      <c r="AT280" s="266"/>
      <c r="AU280" s="266"/>
      <c r="AV280" s="266"/>
      <c r="AW280" s="266"/>
      <c r="AX280" s="266"/>
    </row>
    <row r="281" spans="2:50" ht="24.75" customHeight="1">
      <c r="B281" s="264">
        <v>9</v>
      </c>
      <c r="C281" s="264">
        <v>1</v>
      </c>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7"/>
      <c r="AM281" s="266"/>
      <c r="AN281" s="266"/>
      <c r="AO281" s="266"/>
      <c r="AP281" s="266"/>
      <c r="AQ281" s="266"/>
      <c r="AR281" s="266"/>
      <c r="AS281" s="266"/>
      <c r="AT281" s="266"/>
      <c r="AU281" s="266"/>
      <c r="AV281" s="266"/>
      <c r="AW281" s="266"/>
      <c r="AX281" s="266"/>
    </row>
    <row r="282" spans="2:50" ht="24.75" customHeight="1">
      <c r="B282" s="264">
        <v>10</v>
      </c>
      <c r="C282" s="264">
        <v>1</v>
      </c>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7"/>
      <c r="AM282" s="266"/>
      <c r="AN282" s="266"/>
      <c r="AO282" s="266"/>
      <c r="AP282" s="266"/>
      <c r="AQ282" s="266"/>
      <c r="AR282" s="266"/>
      <c r="AS282" s="266"/>
      <c r="AT282" s="266"/>
      <c r="AU282" s="266"/>
      <c r="AV282" s="266"/>
      <c r="AW282" s="266"/>
      <c r="AX282" s="266"/>
    </row>
  </sheetData>
  <mergeCells count="1225">
    <mergeCell ref="N199:AK199"/>
    <mergeCell ref="AL199:AQ199"/>
    <mergeCell ref="AR199:AU199"/>
    <mergeCell ref="AV199:AX199"/>
    <mergeCell ref="B131:G131"/>
    <mergeCell ref="H131:AY131"/>
    <mergeCell ref="B132:G176"/>
    <mergeCell ref="H132:AC132"/>
    <mergeCell ref="AD132:AY132"/>
    <mergeCell ref="H133:L133"/>
    <mergeCell ref="M133:Y133"/>
    <mergeCell ref="B198:C198"/>
    <mergeCell ref="D198:M198"/>
    <mergeCell ref="N198:AK198"/>
    <mergeCell ref="AL198:AQ198"/>
    <mergeCell ref="AR198:AU198"/>
    <mergeCell ref="Z133:AC133"/>
    <mergeCell ref="AD133:AH133"/>
    <mergeCell ref="AI133:AU133"/>
    <mergeCell ref="AV133:AY133"/>
    <mergeCell ref="H134:L134"/>
    <mergeCell ref="M134:Y134"/>
    <mergeCell ref="Z134:AC134"/>
    <mergeCell ref="AD134:AH134"/>
    <mergeCell ref="AI134:AU134"/>
    <mergeCell ref="AV134:AY134"/>
    <mergeCell ref="H136:L136"/>
    <mergeCell ref="M136:Y136"/>
    <mergeCell ref="Z136:AC136"/>
    <mergeCell ref="AD136:AH136"/>
    <mergeCell ref="AI136:AU136"/>
    <mergeCell ref="AV136:AY136"/>
    <mergeCell ref="AV204:AX204"/>
    <mergeCell ref="N200:AK200"/>
    <mergeCell ref="AL203:AQ203"/>
    <mergeCell ref="AR203:AU203"/>
    <mergeCell ref="AV203:AX203"/>
    <mergeCell ref="AL200:AQ200"/>
    <mergeCell ref="AR200:AU200"/>
    <mergeCell ref="B202:C202"/>
    <mergeCell ref="D202:M202"/>
    <mergeCell ref="N202:AK202"/>
    <mergeCell ref="B200:C200"/>
    <mergeCell ref="D200:M200"/>
    <mergeCell ref="B203:C203"/>
    <mergeCell ref="B204:C204"/>
    <mergeCell ref="AL202:AQ202"/>
    <mergeCell ref="AR202:AU202"/>
    <mergeCell ref="AV202:AX202"/>
    <mergeCell ref="B201:C201"/>
    <mergeCell ref="D201:M201"/>
    <mergeCell ref="N201:AK201"/>
    <mergeCell ref="AL201:AQ201"/>
    <mergeCell ref="AR201:AU201"/>
    <mergeCell ref="AV201:AX201"/>
    <mergeCell ref="D204:M204"/>
    <mergeCell ref="N204:AK204"/>
    <mergeCell ref="AL204:AQ204"/>
    <mergeCell ref="AR204:AU204"/>
    <mergeCell ref="AV200:AX200"/>
    <mergeCell ref="B6:G6"/>
    <mergeCell ref="H6:Y6"/>
    <mergeCell ref="Z6:AE6"/>
    <mergeCell ref="AF6:AY6"/>
    <mergeCell ref="B7:G8"/>
    <mergeCell ref="AV196:AX196"/>
    <mergeCell ref="B195:C195"/>
    <mergeCell ref="D195:M195"/>
    <mergeCell ref="B197:C197"/>
    <mergeCell ref="D197:M197"/>
    <mergeCell ref="N197:AK197"/>
    <mergeCell ref="AL197:AQ197"/>
    <mergeCell ref="AR197:AU197"/>
    <mergeCell ref="AV197:AX197"/>
    <mergeCell ref="B196:C196"/>
    <mergeCell ref="AU23:AY23"/>
    <mergeCell ref="AE17:AK17"/>
    <mergeCell ref="AL17:AR17"/>
    <mergeCell ref="AF24:AJ24"/>
    <mergeCell ref="AK24:AO24"/>
    <mergeCell ref="AP24:AT24"/>
    <mergeCell ref="H19:Y19"/>
    <mergeCell ref="Z19:AB19"/>
    <mergeCell ref="AC19:AE19"/>
    <mergeCell ref="AF19:AJ19"/>
    <mergeCell ref="AK19:AO19"/>
    <mergeCell ref="AC21:AE21"/>
    <mergeCell ref="AF21:AJ21"/>
    <mergeCell ref="AK21:AO21"/>
    <mergeCell ref="D196:M196"/>
    <mergeCell ref="N196:AK196"/>
    <mergeCell ref="AL196:AQ196"/>
    <mergeCell ref="AP20:AT20"/>
    <mergeCell ref="AU20:AY20"/>
    <mergeCell ref="H7:Y8"/>
    <mergeCell ref="Z7:AE8"/>
    <mergeCell ref="D203:M203"/>
    <mergeCell ref="N203:AK203"/>
    <mergeCell ref="J16:P16"/>
    <mergeCell ref="Q16:W16"/>
    <mergeCell ref="X16:AD16"/>
    <mergeCell ref="AE16:AK16"/>
    <mergeCell ref="B9:G9"/>
    <mergeCell ref="AS14:AY14"/>
    <mergeCell ref="J15:P15"/>
    <mergeCell ref="Q15:W15"/>
    <mergeCell ref="X15:AD15"/>
    <mergeCell ref="AE15:AK15"/>
    <mergeCell ref="AL15:AR15"/>
    <mergeCell ref="AS15:AY15"/>
    <mergeCell ref="H9:AY9"/>
    <mergeCell ref="B10:G10"/>
    <mergeCell ref="B194:C194"/>
    <mergeCell ref="D194:M194"/>
    <mergeCell ref="N194:AK194"/>
    <mergeCell ref="AL194:AQ194"/>
    <mergeCell ref="AR195:AU195"/>
    <mergeCell ref="AV195:AX195"/>
    <mergeCell ref="H10:AY10"/>
    <mergeCell ref="B11:G11"/>
    <mergeCell ref="H11:AY11"/>
    <mergeCell ref="AR196:AU196"/>
    <mergeCell ref="B199:C199"/>
    <mergeCell ref="D199:M199"/>
    <mergeCell ref="AQ1:AW1"/>
    <mergeCell ref="AK2:AQ2"/>
    <mergeCell ref="AR2:AY2"/>
    <mergeCell ref="B3:AY3"/>
    <mergeCell ref="B4:G4"/>
    <mergeCell ref="H4:Y4"/>
    <mergeCell ref="Z4:AE4"/>
    <mergeCell ref="AF4:AQ4"/>
    <mergeCell ref="AL16:AR16"/>
    <mergeCell ref="AS16:AY16"/>
    <mergeCell ref="H17:P17"/>
    <mergeCell ref="Q17:W17"/>
    <mergeCell ref="X17:AD17"/>
    <mergeCell ref="AV198:AX198"/>
    <mergeCell ref="AR194:AU194"/>
    <mergeCell ref="AV194:AX194"/>
    <mergeCell ref="N195:AK195"/>
    <mergeCell ref="AL195:AQ195"/>
    <mergeCell ref="B12:G18"/>
    <mergeCell ref="H12:P12"/>
    <mergeCell ref="Q12:W12"/>
    <mergeCell ref="AS17:AY17"/>
    <mergeCell ref="H18:P18"/>
    <mergeCell ref="Q18:W18"/>
    <mergeCell ref="X18:AD18"/>
    <mergeCell ref="AE18:AK18"/>
    <mergeCell ref="AL18:AR18"/>
    <mergeCell ref="AS18:AY18"/>
    <mergeCell ref="AS12:AY12"/>
    <mergeCell ref="H13:I16"/>
    <mergeCell ref="J13:P13"/>
    <mergeCell ref="Q13:W13"/>
    <mergeCell ref="AC23:AE24"/>
    <mergeCell ref="AF23:AJ23"/>
    <mergeCell ref="AK23:AO23"/>
    <mergeCell ref="X13:AD13"/>
    <mergeCell ref="AE13:AK13"/>
    <mergeCell ref="AL13:AR13"/>
    <mergeCell ref="AS13:AY13"/>
    <mergeCell ref="J14:P14"/>
    <mergeCell ref="Q14:W14"/>
    <mergeCell ref="AF7:AY8"/>
    <mergeCell ref="AR4:AY4"/>
    <mergeCell ref="B5:G5"/>
    <mergeCell ref="H5:Y5"/>
    <mergeCell ref="Z5:AE5"/>
    <mergeCell ref="AF5:AQ5"/>
    <mergeCell ref="AR5:AY5"/>
    <mergeCell ref="AU22:AY22"/>
    <mergeCell ref="B19:G21"/>
    <mergeCell ref="AP19:AT19"/>
    <mergeCell ref="AU19:AY19"/>
    <mergeCell ref="H20:Y21"/>
    <mergeCell ref="Z20:AB20"/>
    <mergeCell ref="AC20:AE20"/>
    <mergeCell ref="AF20:AJ20"/>
    <mergeCell ref="Z21:AB21"/>
    <mergeCell ref="AK20:AO20"/>
    <mergeCell ref="X12:AD12"/>
    <mergeCell ref="AE12:AK12"/>
    <mergeCell ref="AL12:AR12"/>
    <mergeCell ref="X14:AD14"/>
    <mergeCell ref="AE14:AK14"/>
    <mergeCell ref="AL14:AR14"/>
    <mergeCell ref="Y28:AY28"/>
    <mergeCell ref="D29:L29"/>
    <mergeCell ref="M29:R29"/>
    <mergeCell ref="S29:X29"/>
    <mergeCell ref="Y29:AY29"/>
    <mergeCell ref="S32:X32"/>
    <mergeCell ref="Y32:AY32"/>
    <mergeCell ref="D31:L31"/>
    <mergeCell ref="D26:L26"/>
    <mergeCell ref="M26:R26"/>
    <mergeCell ref="S26:X26"/>
    <mergeCell ref="Y26:AY26"/>
    <mergeCell ref="D27:L27"/>
    <mergeCell ref="M27:R27"/>
    <mergeCell ref="S27:X27"/>
    <mergeCell ref="AP23:AT23"/>
    <mergeCell ref="AP21:AT21"/>
    <mergeCell ref="AU21:AY21"/>
    <mergeCell ref="B22:G24"/>
    <mergeCell ref="H22:Y22"/>
    <mergeCell ref="Z22:AB22"/>
    <mergeCell ref="AC22:AE22"/>
    <mergeCell ref="AF22:AJ22"/>
    <mergeCell ref="AK22:AO22"/>
    <mergeCell ref="AP22:AT22"/>
    <mergeCell ref="AU24:AY24"/>
    <mergeCell ref="B25:G25"/>
    <mergeCell ref="H25:Y25"/>
    <mergeCell ref="Z25:AB25"/>
    <mergeCell ref="AC25:AY25"/>
    <mergeCell ref="H23:Y24"/>
    <mergeCell ref="Z23:AB24"/>
    <mergeCell ref="Y33:AY33"/>
    <mergeCell ref="D34:L34"/>
    <mergeCell ref="M34:R34"/>
    <mergeCell ref="S34:X34"/>
    <mergeCell ref="Y34:AY34"/>
    <mergeCell ref="M31:R31"/>
    <mergeCell ref="S31:X31"/>
    <mergeCell ref="Y31:AY31"/>
    <mergeCell ref="D32:L32"/>
    <mergeCell ref="M32:R32"/>
    <mergeCell ref="B26:C38"/>
    <mergeCell ref="M35:R35"/>
    <mergeCell ref="S35:X35"/>
    <mergeCell ref="Y35:AY35"/>
    <mergeCell ref="M36:R36"/>
    <mergeCell ref="S36:X36"/>
    <mergeCell ref="Y36:AY36"/>
    <mergeCell ref="D33:L33"/>
    <mergeCell ref="M33:R33"/>
    <mergeCell ref="S33:X33"/>
    <mergeCell ref="D30:L30"/>
    <mergeCell ref="M30:R30"/>
    <mergeCell ref="S30:X30"/>
    <mergeCell ref="Y30:AY30"/>
    <mergeCell ref="D37:L37"/>
    <mergeCell ref="M37:R37"/>
    <mergeCell ref="S37:X37"/>
    <mergeCell ref="Y37:AY37"/>
    <mergeCell ref="Y27:AY27"/>
    <mergeCell ref="D28:L28"/>
    <mergeCell ref="M28:R28"/>
    <mergeCell ref="S28:X28"/>
    <mergeCell ref="AH48:AY48"/>
    <mergeCell ref="D38:L38"/>
    <mergeCell ref="M38:R38"/>
    <mergeCell ref="S38:X38"/>
    <mergeCell ref="Y38:AY38"/>
    <mergeCell ref="B41:C44"/>
    <mergeCell ref="D41:AY41"/>
    <mergeCell ref="D42:AY42"/>
    <mergeCell ref="D43:AY43"/>
    <mergeCell ref="D44:AY44"/>
    <mergeCell ref="AH49:AY51"/>
    <mergeCell ref="D50:G50"/>
    <mergeCell ref="H50:AG50"/>
    <mergeCell ref="D51:G51"/>
    <mergeCell ref="H51:AG51"/>
    <mergeCell ref="D45:AY45"/>
    <mergeCell ref="D46:AY46"/>
    <mergeCell ref="B47:AY47"/>
    <mergeCell ref="D48:G48"/>
    <mergeCell ref="H48:AG48"/>
    <mergeCell ref="H53:AG53"/>
    <mergeCell ref="D54:G54"/>
    <mergeCell ref="H54:AG54"/>
    <mergeCell ref="D55:G55"/>
    <mergeCell ref="H55:AG55"/>
    <mergeCell ref="B49:C51"/>
    <mergeCell ref="D49:G49"/>
    <mergeCell ref="H49:AG49"/>
    <mergeCell ref="AH57:AY62"/>
    <mergeCell ref="D58:G58"/>
    <mergeCell ref="H58:AG58"/>
    <mergeCell ref="D59:G59"/>
    <mergeCell ref="H59:AG59"/>
    <mergeCell ref="B52:C56"/>
    <mergeCell ref="D52:G52"/>
    <mergeCell ref="H52:AG52"/>
    <mergeCell ref="AH52:AY56"/>
    <mergeCell ref="D53:G53"/>
    <mergeCell ref="B63:C63"/>
    <mergeCell ref="D63:AY63"/>
    <mergeCell ref="D61:G61"/>
    <mergeCell ref="H61:U61"/>
    <mergeCell ref="V61:AG61"/>
    <mergeCell ref="D56:G56"/>
    <mergeCell ref="H56:AG56"/>
    <mergeCell ref="B57:C62"/>
    <mergeCell ref="D57:G57"/>
    <mergeCell ref="H57:AG57"/>
    <mergeCell ref="D65:AY65"/>
    <mergeCell ref="D66:AY66"/>
    <mergeCell ref="B67:AY67"/>
    <mergeCell ref="B68:F68"/>
    <mergeCell ref="G68:AY68"/>
    <mergeCell ref="H83:P83"/>
    <mergeCell ref="D60:G60"/>
    <mergeCell ref="H60:AG60"/>
    <mergeCell ref="D62:G62"/>
    <mergeCell ref="H62:AG62"/>
    <mergeCell ref="H77:Y77"/>
    <mergeCell ref="Z77:AE77"/>
    <mergeCell ref="AF77:AQ77"/>
    <mergeCell ref="B69:AY69"/>
    <mergeCell ref="B71:AY71"/>
    <mergeCell ref="D64:AY64"/>
    <mergeCell ref="B70:F70"/>
    <mergeCell ref="G70:AY70"/>
    <mergeCell ref="B83:G89"/>
    <mergeCell ref="B73:AY73"/>
    <mergeCell ref="AS87:AY87"/>
    <mergeCell ref="J86:P86"/>
    <mergeCell ref="H137:L137"/>
    <mergeCell ref="M137:Y137"/>
    <mergeCell ref="Z137:AC137"/>
    <mergeCell ref="AD137:AH137"/>
    <mergeCell ref="AI137:AU137"/>
    <mergeCell ref="AV137:AY137"/>
    <mergeCell ref="H138:L138"/>
    <mergeCell ref="M138:Y138"/>
    <mergeCell ref="Z138:AC138"/>
    <mergeCell ref="AD138:AH138"/>
    <mergeCell ref="AI138:AU138"/>
    <mergeCell ref="AV138:AY138"/>
    <mergeCell ref="AD135:AH135"/>
    <mergeCell ref="H139:L139"/>
    <mergeCell ref="M139:Y139"/>
    <mergeCell ref="Z139:AC139"/>
    <mergeCell ref="AD139:AH139"/>
    <mergeCell ref="AI139:AU139"/>
    <mergeCell ref="AV139:AY139"/>
    <mergeCell ref="H140:L140"/>
    <mergeCell ref="M140:Y140"/>
    <mergeCell ref="Z140:AC140"/>
    <mergeCell ref="AD140:AH140"/>
    <mergeCell ref="AI140:AU140"/>
    <mergeCell ref="AV140:AY140"/>
    <mergeCell ref="H141:L141"/>
    <mergeCell ref="M141:Y141"/>
    <mergeCell ref="Z141:AC141"/>
    <mergeCell ref="AD141:AH141"/>
    <mergeCell ref="AI141:AU141"/>
    <mergeCell ref="AV141:AY141"/>
    <mergeCell ref="H142:L142"/>
    <mergeCell ref="M142:Y142"/>
    <mergeCell ref="Z142:AC142"/>
    <mergeCell ref="AD142:AH142"/>
    <mergeCell ref="AI142:AU142"/>
    <mergeCell ref="AV142:AY142"/>
    <mergeCell ref="H143:L143"/>
    <mergeCell ref="M143:Y143"/>
    <mergeCell ref="Z143:AC143"/>
    <mergeCell ref="AD143:AH143"/>
    <mergeCell ref="AI143:AU143"/>
    <mergeCell ref="AV143:AY143"/>
    <mergeCell ref="H144:AC144"/>
    <mergeCell ref="AD144:AY144"/>
    <mergeCell ref="H145:L145"/>
    <mergeCell ref="M145:Y145"/>
    <mergeCell ref="Z145:AC145"/>
    <mergeCell ref="AD145:AH145"/>
    <mergeCell ref="AI145:AU145"/>
    <mergeCell ref="AV145:AY145"/>
    <mergeCell ref="H146:L146"/>
    <mergeCell ref="M146:Y146"/>
    <mergeCell ref="Z146:AC146"/>
    <mergeCell ref="AD146:AH146"/>
    <mergeCell ref="AI146:AU146"/>
    <mergeCell ref="AV146:AY146"/>
    <mergeCell ref="H147:L147"/>
    <mergeCell ref="M147:Y147"/>
    <mergeCell ref="Z147:AC147"/>
    <mergeCell ref="AD147:AH147"/>
    <mergeCell ref="AI147:AU147"/>
    <mergeCell ref="AV147:AY147"/>
    <mergeCell ref="H148:L148"/>
    <mergeCell ref="M148:Y148"/>
    <mergeCell ref="Z148:AC148"/>
    <mergeCell ref="AD148:AH148"/>
    <mergeCell ref="AI148:AU148"/>
    <mergeCell ref="AV148:AY148"/>
    <mergeCell ref="H149:L149"/>
    <mergeCell ref="M149:Y149"/>
    <mergeCell ref="Z149:AC149"/>
    <mergeCell ref="AD149:AH149"/>
    <mergeCell ref="AI149:AU149"/>
    <mergeCell ref="AV149:AY149"/>
    <mergeCell ref="H150:L150"/>
    <mergeCell ref="M150:Y150"/>
    <mergeCell ref="Z150:AC150"/>
    <mergeCell ref="AD150:AH150"/>
    <mergeCell ref="AI150:AU150"/>
    <mergeCell ref="AV150:AY150"/>
    <mergeCell ref="H151:L151"/>
    <mergeCell ref="M151:Y151"/>
    <mergeCell ref="Z151:AC151"/>
    <mergeCell ref="AD151:AH151"/>
    <mergeCell ref="AI151:AU151"/>
    <mergeCell ref="AV151:AY151"/>
    <mergeCell ref="H152:L152"/>
    <mergeCell ref="M152:Y152"/>
    <mergeCell ref="Z152:AC152"/>
    <mergeCell ref="AD152:AH152"/>
    <mergeCell ref="AI152:AU152"/>
    <mergeCell ref="AV152:AY152"/>
    <mergeCell ref="H153:L153"/>
    <mergeCell ref="M153:Y153"/>
    <mergeCell ref="Z153:AC153"/>
    <mergeCell ref="AD153:AH153"/>
    <mergeCell ref="AI153:AU153"/>
    <mergeCell ref="AV153:AY153"/>
    <mergeCell ref="H154:L154"/>
    <mergeCell ref="M154:Y154"/>
    <mergeCell ref="Z154:AC154"/>
    <mergeCell ref="AD154:AH154"/>
    <mergeCell ref="AI154:AU154"/>
    <mergeCell ref="AV154:AY154"/>
    <mergeCell ref="H155:AC155"/>
    <mergeCell ref="AD155:AY155"/>
    <mergeCell ref="H156:L156"/>
    <mergeCell ref="M156:Y156"/>
    <mergeCell ref="Z156:AC156"/>
    <mergeCell ref="AD156:AH156"/>
    <mergeCell ref="AI156:AU156"/>
    <mergeCell ref="AV156:AY156"/>
    <mergeCell ref="H157:L157"/>
    <mergeCell ref="M157:Y157"/>
    <mergeCell ref="Z157:AC157"/>
    <mergeCell ref="AD157:AH157"/>
    <mergeCell ref="AI157:AU157"/>
    <mergeCell ref="AV157:AY157"/>
    <mergeCell ref="H158:L158"/>
    <mergeCell ref="M158:Y158"/>
    <mergeCell ref="Z158:AC158"/>
    <mergeCell ref="AD158:AH158"/>
    <mergeCell ref="AI158:AU158"/>
    <mergeCell ref="AV158:AY158"/>
    <mergeCell ref="H159:L159"/>
    <mergeCell ref="M159:Y159"/>
    <mergeCell ref="Z159:AC159"/>
    <mergeCell ref="AD159:AH159"/>
    <mergeCell ref="AI159:AU159"/>
    <mergeCell ref="AV159:AY159"/>
    <mergeCell ref="H160:L160"/>
    <mergeCell ref="M160:Y160"/>
    <mergeCell ref="Z160:AC160"/>
    <mergeCell ref="AD160:AH160"/>
    <mergeCell ref="AI160:AU160"/>
    <mergeCell ref="AV160:AY160"/>
    <mergeCell ref="H161:L161"/>
    <mergeCell ref="M161:Y161"/>
    <mergeCell ref="Z161:AC161"/>
    <mergeCell ref="AD161:AH161"/>
    <mergeCell ref="AI161:AU161"/>
    <mergeCell ref="AV161:AY161"/>
    <mergeCell ref="H162:L162"/>
    <mergeCell ref="M162:Y162"/>
    <mergeCell ref="Z162:AC162"/>
    <mergeCell ref="AD162:AH162"/>
    <mergeCell ref="AI162:AU162"/>
    <mergeCell ref="AV162:AY162"/>
    <mergeCell ref="H163:L163"/>
    <mergeCell ref="M163:Y163"/>
    <mergeCell ref="Z163:AC163"/>
    <mergeCell ref="AD163:AH163"/>
    <mergeCell ref="AI163:AU163"/>
    <mergeCell ref="AV163:AY163"/>
    <mergeCell ref="H164:L164"/>
    <mergeCell ref="M164:Y164"/>
    <mergeCell ref="Z164:AC164"/>
    <mergeCell ref="AD164:AH164"/>
    <mergeCell ref="AI164:AU164"/>
    <mergeCell ref="AV164:AY164"/>
    <mergeCell ref="H165:L165"/>
    <mergeCell ref="M165:Y165"/>
    <mergeCell ref="Z165:AC165"/>
    <mergeCell ref="AD165:AH165"/>
    <mergeCell ref="AI165:AU165"/>
    <mergeCell ref="AV165:AY165"/>
    <mergeCell ref="H166:AC166"/>
    <mergeCell ref="AD166:AY166"/>
    <mergeCell ref="H167:L167"/>
    <mergeCell ref="M167:Y167"/>
    <mergeCell ref="Z167:AC167"/>
    <mergeCell ref="AD167:AH167"/>
    <mergeCell ref="AI167:AU167"/>
    <mergeCell ref="AV167:AY167"/>
    <mergeCell ref="H168:L168"/>
    <mergeCell ref="M168:Y168"/>
    <mergeCell ref="Z168:AC168"/>
    <mergeCell ref="AD168:AH168"/>
    <mergeCell ref="AI168:AU168"/>
    <mergeCell ref="AV168:AY168"/>
    <mergeCell ref="H169:L169"/>
    <mergeCell ref="M169:Y169"/>
    <mergeCell ref="Z169:AC169"/>
    <mergeCell ref="AD169:AH169"/>
    <mergeCell ref="AI169:AU169"/>
    <mergeCell ref="AV169:AY169"/>
    <mergeCell ref="H170:L170"/>
    <mergeCell ref="M170:Y170"/>
    <mergeCell ref="Z170:AC170"/>
    <mergeCell ref="AD170:AH170"/>
    <mergeCell ref="AI170:AU170"/>
    <mergeCell ref="AV170:AY170"/>
    <mergeCell ref="H171:L171"/>
    <mergeCell ref="M171:Y171"/>
    <mergeCell ref="Z171:AC171"/>
    <mergeCell ref="AD171:AH171"/>
    <mergeCell ref="AI171:AU171"/>
    <mergeCell ref="AV171:AY171"/>
    <mergeCell ref="H172:L172"/>
    <mergeCell ref="M172:Y172"/>
    <mergeCell ref="Z172:AC172"/>
    <mergeCell ref="AD172:AH172"/>
    <mergeCell ref="AI172:AU172"/>
    <mergeCell ref="AV172:AY172"/>
    <mergeCell ref="Z176:AC176"/>
    <mergeCell ref="AD176:AH176"/>
    <mergeCell ref="G178:AX178"/>
    <mergeCell ref="H173:L173"/>
    <mergeCell ref="M173:Y173"/>
    <mergeCell ref="Z173:AC173"/>
    <mergeCell ref="AD173:AH173"/>
    <mergeCell ref="AI173:AU173"/>
    <mergeCell ref="AV173:AY173"/>
    <mergeCell ref="H174:L174"/>
    <mergeCell ref="M174:Y174"/>
    <mergeCell ref="Z174:AC174"/>
    <mergeCell ref="AD174:AH174"/>
    <mergeCell ref="AI174:AU174"/>
    <mergeCell ref="AV174:AY174"/>
    <mergeCell ref="AI176:AU176"/>
    <mergeCell ref="AV176:AY176"/>
    <mergeCell ref="H175:L175"/>
    <mergeCell ref="M175:Y175"/>
    <mergeCell ref="Z175:AC175"/>
    <mergeCell ref="AD175:AH175"/>
    <mergeCell ref="AI175:AU175"/>
    <mergeCell ref="AV175:AY175"/>
    <mergeCell ref="H176:L176"/>
    <mergeCell ref="M176:Y176"/>
    <mergeCell ref="AL182:AQ182"/>
    <mergeCell ref="AR182:AU182"/>
    <mergeCell ref="AV182:AX182"/>
    <mergeCell ref="B181:C181"/>
    <mergeCell ref="D181:M181"/>
    <mergeCell ref="N181:AK181"/>
    <mergeCell ref="AL181:AQ181"/>
    <mergeCell ref="AR181:AU181"/>
    <mergeCell ref="AV181:AX181"/>
    <mergeCell ref="B188:C188"/>
    <mergeCell ref="D188:M188"/>
    <mergeCell ref="N188:AK188"/>
    <mergeCell ref="B182:C182"/>
    <mergeCell ref="D182:M182"/>
    <mergeCell ref="N182:AK182"/>
    <mergeCell ref="B183:C183"/>
    <mergeCell ref="D183:M183"/>
    <mergeCell ref="N183:AK183"/>
    <mergeCell ref="AL183:AQ183"/>
    <mergeCell ref="AR183:AU183"/>
    <mergeCell ref="AV183:AX183"/>
    <mergeCell ref="N185:AK185"/>
    <mergeCell ref="AL185:AQ185"/>
    <mergeCell ref="AR185:AU185"/>
    <mergeCell ref="AV185:AX185"/>
    <mergeCell ref="B184:C184"/>
    <mergeCell ref="D184:M184"/>
    <mergeCell ref="N184:AK184"/>
    <mergeCell ref="AL184:AQ184"/>
    <mergeCell ref="AR184:AU184"/>
    <mergeCell ref="AV184:AX184"/>
    <mergeCell ref="AL189:AQ189"/>
    <mergeCell ref="AR189:AU189"/>
    <mergeCell ref="AV189:AX189"/>
    <mergeCell ref="AL188:AQ188"/>
    <mergeCell ref="AR188:AU188"/>
    <mergeCell ref="AV188:AX188"/>
    <mergeCell ref="Z80:AE81"/>
    <mergeCell ref="AF80:AY81"/>
    <mergeCell ref="B77:G77"/>
    <mergeCell ref="B191:C191"/>
    <mergeCell ref="D191:M191"/>
    <mergeCell ref="N191:AK191"/>
    <mergeCell ref="AL191:AQ191"/>
    <mergeCell ref="AR191:AU191"/>
    <mergeCell ref="AV191:AX191"/>
    <mergeCell ref="B190:C190"/>
    <mergeCell ref="B72:AY72"/>
    <mergeCell ref="B90:C101"/>
    <mergeCell ref="B82:G82"/>
    <mergeCell ref="H82:AY82"/>
    <mergeCell ref="B79:G79"/>
    <mergeCell ref="H79:Y79"/>
    <mergeCell ref="Z79:AE79"/>
    <mergeCell ref="AF79:AY79"/>
    <mergeCell ref="B80:G81"/>
    <mergeCell ref="H80:Y81"/>
    <mergeCell ref="AL83:AR83"/>
    <mergeCell ref="AS83:AY83"/>
    <mergeCell ref="AK76:AQ76"/>
    <mergeCell ref="AR76:AY76"/>
    <mergeCell ref="M74:AA74"/>
    <mergeCell ref="AL74:AY74"/>
    <mergeCell ref="B224:G267"/>
    <mergeCell ref="H224:AC224"/>
    <mergeCell ref="D90:L90"/>
    <mergeCell ref="M90:R90"/>
    <mergeCell ref="S90:X90"/>
    <mergeCell ref="Y90:AY90"/>
    <mergeCell ref="D190:M190"/>
    <mergeCell ref="N190:AK190"/>
    <mergeCell ref="AL190:AQ190"/>
    <mergeCell ref="AR190:AU190"/>
    <mergeCell ref="B185:C185"/>
    <mergeCell ref="D185:M185"/>
    <mergeCell ref="D101:L101"/>
    <mergeCell ref="B223:G223"/>
    <mergeCell ref="AE87:AK87"/>
    <mergeCell ref="H223:AY223"/>
    <mergeCell ref="AV190:AX190"/>
    <mergeCell ref="B189:C189"/>
    <mergeCell ref="D189:M189"/>
    <mergeCell ref="N189:AK189"/>
    <mergeCell ref="B187:C187"/>
    <mergeCell ref="D187:M187"/>
    <mergeCell ref="N187:AK187"/>
    <mergeCell ref="AL187:AQ187"/>
    <mergeCell ref="AR187:AU187"/>
    <mergeCell ref="AV187:AX187"/>
    <mergeCell ref="B186:C186"/>
    <mergeCell ref="D186:M186"/>
    <mergeCell ref="N186:AK186"/>
    <mergeCell ref="AL186:AQ186"/>
    <mergeCell ref="AR186:AU186"/>
    <mergeCell ref="AV186:AX186"/>
    <mergeCell ref="AI225:AU225"/>
    <mergeCell ref="AV225:AY225"/>
    <mergeCell ref="H226:L226"/>
    <mergeCell ref="M226:Y226"/>
    <mergeCell ref="Z226:AC226"/>
    <mergeCell ref="AD226:AH226"/>
    <mergeCell ref="AI226:AU226"/>
    <mergeCell ref="AV226:AY226"/>
    <mergeCell ref="AS85:AY85"/>
    <mergeCell ref="Q83:W83"/>
    <mergeCell ref="X83:AD83"/>
    <mergeCell ref="B126:G126"/>
    <mergeCell ref="H126:AY126"/>
    <mergeCell ref="B127:G129"/>
    <mergeCell ref="H84:I87"/>
    <mergeCell ref="J84:P84"/>
    <mergeCell ref="Q84:W84"/>
    <mergeCell ref="AE83:AK83"/>
    <mergeCell ref="AS86:AY86"/>
    <mergeCell ref="X84:AD84"/>
    <mergeCell ref="AE84:AK84"/>
    <mergeCell ref="AL84:AR84"/>
    <mergeCell ref="AS84:AY84"/>
    <mergeCell ref="J85:P85"/>
    <mergeCell ref="Q85:W85"/>
    <mergeCell ref="X85:AD85"/>
    <mergeCell ref="AE85:AK85"/>
    <mergeCell ref="AL85:AR85"/>
    <mergeCell ref="D91:L91"/>
    <mergeCell ref="M91:R91"/>
    <mergeCell ref="S91:X91"/>
    <mergeCell ref="AL87:AR87"/>
    <mergeCell ref="Q86:W86"/>
    <mergeCell ref="X86:AD86"/>
    <mergeCell ref="AE86:AK86"/>
    <mergeCell ref="AL86:AR86"/>
    <mergeCell ref="AE88:AK88"/>
    <mergeCell ref="AS110:AY110"/>
    <mergeCell ref="H111:I114"/>
    <mergeCell ref="J111:P111"/>
    <mergeCell ref="Q111:W111"/>
    <mergeCell ref="X111:AD111"/>
    <mergeCell ref="AE111:AK111"/>
    <mergeCell ref="AL111:AR111"/>
    <mergeCell ref="AS111:AY111"/>
    <mergeCell ref="J112:P112"/>
    <mergeCell ref="H88:P88"/>
    <mergeCell ref="Q88:W88"/>
    <mergeCell ref="X88:AD88"/>
    <mergeCell ref="H89:P89"/>
    <mergeCell ref="Q89:W89"/>
    <mergeCell ref="X89:AD89"/>
    <mergeCell ref="AL89:AR89"/>
    <mergeCell ref="AS89:AY89"/>
    <mergeCell ref="M101:R101"/>
    <mergeCell ref="S101:X101"/>
    <mergeCell ref="Y101:AY101"/>
    <mergeCell ref="Y92:AY92"/>
    <mergeCell ref="AF105:AQ105"/>
    <mergeCell ref="AR105:AY105"/>
    <mergeCell ref="Y91:AY91"/>
    <mergeCell ref="D92:L92"/>
    <mergeCell ref="M92:R92"/>
    <mergeCell ref="M94:R94"/>
    <mergeCell ref="H78:Y78"/>
    <mergeCell ref="Z78:AE78"/>
    <mergeCell ref="AF78:AQ78"/>
    <mergeCell ref="AR78:AY78"/>
    <mergeCell ref="AD224:AY224"/>
    <mergeCell ref="H225:L225"/>
    <mergeCell ref="M225:Y225"/>
    <mergeCell ref="Z225:AC225"/>
    <mergeCell ref="AD225:AH225"/>
    <mergeCell ref="AE89:AK89"/>
    <mergeCell ref="S92:X92"/>
    <mergeCell ref="D35:L35"/>
    <mergeCell ref="D36:L36"/>
    <mergeCell ref="AL88:AR88"/>
    <mergeCell ref="AS88:AY88"/>
    <mergeCell ref="J87:P87"/>
    <mergeCell ref="Q87:W87"/>
    <mergeCell ref="X87:AD87"/>
    <mergeCell ref="AR77:AY77"/>
    <mergeCell ref="B78:G78"/>
    <mergeCell ref="AF106:AY106"/>
    <mergeCell ref="B104:G104"/>
    <mergeCell ref="H104:Y104"/>
    <mergeCell ref="Z104:AE104"/>
    <mergeCell ref="AF104:AQ104"/>
    <mergeCell ref="AR104:AY104"/>
    <mergeCell ref="AF107:AY108"/>
    <mergeCell ref="B109:G109"/>
    <mergeCell ref="H109:AY109"/>
    <mergeCell ref="B105:G105"/>
    <mergeCell ref="H105:Y105"/>
    <mergeCell ref="Z105:AE105"/>
    <mergeCell ref="B106:G106"/>
    <mergeCell ref="H106:Y106"/>
    <mergeCell ref="AS112:AY112"/>
    <mergeCell ref="J113:P113"/>
    <mergeCell ref="Q113:W113"/>
    <mergeCell ref="X113:AD113"/>
    <mergeCell ref="AE113:AK113"/>
    <mergeCell ref="AL113:AR113"/>
    <mergeCell ref="AS113:AY113"/>
    <mergeCell ref="Q112:W112"/>
    <mergeCell ref="D95:L95"/>
    <mergeCell ref="M95:R95"/>
    <mergeCell ref="S95:X95"/>
    <mergeCell ref="H115:P115"/>
    <mergeCell ref="Q115:W115"/>
    <mergeCell ref="X115:AD115"/>
    <mergeCell ref="B107:G108"/>
    <mergeCell ref="H107:Y108"/>
    <mergeCell ref="Z107:AE108"/>
    <mergeCell ref="Z106:AE106"/>
    <mergeCell ref="J114:P114"/>
    <mergeCell ref="B110:G116"/>
    <mergeCell ref="M100:R100"/>
    <mergeCell ref="S100:X100"/>
    <mergeCell ref="Y100:AY100"/>
    <mergeCell ref="AK103:AQ103"/>
    <mergeCell ref="AR103:AY103"/>
    <mergeCell ref="AS116:AY116"/>
    <mergeCell ref="Q114:W114"/>
    <mergeCell ref="X114:AD114"/>
    <mergeCell ref="AE114:AK114"/>
    <mergeCell ref="AL114:AR114"/>
    <mergeCell ref="Y119:AY119"/>
    <mergeCell ref="D120:L120"/>
    <mergeCell ref="M120:R120"/>
    <mergeCell ref="S120:X120"/>
    <mergeCell ref="Y120:AY120"/>
    <mergeCell ref="B117:C124"/>
    <mergeCell ref="D117:L117"/>
    <mergeCell ref="M117:R117"/>
    <mergeCell ref="S117:X117"/>
    <mergeCell ref="B220:G221"/>
    <mergeCell ref="AI135:AU135"/>
    <mergeCell ref="AV135:AY135"/>
    <mergeCell ref="D121:L121"/>
    <mergeCell ref="M121:R121"/>
    <mergeCell ref="S121:X121"/>
    <mergeCell ref="Y121:AY121"/>
    <mergeCell ref="D122:L122"/>
    <mergeCell ref="M122:R122"/>
    <mergeCell ref="S122:X122"/>
    <mergeCell ref="D123:L123"/>
    <mergeCell ref="M123:R123"/>
    <mergeCell ref="S123:X123"/>
    <mergeCell ref="Y123:AY123"/>
    <mergeCell ref="Y122:AY122"/>
    <mergeCell ref="M119:R119"/>
    <mergeCell ref="S119:X119"/>
    <mergeCell ref="D119:L119"/>
    <mergeCell ref="B219:G219"/>
    <mergeCell ref="H219:AY219"/>
    <mergeCell ref="H135:L135"/>
    <mergeCell ref="M135:Y135"/>
    <mergeCell ref="Z135:AC135"/>
    <mergeCell ref="AS114:AY114"/>
    <mergeCell ref="AE115:AK115"/>
    <mergeCell ref="AL115:AR115"/>
    <mergeCell ref="H110:P110"/>
    <mergeCell ref="Q110:W110"/>
    <mergeCell ref="X110:AD110"/>
    <mergeCell ref="AE110:AK110"/>
    <mergeCell ref="AL110:AR110"/>
    <mergeCell ref="X112:AD112"/>
    <mergeCell ref="AE112:AK112"/>
    <mergeCell ref="AL112:AR112"/>
    <mergeCell ref="S118:X118"/>
    <mergeCell ref="Y118:AY118"/>
    <mergeCell ref="AS115:AY115"/>
    <mergeCell ref="H116:P116"/>
    <mergeCell ref="Q116:W116"/>
    <mergeCell ref="X116:AD116"/>
    <mergeCell ref="AE116:AK116"/>
    <mergeCell ref="AL116:AR116"/>
    <mergeCell ref="S94:X94"/>
    <mergeCell ref="Y94:AY94"/>
    <mergeCell ref="D124:L124"/>
    <mergeCell ref="M124:R124"/>
    <mergeCell ref="S124:X124"/>
    <mergeCell ref="Y124:AY124"/>
    <mergeCell ref="Y117:AY117"/>
    <mergeCell ref="D118:L118"/>
    <mergeCell ref="M118:R118"/>
    <mergeCell ref="Y95:AY95"/>
    <mergeCell ref="D96:L96"/>
    <mergeCell ref="M96:R96"/>
    <mergeCell ref="S96:X96"/>
    <mergeCell ref="Y96:AY96"/>
    <mergeCell ref="D93:L93"/>
    <mergeCell ref="M93:R93"/>
    <mergeCell ref="S93:X93"/>
    <mergeCell ref="Y93:AY93"/>
    <mergeCell ref="D94:L94"/>
    <mergeCell ref="D97:L97"/>
    <mergeCell ref="M97:R97"/>
    <mergeCell ref="S97:X97"/>
    <mergeCell ref="Y97:AY97"/>
    <mergeCell ref="D98:L98"/>
    <mergeCell ref="M98:R98"/>
    <mergeCell ref="S98:X98"/>
    <mergeCell ref="Y98:AY98"/>
    <mergeCell ref="D99:L99"/>
    <mergeCell ref="M99:R99"/>
    <mergeCell ref="S99:X99"/>
    <mergeCell ref="Y99:AY99"/>
    <mergeCell ref="D100:L100"/>
    <mergeCell ref="H227:L227"/>
    <mergeCell ref="M227:Y227"/>
    <mergeCell ref="Z227:AC227"/>
    <mergeCell ref="AD227:AH227"/>
    <mergeCell ref="AI227:AU227"/>
    <mergeCell ref="AV227:AY227"/>
    <mergeCell ref="H228:L228"/>
    <mergeCell ref="M228:Y228"/>
    <mergeCell ref="Z228:AC228"/>
    <mergeCell ref="AD228:AH228"/>
    <mergeCell ref="AI228:AU228"/>
    <mergeCell ref="AV228:AY228"/>
    <mergeCell ref="H229:L229"/>
    <mergeCell ref="M229:Y229"/>
    <mergeCell ref="Z229:AC229"/>
    <mergeCell ref="AD229:AH229"/>
    <mergeCell ref="AI229:AU229"/>
    <mergeCell ref="AV229:AY229"/>
    <mergeCell ref="H230:L230"/>
    <mergeCell ref="M230:Y230"/>
    <mergeCell ref="Z230:AC230"/>
    <mergeCell ref="AD230:AH230"/>
    <mergeCell ref="AI230:AU230"/>
    <mergeCell ref="AV230:AY230"/>
    <mergeCell ref="H231:L231"/>
    <mergeCell ref="M231:Y231"/>
    <mergeCell ref="Z231:AC231"/>
    <mergeCell ref="AD231:AH231"/>
    <mergeCell ref="AI231:AU231"/>
    <mergeCell ref="AV231:AY231"/>
    <mergeCell ref="H232:L232"/>
    <mergeCell ref="M232:Y232"/>
    <mergeCell ref="Z232:AC232"/>
    <mergeCell ref="AD232:AH232"/>
    <mergeCell ref="AI232:AU232"/>
    <mergeCell ref="AV232:AY232"/>
    <mergeCell ref="H233:L233"/>
    <mergeCell ref="M233:Y233"/>
    <mergeCell ref="Z233:AC233"/>
    <mergeCell ref="AD233:AH233"/>
    <mergeCell ref="AI233:AU233"/>
    <mergeCell ref="AV233:AY233"/>
    <mergeCell ref="H234:L234"/>
    <mergeCell ref="M234:Y234"/>
    <mergeCell ref="Z234:AC234"/>
    <mergeCell ref="AD234:AH234"/>
    <mergeCell ref="AI234:AU234"/>
    <mergeCell ref="AV234:AY234"/>
    <mergeCell ref="H235:AC235"/>
    <mergeCell ref="AD235:AY235"/>
    <mergeCell ref="H236:L236"/>
    <mergeCell ref="M236:Y236"/>
    <mergeCell ref="Z236:AC236"/>
    <mergeCell ref="AD236:AH236"/>
    <mergeCell ref="AI236:AU236"/>
    <mergeCell ref="AV236:AY236"/>
    <mergeCell ref="H237:L237"/>
    <mergeCell ref="M237:Y237"/>
    <mergeCell ref="Z237:AC237"/>
    <mergeCell ref="AD237:AH237"/>
    <mergeCell ref="AI237:AU237"/>
    <mergeCell ref="AV237:AY237"/>
    <mergeCell ref="H238:L238"/>
    <mergeCell ref="M238:Y238"/>
    <mergeCell ref="Z238:AC238"/>
    <mergeCell ref="AD238:AH238"/>
    <mergeCell ref="AI238:AU238"/>
    <mergeCell ref="AV238:AY238"/>
    <mergeCell ref="H239:L239"/>
    <mergeCell ref="M239:Y239"/>
    <mergeCell ref="Z239:AC239"/>
    <mergeCell ref="AD239:AH239"/>
    <mergeCell ref="AI239:AU239"/>
    <mergeCell ref="AV239:AY239"/>
    <mergeCell ref="H240:L240"/>
    <mergeCell ref="M240:Y240"/>
    <mergeCell ref="Z240:AC240"/>
    <mergeCell ref="AD240:AH240"/>
    <mergeCell ref="AI240:AU240"/>
    <mergeCell ref="AV240:AY240"/>
    <mergeCell ref="H241:L241"/>
    <mergeCell ref="M241:Y241"/>
    <mergeCell ref="Z241:AC241"/>
    <mergeCell ref="AD241:AH241"/>
    <mergeCell ref="AI241:AU241"/>
    <mergeCell ref="AV241:AY241"/>
    <mergeCell ref="H242:L242"/>
    <mergeCell ref="M242:Y242"/>
    <mergeCell ref="Z242:AC242"/>
    <mergeCell ref="AD242:AH242"/>
    <mergeCell ref="AI242:AU242"/>
    <mergeCell ref="AV242:AY242"/>
    <mergeCell ref="H243:L243"/>
    <mergeCell ref="M243:Y243"/>
    <mergeCell ref="Z243:AC243"/>
    <mergeCell ref="AD243:AH243"/>
    <mergeCell ref="AI243:AU243"/>
    <mergeCell ref="AV243:AY243"/>
    <mergeCell ref="H244:L244"/>
    <mergeCell ref="M244:Y244"/>
    <mergeCell ref="Z244:AC244"/>
    <mergeCell ref="AD244:AH244"/>
    <mergeCell ref="AI244:AU244"/>
    <mergeCell ref="AV244:AY244"/>
    <mergeCell ref="H245:L245"/>
    <mergeCell ref="M245:Y245"/>
    <mergeCell ref="Z245:AC245"/>
    <mergeCell ref="AD245:AH245"/>
    <mergeCell ref="AI245:AU245"/>
    <mergeCell ref="AV245:AY245"/>
    <mergeCell ref="H246:AC246"/>
    <mergeCell ref="AD246:AY246"/>
    <mergeCell ref="H247:L247"/>
    <mergeCell ref="M247:Y247"/>
    <mergeCell ref="Z247:AC247"/>
    <mergeCell ref="AD247:AH247"/>
    <mergeCell ref="AI247:AU247"/>
    <mergeCell ref="AV247:AY247"/>
    <mergeCell ref="H248:L248"/>
    <mergeCell ref="M248:Y248"/>
    <mergeCell ref="Z248:AC248"/>
    <mergeCell ref="AD248:AH248"/>
    <mergeCell ref="AI248:AU248"/>
    <mergeCell ref="AV248:AY248"/>
    <mergeCell ref="H249:L249"/>
    <mergeCell ref="M249:Y249"/>
    <mergeCell ref="Z249:AC249"/>
    <mergeCell ref="AD249:AH249"/>
    <mergeCell ref="AI249:AU249"/>
    <mergeCell ref="AV249:AY249"/>
    <mergeCell ref="AI256:AU256"/>
    <mergeCell ref="AV256:AY256"/>
    <mergeCell ref="H250:L250"/>
    <mergeCell ref="M250:Y250"/>
    <mergeCell ref="Z250:AC250"/>
    <mergeCell ref="AD250:AH250"/>
    <mergeCell ref="AI250:AU250"/>
    <mergeCell ref="AV250:AY250"/>
    <mergeCell ref="H251:L251"/>
    <mergeCell ref="M251:Y251"/>
    <mergeCell ref="Z251:AC251"/>
    <mergeCell ref="AD251:AH251"/>
    <mergeCell ref="AI251:AU251"/>
    <mergeCell ref="AV251:AY251"/>
    <mergeCell ref="H252:L252"/>
    <mergeCell ref="M252:Y252"/>
    <mergeCell ref="Z252:AC252"/>
    <mergeCell ref="AD252:AH252"/>
    <mergeCell ref="AI252:AU252"/>
    <mergeCell ref="AV252:AY252"/>
    <mergeCell ref="H264:L264"/>
    <mergeCell ref="M264:Y264"/>
    <mergeCell ref="Z264:AC264"/>
    <mergeCell ref="AD264:AH264"/>
    <mergeCell ref="AI264:AU264"/>
    <mergeCell ref="AV264:AY264"/>
    <mergeCell ref="H265:L265"/>
    <mergeCell ref="M265:Y265"/>
    <mergeCell ref="Z265:AC265"/>
    <mergeCell ref="AD265:AH265"/>
    <mergeCell ref="AI265:AU265"/>
    <mergeCell ref="AV265:AY265"/>
    <mergeCell ref="H260:L260"/>
    <mergeCell ref="M260:Y260"/>
    <mergeCell ref="Z260:AC260"/>
    <mergeCell ref="AD260:AH260"/>
    <mergeCell ref="AI260:AU260"/>
    <mergeCell ref="AV260:AY260"/>
    <mergeCell ref="H261:L261"/>
    <mergeCell ref="M261:Y261"/>
    <mergeCell ref="Z261:AC261"/>
    <mergeCell ref="AD261:AH261"/>
    <mergeCell ref="AI261:AU261"/>
    <mergeCell ref="AV261:AY261"/>
    <mergeCell ref="Z263:AC263"/>
    <mergeCell ref="AD263:AH263"/>
    <mergeCell ref="AI263:AU263"/>
    <mergeCell ref="AV263:AY263"/>
    <mergeCell ref="H262:L262"/>
    <mergeCell ref="M262:Y262"/>
    <mergeCell ref="Z262:AC262"/>
    <mergeCell ref="AD262:AH262"/>
    <mergeCell ref="H266:L266"/>
    <mergeCell ref="M266:Y266"/>
    <mergeCell ref="Z266:AC266"/>
    <mergeCell ref="AD266:AH266"/>
    <mergeCell ref="AI266:AU266"/>
    <mergeCell ref="AV266:AY266"/>
    <mergeCell ref="H267:L267"/>
    <mergeCell ref="M267:Y267"/>
    <mergeCell ref="Z267:AC267"/>
    <mergeCell ref="AD267:AH267"/>
    <mergeCell ref="AI267:AU267"/>
    <mergeCell ref="AV267:AY267"/>
    <mergeCell ref="B207:C207"/>
    <mergeCell ref="D207:M207"/>
    <mergeCell ref="N207:AK207"/>
    <mergeCell ref="AL207:AQ207"/>
    <mergeCell ref="AR207:AU207"/>
    <mergeCell ref="AV207:AX207"/>
    <mergeCell ref="B208:C208"/>
    <mergeCell ref="D208:M208"/>
    <mergeCell ref="N208:AK208"/>
    <mergeCell ref="AL208:AQ208"/>
    <mergeCell ref="AR208:AU208"/>
    <mergeCell ref="AV208:AX208"/>
    <mergeCell ref="B210:C210"/>
    <mergeCell ref="D210:M210"/>
    <mergeCell ref="N210:AK210"/>
    <mergeCell ref="AL210:AQ210"/>
    <mergeCell ref="AR210:AU210"/>
    <mergeCell ref="AV210:AX210"/>
    <mergeCell ref="B209:C209"/>
    <mergeCell ref="D209:M209"/>
    <mergeCell ref="N209:AK209"/>
    <mergeCell ref="AL209:AQ209"/>
    <mergeCell ref="AR209:AU209"/>
    <mergeCell ref="AV209:AX209"/>
    <mergeCell ref="B211:C211"/>
    <mergeCell ref="D211:M211"/>
    <mergeCell ref="N211:AK211"/>
    <mergeCell ref="AL211:AQ211"/>
    <mergeCell ref="AR211:AU211"/>
    <mergeCell ref="AV211:AX211"/>
    <mergeCell ref="B212:C212"/>
    <mergeCell ref="D212:M212"/>
    <mergeCell ref="N212:AK212"/>
    <mergeCell ref="AL212:AQ212"/>
    <mergeCell ref="AR212:AU212"/>
    <mergeCell ref="AV212:AX212"/>
    <mergeCell ref="B213:C213"/>
    <mergeCell ref="D213:M213"/>
    <mergeCell ref="N213:AK213"/>
    <mergeCell ref="AL213:AQ213"/>
    <mergeCell ref="AR213:AU213"/>
    <mergeCell ref="AV213:AX213"/>
    <mergeCell ref="B214:C214"/>
    <mergeCell ref="D214:M214"/>
    <mergeCell ref="N214:AK214"/>
    <mergeCell ref="AL214:AQ214"/>
    <mergeCell ref="AR214:AU214"/>
    <mergeCell ref="AV214:AX214"/>
    <mergeCell ref="AL216:AQ216"/>
    <mergeCell ref="AR216:AU216"/>
    <mergeCell ref="AV216:AX216"/>
    <mergeCell ref="B215:C215"/>
    <mergeCell ref="D215:M215"/>
    <mergeCell ref="N215:AK215"/>
    <mergeCell ref="AL215:AQ215"/>
    <mergeCell ref="AR215:AU215"/>
    <mergeCell ref="AV215:AX215"/>
    <mergeCell ref="H259:L259"/>
    <mergeCell ref="M259:Y259"/>
    <mergeCell ref="Z259:AC259"/>
    <mergeCell ref="AD259:AH259"/>
    <mergeCell ref="B216:C216"/>
    <mergeCell ref="D216:M216"/>
    <mergeCell ref="N216:AK216"/>
    <mergeCell ref="AI258:AU258"/>
    <mergeCell ref="H255:L255"/>
    <mergeCell ref="M255:Y255"/>
    <mergeCell ref="AI259:AU259"/>
    <mergeCell ref="AV259:AY259"/>
    <mergeCell ref="H257:AC257"/>
    <mergeCell ref="AD257:AY257"/>
    <mergeCell ref="H258:L258"/>
    <mergeCell ref="M258:Y258"/>
    <mergeCell ref="Z258:AC258"/>
    <mergeCell ref="AI262:AU262"/>
    <mergeCell ref="AV262:AY262"/>
    <mergeCell ref="B217:C217"/>
    <mergeCell ref="D217:M217"/>
    <mergeCell ref="N217:AK217"/>
    <mergeCell ref="AL217:AQ217"/>
    <mergeCell ref="AR217:AU217"/>
    <mergeCell ref="AV217:AX217"/>
    <mergeCell ref="H263:L263"/>
    <mergeCell ref="M263:Y263"/>
    <mergeCell ref="AD258:AH258"/>
    <mergeCell ref="H253:L253"/>
    <mergeCell ref="M253:Y253"/>
    <mergeCell ref="Z253:AC253"/>
    <mergeCell ref="AD253:AH253"/>
    <mergeCell ref="AI253:AU253"/>
    <mergeCell ref="AV253:AY253"/>
    <mergeCell ref="Z255:AC255"/>
    <mergeCell ref="AD255:AH255"/>
    <mergeCell ref="AI255:AU255"/>
    <mergeCell ref="AV255:AY255"/>
    <mergeCell ref="H254:L254"/>
    <mergeCell ref="M254:Y254"/>
    <mergeCell ref="Z254:AC254"/>
    <mergeCell ref="AD254:AH254"/>
    <mergeCell ref="AI254:AU254"/>
    <mergeCell ref="AV254:AY254"/>
    <mergeCell ref="AV258:AY258"/>
    <mergeCell ref="H256:L256"/>
    <mergeCell ref="M256:Y256"/>
    <mergeCell ref="Z256:AC256"/>
    <mergeCell ref="AD256:AH256"/>
    <mergeCell ref="G269:AX269"/>
    <mergeCell ref="B272:C272"/>
    <mergeCell ref="D272:M272"/>
    <mergeCell ref="N272:AK272"/>
    <mergeCell ref="AL272:AQ272"/>
    <mergeCell ref="AR272:AU272"/>
    <mergeCell ref="AV272:AX272"/>
    <mergeCell ref="B273:C273"/>
    <mergeCell ref="D273:M273"/>
    <mergeCell ref="N273:AK273"/>
    <mergeCell ref="AL273:AQ273"/>
    <mergeCell ref="AR273:AU273"/>
    <mergeCell ref="AV273:AX273"/>
    <mergeCell ref="B274:C274"/>
    <mergeCell ref="D274:M274"/>
    <mergeCell ref="N274:AK274"/>
    <mergeCell ref="AL274:AQ274"/>
    <mergeCell ref="AR274:AU274"/>
    <mergeCell ref="AV274:AX274"/>
    <mergeCell ref="B275:C275"/>
    <mergeCell ref="D275:M275"/>
    <mergeCell ref="N275:AK275"/>
    <mergeCell ref="AL275:AQ275"/>
    <mergeCell ref="AR275:AU275"/>
    <mergeCell ref="AV275:AX275"/>
    <mergeCell ref="B276:C276"/>
    <mergeCell ref="D276:M276"/>
    <mergeCell ref="N276:AK276"/>
    <mergeCell ref="AL276:AQ276"/>
    <mergeCell ref="AR276:AU276"/>
    <mergeCell ref="AV276:AX276"/>
    <mergeCell ref="B277:C277"/>
    <mergeCell ref="D277:M277"/>
    <mergeCell ref="N277:AK277"/>
    <mergeCell ref="AL277:AQ277"/>
    <mergeCell ref="AR277:AU277"/>
    <mergeCell ref="AV277:AX277"/>
    <mergeCell ref="B282:C282"/>
    <mergeCell ref="D282:M282"/>
    <mergeCell ref="N282:AK282"/>
    <mergeCell ref="AL282:AQ282"/>
    <mergeCell ref="AR282:AU282"/>
    <mergeCell ref="AV282:AX282"/>
    <mergeCell ref="B281:C281"/>
    <mergeCell ref="D281:M281"/>
    <mergeCell ref="B278:C278"/>
    <mergeCell ref="D278:M278"/>
    <mergeCell ref="N278:AK278"/>
    <mergeCell ref="AL278:AQ278"/>
    <mergeCell ref="AR278:AU278"/>
    <mergeCell ref="AV278:AX278"/>
    <mergeCell ref="B279:C279"/>
    <mergeCell ref="D279:M279"/>
    <mergeCell ref="N279:AK279"/>
    <mergeCell ref="AL279:AQ279"/>
    <mergeCell ref="AR279:AU279"/>
    <mergeCell ref="AV279:AX279"/>
    <mergeCell ref="N281:AK281"/>
    <mergeCell ref="AL281:AQ281"/>
    <mergeCell ref="AR281:AU281"/>
    <mergeCell ref="AV281:AX281"/>
    <mergeCell ref="B280:C280"/>
    <mergeCell ref="D280:M280"/>
    <mergeCell ref="N280:AK280"/>
    <mergeCell ref="AL280:AQ280"/>
    <mergeCell ref="AR280:AU280"/>
    <mergeCell ref="AV280:AX280"/>
  </mergeCells>
  <phoneticPr fontId="1"/>
  <pageMargins left="0.51" right="0.39370078740157483" top="0.51181102362204722" bottom="0.15748031496062992" header="0.39370078740157483" footer="0.51181102362204722"/>
  <pageSetup paperSize="9" scale="75" fitToHeight="5" orientation="portrait" r:id="rId1"/>
  <headerFooter differentFirst="1" alignWithMargins="0"/>
  <rowBreaks count="9" manualBreakCount="9">
    <brk id="39" max="50" man="1"/>
    <brk id="75" max="50" man="1"/>
    <brk id="102" max="50" man="1"/>
    <brk id="124" max="50" man="1"/>
    <brk id="130" max="50" man="1"/>
    <brk id="177" max="50" man="1"/>
    <brk id="218" max="50" man="1"/>
    <brk id="222" max="50" man="1"/>
    <brk id="268" max="50" man="1"/>
  </rowBreaks>
  <drawing r:id="rId2"/>
</worksheet>
</file>

<file path=xl/worksheets/sheet3.xml><?xml version="1.0" encoding="utf-8"?>
<worksheet xmlns="http://schemas.openxmlformats.org/spreadsheetml/2006/main" xmlns:r="http://schemas.openxmlformats.org/officeDocument/2006/relationships">
  <dimension ref="A1:BH1154"/>
  <sheetViews>
    <sheetView view="pageBreakPreview" topLeftCell="A51" zoomScale="75" zoomScaleNormal="75" zoomScaleSheetLayoutView="75" zoomScalePageLayoutView="30" workbookViewId="0">
      <selection activeCell="B66" sqref="B66:AY66"/>
    </sheetView>
  </sheetViews>
  <sheetFormatPr defaultRowHeight="13.5"/>
  <cols>
    <col min="1" max="2" width="2.25" style="1" customWidth="1"/>
    <col min="3" max="3" width="3.625" style="1" customWidth="1"/>
    <col min="4" max="6" width="2.25" style="1" customWidth="1"/>
    <col min="7" max="7" width="1.625" style="1" customWidth="1"/>
    <col min="8" max="25" width="2.25" style="1" customWidth="1"/>
    <col min="26" max="28" width="2.75" style="1" customWidth="1"/>
    <col min="29" max="34" width="2.25" style="1" customWidth="1"/>
    <col min="35" max="35" width="2.625" style="1" customWidth="1"/>
    <col min="36" max="36" width="3.5" style="1" customWidth="1"/>
    <col min="37" max="46" width="2.625" style="1" customWidth="1"/>
    <col min="47" max="47" width="3.5" style="1" customWidth="1"/>
    <col min="48" max="58" width="2.25" style="1" customWidth="1"/>
    <col min="59" max="59" width="8" style="1" customWidth="1"/>
    <col min="60" max="256" width="9" style="1"/>
    <col min="257" max="258" width="2.25" style="1" customWidth="1"/>
    <col min="259" max="259" width="3.625" style="1" customWidth="1"/>
    <col min="260" max="262" width="2.25" style="1" customWidth="1"/>
    <col min="263" max="263" width="1.625" style="1" customWidth="1"/>
    <col min="264" max="281" width="2.25" style="1" customWidth="1"/>
    <col min="282" max="284" width="2.75" style="1" customWidth="1"/>
    <col min="285" max="290" width="2.25" style="1" customWidth="1"/>
    <col min="291" max="291" width="2.625" style="1" customWidth="1"/>
    <col min="292" max="292" width="3.5" style="1" customWidth="1"/>
    <col min="293" max="302" width="2.625" style="1" customWidth="1"/>
    <col min="303" max="303" width="3.5" style="1" customWidth="1"/>
    <col min="304" max="314" width="2.25" style="1" customWidth="1"/>
    <col min="315" max="315" width="8" style="1" customWidth="1"/>
    <col min="316" max="512" width="9" style="1"/>
    <col min="513" max="514" width="2.25" style="1" customWidth="1"/>
    <col min="515" max="515" width="3.625" style="1" customWidth="1"/>
    <col min="516" max="518" width="2.25" style="1" customWidth="1"/>
    <col min="519" max="519" width="1.625" style="1" customWidth="1"/>
    <col min="520" max="537" width="2.25" style="1" customWidth="1"/>
    <col min="538" max="540" width="2.75" style="1" customWidth="1"/>
    <col min="541" max="546" width="2.25" style="1" customWidth="1"/>
    <col min="547" max="547" width="2.625" style="1" customWidth="1"/>
    <col min="548" max="548" width="3.5" style="1" customWidth="1"/>
    <col min="549" max="558" width="2.625" style="1" customWidth="1"/>
    <col min="559" max="559" width="3.5" style="1" customWidth="1"/>
    <col min="560" max="570" width="2.25" style="1" customWidth="1"/>
    <col min="571" max="571" width="8" style="1" customWidth="1"/>
    <col min="572" max="768" width="9" style="1"/>
    <col min="769" max="770" width="2.25" style="1" customWidth="1"/>
    <col min="771" max="771" width="3.625" style="1" customWidth="1"/>
    <col min="772" max="774" width="2.25" style="1" customWidth="1"/>
    <col min="775" max="775" width="1.625" style="1" customWidth="1"/>
    <col min="776" max="793" width="2.25" style="1" customWidth="1"/>
    <col min="794" max="796" width="2.75" style="1" customWidth="1"/>
    <col min="797" max="802" width="2.25" style="1" customWidth="1"/>
    <col min="803" max="803" width="2.625" style="1" customWidth="1"/>
    <col min="804" max="804" width="3.5" style="1" customWidth="1"/>
    <col min="805" max="814" width="2.625" style="1" customWidth="1"/>
    <col min="815" max="815" width="3.5" style="1" customWidth="1"/>
    <col min="816" max="826" width="2.25" style="1" customWidth="1"/>
    <col min="827" max="827" width="8" style="1" customWidth="1"/>
    <col min="828" max="1024" width="9" style="1"/>
    <col min="1025" max="1026" width="2.25" style="1" customWidth="1"/>
    <col min="1027" max="1027" width="3.625" style="1" customWidth="1"/>
    <col min="1028" max="1030" width="2.25" style="1" customWidth="1"/>
    <col min="1031" max="1031" width="1.625" style="1" customWidth="1"/>
    <col min="1032" max="1049" width="2.25" style="1" customWidth="1"/>
    <col min="1050" max="1052" width="2.75" style="1" customWidth="1"/>
    <col min="1053" max="1058" width="2.25" style="1" customWidth="1"/>
    <col min="1059" max="1059" width="2.625" style="1" customWidth="1"/>
    <col min="1060" max="1060" width="3.5" style="1" customWidth="1"/>
    <col min="1061" max="1070" width="2.625" style="1" customWidth="1"/>
    <col min="1071" max="1071" width="3.5" style="1" customWidth="1"/>
    <col min="1072" max="1082" width="2.25" style="1" customWidth="1"/>
    <col min="1083" max="1083" width="8" style="1" customWidth="1"/>
    <col min="1084" max="1280" width="9" style="1"/>
    <col min="1281" max="1282" width="2.25" style="1" customWidth="1"/>
    <col min="1283" max="1283" width="3.625" style="1" customWidth="1"/>
    <col min="1284" max="1286" width="2.25" style="1" customWidth="1"/>
    <col min="1287" max="1287" width="1.625" style="1" customWidth="1"/>
    <col min="1288" max="1305" width="2.25" style="1" customWidth="1"/>
    <col min="1306" max="1308" width="2.75" style="1" customWidth="1"/>
    <col min="1309" max="1314" width="2.25" style="1" customWidth="1"/>
    <col min="1315" max="1315" width="2.625" style="1" customWidth="1"/>
    <col min="1316" max="1316" width="3.5" style="1" customWidth="1"/>
    <col min="1317" max="1326" width="2.625" style="1" customWidth="1"/>
    <col min="1327" max="1327" width="3.5" style="1" customWidth="1"/>
    <col min="1328" max="1338" width="2.25" style="1" customWidth="1"/>
    <col min="1339" max="1339" width="8" style="1" customWidth="1"/>
    <col min="1340" max="1536" width="9" style="1"/>
    <col min="1537" max="1538" width="2.25" style="1" customWidth="1"/>
    <col min="1539" max="1539" width="3.625" style="1" customWidth="1"/>
    <col min="1540" max="1542" width="2.25" style="1" customWidth="1"/>
    <col min="1543" max="1543" width="1.625" style="1" customWidth="1"/>
    <col min="1544" max="1561" width="2.25" style="1" customWidth="1"/>
    <col min="1562" max="1564" width="2.75" style="1" customWidth="1"/>
    <col min="1565" max="1570" width="2.25" style="1" customWidth="1"/>
    <col min="1571" max="1571" width="2.625" style="1" customWidth="1"/>
    <col min="1572" max="1572" width="3.5" style="1" customWidth="1"/>
    <col min="1573" max="1582" width="2.625" style="1" customWidth="1"/>
    <col min="1583" max="1583" width="3.5" style="1" customWidth="1"/>
    <col min="1584" max="1594" width="2.25" style="1" customWidth="1"/>
    <col min="1595" max="1595" width="8" style="1" customWidth="1"/>
    <col min="1596" max="1792" width="9" style="1"/>
    <col min="1793" max="1794" width="2.25" style="1" customWidth="1"/>
    <col min="1795" max="1795" width="3.625" style="1" customWidth="1"/>
    <col min="1796" max="1798" width="2.25" style="1" customWidth="1"/>
    <col min="1799" max="1799" width="1.625" style="1" customWidth="1"/>
    <col min="1800" max="1817" width="2.25" style="1" customWidth="1"/>
    <col min="1818" max="1820" width="2.75" style="1" customWidth="1"/>
    <col min="1821" max="1826" width="2.25" style="1" customWidth="1"/>
    <col min="1827" max="1827" width="2.625" style="1" customWidth="1"/>
    <col min="1828" max="1828" width="3.5" style="1" customWidth="1"/>
    <col min="1829" max="1838" width="2.625" style="1" customWidth="1"/>
    <col min="1839" max="1839" width="3.5" style="1" customWidth="1"/>
    <col min="1840" max="1850" width="2.25" style="1" customWidth="1"/>
    <col min="1851" max="1851" width="8" style="1" customWidth="1"/>
    <col min="1852" max="2048" width="9" style="1"/>
    <col min="2049" max="2050" width="2.25" style="1" customWidth="1"/>
    <col min="2051" max="2051" width="3.625" style="1" customWidth="1"/>
    <col min="2052" max="2054" width="2.25" style="1" customWidth="1"/>
    <col min="2055" max="2055" width="1.625" style="1" customWidth="1"/>
    <col min="2056" max="2073" width="2.25" style="1" customWidth="1"/>
    <col min="2074" max="2076" width="2.75" style="1" customWidth="1"/>
    <col min="2077" max="2082" width="2.25" style="1" customWidth="1"/>
    <col min="2083" max="2083" width="2.625" style="1" customWidth="1"/>
    <col min="2084" max="2084" width="3.5" style="1" customWidth="1"/>
    <col min="2085" max="2094" width="2.625" style="1" customWidth="1"/>
    <col min="2095" max="2095" width="3.5" style="1" customWidth="1"/>
    <col min="2096" max="2106" width="2.25" style="1" customWidth="1"/>
    <col min="2107" max="2107" width="8" style="1" customWidth="1"/>
    <col min="2108" max="2304" width="9" style="1"/>
    <col min="2305" max="2306" width="2.25" style="1" customWidth="1"/>
    <col min="2307" max="2307" width="3.625" style="1" customWidth="1"/>
    <col min="2308" max="2310" width="2.25" style="1" customWidth="1"/>
    <col min="2311" max="2311" width="1.625" style="1" customWidth="1"/>
    <col min="2312" max="2329" width="2.25" style="1" customWidth="1"/>
    <col min="2330" max="2332" width="2.75" style="1" customWidth="1"/>
    <col min="2333" max="2338" width="2.25" style="1" customWidth="1"/>
    <col min="2339" max="2339" width="2.625" style="1" customWidth="1"/>
    <col min="2340" max="2340" width="3.5" style="1" customWidth="1"/>
    <col min="2341" max="2350" width="2.625" style="1" customWidth="1"/>
    <col min="2351" max="2351" width="3.5" style="1" customWidth="1"/>
    <col min="2352" max="2362" width="2.25" style="1" customWidth="1"/>
    <col min="2363" max="2363" width="8" style="1" customWidth="1"/>
    <col min="2364" max="2560" width="9" style="1"/>
    <col min="2561" max="2562" width="2.25" style="1" customWidth="1"/>
    <col min="2563" max="2563" width="3.625" style="1" customWidth="1"/>
    <col min="2564" max="2566" width="2.25" style="1" customWidth="1"/>
    <col min="2567" max="2567" width="1.625" style="1" customWidth="1"/>
    <col min="2568" max="2585" width="2.25" style="1" customWidth="1"/>
    <col min="2586" max="2588" width="2.75" style="1" customWidth="1"/>
    <col min="2589" max="2594" width="2.25" style="1" customWidth="1"/>
    <col min="2595" max="2595" width="2.625" style="1" customWidth="1"/>
    <col min="2596" max="2596" width="3.5" style="1" customWidth="1"/>
    <col min="2597" max="2606" width="2.625" style="1" customWidth="1"/>
    <col min="2607" max="2607" width="3.5" style="1" customWidth="1"/>
    <col min="2608" max="2618" width="2.25" style="1" customWidth="1"/>
    <col min="2619" max="2619" width="8" style="1" customWidth="1"/>
    <col min="2620" max="2816" width="9" style="1"/>
    <col min="2817" max="2818" width="2.25" style="1" customWidth="1"/>
    <col min="2819" max="2819" width="3.625" style="1" customWidth="1"/>
    <col min="2820" max="2822" width="2.25" style="1" customWidth="1"/>
    <col min="2823" max="2823" width="1.625" style="1" customWidth="1"/>
    <col min="2824" max="2841" width="2.25" style="1" customWidth="1"/>
    <col min="2842" max="2844" width="2.75" style="1" customWidth="1"/>
    <col min="2845" max="2850" width="2.25" style="1" customWidth="1"/>
    <col min="2851" max="2851" width="2.625" style="1" customWidth="1"/>
    <col min="2852" max="2852" width="3.5" style="1" customWidth="1"/>
    <col min="2853" max="2862" width="2.625" style="1" customWidth="1"/>
    <col min="2863" max="2863" width="3.5" style="1" customWidth="1"/>
    <col min="2864" max="2874" width="2.25" style="1" customWidth="1"/>
    <col min="2875" max="2875" width="8" style="1" customWidth="1"/>
    <col min="2876" max="3072" width="9" style="1"/>
    <col min="3073" max="3074" width="2.25" style="1" customWidth="1"/>
    <col min="3075" max="3075" width="3.625" style="1" customWidth="1"/>
    <col min="3076" max="3078" width="2.25" style="1" customWidth="1"/>
    <col min="3079" max="3079" width="1.625" style="1" customWidth="1"/>
    <col min="3080" max="3097" width="2.25" style="1" customWidth="1"/>
    <col min="3098" max="3100" width="2.75" style="1" customWidth="1"/>
    <col min="3101" max="3106" width="2.25" style="1" customWidth="1"/>
    <col min="3107" max="3107" width="2.625" style="1" customWidth="1"/>
    <col min="3108" max="3108" width="3.5" style="1" customWidth="1"/>
    <col min="3109" max="3118" width="2.625" style="1" customWidth="1"/>
    <col min="3119" max="3119" width="3.5" style="1" customWidth="1"/>
    <col min="3120" max="3130" width="2.25" style="1" customWidth="1"/>
    <col min="3131" max="3131" width="8" style="1" customWidth="1"/>
    <col min="3132" max="3328" width="9" style="1"/>
    <col min="3329" max="3330" width="2.25" style="1" customWidth="1"/>
    <col min="3331" max="3331" width="3.625" style="1" customWidth="1"/>
    <col min="3332" max="3334" width="2.25" style="1" customWidth="1"/>
    <col min="3335" max="3335" width="1.625" style="1" customWidth="1"/>
    <col min="3336" max="3353" width="2.25" style="1" customWidth="1"/>
    <col min="3354" max="3356" width="2.75" style="1" customWidth="1"/>
    <col min="3357" max="3362" width="2.25" style="1" customWidth="1"/>
    <col min="3363" max="3363" width="2.625" style="1" customWidth="1"/>
    <col min="3364" max="3364" width="3.5" style="1" customWidth="1"/>
    <col min="3365" max="3374" width="2.625" style="1" customWidth="1"/>
    <col min="3375" max="3375" width="3.5" style="1" customWidth="1"/>
    <col min="3376" max="3386" width="2.25" style="1" customWidth="1"/>
    <col min="3387" max="3387" width="8" style="1" customWidth="1"/>
    <col min="3388" max="3584" width="9" style="1"/>
    <col min="3585" max="3586" width="2.25" style="1" customWidth="1"/>
    <col min="3587" max="3587" width="3.625" style="1" customWidth="1"/>
    <col min="3588" max="3590" width="2.25" style="1" customWidth="1"/>
    <col min="3591" max="3591" width="1.625" style="1" customWidth="1"/>
    <col min="3592" max="3609" width="2.25" style="1" customWidth="1"/>
    <col min="3610" max="3612" width="2.75" style="1" customWidth="1"/>
    <col min="3613" max="3618" width="2.25" style="1" customWidth="1"/>
    <col min="3619" max="3619" width="2.625" style="1" customWidth="1"/>
    <col min="3620" max="3620" width="3.5" style="1" customWidth="1"/>
    <col min="3621" max="3630" width="2.625" style="1" customWidth="1"/>
    <col min="3631" max="3631" width="3.5" style="1" customWidth="1"/>
    <col min="3632" max="3642" width="2.25" style="1" customWidth="1"/>
    <col min="3643" max="3643" width="8" style="1" customWidth="1"/>
    <col min="3644" max="3840" width="9" style="1"/>
    <col min="3841" max="3842" width="2.25" style="1" customWidth="1"/>
    <col min="3843" max="3843" width="3.625" style="1" customWidth="1"/>
    <col min="3844" max="3846" width="2.25" style="1" customWidth="1"/>
    <col min="3847" max="3847" width="1.625" style="1" customWidth="1"/>
    <col min="3848" max="3865" width="2.25" style="1" customWidth="1"/>
    <col min="3866" max="3868" width="2.75" style="1" customWidth="1"/>
    <col min="3869" max="3874" width="2.25" style="1" customWidth="1"/>
    <col min="3875" max="3875" width="2.625" style="1" customWidth="1"/>
    <col min="3876" max="3876" width="3.5" style="1" customWidth="1"/>
    <col min="3877" max="3886" width="2.625" style="1" customWidth="1"/>
    <col min="3887" max="3887" width="3.5" style="1" customWidth="1"/>
    <col min="3888" max="3898" width="2.25" style="1" customWidth="1"/>
    <col min="3899" max="3899" width="8" style="1" customWidth="1"/>
    <col min="3900" max="4096" width="9" style="1"/>
    <col min="4097" max="4098" width="2.25" style="1" customWidth="1"/>
    <col min="4099" max="4099" width="3.625" style="1" customWidth="1"/>
    <col min="4100" max="4102" width="2.25" style="1" customWidth="1"/>
    <col min="4103" max="4103" width="1.625" style="1" customWidth="1"/>
    <col min="4104" max="4121" width="2.25" style="1" customWidth="1"/>
    <col min="4122" max="4124" width="2.75" style="1" customWidth="1"/>
    <col min="4125" max="4130" width="2.25" style="1" customWidth="1"/>
    <col min="4131" max="4131" width="2.625" style="1" customWidth="1"/>
    <col min="4132" max="4132" width="3.5" style="1" customWidth="1"/>
    <col min="4133" max="4142" width="2.625" style="1" customWidth="1"/>
    <col min="4143" max="4143" width="3.5" style="1" customWidth="1"/>
    <col min="4144" max="4154" width="2.25" style="1" customWidth="1"/>
    <col min="4155" max="4155" width="8" style="1" customWidth="1"/>
    <col min="4156" max="4352" width="9" style="1"/>
    <col min="4353" max="4354" width="2.25" style="1" customWidth="1"/>
    <col min="4355" max="4355" width="3.625" style="1" customWidth="1"/>
    <col min="4356" max="4358" width="2.25" style="1" customWidth="1"/>
    <col min="4359" max="4359" width="1.625" style="1" customWidth="1"/>
    <col min="4360" max="4377" width="2.25" style="1" customWidth="1"/>
    <col min="4378" max="4380" width="2.75" style="1" customWidth="1"/>
    <col min="4381" max="4386" width="2.25" style="1" customWidth="1"/>
    <col min="4387" max="4387" width="2.625" style="1" customWidth="1"/>
    <col min="4388" max="4388" width="3.5" style="1" customWidth="1"/>
    <col min="4389" max="4398" width="2.625" style="1" customWidth="1"/>
    <col min="4399" max="4399" width="3.5" style="1" customWidth="1"/>
    <col min="4400" max="4410" width="2.25" style="1" customWidth="1"/>
    <col min="4411" max="4411" width="8" style="1" customWidth="1"/>
    <col min="4412" max="4608" width="9" style="1"/>
    <col min="4609" max="4610" width="2.25" style="1" customWidth="1"/>
    <col min="4611" max="4611" width="3.625" style="1" customWidth="1"/>
    <col min="4612" max="4614" width="2.25" style="1" customWidth="1"/>
    <col min="4615" max="4615" width="1.625" style="1" customWidth="1"/>
    <col min="4616" max="4633" width="2.25" style="1" customWidth="1"/>
    <col min="4634" max="4636" width="2.75" style="1" customWidth="1"/>
    <col min="4637" max="4642" width="2.25" style="1" customWidth="1"/>
    <col min="4643" max="4643" width="2.625" style="1" customWidth="1"/>
    <col min="4644" max="4644" width="3.5" style="1" customWidth="1"/>
    <col min="4645" max="4654" width="2.625" style="1" customWidth="1"/>
    <col min="4655" max="4655" width="3.5" style="1" customWidth="1"/>
    <col min="4656" max="4666" width="2.25" style="1" customWidth="1"/>
    <col min="4667" max="4667" width="8" style="1" customWidth="1"/>
    <col min="4668" max="4864" width="9" style="1"/>
    <col min="4865" max="4866" width="2.25" style="1" customWidth="1"/>
    <col min="4867" max="4867" width="3.625" style="1" customWidth="1"/>
    <col min="4868" max="4870" width="2.25" style="1" customWidth="1"/>
    <col min="4871" max="4871" width="1.625" style="1" customWidth="1"/>
    <col min="4872" max="4889" width="2.25" style="1" customWidth="1"/>
    <col min="4890" max="4892" width="2.75" style="1" customWidth="1"/>
    <col min="4893" max="4898" width="2.25" style="1" customWidth="1"/>
    <col min="4899" max="4899" width="2.625" style="1" customWidth="1"/>
    <col min="4900" max="4900" width="3.5" style="1" customWidth="1"/>
    <col min="4901" max="4910" width="2.625" style="1" customWidth="1"/>
    <col min="4911" max="4911" width="3.5" style="1" customWidth="1"/>
    <col min="4912" max="4922" width="2.25" style="1" customWidth="1"/>
    <col min="4923" max="4923" width="8" style="1" customWidth="1"/>
    <col min="4924" max="5120" width="9" style="1"/>
    <col min="5121" max="5122" width="2.25" style="1" customWidth="1"/>
    <col min="5123" max="5123" width="3.625" style="1" customWidth="1"/>
    <col min="5124" max="5126" width="2.25" style="1" customWidth="1"/>
    <col min="5127" max="5127" width="1.625" style="1" customWidth="1"/>
    <col min="5128" max="5145" width="2.25" style="1" customWidth="1"/>
    <col min="5146" max="5148" width="2.75" style="1" customWidth="1"/>
    <col min="5149" max="5154" width="2.25" style="1" customWidth="1"/>
    <col min="5155" max="5155" width="2.625" style="1" customWidth="1"/>
    <col min="5156" max="5156" width="3.5" style="1" customWidth="1"/>
    <col min="5157" max="5166" width="2.625" style="1" customWidth="1"/>
    <col min="5167" max="5167" width="3.5" style="1" customWidth="1"/>
    <col min="5168" max="5178" width="2.25" style="1" customWidth="1"/>
    <col min="5179" max="5179" width="8" style="1" customWidth="1"/>
    <col min="5180" max="5376" width="9" style="1"/>
    <col min="5377" max="5378" width="2.25" style="1" customWidth="1"/>
    <col min="5379" max="5379" width="3.625" style="1" customWidth="1"/>
    <col min="5380" max="5382" width="2.25" style="1" customWidth="1"/>
    <col min="5383" max="5383" width="1.625" style="1" customWidth="1"/>
    <col min="5384" max="5401" width="2.25" style="1" customWidth="1"/>
    <col min="5402" max="5404" width="2.75" style="1" customWidth="1"/>
    <col min="5405" max="5410" width="2.25" style="1" customWidth="1"/>
    <col min="5411" max="5411" width="2.625" style="1" customWidth="1"/>
    <col min="5412" max="5412" width="3.5" style="1" customWidth="1"/>
    <col min="5413" max="5422" width="2.625" style="1" customWidth="1"/>
    <col min="5423" max="5423" width="3.5" style="1" customWidth="1"/>
    <col min="5424" max="5434" width="2.25" style="1" customWidth="1"/>
    <col min="5435" max="5435" width="8" style="1" customWidth="1"/>
    <col min="5436" max="5632" width="9" style="1"/>
    <col min="5633" max="5634" width="2.25" style="1" customWidth="1"/>
    <col min="5635" max="5635" width="3.625" style="1" customWidth="1"/>
    <col min="5636" max="5638" width="2.25" style="1" customWidth="1"/>
    <col min="5639" max="5639" width="1.625" style="1" customWidth="1"/>
    <col min="5640" max="5657" width="2.25" style="1" customWidth="1"/>
    <col min="5658" max="5660" width="2.75" style="1" customWidth="1"/>
    <col min="5661" max="5666" width="2.25" style="1" customWidth="1"/>
    <col min="5667" max="5667" width="2.625" style="1" customWidth="1"/>
    <col min="5668" max="5668" width="3.5" style="1" customWidth="1"/>
    <col min="5669" max="5678" width="2.625" style="1" customWidth="1"/>
    <col min="5679" max="5679" width="3.5" style="1" customWidth="1"/>
    <col min="5680" max="5690" width="2.25" style="1" customWidth="1"/>
    <col min="5691" max="5691" width="8" style="1" customWidth="1"/>
    <col min="5692" max="5888" width="9" style="1"/>
    <col min="5889" max="5890" width="2.25" style="1" customWidth="1"/>
    <col min="5891" max="5891" width="3.625" style="1" customWidth="1"/>
    <col min="5892" max="5894" width="2.25" style="1" customWidth="1"/>
    <col min="5895" max="5895" width="1.625" style="1" customWidth="1"/>
    <col min="5896" max="5913" width="2.25" style="1" customWidth="1"/>
    <col min="5914" max="5916" width="2.75" style="1" customWidth="1"/>
    <col min="5917" max="5922" width="2.25" style="1" customWidth="1"/>
    <col min="5923" max="5923" width="2.625" style="1" customWidth="1"/>
    <col min="5924" max="5924" width="3.5" style="1" customWidth="1"/>
    <col min="5925" max="5934" width="2.625" style="1" customWidth="1"/>
    <col min="5935" max="5935" width="3.5" style="1" customWidth="1"/>
    <col min="5936" max="5946" width="2.25" style="1" customWidth="1"/>
    <col min="5947" max="5947" width="8" style="1" customWidth="1"/>
    <col min="5948" max="6144" width="9" style="1"/>
    <col min="6145" max="6146" width="2.25" style="1" customWidth="1"/>
    <col min="6147" max="6147" width="3.625" style="1" customWidth="1"/>
    <col min="6148" max="6150" width="2.25" style="1" customWidth="1"/>
    <col min="6151" max="6151" width="1.625" style="1" customWidth="1"/>
    <col min="6152" max="6169" width="2.25" style="1" customWidth="1"/>
    <col min="6170" max="6172" width="2.75" style="1" customWidth="1"/>
    <col min="6173" max="6178" width="2.25" style="1" customWidth="1"/>
    <col min="6179" max="6179" width="2.625" style="1" customWidth="1"/>
    <col min="6180" max="6180" width="3.5" style="1" customWidth="1"/>
    <col min="6181" max="6190" width="2.625" style="1" customWidth="1"/>
    <col min="6191" max="6191" width="3.5" style="1" customWidth="1"/>
    <col min="6192" max="6202" width="2.25" style="1" customWidth="1"/>
    <col min="6203" max="6203" width="8" style="1" customWidth="1"/>
    <col min="6204" max="6400" width="9" style="1"/>
    <col min="6401" max="6402" width="2.25" style="1" customWidth="1"/>
    <col min="6403" max="6403" width="3.625" style="1" customWidth="1"/>
    <col min="6404" max="6406" width="2.25" style="1" customWidth="1"/>
    <col min="6407" max="6407" width="1.625" style="1" customWidth="1"/>
    <col min="6408" max="6425" width="2.25" style="1" customWidth="1"/>
    <col min="6426" max="6428" width="2.75" style="1" customWidth="1"/>
    <col min="6429" max="6434" width="2.25" style="1" customWidth="1"/>
    <col min="6435" max="6435" width="2.625" style="1" customWidth="1"/>
    <col min="6436" max="6436" width="3.5" style="1" customWidth="1"/>
    <col min="6437" max="6446" width="2.625" style="1" customWidth="1"/>
    <col min="6447" max="6447" width="3.5" style="1" customWidth="1"/>
    <col min="6448" max="6458" width="2.25" style="1" customWidth="1"/>
    <col min="6459" max="6459" width="8" style="1" customWidth="1"/>
    <col min="6460" max="6656" width="9" style="1"/>
    <col min="6657" max="6658" width="2.25" style="1" customWidth="1"/>
    <col min="6659" max="6659" width="3.625" style="1" customWidth="1"/>
    <col min="6660" max="6662" width="2.25" style="1" customWidth="1"/>
    <col min="6663" max="6663" width="1.625" style="1" customWidth="1"/>
    <col min="6664" max="6681" width="2.25" style="1" customWidth="1"/>
    <col min="6682" max="6684" width="2.75" style="1" customWidth="1"/>
    <col min="6685" max="6690" width="2.25" style="1" customWidth="1"/>
    <col min="6691" max="6691" width="2.625" style="1" customWidth="1"/>
    <col min="6692" max="6692" width="3.5" style="1" customWidth="1"/>
    <col min="6693" max="6702" width="2.625" style="1" customWidth="1"/>
    <col min="6703" max="6703" width="3.5" style="1" customWidth="1"/>
    <col min="6704" max="6714" width="2.25" style="1" customWidth="1"/>
    <col min="6715" max="6715" width="8" style="1" customWidth="1"/>
    <col min="6716" max="6912" width="9" style="1"/>
    <col min="6913" max="6914" width="2.25" style="1" customWidth="1"/>
    <col min="6915" max="6915" width="3.625" style="1" customWidth="1"/>
    <col min="6916" max="6918" width="2.25" style="1" customWidth="1"/>
    <col min="6919" max="6919" width="1.625" style="1" customWidth="1"/>
    <col min="6920" max="6937" width="2.25" style="1" customWidth="1"/>
    <col min="6938" max="6940" width="2.75" style="1" customWidth="1"/>
    <col min="6941" max="6946" width="2.25" style="1" customWidth="1"/>
    <col min="6947" max="6947" width="2.625" style="1" customWidth="1"/>
    <col min="6948" max="6948" width="3.5" style="1" customWidth="1"/>
    <col min="6949" max="6958" width="2.625" style="1" customWidth="1"/>
    <col min="6959" max="6959" width="3.5" style="1" customWidth="1"/>
    <col min="6960" max="6970" width="2.25" style="1" customWidth="1"/>
    <col min="6971" max="6971" width="8" style="1" customWidth="1"/>
    <col min="6972" max="7168" width="9" style="1"/>
    <col min="7169" max="7170" width="2.25" style="1" customWidth="1"/>
    <col min="7171" max="7171" width="3.625" style="1" customWidth="1"/>
    <col min="7172" max="7174" width="2.25" style="1" customWidth="1"/>
    <col min="7175" max="7175" width="1.625" style="1" customWidth="1"/>
    <col min="7176" max="7193" width="2.25" style="1" customWidth="1"/>
    <col min="7194" max="7196" width="2.75" style="1" customWidth="1"/>
    <col min="7197" max="7202" width="2.25" style="1" customWidth="1"/>
    <col min="7203" max="7203" width="2.625" style="1" customWidth="1"/>
    <col min="7204" max="7204" width="3.5" style="1" customWidth="1"/>
    <col min="7205" max="7214" width="2.625" style="1" customWidth="1"/>
    <col min="7215" max="7215" width="3.5" style="1" customWidth="1"/>
    <col min="7216" max="7226" width="2.25" style="1" customWidth="1"/>
    <col min="7227" max="7227" width="8" style="1" customWidth="1"/>
    <col min="7228" max="7424" width="9" style="1"/>
    <col min="7425" max="7426" width="2.25" style="1" customWidth="1"/>
    <col min="7427" max="7427" width="3.625" style="1" customWidth="1"/>
    <col min="7428" max="7430" width="2.25" style="1" customWidth="1"/>
    <col min="7431" max="7431" width="1.625" style="1" customWidth="1"/>
    <col min="7432" max="7449" width="2.25" style="1" customWidth="1"/>
    <col min="7450" max="7452" width="2.75" style="1" customWidth="1"/>
    <col min="7453" max="7458" width="2.25" style="1" customWidth="1"/>
    <col min="7459" max="7459" width="2.625" style="1" customWidth="1"/>
    <col min="7460" max="7460" width="3.5" style="1" customWidth="1"/>
    <col min="7461" max="7470" width="2.625" style="1" customWidth="1"/>
    <col min="7471" max="7471" width="3.5" style="1" customWidth="1"/>
    <col min="7472" max="7482" width="2.25" style="1" customWidth="1"/>
    <col min="7483" max="7483" width="8" style="1" customWidth="1"/>
    <col min="7484" max="7680" width="9" style="1"/>
    <col min="7681" max="7682" width="2.25" style="1" customWidth="1"/>
    <col min="7683" max="7683" width="3.625" style="1" customWidth="1"/>
    <col min="7684" max="7686" width="2.25" style="1" customWidth="1"/>
    <col min="7687" max="7687" width="1.625" style="1" customWidth="1"/>
    <col min="7688" max="7705" width="2.25" style="1" customWidth="1"/>
    <col min="7706" max="7708" width="2.75" style="1" customWidth="1"/>
    <col min="7709" max="7714" width="2.25" style="1" customWidth="1"/>
    <col min="7715" max="7715" width="2.625" style="1" customWidth="1"/>
    <col min="7716" max="7716" width="3.5" style="1" customWidth="1"/>
    <col min="7717" max="7726" width="2.625" style="1" customWidth="1"/>
    <col min="7727" max="7727" width="3.5" style="1" customWidth="1"/>
    <col min="7728" max="7738" width="2.25" style="1" customWidth="1"/>
    <col min="7739" max="7739" width="8" style="1" customWidth="1"/>
    <col min="7740" max="7936" width="9" style="1"/>
    <col min="7937" max="7938" width="2.25" style="1" customWidth="1"/>
    <col min="7939" max="7939" width="3.625" style="1" customWidth="1"/>
    <col min="7940" max="7942" width="2.25" style="1" customWidth="1"/>
    <col min="7943" max="7943" width="1.625" style="1" customWidth="1"/>
    <col min="7944" max="7961" width="2.25" style="1" customWidth="1"/>
    <col min="7962" max="7964" width="2.75" style="1" customWidth="1"/>
    <col min="7965" max="7970" width="2.25" style="1" customWidth="1"/>
    <col min="7971" max="7971" width="2.625" style="1" customWidth="1"/>
    <col min="7972" max="7972" width="3.5" style="1" customWidth="1"/>
    <col min="7973" max="7982" width="2.625" style="1" customWidth="1"/>
    <col min="7983" max="7983" width="3.5" style="1" customWidth="1"/>
    <col min="7984" max="7994" width="2.25" style="1" customWidth="1"/>
    <col min="7995" max="7995" width="8" style="1" customWidth="1"/>
    <col min="7996" max="8192" width="9" style="1"/>
    <col min="8193" max="8194" width="2.25" style="1" customWidth="1"/>
    <col min="8195" max="8195" width="3.625" style="1" customWidth="1"/>
    <col min="8196" max="8198" width="2.25" style="1" customWidth="1"/>
    <col min="8199" max="8199" width="1.625" style="1" customWidth="1"/>
    <col min="8200" max="8217" width="2.25" style="1" customWidth="1"/>
    <col min="8218" max="8220" width="2.75" style="1" customWidth="1"/>
    <col min="8221" max="8226" width="2.25" style="1" customWidth="1"/>
    <col min="8227" max="8227" width="2.625" style="1" customWidth="1"/>
    <col min="8228" max="8228" width="3.5" style="1" customWidth="1"/>
    <col min="8229" max="8238" width="2.625" style="1" customWidth="1"/>
    <col min="8239" max="8239" width="3.5" style="1" customWidth="1"/>
    <col min="8240" max="8250" width="2.25" style="1" customWidth="1"/>
    <col min="8251" max="8251" width="8" style="1" customWidth="1"/>
    <col min="8252" max="8448" width="9" style="1"/>
    <col min="8449" max="8450" width="2.25" style="1" customWidth="1"/>
    <col min="8451" max="8451" width="3.625" style="1" customWidth="1"/>
    <col min="8452" max="8454" width="2.25" style="1" customWidth="1"/>
    <col min="8455" max="8455" width="1.625" style="1" customWidth="1"/>
    <col min="8456" max="8473" width="2.25" style="1" customWidth="1"/>
    <col min="8474" max="8476" width="2.75" style="1" customWidth="1"/>
    <col min="8477" max="8482" width="2.25" style="1" customWidth="1"/>
    <col min="8483" max="8483" width="2.625" style="1" customWidth="1"/>
    <col min="8484" max="8484" width="3.5" style="1" customWidth="1"/>
    <col min="8485" max="8494" width="2.625" style="1" customWidth="1"/>
    <col min="8495" max="8495" width="3.5" style="1" customWidth="1"/>
    <col min="8496" max="8506" width="2.25" style="1" customWidth="1"/>
    <col min="8507" max="8507" width="8" style="1" customWidth="1"/>
    <col min="8508" max="8704" width="9" style="1"/>
    <col min="8705" max="8706" width="2.25" style="1" customWidth="1"/>
    <col min="8707" max="8707" width="3.625" style="1" customWidth="1"/>
    <col min="8708" max="8710" width="2.25" style="1" customWidth="1"/>
    <col min="8711" max="8711" width="1.625" style="1" customWidth="1"/>
    <col min="8712" max="8729" width="2.25" style="1" customWidth="1"/>
    <col min="8730" max="8732" width="2.75" style="1" customWidth="1"/>
    <col min="8733" max="8738" width="2.25" style="1" customWidth="1"/>
    <col min="8739" max="8739" width="2.625" style="1" customWidth="1"/>
    <col min="8740" max="8740" width="3.5" style="1" customWidth="1"/>
    <col min="8741" max="8750" width="2.625" style="1" customWidth="1"/>
    <col min="8751" max="8751" width="3.5" style="1" customWidth="1"/>
    <col min="8752" max="8762" width="2.25" style="1" customWidth="1"/>
    <col min="8763" max="8763" width="8" style="1" customWidth="1"/>
    <col min="8764" max="8960" width="9" style="1"/>
    <col min="8961" max="8962" width="2.25" style="1" customWidth="1"/>
    <col min="8963" max="8963" width="3.625" style="1" customWidth="1"/>
    <col min="8964" max="8966" width="2.25" style="1" customWidth="1"/>
    <col min="8967" max="8967" width="1.625" style="1" customWidth="1"/>
    <col min="8968" max="8985" width="2.25" style="1" customWidth="1"/>
    <col min="8986" max="8988" width="2.75" style="1" customWidth="1"/>
    <col min="8989" max="8994" width="2.25" style="1" customWidth="1"/>
    <col min="8995" max="8995" width="2.625" style="1" customWidth="1"/>
    <col min="8996" max="8996" width="3.5" style="1" customWidth="1"/>
    <col min="8997" max="9006" width="2.625" style="1" customWidth="1"/>
    <col min="9007" max="9007" width="3.5" style="1" customWidth="1"/>
    <col min="9008" max="9018" width="2.25" style="1" customWidth="1"/>
    <col min="9019" max="9019" width="8" style="1" customWidth="1"/>
    <col min="9020" max="9216" width="9" style="1"/>
    <col min="9217" max="9218" width="2.25" style="1" customWidth="1"/>
    <col min="9219" max="9219" width="3.625" style="1" customWidth="1"/>
    <col min="9220" max="9222" width="2.25" style="1" customWidth="1"/>
    <col min="9223" max="9223" width="1.625" style="1" customWidth="1"/>
    <col min="9224" max="9241" width="2.25" style="1" customWidth="1"/>
    <col min="9242" max="9244" width="2.75" style="1" customWidth="1"/>
    <col min="9245" max="9250" width="2.25" style="1" customWidth="1"/>
    <col min="9251" max="9251" width="2.625" style="1" customWidth="1"/>
    <col min="9252" max="9252" width="3.5" style="1" customWidth="1"/>
    <col min="9253" max="9262" width="2.625" style="1" customWidth="1"/>
    <col min="9263" max="9263" width="3.5" style="1" customWidth="1"/>
    <col min="9264" max="9274" width="2.25" style="1" customWidth="1"/>
    <col min="9275" max="9275" width="8" style="1" customWidth="1"/>
    <col min="9276" max="9472" width="9" style="1"/>
    <col min="9473" max="9474" width="2.25" style="1" customWidth="1"/>
    <col min="9475" max="9475" width="3.625" style="1" customWidth="1"/>
    <col min="9476" max="9478" width="2.25" style="1" customWidth="1"/>
    <col min="9479" max="9479" width="1.625" style="1" customWidth="1"/>
    <col min="9480" max="9497" width="2.25" style="1" customWidth="1"/>
    <col min="9498" max="9500" width="2.75" style="1" customWidth="1"/>
    <col min="9501" max="9506" width="2.25" style="1" customWidth="1"/>
    <col min="9507" max="9507" width="2.625" style="1" customWidth="1"/>
    <col min="9508" max="9508" width="3.5" style="1" customWidth="1"/>
    <col min="9509" max="9518" width="2.625" style="1" customWidth="1"/>
    <col min="9519" max="9519" width="3.5" style="1" customWidth="1"/>
    <col min="9520" max="9530" width="2.25" style="1" customWidth="1"/>
    <col min="9531" max="9531" width="8" style="1" customWidth="1"/>
    <col min="9532" max="9728" width="9" style="1"/>
    <col min="9729" max="9730" width="2.25" style="1" customWidth="1"/>
    <col min="9731" max="9731" width="3.625" style="1" customWidth="1"/>
    <col min="9732" max="9734" width="2.25" style="1" customWidth="1"/>
    <col min="9735" max="9735" width="1.625" style="1" customWidth="1"/>
    <col min="9736" max="9753" width="2.25" style="1" customWidth="1"/>
    <col min="9754" max="9756" width="2.75" style="1" customWidth="1"/>
    <col min="9757" max="9762" width="2.25" style="1" customWidth="1"/>
    <col min="9763" max="9763" width="2.625" style="1" customWidth="1"/>
    <col min="9764" max="9764" width="3.5" style="1" customWidth="1"/>
    <col min="9765" max="9774" width="2.625" style="1" customWidth="1"/>
    <col min="9775" max="9775" width="3.5" style="1" customWidth="1"/>
    <col min="9776" max="9786" width="2.25" style="1" customWidth="1"/>
    <col min="9787" max="9787" width="8" style="1" customWidth="1"/>
    <col min="9788" max="9984" width="9" style="1"/>
    <col min="9985" max="9986" width="2.25" style="1" customWidth="1"/>
    <col min="9987" max="9987" width="3.625" style="1" customWidth="1"/>
    <col min="9988" max="9990" width="2.25" style="1" customWidth="1"/>
    <col min="9991" max="9991" width="1.625" style="1" customWidth="1"/>
    <col min="9992" max="10009" width="2.25" style="1" customWidth="1"/>
    <col min="10010" max="10012" width="2.75" style="1" customWidth="1"/>
    <col min="10013" max="10018" width="2.25" style="1" customWidth="1"/>
    <col min="10019" max="10019" width="2.625" style="1" customWidth="1"/>
    <col min="10020" max="10020" width="3.5" style="1" customWidth="1"/>
    <col min="10021" max="10030" width="2.625" style="1" customWidth="1"/>
    <col min="10031" max="10031" width="3.5" style="1" customWidth="1"/>
    <col min="10032" max="10042" width="2.25" style="1" customWidth="1"/>
    <col min="10043" max="10043" width="8" style="1" customWidth="1"/>
    <col min="10044" max="10240" width="9" style="1"/>
    <col min="10241" max="10242" width="2.25" style="1" customWidth="1"/>
    <col min="10243" max="10243" width="3.625" style="1" customWidth="1"/>
    <col min="10244" max="10246" width="2.25" style="1" customWidth="1"/>
    <col min="10247" max="10247" width="1.625" style="1" customWidth="1"/>
    <col min="10248" max="10265" width="2.25" style="1" customWidth="1"/>
    <col min="10266" max="10268" width="2.75" style="1" customWidth="1"/>
    <col min="10269" max="10274" width="2.25" style="1" customWidth="1"/>
    <col min="10275" max="10275" width="2.625" style="1" customWidth="1"/>
    <col min="10276" max="10276" width="3.5" style="1" customWidth="1"/>
    <col min="10277" max="10286" width="2.625" style="1" customWidth="1"/>
    <col min="10287" max="10287" width="3.5" style="1" customWidth="1"/>
    <col min="10288" max="10298" width="2.25" style="1" customWidth="1"/>
    <col min="10299" max="10299" width="8" style="1" customWidth="1"/>
    <col min="10300" max="10496" width="9" style="1"/>
    <col min="10497" max="10498" width="2.25" style="1" customWidth="1"/>
    <col min="10499" max="10499" width="3.625" style="1" customWidth="1"/>
    <col min="10500" max="10502" width="2.25" style="1" customWidth="1"/>
    <col min="10503" max="10503" width="1.625" style="1" customWidth="1"/>
    <col min="10504" max="10521" width="2.25" style="1" customWidth="1"/>
    <col min="10522" max="10524" width="2.75" style="1" customWidth="1"/>
    <col min="10525" max="10530" width="2.25" style="1" customWidth="1"/>
    <col min="10531" max="10531" width="2.625" style="1" customWidth="1"/>
    <col min="10532" max="10532" width="3.5" style="1" customWidth="1"/>
    <col min="10533" max="10542" width="2.625" style="1" customWidth="1"/>
    <col min="10543" max="10543" width="3.5" style="1" customWidth="1"/>
    <col min="10544" max="10554" width="2.25" style="1" customWidth="1"/>
    <col min="10555" max="10555" width="8" style="1" customWidth="1"/>
    <col min="10556" max="10752" width="9" style="1"/>
    <col min="10753" max="10754" width="2.25" style="1" customWidth="1"/>
    <col min="10755" max="10755" width="3.625" style="1" customWidth="1"/>
    <col min="10756" max="10758" width="2.25" style="1" customWidth="1"/>
    <col min="10759" max="10759" width="1.625" style="1" customWidth="1"/>
    <col min="10760" max="10777" width="2.25" style="1" customWidth="1"/>
    <col min="10778" max="10780" width="2.75" style="1" customWidth="1"/>
    <col min="10781" max="10786" width="2.25" style="1" customWidth="1"/>
    <col min="10787" max="10787" width="2.625" style="1" customWidth="1"/>
    <col min="10788" max="10788" width="3.5" style="1" customWidth="1"/>
    <col min="10789" max="10798" width="2.625" style="1" customWidth="1"/>
    <col min="10799" max="10799" width="3.5" style="1" customWidth="1"/>
    <col min="10800" max="10810" width="2.25" style="1" customWidth="1"/>
    <col min="10811" max="10811" width="8" style="1" customWidth="1"/>
    <col min="10812" max="11008" width="9" style="1"/>
    <col min="11009" max="11010" width="2.25" style="1" customWidth="1"/>
    <col min="11011" max="11011" width="3.625" style="1" customWidth="1"/>
    <col min="11012" max="11014" width="2.25" style="1" customWidth="1"/>
    <col min="11015" max="11015" width="1.625" style="1" customWidth="1"/>
    <col min="11016" max="11033" width="2.25" style="1" customWidth="1"/>
    <col min="11034" max="11036" width="2.75" style="1" customWidth="1"/>
    <col min="11037" max="11042" width="2.25" style="1" customWidth="1"/>
    <col min="11043" max="11043" width="2.625" style="1" customWidth="1"/>
    <col min="11044" max="11044" width="3.5" style="1" customWidth="1"/>
    <col min="11045" max="11054" width="2.625" style="1" customWidth="1"/>
    <col min="11055" max="11055" width="3.5" style="1" customWidth="1"/>
    <col min="11056" max="11066" width="2.25" style="1" customWidth="1"/>
    <col min="11067" max="11067" width="8" style="1" customWidth="1"/>
    <col min="11068" max="11264" width="9" style="1"/>
    <col min="11265" max="11266" width="2.25" style="1" customWidth="1"/>
    <col min="11267" max="11267" width="3.625" style="1" customWidth="1"/>
    <col min="11268" max="11270" width="2.25" style="1" customWidth="1"/>
    <col min="11271" max="11271" width="1.625" style="1" customWidth="1"/>
    <col min="11272" max="11289" width="2.25" style="1" customWidth="1"/>
    <col min="11290" max="11292" width="2.75" style="1" customWidth="1"/>
    <col min="11293" max="11298" width="2.25" style="1" customWidth="1"/>
    <col min="11299" max="11299" width="2.625" style="1" customWidth="1"/>
    <col min="11300" max="11300" width="3.5" style="1" customWidth="1"/>
    <col min="11301" max="11310" width="2.625" style="1" customWidth="1"/>
    <col min="11311" max="11311" width="3.5" style="1" customWidth="1"/>
    <col min="11312" max="11322" width="2.25" style="1" customWidth="1"/>
    <col min="11323" max="11323" width="8" style="1" customWidth="1"/>
    <col min="11324" max="11520" width="9" style="1"/>
    <col min="11521" max="11522" width="2.25" style="1" customWidth="1"/>
    <col min="11523" max="11523" width="3.625" style="1" customWidth="1"/>
    <col min="11524" max="11526" width="2.25" style="1" customWidth="1"/>
    <col min="11527" max="11527" width="1.625" style="1" customWidth="1"/>
    <col min="11528" max="11545" width="2.25" style="1" customWidth="1"/>
    <col min="11546" max="11548" width="2.75" style="1" customWidth="1"/>
    <col min="11549" max="11554" width="2.25" style="1" customWidth="1"/>
    <col min="11555" max="11555" width="2.625" style="1" customWidth="1"/>
    <col min="11556" max="11556" width="3.5" style="1" customWidth="1"/>
    <col min="11557" max="11566" width="2.625" style="1" customWidth="1"/>
    <col min="11567" max="11567" width="3.5" style="1" customWidth="1"/>
    <col min="11568" max="11578" width="2.25" style="1" customWidth="1"/>
    <col min="11579" max="11579" width="8" style="1" customWidth="1"/>
    <col min="11580" max="11776" width="9" style="1"/>
    <col min="11777" max="11778" width="2.25" style="1" customWidth="1"/>
    <col min="11779" max="11779" width="3.625" style="1" customWidth="1"/>
    <col min="11780" max="11782" width="2.25" style="1" customWidth="1"/>
    <col min="11783" max="11783" width="1.625" style="1" customWidth="1"/>
    <col min="11784" max="11801" width="2.25" style="1" customWidth="1"/>
    <col min="11802" max="11804" width="2.75" style="1" customWidth="1"/>
    <col min="11805" max="11810" width="2.25" style="1" customWidth="1"/>
    <col min="11811" max="11811" width="2.625" style="1" customWidth="1"/>
    <col min="11812" max="11812" width="3.5" style="1" customWidth="1"/>
    <col min="11813" max="11822" width="2.625" style="1" customWidth="1"/>
    <col min="11823" max="11823" width="3.5" style="1" customWidth="1"/>
    <col min="11824" max="11834" width="2.25" style="1" customWidth="1"/>
    <col min="11835" max="11835" width="8" style="1" customWidth="1"/>
    <col min="11836" max="12032" width="9" style="1"/>
    <col min="12033" max="12034" width="2.25" style="1" customWidth="1"/>
    <col min="12035" max="12035" width="3.625" style="1" customWidth="1"/>
    <col min="12036" max="12038" width="2.25" style="1" customWidth="1"/>
    <col min="12039" max="12039" width="1.625" style="1" customWidth="1"/>
    <col min="12040" max="12057" width="2.25" style="1" customWidth="1"/>
    <col min="12058" max="12060" width="2.75" style="1" customWidth="1"/>
    <col min="12061" max="12066" width="2.25" style="1" customWidth="1"/>
    <col min="12067" max="12067" width="2.625" style="1" customWidth="1"/>
    <col min="12068" max="12068" width="3.5" style="1" customWidth="1"/>
    <col min="12069" max="12078" width="2.625" style="1" customWidth="1"/>
    <col min="12079" max="12079" width="3.5" style="1" customWidth="1"/>
    <col min="12080" max="12090" width="2.25" style="1" customWidth="1"/>
    <col min="12091" max="12091" width="8" style="1" customWidth="1"/>
    <col min="12092" max="12288" width="9" style="1"/>
    <col min="12289" max="12290" width="2.25" style="1" customWidth="1"/>
    <col min="12291" max="12291" width="3.625" style="1" customWidth="1"/>
    <col min="12292" max="12294" width="2.25" style="1" customWidth="1"/>
    <col min="12295" max="12295" width="1.625" style="1" customWidth="1"/>
    <col min="12296" max="12313" width="2.25" style="1" customWidth="1"/>
    <col min="12314" max="12316" width="2.75" style="1" customWidth="1"/>
    <col min="12317" max="12322" width="2.25" style="1" customWidth="1"/>
    <col min="12323" max="12323" width="2.625" style="1" customWidth="1"/>
    <col min="12324" max="12324" width="3.5" style="1" customWidth="1"/>
    <col min="12325" max="12334" width="2.625" style="1" customWidth="1"/>
    <col min="12335" max="12335" width="3.5" style="1" customWidth="1"/>
    <col min="12336" max="12346" width="2.25" style="1" customWidth="1"/>
    <col min="12347" max="12347" width="8" style="1" customWidth="1"/>
    <col min="12348" max="12544" width="9" style="1"/>
    <col min="12545" max="12546" width="2.25" style="1" customWidth="1"/>
    <col min="12547" max="12547" width="3.625" style="1" customWidth="1"/>
    <col min="12548" max="12550" width="2.25" style="1" customWidth="1"/>
    <col min="12551" max="12551" width="1.625" style="1" customWidth="1"/>
    <col min="12552" max="12569" width="2.25" style="1" customWidth="1"/>
    <col min="12570" max="12572" width="2.75" style="1" customWidth="1"/>
    <col min="12573" max="12578" width="2.25" style="1" customWidth="1"/>
    <col min="12579" max="12579" width="2.625" style="1" customWidth="1"/>
    <col min="12580" max="12580" width="3.5" style="1" customWidth="1"/>
    <col min="12581" max="12590" width="2.625" style="1" customWidth="1"/>
    <col min="12591" max="12591" width="3.5" style="1" customWidth="1"/>
    <col min="12592" max="12602" width="2.25" style="1" customWidth="1"/>
    <col min="12603" max="12603" width="8" style="1" customWidth="1"/>
    <col min="12604" max="12800" width="9" style="1"/>
    <col min="12801" max="12802" width="2.25" style="1" customWidth="1"/>
    <col min="12803" max="12803" width="3.625" style="1" customWidth="1"/>
    <col min="12804" max="12806" width="2.25" style="1" customWidth="1"/>
    <col min="12807" max="12807" width="1.625" style="1" customWidth="1"/>
    <col min="12808" max="12825" width="2.25" style="1" customWidth="1"/>
    <col min="12826" max="12828" width="2.75" style="1" customWidth="1"/>
    <col min="12829" max="12834" width="2.25" style="1" customWidth="1"/>
    <col min="12835" max="12835" width="2.625" style="1" customWidth="1"/>
    <col min="12836" max="12836" width="3.5" style="1" customWidth="1"/>
    <col min="12837" max="12846" width="2.625" style="1" customWidth="1"/>
    <col min="12847" max="12847" width="3.5" style="1" customWidth="1"/>
    <col min="12848" max="12858" width="2.25" style="1" customWidth="1"/>
    <col min="12859" max="12859" width="8" style="1" customWidth="1"/>
    <col min="12860" max="13056" width="9" style="1"/>
    <col min="13057" max="13058" width="2.25" style="1" customWidth="1"/>
    <col min="13059" max="13059" width="3.625" style="1" customWidth="1"/>
    <col min="13060" max="13062" width="2.25" style="1" customWidth="1"/>
    <col min="13063" max="13063" width="1.625" style="1" customWidth="1"/>
    <col min="13064" max="13081" width="2.25" style="1" customWidth="1"/>
    <col min="13082" max="13084" width="2.75" style="1" customWidth="1"/>
    <col min="13085" max="13090" width="2.25" style="1" customWidth="1"/>
    <col min="13091" max="13091" width="2.625" style="1" customWidth="1"/>
    <col min="13092" max="13092" width="3.5" style="1" customWidth="1"/>
    <col min="13093" max="13102" width="2.625" style="1" customWidth="1"/>
    <col min="13103" max="13103" width="3.5" style="1" customWidth="1"/>
    <col min="13104" max="13114" width="2.25" style="1" customWidth="1"/>
    <col min="13115" max="13115" width="8" style="1" customWidth="1"/>
    <col min="13116" max="13312" width="9" style="1"/>
    <col min="13313" max="13314" width="2.25" style="1" customWidth="1"/>
    <col min="13315" max="13315" width="3.625" style="1" customWidth="1"/>
    <col min="13316" max="13318" width="2.25" style="1" customWidth="1"/>
    <col min="13319" max="13319" width="1.625" style="1" customWidth="1"/>
    <col min="13320" max="13337" width="2.25" style="1" customWidth="1"/>
    <col min="13338" max="13340" width="2.75" style="1" customWidth="1"/>
    <col min="13341" max="13346" width="2.25" style="1" customWidth="1"/>
    <col min="13347" max="13347" width="2.625" style="1" customWidth="1"/>
    <col min="13348" max="13348" width="3.5" style="1" customWidth="1"/>
    <col min="13349" max="13358" width="2.625" style="1" customWidth="1"/>
    <col min="13359" max="13359" width="3.5" style="1" customWidth="1"/>
    <col min="13360" max="13370" width="2.25" style="1" customWidth="1"/>
    <col min="13371" max="13371" width="8" style="1" customWidth="1"/>
    <col min="13372" max="13568" width="9" style="1"/>
    <col min="13569" max="13570" width="2.25" style="1" customWidth="1"/>
    <col min="13571" max="13571" width="3.625" style="1" customWidth="1"/>
    <col min="13572" max="13574" width="2.25" style="1" customWidth="1"/>
    <col min="13575" max="13575" width="1.625" style="1" customWidth="1"/>
    <col min="13576" max="13593" width="2.25" style="1" customWidth="1"/>
    <col min="13594" max="13596" width="2.75" style="1" customWidth="1"/>
    <col min="13597" max="13602" width="2.25" style="1" customWidth="1"/>
    <col min="13603" max="13603" width="2.625" style="1" customWidth="1"/>
    <col min="13604" max="13604" width="3.5" style="1" customWidth="1"/>
    <col min="13605" max="13614" width="2.625" style="1" customWidth="1"/>
    <col min="13615" max="13615" width="3.5" style="1" customWidth="1"/>
    <col min="13616" max="13626" width="2.25" style="1" customWidth="1"/>
    <col min="13627" max="13627" width="8" style="1" customWidth="1"/>
    <col min="13628" max="13824" width="9" style="1"/>
    <col min="13825" max="13826" width="2.25" style="1" customWidth="1"/>
    <col min="13827" max="13827" width="3.625" style="1" customWidth="1"/>
    <col min="13828" max="13830" width="2.25" style="1" customWidth="1"/>
    <col min="13831" max="13831" width="1.625" style="1" customWidth="1"/>
    <col min="13832" max="13849" width="2.25" style="1" customWidth="1"/>
    <col min="13850" max="13852" width="2.75" style="1" customWidth="1"/>
    <col min="13853" max="13858" width="2.25" style="1" customWidth="1"/>
    <col min="13859" max="13859" width="2.625" style="1" customWidth="1"/>
    <col min="13860" max="13860" width="3.5" style="1" customWidth="1"/>
    <col min="13861" max="13870" width="2.625" style="1" customWidth="1"/>
    <col min="13871" max="13871" width="3.5" style="1" customWidth="1"/>
    <col min="13872" max="13882" width="2.25" style="1" customWidth="1"/>
    <col min="13883" max="13883" width="8" style="1" customWidth="1"/>
    <col min="13884" max="14080" width="9" style="1"/>
    <col min="14081" max="14082" width="2.25" style="1" customWidth="1"/>
    <col min="14083" max="14083" width="3.625" style="1" customWidth="1"/>
    <col min="14084" max="14086" width="2.25" style="1" customWidth="1"/>
    <col min="14087" max="14087" width="1.625" style="1" customWidth="1"/>
    <col min="14088" max="14105" width="2.25" style="1" customWidth="1"/>
    <col min="14106" max="14108" width="2.75" style="1" customWidth="1"/>
    <col min="14109" max="14114" width="2.25" style="1" customWidth="1"/>
    <col min="14115" max="14115" width="2.625" style="1" customWidth="1"/>
    <col min="14116" max="14116" width="3.5" style="1" customWidth="1"/>
    <col min="14117" max="14126" width="2.625" style="1" customWidth="1"/>
    <col min="14127" max="14127" width="3.5" style="1" customWidth="1"/>
    <col min="14128" max="14138" width="2.25" style="1" customWidth="1"/>
    <col min="14139" max="14139" width="8" style="1" customWidth="1"/>
    <col min="14140" max="14336" width="9" style="1"/>
    <col min="14337" max="14338" width="2.25" style="1" customWidth="1"/>
    <col min="14339" max="14339" width="3.625" style="1" customWidth="1"/>
    <col min="14340" max="14342" width="2.25" style="1" customWidth="1"/>
    <col min="14343" max="14343" width="1.625" style="1" customWidth="1"/>
    <col min="14344" max="14361" width="2.25" style="1" customWidth="1"/>
    <col min="14362" max="14364" width="2.75" style="1" customWidth="1"/>
    <col min="14365" max="14370" width="2.25" style="1" customWidth="1"/>
    <col min="14371" max="14371" width="2.625" style="1" customWidth="1"/>
    <col min="14372" max="14372" width="3.5" style="1" customWidth="1"/>
    <col min="14373" max="14382" width="2.625" style="1" customWidth="1"/>
    <col min="14383" max="14383" width="3.5" style="1" customWidth="1"/>
    <col min="14384" max="14394" width="2.25" style="1" customWidth="1"/>
    <col min="14395" max="14395" width="8" style="1" customWidth="1"/>
    <col min="14396" max="14592" width="9" style="1"/>
    <col min="14593" max="14594" width="2.25" style="1" customWidth="1"/>
    <col min="14595" max="14595" width="3.625" style="1" customWidth="1"/>
    <col min="14596" max="14598" width="2.25" style="1" customWidth="1"/>
    <col min="14599" max="14599" width="1.625" style="1" customWidth="1"/>
    <col min="14600" max="14617" width="2.25" style="1" customWidth="1"/>
    <col min="14618" max="14620" width="2.75" style="1" customWidth="1"/>
    <col min="14621" max="14626" width="2.25" style="1" customWidth="1"/>
    <col min="14627" max="14627" width="2.625" style="1" customWidth="1"/>
    <col min="14628" max="14628" width="3.5" style="1" customWidth="1"/>
    <col min="14629" max="14638" width="2.625" style="1" customWidth="1"/>
    <col min="14639" max="14639" width="3.5" style="1" customWidth="1"/>
    <col min="14640" max="14650" width="2.25" style="1" customWidth="1"/>
    <col min="14651" max="14651" width="8" style="1" customWidth="1"/>
    <col min="14652" max="14848" width="9" style="1"/>
    <col min="14849" max="14850" width="2.25" style="1" customWidth="1"/>
    <col min="14851" max="14851" width="3.625" style="1" customWidth="1"/>
    <col min="14852" max="14854" width="2.25" style="1" customWidth="1"/>
    <col min="14855" max="14855" width="1.625" style="1" customWidth="1"/>
    <col min="14856" max="14873" width="2.25" style="1" customWidth="1"/>
    <col min="14874" max="14876" width="2.75" style="1" customWidth="1"/>
    <col min="14877" max="14882" width="2.25" style="1" customWidth="1"/>
    <col min="14883" max="14883" width="2.625" style="1" customWidth="1"/>
    <col min="14884" max="14884" width="3.5" style="1" customWidth="1"/>
    <col min="14885" max="14894" width="2.625" style="1" customWidth="1"/>
    <col min="14895" max="14895" width="3.5" style="1" customWidth="1"/>
    <col min="14896" max="14906" width="2.25" style="1" customWidth="1"/>
    <col min="14907" max="14907" width="8" style="1" customWidth="1"/>
    <col min="14908" max="15104" width="9" style="1"/>
    <col min="15105" max="15106" width="2.25" style="1" customWidth="1"/>
    <col min="15107" max="15107" width="3.625" style="1" customWidth="1"/>
    <col min="15108" max="15110" width="2.25" style="1" customWidth="1"/>
    <col min="15111" max="15111" width="1.625" style="1" customWidth="1"/>
    <col min="15112" max="15129" width="2.25" style="1" customWidth="1"/>
    <col min="15130" max="15132" width="2.75" style="1" customWidth="1"/>
    <col min="15133" max="15138" width="2.25" style="1" customWidth="1"/>
    <col min="15139" max="15139" width="2.625" style="1" customWidth="1"/>
    <col min="15140" max="15140" width="3.5" style="1" customWidth="1"/>
    <col min="15141" max="15150" width="2.625" style="1" customWidth="1"/>
    <col min="15151" max="15151" width="3.5" style="1" customWidth="1"/>
    <col min="15152" max="15162" width="2.25" style="1" customWidth="1"/>
    <col min="15163" max="15163" width="8" style="1" customWidth="1"/>
    <col min="15164" max="15360" width="9" style="1"/>
    <col min="15361" max="15362" width="2.25" style="1" customWidth="1"/>
    <col min="15363" max="15363" width="3.625" style="1" customWidth="1"/>
    <col min="15364" max="15366" width="2.25" style="1" customWidth="1"/>
    <col min="15367" max="15367" width="1.625" style="1" customWidth="1"/>
    <col min="15368" max="15385" width="2.25" style="1" customWidth="1"/>
    <col min="15386" max="15388" width="2.75" style="1" customWidth="1"/>
    <col min="15389" max="15394" width="2.25" style="1" customWidth="1"/>
    <col min="15395" max="15395" width="2.625" style="1" customWidth="1"/>
    <col min="15396" max="15396" width="3.5" style="1" customWidth="1"/>
    <col min="15397" max="15406" width="2.625" style="1" customWidth="1"/>
    <col min="15407" max="15407" width="3.5" style="1" customWidth="1"/>
    <col min="15408" max="15418" width="2.25" style="1" customWidth="1"/>
    <col min="15419" max="15419" width="8" style="1" customWidth="1"/>
    <col min="15420" max="15616" width="9" style="1"/>
    <col min="15617" max="15618" width="2.25" style="1" customWidth="1"/>
    <col min="15619" max="15619" width="3.625" style="1" customWidth="1"/>
    <col min="15620" max="15622" width="2.25" style="1" customWidth="1"/>
    <col min="15623" max="15623" width="1.625" style="1" customWidth="1"/>
    <col min="15624" max="15641" width="2.25" style="1" customWidth="1"/>
    <col min="15642" max="15644" width="2.75" style="1" customWidth="1"/>
    <col min="15645" max="15650" width="2.25" style="1" customWidth="1"/>
    <col min="15651" max="15651" width="2.625" style="1" customWidth="1"/>
    <col min="15652" max="15652" width="3.5" style="1" customWidth="1"/>
    <col min="15653" max="15662" width="2.625" style="1" customWidth="1"/>
    <col min="15663" max="15663" width="3.5" style="1" customWidth="1"/>
    <col min="15664" max="15674" width="2.25" style="1" customWidth="1"/>
    <col min="15675" max="15675" width="8" style="1" customWidth="1"/>
    <col min="15676" max="15872" width="9" style="1"/>
    <col min="15873" max="15874" width="2.25" style="1" customWidth="1"/>
    <col min="15875" max="15875" width="3.625" style="1" customWidth="1"/>
    <col min="15876" max="15878" width="2.25" style="1" customWidth="1"/>
    <col min="15879" max="15879" width="1.625" style="1" customWidth="1"/>
    <col min="15880" max="15897" width="2.25" style="1" customWidth="1"/>
    <col min="15898" max="15900" width="2.75" style="1" customWidth="1"/>
    <col min="15901" max="15906" width="2.25" style="1" customWidth="1"/>
    <col min="15907" max="15907" width="2.625" style="1" customWidth="1"/>
    <col min="15908" max="15908" width="3.5" style="1" customWidth="1"/>
    <col min="15909" max="15918" width="2.625" style="1" customWidth="1"/>
    <col min="15919" max="15919" width="3.5" style="1" customWidth="1"/>
    <col min="15920" max="15930" width="2.25" style="1" customWidth="1"/>
    <col min="15931" max="15931" width="8" style="1" customWidth="1"/>
    <col min="15932" max="16128" width="9" style="1"/>
    <col min="16129" max="16130" width="2.25" style="1" customWidth="1"/>
    <col min="16131" max="16131" width="3.625" style="1" customWidth="1"/>
    <col min="16132" max="16134" width="2.25" style="1" customWidth="1"/>
    <col min="16135" max="16135" width="1.625" style="1" customWidth="1"/>
    <col min="16136" max="16153" width="2.25" style="1" customWidth="1"/>
    <col min="16154" max="16156" width="2.75" style="1" customWidth="1"/>
    <col min="16157" max="16162" width="2.25" style="1" customWidth="1"/>
    <col min="16163" max="16163" width="2.625" style="1" customWidth="1"/>
    <col min="16164" max="16164" width="3.5" style="1" customWidth="1"/>
    <col min="16165" max="16174" width="2.625" style="1" customWidth="1"/>
    <col min="16175" max="16175" width="3.5" style="1" customWidth="1"/>
    <col min="16176" max="16186" width="2.25" style="1" customWidth="1"/>
    <col min="16187" max="16187" width="8" style="1" customWidth="1"/>
    <col min="16188" max="16384" width="9" style="1"/>
  </cols>
  <sheetData>
    <row r="1" spans="2:51" ht="23.25" customHeight="1">
      <c r="AQ1" s="270"/>
      <c r="AR1" s="270"/>
      <c r="AS1" s="270"/>
      <c r="AT1" s="270"/>
      <c r="AU1" s="270"/>
      <c r="AV1" s="270"/>
      <c r="AW1" s="270"/>
      <c r="AX1" s="2"/>
    </row>
    <row r="2" spans="2:51" ht="21.75" customHeight="1" thickBot="1">
      <c r="AK2" s="271" t="s">
        <v>0</v>
      </c>
      <c r="AL2" s="271"/>
      <c r="AM2" s="271"/>
      <c r="AN2" s="271"/>
      <c r="AO2" s="271"/>
      <c r="AP2" s="271"/>
      <c r="AQ2" s="271"/>
      <c r="AR2" s="271">
        <v>221</v>
      </c>
      <c r="AS2" s="271"/>
      <c r="AT2" s="271"/>
      <c r="AU2" s="271"/>
      <c r="AV2" s="271"/>
      <c r="AW2" s="271"/>
      <c r="AX2" s="271"/>
      <c r="AY2" s="271"/>
    </row>
    <row r="3" spans="2:51" ht="19.5" thickBot="1">
      <c r="B3" s="272" t="s">
        <v>1</v>
      </c>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4"/>
    </row>
    <row r="4" spans="2:51" ht="21" customHeight="1">
      <c r="B4" s="275" t="s">
        <v>2</v>
      </c>
      <c r="C4" s="276"/>
      <c r="D4" s="276"/>
      <c r="E4" s="276"/>
      <c r="F4" s="276"/>
      <c r="G4" s="276"/>
      <c r="H4" s="277" t="s">
        <v>3</v>
      </c>
      <c r="I4" s="278"/>
      <c r="J4" s="278"/>
      <c r="K4" s="278"/>
      <c r="L4" s="278"/>
      <c r="M4" s="278"/>
      <c r="N4" s="278"/>
      <c r="O4" s="278"/>
      <c r="P4" s="278"/>
      <c r="Q4" s="278"/>
      <c r="R4" s="278"/>
      <c r="S4" s="278"/>
      <c r="T4" s="278"/>
      <c r="U4" s="278"/>
      <c r="V4" s="278"/>
      <c r="W4" s="278"/>
      <c r="X4" s="278"/>
      <c r="Y4" s="278"/>
      <c r="Z4" s="279" t="s">
        <v>4</v>
      </c>
      <c r="AA4" s="280"/>
      <c r="AB4" s="280"/>
      <c r="AC4" s="280"/>
      <c r="AD4" s="280"/>
      <c r="AE4" s="281"/>
      <c r="AF4" s="282" t="s">
        <v>5</v>
      </c>
      <c r="AG4" s="280"/>
      <c r="AH4" s="280"/>
      <c r="AI4" s="280"/>
      <c r="AJ4" s="280"/>
      <c r="AK4" s="280"/>
      <c r="AL4" s="280"/>
      <c r="AM4" s="280"/>
      <c r="AN4" s="280"/>
      <c r="AO4" s="280"/>
      <c r="AP4" s="280"/>
      <c r="AQ4" s="281"/>
      <c r="AR4" s="283" t="s">
        <v>6</v>
      </c>
      <c r="AS4" s="282"/>
      <c r="AT4" s="282"/>
      <c r="AU4" s="282"/>
      <c r="AV4" s="282"/>
      <c r="AW4" s="282"/>
      <c r="AX4" s="282"/>
      <c r="AY4" s="284"/>
    </row>
    <row r="5" spans="2:51" ht="28.15" customHeight="1">
      <c r="B5" s="285" t="s">
        <v>7</v>
      </c>
      <c r="C5" s="286"/>
      <c r="D5" s="286"/>
      <c r="E5" s="286"/>
      <c r="F5" s="286"/>
      <c r="G5" s="287"/>
      <c r="H5" s="288"/>
      <c r="I5" s="289"/>
      <c r="J5" s="289"/>
      <c r="K5" s="289"/>
      <c r="L5" s="289"/>
      <c r="M5" s="289"/>
      <c r="N5" s="289"/>
      <c r="O5" s="289"/>
      <c r="P5" s="289"/>
      <c r="Q5" s="289"/>
      <c r="R5" s="289"/>
      <c r="S5" s="289"/>
      <c r="T5" s="289"/>
      <c r="U5" s="289"/>
      <c r="V5" s="289"/>
      <c r="W5" s="290"/>
      <c r="X5" s="290"/>
      <c r="Y5" s="290"/>
      <c r="Z5" s="291" t="s">
        <v>8</v>
      </c>
      <c r="AA5" s="292"/>
      <c r="AB5" s="292"/>
      <c r="AC5" s="292"/>
      <c r="AD5" s="292"/>
      <c r="AE5" s="293"/>
      <c r="AF5" s="292" t="s">
        <v>9</v>
      </c>
      <c r="AG5" s="292"/>
      <c r="AH5" s="292"/>
      <c r="AI5" s="292"/>
      <c r="AJ5" s="292"/>
      <c r="AK5" s="292"/>
      <c r="AL5" s="292"/>
      <c r="AM5" s="292"/>
      <c r="AN5" s="292"/>
      <c r="AO5" s="292"/>
      <c r="AP5" s="292"/>
      <c r="AQ5" s="293"/>
      <c r="AR5" s="294" t="s">
        <v>10</v>
      </c>
      <c r="AS5" s="295"/>
      <c r="AT5" s="295"/>
      <c r="AU5" s="295"/>
      <c r="AV5" s="295"/>
      <c r="AW5" s="295"/>
      <c r="AX5" s="295"/>
      <c r="AY5" s="296"/>
    </row>
    <row r="6" spans="2:51" ht="30.75" customHeight="1">
      <c r="B6" s="361" t="s">
        <v>11</v>
      </c>
      <c r="C6" s="362"/>
      <c r="D6" s="362"/>
      <c r="E6" s="362"/>
      <c r="F6" s="362"/>
      <c r="G6" s="362"/>
      <c r="H6" s="363" t="s">
        <v>12</v>
      </c>
      <c r="I6" s="290"/>
      <c r="J6" s="290"/>
      <c r="K6" s="290"/>
      <c r="L6" s="290"/>
      <c r="M6" s="290"/>
      <c r="N6" s="290"/>
      <c r="O6" s="290"/>
      <c r="P6" s="290"/>
      <c r="Q6" s="290"/>
      <c r="R6" s="290"/>
      <c r="S6" s="290"/>
      <c r="T6" s="290"/>
      <c r="U6" s="290"/>
      <c r="V6" s="290"/>
      <c r="W6" s="290"/>
      <c r="X6" s="290"/>
      <c r="Y6" s="290"/>
      <c r="Z6" s="364" t="s">
        <v>13</v>
      </c>
      <c r="AA6" s="365"/>
      <c r="AB6" s="365"/>
      <c r="AC6" s="365"/>
      <c r="AD6" s="365"/>
      <c r="AE6" s="366"/>
      <c r="AF6" s="367" t="s">
        <v>14</v>
      </c>
      <c r="AG6" s="367"/>
      <c r="AH6" s="367"/>
      <c r="AI6" s="367"/>
      <c r="AJ6" s="367"/>
      <c r="AK6" s="367"/>
      <c r="AL6" s="367"/>
      <c r="AM6" s="367"/>
      <c r="AN6" s="367"/>
      <c r="AO6" s="367"/>
      <c r="AP6" s="367"/>
      <c r="AQ6" s="367"/>
      <c r="AR6" s="368"/>
      <c r="AS6" s="368"/>
      <c r="AT6" s="368"/>
      <c r="AU6" s="368"/>
      <c r="AV6" s="368"/>
      <c r="AW6" s="368"/>
      <c r="AX6" s="368"/>
      <c r="AY6" s="369"/>
    </row>
    <row r="7" spans="2:51" ht="18" customHeight="1">
      <c r="B7" s="370" t="s">
        <v>15</v>
      </c>
      <c r="C7" s="371"/>
      <c r="D7" s="371"/>
      <c r="E7" s="371"/>
      <c r="F7" s="371"/>
      <c r="G7" s="371"/>
      <c r="H7" s="925" t="s">
        <v>16</v>
      </c>
      <c r="I7" s="375"/>
      <c r="J7" s="375"/>
      <c r="K7" s="375"/>
      <c r="L7" s="375"/>
      <c r="M7" s="375"/>
      <c r="N7" s="375"/>
      <c r="O7" s="375"/>
      <c r="P7" s="375"/>
      <c r="Q7" s="375"/>
      <c r="R7" s="375"/>
      <c r="S7" s="375"/>
      <c r="T7" s="375"/>
      <c r="U7" s="375"/>
      <c r="V7" s="375"/>
      <c r="W7" s="376"/>
      <c r="X7" s="376"/>
      <c r="Y7" s="376"/>
      <c r="Z7" s="380" t="s">
        <v>17</v>
      </c>
      <c r="AA7" s="368"/>
      <c r="AB7" s="368"/>
      <c r="AC7" s="368"/>
      <c r="AD7" s="368"/>
      <c r="AE7" s="381"/>
      <c r="AF7" s="833"/>
      <c r="AG7" s="834"/>
      <c r="AH7" s="834"/>
      <c r="AI7" s="834"/>
      <c r="AJ7" s="834"/>
      <c r="AK7" s="834"/>
      <c r="AL7" s="834"/>
      <c r="AM7" s="834"/>
      <c r="AN7" s="834"/>
      <c r="AO7" s="834"/>
      <c r="AP7" s="834"/>
      <c r="AQ7" s="834"/>
      <c r="AR7" s="834"/>
      <c r="AS7" s="834"/>
      <c r="AT7" s="834"/>
      <c r="AU7" s="834"/>
      <c r="AV7" s="834"/>
      <c r="AW7" s="834"/>
      <c r="AX7" s="834"/>
      <c r="AY7" s="835"/>
    </row>
    <row r="8" spans="2:51" ht="24" customHeight="1">
      <c r="B8" s="372"/>
      <c r="C8" s="373"/>
      <c r="D8" s="373"/>
      <c r="E8" s="373"/>
      <c r="F8" s="373"/>
      <c r="G8" s="373"/>
      <c r="H8" s="377"/>
      <c r="I8" s="378"/>
      <c r="J8" s="378"/>
      <c r="K8" s="378"/>
      <c r="L8" s="378"/>
      <c r="M8" s="378"/>
      <c r="N8" s="378"/>
      <c r="O8" s="378"/>
      <c r="P8" s="378"/>
      <c r="Q8" s="378"/>
      <c r="R8" s="378"/>
      <c r="S8" s="378"/>
      <c r="T8" s="378"/>
      <c r="U8" s="378"/>
      <c r="V8" s="378"/>
      <c r="W8" s="379"/>
      <c r="X8" s="379"/>
      <c r="Y8" s="379"/>
      <c r="Z8" s="382"/>
      <c r="AA8" s="368"/>
      <c r="AB8" s="368"/>
      <c r="AC8" s="368"/>
      <c r="AD8" s="368"/>
      <c r="AE8" s="381"/>
      <c r="AF8" s="836"/>
      <c r="AG8" s="836"/>
      <c r="AH8" s="836"/>
      <c r="AI8" s="836"/>
      <c r="AJ8" s="836"/>
      <c r="AK8" s="836"/>
      <c r="AL8" s="836"/>
      <c r="AM8" s="836"/>
      <c r="AN8" s="836"/>
      <c r="AO8" s="836"/>
      <c r="AP8" s="836"/>
      <c r="AQ8" s="836"/>
      <c r="AR8" s="836"/>
      <c r="AS8" s="836"/>
      <c r="AT8" s="836"/>
      <c r="AU8" s="836"/>
      <c r="AV8" s="836"/>
      <c r="AW8" s="836"/>
      <c r="AX8" s="836"/>
      <c r="AY8" s="837"/>
    </row>
    <row r="9" spans="2:51" ht="103.7" customHeight="1">
      <c r="B9" s="298" t="s">
        <v>18</v>
      </c>
      <c r="C9" s="299"/>
      <c r="D9" s="299"/>
      <c r="E9" s="299"/>
      <c r="F9" s="299"/>
      <c r="G9" s="299"/>
      <c r="H9" s="922" t="s">
        <v>19</v>
      </c>
      <c r="I9" s="923"/>
      <c r="J9" s="923"/>
      <c r="K9" s="923"/>
      <c r="L9" s="923"/>
      <c r="M9" s="923"/>
      <c r="N9" s="923"/>
      <c r="O9" s="923"/>
      <c r="P9" s="923"/>
      <c r="Q9" s="923"/>
      <c r="R9" s="923"/>
      <c r="S9" s="923"/>
      <c r="T9" s="923"/>
      <c r="U9" s="923"/>
      <c r="V9" s="923"/>
      <c r="W9" s="923"/>
      <c r="X9" s="923"/>
      <c r="Y9" s="923"/>
      <c r="Z9" s="923"/>
      <c r="AA9" s="923"/>
      <c r="AB9" s="923"/>
      <c r="AC9" s="923"/>
      <c r="AD9" s="923"/>
      <c r="AE9" s="923"/>
      <c r="AF9" s="923"/>
      <c r="AG9" s="923"/>
      <c r="AH9" s="923"/>
      <c r="AI9" s="923"/>
      <c r="AJ9" s="923"/>
      <c r="AK9" s="923"/>
      <c r="AL9" s="923"/>
      <c r="AM9" s="923"/>
      <c r="AN9" s="923"/>
      <c r="AO9" s="923"/>
      <c r="AP9" s="923"/>
      <c r="AQ9" s="923"/>
      <c r="AR9" s="923"/>
      <c r="AS9" s="923"/>
      <c r="AT9" s="923"/>
      <c r="AU9" s="923"/>
      <c r="AV9" s="923"/>
      <c r="AW9" s="923"/>
      <c r="AX9" s="923"/>
      <c r="AY9" s="924"/>
    </row>
    <row r="10" spans="2:51" ht="137.25" customHeight="1">
      <c r="B10" s="298" t="s">
        <v>20</v>
      </c>
      <c r="C10" s="299"/>
      <c r="D10" s="299"/>
      <c r="E10" s="299"/>
      <c r="F10" s="299"/>
      <c r="G10" s="299"/>
      <c r="H10" s="922" t="s">
        <v>21</v>
      </c>
      <c r="I10" s="923"/>
      <c r="J10" s="923"/>
      <c r="K10" s="923"/>
      <c r="L10" s="923"/>
      <c r="M10" s="923"/>
      <c r="N10" s="923"/>
      <c r="O10" s="923"/>
      <c r="P10" s="923"/>
      <c r="Q10" s="923"/>
      <c r="R10" s="923"/>
      <c r="S10" s="923"/>
      <c r="T10" s="923"/>
      <c r="U10" s="923"/>
      <c r="V10" s="923"/>
      <c r="W10" s="923"/>
      <c r="X10" s="923"/>
      <c r="Y10" s="923"/>
      <c r="Z10" s="923"/>
      <c r="AA10" s="923"/>
      <c r="AB10" s="923"/>
      <c r="AC10" s="923"/>
      <c r="AD10" s="923"/>
      <c r="AE10" s="923"/>
      <c r="AF10" s="923"/>
      <c r="AG10" s="923"/>
      <c r="AH10" s="923"/>
      <c r="AI10" s="923"/>
      <c r="AJ10" s="923"/>
      <c r="AK10" s="923"/>
      <c r="AL10" s="923"/>
      <c r="AM10" s="923"/>
      <c r="AN10" s="923"/>
      <c r="AO10" s="923"/>
      <c r="AP10" s="923"/>
      <c r="AQ10" s="923"/>
      <c r="AR10" s="923"/>
      <c r="AS10" s="923"/>
      <c r="AT10" s="923"/>
      <c r="AU10" s="923"/>
      <c r="AV10" s="923"/>
      <c r="AW10" s="923"/>
      <c r="AX10" s="923"/>
      <c r="AY10" s="924"/>
    </row>
    <row r="11" spans="2:51" ht="29.25" customHeight="1">
      <c r="B11" s="298" t="s">
        <v>22</v>
      </c>
      <c r="C11" s="299"/>
      <c r="D11" s="299"/>
      <c r="E11" s="299"/>
      <c r="F11" s="299"/>
      <c r="G11" s="303"/>
      <c r="H11" s="304" t="s">
        <v>23</v>
      </c>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305"/>
      <c r="AW11" s="305"/>
      <c r="AX11" s="305"/>
      <c r="AY11" s="306"/>
    </row>
    <row r="12" spans="2:51" ht="21" customHeight="1">
      <c r="B12" s="391" t="s">
        <v>24</v>
      </c>
      <c r="C12" s="392"/>
      <c r="D12" s="392"/>
      <c r="E12" s="392"/>
      <c r="F12" s="392"/>
      <c r="G12" s="393"/>
      <c r="H12" s="400"/>
      <c r="I12" s="401"/>
      <c r="J12" s="401"/>
      <c r="K12" s="401"/>
      <c r="L12" s="401"/>
      <c r="M12" s="401"/>
      <c r="N12" s="401"/>
      <c r="O12" s="401"/>
      <c r="P12" s="401"/>
      <c r="Q12" s="402" t="s">
        <v>25</v>
      </c>
      <c r="R12" s="403"/>
      <c r="S12" s="403"/>
      <c r="T12" s="403"/>
      <c r="U12" s="403"/>
      <c r="V12" s="403"/>
      <c r="W12" s="404"/>
      <c r="X12" s="402" t="s">
        <v>26</v>
      </c>
      <c r="Y12" s="403"/>
      <c r="Z12" s="403"/>
      <c r="AA12" s="403"/>
      <c r="AB12" s="403"/>
      <c r="AC12" s="403"/>
      <c r="AD12" s="404"/>
      <c r="AE12" s="402" t="s">
        <v>27</v>
      </c>
      <c r="AF12" s="403"/>
      <c r="AG12" s="403"/>
      <c r="AH12" s="403"/>
      <c r="AI12" s="403"/>
      <c r="AJ12" s="403"/>
      <c r="AK12" s="404"/>
      <c r="AL12" s="402" t="s">
        <v>28</v>
      </c>
      <c r="AM12" s="403"/>
      <c r="AN12" s="403"/>
      <c r="AO12" s="403"/>
      <c r="AP12" s="403"/>
      <c r="AQ12" s="403"/>
      <c r="AR12" s="404"/>
      <c r="AS12" s="402" t="s">
        <v>29</v>
      </c>
      <c r="AT12" s="403"/>
      <c r="AU12" s="403"/>
      <c r="AV12" s="403"/>
      <c r="AW12" s="403"/>
      <c r="AX12" s="403"/>
      <c r="AY12" s="426"/>
    </row>
    <row r="13" spans="2:51" ht="21" customHeight="1">
      <c r="B13" s="394"/>
      <c r="C13" s="395"/>
      <c r="D13" s="395"/>
      <c r="E13" s="395"/>
      <c r="F13" s="395"/>
      <c r="G13" s="396"/>
      <c r="H13" s="413" t="s">
        <v>30</v>
      </c>
      <c r="I13" s="414"/>
      <c r="J13" s="427" t="s">
        <v>31</v>
      </c>
      <c r="K13" s="428"/>
      <c r="L13" s="428"/>
      <c r="M13" s="428"/>
      <c r="N13" s="428"/>
      <c r="O13" s="428"/>
      <c r="P13" s="429"/>
      <c r="Q13" s="430">
        <v>68</v>
      </c>
      <c r="R13" s="430"/>
      <c r="S13" s="430"/>
      <c r="T13" s="430"/>
      <c r="U13" s="430"/>
      <c r="V13" s="430"/>
      <c r="W13" s="430"/>
      <c r="X13" s="430">
        <v>70</v>
      </c>
      <c r="Y13" s="430"/>
      <c r="Z13" s="430"/>
      <c r="AA13" s="430"/>
      <c r="AB13" s="430"/>
      <c r="AC13" s="430"/>
      <c r="AD13" s="430"/>
      <c r="AE13" s="430">
        <v>103</v>
      </c>
      <c r="AF13" s="430"/>
      <c r="AG13" s="430"/>
      <c r="AH13" s="430"/>
      <c r="AI13" s="430"/>
      <c r="AJ13" s="430"/>
      <c r="AK13" s="430"/>
      <c r="AL13" s="430">
        <v>49</v>
      </c>
      <c r="AM13" s="430"/>
      <c r="AN13" s="430"/>
      <c r="AO13" s="430"/>
      <c r="AP13" s="430"/>
      <c r="AQ13" s="430"/>
      <c r="AR13" s="430"/>
      <c r="AS13" s="430">
        <v>52</v>
      </c>
      <c r="AT13" s="430"/>
      <c r="AU13" s="430"/>
      <c r="AV13" s="430"/>
      <c r="AW13" s="430"/>
      <c r="AX13" s="430"/>
      <c r="AY13" s="431"/>
    </row>
    <row r="14" spans="2:51" ht="21" customHeight="1">
      <c r="B14" s="394"/>
      <c r="C14" s="395"/>
      <c r="D14" s="395"/>
      <c r="E14" s="395"/>
      <c r="F14" s="395"/>
      <c r="G14" s="396"/>
      <c r="H14" s="415"/>
      <c r="I14" s="416"/>
      <c r="J14" s="409" t="s">
        <v>32</v>
      </c>
      <c r="K14" s="410"/>
      <c r="L14" s="410"/>
      <c r="M14" s="410"/>
      <c r="N14" s="410"/>
      <c r="O14" s="410"/>
      <c r="P14" s="411"/>
      <c r="Q14" s="791" t="s">
        <v>33</v>
      </c>
      <c r="R14" s="405"/>
      <c r="S14" s="405"/>
      <c r="T14" s="405"/>
      <c r="U14" s="405"/>
      <c r="V14" s="405"/>
      <c r="W14" s="405"/>
      <c r="X14" s="791" t="s">
        <v>33</v>
      </c>
      <c r="Y14" s="405"/>
      <c r="Z14" s="405"/>
      <c r="AA14" s="405"/>
      <c r="AB14" s="405"/>
      <c r="AC14" s="405"/>
      <c r="AD14" s="405"/>
      <c r="AE14" s="791" t="s">
        <v>33</v>
      </c>
      <c r="AF14" s="405"/>
      <c r="AG14" s="405"/>
      <c r="AH14" s="405"/>
      <c r="AI14" s="405"/>
      <c r="AJ14" s="405"/>
      <c r="AK14" s="405"/>
      <c r="AL14" s="405"/>
      <c r="AM14" s="405"/>
      <c r="AN14" s="405"/>
      <c r="AO14" s="405"/>
      <c r="AP14" s="405"/>
      <c r="AQ14" s="405"/>
      <c r="AR14" s="405"/>
      <c r="AS14" s="432"/>
      <c r="AT14" s="432"/>
      <c r="AU14" s="432"/>
      <c r="AV14" s="432"/>
      <c r="AW14" s="432"/>
      <c r="AX14" s="432"/>
      <c r="AY14" s="433"/>
    </row>
    <row r="15" spans="2:51" ht="24.75" customHeight="1">
      <c r="B15" s="394"/>
      <c r="C15" s="395"/>
      <c r="D15" s="395"/>
      <c r="E15" s="395"/>
      <c r="F15" s="395"/>
      <c r="G15" s="396"/>
      <c r="H15" s="415"/>
      <c r="I15" s="416"/>
      <c r="J15" s="409" t="s">
        <v>34</v>
      </c>
      <c r="K15" s="410"/>
      <c r="L15" s="410"/>
      <c r="M15" s="410"/>
      <c r="N15" s="410"/>
      <c r="O15" s="410"/>
      <c r="P15" s="411"/>
      <c r="Q15" s="791" t="s">
        <v>33</v>
      </c>
      <c r="R15" s="405"/>
      <c r="S15" s="405"/>
      <c r="T15" s="405"/>
      <c r="U15" s="405"/>
      <c r="V15" s="405"/>
      <c r="W15" s="405"/>
      <c r="X15" s="791" t="s">
        <v>33</v>
      </c>
      <c r="Y15" s="405"/>
      <c r="Z15" s="405"/>
      <c r="AA15" s="405"/>
      <c r="AB15" s="405"/>
      <c r="AC15" s="405"/>
      <c r="AD15" s="405"/>
      <c r="AE15" s="791" t="s">
        <v>33</v>
      </c>
      <c r="AF15" s="405"/>
      <c r="AG15" s="405"/>
      <c r="AH15" s="405"/>
      <c r="AI15" s="405"/>
      <c r="AJ15" s="405"/>
      <c r="AK15" s="405"/>
      <c r="AL15" s="405"/>
      <c r="AM15" s="405"/>
      <c r="AN15" s="405"/>
      <c r="AO15" s="405"/>
      <c r="AP15" s="405"/>
      <c r="AQ15" s="405"/>
      <c r="AR15" s="405"/>
      <c r="AS15" s="432"/>
      <c r="AT15" s="432"/>
      <c r="AU15" s="432"/>
      <c r="AV15" s="432"/>
      <c r="AW15" s="432"/>
      <c r="AX15" s="432"/>
      <c r="AY15" s="433"/>
    </row>
    <row r="16" spans="2:51" ht="24.75" customHeight="1">
      <c r="B16" s="394"/>
      <c r="C16" s="395"/>
      <c r="D16" s="395"/>
      <c r="E16" s="395"/>
      <c r="F16" s="395"/>
      <c r="G16" s="396"/>
      <c r="H16" s="417"/>
      <c r="I16" s="418"/>
      <c r="J16" s="406" t="s">
        <v>35</v>
      </c>
      <c r="K16" s="407"/>
      <c r="L16" s="407"/>
      <c r="M16" s="407"/>
      <c r="N16" s="407"/>
      <c r="O16" s="407"/>
      <c r="P16" s="408"/>
      <c r="Q16" s="412">
        <v>68</v>
      </c>
      <c r="R16" s="412"/>
      <c r="S16" s="412"/>
      <c r="T16" s="412"/>
      <c r="U16" s="412"/>
      <c r="V16" s="412"/>
      <c r="W16" s="412"/>
      <c r="X16" s="412">
        <v>70</v>
      </c>
      <c r="Y16" s="412"/>
      <c r="Z16" s="412"/>
      <c r="AA16" s="412"/>
      <c r="AB16" s="412"/>
      <c r="AC16" s="412"/>
      <c r="AD16" s="412"/>
      <c r="AE16" s="412">
        <v>103</v>
      </c>
      <c r="AF16" s="412"/>
      <c r="AG16" s="412"/>
      <c r="AH16" s="412"/>
      <c r="AI16" s="412"/>
      <c r="AJ16" s="412"/>
      <c r="AK16" s="412"/>
      <c r="AL16" s="412"/>
      <c r="AM16" s="412"/>
      <c r="AN16" s="412"/>
      <c r="AO16" s="412"/>
      <c r="AP16" s="412"/>
      <c r="AQ16" s="412"/>
      <c r="AR16" s="412"/>
      <c r="AS16" s="412"/>
      <c r="AT16" s="412"/>
      <c r="AU16" s="412"/>
      <c r="AV16" s="412"/>
      <c r="AW16" s="412"/>
      <c r="AX16" s="412"/>
      <c r="AY16" s="412"/>
    </row>
    <row r="17" spans="2:51" ht="24.75" customHeight="1">
      <c r="B17" s="394"/>
      <c r="C17" s="395"/>
      <c r="D17" s="395"/>
      <c r="E17" s="395"/>
      <c r="F17" s="395"/>
      <c r="G17" s="396"/>
      <c r="H17" s="419" t="s">
        <v>36</v>
      </c>
      <c r="I17" s="420"/>
      <c r="J17" s="420"/>
      <c r="K17" s="420"/>
      <c r="L17" s="420"/>
      <c r="M17" s="420"/>
      <c r="N17" s="420"/>
      <c r="O17" s="420"/>
      <c r="P17" s="420"/>
      <c r="Q17" s="421">
        <v>44</v>
      </c>
      <c r="R17" s="421"/>
      <c r="S17" s="421"/>
      <c r="T17" s="421"/>
      <c r="U17" s="421"/>
      <c r="V17" s="421"/>
      <c r="W17" s="421"/>
      <c r="X17" s="421">
        <v>47</v>
      </c>
      <c r="Y17" s="421"/>
      <c r="Z17" s="421"/>
      <c r="AA17" s="421"/>
      <c r="AB17" s="421"/>
      <c r="AC17" s="421"/>
      <c r="AD17" s="421"/>
      <c r="AE17" s="421">
        <v>87</v>
      </c>
      <c r="AF17" s="421"/>
      <c r="AG17" s="421"/>
      <c r="AH17" s="421"/>
      <c r="AI17" s="421"/>
      <c r="AJ17" s="421"/>
      <c r="AK17" s="421"/>
      <c r="AL17" s="389"/>
      <c r="AM17" s="389"/>
      <c r="AN17" s="389"/>
      <c r="AO17" s="389"/>
      <c r="AP17" s="389"/>
      <c r="AQ17" s="389"/>
      <c r="AR17" s="389"/>
      <c r="AS17" s="389"/>
      <c r="AT17" s="389"/>
      <c r="AU17" s="389"/>
      <c r="AV17" s="389"/>
      <c r="AW17" s="389"/>
      <c r="AX17" s="389"/>
      <c r="AY17" s="390"/>
    </row>
    <row r="18" spans="2:51" ht="24.75" customHeight="1">
      <c r="B18" s="397"/>
      <c r="C18" s="398"/>
      <c r="D18" s="398"/>
      <c r="E18" s="398"/>
      <c r="F18" s="398"/>
      <c r="G18" s="399"/>
      <c r="H18" s="419" t="s">
        <v>37</v>
      </c>
      <c r="I18" s="420"/>
      <c r="J18" s="420"/>
      <c r="K18" s="420"/>
      <c r="L18" s="420"/>
      <c r="M18" s="420"/>
      <c r="N18" s="420"/>
      <c r="O18" s="420"/>
      <c r="P18" s="420"/>
      <c r="Q18" s="421">
        <v>64.7</v>
      </c>
      <c r="R18" s="421"/>
      <c r="S18" s="421"/>
      <c r="T18" s="421"/>
      <c r="U18" s="421"/>
      <c r="V18" s="421"/>
      <c r="W18" s="421"/>
      <c r="X18" s="421">
        <v>67.099999999999994</v>
      </c>
      <c r="Y18" s="421"/>
      <c r="Z18" s="421"/>
      <c r="AA18" s="421"/>
      <c r="AB18" s="421"/>
      <c r="AC18" s="421"/>
      <c r="AD18" s="421"/>
      <c r="AE18" s="421">
        <v>84</v>
      </c>
      <c r="AF18" s="421"/>
      <c r="AG18" s="421"/>
      <c r="AH18" s="421"/>
      <c r="AI18" s="421"/>
      <c r="AJ18" s="421"/>
      <c r="AK18" s="421"/>
      <c r="AL18" s="389"/>
      <c r="AM18" s="389"/>
      <c r="AN18" s="389"/>
      <c r="AO18" s="389"/>
      <c r="AP18" s="389"/>
      <c r="AQ18" s="389"/>
      <c r="AR18" s="389"/>
      <c r="AS18" s="389"/>
      <c r="AT18" s="389"/>
      <c r="AU18" s="389"/>
      <c r="AV18" s="389"/>
      <c r="AW18" s="389"/>
      <c r="AX18" s="389"/>
      <c r="AY18" s="390"/>
    </row>
    <row r="19" spans="2:51" ht="31.7" customHeight="1">
      <c r="B19" s="450" t="s">
        <v>38</v>
      </c>
      <c r="C19" s="451"/>
      <c r="D19" s="451"/>
      <c r="E19" s="451"/>
      <c r="F19" s="451"/>
      <c r="G19" s="452"/>
      <c r="H19" s="422" t="s">
        <v>39</v>
      </c>
      <c r="I19" s="403"/>
      <c r="J19" s="403"/>
      <c r="K19" s="403"/>
      <c r="L19" s="403"/>
      <c r="M19" s="403"/>
      <c r="N19" s="403"/>
      <c r="O19" s="403"/>
      <c r="P19" s="403"/>
      <c r="Q19" s="403"/>
      <c r="R19" s="403"/>
      <c r="S19" s="403"/>
      <c r="T19" s="403"/>
      <c r="U19" s="403"/>
      <c r="V19" s="403"/>
      <c r="W19" s="403"/>
      <c r="X19" s="403"/>
      <c r="Y19" s="404"/>
      <c r="Z19" s="446"/>
      <c r="AA19" s="447"/>
      <c r="AB19" s="448"/>
      <c r="AC19" s="402" t="s">
        <v>40</v>
      </c>
      <c r="AD19" s="403"/>
      <c r="AE19" s="404"/>
      <c r="AF19" s="449" t="s">
        <v>25</v>
      </c>
      <c r="AG19" s="449"/>
      <c r="AH19" s="449"/>
      <c r="AI19" s="449"/>
      <c r="AJ19" s="449"/>
      <c r="AK19" s="449" t="s">
        <v>26</v>
      </c>
      <c r="AL19" s="449"/>
      <c r="AM19" s="449"/>
      <c r="AN19" s="449"/>
      <c r="AO19" s="449"/>
      <c r="AP19" s="449" t="s">
        <v>27</v>
      </c>
      <c r="AQ19" s="449"/>
      <c r="AR19" s="449"/>
      <c r="AS19" s="449"/>
      <c r="AT19" s="449"/>
      <c r="AU19" s="457" t="s">
        <v>41</v>
      </c>
      <c r="AV19" s="449"/>
      <c r="AW19" s="449"/>
      <c r="AX19" s="449"/>
      <c r="AY19" s="458"/>
    </row>
    <row r="20" spans="2:51" ht="32.25" customHeight="1">
      <c r="B20" s="453"/>
      <c r="C20" s="451"/>
      <c r="D20" s="451"/>
      <c r="E20" s="451"/>
      <c r="F20" s="451"/>
      <c r="G20" s="452"/>
      <c r="H20" s="926" t="s">
        <v>42</v>
      </c>
      <c r="I20" s="927"/>
      <c r="J20" s="927"/>
      <c r="K20" s="927"/>
      <c r="L20" s="927"/>
      <c r="M20" s="927"/>
      <c r="N20" s="927"/>
      <c r="O20" s="927"/>
      <c r="P20" s="927"/>
      <c r="Q20" s="927"/>
      <c r="R20" s="927"/>
      <c r="S20" s="927"/>
      <c r="T20" s="927"/>
      <c r="U20" s="927"/>
      <c r="V20" s="927"/>
      <c r="W20" s="927"/>
      <c r="X20" s="927"/>
      <c r="Y20" s="928"/>
      <c r="Z20" s="465" t="s">
        <v>43</v>
      </c>
      <c r="AA20" s="466"/>
      <c r="AB20" s="467"/>
      <c r="AC20" s="932" t="s">
        <v>44</v>
      </c>
      <c r="AD20" s="468"/>
      <c r="AE20" s="468"/>
      <c r="AF20" s="933">
        <v>1583</v>
      </c>
      <c r="AG20" s="470"/>
      <c r="AH20" s="470"/>
      <c r="AI20" s="470"/>
      <c r="AJ20" s="470"/>
      <c r="AK20" s="933">
        <v>2139</v>
      </c>
      <c r="AL20" s="470"/>
      <c r="AM20" s="470"/>
      <c r="AN20" s="470"/>
      <c r="AO20" s="470"/>
      <c r="AP20" s="933">
        <v>2470</v>
      </c>
      <c r="AQ20" s="470"/>
      <c r="AR20" s="470"/>
      <c r="AS20" s="470"/>
      <c r="AT20" s="470"/>
      <c r="AU20" s="470"/>
      <c r="AV20" s="470"/>
      <c r="AW20" s="470"/>
      <c r="AX20" s="470"/>
      <c r="AY20" s="471"/>
    </row>
    <row r="21" spans="2:51" ht="32.25" customHeight="1">
      <c r="B21" s="454"/>
      <c r="C21" s="455"/>
      <c r="D21" s="455"/>
      <c r="E21" s="455"/>
      <c r="F21" s="455"/>
      <c r="G21" s="456"/>
      <c r="H21" s="929"/>
      <c r="I21" s="930"/>
      <c r="J21" s="930"/>
      <c r="K21" s="930"/>
      <c r="L21" s="930"/>
      <c r="M21" s="930"/>
      <c r="N21" s="930"/>
      <c r="O21" s="930"/>
      <c r="P21" s="930"/>
      <c r="Q21" s="930"/>
      <c r="R21" s="930"/>
      <c r="S21" s="930"/>
      <c r="T21" s="930"/>
      <c r="U21" s="930"/>
      <c r="V21" s="930"/>
      <c r="W21" s="930"/>
      <c r="X21" s="930"/>
      <c r="Y21" s="931"/>
      <c r="Z21" s="402" t="s">
        <v>45</v>
      </c>
      <c r="AA21" s="403"/>
      <c r="AB21" s="404"/>
      <c r="AC21" s="435" t="s">
        <v>46</v>
      </c>
      <c r="AD21" s="435"/>
      <c r="AE21" s="435"/>
      <c r="AF21" s="434" t="s">
        <v>33</v>
      </c>
      <c r="AG21" s="435"/>
      <c r="AH21" s="435"/>
      <c r="AI21" s="435"/>
      <c r="AJ21" s="435"/>
      <c r="AK21" s="434" t="s">
        <v>33</v>
      </c>
      <c r="AL21" s="435"/>
      <c r="AM21" s="435"/>
      <c r="AN21" s="435"/>
      <c r="AO21" s="435"/>
      <c r="AP21" s="434" t="s">
        <v>33</v>
      </c>
      <c r="AQ21" s="435"/>
      <c r="AR21" s="435"/>
      <c r="AS21" s="435"/>
      <c r="AT21" s="435"/>
      <c r="AU21" s="472"/>
      <c r="AV21" s="472"/>
      <c r="AW21" s="472"/>
      <c r="AX21" s="472"/>
      <c r="AY21" s="473"/>
    </row>
    <row r="22" spans="2:51" ht="31.7" customHeight="1">
      <c r="B22" s="512" t="s">
        <v>47</v>
      </c>
      <c r="C22" s="513"/>
      <c r="D22" s="513"/>
      <c r="E22" s="513"/>
      <c r="F22" s="513"/>
      <c r="G22" s="514"/>
      <c r="H22" s="422" t="s">
        <v>48</v>
      </c>
      <c r="I22" s="403"/>
      <c r="J22" s="403"/>
      <c r="K22" s="403"/>
      <c r="L22" s="403"/>
      <c r="M22" s="403"/>
      <c r="N22" s="403"/>
      <c r="O22" s="403"/>
      <c r="P22" s="403"/>
      <c r="Q22" s="403"/>
      <c r="R22" s="403"/>
      <c r="S22" s="403"/>
      <c r="T22" s="403"/>
      <c r="U22" s="403"/>
      <c r="V22" s="403"/>
      <c r="W22" s="403"/>
      <c r="X22" s="403"/>
      <c r="Y22" s="404"/>
      <c r="Z22" s="446"/>
      <c r="AA22" s="447"/>
      <c r="AB22" s="448"/>
      <c r="AC22" s="402" t="s">
        <v>40</v>
      </c>
      <c r="AD22" s="403"/>
      <c r="AE22" s="404"/>
      <c r="AF22" s="449" t="s">
        <v>25</v>
      </c>
      <c r="AG22" s="449"/>
      <c r="AH22" s="449"/>
      <c r="AI22" s="449"/>
      <c r="AJ22" s="449"/>
      <c r="AK22" s="449" t="s">
        <v>26</v>
      </c>
      <c r="AL22" s="449"/>
      <c r="AM22" s="449"/>
      <c r="AN22" s="449"/>
      <c r="AO22" s="449"/>
      <c r="AP22" s="449" t="s">
        <v>27</v>
      </c>
      <c r="AQ22" s="449"/>
      <c r="AR22" s="449"/>
      <c r="AS22" s="449"/>
      <c r="AT22" s="449"/>
      <c r="AU22" s="423" t="s">
        <v>49</v>
      </c>
      <c r="AV22" s="424"/>
      <c r="AW22" s="424"/>
      <c r="AX22" s="424"/>
      <c r="AY22" s="425"/>
    </row>
    <row r="23" spans="2:51" ht="39.950000000000003" customHeight="1">
      <c r="B23" s="313"/>
      <c r="C23" s="314"/>
      <c r="D23" s="314"/>
      <c r="E23" s="314"/>
      <c r="F23" s="314"/>
      <c r="G23" s="315"/>
      <c r="H23" s="926" t="s">
        <v>50</v>
      </c>
      <c r="I23" s="927"/>
      <c r="J23" s="927"/>
      <c r="K23" s="927"/>
      <c r="L23" s="927"/>
      <c r="M23" s="927"/>
      <c r="N23" s="927"/>
      <c r="O23" s="927"/>
      <c r="P23" s="927"/>
      <c r="Q23" s="927"/>
      <c r="R23" s="927"/>
      <c r="S23" s="927"/>
      <c r="T23" s="927"/>
      <c r="U23" s="927"/>
      <c r="V23" s="927"/>
      <c r="W23" s="927"/>
      <c r="X23" s="927"/>
      <c r="Y23" s="928"/>
      <c r="Z23" s="500" t="s">
        <v>51</v>
      </c>
      <c r="AA23" s="501"/>
      <c r="AB23" s="502"/>
      <c r="AC23" s="895" t="s">
        <v>52</v>
      </c>
      <c r="AD23" s="834"/>
      <c r="AE23" s="896"/>
      <c r="AF23" s="435">
        <v>2</v>
      </c>
      <c r="AG23" s="435"/>
      <c r="AH23" s="435"/>
      <c r="AI23" s="435"/>
      <c r="AJ23" s="435"/>
      <c r="AK23" s="435">
        <v>2</v>
      </c>
      <c r="AL23" s="435"/>
      <c r="AM23" s="435"/>
      <c r="AN23" s="435"/>
      <c r="AO23" s="435"/>
      <c r="AP23" s="435">
        <v>2</v>
      </c>
      <c r="AQ23" s="435"/>
      <c r="AR23" s="435"/>
      <c r="AS23" s="435"/>
      <c r="AT23" s="435"/>
      <c r="AU23" s="518">
        <v>2</v>
      </c>
      <c r="AV23" s="519"/>
      <c r="AW23" s="519"/>
      <c r="AX23" s="519"/>
      <c r="AY23" s="520"/>
    </row>
    <row r="24" spans="2:51" ht="26.85" customHeight="1">
      <c r="B24" s="515"/>
      <c r="C24" s="516"/>
      <c r="D24" s="516"/>
      <c r="E24" s="516"/>
      <c r="F24" s="516"/>
      <c r="G24" s="517"/>
      <c r="H24" s="929"/>
      <c r="I24" s="930"/>
      <c r="J24" s="930"/>
      <c r="K24" s="930"/>
      <c r="L24" s="930"/>
      <c r="M24" s="930"/>
      <c r="N24" s="930"/>
      <c r="O24" s="930"/>
      <c r="P24" s="930"/>
      <c r="Q24" s="930"/>
      <c r="R24" s="930"/>
      <c r="S24" s="930"/>
      <c r="T24" s="930"/>
      <c r="U24" s="930"/>
      <c r="V24" s="930"/>
      <c r="W24" s="930"/>
      <c r="X24" s="930"/>
      <c r="Y24" s="931"/>
      <c r="Z24" s="503"/>
      <c r="AA24" s="504"/>
      <c r="AB24" s="505"/>
      <c r="AC24" s="897"/>
      <c r="AD24" s="836"/>
      <c r="AE24" s="898"/>
      <c r="AF24" s="521"/>
      <c r="AG24" s="522"/>
      <c r="AH24" s="522"/>
      <c r="AI24" s="522"/>
      <c r="AJ24" s="523"/>
      <c r="AK24" s="521" t="s">
        <v>53</v>
      </c>
      <c r="AL24" s="522"/>
      <c r="AM24" s="522"/>
      <c r="AN24" s="522"/>
      <c r="AO24" s="523"/>
      <c r="AP24" s="521" t="s">
        <v>53</v>
      </c>
      <c r="AQ24" s="522"/>
      <c r="AR24" s="522"/>
      <c r="AS24" s="522"/>
      <c r="AT24" s="523"/>
      <c r="AU24" s="521" t="s">
        <v>54</v>
      </c>
      <c r="AV24" s="522"/>
      <c r="AW24" s="522"/>
      <c r="AX24" s="522"/>
      <c r="AY24" s="524"/>
    </row>
    <row r="25" spans="2:51" ht="88.5" customHeight="1">
      <c r="B25" s="512" t="s">
        <v>55</v>
      </c>
      <c r="C25" s="525"/>
      <c r="D25" s="525"/>
      <c r="E25" s="525"/>
      <c r="F25" s="525"/>
      <c r="G25" s="525"/>
      <c r="H25" s="526" t="s">
        <v>56</v>
      </c>
      <c r="I25" s="527"/>
      <c r="J25" s="527"/>
      <c r="K25" s="527"/>
      <c r="L25" s="527"/>
      <c r="M25" s="527"/>
      <c r="N25" s="527"/>
      <c r="O25" s="527"/>
      <c r="P25" s="527"/>
      <c r="Q25" s="527"/>
      <c r="R25" s="527"/>
      <c r="S25" s="527"/>
      <c r="T25" s="527"/>
      <c r="U25" s="527"/>
      <c r="V25" s="527"/>
      <c r="W25" s="527"/>
      <c r="X25" s="527"/>
      <c r="Y25" s="527"/>
      <c r="Z25" s="528" t="s">
        <v>57</v>
      </c>
      <c r="AA25" s="529"/>
      <c r="AB25" s="530"/>
      <c r="AC25" s="934" t="s">
        <v>58</v>
      </c>
      <c r="AD25" s="934"/>
      <c r="AE25" s="934"/>
      <c r="AF25" s="934"/>
      <c r="AG25" s="934"/>
      <c r="AH25" s="934"/>
      <c r="AI25" s="934"/>
      <c r="AJ25" s="934"/>
      <c r="AK25" s="934"/>
      <c r="AL25" s="934"/>
      <c r="AM25" s="934"/>
      <c r="AN25" s="934"/>
      <c r="AO25" s="934"/>
      <c r="AP25" s="934"/>
      <c r="AQ25" s="934"/>
      <c r="AR25" s="934"/>
      <c r="AS25" s="934"/>
      <c r="AT25" s="934"/>
      <c r="AU25" s="934"/>
      <c r="AV25" s="934"/>
      <c r="AW25" s="934"/>
      <c r="AX25" s="934"/>
      <c r="AY25" s="935"/>
    </row>
    <row r="26" spans="2:51" ht="23.1" customHeight="1">
      <c r="B26" s="546" t="s">
        <v>59</v>
      </c>
      <c r="C26" s="547"/>
      <c r="D26" s="493" t="s">
        <v>60</v>
      </c>
      <c r="E26" s="494"/>
      <c r="F26" s="494"/>
      <c r="G26" s="494"/>
      <c r="H26" s="494"/>
      <c r="I26" s="494"/>
      <c r="J26" s="494"/>
      <c r="K26" s="494"/>
      <c r="L26" s="495"/>
      <c r="M26" s="496" t="s">
        <v>61</v>
      </c>
      <c r="N26" s="496"/>
      <c r="O26" s="496"/>
      <c r="P26" s="496"/>
      <c r="Q26" s="496"/>
      <c r="R26" s="496"/>
      <c r="S26" s="497" t="s">
        <v>29</v>
      </c>
      <c r="T26" s="497"/>
      <c r="U26" s="497"/>
      <c r="V26" s="497"/>
      <c r="W26" s="497"/>
      <c r="X26" s="497"/>
      <c r="Y26" s="498" t="s">
        <v>62</v>
      </c>
      <c r="Z26" s="494"/>
      <c r="AA26" s="494"/>
      <c r="AB26" s="494"/>
      <c r="AC26" s="494"/>
      <c r="AD26" s="494"/>
      <c r="AE26" s="494"/>
      <c r="AF26" s="494"/>
      <c r="AG26" s="494"/>
      <c r="AH26" s="494"/>
      <c r="AI26" s="494"/>
      <c r="AJ26" s="494"/>
      <c r="AK26" s="494"/>
      <c r="AL26" s="494"/>
      <c r="AM26" s="494"/>
      <c r="AN26" s="494"/>
      <c r="AO26" s="494"/>
      <c r="AP26" s="494"/>
      <c r="AQ26" s="494"/>
      <c r="AR26" s="494"/>
      <c r="AS26" s="494"/>
      <c r="AT26" s="494"/>
      <c r="AU26" s="494"/>
      <c r="AV26" s="494"/>
      <c r="AW26" s="494"/>
      <c r="AX26" s="494"/>
      <c r="AY26" s="499"/>
    </row>
    <row r="27" spans="2:51" ht="27.75" customHeight="1">
      <c r="B27" s="548"/>
      <c r="C27" s="549"/>
      <c r="D27" s="939" t="s">
        <v>63</v>
      </c>
      <c r="E27" s="940"/>
      <c r="F27" s="940"/>
      <c r="G27" s="940"/>
      <c r="H27" s="940"/>
      <c r="I27" s="940"/>
      <c r="J27" s="940"/>
      <c r="K27" s="940"/>
      <c r="L27" s="941"/>
      <c r="M27" s="442">
        <v>29</v>
      </c>
      <c r="N27" s="442"/>
      <c r="O27" s="442"/>
      <c r="P27" s="442"/>
      <c r="Q27" s="442"/>
      <c r="R27" s="442"/>
      <c r="S27" s="442">
        <v>30</v>
      </c>
      <c r="T27" s="442"/>
      <c r="U27" s="442"/>
      <c r="V27" s="442"/>
      <c r="W27" s="442"/>
      <c r="X27" s="442"/>
      <c r="Y27" s="792"/>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5"/>
    </row>
    <row r="28" spans="2:51" ht="23.1" customHeight="1">
      <c r="B28" s="548"/>
      <c r="C28" s="549"/>
      <c r="D28" s="936" t="s">
        <v>64</v>
      </c>
      <c r="E28" s="937"/>
      <c r="F28" s="937"/>
      <c r="G28" s="937"/>
      <c r="H28" s="937"/>
      <c r="I28" s="937"/>
      <c r="J28" s="937"/>
      <c r="K28" s="937"/>
      <c r="L28" s="938"/>
      <c r="M28" s="486">
        <v>16</v>
      </c>
      <c r="N28" s="486"/>
      <c r="O28" s="486"/>
      <c r="P28" s="486"/>
      <c r="Q28" s="486"/>
      <c r="R28" s="486"/>
      <c r="S28" s="486">
        <v>16</v>
      </c>
      <c r="T28" s="486"/>
      <c r="U28" s="486"/>
      <c r="V28" s="486"/>
      <c r="W28" s="486"/>
      <c r="X28" s="486"/>
      <c r="Y28" s="478"/>
      <c r="Z28" s="479"/>
      <c r="AA28" s="479"/>
      <c r="AB28" s="479"/>
      <c r="AC28" s="479"/>
      <c r="AD28" s="479"/>
      <c r="AE28" s="479"/>
      <c r="AF28" s="479"/>
      <c r="AG28" s="479"/>
      <c r="AH28" s="479"/>
      <c r="AI28" s="479"/>
      <c r="AJ28" s="479"/>
      <c r="AK28" s="479"/>
      <c r="AL28" s="479"/>
      <c r="AM28" s="479"/>
      <c r="AN28" s="479"/>
      <c r="AO28" s="479"/>
      <c r="AP28" s="479"/>
      <c r="AQ28" s="479"/>
      <c r="AR28" s="479"/>
      <c r="AS28" s="479"/>
      <c r="AT28" s="479"/>
      <c r="AU28" s="479"/>
      <c r="AV28" s="479"/>
      <c r="AW28" s="479"/>
      <c r="AX28" s="479"/>
      <c r="AY28" s="480"/>
    </row>
    <row r="29" spans="2:51" ht="23.1" customHeight="1">
      <c r="B29" s="548"/>
      <c r="C29" s="549"/>
      <c r="D29" s="936" t="s">
        <v>65</v>
      </c>
      <c r="E29" s="937"/>
      <c r="F29" s="937"/>
      <c r="G29" s="937"/>
      <c r="H29" s="937"/>
      <c r="I29" s="937"/>
      <c r="J29" s="937"/>
      <c r="K29" s="937"/>
      <c r="L29" s="938"/>
      <c r="M29" s="486">
        <v>1</v>
      </c>
      <c r="N29" s="486"/>
      <c r="O29" s="486"/>
      <c r="P29" s="486"/>
      <c r="Q29" s="486"/>
      <c r="R29" s="486"/>
      <c r="S29" s="486">
        <v>3</v>
      </c>
      <c r="T29" s="486"/>
      <c r="U29" s="486"/>
      <c r="V29" s="486"/>
      <c r="W29" s="486"/>
      <c r="X29" s="486"/>
      <c r="Y29" s="478"/>
      <c r="Z29" s="479"/>
      <c r="AA29" s="479"/>
      <c r="AB29" s="479"/>
      <c r="AC29" s="479"/>
      <c r="AD29" s="479"/>
      <c r="AE29" s="479"/>
      <c r="AF29" s="479"/>
      <c r="AG29" s="479"/>
      <c r="AH29" s="479"/>
      <c r="AI29" s="479"/>
      <c r="AJ29" s="479"/>
      <c r="AK29" s="479"/>
      <c r="AL29" s="479"/>
      <c r="AM29" s="479"/>
      <c r="AN29" s="479"/>
      <c r="AO29" s="479"/>
      <c r="AP29" s="479"/>
      <c r="AQ29" s="479"/>
      <c r="AR29" s="479"/>
      <c r="AS29" s="479"/>
      <c r="AT29" s="479"/>
      <c r="AU29" s="479"/>
      <c r="AV29" s="479"/>
      <c r="AW29" s="479"/>
      <c r="AX29" s="479"/>
      <c r="AY29" s="480"/>
    </row>
    <row r="30" spans="2:51" ht="23.1" customHeight="1">
      <c r="B30" s="548"/>
      <c r="C30" s="549"/>
      <c r="D30" s="936" t="s">
        <v>66</v>
      </c>
      <c r="E30" s="937"/>
      <c r="F30" s="937"/>
      <c r="G30" s="937"/>
      <c r="H30" s="937"/>
      <c r="I30" s="937"/>
      <c r="J30" s="937"/>
      <c r="K30" s="937"/>
      <c r="L30" s="938"/>
      <c r="M30" s="946">
        <v>2</v>
      </c>
      <c r="N30" s="486"/>
      <c r="O30" s="486"/>
      <c r="P30" s="486"/>
      <c r="Q30" s="486"/>
      <c r="R30" s="486"/>
      <c r="S30" s="486">
        <v>2</v>
      </c>
      <c r="T30" s="486"/>
      <c r="U30" s="486"/>
      <c r="V30" s="486"/>
      <c r="W30" s="486"/>
      <c r="X30" s="486"/>
      <c r="Y30" s="478"/>
      <c r="Z30" s="479"/>
      <c r="AA30" s="479"/>
      <c r="AB30" s="479"/>
      <c r="AC30" s="479"/>
      <c r="AD30" s="479"/>
      <c r="AE30" s="479"/>
      <c r="AF30" s="479"/>
      <c r="AG30" s="479"/>
      <c r="AH30" s="479"/>
      <c r="AI30" s="479"/>
      <c r="AJ30" s="479"/>
      <c r="AK30" s="479"/>
      <c r="AL30" s="479"/>
      <c r="AM30" s="479"/>
      <c r="AN30" s="479"/>
      <c r="AO30" s="479"/>
      <c r="AP30" s="479"/>
      <c r="AQ30" s="479"/>
      <c r="AR30" s="479"/>
      <c r="AS30" s="479"/>
      <c r="AT30" s="479"/>
      <c r="AU30" s="479"/>
      <c r="AV30" s="479"/>
      <c r="AW30" s="479"/>
      <c r="AX30" s="479"/>
      <c r="AY30" s="480"/>
    </row>
    <row r="31" spans="2:51" ht="30.75" customHeight="1">
      <c r="B31" s="548"/>
      <c r="C31" s="549"/>
      <c r="D31" s="936" t="s">
        <v>67</v>
      </c>
      <c r="E31" s="937"/>
      <c r="F31" s="937"/>
      <c r="G31" s="937"/>
      <c r="H31" s="937"/>
      <c r="I31" s="937"/>
      <c r="J31" s="937"/>
      <c r="K31" s="937"/>
      <c r="L31" s="938"/>
      <c r="M31" s="486">
        <v>1</v>
      </c>
      <c r="N31" s="486"/>
      <c r="O31" s="486"/>
      <c r="P31" s="486"/>
      <c r="Q31" s="486"/>
      <c r="R31" s="486"/>
      <c r="S31" s="486">
        <v>1</v>
      </c>
      <c r="T31" s="486"/>
      <c r="U31" s="486"/>
      <c r="V31" s="486"/>
      <c r="W31" s="486"/>
      <c r="X31" s="486"/>
      <c r="Y31" s="478"/>
      <c r="Z31" s="479"/>
      <c r="AA31" s="479"/>
      <c r="AB31" s="479"/>
      <c r="AC31" s="479"/>
      <c r="AD31" s="479"/>
      <c r="AE31" s="479"/>
      <c r="AF31" s="479"/>
      <c r="AG31" s="479"/>
      <c r="AH31" s="479"/>
      <c r="AI31" s="479"/>
      <c r="AJ31" s="479"/>
      <c r="AK31" s="479"/>
      <c r="AL31" s="479"/>
      <c r="AM31" s="479"/>
      <c r="AN31" s="479"/>
      <c r="AO31" s="479"/>
      <c r="AP31" s="479"/>
      <c r="AQ31" s="479"/>
      <c r="AR31" s="479"/>
      <c r="AS31" s="479"/>
      <c r="AT31" s="479"/>
      <c r="AU31" s="479"/>
      <c r="AV31" s="479"/>
      <c r="AW31" s="479"/>
      <c r="AX31" s="479"/>
      <c r="AY31" s="480"/>
    </row>
    <row r="32" spans="2:51" ht="23.1" customHeight="1">
      <c r="B32" s="548"/>
      <c r="C32" s="549"/>
      <c r="D32" s="942" t="s">
        <v>68</v>
      </c>
      <c r="E32" s="943"/>
      <c r="F32" s="943"/>
      <c r="G32" s="943"/>
      <c r="H32" s="943"/>
      <c r="I32" s="943"/>
      <c r="J32" s="943"/>
      <c r="K32" s="943"/>
      <c r="L32" s="944"/>
      <c r="M32" s="945" t="s">
        <v>69</v>
      </c>
      <c r="N32" s="477"/>
      <c r="O32" s="477"/>
      <c r="P32" s="477"/>
      <c r="Q32" s="477"/>
      <c r="R32" s="477"/>
      <c r="S32" s="477" t="s">
        <v>1618</v>
      </c>
      <c r="T32" s="477"/>
      <c r="U32" s="477"/>
      <c r="V32" s="477"/>
      <c r="W32" s="477"/>
      <c r="X32" s="477"/>
      <c r="Y32" s="478"/>
      <c r="Z32" s="479"/>
      <c r="AA32" s="479"/>
      <c r="AB32" s="479"/>
      <c r="AC32" s="479"/>
      <c r="AD32" s="479"/>
      <c r="AE32" s="479"/>
      <c r="AF32" s="479"/>
      <c r="AG32" s="479"/>
      <c r="AH32" s="479"/>
      <c r="AI32" s="479"/>
      <c r="AJ32" s="479"/>
      <c r="AK32" s="479"/>
      <c r="AL32" s="479"/>
      <c r="AM32" s="479"/>
      <c r="AN32" s="479"/>
      <c r="AO32" s="479"/>
      <c r="AP32" s="479"/>
      <c r="AQ32" s="479"/>
      <c r="AR32" s="479"/>
      <c r="AS32" s="479"/>
      <c r="AT32" s="479"/>
      <c r="AU32" s="479"/>
      <c r="AV32" s="479"/>
      <c r="AW32" s="479"/>
      <c r="AX32" s="479"/>
      <c r="AY32" s="480"/>
    </row>
    <row r="33" spans="1:51" ht="23.25" customHeight="1">
      <c r="B33" s="550"/>
      <c r="C33" s="551"/>
      <c r="D33" s="481" t="s">
        <v>35</v>
      </c>
      <c r="E33" s="327"/>
      <c r="F33" s="327"/>
      <c r="G33" s="327"/>
      <c r="H33" s="327"/>
      <c r="I33" s="327"/>
      <c r="J33" s="327"/>
      <c r="K33" s="327"/>
      <c r="L33" s="328"/>
      <c r="M33" s="482">
        <f>SUM(M27:R32)</f>
        <v>49</v>
      </c>
      <c r="N33" s="482"/>
      <c r="O33" s="482"/>
      <c r="P33" s="482"/>
      <c r="Q33" s="482"/>
      <c r="R33" s="482"/>
      <c r="S33" s="482">
        <f>SUM(S27:X32)</f>
        <v>52</v>
      </c>
      <c r="T33" s="482"/>
      <c r="U33" s="482"/>
      <c r="V33" s="482"/>
      <c r="W33" s="482"/>
      <c r="X33" s="482"/>
      <c r="Y33" s="483"/>
      <c r="Z33" s="484"/>
      <c r="AA33" s="484"/>
      <c r="AB33" s="484"/>
      <c r="AC33" s="484"/>
      <c r="AD33" s="484"/>
      <c r="AE33" s="484"/>
      <c r="AF33" s="484"/>
      <c r="AG33" s="484"/>
      <c r="AH33" s="484"/>
      <c r="AI33" s="484"/>
      <c r="AJ33" s="484"/>
      <c r="AK33" s="484"/>
      <c r="AL33" s="484"/>
      <c r="AM33" s="484"/>
      <c r="AN33" s="484"/>
      <c r="AO33" s="484"/>
      <c r="AP33" s="484"/>
      <c r="AQ33" s="484"/>
      <c r="AR33" s="484"/>
      <c r="AS33" s="484"/>
      <c r="AT33" s="484"/>
      <c r="AU33" s="484"/>
      <c r="AV33" s="484"/>
      <c r="AW33" s="484"/>
      <c r="AX33" s="484"/>
      <c r="AY33" s="485"/>
    </row>
    <row r="34" spans="1:51" ht="3" customHeight="1">
      <c r="A34" s="3"/>
      <c r="B34" s="4"/>
      <c r="C34" s="4"/>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row>
    <row r="35" spans="1:51" ht="3" customHeight="1" thickBot="1">
      <c r="A35" s="3"/>
      <c r="B35" s="6"/>
      <c r="C35" s="6"/>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1" ht="13.5" hidden="1" customHeight="1">
      <c r="B36" s="531" t="s">
        <v>70</v>
      </c>
      <c r="C36" s="532"/>
      <c r="D36" s="535" t="s">
        <v>71</v>
      </c>
      <c r="E36" s="516"/>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36"/>
    </row>
    <row r="37" spans="1:51" ht="13.5" hidden="1" customHeight="1">
      <c r="B37" s="531"/>
      <c r="C37" s="532"/>
      <c r="D37" s="537" t="s">
        <v>72</v>
      </c>
      <c r="E37" s="538"/>
      <c r="F37" s="538"/>
      <c r="G37" s="538"/>
      <c r="H37" s="538"/>
      <c r="I37" s="538"/>
      <c r="J37" s="538"/>
      <c r="K37" s="538"/>
      <c r="L37" s="538"/>
      <c r="M37" s="538"/>
      <c r="N37" s="538"/>
      <c r="O37" s="538"/>
      <c r="P37" s="538"/>
      <c r="Q37" s="538"/>
      <c r="R37" s="538"/>
      <c r="S37" s="538"/>
      <c r="T37" s="538"/>
      <c r="U37" s="538"/>
      <c r="V37" s="538"/>
      <c r="W37" s="538"/>
      <c r="X37" s="538"/>
      <c r="Y37" s="538"/>
      <c r="Z37" s="538"/>
      <c r="AA37" s="538"/>
      <c r="AB37" s="538"/>
      <c r="AC37" s="538"/>
      <c r="AD37" s="538"/>
      <c r="AE37" s="538"/>
      <c r="AF37" s="538"/>
      <c r="AG37" s="538"/>
      <c r="AH37" s="538"/>
      <c r="AI37" s="538"/>
      <c r="AJ37" s="538"/>
      <c r="AK37" s="538"/>
      <c r="AL37" s="538"/>
      <c r="AM37" s="538"/>
      <c r="AN37" s="538"/>
      <c r="AO37" s="538"/>
      <c r="AP37" s="538"/>
      <c r="AQ37" s="538"/>
      <c r="AR37" s="538"/>
      <c r="AS37" s="538"/>
      <c r="AT37" s="538"/>
      <c r="AU37" s="538"/>
      <c r="AV37" s="538"/>
      <c r="AW37" s="538"/>
      <c r="AX37" s="538"/>
      <c r="AY37" s="539"/>
    </row>
    <row r="38" spans="1:51" ht="13.5" hidden="1" customHeight="1">
      <c r="B38" s="531"/>
      <c r="C38" s="532"/>
      <c r="D38" s="540" t="s">
        <v>73</v>
      </c>
      <c r="E38" s="541"/>
      <c r="F38" s="541"/>
      <c r="G38" s="541"/>
      <c r="H38" s="541"/>
      <c r="I38" s="541"/>
      <c r="J38" s="541"/>
      <c r="K38" s="541"/>
      <c r="L38" s="541"/>
      <c r="M38" s="541"/>
      <c r="N38" s="541"/>
      <c r="O38" s="541"/>
      <c r="P38" s="541"/>
      <c r="Q38" s="541"/>
      <c r="R38" s="541"/>
      <c r="S38" s="541"/>
      <c r="T38" s="541"/>
      <c r="U38" s="541"/>
      <c r="V38" s="541"/>
      <c r="W38" s="541"/>
      <c r="X38" s="541"/>
      <c r="Y38" s="541"/>
      <c r="Z38" s="541"/>
      <c r="AA38" s="541"/>
      <c r="AB38" s="541"/>
      <c r="AC38" s="541"/>
      <c r="AD38" s="541"/>
      <c r="AE38" s="541"/>
      <c r="AF38" s="541"/>
      <c r="AG38" s="541"/>
      <c r="AH38" s="541"/>
      <c r="AI38" s="541"/>
      <c r="AJ38" s="541"/>
      <c r="AK38" s="541"/>
      <c r="AL38" s="541"/>
      <c r="AM38" s="541"/>
      <c r="AN38" s="541"/>
      <c r="AO38" s="541"/>
      <c r="AP38" s="541"/>
      <c r="AQ38" s="541"/>
      <c r="AR38" s="541"/>
      <c r="AS38" s="541"/>
      <c r="AT38" s="541"/>
      <c r="AU38" s="541"/>
      <c r="AV38" s="541"/>
      <c r="AW38" s="541"/>
      <c r="AX38" s="541"/>
      <c r="AY38" s="542"/>
    </row>
    <row r="39" spans="1:51" ht="14.25" hidden="1" customHeight="1" thickBot="1">
      <c r="B39" s="533"/>
      <c r="C39" s="534"/>
      <c r="D39" s="543"/>
      <c r="E39" s="544"/>
      <c r="F39" s="544"/>
      <c r="G39" s="544"/>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5"/>
    </row>
    <row r="40" spans="1:51" ht="13.5" hidden="1" customHeight="1">
      <c r="A40" s="8"/>
      <c r="B40" s="9"/>
      <c r="C40" s="10"/>
      <c r="D40" s="557" t="s">
        <v>74</v>
      </c>
      <c r="E40" s="558"/>
      <c r="F40" s="558"/>
      <c r="G40" s="558"/>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c r="AO40" s="558"/>
      <c r="AP40" s="558"/>
      <c r="AQ40" s="558"/>
      <c r="AR40" s="558"/>
      <c r="AS40" s="558"/>
      <c r="AT40" s="558"/>
      <c r="AU40" s="558"/>
      <c r="AV40" s="558"/>
      <c r="AW40" s="558"/>
      <c r="AX40" s="558"/>
      <c r="AY40" s="559"/>
    </row>
    <row r="41" spans="1:51" ht="13.5" hidden="1" customHeight="1">
      <c r="A41" s="8"/>
      <c r="B41" s="11"/>
      <c r="C41" s="12"/>
      <c r="D41" s="560"/>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2"/>
    </row>
    <row r="42" spans="1:51" ht="21" customHeight="1">
      <c r="A42" s="8"/>
      <c r="B42" s="563" t="s">
        <v>75</v>
      </c>
      <c r="C42" s="564"/>
      <c r="D42" s="564"/>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5"/>
    </row>
    <row r="43" spans="1:51" ht="21" customHeight="1">
      <c r="A43" s="8"/>
      <c r="B43" s="11"/>
      <c r="C43" s="12"/>
      <c r="D43" s="566" t="s">
        <v>76</v>
      </c>
      <c r="E43" s="567"/>
      <c r="F43" s="567"/>
      <c r="G43" s="567"/>
      <c r="H43" s="568" t="s">
        <v>77</v>
      </c>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9"/>
      <c r="AH43" s="568" t="s">
        <v>78</v>
      </c>
      <c r="AI43" s="567"/>
      <c r="AJ43" s="567"/>
      <c r="AK43" s="567"/>
      <c r="AL43" s="567"/>
      <c r="AM43" s="567"/>
      <c r="AN43" s="567"/>
      <c r="AO43" s="567"/>
      <c r="AP43" s="567"/>
      <c r="AQ43" s="567"/>
      <c r="AR43" s="567"/>
      <c r="AS43" s="567"/>
      <c r="AT43" s="567"/>
      <c r="AU43" s="567"/>
      <c r="AV43" s="567"/>
      <c r="AW43" s="567"/>
      <c r="AX43" s="567"/>
      <c r="AY43" s="570"/>
    </row>
    <row r="44" spans="1:51" ht="26.25" customHeight="1">
      <c r="A44" s="8"/>
      <c r="B44" s="571" t="s">
        <v>79</v>
      </c>
      <c r="C44" s="572"/>
      <c r="D44" s="577" t="s">
        <v>80</v>
      </c>
      <c r="E44" s="578"/>
      <c r="F44" s="578"/>
      <c r="G44" s="579"/>
      <c r="H44" s="580" t="s">
        <v>81</v>
      </c>
      <c r="I44" s="578"/>
      <c r="J44" s="578"/>
      <c r="K44" s="578"/>
      <c r="L44" s="578"/>
      <c r="M44" s="578"/>
      <c r="N44" s="578"/>
      <c r="O44" s="578"/>
      <c r="P44" s="578"/>
      <c r="Q44" s="578"/>
      <c r="R44" s="578"/>
      <c r="S44" s="578"/>
      <c r="T44" s="578"/>
      <c r="U44" s="578"/>
      <c r="V44" s="578"/>
      <c r="W44" s="578"/>
      <c r="X44" s="578"/>
      <c r="Y44" s="578"/>
      <c r="Z44" s="578"/>
      <c r="AA44" s="578"/>
      <c r="AB44" s="578"/>
      <c r="AC44" s="578"/>
      <c r="AD44" s="578"/>
      <c r="AE44" s="578"/>
      <c r="AF44" s="578"/>
      <c r="AG44" s="579"/>
      <c r="AH44" s="955" t="s">
        <v>82</v>
      </c>
      <c r="AI44" s="956"/>
      <c r="AJ44" s="956"/>
      <c r="AK44" s="956"/>
      <c r="AL44" s="956"/>
      <c r="AM44" s="956"/>
      <c r="AN44" s="956"/>
      <c r="AO44" s="956"/>
      <c r="AP44" s="956"/>
      <c r="AQ44" s="956"/>
      <c r="AR44" s="956"/>
      <c r="AS44" s="956"/>
      <c r="AT44" s="956"/>
      <c r="AU44" s="956"/>
      <c r="AV44" s="956"/>
      <c r="AW44" s="956"/>
      <c r="AX44" s="956"/>
      <c r="AY44" s="957"/>
    </row>
    <row r="45" spans="1:51" ht="33.4" customHeight="1">
      <c r="A45" s="8"/>
      <c r="B45" s="573"/>
      <c r="C45" s="574"/>
      <c r="D45" s="590" t="s">
        <v>80</v>
      </c>
      <c r="E45" s="612"/>
      <c r="F45" s="612"/>
      <c r="G45" s="613"/>
      <c r="H45" s="591" t="s">
        <v>83</v>
      </c>
      <c r="I45" s="592"/>
      <c r="J45" s="592"/>
      <c r="K45" s="592"/>
      <c r="L45" s="592"/>
      <c r="M45" s="592"/>
      <c r="N45" s="592"/>
      <c r="O45" s="592"/>
      <c r="P45" s="592"/>
      <c r="Q45" s="592"/>
      <c r="R45" s="592"/>
      <c r="S45" s="592"/>
      <c r="T45" s="592"/>
      <c r="U45" s="592"/>
      <c r="V45" s="592"/>
      <c r="W45" s="592"/>
      <c r="X45" s="592"/>
      <c r="Y45" s="592"/>
      <c r="Z45" s="592"/>
      <c r="AA45" s="592"/>
      <c r="AB45" s="592"/>
      <c r="AC45" s="592"/>
      <c r="AD45" s="592"/>
      <c r="AE45" s="592"/>
      <c r="AF45" s="592"/>
      <c r="AG45" s="593"/>
      <c r="AH45" s="958"/>
      <c r="AI45" s="959"/>
      <c r="AJ45" s="959"/>
      <c r="AK45" s="959"/>
      <c r="AL45" s="959"/>
      <c r="AM45" s="959"/>
      <c r="AN45" s="959"/>
      <c r="AO45" s="959"/>
      <c r="AP45" s="959"/>
      <c r="AQ45" s="959"/>
      <c r="AR45" s="959"/>
      <c r="AS45" s="959"/>
      <c r="AT45" s="959"/>
      <c r="AU45" s="959"/>
      <c r="AV45" s="959"/>
      <c r="AW45" s="959"/>
      <c r="AX45" s="959"/>
      <c r="AY45" s="960"/>
    </row>
    <row r="46" spans="1:51" ht="26.25" customHeight="1">
      <c r="A46" s="8"/>
      <c r="B46" s="575"/>
      <c r="C46" s="576"/>
      <c r="D46" s="594" t="s">
        <v>69</v>
      </c>
      <c r="E46" s="595"/>
      <c r="F46" s="595"/>
      <c r="G46" s="596"/>
      <c r="H46" s="597" t="s">
        <v>84</v>
      </c>
      <c r="I46" s="598"/>
      <c r="J46" s="598"/>
      <c r="K46" s="598"/>
      <c r="L46" s="598"/>
      <c r="M46" s="598"/>
      <c r="N46" s="598"/>
      <c r="O46" s="598"/>
      <c r="P46" s="598"/>
      <c r="Q46" s="598"/>
      <c r="R46" s="598"/>
      <c r="S46" s="598"/>
      <c r="T46" s="598"/>
      <c r="U46" s="598"/>
      <c r="V46" s="598"/>
      <c r="W46" s="598"/>
      <c r="X46" s="598"/>
      <c r="Y46" s="598"/>
      <c r="Z46" s="598"/>
      <c r="AA46" s="598"/>
      <c r="AB46" s="598"/>
      <c r="AC46" s="598"/>
      <c r="AD46" s="598"/>
      <c r="AE46" s="598"/>
      <c r="AF46" s="598"/>
      <c r="AG46" s="599"/>
      <c r="AH46" s="568"/>
      <c r="AI46" s="567"/>
      <c r="AJ46" s="567"/>
      <c r="AK46" s="567"/>
      <c r="AL46" s="567"/>
      <c r="AM46" s="567"/>
      <c r="AN46" s="567"/>
      <c r="AO46" s="567"/>
      <c r="AP46" s="567"/>
      <c r="AQ46" s="567"/>
      <c r="AR46" s="567"/>
      <c r="AS46" s="567"/>
      <c r="AT46" s="567"/>
      <c r="AU46" s="567"/>
      <c r="AV46" s="567"/>
      <c r="AW46" s="567"/>
      <c r="AX46" s="567"/>
      <c r="AY46" s="570"/>
    </row>
    <row r="47" spans="1:51" ht="26.25" customHeight="1">
      <c r="A47" s="8"/>
      <c r="B47" s="573" t="s">
        <v>85</v>
      </c>
      <c r="C47" s="574"/>
      <c r="D47" s="355" t="s">
        <v>80</v>
      </c>
      <c r="E47" s="600"/>
      <c r="F47" s="600"/>
      <c r="G47" s="601"/>
      <c r="H47" s="580" t="s">
        <v>86</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9"/>
      <c r="AH47" s="947" t="s">
        <v>87</v>
      </c>
      <c r="AI47" s="727"/>
      <c r="AJ47" s="727"/>
      <c r="AK47" s="727"/>
      <c r="AL47" s="727"/>
      <c r="AM47" s="727"/>
      <c r="AN47" s="727"/>
      <c r="AO47" s="727"/>
      <c r="AP47" s="727"/>
      <c r="AQ47" s="727"/>
      <c r="AR47" s="727"/>
      <c r="AS47" s="727"/>
      <c r="AT47" s="727"/>
      <c r="AU47" s="727"/>
      <c r="AV47" s="727"/>
      <c r="AW47" s="727"/>
      <c r="AX47" s="727"/>
      <c r="AY47" s="948"/>
    </row>
    <row r="48" spans="1:51" ht="26.25" customHeight="1">
      <c r="A48" s="8"/>
      <c r="B48" s="573"/>
      <c r="C48" s="574"/>
      <c r="D48" s="349" t="s">
        <v>80</v>
      </c>
      <c r="E48" s="342"/>
      <c r="F48" s="342"/>
      <c r="G48" s="343"/>
      <c r="H48" s="611" t="s">
        <v>88</v>
      </c>
      <c r="I48" s="612"/>
      <c r="J48" s="612"/>
      <c r="K48" s="612"/>
      <c r="L48" s="612"/>
      <c r="M48" s="612"/>
      <c r="N48" s="612"/>
      <c r="O48" s="612"/>
      <c r="P48" s="612"/>
      <c r="Q48" s="612"/>
      <c r="R48" s="612"/>
      <c r="S48" s="612"/>
      <c r="T48" s="612"/>
      <c r="U48" s="612"/>
      <c r="V48" s="612"/>
      <c r="W48" s="612"/>
      <c r="X48" s="612"/>
      <c r="Y48" s="612"/>
      <c r="Z48" s="612"/>
      <c r="AA48" s="612"/>
      <c r="AB48" s="612"/>
      <c r="AC48" s="612"/>
      <c r="AD48" s="612"/>
      <c r="AE48" s="612"/>
      <c r="AF48" s="612"/>
      <c r="AG48" s="613"/>
      <c r="AH48" s="949"/>
      <c r="AI48" s="950"/>
      <c r="AJ48" s="950"/>
      <c r="AK48" s="950"/>
      <c r="AL48" s="950"/>
      <c r="AM48" s="950"/>
      <c r="AN48" s="950"/>
      <c r="AO48" s="950"/>
      <c r="AP48" s="950"/>
      <c r="AQ48" s="950"/>
      <c r="AR48" s="950"/>
      <c r="AS48" s="950"/>
      <c r="AT48" s="950"/>
      <c r="AU48" s="950"/>
      <c r="AV48" s="950"/>
      <c r="AW48" s="950"/>
      <c r="AX48" s="950"/>
      <c r="AY48" s="951"/>
    </row>
    <row r="49" spans="1:51" ht="26.25" customHeight="1">
      <c r="A49" s="8"/>
      <c r="B49" s="573"/>
      <c r="C49" s="574"/>
      <c r="D49" s="349" t="s">
        <v>80</v>
      </c>
      <c r="E49" s="342"/>
      <c r="F49" s="342"/>
      <c r="G49" s="343"/>
      <c r="H49" s="611" t="s">
        <v>89</v>
      </c>
      <c r="I49" s="612"/>
      <c r="J49" s="612"/>
      <c r="K49" s="612"/>
      <c r="L49" s="612"/>
      <c r="M49" s="612"/>
      <c r="N49" s="612"/>
      <c r="O49" s="612"/>
      <c r="P49" s="612"/>
      <c r="Q49" s="612"/>
      <c r="R49" s="612"/>
      <c r="S49" s="612"/>
      <c r="T49" s="612"/>
      <c r="U49" s="612"/>
      <c r="V49" s="612"/>
      <c r="W49" s="612"/>
      <c r="X49" s="612"/>
      <c r="Y49" s="612"/>
      <c r="Z49" s="612"/>
      <c r="AA49" s="612"/>
      <c r="AB49" s="612"/>
      <c r="AC49" s="612"/>
      <c r="AD49" s="612"/>
      <c r="AE49" s="612"/>
      <c r="AF49" s="612"/>
      <c r="AG49" s="613"/>
      <c r="AH49" s="949"/>
      <c r="AI49" s="950"/>
      <c r="AJ49" s="950"/>
      <c r="AK49" s="950"/>
      <c r="AL49" s="950"/>
      <c r="AM49" s="950"/>
      <c r="AN49" s="950"/>
      <c r="AO49" s="950"/>
      <c r="AP49" s="950"/>
      <c r="AQ49" s="950"/>
      <c r="AR49" s="950"/>
      <c r="AS49" s="950"/>
      <c r="AT49" s="950"/>
      <c r="AU49" s="950"/>
      <c r="AV49" s="950"/>
      <c r="AW49" s="950"/>
      <c r="AX49" s="950"/>
      <c r="AY49" s="951"/>
    </row>
    <row r="50" spans="1:51" ht="26.25" customHeight="1">
      <c r="A50" s="8"/>
      <c r="B50" s="573"/>
      <c r="C50" s="574"/>
      <c r="D50" s="349" t="s">
        <v>80</v>
      </c>
      <c r="E50" s="342"/>
      <c r="F50" s="342"/>
      <c r="G50" s="343"/>
      <c r="H50" s="611" t="s">
        <v>90</v>
      </c>
      <c r="I50" s="612"/>
      <c r="J50" s="612"/>
      <c r="K50" s="612"/>
      <c r="L50" s="612"/>
      <c r="M50" s="612"/>
      <c r="N50" s="612"/>
      <c r="O50" s="612"/>
      <c r="P50" s="612"/>
      <c r="Q50" s="612"/>
      <c r="R50" s="612"/>
      <c r="S50" s="612"/>
      <c r="T50" s="612"/>
      <c r="U50" s="612"/>
      <c r="V50" s="612"/>
      <c r="W50" s="612"/>
      <c r="X50" s="612"/>
      <c r="Y50" s="612"/>
      <c r="Z50" s="612"/>
      <c r="AA50" s="612"/>
      <c r="AB50" s="612"/>
      <c r="AC50" s="612"/>
      <c r="AD50" s="612"/>
      <c r="AE50" s="612"/>
      <c r="AF50" s="612"/>
      <c r="AG50" s="613"/>
      <c r="AH50" s="949"/>
      <c r="AI50" s="950"/>
      <c r="AJ50" s="950"/>
      <c r="AK50" s="950"/>
      <c r="AL50" s="950"/>
      <c r="AM50" s="950"/>
      <c r="AN50" s="950"/>
      <c r="AO50" s="950"/>
      <c r="AP50" s="950"/>
      <c r="AQ50" s="950"/>
      <c r="AR50" s="950"/>
      <c r="AS50" s="950"/>
      <c r="AT50" s="950"/>
      <c r="AU50" s="950"/>
      <c r="AV50" s="950"/>
      <c r="AW50" s="950"/>
      <c r="AX50" s="950"/>
      <c r="AY50" s="951"/>
    </row>
    <row r="51" spans="1:51" ht="26.25" customHeight="1">
      <c r="A51" s="8"/>
      <c r="B51" s="575"/>
      <c r="C51" s="576"/>
      <c r="D51" s="594" t="s">
        <v>80</v>
      </c>
      <c r="E51" s="595"/>
      <c r="F51" s="595"/>
      <c r="G51" s="596"/>
      <c r="H51" s="597" t="s">
        <v>91</v>
      </c>
      <c r="I51" s="598"/>
      <c r="J51" s="598"/>
      <c r="K51" s="598"/>
      <c r="L51" s="598"/>
      <c r="M51" s="598"/>
      <c r="N51" s="598"/>
      <c r="O51" s="598"/>
      <c r="P51" s="598"/>
      <c r="Q51" s="598"/>
      <c r="R51" s="598"/>
      <c r="S51" s="598"/>
      <c r="T51" s="598"/>
      <c r="U51" s="598"/>
      <c r="V51" s="598"/>
      <c r="W51" s="598"/>
      <c r="X51" s="598"/>
      <c r="Y51" s="598"/>
      <c r="Z51" s="598"/>
      <c r="AA51" s="598"/>
      <c r="AB51" s="598"/>
      <c r="AC51" s="598"/>
      <c r="AD51" s="598"/>
      <c r="AE51" s="598"/>
      <c r="AF51" s="598"/>
      <c r="AG51" s="599"/>
      <c r="AH51" s="952"/>
      <c r="AI51" s="953"/>
      <c r="AJ51" s="953"/>
      <c r="AK51" s="953"/>
      <c r="AL51" s="953"/>
      <c r="AM51" s="953"/>
      <c r="AN51" s="953"/>
      <c r="AO51" s="953"/>
      <c r="AP51" s="953"/>
      <c r="AQ51" s="953"/>
      <c r="AR51" s="953"/>
      <c r="AS51" s="953"/>
      <c r="AT51" s="953"/>
      <c r="AU51" s="953"/>
      <c r="AV51" s="953"/>
      <c r="AW51" s="953"/>
      <c r="AX51" s="953"/>
      <c r="AY51" s="954"/>
    </row>
    <row r="52" spans="1:51" ht="26.25" customHeight="1">
      <c r="A52" s="8"/>
      <c r="B52" s="571" t="s">
        <v>92</v>
      </c>
      <c r="C52" s="572"/>
      <c r="D52" s="355" t="s">
        <v>80</v>
      </c>
      <c r="E52" s="600"/>
      <c r="F52" s="600"/>
      <c r="G52" s="601"/>
      <c r="H52" s="580" t="s">
        <v>93</v>
      </c>
      <c r="I52" s="578"/>
      <c r="J52" s="578"/>
      <c r="K52" s="578"/>
      <c r="L52" s="578"/>
      <c r="M52" s="578"/>
      <c r="N52" s="578"/>
      <c r="O52" s="578"/>
      <c r="P52" s="578"/>
      <c r="Q52" s="578"/>
      <c r="R52" s="578"/>
      <c r="S52" s="578"/>
      <c r="T52" s="578"/>
      <c r="U52" s="578"/>
      <c r="V52" s="578"/>
      <c r="W52" s="578"/>
      <c r="X52" s="578"/>
      <c r="Y52" s="578"/>
      <c r="Z52" s="578"/>
      <c r="AA52" s="578"/>
      <c r="AB52" s="578"/>
      <c r="AC52" s="578"/>
      <c r="AD52" s="578"/>
      <c r="AE52" s="578"/>
      <c r="AF52" s="578"/>
      <c r="AG52" s="579"/>
      <c r="AH52" s="947" t="s">
        <v>94</v>
      </c>
      <c r="AI52" s="727"/>
      <c r="AJ52" s="727"/>
      <c r="AK52" s="727"/>
      <c r="AL52" s="727"/>
      <c r="AM52" s="727"/>
      <c r="AN52" s="727"/>
      <c r="AO52" s="727"/>
      <c r="AP52" s="727"/>
      <c r="AQ52" s="727"/>
      <c r="AR52" s="727"/>
      <c r="AS52" s="727"/>
      <c r="AT52" s="727"/>
      <c r="AU52" s="727"/>
      <c r="AV52" s="727"/>
      <c r="AW52" s="727"/>
      <c r="AX52" s="727"/>
      <c r="AY52" s="948"/>
    </row>
    <row r="53" spans="1:51" ht="26.25" customHeight="1">
      <c r="A53" s="8"/>
      <c r="B53" s="573"/>
      <c r="C53" s="574"/>
      <c r="D53" s="349" t="s">
        <v>80</v>
      </c>
      <c r="E53" s="342"/>
      <c r="F53" s="342"/>
      <c r="G53" s="343"/>
      <c r="H53" s="611" t="s">
        <v>95</v>
      </c>
      <c r="I53" s="612"/>
      <c r="J53" s="612"/>
      <c r="K53" s="612"/>
      <c r="L53" s="612"/>
      <c r="M53" s="612"/>
      <c r="N53" s="612"/>
      <c r="O53" s="612"/>
      <c r="P53" s="612"/>
      <c r="Q53" s="612"/>
      <c r="R53" s="612"/>
      <c r="S53" s="612"/>
      <c r="T53" s="612"/>
      <c r="U53" s="612"/>
      <c r="V53" s="612"/>
      <c r="W53" s="612"/>
      <c r="X53" s="612"/>
      <c r="Y53" s="612"/>
      <c r="Z53" s="612"/>
      <c r="AA53" s="612"/>
      <c r="AB53" s="612"/>
      <c r="AC53" s="612"/>
      <c r="AD53" s="612"/>
      <c r="AE53" s="612"/>
      <c r="AF53" s="612"/>
      <c r="AG53" s="613"/>
      <c r="AH53" s="949"/>
      <c r="AI53" s="950"/>
      <c r="AJ53" s="950"/>
      <c r="AK53" s="950"/>
      <c r="AL53" s="950"/>
      <c r="AM53" s="950"/>
      <c r="AN53" s="950"/>
      <c r="AO53" s="950"/>
      <c r="AP53" s="950"/>
      <c r="AQ53" s="950"/>
      <c r="AR53" s="950"/>
      <c r="AS53" s="950"/>
      <c r="AT53" s="950"/>
      <c r="AU53" s="950"/>
      <c r="AV53" s="950"/>
      <c r="AW53" s="950"/>
      <c r="AX53" s="950"/>
      <c r="AY53" s="951"/>
    </row>
    <row r="54" spans="1:51" ht="26.25" customHeight="1">
      <c r="A54" s="8"/>
      <c r="B54" s="573"/>
      <c r="C54" s="574"/>
      <c r="D54" s="349" t="s">
        <v>80</v>
      </c>
      <c r="E54" s="342"/>
      <c r="F54" s="342"/>
      <c r="G54" s="343"/>
      <c r="H54" s="611" t="s">
        <v>96</v>
      </c>
      <c r="I54" s="612"/>
      <c r="J54" s="612"/>
      <c r="K54" s="612"/>
      <c r="L54" s="612"/>
      <c r="M54" s="612"/>
      <c r="N54" s="612"/>
      <c r="O54" s="612"/>
      <c r="P54" s="612"/>
      <c r="Q54" s="612"/>
      <c r="R54" s="612"/>
      <c r="S54" s="612"/>
      <c r="T54" s="612"/>
      <c r="U54" s="612"/>
      <c r="V54" s="612"/>
      <c r="W54" s="612"/>
      <c r="X54" s="612"/>
      <c r="Y54" s="612"/>
      <c r="Z54" s="612"/>
      <c r="AA54" s="612"/>
      <c r="AB54" s="612"/>
      <c r="AC54" s="612"/>
      <c r="AD54" s="612"/>
      <c r="AE54" s="612"/>
      <c r="AF54" s="612"/>
      <c r="AG54" s="613"/>
      <c r="AH54" s="949"/>
      <c r="AI54" s="950"/>
      <c r="AJ54" s="950"/>
      <c r="AK54" s="950"/>
      <c r="AL54" s="950"/>
      <c r="AM54" s="950"/>
      <c r="AN54" s="950"/>
      <c r="AO54" s="950"/>
      <c r="AP54" s="950"/>
      <c r="AQ54" s="950"/>
      <c r="AR54" s="950"/>
      <c r="AS54" s="950"/>
      <c r="AT54" s="950"/>
      <c r="AU54" s="950"/>
      <c r="AV54" s="950"/>
      <c r="AW54" s="950"/>
      <c r="AX54" s="950"/>
      <c r="AY54" s="951"/>
    </row>
    <row r="55" spans="1:51" ht="26.25" customHeight="1">
      <c r="A55" s="8"/>
      <c r="B55" s="573"/>
      <c r="C55" s="574"/>
      <c r="D55" s="333" t="s">
        <v>69</v>
      </c>
      <c r="E55" s="614"/>
      <c r="F55" s="614"/>
      <c r="G55" s="615"/>
      <c r="H55" s="616" t="s">
        <v>97</v>
      </c>
      <c r="I55" s="617"/>
      <c r="J55" s="617"/>
      <c r="K55" s="617"/>
      <c r="L55" s="617"/>
      <c r="M55" s="617"/>
      <c r="N55" s="617"/>
      <c r="O55" s="617"/>
      <c r="P55" s="617"/>
      <c r="Q55" s="617"/>
      <c r="R55" s="617"/>
      <c r="S55" s="617"/>
      <c r="T55" s="617"/>
      <c r="U55" s="617"/>
      <c r="V55" s="617"/>
      <c r="W55" s="617"/>
      <c r="X55" s="617"/>
      <c r="Y55" s="617"/>
      <c r="Z55" s="617"/>
      <c r="AA55" s="617"/>
      <c r="AB55" s="617"/>
      <c r="AC55" s="617"/>
      <c r="AD55" s="617"/>
      <c r="AE55" s="617"/>
      <c r="AF55" s="617"/>
      <c r="AG55" s="618"/>
      <c r="AH55" s="949"/>
      <c r="AI55" s="950"/>
      <c r="AJ55" s="950"/>
      <c r="AK55" s="950"/>
      <c r="AL55" s="950"/>
      <c r="AM55" s="950"/>
      <c r="AN55" s="950"/>
      <c r="AO55" s="950"/>
      <c r="AP55" s="950"/>
      <c r="AQ55" s="950"/>
      <c r="AR55" s="950"/>
      <c r="AS55" s="950"/>
      <c r="AT55" s="950"/>
      <c r="AU55" s="950"/>
      <c r="AV55" s="950"/>
      <c r="AW55" s="950"/>
      <c r="AX55" s="950"/>
      <c r="AY55" s="951"/>
    </row>
    <row r="56" spans="1:51" ht="26.25" customHeight="1">
      <c r="A56" s="8"/>
      <c r="B56" s="573"/>
      <c r="C56" s="574"/>
      <c r="D56" s="624"/>
      <c r="E56" s="625"/>
      <c r="F56" s="625"/>
      <c r="G56" s="626"/>
      <c r="H56" s="627" t="s">
        <v>98</v>
      </c>
      <c r="I56" s="628"/>
      <c r="J56" s="628"/>
      <c r="K56" s="628"/>
      <c r="L56" s="628"/>
      <c r="M56" s="628"/>
      <c r="N56" s="628"/>
      <c r="O56" s="628"/>
      <c r="P56" s="628"/>
      <c r="Q56" s="628"/>
      <c r="R56" s="628"/>
      <c r="S56" s="628"/>
      <c r="T56" s="628"/>
      <c r="U56" s="628"/>
      <c r="V56" s="629"/>
      <c r="W56" s="629"/>
      <c r="X56" s="629"/>
      <c r="Y56" s="629"/>
      <c r="Z56" s="629"/>
      <c r="AA56" s="629"/>
      <c r="AB56" s="629"/>
      <c r="AC56" s="629"/>
      <c r="AD56" s="629"/>
      <c r="AE56" s="629"/>
      <c r="AF56" s="629"/>
      <c r="AG56" s="630"/>
      <c r="AH56" s="949"/>
      <c r="AI56" s="950"/>
      <c r="AJ56" s="950"/>
      <c r="AK56" s="950"/>
      <c r="AL56" s="950"/>
      <c r="AM56" s="950"/>
      <c r="AN56" s="950"/>
      <c r="AO56" s="950"/>
      <c r="AP56" s="950"/>
      <c r="AQ56" s="950"/>
      <c r="AR56" s="950"/>
      <c r="AS56" s="950"/>
      <c r="AT56" s="950"/>
      <c r="AU56" s="950"/>
      <c r="AV56" s="950"/>
      <c r="AW56" s="950"/>
      <c r="AX56" s="950"/>
      <c r="AY56" s="951"/>
    </row>
    <row r="57" spans="1:51" ht="26.25" customHeight="1">
      <c r="A57" s="8"/>
      <c r="B57" s="575"/>
      <c r="C57" s="576"/>
      <c r="D57" s="594" t="s">
        <v>69</v>
      </c>
      <c r="E57" s="595"/>
      <c r="F57" s="595"/>
      <c r="G57" s="596"/>
      <c r="H57" s="597" t="s">
        <v>99</v>
      </c>
      <c r="I57" s="598"/>
      <c r="J57" s="598"/>
      <c r="K57" s="598"/>
      <c r="L57" s="598"/>
      <c r="M57" s="598"/>
      <c r="N57" s="598"/>
      <c r="O57" s="598"/>
      <c r="P57" s="598"/>
      <c r="Q57" s="598"/>
      <c r="R57" s="598"/>
      <c r="S57" s="598"/>
      <c r="T57" s="598"/>
      <c r="U57" s="598"/>
      <c r="V57" s="598"/>
      <c r="W57" s="598"/>
      <c r="X57" s="598"/>
      <c r="Y57" s="598"/>
      <c r="Z57" s="598"/>
      <c r="AA57" s="598"/>
      <c r="AB57" s="598"/>
      <c r="AC57" s="598"/>
      <c r="AD57" s="598"/>
      <c r="AE57" s="598"/>
      <c r="AF57" s="598"/>
      <c r="AG57" s="599"/>
      <c r="AH57" s="952"/>
      <c r="AI57" s="953"/>
      <c r="AJ57" s="953"/>
      <c r="AK57" s="953"/>
      <c r="AL57" s="953"/>
      <c r="AM57" s="953"/>
      <c r="AN57" s="953"/>
      <c r="AO57" s="953"/>
      <c r="AP57" s="953"/>
      <c r="AQ57" s="953"/>
      <c r="AR57" s="953"/>
      <c r="AS57" s="953"/>
      <c r="AT57" s="953"/>
      <c r="AU57" s="953"/>
      <c r="AV57" s="953"/>
      <c r="AW57" s="953"/>
      <c r="AX57" s="953"/>
      <c r="AY57" s="954"/>
    </row>
    <row r="58" spans="1:51" ht="180" customHeight="1" thickBot="1">
      <c r="A58" s="8"/>
      <c r="B58" s="619" t="s">
        <v>100</v>
      </c>
      <c r="C58" s="620"/>
      <c r="D58" s="621" t="s">
        <v>101</v>
      </c>
      <c r="E58" s="622"/>
      <c r="F58" s="622"/>
      <c r="G58" s="622"/>
      <c r="H58" s="622"/>
      <c r="I58" s="622"/>
      <c r="J58" s="622"/>
      <c r="K58" s="622"/>
      <c r="L58" s="622"/>
      <c r="M58" s="622"/>
      <c r="N58" s="622"/>
      <c r="O58" s="622"/>
      <c r="P58" s="622"/>
      <c r="Q58" s="622"/>
      <c r="R58" s="622"/>
      <c r="S58" s="622"/>
      <c r="T58" s="622"/>
      <c r="U58" s="622"/>
      <c r="V58" s="622"/>
      <c r="W58" s="622"/>
      <c r="X58" s="622"/>
      <c r="Y58" s="622"/>
      <c r="Z58" s="622"/>
      <c r="AA58" s="622"/>
      <c r="AB58" s="622"/>
      <c r="AC58" s="622"/>
      <c r="AD58" s="622"/>
      <c r="AE58" s="622"/>
      <c r="AF58" s="622"/>
      <c r="AG58" s="622"/>
      <c r="AH58" s="622"/>
      <c r="AI58" s="622"/>
      <c r="AJ58" s="622"/>
      <c r="AK58" s="622"/>
      <c r="AL58" s="622"/>
      <c r="AM58" s="622"/>
      <c r="AN58" s="622"/>
      <c r="AO58" s="622"/>
      <c r="AP58" s="622"/>
      <c r="AQ58" s="622"/>
      <c r="AR58" s="622"/>
      <c r="AS58" s="622"/>
      <c r="AT58" s="622"/>
      <c r="AU58" s="622"/>
      <c r="AV58" s="622"/>
      <c r="AW58" s="622"/>
      <c r="AX58" s="622"/>
      <c r="AY58" s="623"/>
    </row>
    <row r="59" spans="1:51" ht="21" hidden="1" customHeight="1">
      <c r="A59" s="8"/>
      <c r="B59" s="11"/>
      <c r="C59" s="12"/>
      <c r="D59" s="535" t="s">
        <v>102</v>
      </c>
      <c r="E59" s="516"/>
      <c r="F59" s="516"/>
      <c r="G59" s="516"/>
      <c r="H59" s="516"/>
      <c r="I59" s="516"/>
      <c r="J59" s="516"/>
      <c r="K59" s="516"/>
      <c r="L59" s="516"/>
      <c r="M59" s="516"/>
      <c r="N59" s="516"/>
      <c r="O59" s="516"/>
      <c r="P59" s="516"/>
      <c r="Q59" s="516"/>
      <c r="R59" s="516"/>
      <c r="S59" s="516"/>
      <c r="T59" s="516"/>
      <c r="U59" s="516"/>
      <c r="V59" s="516"/>
      <c r="W59" s="516"/>
      <c r="X59" s="516"/>
      <c r="Y59" s="516"/>
      <c r="Z59" s="516"/>
      <c r="AA59" s="516"/>
      <c r="AB59" s="516"/>
      <c r="AC59" s="516"/>
      <c r="AD59" s="516"/>
      <c r="AE59" s="516"/>
      <c r="AF59" s="516"/>
      <c r="AG59" s="516"/>
      <c r="AH59" s="516"/>
      <c r="AI59" s="516"/>
      <c r="AJ59" s="516"/>
      <c r="AK59" s="516"/>
      <c r="AL59" s="516"/>
      <c r="AM59" s="516"/>
      <c r="AN59" s="516"/>
      <c r="AO59" s="516"/>
      <c r="AP59" s="516"/>
      <c r="AQ59" s="516"/>
      <c r="AR59" s="516"/>
      <c r="AS59" s="516"/>
      <c r="AT59" s="516"/>
      <c r="AU59" s="516"/>
      <c r="AV59" s="516"/>
      <c r="AW59" s="516"/>
      <c r="AX59" s="516"/>
      <c r="AY59" s="536"/>
    </row>
    <row r="60" spans="1:51" ht="97.5" hidden="1" customHeight="1">
      <c r="A60" s="8"/>
      <c r="B60" s="11"/>
      <c r="C60" s="12"/>
      <c r="D60" s="655" t="s">
        <v>103</v>
      </c>
      <c r="E60" s="656"/>
      <c r="F60" s="656"/>
      <c r="G60" s="656"/>
      <c r="H60" s="656"/>
      <c r="I60" s="656"/>
      <c r="J60" s="656"/>
      <c r="K60" s="656"/>
      <c r="L60" s="656"/>
      <c r="M60" s="656"/>
      <c r="N60" s="656"/>
      <c r="O60" s="656"/>
      <c r="P60" s="656"/>
      <c r="Q60" s="656"/>
      <c r="R60" s="656"/>
      <c r="S60" s="656"/>
      <c r="T60" s="656"/>
      <c r="U60" s="656"/>
      <c r="V60" s="656"/>
      <c r="W60" s="656"/>
      <c r="X60" s="656"/>
      <c r="Y60" s="656"/>
      <c r="Z60" s="656"/>
      <c r="AA60" s="656"/>
      <c r="AB60" s="656"/>
      <c r="AC60" s="656"/>
      <c r="AD60" s="656"/>
      <c r="AE60" s="656"/>
      <c r="AF60" s="656"/>
      <c r="AG60" s="656"/>
      <c r="AH60" s="656"/>
      <c r="AI60" s="656"/>
      <c r="AJ60" s="656"/>
      <c r="AK60" s="656"/>
      <c r="AL60" s="656"/>
      <c r="AM60" s="656"/>
      <c r="AN60" s="656"/>
      <c r="AO60" s="656"/>
      <c r="AP60" s="656"/>
      <c r="AQ60" s="656"/>
      <c r="AR60" s="656"/>
      <c r="AS60" s="656"/>
      <c r="AT60" s="656"/>
      <c r="AU60" s="656"/>
      <c r="AV60" s="656"/>
      <c r="AW60" s="656"/>
      <c r="AX60" s="656"/>
      <c r="AY60" s="657"/>
    </row>
    <row r="61" spans="1:51" ht="119.85" hidden="1" customHeight="1">
      <c r="A61" s="8"/>
      <c r="B61" s="11"/>
      <c r="C61" s="12"/>
      <c r="D61" s="658" t="s">
        <v>104</v>
      </c>
      <c r="E61" s="659"/>
      <c r="F61" s="659"/>
      <c r="G61" s="659"/>
      <c r="H61" s="659"/>
      <c r="I61" s="659"/>
      <c r="J61" s="659"/>
      <c r="K61" s="659"/>
      <c r="L61" s="659"/>
      <c r="M61" s="659"/>
      <c r="N61" s="659"/>
      <c r="O61" s="659"/>
      <c r="P61" s="659"/>
      <c r="Q61" s="659"/>
      <c r="R61" s="659"/>
      <c r="S61" s="659"/>
      <c r="T61" s="659"/>
      <c r="U61" s="659"/>
      <c r="V61" s="659"/>
      <c r="W61" s="659"/>
      <c r="X61" s="659"/>
      <c r="Y61" s="659"/>
      <c r="Z61" s="659"/>
      <c r="AA61" s="659"/>
      <c r="AB61" s="659"/>
      <c r="AC61" s="659"/>
      <c r="AD61" s="659"/>
      <c r="AE61" s="659"/>
      <c r="AF61" s="659"/>
      <c r="AG61" s="659"/>
      <c r="AH61" s="659"/>
      <c r="AI61" s="659"/>
      <c r="AJ61" s="659"/>
      <c r="AK61" s="659"/>
      <c r="AL61" s="659"/>
      <c r="AM61" s="659"/>
      <c r="AN61" s="659"/>
      <c r="AO61" s="659"/>
      <c r="AP61" s="659"/>
      <c r="AQ61" s="659"/>
      <c r="AR61" s="659"/>
      <c r="AS61" s="659"/>
      <c r="AT61" s="659"/>
      <c r="AU61" s="659"/>
      <c r="AV61" s="659"/>
      <c r="AW61" s="659"/>
      <c r="AX61" s="659"/>
      <c r="AY61" s="660"/>
    </row>
    <row r="62" spans="1:51" ht="21" customHeight="1">
      <c r="A62" s="8"/>
      <c r="B62" s="515" t="s">
        <v>105</v>
      </c>
      <c r="C62" s="516"/>
      <c r="D62" s="516"/>
      <c r="E62" s="516"/>
      <c r="F62" s="516"/>
      <c r="G62" s="516"/>
      <c r="H62" s="516"/>
      <c r="I62" s="516"/>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516"/>
      <c r="AH62" s="516"/>
      <c r="AI62" s="516"/>
      <c r="AJ62" s="516"/>
      <c r="AK62" s="516"/>
      <c r="AL62" s="516"/>
      <c r="AM62" s="516"/>
      <c r="AN62" s="516"/>
      <c r="AO62" s="516"/>
      <c r="AP62" s="516"/>
      <c r="AQ62" s="516"/>
      <c r="AR62" s="516"/>
      <c r="AS62" s="516"/>
      <c r="AT62" s="516"/>
      <c r="AU62" s="516"/>
      <c r="AV62" s="516"/>
      <c r="AW62" s="516"/>
      <c r="AX62" s="516"/>
      <c r="AY62" s="536"/>
    </row>
    <row r="63" spans="1:51" ht="122.45" customHeight="1">
      <c r="A63" s="13"/>
      <c r="B63" s="661" t="s">
        <v>1619</v>
      </c>
      <c r="C63" s="662"/>
      <c r="D63" s="662"/>
      <c r="E63" s="662"/>
      <c r="F63" s="663"/>
      <c r="G63" s="664" t="s">
        <v>1620</v>
      </c>
      <c r="H63" s="665"/>
      <c r="I63" s="665"/>
      <c r="J63" s="665"/>
      <c r="K63" s="665"/>
      <c r="L63" s="665"/>
      <c r="M63" s="665"/>
      <c r="N63" s="665"/>
      <c r="O63" s="665"/>
      <c r="P63" s="665"/>
      <c r="Q63" s="665"/>
      <c r="R63" s="665"/>
      <c r="S63" s="665"/>
      <c r="T63" s="665"/>
      <c r="U63" s="665"/>
      <c r="V63" s="665"/>
      <c r="W63" s="665"/>
      <c r="X63" s="665"/>
      <c r="Y63" s="665"/>
      <c r="Z63" s="665"/>
      <c r="AA63" s="665"/>
      <c r="AB63" s="665"/>
      <c r="AC63" s="665"/>
      <c r="AD63" s="665"/>
      <c r="AE63" s="665"/>
      <c r="AF63" s="665"/>
      <c r="AG63" s="665"/>
      <c r="AH63" s="665"/>
      <c r="AI63" s="665"/>
      <c r="AJ63" s="665"/>
      <c r="AK63" s="665"/>
      <c r="AL63" s="665"/>
      <c r="AM63" s="665"/>
      <c r="AN63" s="665"/>
      <c r="AO63" s="665"/>
      <c r="AP63" s="665"/>
      <c r="AQ63" s="665"/>
      <c r="AR63" s="665"/>
      <c r="AS63" s="665"/>
      <c r="AT63" s="665"/>
      <c r="AU63" s="665"/>
      <c r="AV63" s="665"/>
      <c r="AW63" s="665"/>
      <c r="AX63" s="665"/>
      <c r="AY63" s="666"/>
    </row>
    <row r="64" spans="1:51" ht="18.399999999999999" customHeight="1">
      <c r="A64" s="13"/>
      <c r="B64" s="649" t="s">
        <v>106</v>
      </c>
      <c r="C64" s="650"/>
      <c r="D64" s="650"/>
      <c r="E64" s="650"/>
      <c r="F64" s="650"/>
      <c r="G64" s="650"/>
      <c r="H64" s="650"/>
      <c r="I64" s="650"/>
      <c r="J64" s="650"/>
      <c r="K64" s="650"/>
      <c r="L64" s="650"/>
      <c r="M64" s="650"/>
      <c r="N64" s="650"/>
      <c r="O64" s="650"/>
      <c r="P64" s="650"/>
      <c r="Q64" s="650"/>
      <c r="R64" s="650"/>
      <c r="S64" s="650"/>
      <c r="T64" s="650"/>
      <c r="U64" s="650"/>
      <c r="V64" s="650"/>
      <c r="W64" s="650"/>
      <c r="X64" s="650"/>
      <c r="Y64" s="650"/>
      <c r="Z64" s="650"/>
      <c r="AA64" s="650"/>
      <c r="AB64" s="650"/>
      <c r="AC64" s="650"/>
      <c r="AD64" s="650"/>
      <c r="AE64" s="650"/>
      <c r="AF64" s="650"/>
      <c r="AG64" s="650"/>
      <c r="AH64" s="650"/>
      <c r="AI64" s="650"/>
      <c r="AJ64" s="650"/>
      <c r="AK64" s="650"/>
      <c r="AL64" s="650"/>
      <c r="AM64" s="650"/>
      <c r="AN64" s="650"/>
      <c r="AO64" s="650"/>
      <c r="AP64" s="650"/>
      <c r="AQ64" s="650"/>
      <c r="AR64" s="650"/>
      <c r="AS64" s="650"/>
      <c r="AT64" s="650"/>
      <c r="AU64" s="650"/>
      <c r="AV64" s="650"/>
      <c r="AW64" s="650"/>
      <c r="AX64" s="650"/>
      <c r="AY64" s="651"/>
    </row>
    <row r="65" spans="1:51" ht="119.1" customHeight="1" thickBot="1">
      <c r="A65" s="13"/>
      <c r="B65" s="675" t="s">
        <v>1619</v>
      </c>
      <c r="C65" s="676"/>
      <c r="D65" s="676"/>
      <c r="E65" s="676"/>
      <c r="F65" s="677"/>
      <c r="G65" s="961" t="s">
        <v>1620</v>
      </c>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c r="AE65" s="622"/>
      <c r="AF65" s="622"/>
      <c r="AG65" s="622"/>
      <c r="AH65" s="622"/>
      <c r="AI65" s="622"/>
      <c r="AJ65" s="622"/>
      <c r="AK65" s="622"/>
      <c r="AL65" s="622"/>
      <c r="AM65" s="622"/>
      <c r="AN65" s="622"/>
      <c r="AO65" s="622"/>
      <c r="AP65" s="622"/>
      <c r="AQ65" s="622"/>
      <c r="AR65" s="622"/>
      <c r="AS65" s="622"/>
      <c r="AT65" s="622"/>
      <c r="AU65" s="622"/>
      <c r="AV65" s="622"/>
      <c r="AW65" s="622"/>
      <c r="AX65" s="622"/>
      <c r="AY65" s="623"/>
    </row>
    <row r="66" spans="1:51" ht="19.7" customHeight="1">
      <c r="A66" s="13"/>
      <c r="B66" s="652" t="s">
        <v>107</v>
      </c>
      <c r="C66" s="653"/>
      <c r="D66" s="653"/>
      <c r="E66" s="653"/>
      <c r="F66" s="653"/>
      <c r="G66" s="653"/>
      <c r="H66" s="653"/>
      <c r="I66" s="653"/>
      <c r="J66" s="653"/>
      <c r="K66" s="653"/>
      <c r="L66" s="653"/>
      <c r="M66" s="653"/>
      <c r="N66" s="653"/>
      <c r="O66" s="653"/>
      <c r="P66" s="653"/>
      <c r="Q66" s="653"/>
      <c r="R66" s="653"/>
      <c r="S66" s="653"/>
      <c r="T66" s="653"/>
      <c r="U66" s="653"/>
      <c r="V66" s="653"/>
      <c r="W66" s="653"/>
      <c r="X66" s="653"/>
      <c r="Y66" s="653"/>
      <c r="Z66" s="653"/>
      <c r="AA66" s="653"/>
      <c r="AB66" s="653"/>
      <c r="AC66" s="653"/>
      <c r="AD66" s="653"/>
      <c r="AE66" s="653"/>
      <c r="AF66" s="653"/>
      <c r="AG66" s="653"/>
      <c r="AH66" s="653"/>
      <c r="AI66" s="653"/>
      <c r="AJ66" s="653"/>
      <c r="AK66" s="653"/>
      <c r="AL66" s="653"/>
      <c r="AM66" s="653"/>
      <c r="AN66" s="653"/>
      <c r="AO66" s="653"/>
      <c r="AP66" s="653"/>
      <c r="AQ66" s="653"/>
      <c r="AR66" s="653"/>
      <c r="AS66" s="653"/>
      <c r="AT66" s="653"/>
      <c r="AU66" s="653"/>
      <c r="AV66" s="653"/>
      <c r="AW66" s="653"/>
      <c r="AX66" s="653"/>
      <c r="AY66" s="654"/>
    </row>
    <row r="67" spans="1:51" ht="205.15" customHeight="1" thickBot="1">
      <c r="A67" s="13"/>
      <c r="B67" s="686"/>
      <c r="C67" s="687"/>
      <c r="D67" s="687"/>
      <c r="E67" s="687"/>
      <c r="F67" s="687"/>
      <c r="G67" s="687"/>
      <c r="H67" s="687"/>
      <c r="I67" s="687"/>
      <c r="J67" s="687"/>
      <c r="K67" s="687"/>
      <c r="L67" s="687"/>
      <c r="M67" s="687"/>
      <c r="N67" s="687"/>
      <c r="O67" s="687"/>
      <c r="P67" s="687"/>
      <c r="Q67" s="687"/>
      <c r="R67" s="687"/>
      <c r="S67" s="687"/>
      <c r="T67" s="687"/>
      <c r="U67" s="687"/>
      <c r="V67" s="687"/>
      <c r="W67" s="687"/>
      <c r="X67" s="687"/>
      <c r="Y67" s="687"/>
      <c r="Z67" s="687"/>
      <c r="AA67" s="687"/>
      <c r="AB67" s="687"/>
      <c r="AC67" s="687"/>
      <c r="AD67" s="687"/>
      <c r="AE67" s="687"/>
      <c r="AF67" s="687"/>
      <c r="AG67" s="687"/>
      <c r="AH67" s="687"/>
      <c r="AI67" s="687"/>
      <c r="AJ67" s="687"/>
      <c r="AK67" s="687"/>
      <c r="AL67" s="687"/>
      <c r="AM67" s="687"/>
      <c r="AN67" s="687"/>
      <c r="AO67" s="687"/>
      <c r="AP67" s="687"/>
      <c r="AQ67" s="687"/>
      <c r="AR67" s="687"/>
      <c r="AS67" s="687"/>
      <c r="AT67" s="687"/>
      <c r="AU67" s="687"/>
      <c r="AV67" s="687"/>
      <c r="AW67" s="687"/>
      <c r="AX67" s="687"/>
      <c r="AY67" s="688"/>
    </row>
    <row r="68" spans="1:51" ht="19.7" customHeight="1">
      <c r="A68" s="13"/>
      <c r="B68" s="683" t="s">
        <v>108</v>
      </c>
      <c r="C68" s="684"/>
      <c r="D68" s="684"/>
      <c r="E68" s="684"/>
      <c r="F68" s="684"/>
      <c r="G68" s="684"/>
      <c r="H68" s="684"/>
      <c r="I68" s="684"/>
      <c r="J68" s="684"/>
      <c r="K68" s="684"/>
      <c r="L68" s="684"/>
      <c r="M68" s="684"/>
      <c r="N68" s="684"/>
      <c r="O68" s="684"/>
      <c r="P68" s="684"/>
      <c r="Q68" s="684"/>
      <c r="R68" s="684"/>
      <c r="S68" s="684"/>
      <c r="T68" s="684"/>
      <c r="U68" s="684"/>
      <c r="V68" s="684"/>
      <c r="W68" s="684"/>
      <c r="X68" s="684"/>
      <c r="Y68" s="684"/>
      <c r="Z68" s="684"/>
      <c r="AA68" s="684"/>
      <c r="AB68" s="684"/>
      <c r="AC68" s="684"/>
      <c r="AD68" s="684"/>
      <c r="AE68" s="684"/>
      <c r="AF68" s="684"/>
      <c r="AG68" s="684"/>
      <c r="AH68" s="684"/>
      <c r="AI68" s="684"/>
      <c r="AJ68" s="684"/>
      <c r="AK68" s="684"/>
      <c r="AL68" s="684"/>
      <c r="AM68" s="684"/>
      <c r="AN68" s="684"/>
      <c r="AO68" s="684"/>
      <c r="AP68" s="684"/>
      <c r="AQ68" s="684"/>
      <c r="AR68" s="684"/>
      <c r="AS68" s="684"/>
      <c r="AT68" s="684"/>
      <c r="AU68" s="684"/>
      <c r="AV68" s="684"/>
      <c r="AW68" s="684"/>
      <c r="AX68" s="684"/>
      <c r="AY68" s="685"/>
    </row>
    <row r="69" spans="1:51" ht="19.899999999999999" customHeight="1">
      <c r="A69" s="13"/>
      <c r="B69" s="14" t="s">
        <v>109</v>
      </c>
      <c r="C69" s="15"/>
      <c r="D69" s="15"/>
      <c r="E69" s="15"/>
      <c r="F69" s="15"/>
      <c r="G69" s="15"/>
      <c r="H69" s="15"/>
      <c r="I69" s="15"/>
      <c r="J69" s="15"/>
      <c r="K69" s="15"/>
      <c r="L69" s="16"/>
      <c r="M69" s="678" t="s">
        <v>110</v>
      </c>
      <c r="N69" s="679"/>
      <c r="O69" s="679"/>
      <c r="P69" s="679"/>
      <c r="Q69" s="679"/>
      <c r="R69" s="679"/>
      <c r="S69" s="679"/>
      <c r="T69" s="679"/>
      <c r="U69" s="679"/>
      <c r="V69" s="679"/>
      <c r="W69" s="679"/>
      <c r="X69" s="679"/>
      <c r="Y69" s="679"/>
      <c r="Z69" s="679"/>
      <c r="AA69" s="680"/>
      <c r="AB69" s="15" t="s">
        <v>111</v>
      </c>
      <c r="AC69" s="15"/>
      <c r="AD69" s="15"/>
      <c r="AE69" s="15"/>
      <c r="AF69" s="15"/>
      <c r="AG69" s="15"/>
      <c r="AH69" s="15"/>
      <c r="AI69" s="15"/>
      <c r="AJ69" s="15"/>
      <c r="AK69" s="16"/>
      <c r="AL69" s="678" t="s">
        <v>112</v>
      </c>
      <c r="AM69" s="679"/>
      <c r="AN69" s="679"/>
      <c r="AO69" s="679"/>
      <c r="AP69" s="679"/>
      <c r="AQ69" s="679"/>
      <c r="AR69" s="679"/>
      <c r="AS69" s="679"/>
      <c r="AT69" s="679"/>
      <c r="AU69" s="679"/>
      <c r="AV69" s="679"/>
      <c r="AW69" s="679"/>
      <c r="AX69" s="679"/>
      <c r="AY69" s="682"/>
    </row>
    <row r="70" spans="1:51" ht="3" customHeight="1">
      <c r="A70" s="8"/>
      <c r="B70" s="4"/>
      <c r="C70" s="4"/>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row>
    <row r="71" spans="1:51" ht="21.75" customHeight="1" thickBot="1">
      <c r="AK71" s="271"/>
      <c r="AL71" s="271"/>
      <c r="AM71" s="271"/>
      <c r="AN71" s="271"/>
      <c r="AO71" s="271"/>
      <c r="AP71" s="271"/>
      <c r="AQ71" s="271"/>
      <c r="AR71" s="810" t="s">
        <v>113</v>
      </c>
      <c r="AS71" s="810"/>
      <c r="AT71" s="810"/>
      <c r="AU71" s="810"/>
      <c r="AV71" s="810"/>
      <c r="AW71" s="810"/>
      <c r="AX71" s="810"/>
      <c r="AY71" s="810"/>
    </row>
    <row r="72" spans="1:51" ht="21" customHeight="1">
      <c r="B72" s="275" t="s">
        <v>114</v>
      </c>
      <c r="C72" s="276"/>
      <c r="D72" s="276"/>
      <c r="E72" s="276"/>
      <c r="F72" s="276"/>
      <c r="G72" s="276"/>
      <c r="H72" s="277" t="s">
        <v>115</v>
      </c>
      <c r="I72" s="278"/>
      <c r="J72" s="278"/>
      <c r="K72" s="278"/>
      <c r="L72" s="278"/>
      <c r="M72" s="278"/>
      <c r="N72" s="278"/>
      <c r="O72" s="278"/>
      <c r="P72" s="278"/>
      <c r="Q72" s="278"/>
      <c r="R72" s="278"/>
      <c r="S72" s="278"/>
      <c r="T72" s="278"/>
      <c r="U72" s="278"/>
      <c r="V72" s="278"/>
      <c r="W72" s="278"/>
      <c r="X72" s="278"/>
      <c r="Y72" s="278"/>
      <c r="Z72" s="279" t="s">
        <v>4</v>
      </c>
      <c r="AA72" s="280"/>
      <c r="AB72" s="280"/>
      <c r="AC72" s="280"/>
      <c r="AD72" s="280"/>
      <c r="AE72" s="281"/>
      <c r="AF72" s="282" t="s">
        <v>116</v>
      </c>
      <c r="AG72" s="280"/>
      <c r="AH72" s="280"/>
      <c r="AI72" s="280"/>
      <c r="AJ72" s="280"/>
      <c r="AK72" s="280"/>
      <c r="AL72" s="280"/>
      <c r="AM72" s="280"/>
      <c r="AN72" s="280"/>
      <c r="AO72" s="280"/>
      <c r="AP72" s="280"/>
      <c r="AQ72" s="281"/>
      <c r="AR72" s="283" t="s">
        <v>6</v>
      </c>
      <c r="AS72" s="282"/>
      <c r="AT72" s="282"/>
      <c r="AU72" s="282"/>
      <c r="AV72" s="282"/>
      <c r="AW72" s="282"/>
      <c r="AX72" s="282"/>
      <c r="AY72" s="284"/>
    </row>
    <row r="73" spans="1:51" ht="28.15" customHeight="1">
      <c r="B73" s="285" t="s">
        <v>7</v>
      </c>
      <c r="C73" s="286"/>
      <c r="D73" s="286"/>
      <c r="E73" s="286"/>
      <c r="F73" s="286"/>
      <c r="G73" s="287"/>
      <c r="H73" s="288"/>
      <c r="I73" s="289"/>
      <c r="J73" s="289"/>
      <c r="K73" s="289"/>
      <c r="L73" s="289"/>
      <c r="M73" s="289"/>
      <c r="N73" s="289"/>
      <c r="O73" s="289"/>
      <c r="P73" s="289"/>
      <c r="Q73" s="289"/>
      <c r="R73" s="289"/>
      <c r="S73" s="289"/>
      <c r="T73" s="289"/>
      <c r="U73" s="289"/>
      <c r="V73" s="289"/>
      <c r="W73" s="290"/>
      <c r="X73" s="290"/>
      <c r="Y73" s="290"/>
      <c r="Z73" s="291" t="s">
        <v>8</v>
      </c>
      <c r="AA73" s="292"/>
      <c r="AB73" s="292"/>
      <c r="AC73" s="292"/>
      <c r="AD73" s="292"/>
      <c r="AE73" s="293"/>
      <c r="AF73" s="292" t="s">
        <v>9</v>
      </c>
      <c r="AG73" s="292"/>
      <c r="AH73" s="292"/>
      <c r="AI73" s="292"/>
      <c r="AJ73" s="292"/>
      <c r="AK73" s="292"/>
      <c r="AL73" s="292"/>
      <c r="AM73" s="292"/>
      <c r="AN73" s="292"/>
      <c r="AO73" s="292"/>
      <c r="AP73" s="292"/>
      <c r="AQ73" s="293"/>
      <c r="AR73" s="294" t="s">
        <v>10</v>
      </c>
      <c r="AS73" s="295"/>
      <c r="AT73" s="295"/>
      <c r="AU73" s="295"/>
      <c r="AV73" s="295"/>
      <c r="AW73" s="295"/>
      <c r="AX73" s="295"/>
      <c r="AY73" s="296"/>
    </row>
    <row r="74" spans="1:51" ht="30.75" customHeight="1">
      <c r="B74" s="361" t="s">
        <v>11</v>
      </c>
      <c r="C74" s="362"/>
      <c r="D74" s="362"/>
      <c r="E74" s="362"/>
      <c r="F74" s="362"/>
      <c r="G74" s="362"/>
      <c r="H74" s="363" t="s">
        <v>12</v>
      </c>
      <c r="I74" s="290"/>
      <c r="J74" s="290"/>
      <c r="K74" s="290"/>
      <c r="L74" s="290"/>
      <c r="M74" s="290"/>
      <c r="N74" s="290"/>
      <c r="O74" s="290"/>
      <c r="P74" s="290"/>
      <c r="Q74" s="290"/>
      <c r="R74" s="290"/>
      <c r="S74" s="290"/>
      <c r="T74" s="290"/>
      <c r="U74" s="290"/>
      <c r="V74" s="290"/>
      <c r="W74" s="290"/>
      <c r="X74" s="290"/>
      <c r="Y74" s="290"/>
      <c r="Z74" s="364" t="s">
        <v>13</v>
      </c>
      <c r="AA74" s="365"/>
      <c r="AB74" s="365"/>
      <c r="AC74" s="365"/>
      <c r="AD74" s="365"/>
      <c r="AE74" s="366"/>
      <c r="AF74" s="367" t="s">
        <v>14</v>
      </c>
      <c r="AG74" s="367"/>
      <c r="AH74" s="367"/>
      <c r="AI74" s="367"/>
      <c r="AJ74" s="367"/>
      <c r="AK74" s="367"/>
      <c r="AL74" s="367"/>
      <c r="AM74" s="367"/>
      <c r="AN74" s="367"/>
      <c r="AO74" s="367"/>
      <c r="AP74" s="367"/>
      <c r="AQ74" s="367"/>
      <c r="AR74" s="368"/>
      <c r="AS74" s="368"/>
      <c r="AT74" s="368"/>
      <c r="AU74" s="368"/>
      <c r="AV74" s="368"/>
      <c r="AW74" s="368"/>
      <c r="AX74" s="368"/>
      <c r="AY74" s="369"/>
    </row>
    <row r="75" spans="1:51" ht="18" customHeight="1">
      <c r="B75" s="370" t="s">
        <v>15</v>
      </c>
      <c r="C75" s="371"/>
      <c r="D75" s="371"/>
      <c r="E75" s="371"/>
      <c r="F75" s="371"/>
      <c r="G75" s="371"/>
      <c r="H75" s="925" t="s">
        <v>117</v>
      </c>
      <c r="I75" s="375"/>
      <c r="J75" s="375"/>
      <c r="K75" s="375"/>
      <c r="L75" s="375"/>
      <c r="M75" s="375"/>
      <c r="N75" s="375"/>
      <c r="O75" s="375"/>
      <c r="P75" s="375"/>
      <c r="Q75" s="375"/>
      <c r="R75" s="375"/>
      <c r="S75" s="375"/>
      <c r="T75" s="375"/>
      <c r="U75" s="375"/>
      <c r="V75" s="375"/>
      <c r="W75" s="376"/>
      <c r="X75" s="376"/>
      <c r="Y75" s="376"/>
      <c r="Z75" s="380" t="s">
        <v>17</v>
      </c>
      <c r="AA75" s="368"/>
      <c r="AB75" s="368"/>
      <c r="AC75" s="368"/>
      <c r="AD75" s="368"/>
      <c r="AE75" s="381"/>
      <c r="AF75" s="833"/>
      <c r="AG75" s="834"/>
      <c r="AH75" s="834"/>
      <c r="AI75" s="834"/>
      <c r="AJ75" s="834"/>
      <c r="AK75" s="834"/>
      <c r="AL75" s="834"/>
      <c r="AM75" s="834"/>
      <c r="AN75" s="834"/>
      <c r="AO75" s="834"/>
      <c r="AP75" s="834"/>
      <c r="AQ75" s="834"/>
      <c r="AR75" s="834"/>
      <c r="AS75" s="834"/>
      <c r="AT75" s="834"/>
      <c r="AU75" s="834"/>
      <c r="AV75" s="834"/>
      <c r="AW75" s="834"/>
      <c r="AX75" s="834"/>
      <c r="AY75" s="835"/>
    </row>
    <row r="76" spans="1:51" ht="24" customHeight="1">
      <c r="B76" s="372"/>
      <c r="C76" s="373"/>
      <c r="D76" s="373"/>
      <c r="E76" s="373"/>
      <c r="F76" s="373"/>
      <c r="G76" s="373"/>
      <c r="H76" s="377"/>
      <c r="I76" s="378"/>
      <c r="J76" s="378"/>
      <c r="K76" s="378"/>
      <c r="L76" s="378"/>
      <c r="M76" s="378"/>
      <c r="N76" s="378"/>
      <c r="O76" s="378"/>
      <c r="P76" s="378"/>
      <c r="Q76" s="378"/>
      <c r="R76" s="378"/>
      <c r="S76" s="378"/>
      <c r="T76" s="378"/>
      <c r="U76" s="378"/>
      <c r="V76" s="378"/>
      <c r="W76" s="379"/>
      <c r="X76" s="379"/>
      <c r="Y76" s="379"/>
      <c r="Z76" s="382"/>
      <c r="AA76" s="368"/>
      <c r="AB76" s="368"/>
      <c r="AC76" s="368"/>
      <c r="AD76" s="368"/>
      <c r="AE76" s="381"/>
      <c r="AF76" s="836"/>
      <c r="AG76" s="836"/>
      <c r="AH76" s="836"/>
      <c r="AI76" s="836"/>
      <c r="AJ76" s="836"/>
      <c r="AK76" s="836"/>
      <c r="AL76" s="836"/>
      <c r="AM76" s="836"/>
      <c r="AN76" s="836"/>
      <c r="AO76" s="836"/>
      <c r="AP76" s="836"/>
      <c r="AQ76" s="836"/>
      <c r="AR76" s="836"/>
      <c r="AS76" s="836"/>
      <c r="AT76" s="836"/>
      <c r="AU76" s="836"/>
      <c r="AV76" s="836"/>
      <c r="AW76" s="836"/>
      <c r="AX76" s="836"/>
      <c r="AY76" s="837"/>
    </row>
    <row r="77" spans="1:51" ht="29.25" customHeight="1">
      <c r="B77" s="298" t="s">
        <v>22</v>
      </c>
      <c r="C77" s="299"/>
      <c r="D77" s="299"/>
      <c r="E77" s="299"/>
      <c r="F77" s="299"/>
      <c r="G77" s="303"/>
      <c r="H77" s="304" t="s">
        <v>118</v>
      </c>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5"/>
      <c r="AL77" s="305"/>
      <c r="AM77" s="305"/>
      <c r="AN77" s="305"/>
      <c r="AO77" s="305"/>
      <c r="AP77" s="305"/>
      <c r="AQ77" s="305"/>
      <c r="AR77" s="305"/>
      <c r="AS77" s="305"/>
      <c r="AT77" s="305"/>
      <c r="AU77" s="305"/>
      <c r="AV77" s="305"/>
      <c r="AW77" s="305"/>
      <c r="AX77" s="305"/>
      <c r="AY77" s="306"/>
    </row>
    <row r="78" spans="1:51" ht="21" customHeight="1">
      <c r="B78" s="391" t="s">
        <v>24</v>
      </c>
      <c r="C78" s="392"/>
      <c r="D78" s="392"/>
      <c r="E78" s="392"/>
      <c r="F78" s="392"/>
      <c r="G78" s="393"/>
      <c r="H78" s="400"/>
      <c r="I78" s="401"/>
      <c r="J78" s="401"/>
      <c r="K78" s="401"/>
      <c r="L78" s="401"/>
      <c r="M78" s="401"/>
      <c r="N78" s="401"/>
      <c r="O78" s="401"/>
      <c r="P78" s="401"/>
      <c r="Q78" s="402" t="s">
        <v>25</v>
      </c>
      <c r="R78" s="403"/>
      <c r="S78" s="403"/>
      <c r="T78" s="403"/>
      <c r="U78" s="403"/>
      <c r="V78" s="403"/>
      <c r="W78" s="404"/>
      <c r="X78" s="402" t="s">
        <v>26</v>
      </c>
      <c r="Y78" s="403"/>
      <c r="Z78" s="403"/>
      <c r="AA78" s="403"/>
      <c r="AB78" s="403"/>
      <c r="AC78" s="403"/>
      <c r="AD78" s="404"/>
      <c r="AE78" s="402" t="s">
        <v>27</v>
      </c>
      <c r="AF78" s="403"/>
      <c r="AG78" s="403"/>
      <c r="AH78" s="403"/>
      <c r="AI78" s="403"/>
      <c r="AJ78" s="403"/>
      <c r="AK78" s="404"/>
      <c r="AL78" s="402" t="s">
        <v>28</v>
      </c>
      <c r="AM78" s="403"/>
      <c r="AN78" s="403"/>
      <c r="AO78" s="403"/>
      <c r="AP78" s="403"/>
      <c r="AQ78" s="403"/>
      <c r="AR78" s="404"/>
      <c r="AS78" s="402" t="s">
        <v>29</v>
      </c>
      <c r="AT78" s="403"/>
      <c r="AU78" s="403"/>
      <c r="AV78" s="403"/>
      <c r="AW78" s="403"/>
      <c r="AX78" s="403"/>
      <c r="AY78" s="426"/>
    </row>
    <row r="79" spans="1:51" ht="21" customHeight="1">
      <c r="B79" s="394"/>
      <c r="C79" s="395"/>
      <c r="D79" s="395"/>
      <c r="E79" s="395"/>
      <c r="F79" s="395"/>
      <c r="G79" s="396"/>
      <c r="H79" s="413" t="s">
        <v>30</v>
      </c>
      <c r="I79" s="414"/>
      <c r="J79" s="427" t="s">
        <v>31</v>
      </c>
      <c r="K79" s="428"/>
      <c r="L79" s="428"/>
      <c r="M79" s="428"/>
      <c r="N79" s="428"/>
      <c r="O79" s="428"/>
      <c r="P79" s="429"/>
      <c r="Q79" s="430">
        <v>40</v>
      </c>
      <c r="R79" s="430"/>
      <c r="S79" s="430"/>
      <c r="T79" s="430"/>
      <c r="U79" s="430"/>
      <c r="V79" s="430"/>
      <c r="W79" s="430"/>
      <c r="X79" s="430">
        <v>40</v>
      </c>
      <c r="Y79" s="430"/>
      <c r="Z79" s="430"/>
      <c r="AA79" s="430"/>
      <c r="AB79" s="430"/>
      <c r="AC79" s="430"/>
      <c r="AD79" s="430"/>
      <c r="AE79" s="430">
        <v>30</v>
      </c>
      <c r="AF79" s="430"/>
      <c r="AG79" s="430"/>
      <c r="AH79" s="430"/>
      <c r="AI79" s="430"/>
      <c r="AJ79" s="430"/>
      <c r="AK79" s="430"/>
      <c r="AL79" s="430">
        <v>29</v>
      </c>
      <c r="AM79" s="430"/>
      <c r="AN79" s="430"/>
      <c r="AO79" s="430"/>
      <c r="AP79" s="430"/>
      <c r="AQ79" s="430"/>
      <c r="AR79" s="430"/>
      <c r="AS79" s="430">
        <v>30</v>
      </c>
      <c r="AT79" s="430"/>
      <c r="AU79" s="430"/>
      <c r="AV79" s="430"/>
      <c r="AW79" s="430"/>
      <c r="AX79" s="430"/>
      <c r="AY79" s="431"/>
    </row>
    <row r="80" spans="1:51" ht="21" customHeight="1">
      <c r="B80" s="394"/>
      <c r="C80" s="395"/>
      <c r="D80" s="395"/>
      <c r="E80" s="395"/>
      <c r="F80" s="395"/>
      <c r="G80" s="396"/>
      <c r="H80" s="415"/>
      <c r="I80" s="416"/>
      <c r="J80" s="409" t="s">
        <v>32</v>
      </c>
      <c r="K80" s="410"/>
      <c r="L80" s="410"/>
      <c r="M80" s="410"/>
      <c r="N80" s="410"/>
      <c r="O80" s="410"/>
      <c r="P80" s="411"/>
      <c r="Q80" s="791" t="s">
        <v>33</v>
      </c>
      <c r="R80" s="405"/>
      <c r="S80" s="405"/>
      <c r="T80" s="405"/>
      <c r="U80" s="405"/>
      <c r="V80" s="405"/>
      <c r="W80" s="405"/>
      <c r="X80" s="791" t="s">
        <v>33</v>
      </c>
      <c r="Y80" s="405"/>
      <c r="Z80" s="405"/>
      <c r="AA80" s="405"/>
      <c r="AB80" s="405"/>
      <c r="AC80" s="405"/>
      <c r="AD80" s="405"/>
      <c r="AE80" s="791" t="s">
        <v>33</v>
      </c>
      <c r="AF80" s="405"/>
      <c r="AG80" s="405"/>
      <c r="AH80" s="405"/>
      <c r="AI80" s="405"/>
      <c r="AJ80" s="405"/>
      <c r="AK80" s="405"/>
      <c r="AL80" s="405"/>
      <c r="AM80" s="405"/>
      <c r="AN80" s="405"/>
      <c r="AO80" s="405"/>
      <c r="AP80" s="405"/>
      <c r="AQ80" s="405"/>
      <c r="AR80" s="405"/>
      <c r="AS80" s="432"/>
      <c r="AT80" s="432"/>
      <c r="AU80" s="432"/>
      <c r="AV80" s="432"/>
      <c r="AW80" s="432"/>
      <c r="AX80" s="432"/>
      <c r="AY80" s="433"/>
    </row>
    <row r="81" spans="1:60" ht="24.75" customHeight="1">
      <c r="B81" s="394"/>
      <c r="C81" s="395"/>
      <c r="D81" s="395"/>
      <c r="E81" s="395"/>
      <c r="F81" s="395"/>
      <c r="G81" s="396"/>
      <c r="H81" s="415"/>
      <c r="I81" s="416"/>
      <c r="J81" s="409" t="s">
        <v>34</v>
      </c>
      <c r="K81" s="410"/>
      <c r="L81" s="410"/>
      <c r="M81" s="410"/>
      <c r="N81" s="410"/>
      <c r="O81" s="410"/>
      <c r="P81" s="411"/>
      <c r="Q81" s="791" t="s">
        <v>33</v>
      </c>
      <c r="R81" s="405"/>
      <c r="S81" s="405"/>
      <c r="T81" s="405"/>
      <c r="U81" s="405"/>
      <c r="V81" s="405"/>
      <c r="W81" s="405"/>
      <c r="X81" s="791" t="s">
        <v>33</v>
      </c>
      <c r="Y81" s="405"/>
      <c r="Z81" s="405"/>
      <c r="AA81" s="405"/>
      <c r="AB81" s="405"/>
      <c r="AC81" s="405"/>
      <c r="AD81" s="405"/>
      <c r="AE81" s="791" t="s">
        <v>33</v>
      </c>
      <c r="AF81" s="405"/>
      <c r="AG81" s="405"/>
      <c r="AH81" s="405"/>
      <c r="AI81" s="405"/>
      <c r="AJ81" s="405"/>
      <c r="AK81" s="405"/>
      <c r="AL81" s="405"/>
      <c r="AM81" s="405"/>
      <c r="AN81" s="405"/>
      <c r="AO81" s="405"/>
      <c r="AP81" s="405"/>
      <c r="AQ81" s="405"/>
      <c r="AR81" s="405"/>
      <c r="AS81" s="432"/>
      <c r="AT81" s="432"/>
      <c r="AU81" s="432"/>
      <c r="AV81" s="432"/>
      <c r="AW81" s="432"/>
      <c r="AX81" s="432"/>
      <c r="AY81" s="433"/>
    </row>
    <row r="82" spans="1:60" ht="24.75" customHeight="1">
      <c r="B82" s="394"/>
      <c r="C82" s="395"/>
      <c r="D82" s="395"/>
      <c r="E82" s="395"/>
      <c r="F82" s="395"/>
      <c r="G82" s="396"/>
      <c r="H82" s="417"/>
      <c r="I82" s="418"/>
      <c r="J82" s="406" t="s">
        <v>35</v>
      </c>
      <c r="K82" s="407"/>
      <c r="L82" s="407"/>
      <c r="M82" s="407"/>
      <c r="N82" s="407"/>
      <c r="O82" s="407"/>
      <c r="P82" s="408"/>
      <c r="Q82" s="412">
        <v>40</v>
      </c>
      <c r="R82" s="412"/>
      <c r="S82" s="412"/>
      <c r="T82" s="412"/>
      <c r="U82" s="412"/>
      <c r="V82" s="412"/>
      <c r="W82" s="412"/>
      <c r="X82" s="412">
        <v>40</v>
      </c>
      <c r="Y82" s="412"/>
      <c r="Z82" s="412"/>
      <c r="AA82" s="412"/>
      <c r="AB82" s="412"/>
      <c r="AC82" s="412"/>
      <c r="AD82" s="412"/>
      <c r="AE82" s="412">
        <v>30</v>
      </c>
      <c r="AF82" s="412"/>
      <c r="AG82" s="412"/>
      <c r="AH82" s="412"/>
      <c r="AI82" s="412"/>
      <c r="AJ82" s="412"/>
      <c r="AK82" s="412"/>
      <c r="AL82" s="412"/>
      <c r="AM82" s="412"/>
      <c r="AN82" s="412"/>
      <c r="AO82" s="412"/>
      <c r="AP82" s="412"/>
      <c r="AQ82" s="412"/>
      <c r="AR82" s="412"/>
      <c r="AS82" s="412"/>
      <c r="AT82" s="412"/>
      <c r="AU82" s="412"/>
      <c r="AV82" s="412"/>
      <c r="AW82" s="412"/>
      <c r="AX82" s="412"/>
      <c r="AY82" s="412"/>
    </row>
    <row r="83" spans="1:60" ht="24.75" customHeight="1">
      <c r="B83" s="394"/>
      <c r="C83" s="395"/>
      <c r="D83" s="395"/>
      <c r="E83" s="395"/>
      <c r="F83" s="395"/>
      <c r="G83" s="396"/>
      <c r="H83" s="419" t="s">
        <v>36</v>
      </c>
      <c r="I83" s="420"/>
      <c r="J83" s="420"/>
      <c r="K83" s="420"/>
      <c r="L83" s="420"/>
      <c r="M83" s="420"/>
      <c r="N83" s="420"/>
      <c r="O83" s="420"/>
      <c r="P83" s="420"/>
      <c r="Q83" s="421">
        <v>30</v>
      </c>
      <c r="R83" s="421"/>
      <c r="S83" s="421"/>
      <c r="T83" s="421"/>
      <c r="U83" s="421"/>
      <c r="V83" s="421"/>
      <c r="W83" s="421"/>
      <c r="X83" s="421">
        <v>28</v>
      </c>
      <c r="Y83" s="421"/>
      <c r="Z83" s="421"/>
      <c r="AA83" s="421"/>
      <c r="AB83" s="421"/>
      <c r="AC83" s="421"/>
      <c r="AD83" s="421"/>
      <c r="AE83" s="421">
        <v>32</v>
      </c>
      <c r="AF83" s="421"/>
      <c r="AG83" s="421"/>
      <c r="AH83" s="421"/>
      <c r="AI83" s="421"/>
      <c r="AJ83" s="421"/>
      <c r="AK83" s="421"/>
      <c r="AL83" s="389"/>
      <c r="AM83" s="389"/>
      <c r="AN83" s="389"/>
      <c r="AO83" s="389"/>
      <c r="AP83" s="389"/>
      <c r="AQ83" s="389"/>
      <c r="AR83" s="389"/>
      <c r="AS83" s="389"/>
      <c r="AT83" s="389"/>
      <c r="AU83" s="389"/>
      <c r="AV83" s="389"/>
      <c r="AW83" s="389"/>
      <c r="AX83" s="389"/>
      <c r="AY83" s="390"/>
      <c r="BH83" s="18"/>
    </row>
    <row r="84" spans="1:60" ht="24.75" customHeight="1">
      <c r="B84" s="397"/>
      <c r="C84" s="398"/>
      <c r="D84" s="398"/>
      <c r="E84" s="398"/>
      <c r="F84" s="398"/>
      <c r="G84" s="399"/>
      <c r="H84" s="419" t="s">
        <v>37</v>
      </c>
      <c r="I84" s="420"/>
      <c r="J84" s="420"/>
      <c r="K84" s="420"/>
      <c r="L84" s="420"/>
      <c r="M84" s="420"/>
      <c r="N84" s="420"/>
      <c r="O84" s="420"/>
      <c r="P84" s="420"/>
      <c r="Q84" s="421">
        <v>75</v>
      </c>
      <c r="R84" s="421"/>
      <c r="S84" s="421"/>
      <c r="T84" s="421"/>
      <c r="U84" s="421"/>
      <c r="V84" s="421"/>
      <c r="W84" s="421"/>
      <c r="X84" s="421">
        <v>70</v>
      </c>
      <c r="Y84" s="421"/>
      <c r="Z84" s="421"/>
      <c r="AA84" s="421"/>
      <c r="AB84" s="421"/>
      <c r="AC84" s="421"/>
      <c r="AD84" s="421"/>
      <c r="AE84" s="421">
        <v>107</v>
      </c>
      <c r="AF84" s="421"/>
      <c r="AG84" s="421"/>
      <c r="AH84" s="421"/>
      <c r="AI84" s="421"/>
      <c r="AJ84" s="421"/>
      <c r="AK84" s="421"/>
      <c r="AL84" s="389"/>
      <c r="AM84" s="389"/>
      <c r="AN84" s="389"/>
      <c r="AO84" s="389"/>
      <c r="AP84" s="389"/>
      <c r="AQ84" s="389"/>
      <c r="AR84" s="389"/>
      <c r="AS84" s="389"/>
      <c r="AT84" s="389"/>
      <c r="AU84" s="389"/>
      <c r="AV84" s="389"/>
      <c r="AW84" s="389"/>
      <c r="AX84" s="389"/>
      <c r="AY84" s="390"/>
    </row>
    <row r="85" spans="1:60" ht="23.1" customHeight="1">
      <c r="B85" s="546" t="s">
        <v>59</v>
      </c>
      <c r="C85" s="547"/>
      <c r="D85" s="493" t="s">
        <v>60</v>
      </c>
      <c r="E85" s="494"/>
      <c r="F85" s="494"/>
      <c r="G85" s="494"/>
      <c r="H85" s="494"/>
      <c r="I85" s="494"/>
      <c r="J85" s="494"/>
      <c r="K85" s="494"/>
      <c r="L85" s="495"/>
      <c r="M85" s="496" t="s">
        <v>61</v>
      </c>
      <c r="N85" s="496"/>
      <c r="O85" s="496"/>
      <c r="P85" s="496"/>
      <c r="Q85" s="496"/>
      <c r="R85" s="496"/>
      <c r="S85" s="497" t="s">
        <v>29</v>
      </c>
      <c r="T85" s="497"/>
      <c r="U85" s="497"/>
      <c r="V85" s="497"/>
      <c r="W85" s="497"/>
      <c r="X85" s="497"/>
      <c r="Y85" s="498"/>
      <c r="Z85" s="494"/>
      <c r="AA85" s="494"/>
      <c r="AB85" s="494"/>
      <c r="AC85" s="494"/>
      <c r="AD85" s="494"/>
      <c r="AE85" s="494"/>
      <c r="AF85" s="494"/>
      <c r="AG85" s="494"/>
      <c r="AH85" s="494"/>
      <c r="AI85" s="494"/>
      <c r="AJ85" s="494"/>
      <c r="AK85" s="494"/>
      <c r="AL85" s="494"/>
      <c r="AM85" s="494"/>
      <c r="AN85" s="494"/>
      <c r="AO85" s="494"/>
      <c r="AP85" s="494"/>
      <c r="AQ85" s="494"/>
      <c r="AR85" s="494"/>
      <c r="AS85" s="494"/>
      <c r="AT85" s="494"/>
      <c r="AU85" s="494"/>
      <c r="AV85" s="494"/>
      <c r="AW85" s="494"/>
      <c r="AX85" s="494"/>
      <c r="AY85" s="499"/>
    </row>
    <row r="86" spans="1:60" ht="23.1" customHeight="1">
      <c r="B86" s="548"/>
      <c r="C86" s="549"/>
      <c r="D86" s="966" t="s">
        <v>119</v>
      </c>
      <c r="E86" s="967"/>
      <c r="F86" s="967"/>
      <c r="G86" s="967"/>
      <c r="H86" s="967"/>
      <c r="I86" s="967"/>
      <c r="J86" s="967"/>
      <c r="K86" s="967"/>
      <c r="L86" s="968"/>
      <c r="M86" s="969">
        <v>2.9</v>
      </c>
      <c r="N86" s="970"/>
      <c r="O86" s="970"/>
      <c r="P86" s="970"/>
      <c r="Q86" s="970"/>
      <c r="R86" s="971"/>
      <c r="S86" s="442">
        <v>3</v>
      </c>
      <c r="T86" s="442"/>
      <c r="U86" s="442"/>
      <c r="V86" s="442"/>
      <c r="W86" s="442"/>
      <c r="X86" s="442"/>
      <c r="Y86" s="792"/>
      <c r="Z86" s="444"/>
      <c r="AA86" s="444"/>
      <c r="AB86" s="444"/>
      <c r="AC86" s="444"/>
      <c r="AD86" s="444"/>
      <c r="AE86" s="444"/>
      <c r="AF86" s="444"/>
      <c r="AG86" s="444"/>
      <c r="AH86" s="444"/>
      <c r="AI86" s="444"/>
      <c r="AJ86" s="444"/>
      <c r="AK86" s="444"/>
      <c r="AL86" s="444"/>
      <c r="AM86" s="444"/>
      <c r="AN86" s="444"/>
      <c r="AO86" s="444"/>
      <c r="AP86" s="444"/>
      <c r="AQ86" s="444"/>
      <c r="AR86" s="444"/>
      <c r="AS86" s="444"/>
      <c r="AT86" s="444"/>
      <c r="AU86" s="444"/>
      <c r="AV86" s="444"/>
      <c r="AW86" s="444"/>
      <c r="AX86" s="444"/>
      <c r="AY86" s="445"/>
    </row>
    <row r="87" spans="1:60" ht="23.1" customHeight="1">
      <c r="B87" s="548"/>
      <c r="C87" s="549"/>
      <c r="D87" s="972" t="s">
        <v>120</v>
      </c>
      <c r="E87" s="964"/>
      <c r="F87" s="964"/>
      <c r="G87" s="964"/>
      <c r="H87" s="964"/>
      <c r="I87" s="964"/>
      <c r="J87" s="964"/>
      <c r="K87" s="964"/>
      <c r="L87" s="965"/>
      <c r="M87" s="962">
        <v>26</v>
      </c>
      <c r="N87" s="962"/>
      <c r="O87" s="962"/>
      <c r="P87" s="962"/>
      <c r="Q87" s="962"/>
      <c r="R87" s="962"/>
      <c r="S87" s="486">
        <v>27</v>
      </c>
      <c r="T87" s="486"/>
      <c r="U87" s="486"/>
      <c r="V87" s="486"/>
      <c r="W87" s="486"/>
      <c r="X87" s="486"/>
      <c r="Y87" s="478"/>
      <c r="Z87" s="479"/>
      <c r="AA87" s="479"/>
      <c r="AB87" s="479"/>
      <c r="AC87" s="479"/>
      <c r="AD87" s="479"/>
      <c r="AE87" s="479"/>
      <c r="AF87" s="479"/>
      <c r="AG87" s="479"/>
      <c r="AH87" s="479"/>
      <c r="AI87" s="479"/>
      <c r="AJ87" s="479"/>
      <c r="AK87" s="479"/>
      <c r="AL87" s="479"/>
      <c r="AM87" s="479"/>
      <c r="AN87" s="479"/>
      <c r="AO87" s="479"/>
      <c r="AP87" s="479"/>
      <c r="AQ87" s="479"/>
      <c r="AR87" s="479"/>
      <c r="AS87" s="479"/>
      <c r="AT87" s="479"/>
      <c r="AU87" s="479"/>
      <c r="AV87" s="479"/>
      <c r="AW87" s="479"/>
      <c r="AX87" s="479"/>
      <c r="AY87" s="480"/>
    </row>
    <row r="88" spans="1:60" ht="23.1" customHeight="1">
      <c r="B88" s="548"/>
      <c r="C88" s="549"/>
      <c r="D88" s="963"/>
      <c r="E88" s="964"/>
      <c r="F88" s="964"/>
      <c r="G88" s="964"/>
      <c r="H88" s="964"/>
      <c r="I88" s="964"/>
      <c r="J88" s="964"/>
      <c r="K88" s="964"/>
      <c r="L88" s="965"/>
      <c r="M88" s="962"/>
      <c r="N88" s="962"/>
      <c r="O88" s="962"/>
      <c r="P88" s="962"/>
      <c r="Q88" s="962"/>
      <c r="R88" s="962"/>
      <c r="S88" s="486"/>
      <c r="T88" s="486"/>
      <c r="U88" s="486"/>
      <c r="V88" s="486"/>
      <c r="W88" s="486"/>
      <c r="X88" s="486"/>
      <c r="Y88" s="478" t="s">
        <v>1618</v>
      </c>
      <c r="Z88" s="479"/>
      <c r="AA88" s="479"/>
      <c r="AB88" s="479"/>
      <c r="AC88" s="479"/>
      <c r="AD88" s="479"/>
      <c r="AE88" s="479"/>
      <c r="AF88" s="479"/>
      <c r="AG88" s="479"/>
      <c r="AH88" s="479"/>
      <c r="AI88" s="479"/>
      <c r="AJ88" s="479"/>
      <c r="AK88" s="479"/>
      <c r="AL88" s="479"/>
      <c r="AM88" s="479"/>
      <c r="AN88" s="479"/>
      <c r="AO88" s="479"/>
      <c r="AP88" s="479"/>
      <c r="AQ88" s="479"/>
      <c r="AR88" s="479"/>
      <c r="AS88" s="479"/>
      <c r="AT88" s="479"/>
      <c r="AU88" s="479"/>
      <c r="AV88" s="479"/>
      <c r="AW88" s="479"/>
      <c r="AX88" s="479"/>
      <c r="AY88" s="480"/>
    </row>
    <row r="89" spans="1:60" ht="23.1" customHeight="1">
      <c r="B89" s="548"/>
      <c r="C89" s="549"/>
      <c r="D89" s="963"/>
      <c r="E89" s="964"/>
      <c r="F89" s="964"/>
      <c r="G89" s="964"/>
      <c r="H89" s="964"/>
      <c r="I89" s="964"/>
      <c r="J89" s="964"/>
      <c r="K89" s="964"/>
      <c r="L89" s="965"/>
      <c r="M89" s="962"/>
      <c r="N89" s="962"/>
      <c r="O89" s="962"/>
      <c r="P89" s="962"/>
      <c r="Q89" s="962"/>
      <c r="R89" s="962"/>
      <c r="S89" s="486"/>
      <c r="T89" s="486"/>
      <c r="U89" s="486"/>
      <c r="V89" s="486"/>
      <c r="W89" s="486"/>
      <c r="X89" s="486"/>
      <c r="Y89" s="478"/>
      <c r="Z89" s="479"/>
      <c r="AA89" s="479"/>
      <c r="AB89" s="479"/>
      <c r="AC89" s="479"/>
      <c r="AD89" s="479"/>
      <c r="AE89" s="479"/>
      <c r="AF89" s="479"/>
      <c r="AG89" s="479"/>
      <c r="AH89" s="479"/>
      <c r="AI89" s="479"/>
      <c r="AJ89" s="479"/>
      <c r="AK89" s="479"/>
      <c r="AL89" s="479"/>
      <c r="AM89" s="479"/>
      <c r="AN89" s="479"/>
      <c r="AO89" s="479"/>
      <c r="AP89" s="479"/>
      <c r="AQ89" s="479"/>
      <c r="AR89" s="479"/>
      <c r="AS89" s="479"/>
      <c r="AT89" s="479"/>
      <c r="AU89" s="479"/>
      <c r="AV89" s="479"/>
      <c r="AW89" s="479"/>
      <c r="AX89" s="479"/>
      <c r="AY89" s="480"/>
    </row>
    <row r="90" spans="1:60" ht="23.1" customHeight="1">
      <c r="B90" s="548"/>
      <c r="C90" s="549"/>
      <c r="D90" s="963"/>
      <c r="E90" s="964"/>
      <c r="F90" s="964"/>
      <c r="G90" s="964"/>
      <c r="H90" s="964"/>
      <c r="I90" s="964"/>
      <c r="J90" s="964"/>
      <c r="K90" s="964"/>
      <c r="L90" s="965"/>
      <c r="M90" s="962"/>
      <c r="N90" s="962"/>
      <c r="O90" s="962"/>
      <c r="P90" s="962"/>
      <c r="Q90" s="962"/>
      <c r="R90" s="962"/>
      <c r="S90" s="486"/>
      <c r="T90" s="486"/>
      <c r="U90" s="486"/>
      <c r="V90" s="486"/>
      <c r="W90" s="486"/>
      <c r="X90" s="486"/>
      <c r="Y90" s="478"/>
      <c r="Z90" s="479"/>
      <c r="AA90" s="479"/>
      <c r="AB90" s="479"/>
      <c r="AC90" s="479"/>
      <c r="AD90" s="479"/>
      <c r="AE90" s="479"/>
      <c r="AF90" s="479"/>
      <c r="AG90" s="479"/>
      <c r="AH90" s="479"/>
      <c r="AI90" s="479"/>
      <c r="AJ90" s="479"/>
      <c r="AK90" s="479"/>
      <c r="AL90" s="479"/>
      <c r="AM90" s="479"/>
      <c r="AN90" s="479"/>
      <c r="AO90" s="479"/>
      <c r="AP90" s="479"/>
      <c r="AQ90" s="479"/>
      <c r="AR90" s="479"/>
      <c r="AS90" s="479"/>
      <c r="AT90" s="479"/>
      <c r="AU90" s="479"/>
      <c r="AV90" s="479"/>
      <c r="AW90" s="479"/>
      <c r="AX90" s="479"/>
      <c r="AY90" s="480"/>
    </row>
    <row r="91" spans="1:60" ht="23.1" customHeight="1">
      <c r="B91" s="548"/>
      <c r="C91" s="549"/>
      <c r="D91" s="963"/>
      <c r="E91" s="964"/>
      <c r="F91" s="964"/>
      <c r="G91" s="964"/>
      <c r="H91" s="964"/>
      <c r="I91" s="964"/>
      <c r="J91" s="964"/>
      <c r="K91" s="964"/>
      <c r="L91" s="965"/>
      <c r="M91" s="962"/>
      <c r="N91" s="962"/>
      <c r="O91" s="962"/>
      <c r="P91" s="962"/>
      <c r="Q91" s="962"/>
      <c r="R91" s="962"/>
      <c r="S91" s="486"/>
      <c r="T91" s="486"/>
      <c r="U91" s="486"/>
      <c r="V91" s="486"/>
      <c r="W91" s="486"/>
      <c r="X91" s="486"/>
      <c r="Y91" s="478"/>
      <c r="Z91" s="479"/>
      <c r="AA91" s="479"/>
      <c r="AB91" s="479"/>
      <c r="AC91" s="479"/>
      <c r="AD91" s="479"/>
      <c r="AE91" s="479"/>
      <c r="AF91" s="479"/>
      <c r="AG91" s="479"/>
      <c r="AH91" s="479"/>
      <c r="AI91" s="479"/>
      <c r="AJ91" s="479"/>
      <c r="AK91" s="479"/>
      <c r="AL91" s="479"/>
      <c r="AM91" s="479"/>
      <c r="AN91" s="479"/>
      <c r="AO91" s="479"/>
      <c r="AP91" s="479"/>
      <c r="AQ91" s="479"/>
      <c r="AR91" s="479"/>
      <c r="AS91" s="479"/>
      <c r="AT91" s="479"/>
      <c r="AU91" s="479"/>
      <c r="AV91" s="479"/>
      <c r="AW91" s="479"/>
      <c r="AX91" s="479"/>
      <c r="AY91" s="480"/>
    </row>
    <row r="92" spans="1:60" ht="23.1" customHeight="1">
      <c r="B92" s="548"/>
      <c r="C92" s="549"/>
      <c r="D92" s="974"/>
      <c r="E92" s="975"/>
      <c r="F92" s="975"/>
      <c r="G92" s="975"/>
      <c r="H92" s="975"/>
      <c r="I92" s="975"/>
      <c r="J92" s="975"/>
      <c r="K92" s="975"/>
      <c r="L92" s="976"/>
      <c r="M92" s="977"/>
      <c r="N92" s="977"/>
      <c r="O92" s="977"/>
      <c r="P92" s="977"/>
      <c r="Q92" s="977"/>
      <c r="R92" s="977"/>
      <c r="S92" s="477"/>
      <c r="T92" s="477"/>
      <c r="U92" s="477"/>
      <c r="V92" s="477"/>
      <c r="W92" s="477"/>
      <c r="X92" s="477"/>
      <c r="Y92" s="478"/>
      <c r="Z92" s="479"/>
      <c r="AA92" s="479"/>
      <c r="AB92" s="479"/>
      <c r="AC92" s="479"/>
      <c r="AD92" s="479"/>
      <c r="AE92" s="479"/>
      <c r="AF92" s="479"/>
      <c r="AG92" s="479"/>
      <c r="AH92" s="479"/>
      <c r="AI92" s="479"/>
      <c r="AJ92" s="479"/>
      <c r="AK92" s="479"/>
      <c r="AL92" s="479"/>
      <c r="AM92" s="479"/>
      <c r="AN92" s="479"/>
      <c r="AO92" s="479"/>
      <c r="AP92" s="479"/>
      <c r="AQ92" s="479"/>
      <c r="AR92" s="479"/>
      <c r="AS92" s="479"/>
      <c r="AT92" s="479"/>
      <c r="AU92" s="479"/>
      <c r="AV92" s="479"/>
      <c r="AW92" s="479"/>
      <c r="AX92" s="479"/>
      <c r="AY92" s="480"/>
    </row>
    <row r="93" spans="1:60" ht="23.1" customHeight="1">
      <c r="B93" s="550"/>
      <c r="C93" s="551"/>
      <c r="D93" s="481" t="s">
        <v>35</v>
      </c>
      <c r="E93" s="327"/>
      <c r="F93" s="327"/>
      <c r="G93" s="327"/>
      <c r="H93" s="327"/>
      <c r="I93" s="327"/>
      <c r="J93" s="327"/>
      <c r="K93" s="327"/>
      <c r="L93" s="328"/>
      <c r="M93" s="973">
        <f>SUM(M86:R92)</f>
        <v>28.9</v>
      </c>
      <c r="N93" s="973"/>
      <c r="O93" s="973"/>
      <c r="P93" s="973"/>
      <c r="Q93" s="973"/>
      <c r="R93" s="973"/>
      <c r="S93" s="482">
        <v>30</v>
      </c>
      <c r="T93" s="482"/>
      <c r="U93" s="482"/>
      <c r="V93" s="482"/>
      <c r="W93" s="482"/>
      <c r="X93" s="482"/>
      <c r="Y93" s="483"/>
      <c r="Z93" s="484"/>
      <c r="AA93" s="484"/>
      <c r="AB93" s="484"/>
      <c r="AC93" s="484"/>
      <c r="AD93" s="484"/>
      <c r="AE93" s="484"/>
      <c r="AF93" s="484"/>
      <c r="AG93" s="484"/>
      <c r="AH93" s="484"/>
      <c r="AI93" s="484"/>
      <c r="AJ93" s="484"/>
      <c r="AK93" s="484"/>
      <c r="AL93" s="484"/>
      <c r="AM93" s="484"/>
      <c r="AN93" s="484"/>
      <c r="AO93" s="484"/>
      <c r="AP93" s="484"/>
      <c r="AQ93" s="484"/>
      <c r="AR93" s="484"/>
      <c r="AS93" s="484"/>
      <c r="AT93" s="484"/>
      <c r="AU93" s="484"/>
      <c r="AV93" s="484"/>
      <c r="AW93" s="484"/>
      <c r="AX93" s="484"/>
      <c r="AY93" s="485"/>
    </row>
    <row r="94" spans="1:60" ht="24.75" customHeight="1">
      <c r="B94" s="19"/>
      <c r="C94" s="19"/>
      <c r="D94" s="19"/>
      <c r="E94" s="19"/>
      <c r="F94" s="19"/>
      <c r="G94" s="19"/>
      <c r="H94" s="20"/>
      <c r="I94" s="20"/>
      <c r="J94" s="20"/>
      <c r="K94" s="20"/>
      <c r="L94" s="20"/>
      <c r="M94" s="20"/>
      <c r="N94" s="20"/>
      <c r="O94" s="20"/>
      <c r="P94" s="20"/>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row>
    <row r="95" spans="1:60" ht="23.25" customHeight="1" thickBot="1">
      <c r="A95" s="8"/>
      <c r="B95" s="689" t="s">
        <v>121</v>
      </c>
      <c r="C95" s="690"/>
      <c r="D95" s="690"/>
      <c r="E95" s="690"/>
      <c r="F95" s="690"/>
      <c r="G95" s="690"/>
      <c r="H95" s="690" t="s">
        <v>63</v>
      </c>
      <c r="I95" s="690"/>
      <c r="J95" s="690"/>
      <c r="K95" s="690"/>
      <c r="L95" s="690"/>
      <c r="M95" s="690"/>
      <c r="N95" s="690"/>
      <c r="O95" s="690"/>
      <c r="P95" s="690"/>
      <c r="Q95" s="690"/>
      <c r="R95" s="690"/>
      <c r="S95" s="690"/>
      <c r="T95" s="690"/>
      <c r="U95" s="690"/>
      <c r="V95" s="690"/>
      <c r="W95" s="690"/>
      <c r="X95" s="690"/>
      <c r="Y95" s="690"/>
      <c r="Z95" s="690"/>
      <c r="AA95" s="690"/>
      <c r="AB95" s="690"/>
      <c r="AC95" s="690"/>
      <c r="AD95" s="690"/>
      <c r="AE95" s="690"/>
      <c r="AF95" s="690"/>
      <c r="AG95" s="690"/>
      <c r="AH95" s="690"/>
      <c r="AI95" s="690"/>
      <c r="AJ95" s="690"/>
      <c r="AK95" s="690"/>
      <c r="AL95" s="690"/>
      <c r="AM95" s="690"/>
      <c r="AN95" s="690"/>
      <c r="AO95" s="690"/>
      <c r="AP95" s="690"/>
      <c r="AQ95" s="690"/>
      <c r="AR95" s="690"/>
      <c r="AS95" s="690"/>
      <c r="AT95" s="690"/>
      <c r="AU95" s="690"/>
      <c r="AV95" s="690"/>
      <c r="AW95" s="690"/>
      <c r="AX95" s="690"/>
      <c r="AY95" s="690"/>
    </row>
    <row r="96" spans="1:60" ht="14.25" customHeight="1">
      <c r="A96" s="13"/>
      <c r="B96" s="667" t="s">
        <v>122</v>
      </c>
      <c r="C96" s="668"/>
      <c r="D96" s="668"/>
      <c r="E96" s="668"/>
      <c r="F96" s="668"/>
      <c r="G96" s="669"/>
      <c r="H96" s="22" t="s">
        <v>123</v>
      </c>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4"/>
    </row>
    <row r="97" spans="1:51" ht="14.25" customHeight="1">
      <c r="A97" s="8"/>
      <c r="B97" s="394"/>
      <c r="C97" s="395"/>
      <c r="D97" s="395"/>
      <c r="E97" s="395"/>
      <c r="F97" s="395"/>
      <c r="G97" s="396"/>
      <c r="H97" s="25"/>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7"/>
    </row>
    <row r="98" spans="1:51" ht="14.25" customHeight="1">
      <c r="A98" s="8"/>
      <c r="B98" s="394"/>
      <c r="C98" s="395"/>
      <c r="D98" s="395"/>
      <c r="E98" s="395"/>
      <c r="F98" s="395"/>
      <c r="G98" s="396"/>
      <c r="H98" s="25"/>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7"/>
    </row>
    <row r="99" spans="1:51" ht="14.25" customHeight="1">
      <c r="A99" s="8"/>
      <c r="B99" s="394"/>
      <c r="C99" s="395"/>
      <c r="D99" s="395"/>
      <c r="E99" s="395"/>
      <c r="F99" s="395"/>
      <c r="G99" s="396"/>
      <c r="H99" s="25"/>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7"/>
    </row>
    <row r="100" spans="1:51" ht="14.25" customHeight="1">
      <c r="A100" s="8"/>
      <c r="B100" s="394"/>
      <c r="C100" s="395"/>
      <c r="D100" s="395"/>
      <c r="E100" s="395"/>
      <c r="F100" s="395"/>
      <c r="G100" s="396"/>
      <c r="H100" s="25"/>
      <c r="I100" s="26"/>
      <c r="J100" s="26"/>
      <c r="K100" s="26"/>
      <c r="L100" s="26"/>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6"/>
      <c r="AR100" s="26"/>
      <c r="AS100" s="26"/>
      <c r="AT100" s="26"/>
      <c r="AU100" s="26"/>
      <c r="AV100" s="26"/>
      <c r="AW100" s="26"/>
      <c r="AX100" s="26"/>
      <c r="AY100" s="27"/>
    </row>
    <row r="101" spans="1:51" ht="14.25" customHeight="1">
      <c r="A101" s="8"/>
      <c r="B101" s="394"/>
      <c r="C101" s="395"/>
      <c r="D101" s="395"/>
      <c r="E101" s="395"/>
      <c r="F101" s="395"/>
      <c r="G101" s="396"/>
      <c r="H101" s="25"/>
      <c r="I101" s="26"/>
      <c r="J101" s="26"/>
      <c r="K101" s="26"/>
      <c r="L101" s="26"/>
      <c r="M101" s="28"/>
      <c r="N101" s="28"/>
      <c r="O101" s="28"/>
      <c r="P101" s="28"/>
      <c r="Q101" s="28"/>
      <c r="R101" s="28"/>
      <c r="S101" s="28"/>
      <c r="T101" s="28"/>
      <c r="U101" s="28"/>
      <c r="V101" s="28"/>
      <c r="W101" s="28"/>
      <c r="X101" s="28"/>
      <c r="Y101" s="26"/>
      <c r="Z101" s="26"/>
      <c r="AA101" s="26"/>
      <c r="AB101" s="26"/>
      <c r="AC101" s="26"/>
      <c r="AD101" s="26"/>
      <c r="AE101" s="26"/>
      <c r="AF101" s="26"/>
      <c r="AG101" s="26"/>
      <c r="AH101" s="26"/>
      <c r="AI101" s="26"/>
      <c r="AJ101" s="26"/>
      <c r="AK101" s="26"/>
      <c r="AL101" s="26"/>
      <c r="AM101" s="26"/>
      <c r="AN101" s="26"/>
      <c r="AO101" s="28"/>
      <c r="AP101" s="28"/>
      <c r="AQ101" s="26"/>
      <c r="AR101" s="26"/>
      <c r="AS101" s="26"/>
      <c r="AT101" s="26"/>
      <c r="AU101" s="26"/>
      <c r="AV101" s="26"/>
      <c r="AW101" s="26"/>
      <c r="AX101" s="26"/>
      <c r="AY101" s="27"/>
    </row>
    <row r="102" spans="1:51" ht="14.25" customHeight="1">
      <c r="A102" s="8"/>
      <c r="B102" s="394"/>
      <c r="C102" s="395"/>
      <c r="D102" s="395"/>
      <c r="E102" s="395"/>
      <c r="F102" s="395"/>
      <c r="G102" s="396"/>
      <c r="H102" s="25"/>
      <c r="I102" s="26"/>
      <c r="J102" s="26"/>
      <c r="K102" s="26"/>
      <c r="L102" s="26"/>
      <c r="M102" s="28"/>
      <c r="N102" s="28"/>
      <c r="O102" s="28"/>
      <c r="P102" s="28"/>
      <c r="Q102" s="28"/>
      <c r="R102" s="28"/>
      <c r="S102" s="28"/>
      <c r="T102" s="28"/>
      <c r="U102" s="28"/>
      <c r="V102" s="26"/>
      <c r="W102" s="26"/>
      <c r="X102" s="26"/>
      <c r="Y102" s="26"/>
      <c r="Z102" s="26"/>
      <c r="AA102" s="26"/>
      <c r="AB102" s="26"/>
      <c r="AC102" s="26"/>
      <c r="AD102" s="26"/>
      <c r="AE102" s="26"/>
      <c r="AF102" s="26"/>
      <c r="AG102" s="26"/>
      <c r="AH102" s="26"/>
      <c r="AI102" s="26"/>
      <c r="AJ102" s="26"/>
      <c r="AK102" s="26"/>
      <c r="AL102" s="29"/>
      <c r="AM102" s="29"/>
      <c r="AN102" s="29"/>
      <c r="AO102" s="28"/>
      <c r="AP102" s="28"/>
      <c r="AQ102" s="26"/>
      <c r="AR102" s="26"/>
      <c r="AS102" s="26"/>
      <c r="AT102" s="26"/>
      <c r="AU102" s="26"/>
      <c r="AV102" s="26"/>
      <c r="AW102" s="26"/>
      <c r="AX102" s="26"/>
      <c r="AY102" s="27"/>
    </row>
    <row r="103" spans="1:51" ht="14.25" customHeight="1">
      <c r="A103" s="8"/>
      <c r="B103" s="394"/>
      <c r="C103" s="395"/>
      <c r="D103" s="395"/>
      <c r="E103" s="395"/>
      <c r="F103" s="395"/>
      <c r="G103" s="396"/>
      <c r="H103" s="25"/>
      <c r="I103" s="26"/>
      <c r="J103" s="26"/>
      <c r="K103" s="26"/>
      <c r="L103" s="26"/>
      <c r="M103" s="28"/>
      <c r="N103" s="28"/>
      <c r="O103" s="28"/>
      <c r="P103" s="28"/>
      <c r="Q103" s="28"/>
      <c r="R103" s="28"/>
      <c r="S103" s="28"/>
      <c r="T103" s="28"/>
      <c r="U103" s="28"/>
      <c r="V103" s="29"/>
      <c r="W103" s="29"/>
      <c r="X103" s="29"/>
      <c r="Y103" s="29"/>
      <c r="Z103" s="29"/>
      <c r="AA103" s="29"/>
      <c r="AB103" s="29"/>
      <c r="AC103" s="29"/>
      <c r="AD103" s="29"/>
      <c r="AE103" s="29"/>
      <c r="AF103" s="29"/>
      <c r="AG103" s="29"/>
      <c r="AH103" s="29"/>
      <c r="AI103" s="29"/>
      <c r="AJ103" s="29"/>
      <c r="AK103" s="29"/>
      <c r="AL103" s="29"/>
      <c r="AM103" s="29"/>
      <c r="AN103" s="29"/>
      <c r="AO103" s="28"/>
      <c r="AP103" s="28"/>
      <c r="AQ103" s="26"/>
      <c r="AR103" s="26"/>
      <c r="AS103" s="26"/>
      <c r="AT103" s="26"/>
      <c r="AU103" s="26"/>
      <c r="AV103" s="26"/>
      <c r="AW103" s="26"/>
      <c r="AX103" s="26"/>
      <c r="AY103" s="27"/>
    </row>
    <row r="104" spans="1:51" ht="14.25" customHeight="1">
      <c r="A104" s="8"/>
      <c r="B104" s="394"/>
      <c r="C104" s="395"/>
      <c r="D104" s="395"/>
      <c r="E104" s="395"/>
      <c r="F104" s="395"/>
      <c r="G104" s="396"/>
      <c r="H104" s="25"/>
      <c r="I104" s="26"/>
      <c r="J104" s="26"/>
      <c r="K104" s="26"/>
      <c r="L104" s="26"/>
      <c r="M104" s="28"/>
      <c r="N104" s="28"/>
      <c r="O104" s="28"/>
      <c r="P104" s="28"/>
      <c r="Q104" s="28"/>
      <c r="R104" s="28"/>
      <c r="S104" s="28"/>
      <c r="T104" s="28"/>
      <c r="U104" s="28"/>
      <c r="V104" s="29"/>
      <c r="W104" s="29"/>
      <c r="X104" s="29"/>
      <c r="Y104" s="29"/>
      <c r="Z104" s="29"/>
      <c r="AA104" s="29"/>
      <c r="AB104" s="29"/>
      <c r="AC104" s="29"/>
      <c r="AD104" s="29"/>
      <c r="AE104" s="29"/>
      <c r="AF104" s="29"/>
      <c r="AG104" s="29"/>
      <c r="AH104" s="29"/>
      <c r="AI104" s="29"/>
      <c r="AJ104" s="29"/>
      <c r="AK104" s="29"/>
      <c r="AL104" s="26"/>
      <c r="AM104" s="26"/>
      <c r="AN104" s="26"/>
      <c r="AO104" s="28"/>
      <c r="AP104" s="28"/>
      <c r="AQ104" s="26"/>
      <c r="AR104" s="26"/>
      <c r="AS104" s="26"/>
      <c r="AT104" s="26"/>
      <c r="AU104" s="26"/>
      <c r="AV104" s="26"/>
      <c r="AW104" s="26"/>
      <c r="AX104" s="26"/>
      <c r="AY104" s="27"/>
    </row>
    <row r="105" spans="1:51" ht="14.25" customHeight="1">
      <c r="A105" s="8"/>
      <c r="B105" s="394"/>
      <c r="C105" s="395"/>
      <c r="D105" s="395"/>
      <c r="E105" s="395"/>
      <c r="F105" s="395"/>
      <c r="G105" s="396"/>
      <c r="H105" s="25"/>
      <c r="I105" s="26"/>
      <c r="J105" s="26"/>
      <c r="K105" s="26"/>
      <c r="L105" s="26"/>
      <c r="M105" s="28"/>
      <c r="N105" s="28"/>
      <c r="O105" s="28"/>
      <c r="P105" s="28"/>
      <c r="Q105" s="28"/>
      <c r="R105" s="28"/>
      <c r="S105" s="28"/>
      <c r="T105" s="28"/>
      <c r="U105" s="28"/>
      <c r="V105" s="26"/>
      <c r="W105" s="26"/>
      <c r="X105" s="26"/>
      <c r="Y105" s="30"/>
      <c r="Z105" s="30"/>
      <c r="AA105" s="30"/>
      <c r="AB105" s="30"/>
      <c r="AC105" s="30"/>
      <c r="AD105" s="30"/>
      <c r="AE105" s="30"/>
      <c r="AF105" s="30"/>
      <c r="AG105" s="30"/>
      <c r="AH105" s="30"/>
      <c r="AI105" s="26"/>
      <c r="AJ105" s="26"/>
      <c r="AK105" s="26"/>
      <c r="AL105" s="28"/>
      <c r="AM105" s="28"/>
      <c r="AN105" s="28"/>
      <c r="AO105" s="28"/>
      <c r="AP105" s="28"/>
      <c r="AQ105" s="26"/>
      <c r="AR105" s="26"/>
      <c r="AS105" s="26"/>
      <c r="AT105" s="26"/>
      <c r="AU105" s="26"/>
      <c r="AV105" s="26"/>
      <c r="AW105" s="26"/>
      <c r="AX105" s="26"/>
      <c r="AY105" s="27"/>
    </row>
    <row r="106" spans="1:51" ht="14.25" customHeight="1">
      <c r="A106" s="8"/>
      <c r="B106" s="394"/>
      <c r="C106" s="395"/>
      <c r="D106" s="395"/>
      <c r="E106" s="395"/>
      <c r="F106" s="395"/>
      <c r="G106" s="396"/>
      <c r="H106" s="25"/>
      <c r="I106" s="26"/>
      <c r="J106" s="26"/>
      <c r="K106" s="26"/>
      <c r="L106" s="26"/>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6"/>
      <c r="AR106" s="26"/>
      <c r="AS106" s="26"/>
      <c r="AT106" s="26"/>
      <c r="AU106" s="26"/>
      <c r="AV106" s="26"/>
      <c r="AW106" s="26"/>
      <c r="AX106" s="26"/>
      <c r="AY106" s="27"/>
    </row>
    <row r="107" spans="1:51" ht="14.25" customHeight="1">
      <c r="A107" s="8"/>
      <c r="B107" s="394"/>
      <c r="C107" s="395"/>
      <c r="D107" s="395"/>
      <c r="E107" s="395"/>
      <c r="F107" s="395"/>
      <c r="G107" s="396"/>
      <c r="H107" s="25"/>
      <c r="I107" s="26"/>
      <c r="J107" s="26"/>
      <c r="K107" s="26"/>
      <c r="L107" s="26"/>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6"/>
      <c r="AR107" s="26"/>
      <c r="AS107" s="26"/>
      <c r="AT107" s="26"/>
      <c r="AU107" s="26"/>
      <c r="AV107" s="26"/>
      <c r="AW107" s="26"/>
      <c r="AX107" s="26"/>
      <c r="AY107" s="27"/>
    </row>
    <row r="108" spans="1:51" ht="14.25" customHeight="1">
      <c r="A108" s="8"/>
      <c r="B108" s="394"/>
      <c r="C108" s="395"/>
      <c r="D108" s="395"/>
      <c r="E108" s="395"/>
      <c r="F108" s="395"/>
      <c r="G108" s="396"/>
      <c r="H108" s="25"/>
      <c r="I108" s="26"/>
      <c r="J108" s="26"/>
      <c r="K108" s="26"/>
      <c r="L108" s="26"/>
      <c r="M108" s="28"/>
      <c r="N108" s="28"/>
      <c r="O108" s="28"/>
      <c r="P108" s="28"/>
      <c r="Q108" s="28"/>
      <c r="R108" s="28"/>
      <c r="S108" s="28"/>
      <c r="T108" s="28"/>
      <c r="U108" s="28"/>
      <c r="V108" s="28"/>
      <c r="W108" s="28"/>
      <c r="X108" s="28"/>
      <c r="Y108" s="28"/>
      <c r="Z108" s="28"/>
      <c r="AA108" s="28"/>
      <c r="AB108" s="28"/>
      <c r="AC108" s="28"/>
      <c r="AD108" s="31"/>
      <c r="AE108" s="28"/>
      <c r="AF108" s="28"/>
      <c r="AG108" s="28"/>
      <c r="AH108" s="28"/>
      <c r="AI108" s="28"/>
      <c r="AJ108" s="28"/>
      <c r="AK108" s="28"/>
      <c r="AL108" s="28"/>
      <c r="AM108" s="28"/>
      <c r="AN108" s="28"/>
      <c r="AO108" s="28"/>
      <c r="AP108" s="28"/>
      <c r="AQ108" s="26"/>
      <c r="AR108" s="26"/>
      <c r="AS108" s="26"/>
      <c r="AT108" s="26"/>
      <c r="AU108" s="26"/>
      <c r="AV108" s="26"/>
      <c r="AW108" s="26"/>
      <c r="AX108" s="26"/>
      <c r="AY108" s="27"/>
    </row>
    <row r="109" spans="1:51" ht="14.25" customHeight="1">
      <c r="A109" s="8"/>
      <c r="B109" s="394"/>
      <c r="C109" s="395"/>
      <c r="D109" s="395"/>
      <c r="E109" s="395"/>
      <c r="F109" s="395"/>
      <c r="G109" s="396"/>
      <c r="H109" s="25"/>
      <c r="I109" s="26"/>
      <c r="J109" s="26"/>
      <c r="K109" s="26"/>
      <c r="L109" s="26"/>
      <c r="M109" s="28"/>
      <c r="N109" s="28"/>
      <c r="O109" s="28"/>
      <c r="P109" s="28"/>
      <c r="Q109" s="28"/>
      <c r="R109" s="28"/>
      <c r="S109" s="28"/>
      <c r="T109" s="28"/>
      <c r="U109" s="28"/>
      <c r="V109" s="28"/>
      <c r="W109" s="28"/>
      <c r="X109" s="28"/>
      <c r="Y109" s="28"/>
      <c r="Z109" s="28"/>
      <c r="AA109" s="28"/>
      <c r="AB109" s="28"/>
      <c r="AC109" s="28"/>
      <c r="AD109" s="31"/>
      <c r="AE109" s="28"/>
      <c r="AF109" s="28"/>
      <c r="AG109" s="28"/>
      <c r="AH109" s="28"/>
      <c r="AI109" s="28"/>
      <c r="AJ109" s="28"/>
      <c r="AK109" s="28"/>
      <c r="AL109" s="28"/>
      <c r="AM109" s="28"/>
      <c r="AN109" s="28"/>
      <c r="AO109" s="28"/>
      <c r="AP109" s="28"/>
      <c r="AQ109" s="26"/>
      <c r="AR109" s="26"/>
      <c r="AS109" s="26"/>
      <c r="AT109" s="26"/>
      <c r="AU109" s="26"/>
      <c r="AV109" s="26"/>
      <c r="AW109" s="26"/>
      <c r="AX109" s="26"/>
      <c r="AY109" s="27"/>
    </row>
    <row r="110" spans="1:51" ht="14.25" customHeight="1">
      <c r="A110" s="8"/>
      <c r="B110" s="394"/>
      <c r="C110" s="395"/>
      <c r="D110" s="395"/>
      <c r="E110" s="395"/>
      <c r="F110" s="395"/>
      <c r="G110" s="396"/>
      <c r="H110" s="25"/>
      <c r="I110" s="26"/>
      <c r="J110" s="26"/>
      <c r="K110" s="26"/>
      <c r="L110" s="26"/>
      <c r="M110" s="32"/>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6"/>
      <c r="AU110" s="26"/>
      <c r="AV110" s="26"/>
      <c r="AW110" s="26"/>
      <c r="AX110" s="26"/>
      <c r="AY110" s="27"/>
    </row>
    <row r="111" spans="1:51" ht="14.25" customHeight="1">
      <c r="A111" s="8"/>
      <c r="B111" s="394"/>
      <c r="C111" s="395"/>
      <c r="D111" s="395"/>
      <c r="E111" s="395"/>
      <c r="F111" s="395"/>
      <c r="G111" s="396"/>
      <c r="H111" s="25"/>
      <c r="I111" s="26"/>
      <c r="J111" s="26"/>
      <c r="K111" s="26"/>
      <c r="L111" s="26"/>
      <c r="M111" s="32"/>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6"/>
      <c r="AU111" s="26"/>
      <c r="AV111" s="26"/>
      <c r="AW111" s="26"/>
      <c r="AX111" s="26"/>
      <c r="AY111" s="27"/>
    </row>
    <row r="112" spans="1:51" ht="14.25" customHeight="1">
      <c r="A112" s="8"/>
      <c r="B112" s="394"/>
      <c r="C112" s="395"/>
      <c r="D112" s="395"/>
      <c r="E112" s="395"/>
      <c r="F112" s="395"/>
      <c r="G112" s="396"/>
      <c r="H112" s="25"/>
      <c r="I112" s="26"/>
      <c r="J112" s="26"/>
      <c r="K112" s="26"/>
      <c r="L112" s="26"/>
      <c r="M112" s="32"/>
      <c r="N112" s="28"/>
      <c r="O112" s="33"/>
      <c r="P112" s="33"/>
      <c r="Q112" s="33"/>
      <c r="R112" s="33"/>
      <c r="S112" s="33"/>
      <c r="T112" s="33"/>
      <c r="U112" s="33"/>
      <c r="V112" s="33"/>
      <c r="W112" s="33"/>
      <c r="X112" s="28"/>
      <c r="Y112" s="28"/>
      <c r="Z112" s="33"/>
      <c r="AA112" s="33"/>
      <c r="AB112" s="33"/>
      <c r="AC112" s="33"/>
      <c r="AD112" s="33"/>
      <c r="AE112" s="33"/>
      <c r="AF112" s="33"/>
      <c r="AG112" s="33"/>
      <c r="AH112" s="33"/>
      <c r="AI112" s="28"/>
      <c r="AJ112" s="28"/>
      <c r="AK112" s="33"/>
      <c r="AL112" s="33"/>
      <c r="AM112" s="33"/>
      <c r="AN112" s="33"/>
      <c r="AO112" s="33"/>
      <c r="AP112" s="33"/>
      <c r="AQ112" s="33"/>
      <c r="AR112" s="33"/>
      <c r="AS112" s="33"/>
      <c r="AT112" s="26"/>
      <c r="AU112" s="26"/>
      <c r="AV112" s="26"/>
      <c r="AW112" s="26"/>
      <c r="AX112" s="26"/>
      <c r="AY112" s="27"/>
    </row>
    <row r="113" spans="1:51" ht="14.25" customHeight="1">
      <c r="A113" s="8"/>
      <c r="B113" s="394"/>
      <c r="C113" s="395"/>
      <c r="D113" s="395"/>
      <c r="E113" s="395"/>
      <c r="F113" s="395"/>
      <c r="G113" s="396"/>
      <c r="H113" s="25"/>
      <c r="I113" s="26"/>
      <c r="J113" s="26"/>
      <c r="K113" s="26"/>
      <c r="L113" s="26"/>
      <c r="M113" s="32"/>
      <c r="N113" s="28"/>
      <c r="O113" s="33"/>
      <c r="P113" s="33"/>
      <c r="Q113" s="33"/>
      <c r="R113" s="33"/>
      <c r="S113" s="33"/>
      <c r="T113" s="33"/>
      <c r="U113" s="33"/>
      <c r="V113" s="33"/>
      <c r="W113" s="33"/>
      <c r="X113" s="28"/>
      <c r="Y113" s="30"/>
      <c r="Z113" s="30"/>
      <c r="AA113" s="30"/>
      <c r="AB113" s="30"/>
      <c r="AC113" s="30"/>
      <c r="AD113" s="30"/>
      <c r="AE113" s="30"/>
      <c r="AF113" s="30"/>
      <c r="AG113" s="30"/>
      <c r="AH113" s="30"/>
      <c r="AI113" s="28"/>
      <c r="AJ113" s="28"/>
      <c r="AK113" s="33"/>
      <c r="AL113" s="33"/>
      <c r="AM113" s="33"/>
      <c r="AN113" s="33"/>
      <c r="AO113" s="33"/>
      <c r="AP113" s="33"/>
      <c r="AQ113" s="33"/>
      <c r="AR113" s="33"/>
      <c r="AS113" s="33"/>
      <c r="AT113" s="26"/>
      <c r="AU113" s="26"/>
      <c r="AV113" s="26"/>
      <c r="AW113" s="26"/>
      <c r="AX113" s="26"/>
      <c r="AY113" s="27"/>
    </row>
    <row r="114" spans="1:51" ht="14.25" customHeight="1">
      <c r="A114" s="8"/>
      <c r="B114" s="394"/>
      <c r="C114" s="395"/>
      <c r="D114" s="395"/>
      <c r="E114" s="395"/>
      <c r="F114" s="395"/>
      <c r="G114" s="396"/>
      <c r="H114" s="25"/>
      <c r="I114" s="26"/>
      <c r="J114" s="26"/>
      <c r="K114" s="26"/>
      <c r="L114" s="26"/>
      <c r="M114" s="32"/>
      <c r="N114" s="34"/>
      <c r="O114" s="34"/>
      <c r="P114" s="34"/>
      <c r="Q114" s="34"/>
      <c r="R114" s="34"/>
      <c r="S114" s="34"/>
      <c r="T114" s="34"/>
      <c r="U114" s="34"/>
      <c r="V114" s="34"/>
      <c r="W114" s="34"/>
      <c r="X114" s="28"/>
      <c r="Y114" s="34"/>
      <c r="Z114" s="34"/>
      <c r="AA114" s="34"/>
      <c r="AB114" s="34"/>
      <c r="AC114" s="34"/>
      <c r="AD114" s="34"/>
      <c r="AE114" s="34"/>
      <c r="AF114" s="34"/>
      <c r="AG114" s="34"/>
      <c r="AH114" s="34"/>
      <c r="AI114" s="28"/>
      <c r="AJ114" s="34"/>
      <c r="AK114" s="34"/>
      <c r="AL114" s="34"/>
      <c r="AM114" s="34"/>
      <c r="AN114" s="34"/>
      <c r="AO114" s="34"/>
      <c r="AP114" s="34"/>
      <c r="AQ114" s="34"/>
      <c r="AR114" s="34"/>
      <c r="AS114" s="34"/>
      <c r="AT114" s="26"/>
      <c r="AU114" s="26"/>
      <c r="AV114" s="26"/>
      <c r="AW114" s="26"/>
      <c r="AX114" s="26"/>
      <c r="AY114" s="27"/>
    </row>
    <row r="115" spans="1:51" ht="14.25" customHeight="1">
      <c r="A115" s="8"/>
      <c r="B115" s="394"/>
      <c r="C115" s="395"/>
      <c r="D115" s="395"/>
      <c r="E115" s="395"/>
      <c r="F115" s="395"/>
      <c r="G115" s="396"/>
      <c r="H115" s="25"/>
      <c r="I115" s="26"/>
      <c r="J115" s="26"/>
      <c r="K115" s="26"/>
      <c r="L115" s="26"/>
      <c r="M115" s="32"/>
      <c r="N115" s="34"/>
      <c r="O115" s="34"/>
      <c r="P115" s="34"/>
      <c r="Q115" s="34"/>
      <c r="R115" s="34"/>
      <c r="S115" s="34"/>
      <c r="T115" s="34"/>
      <c r="U115" s="34"/>
      <c r="V115" s="34"/>
      <c r="W115" s="34"/>
      <c r="X115" s="28"/>
      <c r="Y115" s="34"/>
      <c r="Z115" s="34"/>
      <c r="AA115" s="34"/>
      <c r="AB115" s="34"/>
      <c r="AC115" s="34"/>
      <c r="AD115" s="34"/>
      <c r="AE115" s="34"/>
      <c r="AF115" s="34"/>
      <c r="AG115" s="34"/>
      <c r="AH115" s="34"/>
      <c r="AI115" s="28"/>
      <c r="AJ115" s="34"/>
      <c r="AK115" s="33"/>
      <c r="AL115" s="33"/>
      <c r="AM115" s="33"/>
      <c r="AN115" s="33"/>
      <c r="AO115" s="33"/>
      <c r="AP115" s="33"/>
      <c r="AQ115" s="33"/>
      <c r="AR115" s="33"/>
      <c r="AS115" s="34"/>
      <c r="AT115" s="26"/>
      <c r="AU115" s="26"/>
      <c r="AV115" s="26"/>
      <c r="AW115" s="26"/>
      <c r="AX115" s="26"/>
      <c r="AY115" s="27"/>
    </row>
    <row r="116" spans="1:51" ht="14.25" customHeight="1">
      <c r="A116" s="8"/>
      <c r="B116" s="394"/>
      <c r="C116" s="395"/>
      <c r="D116" s="395"/>
      <c r="E116" s="395"/>
      <c r="F116" s="395"/>
      <c r="G116" s="396"/>
      <c r="H116" s="25"/>
      <c r="I116" s="26"/>
      <c r="J116" s="26"/>
      <c r="K116" s="26"/>
      <c r="L116" s="26"/>
      <c r="M116" s="32"/>
      <c r="N116" s="33"/>
      <c r="O116" s="33"/>
      <c r="P116" s="33"/>
      <c r="Q116" s="33"/>
      <c r="R116" s="33"/>
      <c r="S116" s="33"/>
      <c r="T116" s="33"/>
      <c r="U116" s="33"/>
      <c r="V116" s="33"/>
      <c r="W116" s="33"/>
      <c r="X116" s="28"/>
      <c r="Y116" s="33"/>
      <c r="Z116" s="33"/>
      <c r="AA116" s="33"/>
      <c r="AB116" s="33"/>
      <c r="AC116" s="33"/>
      <c r="AD116" s="33"/>
      <c r="AE116" s="33"/>
      <c r="AF116" s="33"/>
      <c r="AG116" s="33"/>
      <c r="AH116" s="33"/>
      <c r="AI116" s="28"/>
      <c r="AJ116" s="33"/>
      <c r="AK116" s="33"/>
      <c r="AL116" s="33"/>
      <c r="AM116" s="33"/>
      <c r="AN116" s="33"/>
      <c r="AO116" s="33"/>
      <c r="AP116" s="33"/>
      <c r="AQ116" s="33"/>
      <c r="AR116" s="33"/>
      <c r="AS116" s="33"/>
      <c r="AT116" s="26"/>
      <c r="AU116" s="26"/>
      <c r="AV116" s="26"/>
      <c r="AW116" s="26"/>
      <c r="AX116" s="26"/>
      <c r="AY116" s="27"/>
    </row>
    <row r="117" spans="1:51" ht="14.25" customHeight="1">
      <c r="A117" s="8"/>
      <c r="B117" s="394"/>
      <c r="C117" s="395"/>
      <c r="D117" s="395"/>
      <c r="E117" s="395"/>
      <c r="F117" s="395"/>
      <c r="G117" s="396"/>
      <c r="H117" s="25"/>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7"/>
    </row>
    <row r="118" spans="1:51" ht="14.25" customHeight="1">
      <c r="A118" s="8"/>
      <c r="B118" s="394"/>
      <c r="C118" s="395"/>
      <c r="D118" s="395"/>
      <c r="E118" s="395"/>
      <c r="F118" s="395"/>
      <c r="G118" s="396"/>
      <c r="H118" s="25"/>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7"/>
    </row>
    <row r="119" spans="1:51" ht="14.25" customHeight="1">
      <c r="A119" s="8"/>
      <c r="B119" s="394"/>
      <c r="C119" s="395"/>
      <c r="D119" s="395"/>
      <c r="E119" s="395"/>
      <c r="F119" s="395"/>
      <c r="G119" s="396"/>
      <c r="H119" s="25"/>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7"/>
    </row>
    <row r="120" spans="1:51" ht="14.25" customHeight="1">
      <c r="A120" s="8"/>
      <c r="B120" s="394"/>
      <c r="C120" s="395"/>
      <c r="D120" s="395"/>
      <c r="E120" s="395"/>
      <c r="F120" s="395"/>
      <c r="G120" s="396"/>
      <c r="H120" s="25"/>
      <c r="I120" s="26"/>
      <c r="J120" s="26"/>
      <c r="K120" s="26"/>
      <c r="L120" s="26"/>
      <c r="M120" s="26"/>
      <c r="N120" s="26"/>
      <c r="O120" s="26"/>
      <c r="P120" s="26"/>
      <c r="Q120" s="26"/>
      <c r="R120" s="26"/>
      <c r="S120" s="26"/>
      <c r="T120" s="26"/>
      <c r="U120" s="26"/>
      <c r="V120" s="26"/>
      <c r="W120" s="29"/>
      <c r="X120" s="29"/>
      <c r="Y120" s="29"/>
      <c r="Z120" s="29"/>
      <c r="AA120" s="29"/>
      <c r="AB120" s="29"/>
      <c r="AC120" s="29"/>
      <c r="AD120" s="29"/>
      <c r="AE120" s="29"/>
      <c r="AF120" s="29"/>
      <c r="AG120" s="29"/>
      <c r="AH120" s="29"/>
      <c r="AI120" s="29"/>
      <c r="AJ120" s="29"/>
      <c r="AK120" s="29"/>
      <c r="AL120" s="29"/>
      <c r="AM120" s="26"/>
      <c r="AN120" s="26"/>
      <c r="AO120" s="26"/>
      <c r="AP120" s="26"/>
      <c r="AQ120" s="26"/>
      <c r="AR120" s="26"/>
      <c r="AS120" s="26"/>
      <c r="AT120" s="26"/>
      <c r="AU120" s="26"/>
      <c r="AV120" s="26"/>
      <c r="AW120" s="26"/>
      <c r="AX120" s="26"/>
      <c r="AY120" s="27"/>
    </row>
    <row r="121" spans="1:51" ht="14.25" customHeight="1">
      <c r="A121" s="8"/>
      <c r="B121" s="394"/>
      <c r="C121" s="395"/>
      <c r="D121" s="395"/>
      <c r="E121" s="395"/>
      <c r="F121" s="395"/>
      <c r="G121" s="396"/>
      <c r="H121" s="25"/>
      <c r="I121" s="26"/>
      <c r="J121" s="26"/>
      <c r="K121" s="26"/>
      <c r="L121" s="26"/>
      <c r="M121" s="26"/>
      <c r="N121" s="26"/>
      <c r="O121" s="26"/>
      <c r="P121" s="26"/>
      <c r="Q121" s="26"/>
      <c r="R121" s="26"/>
      <c r="S121" s="26"/>
      <c r="T121" s="26"/>
      <c r="U121" s="26"/>
      <c r="V121" s="26"/>
      <c r="W121" s="29"/>
      <c r="X121" s="29"/>
      <c r="Y121" s="29"/>
      <c r="Z121" s="29"/>
      <c r="AA121" s="29"/>
      <c r="AB121" s="29"/>
      <c r="AC121" s="29"/>
      <c r="AD121" s="29"/>
      <c r="AE121" s="29"/>
      <c r="AF121" s="29"/>
      <c r="AG121" s="29"/>
      <c r="AH121" s="29"/>
      <c r="AI121" s="29"/>
      <c r="AJ121" s="29"/>
      <c r="AK121" s="29"/>
      <c r="AL121" s="29"/>
      <c r="AM121" s="26"/>
      <c r="AN121" s="26"/>
      <c r="AO121" s="26"/>
      <c r="AP121" s="26"/>
      <c r="AQ121" s="26"/>
      <c r="AR121" s="26"/>
      <c r="AS121" s="26"/>
      <c r="AT121" s="26"/>
      <c r="AU121" s="26"/>
      <c r="AV121" s="26"/>
      <c r="AW121" s="26"/>
      <c r="AX121" s="26"/>
      <c r="AY121" s="27"/>
    </row>
    <row r="122" spans="1:51" ht="14.25" customHeight="1">
      <c r="A122" s="8"/>
      <c r="B122" s="394"/>
      <c r="C122" s="395"/>
      <c r="D122" s="395"/>
      <c r="E122" s="395"/>
      <c r="F122" s="395"/>
      <c r="G122" s="396"/>
      <c r="H122" s="25"/>
      <c r="I122" s="26"/>
      <c r="J122" s="26"/>
      <c r="K122" s="26"/>
      <c r="L122" s="26"/>
      <c r="M122" s="26"/>
      <c r="N122" s="26"/>
      <c r="O122" s="26"/>
      <c r="P122" s="26"/>
      <c r="Q122" s="26"/>
      <c r="R122" s="26"/>
      <c r="S122" s="26"/>
      <c r="T122" s="26"/>
      <c r="U122" s="26"/>
      <c r="V122" s="26"/>
      <c r="W122" s="26"/>
      <c r="X122" s="26"/>
      <c r="Y122" s="26"/>
      <c r="Z122" s="30"/>
      <c r="AA122" s="30"/>
      <c r="AB122" s="30"/>
      <c r="AC122" s="30"/>
      <c r="AD122" s="30"/>
      <c r="AE122" s="30"/>
      <c r="AF122" s="30"/>
      <c r="AG122" s="30"/>
      <c r="AH122" s="30"/>
      <c r="AI122" s="30"/>
      <c r="AJ122" s="26"/>
      <c r="AK122" s="26"/>
      <c r="AL122" s="26"/>
      <c r="AM122" s="26"/>
      <c r="AN122" s="26"/>
      <c r="AO122" s="26"/>
      <c r="AP122" s="26"/>
      <c r="AQ122" s="26"/>
      <c r="AR122" s="26"/>
      <c r="AS122" s="26"/>
      <c r="AT122" s="26"/>
      <c r="AU122" s="26"/>
      <c r="AV122" s="26"/>
      <c r="AW122" s="26"/>
      <c r="AX122" s="26"/>
      <c r="AY122" s="27"/>
    </row>
    <row r="123" spans="1:51" ht="14.25" customHeight="1">
      <c r="A123" s="8"/>
      <c r="B123" s="394"/>
      <c r="C123" s="395"/>
      <c r="D123" s="395"/>
      <c r="E123" s="395"/>
      <c r="F123" s="395"/>
      <c r="G123" s="396"/>
      <c r="H123" s="25"/>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7"/>
    </row>
    <row r="124" spans="1:51" ht="14.25" customHeight="1">
      <c r="A124" s="8"/>
      <c r="B124" s="394"/>
      <c r="C124" s="395"/>
      <c r="D124" s="395"/>
      <c r="E124" s="395"/>
      <c r="F124" s="395"/>
      <c r="G124" s="396"/>
      <c r="H124" s="25"/>
      <c r="I124" s="26"/>
      <c r="J124" s="26"/>
      <c r="K124" s="32"/>
      <c r="L124" s="28"/>
      <c r="M124" s="28"/>
      <c r="N124" s="28"/>
      <c r="O124" s="28"/>
      <c r="P124" s="28"/>
      <c r="Q124" s="28"/>
      <c r="R124" s="28"/>
      <c r="S124" s="28"/>
      <c r="T124" s="28"/>
      <c r="U124" s="28"/>
      <c r="V124" s="28"/>
      <c r="W124" s="28"/>
      <c r="X124" s="28"/>
      <c r="Y124" s="26"/>
      <c r="Z124" s="26"/>
      <c r="AA124" s="26"/>
      <c r="AB124" s="26"/>
      <c r="AC124" s="26"/>
      <c r="AD124" s="26"/>
      <c r="AE124" s="26"/>
      <c r="AF124" s="26"/>
      <c r="AG124" s="26"/>
      <c r="AH124" s="26"/>
      <c r="AI124" s="26"/>
      <c r="AJ124" s="26"/>
      <c r="AK124" s="26"/>
      <c r="AL124" s="26"/>
      <c r="AM124" s="26"/>
      <c r="AN124" s="26"/>
      <c r="AO124" s="28"/>
      <c r="AP124" s="28"/>
      <c r="AQ124" s="26"/>
      <c r="AR124" s="26"/>
      <c r="AS124" s="26"/>
      <c r="AT124" s="26"/>
      <c r="AU124" s="26"/>
      <c r="AV124" s="26"/>
      <c r="AW124" s="26"/>
      <c r="AX124" s="26"/>
      <c r="AY124" s="27"/>
    </row>
    <row r="125" spans="1:51" ht="14.25" customHeight="1">
      <c r="A125" s="8"/>
      <c r="B125" s="394"/>
      <c r="C125" s="395"/>
      <c r="D125" s="395"/>
      <c r="E125" s="395"/>
      <c r="F125" s="395"/>
      <c r="G125" s="396"/>
      <c r="H125" s="25"/>
      <c r="I125" s="26"/>
      <c r="J125" s="26"/>
      <c r="K125" s="32"/>
      <c r="L125" s="28"/>
      <c r="M125" s="28"/>
      <c r="N125" s="28"/>
      <c r="O125" s="28"/>
      <c r="P125" s="28"/>
      <c r="Q125" s="28"/>
      <c r="R125" s="28"/>
      <c r="S125" s="28"/>
      <c r="T125" s="28"/>
      <c r="U125" s="28"/>
      <c r="V125" s="35"/>
      <c r="W125" s="36"/>
      <c r="X125" s="36"/>
      <c r="Y125" s="36"/>
      <c r="Z125" s="36"/>
      <c r="AA125" s="36"/>
      <c r="AB125" s="36"/>
      <c r="AC125" s="36"/>
      <c r="AD125" s="36"/>
      <c r="AE125" s="36"/>
      <c r="AF125" s="36"/>
      <c r="AG125" s="36"/>
      <c r="AH125" s="36"/>
      <c r="AI125" s="36"/>
      <c r="AJ125" s="36"/>
      <c r="AK125" s="37"/>
      <c r="AL125" s="29"/>
      <c r="AM125" s="29"/>
      <c r="AN125" s="29"/>
      <c r="AO125" s="28"/>
      <c r="AP125" s="28"/>
      <c r="AQ125" s="26"/>
      <c r="AR125" s="26"/>
      <c r="AS125" s="26"/>
      <c r="AT125" s="26"/>
      <c r="AU125" s="26"/>
      <c r="AV125" s="26"/>
      <c r="AW125" s="26"/>
      <c r="AX125" s="26"/>
      <c r="AY125" s="27"/>
    </row>
    <row r="126" spans="1:51" ht="14.25" customHeight="1">
      <c r="A126" s="8"/>
      <c r="B126" s="394"/>
      <c r="C126" s="395"/>
      <c r="D126" s="395"/>
      <c r="E126" s="395"/>
      <c r="F126" s="395"/>
      <c r="G126" s="396"/>
      <c r="H126" s="25"/>
      <c r="I126" s="26"/>
      <c r="J126" s="26"/>
      <c r="K126" s="32"/>
      <c r="L126" s="28"/>
      <c r="M126" s="28"/>
      <c r="N126" s="28"/>
      <c r="O126" s="28"/>
      <c r="P126" s="28"/>
      <c r="Q126" s="28"/>
      <c r="R126" s="28"/>
      <c r="S126" s="28"/>
      <c r="T126" s="28"/>
      <c r="U126" s="28"/>
      <c r="V126" s="986" t="s">
        <v>124</v>
      </c>
      <c r="W126" s="987"/>
      <c r="X126" s="987"/>
      <c r="Y126" s="987"/>
      <c r="Z126" s="987"/>
      <c r="AA126" s="987"/>
      <c r="AB126" s="987"/>
      <c r="AC126" s="987"/>
      <c r="AD126" s="987"/>
      <c r="AE126" s="987"/>
      <c r="AF126" s="987"/>
      <c r="AG126" s="987"/>
      <c r="AH126" s="987"/>
      <c r="AI126" s="987"/>
      <c r="AJ126" s="987"/>
      <c r="AK126" s="988"/>
      <c r="AL126" s="29"/>
      <c r="AM126" s="29"/>
      <c r="AN126" s="29"/>
      <c r="AO126" s="28"/>
      <c r="AP126" s="28"/>
      <c r="AQ126" s="26"/>
      <c r="AR126" s="26"/>
      <c r="AS126" s="26"/>
      <c r="AT126" s="26"/>
      <c r="AU126" s="26"/>
      <c r="AV126" s="26"/>
      <c r="AW126" s="26"/>
      <c r="AX126" s="26"/>
      <c r="AY126" s="27"/>
    </row>
    <row r="127" spans="1:51" ht="14.25" customHeight="1">
      <c r="A127" s="8"/>
      <c r="B127" s="394"/>
      <c r="C127" s="395"/>
      <c r="D127" s="395"/>
      <c r="E127" s="395"/>
      <c r="F127" s="395"/>
      <c r="G127" s="396"/>
      <c r="H127" s="25"/>
      <c r="I127" s="26"/>
      <c r="J127" s="26"/>
      <c r="K127" s="32"/>
      <c r="L127" s="28"/>
      <c r="M127" s="28"/>
      <c r="N127" s="28"/>
      <c r="O127" s="28"/>
      <c r="P127" s="28"/>
      <c r="Q127" s="28"/>
      <c r="R127" s="28"/>
      <c r="S127" s="28"/>
      <c r="T127" s="28"/>
      <c r="U127" s="28"/>
      <c r="V127" s="986" t="s">
        <v>125</v>
      </c>
      <c r="W127" s="987"/>
      <c r="X127" s="987"/>
      <c r="Y127" s="987"/>
      <c r="Z127" s="987"/>
      <c r="AA127" s="987"/>
      <c r="AB127" s="987"/>
      <c r="AC127" s="987"/>
      <c r="AD127" s="987"/>
      <c r="AE127" s="987"/>
      <c r="AF127" s="987"/>
      <c r="AG127" s="987"/>
      <c r="AH127" s="987"/>
      <c r="AI127" s="987"/>
      <c r="AJ127" s="987"/>
      <c r="AK127" s="988"/>
      <c r="AL127" s="26"/>
      <c r="AM127" s="26"/>
      <c r="AN127" s="26"/>
      <c r="AO127" s="28"/>
      <c r="AP127" s="28"/>
      <c r="AQ127" s="26"/>
      <c r="AR127" s="26"/>
      <c r="AS127" s="26"/>
      <c r="AT127" s="26"/>
      <c r="AU127" s="26"/>
      <c r="AV127" s="26"/>
      <c r="AW127" s="26"/>
      <c r="AX127" s="26"/>
      <c r="AY127" s="27"/>
    </row>
    <row r="128" spans="1:51" ht="14.25" customHeight="1">
      <c r="A128" s="8"/>
      <c r="B128" s="394"/>
      <c r="C128" s="395"/>
      <c r="D128" s="395"/>
      <c r="E128" s="395"/>
      <c r="F128" s="395"/>
      <c r="G128" s="396"/>
      <c r="H128" s="25"/>
      <c r="I128" s="26"/>
      <c r="J128" s="26"/>
      <c r="K128" s="32"/>
      <c r="L128" s="28"/>
      <c r="M128" s="28"/>
      <c r="N128" s="28"/>
      <c r="O128" s="28"/>
      <c r="P128" s="28"/>
      <c r="Q128" s="28"/>
      <c r="R128" s="28"/>
      <c r="S128" s="28"/>
      <c r="T128" s="28"/>
      <c r="U128" s="28"/>
      <c r="V128" s="38"/>
      <c r="W128" s="39"/>
      <c r="X128" s="39"/>
      <c r="Y128" s="40"/>
      <c r="Z128" s="40"/>
      <c r="AA128" s="40"/>
      <c r="AB128" s="40"/>
      <c r="AC128" s="40"/>
      <c r="AD128" s="40"/>
      <c r="AE128" s="40"/>
      <c r="AF128" s="40"/>
      <c r="AG128" s="40"/>
      <c r="AH128" s="40"/>
      <c r="AI128" s="39"/>
      <c r="AJ128" s="39"/>
      <c r="AK128" s="41"/>
      <c r="AL128" s="28"/>
      <c r="AM128" s="28"/>
      <c r="AN128" s="28"/>
      <c r="AO128" s="28"/>
      <c r="AP128" s="28"/>
      <c r="AQ128" s="26"/>
      <c r="AR128" s="26"/>
      <c r="AS128" s="26"/>
      <c r="AT128" s="26"/>
      <c r="AU128" s="26"/>
      <c r="AV128" s="26"/>
      <c r="AW128" s="26"/>
      <c r="AX128" s="26"/>
      <c r="AY128" s="27"/>
    </row>
    <row r="129" spans="1:51" ht="14.25" customHeight="1">
      <c r="A129" s="8"/>
      <c r="B129" s="394"/>
      <c r="C129" s="395"/>
      <c r="D129" s="395"/>
      <c r="E129" s="395"/>
      <c r="F129" s="395"/>
      <c r="G129" s="396"/>
      <c r="H129" s="25"/>
      <c r="I129" s="26"/>
      <c r="J129" s="26"/>
      <c r="K129" s="32"/>
      <c r="L129" s="28"/>
      <c r="M129" s="28"/>
      <c r="N129" s="28"/>
      <c r="O129" s="28"/>
      <c r="P129" s="28"/>
      <c r="Q129" s="28"/>
      <c r="R129" s="28"/>
      <c r="S129" s="28"/>
      <c r="T129" s="28"/>
      <c r="U129" s="28"/>
      <c r="V129" s="28"/>
      <c r="W129" s="28"/>
      <c r="X129" s="28"/>
      <c r="Y129" s="28"/>
      <c r="Z129" s="28"/>
      <c r="AA129" s="28"/>
      <c r="AB129" s="28"/>
      <c r="AC129" s="28"/>
      <c r="AD129" s="42"/>
      <c r="AE129" s="28"/>
      <c r="AF129" s="28"/>
      <c r="AG129" s="28"/>
      <c r="AH129" s="28"/>
      <c r="AI129" s="28"/>
      <c r="AJ129" s="28"/>
      <c r="AK129" s="28"/>
      <c r="AL129" s="28"/>
      <c r="AM129" s="28"/>
      <c r="AN129" s="28"/>
      <c r="AO129" s="28"/>
      <c r="AP129" s="28"/>
      <c r="AQ129" s="26"/>
      <c r="AR129" s="26"/>
      <c r="AS129" s="26"/>
      <c r="AT129" s="26"/>
      <c r="AU129" s="26"/>
      <c r="AV129" s="26"/>
      <c r="AW129" s="26"/>
      <c r="AX129" s="26"/>
      <c r="AY129" s="27"/>
    </row>
    <row r="130" spans="1:51" ht="14.25" customHeight="1" thickBot="1">
      <c r="A130" s="8"/>
      <c r="B130" s="394"/>
      <c r="C130" s="395"/>
      <c r="D130" s="395"/>
      <c r="E130" s="395"/>
      <c r="F130" s="395"/>
      <c r="G130" s="396"/>
      <c r="H130" s="25"/>
      <c r="I130" s="26"/>
      <c r="J130" s="26"/>
      <c r="K130" s="32"/>
      <c r="L130" s="28"/>
      <c r="M130" s="28"/>
      <c r="N130" s="28"/>
      <c r="O130" s="28"/>
      <c r="P130" s="28"/>
      <c r="Q130" s="28"/>
      <c r="R130" s="28"/>
      <c r="S130" s="43"/>
      <c r="T130" s="43"/>
      <c r="U130" s="43"/>
      <c r="V130" s="43"/>
      <c r="W130" s="43"/>
      <c r="X130" s="43"/>
      <c r="Y130" s="43"/>
      <c r="Z130" s="43"/>
      <c r="AA130" s="43"/>
      <c r="AB130" s="43"/>
      <c r="AC130" s="43"/>
      <c r="AD130" s="44"/>
      <c r="AE130" s="43"/>
      <c r="AF130" s="43"/>
      <c r="AG130" s="43"/>
      <c r="AH130" s="43"/>
      <c r="AI130" s="43"/>
      <c r="AJ130" s="43"/>
      <c r="AK130" s="43"/>
      <c r="AL130" s="43"/>
      <c r="AM130" s="43"/>
      <c r="AN130" s="43"/>
      <c r="AO130" s="28"/>
      <c r="AP130" s="28"/>
      <c r="AQ130" s="26"/>
      <c r="AR130" s="26"/>
      <c r="AS130" s="26"/>
      <c r="AT130" s="26"/>
      <c r="AU130" s="26"/>
      <c r="AV130" s="26"/>
      <c r="AW130" s="26"/>
      <c r="AX130" s="26"/>
      <c r="AY130" s="27"/>
    </row>
    <row r="131" spans="1:51" ht="14.25" customHeight="1">
      <c r="A131" s="8"/>
      <c r="B131" s="394"/>
      <c r="C131" s="395"/>
      <c r="D131" s="395"/>
      <c r="E131" s="395"/>
      <c r="F131" s="395"/>
      <c r="G131" s="396"/>
      <c r="H131" s="25"/>
      <c r="I131" s="26"/>
      <c r="J131" s="26"/>
      <c r="K131" s="32"/>
      <c r="L131" s="28"/>
      <c r="M131" s="28"/>
      <c r="N131" s="28"/>
      <c r="O131" s="28"/>
      <c r="P131" s="28"/>
      <c r="Q131" s="28"/>
      <c r="R131" s="45"/>
      <c r="S131" s="46"/>
      <c r="T131" s="28"/>
      <c r="U131" s="28"/>
      <c r="V131" s="28"/>
      <c r="W131" s="28"/>
      <c r="X131" s="28"/>
      <c r="Y131" s="28"/>
      <c r="Z131" s="28"/>
      <c r="AA131" s="28"/>
      <c r="AB131" s="28"/>
      <c r="AC131" s="28"/>
      <c r="AD131" s="47"/>
      <c r="AE131" s="28"/>
      <c r="AF131" s="28"/>
      <c r="AG131" s="28"/>
      <c r="AH131" s="28"/>
      <c r="AI131" s="28"/>
      <c r="AJ131" s="28"/>
      <c r="AK131" s="28"/>
      <c r="AL131" s="28"/>
      <c r="AM131" s="28"/>
      <c r="AN131" s="28"/>
      <c r="AO131" s="42"/>
      <c r="AP131" s="28"/>
      <c r="AQ131" s="26"/>
      <c r="AR131" s="26"/>
      <c r="AS131" s="26"/>
      <c r="AT131" s="26"/>
      <c r="AU131" s="26"/>
      <c r="AV131" s="26"/>
      <c r="AW131" s="26"/>
      <c r="AX131" s="26"/>
      <c r="AY131" s="27"/>
    </row>
    <row r="132" spans="1:51" ht="14.25" customHeight="1">
      <c r="A132" s="8"/>
      <c r="B132" s="394"/>
      <c r="C132" s="395"/>
      <c r="D132" s="395"/>
      <c r="E132" s="395"/>
      <c r="F132" s="395"/>
      <c r="G132" s="396"/>
      <c r="H132" s="25"/>
      <c r="I132" s="26"/>
      <c r="J132" s="26"/>
      <c r="K132" s="32"/>
      <c r="L132" s="28"/>
      <c r="M132" s="28"/>
      <c r="N132" s="28"/>
      <c r="O132" s="28"/>
      <c r="P132" s="28"/>
      <c r="Q132" s="28"/>
      <c r="R132" s="28"/>
      <c r="S132" s="42"/>
      <c r="T132" s="28"/>
      <c r="U132" s="28"/>
      <c r="V132" s="28"/>
      <c r="W132" s="28"/>
      <c r="X132" s="28"/>
      <c r="Y132" s="28"/>
      <c r="Z132" s="28"/>
      <c r="AA132" s="28"/>
      <c r="AB132" s="28"/>
      <c r="AC132" s="28"/>
      <c r="AD132" s="48"/>
      <c r="AE132" s="28"/>
      <c r="AF132" s="28"/>
      <c r="AG132" s="28"/>
      <c r="AH132" s="28"/>
      <c r="AI132" s="28"/>
      <c r="AJ132" s="28"/>
      <c r="AK132" s="28"/>
      <c r="AL132" s="28"/>
      <c r="AM132" s="28"/>
      <c r="AN132" s="28"/>
      <c r="AO132" s="42"/>
      <c r="AP132" s="28"/>
      <c r="AQ132" s="26"/>
      <c r="AR132" s="26"/>
      <c r="AS132" s="26"/>
      <c r="AT132" s="26"/>
      <c r="AU132" s="26"/>
      <c r="AV132" s="26"/>
      <c r="AW132" s="26"/>
      <c r="AX132" s="26"/>
      <c r="AY132" s="27"/>
    </row>
    <row r="133" spans="1:51" ht="14.25" customHeight="1">
      <c r="A133" s="8"/>
      <c r="B133" s="394"/>
      <c r="C133" s="395"/>
      <c r="D133" s="395"/>
      <c r="E133" s="395"/>
      <c r="F133" s="395"/>
      <c r="G133" s="396"/>
      <c r="H133" s="25"/>
      <c r="I133" s="26"/>
      <c r="J133" s="26"/>
      <c r="K133" s="32"/>
      <c r="L133" s="28"/>
      <c r="M133" s="32"/>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6"/>
      <c r="AU133" s="26"/>
      <c r="AV133" s="26"/>
      <c r="AW133" s="26"/>
      <c r="AX133" s="26"/>
      <c r="AY133" s="27"/>
    </row>
    <row r="134" spans="1:51" ht="14.25" customHeight="1">
      <c r="A134" s="8"/>
      <c r="B134" s="394"/>
      <c r="C134" s="395"/>
      <c r="D134" s="395"/>
      <c r="E134" s="395"/>
      <c r="F134" s="395"/>
      <c r="G134" s="396"/>
      <c r="H134" s="25"/>
      <c r="I134" s="26"/>
      <c r="J134" s="26"/>
      <c r="K134" s="32"/>
      <c r="L134" s="28"/>
      <c r="M134" s="32"/>
      <c r="N134" s="989" t="s">
        <v>126</v>
      </c>
      <c r="O134" s="989"/>
      <c r="P134" s="989"/>
      <c r="Q134" s="989"/>
      <c r="R134" s="989"/>
      <c r="S134" s="989"/>
      <c r="T134" s="989"/>
      <c r="U134" s="989"/>
      <c r="V134" s="989"/>
      <c r="W134" s="989"/>
      <c r="X134" s="28"/>
      <c r="Y134" s="989" t="s">
        <v>126</v>
      </c>
      <c r="Z134" s="989"/>
      <c r="AA134" s="989"/>
      <c r="AB134" s="989"/>
      <c r="AC134" s="989"/>
      <c r="AD134" s="989"/>
      <c r="AE134" s="989"/>
      <c r="AF134" s="989"/>
      <c r="AG134" s="989"/>
      <c r="AH134" s="989"/>
      <c r="AI134" s="28"/>
      <c r="AJ134" s="990" t="s">
        <v>127</v>
      </c>
      <c r="AK134" s="990"/>
      <c r="AL134" s="990"/>
      <c r="AM134" s="990"/>
      <c r="AN134" s="990"/>
      <c r="AO134" s="990"/>
      <c r="AP134" s="990"/>
      <c r="AQ134" s="990"/>
      <c r="AR134" s="990"/>
      <c r="AS134" s="28"/>
      <c r="AT134" s="26"/>
      <c r="AU134" s="26"/>
      <c r="AV134" s="26"/>
      <c r="AW134" s="26"/>
      <c r="AX134" s="26"/>
      <c r="AY134" s="27"/>
    </row>
    <row r="135" spans="1:51" ht="14.25" customHeight="1">
      <c r="A135" s="8"/>
      <c r="B135" s="394"/>
      <c r="C135" s="395"/>
      <c r="D135" s="395"/>
      <c r="E135" s="395"/>
      <c r="F135" s="395"/>
      <c r="G135" s="396"/>
      <c r="H135" s="25"/>
      <c r="I135" s="26"/>
      <c r="J135" s="26"/>
      <c r="K135" s="32"/>
      <c r="L135" s="28"/>
      <c r="M135" s="32"/>
      <c r="N135" s="991" t="s">
        <v>128</v>
      </c>
      <c r="O135" s="469"/>
      <c r="P135" s="469"/>
      <c r="Q135" s="469"/>
      <c r="R135" s="469"/>
      <c r="S135" s="469"/>
      <c r="T135" s="469"/>
      <c r="U135" s="469"/>
      <c r="V135" s="469"/>
      <c r="W135" s="469"/>
      <c r="X135" s="28"/>
      <c r="Y135" s="991" t="s">
        <v>129</v>
      </c>
      <c r="Z135" s="469"/>
      <c r="AA135" s="469"/>
      <c r="AB135" s="469"/>
      <c r="AC135" s="469"/>
      <c r="AD135" s="469"/>
      <c r="AE135" s="469"/>
      <c r="AF135" s="469"/>
      <c r="AG135" s="469"/>
      <c r="AH135" s="469"/>
      <c r="AI135" s="28"/>
      <c r="AJ135" s="981" t="s">
        <v>130</v>
      </c>
      <c r="AK135" s="368"/>
      <c r="AL135" s="368"/>
      <c r="AM135" s="368"/>
      <c r="AN135" s="368"/>
      <c r="AO135" s="368"/>
      <c r="AP135" s="368"/>
      <c r="AQ135" s="368"/>
      <c r="AR135" s="381"/>
      <c r="AS135" s="33"/>
      <c r="AT135" s="26"/>
      <c r="AU135" s="26"/>
      <c r="AV135" s="26"/>
      <c r="AW135" s="26"/>
      <c r="AX135" s="26"/>
      <c r="AY135" s="27"/>
    </row>
    <row r="136" spans="1:51" ht="14.25" customHeight="1">
      <c r="A136" s="8"/>
      <c r="B136" s="394"/>
      <c r="C136" s="395"/>
      <c r="D136" s="395"/>
      <c r="E136" s="395"/>
      <c r="F136" s="395"/>
      <c r="G136" s="396"/>
      <c r="H136" s="25"/>
      <c r="I136" s="26"/>
      <c r="J136" s="26"/>
      <c r="K136" s="32"/>
      <c r="L136" s="28"/>
      <c r="M136" s="32"/>
      <c r="N136" s="991" t="s">
        <v>131</v>
      </c>
      <c r="O136" s="469"/>
      <c r="P136" s="469"/>
      <c r="Q136" s="469"/>
      <c r="R136" s="469"/>
      <c r="S136" s="469"/>
      <c r="T136" s="469"/>
      <c r="U136" s="469"/>
      <c r="V136" s="469"/>
      <c r="W136" s="469"/>
      <c r="X136" s="28"/>
      <c r="Y136" s="978" t="s">
        <v>132</v>
      </c>
      <c r="Z136" s="979"/>
      <c r="AA136" s="979"/>
      <c r="AB136" s="979"/>
      <c r="AC136" s="979"/>
      <c r="AD136" s="979"/>
      <c r="AE136" s="979"/>
      <c r="AF136" s="979"/>
      <c r="AG136" s="979"/>
      <c r="AH136" s="980"/>
      <c r="AI136" s="28"/>
      <c r="AJ136" s="981" t="s">
        <v>133</v>
      </c>
      <c r="AK136" s="368"/>
      <c r="AL136" s="368"/>
      <c r="AM136" s="368"/>
      <c r="AN136" s="368"/>
      <c r="AO136" s="368"/>
      <c r="AP136" s="368"/>
      <c r="AQ136" s="368"/>
      <c r="AR136" s="381"/>
      <c r="AS136" s="33"/>
      <c r="AT136" s="26"/>
      <c r="AU136" s="26"/>
      <c r="AV136" s="26"/>
      <c r="AW136" s="26"/>
      <c r="AX136" s="26"/>
      <c r="AY136" s="27"/>
    </row>
    <row r="137" spans="1:51" ht="14.25" customHeight="1">
      <c r="A137" s="8"/>
      <c r="B137" s="394"/>
      <c r="C137" s="395"/>
      <c r="D137" s="395"/>
      <c r="E137" s="395"/>
      <c r="F137" s="395"/>
      <c r="G137" s="396"/>
      <c r="H137" s="25"/>
      <c r="I137" s="26"/>
      <c r="J137" s="26"/>
      <c r="K137" s="32"/>
      <c r="L137" s="28"/>
      <c r="M137" s="32"/>
      <c r="N137" s="982" t="s">
        <v>134</v>
      </c>
      <c r="O137" s="982"/>
      <c r="P137" s="982"/>
      <c r="Q137" s="982"/>
      <c r="R137" s="982"/>
      <c r="S137" s="982"/>
      <c r="T137" s="982"/>
      <c r="U137" s="982"/>
      <c r="V137" s="982"/>
      <c r="W137" s="982"/>
      <c r="X137" s="28"/>
      <c r="Y137" s="982" t="s">
        <v>135</v>
      </c>
      <c r="Z137" s="982"/>
      <c r="AA137" s="982"/>
      <c r="AB137" s="982"/>
      <c r="AC137" s="982"/>
      <c r="AD137" s="982"/>
      <c r="AE137" s="982"/>
      <c r="AF137" s="982"/>
      <c r="AG137" s="982"/>
      <c r="AH137" s="982"/>
      <c r="AI137" s="28"/>
      <c r="AJ137" s="983" t="s">
        <v>136</v>
      </c>
      <c r="AK137" s="983"/>
      <c r="AL137" s="983"/>
      <c r="AM137" s="983"/>
      <c r="AN137" s="983"/>
      <c r="AO137" s="983"/>
      <c r="AP137" s="983"/>
      <c r="AQ137" s="983"/>
      <c r="AR137" s="983"/>
      <c r="AS137" s="34"/>
      <c r="AT137" s="26"/>
      <c r="AU137" s="26"/>
      <c r="AV137" s="26"/>
      <c r="AW137" s="26"/>
      <c r="AX137" s="26"/>
      <c r="AY137" s="27"/>
    </row>
    <row r="138" spans="1:51" ht="14.25" customHeight="1">
      <c r="A138" s="8"/>
      <c r="B138" s="394"/>
      <c r="C138" s="395"/>
      <c r="D138" s="395"/>
      <c r="E138" s="395"/>
      <c r="F138" s="395"/>
      <c r="G138" s="396"/>
      <c r="H138" s="25"/>
      <c r="I138" s="26"/>
      <c r="J138" s="26"/>
      <c r="K138" s="32"/>
      <c r="L138" s="34"/>
      <c r="M138" s="32"/>
      <c r="N138" s="984" t="s">
        <v>137</v>
      </c>
      <c r="O138" s="984"/>
      <c r="P138" s="984"/>
      <c r="Q138" s="984"/>
      <c r="R138" s="984"/>
      <c r="S138" s="984"/>
      <c r="T138" s="984"/>
      <c r="U138" s="984"/>
      <c r="V138" s="984"/>
      <c r="W138" s="984"/>
      <c r="X138" s="28"/>
      <c r="Y138" s="984" t="s">
        <v>138</v>
      </c>
      <c r="Z138" s="984"/>
      <c r="AA138" s="984"/>
      <c r="AB138" s="984"/>
      <c r="AC138" s="984"/>
      <c r="AD138" s="984"/>
      <c r="AE138" s="984"/>
      <c r="AF138" s="984"/>
      <c r="AG138" s="984"/>
      <c r="AH138" s="984"/>
      <c r="AI138" s="28"/>
      <c r="AJ138" s="984" t="s">
        <v>139</v>
      </c>
      <c r="AK138" s="985"/>
      <c r="AL138" s="985"/>
      <c r="AM138" s="985"/>
      <c r="AN138" s="985"/>
      <c r="AO138" s="985"/>
      <c r="AP138" s="985"/>
      <c r="AQ138" s="985"/>
      <c r="AR138" s="985"/>
      <c r="AS138" s="34"/>
      <c r="AT138" s="28"/>
      <c r="AU138" s="28"/>
      <c r="AV138" s="28"/>
      <c r="AW138" s="26"/>
      <c r="AX138" s="26"/>
      <c r="AY138" s="27"/>
    </row>
    <row r="139" spans="1:51" ht="14.25" customHeight="1">
      <c r="A139" s="8"/>
      <c r="B139" s="394"/>
      <c r="C139" s="395"/>
      <c r="D139" s="395"/>
      <c r="E139" s="395"/>
      <c r="F139" s="395"/>
      <c r="G139" s="396"/>
      <c r="H139" s="25"/>
      <c r="I139" s="26"/>
      <c r="J139" s="26"/>
      <c r="K139" s="32"/>
      <c r="L139" s="34"/>
      <c r="M139" s="32"/>
      <c r="N139" s="985"/>
      <c r="O139" s="985"/>
      <c r="P139" s="985"/>
      <c r="Q139" s="985"/>
      <c r="R139" s="985"/>
      <c r="S139" s="985"/>
      <c r="T139" s="985"/>
      <c r="U139" s="985"/>
      <c r="V139" s="985"/>
      <c r="W139" s="985"/>
      <c r="X139" s="28"/>
      <c r="Y139" s="985"/>
      <c r="Z139" s="985"/>
      <c r="AA139" s="985"/>
      <c r="AB139" s="985"/>
      <c r="AC139" s="985"/>
      <c r="AD139" s="985"/>
      <c r="AE139" s="985"/>
      <c r="AF139" s="985"/>
      <c r="AG139" s="985"/>
      <c r="AH139" s="985"/>
      <c r="AI139" s="28"/>
      <c r="AJ139" s="985"/>
      <c r="AK139" s="985"/>
      <c r="AL139" s="985"/>
      <c r="AM139" s="985"/>
      <c r="AN139" s="985"/>
      <c r="AO139" s="985"/>
      <c r="AP139" s="985"/>
      <c r="AQ139" s="985"/>
      <c r="AR139" s="985"/>
      <c r="AS139" s="49"/>
      <c r="AT139" s="28"/>
      <c r="AU139" s="28"/>
      <c r="AV139" s="28"/>
      <c r="AW139" s="26"/>
      <c r="AX139" s="26"/>
      <c r="AY139" s="27"/>
    </row>
    <row r="140" spans="1:51" ht="14.25" customHeight="1">
      <c r="A140" s="8"/>
      <c r="B140" s="394"/>
      <c r="C140" s="395"/>
      <c r="D140" s="395"/>
      <c r="E140" s="395"/>
      <c r="F140" s="395"/>
      <c r="G140" s="396"/>
      <c r="H140" s="25"/>
      <c r="I140" s="26"/>
      <c r="J140" s="26"/>
      <c r="K140" s="32"/>
      <c r="L140" s="33"/>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33"/>
      <c r="AU140" s="33"/>
      <c r="AV140" s="33"/>
      <c r="AW140" s="26"/>
      <c r="AX140" s="26"/>
      <c r="AY140" s="27"/>
    </row>
    <row r="141" spans="1:51" ht="14.25" customHeight="1">
      <c r="A141" s="8"/>
      <c r="B141" s="394"/>
      <c r="C141" s="395"/>
      <c r="D141" s="395"/>
      <c r="E141" s="395"/>
      <c r="F141" s="395"/>
      <c r="G141" s="396"/>
      <c r="H141" s="25"/>
      <c r="I141" s="26"/>
      <c r="J141" s="26"/>
      <c r="K141" s="26"/>
      <c r="L141" s="26"/>
      <c r="M141" s="26"/>
      <c r="N141" s="26"/>
      <c r="O141" s="26"/>
      <c r="P141" s="32"/>
      <c r="Q141" s="28"/>
      <c r="R141" s="33"/>
      <c r="S141" s="33"/>
      <c r="T141" s="33"/>
      <c r="U141" s="33"/>
      <c r="V141" s="33"/>
      <c r="W141" s="33"/>
      <c r="X141" s="33"/>
      <c r="Y141" s="33"/>
      <c r="Z141" s="33"/>
      <c r="AA141" s="28"/>
      <c r="AB141" s="30"/>
      <c r="AC141" s="30"/>
      <c r="AD141" s="30"/>
      <c r="AE141" s="30"/>
      <c r="AF141" s="30"/>
      <c r="AG141" s="30"/>
      <c r="AH141" s="30"/>
      <c r="AI141" s="30"/>
      <c r="AJ141" s="30"/>
      <c r="AK141" s="30"/>
      <c r="AL141" s="28"/>
      <c r="AM141" s="28"/>
      <c r="AN141" s="33"/>
      <c r="AO141" s="33"/>
      <c r="AP141" s="33"/>
      <c r="AQ141" s="33"/>
      <c r="AR141" s="33"/>
      <c r="AS141" s="33"/>
      <c r="AT141" s="33"/>
      <c r="AU141" s="33"/>
      <c r="AV141" s="33"/>
      <c r="AW141" s="26"/>
      <c r="AX141" s="26"/>
      <c r="AY141" s="27"/>
    </row>
    <row r="142" spans="1:51" ht="14.25" customHeight="1">
      <c r="A142" s="8"/>
      <c r="B142" s="394"/>
      <c r="C142" s="395"/>
      <c r="D142" s="395"/>
      <c r="E142" s="395"/>
      <c r="F142" s="395"/>
      <c r="G142" s="396"/>
      <c r="H142" s="25"/>
      <c r="I142" s="26"/>
      <c r="J142" s="26"/>
      <c r="K142" s="26"/>
      <c r="L142" s="26"/>
      <c r="M142" s="32"/>
      <c r="N142" s="28"/>
      <c r="O142" s="28"/>
      <c r="P142" s="32"/>
      <c r="Q142" s="34"/>
      <c r="R142" s="34"/>
      <c r="S142" s="34"/>
      <c r="T142" s="34"/>
      <c r="U142" s="34"/>
      <c r="V142" s="34"/>
      <c r="W142" s="34"/>
      <c r="X142" s="34"/>
      <c r="Y142" s="34"/>
      <c r="Z142" s="34"/>
      <c r="AA142" s="28"/>
      <c r="AB142" s="34"/>
      <c r="AC142" s="34"/>
      <c r="AD142" s="34"/>
      <c r="AE142" s="34"/>
      <c r="AF142" s="34"/>
      <c r="AG142" s="34"/>
      <c r="AH142" s="34"/>
      <c r="AI142" s="34"/>
      <c r="AJ142" s="34"/>
      <c r="AK142" s="34"/>
      <c r="AL142" s="28"/>
      <c r="AM142" s="34"/>
      <c r="AN142" s="34"/>
      <c r="AO142" s="34"/>
      <c r="AP142" s="34"/>
      <c r="AQ142" s="34"/>
      <c r="AR142" s="34"/>
      <c r="AS142" s="34"/>
      <c r="AT142" s="34"/>
      <c r="AU142" s="34"/>
      <c r="AV142" s="34"/>
      <c r="AW142" s="26"/>
      <c r="AX142" s="26"/>
      <c r="AY142" s="27"/>
    </row>
    <row r="143" spans="1:51" ht="14.25" customHeight="1">
      <c r="A143" s="8"/>
      <c r="B143" s="394"/>
      <c r="C143" s="395"/>
      <c r="D143" s="395"/>
      <c r="E143" s="395"/>
      <c r="F143" s="395"/>
      <c r="G143" s="396"/>
      <c r="H143" s="25"/>
      <c r="I143" s="26"/>
      <c r="J143" s="26"/>
      <c r="K143" s="26"/>
      <c r="L143" s="26"/>
      <c r="M143" s="32"/>
      <c r="N143" s="28"/>
      <c r="O143" s="28"/>
      <c r="P143" s="32"/>
      <c r="Q143" s="34"/>
      <c r="R143" s="34"/>
      <c r="S143" s="34"/>
      <c r="T143" s="34"/>
      <c r="U143" s="34"/>
      <c r="V143" s="34"/>
      <c r="W143" s="34"/>
      <c r="X143" s="34"/>
      <c r="Y143" s="34"/>
      <c r="Z143" s="34"/>
      <c r="AA143" s="28"/>
      <c r="AB143" s="34"/>
      <c r="AC143" s="34"/>
      <c r="AD143" s="34"/>
      <c r="AE143" s="34"/>
      <c r="AF143" s="34"/>
      <c r="AG143" s="34"/>
      <c r="AH143" s="34"/>
      <c r="AI143" s="34"/>
      <c r="AJ143" s="34"/>
      <c r="AK143" s="34"/>
      <c r="AL143" s="28"/>
      <c r="AM143" s="34"/>
      <c r="AN143" s="33"/>
      <c r="AO143" s="33"/>
      <c r="AP143" s="33"/>
      <c r="AQ143" s="33"/>
      <c r="AR143" s="33"/>
      <c r="AS143" s="33"/>
      <c r="AT143" s="33"/>
      <c r="AU143" s="33"/>
      <c r="AV143" s="34"/>
      <c r="AW143" s="26"/>
      <c r="AX143" s="26"/>
      <c r="AY143" s="27"/>
    </row>
    <row r="144" spans="1:51" ht="14.25" customHeight="1">
      <c r="A144" s="8"/>
      <c r="B144" s="394"/>
      <c r="C144" s="395"/>
      <c r="D144" s="395"/>
      <c r="E144" s="395"/>
      <c r="F144" s="395"/>
      <c r="G144" s="396"/>
      <c r="H144" s="25"/>
      <c r="I144" s="26"/>
      <c r="J144" s="26"/>
      <c r="K144" s="26"/>
      <c r="L144" s="26"/>
      <c r="M144" s="32"/>
      <c r="N144" s="28"/>
      <c r="O144" s="33"/>
      <c r="P144" s="32"/>
      <c r="Q144" s="33"/>
      <c r="R144" s="33"/>
      <c r="S144" s="33"/>
      <c r="T144" s="33"/>
      <c r="U144" s="33"/>
      <c r="V144" s="33"/>
      <c r="W144" s="33"/>
      <c r="X144" s="33"/>
      <c r="Y144" s="33"/>
      <c r="Z144" s="33"/>
      <c r="AA144" s="28"/>
      <c r="AB144" s="33"/>
      <c r="AC144" s="33"/>
      <c r="AD144" s="33"/>
      <c r="AE144" s="33"/>
      <c r="AF144" s="33"/>
      <c r="AG144" s="33"/>
      <c r="AH144" s="33"/>
      <c r="AI144" s="33"/>
      <c r="AJ144" s="33"/>
      <c r="AK144" s="33"/>
      <c r="AL144" s="28"/>
      <c r="AM144" s="33"/>
      <c r="AN144" s="33"/>
      <c r="AO144" s="33"/>
      <c r="AP144" s="33"/>
      <c r="AQ144" s="33"/>
      <c r="AR144" s="33"/>
      <c r="AS144" s="33"/>
      <c r="AT144" s="33"/>
      <c r="AU144" s="33"/>
      <c r="AV144" s="33"/>
      <c r="AW144" s="26"/>
      <c r="AX144" s="26"/>
      <c r="AY144" s="27"/>
    </row>
    <row r="145" spans="1:51" ht="14.25" customHeight="1">
      <c r="A145" s="8"/>
      <c r="B145" s="394"/>
      <c r="C145" s="395"/>
      <c r="D145" s="395"/>
      <c r="E145" s="395"/>
      <c r="F145" s="395"/>
      <c r="G145" s="396"/>
      <c r="H145" s="25"/>
      <c r="I145" s="26"/>
      <c r="J145" s="26"/>
      <c r="K145" s="26"/>
      <c r="L145" s="26"/>
      <c r="M145" s="32"/>
      <c r="N145" s="28"/>
      <c r="O145" s="33"/>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7"/>
    </row>
    <row r="146" spans="1:51" ht="14.25" customHeight="1">
      <c r="A146" s="8"/>
      <c r="B146" s="394"/>
      <c r="C146" s="395"/>
      <c r="D146" s="395"/>
      <c r="E146" s="395"/>
      <c r="F146" s="395"/>
      <c r="G146" s="396"/>
      <c r="H146" s="25"/>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7"/>
    </row>
    <row r="147" spans="1:51" ht="14.25" customHeight="1">
      <c r="A147" s="8"/>
      <c r="B147" s="394"/>
      <c r="C147" s="395"/>
      <c r="D147" s="395"/>
      <c r="E147" s="395"/>
      <c r="F147" s="395"/>
      <c r="G147" s="396"/>
      <c r="H147" s="25"/>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7"/>
    </row>
    <row r="148" spans="1:51" ht="14.25" customHeight="1">
      <c r="A148" s="8"/>
      <c r="B148" s="394"/>
      <c r="C148" s="395"/>
      <c r="D148" s="395"/>
      <c r="E148" s="395"/>
      <c r="F148" s="395"/>
      <c r="G148" s="396"/>
      <c r="H148" s="25"/>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7"/>
    </row>
    <row r="149" spans="1:51" ht="14.25" customHeight="1">
      <c r="A149" s="8"/>
      <c r="B149" s="394"/>
      <c r="C149" s="395"/>
      <c r="D149" s="395"/>
      <c r="E149" s="395"/>
      <c r="F149" s="395"/>
      <c r="G149" s="396"/>
      <c r="H149" s="25"/>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7"/>
    </row>
    <row r="150" spans="1:51" ht="14.25" customHeight="1">
      <c r="A150" s="8"/>
      <c r="B150" s="394"/>
      <c r="C150" s="395"/>
      <c r="D150" s="395"/>
      <c r="E150" s="395"/>
      <c r="F150" s="395"/>
      <c r="G150" s="396"/>
      <c r="H150" s="25"/>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7"/>
    </row>
    <row r="151" spans="1:51" ht="14.25" customHeight="1">
      <c r="A151" s="8"/>
      <c r="B151" s="394"/>
      <c r="C151" s="395"/>
      <c r="D151" s="395"/>
      <c r="E151" s="395"/>
      <c r="F151" s="395"/>
      <c r="G151" s="396"/>
      <c r="H151" s="25"/>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7"/>
    </row>
    <row r="152" spans="1:51" ht="14.25" customHeight="1">
      <c r="A152" s="8"/>
      <c r="B152" s="394"/>
      <c r="C152" s="395"/>
      <c r="D152" s="395"/>
      <c r="E152" s="395"/>
      <c r="F152" s="395"/>
      <c r="G152" s="396"/>
      <c r="H152" s="25"/>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7"/>
    </row>
    <row r="153" spans="1:51" ht="14.25" customHeight="1">
      <c r="A153" s="8"/>
      <c r="B153" s="394"/>
      <c r="C153" s="395"/>
      <c r="D153" s="395"/>
      <c r="E153" s="395"/>
      <c r="F153" s="395"/>
      <c r="G153" s="396"/>
      <c r="H153" s="25"/>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7"/>
    </row>
    <row r="154" spans="1:51" ht="14.25" customHeight="1">
      <c r="A154" s="8"/>
      <c r="B154" s="394"/>
      <c r="C154" s="395"/>
      <c r="D154" s="395"/>
      <c r="E154" s="395"/>
      <c r="F154" s="395"/>
      <c r="G154" s="396"/>
      <c r="H154" s="25"/>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7"/>
    </row>
    <row r="155" spans="1:51" ht="14.25" customHeight="1">
      <c r="A155" s="8"/>
      <c r="B155" s="394"/>
      <c r="C155" s="395"/>
      <c r="D155" s="395"/>
      <c r="E155" s="395"/>
      <c r="F155" s="395"/>
      <c r="G155" s="396"/>
      <c r="H155" s="25"/>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7"/>
    </row>
    <row r="156" spans="1:51" ht="14.25" customHeight="1">
      <c r="A156" s="8"/>
      <c r="B156" s="394"/>
      <c r="C156" s="395"/>
      <c r="D156" s="395"/>
      <c r="E156" s="395"/>
      <c r="F156" s="395"/>
      <c r="G156" s="396"/>
      <c r="H156" s="25"/>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7"/>
    </row>
    <row r="157" spans="1:51" ht="14.25" customHeight="1">
      <c r="A157" s="8"/>
      <c r="B157" s="394"/>
      <c r="C157" s="395"/>
      <c r="D157" s="395"/>
      <c r="E157" s="395"/>
      <c r="F157" s="395"/>
      <c r="G157" s="396"/>
      <c r="H157" s="25"/>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7"/>
    </row>
    <row r="158" spans="1:51" ht="14.25" customHeight="1">
      <c r="A158" s="8"/>
      <c r="B158" s="394"/>
      <c r="C158" s="395"/>
      <c r="D158" s="395"/>
      <c r="E158" s="395"/>
      <c r="F158" s="395"/>
      <c r="G158" s="396"/>
      <c r="H158" s="25"/>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7"/>
    </row>
    <row r="159" spans="1:51" ht="14.25" customHeight="1">
      <c r="A159" s="8"/>
      <c r="B159" s="394"/>
      <c r="C159" s="395"/>
      <c r="D159" s="395"/>
      <c r="E159" s="395"/>
      <c r="F159" s="395"/>
      <c r="G159" s="396"/>
      <c r="H159" s="25"/>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7"/>
    </row>
    <row r="160" spans="1:51" ht="14.25" customHeight="1">
      <c r="A160" s="8"/>
      <c r="B160" s="394"/>
      <c r="C160" s="395"/>
      <c r="D160" s="395"/>
      <c r="E160" s="395"/>
      <c r="F160" s="395"/>
      <c r="G160" s="396"/>
      <c r="H160" s="25"/>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7"/>
    </row>
    <row r="161" spans="1:51" ht="14.25" customHeight="1">
      <c r="A161" s="8"/>
      <c r="B161" s="394"/>
      <c r="C161" s="395"/>
      <c r="D161" s="395"/>
      <c r="E161" s="395"/>
      <c r="F161" s="395"/>
      <c r="G161" s="396"/>
      <c r="H161" s="25"/>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7"/>
    </row>
    <row r="162" spans="1:51" ht="14.25" customHeight="1">
      <c r="A162" s="8"/>
      <c r="B162" s="394"/>
      <c r="C162" s="395"/>
      <c r="D162" s="395"/>
      <c r="E162" s="395"/>
      <c r="F162" s="395"/>
      <c r="G162" s="396"/>
      <c r="H162" s="25"/>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7"/>
    </row>
    <row r="163" spans="1:51" ht="14.25" customHeight="1">
      <c r="A163" s="8"/>
      <c r="B163" s="394"/>
      <c r="C163" s="395"/>
      <c r="D163" s="395"/>
      <c r="E163" s="395"/>
      <c r="F163" s="395"/>
      <c r="G163" s="396"/>
      <c r="H163" s="25"/>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7"/>
    </row>
    <row r="164" spans="1:51" ht="14.25" customHeight="1">
      <c r="A164" s="8"/>
      <c r="B164" s="394"/>
      <c r="C164" s="395"/>
      <c r="D164" s="395"/>
      <c r="E164" s="395"/>
      <c r="F164" s="395"/>
      <c r="G164" s="396"/>
      <c r="H164" s="25"/>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7"/>
    </row>
    <row r="165" spans="1:51" ht="14.25" customHeight="1">
      <c r="A165" s="8"/>
      <c r="B165" s="394"/>
      <c r="C165" s="395"/>
      <c r="D165" s="395"/>
      <c r="E165" s="395"/>
      <c r="F165" s="395"/>
      <c r="G165" s="396"/>
      <c r="H165" s="25"/>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7"/>
    </row>
    <row r="166" spans="1:51" ht="14.25" customHeight="1">
      <c r="A166" s="8"/>
      <c r="B166" s="394"/>
      <c r="C166" s="395"/>
      <c r="D166" s="395"/>
      <c r="E166" s="395"/>
      <c r="F166" s="395"/>
      <c r="G166" s="396"/>
      <c r="H166" s="25"/>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7"/>
    </row>
    <row r="167" spans="1:51" ht="14.25" customHeight="1">
      <c r="A167" s="8"/>
      <c r="B167" s="394"/>
      <c r="C167" s="395"/>
      <c r="D167" s="395"/>
      <c r="E167" s="395"/>
      <c r="F167" s="395"/>
      <c r="G167" s="396"/>
      <c r="H167" s="25"/>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7"/>
    </row>
    <row r="168" spans="1:51" ht="14.25" customHeight="1">
      <c r="B168" s="394"/>
      <c r="C168" s="395"/>
      <c r="D168" s="395"/>
      <c r="E168" s="395"/>
      <c r="F168" s="395"/>
      <c r="G168" s="396"/>
      <c r="H168" s="25"/>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7"/>
    </row>
    <row r="169" spans="1:51" ht="14.25" customHeight="1" thickBot="1">
      <c r="B169" s="670"/>
      <c r="C169" s="671"/>
      <c r="D169" s="671"/>
      <c r="E169" s="671"/>
      <c r="F169" s="671"/>
      <c r="G169" s="672"/>
      <c r="H169" s="50"/>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2"/>
    </row>
    <row r="170" spans="1:51" ht="26.25" customHeight="1">
      <c r="B170" s="19"/>
      <c r="C170" s="19"/>
      <c r="D170" s="19"/>
      <c r="E170" s="19"/>
      <c r="F170" s="19"/>
      <c r="G170" s="19"/>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row>
    <row r="171" spans="1:51" ht="30" customHeight="1" thickBot="1">
      <c r="B171" s="307" t="s">
        <v>121</v>
      </c>
      <c r="C171" s="307"/>
      <c r="D171" s="307"/>
      <c r="E171" s="307"/>
      <c r="F171" s="308"/>
      <c r="G171" s="308"/>
      <c r="H171" s="690" t="s">
        <v>63</v>
      </c>
      <c r="I171" s="690"/>
      <c r="J171" s="690"/>
      <c r="K171" s="690"/>
      <c r="L171" s="690"/>
      <c r="M171" s="690"/>
      <c r="N171" s="690"/>
      <c r="O171" s="690"/>
      <c r="P171" s="690"/>
      <c r="Q171" s="690"/>
      <c r="R171" s="690"/>
      <c r="S171" s="690"/>
      <c r="T171" s="690"/>
      <c r="U171" s="690"/>
      <c r="V171" s="690"/>
      <c r="W171" s="690"/>
      <c r="X171" s="690"/>
      <c r="Y171" s="690"/>
      <c r="Z171" s="690"/>
      <c r="AA171" s="690"/>
      <c r="AB171" s="690"/>
      <c r="AC171" s="690"/>
      <c r="AD171" s="690"/>
      <c r="AE171" s="690"/>
      <c r="AF171" s="690"/>
      <c r="AG171" s="690"/>
      <c r="AH171" s="690"/>
      <c r="AI171" s="690"/>
      <c r="AJ171" s="690"/>
      <c r="AK171" s="690"/>
      <c r="AL171" s="690"/>
      <c r="AM171" s="690"/>
      <c r="AN171" s="690"/>
      <c r="AO171" s="690"/>
      <c r="AP171" s="690"/>
      <c r="AQ171" s="690"/>
      <c r="AR171" s="690"/>
      <c r="AS171" s="690"/>
      <c r="AT171" s="690"/>
      <c r="AU171" s="690"/>
      <c r="AV171" s="690"/>
      <c r="AW171" s="690"/>
      <c r="AX171" s="690"/>
      <c r="AY171" s="690"/>
    </row>
    <row r="172" spans="1:51" ht="24.75" customHeight="1">
      <c r="B172" s="313" t="s">
        <v>140</v>
      </c>
      <c r="C172" s="314"/>
      <c r="D172" s="314"/>
      <c r="E172" s="314"/>
      <c r="F172" s="314"/>
      <c r="G172" s="315"/>
      <c r="H172" s="319" t="s">
        <v>141</v>
      </c>
      <c r="I172" s="320"/>
      <c r="J172" s="320"/>
      <c r="K172" s="320"/>
      <c r="L172" s="320"/>
      <c r="M172" s="320"/>
      <c r="N172" s="320"/>
      <c r="O172" s="320"/>
      <c r="P172" s="320"/>
      <c r="Q172" s="320"/>
      <c r="R172" s="320"/>
      <c r="S172" s="320"/>
      <c r="T172" s="320"/>
      <c r="U172" s="320"/>
      <c r="V172" s="320"/>
      <c r="W172" s="320"/>
      <c r="X172" s="320"/>
      <c r="Y172" s="320"/>
      <c r="Z172" s="320"/>
      <c r="AA172" s="320"/>
      <c r="AB172" s="320"/>
      <c r="AC172" s="321"/>
      <c r="AD172" s="319" t="s">
        <v>142</v>
      </c>
      <c r="AE172" s="320"/>
      <c r="AF172" s="320"/>
      <c r="AG172" s="320"/>
      <c r="AH172" s="320"/>
      <c r="AI172" s="320"/>
      <c r="AJ172" s="320"/>
      <c r="AK172" s="320"/>
      <c r="AL172" s="320"/>
      <c r="AM172" s="320"/>
      <c r="AN172" s="320"/>
      <c r="AO172" s="320"/>
      <c r="AP172" s="320"/>
      <c r="AQ172" s="320"/>
      <c r="AR172" s="320"/>
      <c r="AS172" s="320"/>
      <c r="AT172" s="320"/>
      <c r="AU172" s="320"/>
      <c r="AV172" s="320"/>
      <c r="AW172" s="320"/>
      <c r="AX172" s="320"/>
      <c r="AY172" s="322"/>
    </row>
    <row r="173" spans="1:51" ht="24.75" customHeight="1">
      <c r="B173" s="313"/>
      <c r="C173" s="314"/>
      <c r="D173" s="314"/>
      <c r="E173" s="314"/>
      <c r="F173" s="314"/>
      <c r="G173" s="315"/>
      <c r="H173" s="326" t="s">
        <v>60</v>
      </c>
      <c r="I173" s="327"/>
      <c r="J173" s="327"/>
      <c r="K173" s="327"/>
      <c r="L173" s="328"/>
      <c r="M173" s="329" t="s">
        <v>143</v>
      </c>
      <c r="N173" s="327"/>
      <c r="O173" s="327"/>
      <c r="P173" s="327"/>
      <c r="Q173" s="327"/>
      <c r="R173" s="327"/>
      <c r="S173" s="327"/>
      <c r="T173" s="327"/>
      <c r="U173" s="327"/>
      <c r="V173" s="327"/>
      <c r="W173" s="327"/>
      <c r="X173" s="327"/>
      <c r="Y173" s="328"/>
      <c r="Z173" s="323" t="s">
        <v>144</v>
      </c>
      <c r="AA173" s="324"/>
      <c r="AB173" s="324"/>
      <c r="AC173" s="325"/>
      <c r="AD173" s="326" t="s">
        <v>60</v>
      </c>
      <c r="AE173" s="327"/>
      <c r="AF173" s="327"/>
      <c r="AG173" s="327"/>
      <c r="AH173" s="328"/>
      <c r="AI173" s="329" t="s">
        <v>143</v>
      </c>
      <c r="AJ173" s="327"/>
      <c r="AK173" s="327"/>
      <c r="AL173" s="327"/>
      <c r="AM173" s="327"/>
      <c r="AN173" s="327"/>
      <c r="AO173" s="327"/>
      <c r="AP173" s="327"/>
      <c r="AQ173" s="327"/>
      <c r="AR173" s="327"/>
      <c r="AS173" s="327"/>
      <c r="AT173" s="327"/>
      <c r="AU173" s="328"/>
      <c r="AV173" s="323" t="s">
        <v>144</v>
      </c>
      <c r="AW173" s="324"/>
      <c r="AX173" s="324"/>
      <c r="AY173" s="330"/>
    </row>
    <row r="174" spans="1:51" ht="24.75" customHeight="1">
      <c r="B174" s="313"/>
      <c r="C174" s="314"/>
      <c r="D174" s="314"/>
      <c r="E174" s="314"/>
      <c r="F174" s="314"/>
      <c r="G174" s="315"/>
      <c r="H174" s="703" t="s">
        <v>120</v>
      </c>
      <c r="I174" s="600"/>
      <c r="J174" s="600"/>
      <c r="K174" s="600"/>
      <c r="L174" s="601"/>
      <c r="M174" s="704" t="s">
        <v>145</v>
      </c>
      <c r="N174" s="705"/>
      <c r="O174" s="705"/>
      <c r="P174" s="705"/>
      <c r="Q174" s="705"/>
      <c r="R174" s="705"/>
      <c r="S174" s="705"/>
      <c r="T174" s="705"/>
      <c r="U174" s="705"/>
      <c r="V174" s="705"/>
      <c r="W174" s="705"/>
      <c r="X174" s="705"/>
      <c r="Y174" s="706"/>
      <c r="Z174" s="992">
        <v>28</v>
      </c>
      <c r="AA174" s="993"/>
      <c r="AB174" s="993"/>
      <c r="AC174" s="994"/>
      <c r="AD174" s="703"/>
      <c r="AE174" s="600"/>
      <c r="AF174" s="600"/>
      <c r="AG174" s="600"/>
      <c r="AH174" s="601"/>
      <c r="AI174" s="704"/>
      <c r="AJ174" s="705"/>
      <c r="AK174" s="705"/>
      <c r="AL174" s="705"/>
      <c r="AM174" s="705"/>
      <c r="AN174" s="705"/>
      <c r="AO174" s="705"/>
      <c r="AP174" s="705"/>
      <c r="AQ174" s="705"/>
      <c r="AR174" s="705"/>
      <c r="AS174" s="705"/>
      <c r="AT174" s="705"/>
      <c r="AU174" s="706"/>
      <c r="AV174" s="694"/>
      <c r="AW174" s="695"/>
      <c r="AX174" s="695"/>
      <c r="AY174" s="696"/>
    </row>
    <row r="175" spans="1:51" ht="24.75" customHeight="1">
      <c r="B175" s="313"/>
      <c r="C175" s="314"/>
      <c r="D175" s="314"/>
      <c r="E175" s="314"/>
      <c r="F175" s="314"/>
      <c r="G175" s="315"/>
      <c r="H175" s="341"/>
      <c r="I175" s="342"/>
      <c r="J175" s="342"/>
      <c r="K175" s="342"/>
      <c r="L175" s="343"/>
      <c r="M175" s="346"/>
      <c r="N175" s="347"/>
      <c r="O175" s="347"/>
      <c r="P175" s="347"/>
      <c r="Q175" s="347"/>
      <c r="R175" s="347"/>
      <c r="S175" s="347"/>
      <c r="T175" s="347"/>
      <c r="U175" s="347"/>
      <c r="V175" s="347"/>
      <c r="W175" s="347"/>
      <c r="X175" s="347"/>
      <c r="Y175" s="348"/>
      <c r="Z175" s="995"/>
      <c r="AA175" s="996"/>
      <c r="AB175" s="996"/>
      <c r="AC175" s="997"/>
      <c r="AD175" s="341"/>
      <c r="AE175" s="342"/>
      <c r="AF175" s="342"/>
      <c r="AG175" s="342"/>
      <c r="AH175" s="343"/>
      <c r="AI175" s="346"/>
      <c r="AJ175" s="347"/>
      <c r="AK175" s="347"/>
      <c r="AL175" s="347"/>
      <c r="AM175" s="347"/>
      <c r="AN175" s="347"/>
      <c r="AO175" s="347"/>
      <c r="AP175" s="347"/>
      <c r="AQ175" s="347"/>
      <c r="AR175" s="347"/>
      <c r="AS175" s="347"/>
      <c r="AT175" s="347"/>
      <c r="AU175" s="348"/>
      <c r="AV175" s="697"/>
      <c r="AW175" s="698"/>
      <c r="AX175" s="698"/>
      <c r="AY175" s="699"/>
    </row>
    <row r="176" spans="1:51" ht="24.75" customHeight="1">
      <c r="B176" s="313"/>
      <c r="C176" s="314"/>
      <c r="D176" s="314"/>
      <c r="E176" s="314"/>
      <c r="F176" s="314"/>
      <c r="G176" s="315"/>
      <c r="H176" s="341"/>
      <c r="I176" s="342"/>
      <c r="J176" s="342"/>
      <c r="K176" s="342"/>
      <c r="L176" s="343"/>
      <c r="M176" s="346"/>
      <c r="N176" s="347"/>
      <c r="O176" s="347"/>
      <c r="P176" s="347"/>
      <c r="Q176" s="347"/>
      <c r="R176" s="347"/>
      <c r="S176" s="347"/>
      <c r="T176" s="347"/>
      <c r="U176" s="347"/>
      <c r="V176" s="347"/>
      <c r="W176" s="347"/>
      <c r="X176" s="347"/>
      <c r="Y176" s="348"/>
      <c r="Z176" s="995"/>
      <c r="AA176" s="996"/>
      <c r="AB176" s="996"/>
      <c r="AC176" s="997"/>
      <c r="AD176" s="341"/>
      <c r="AE176" s="342"/>
      <c r="AF176" s="342"/>
      <c r="AG176" s="342"/>
      <c r="AH176" s="343"/>
      <c r="AI176" s="346"/>
      <c r="AJ176" s="347"/>
      <c r="AK176" s="347"/>
      <c r="AL176" s="347"/>
      <c r="AM176" s="347"/>
      <c r="AN176" s="347"/>
      <c r="AO176" s="347"/>
      <c r="AP176" s="347"/>
      <c r="AQ176" s="347"/>
      <c r="AR176" s="347"/>
      <c r="AS176" s="347"/>
      <c r="AT176" s="347"/>
      <c r="AU176" s="348"/>
      <c r="AV176" s="697"/>
      <c r="AW176" s="698"/>
      <c r="AX176" s="698"/>
      <c r="AY176" s="699"/>
    </row>
    <row r="177" spans="2:51" ht="24.75" customHeight="1">
      <c r="B177" s="313"/>
      <c r="C177" s="314"/>
      <c r="D177" s="314"/>
      <c r="E177" s="314"/>
      <c r="F177" s="314"/>
      <c r="G177" s="315"/>
      <c r="H177" s="341"/>
      <c r="I177" s="342"/>
      <c r="J177" s="342"/>
      <c r="K177" s="342"/>
      <c r="L177" s="343"/>
      <c r="M177" s="346"/>
      <c r="N177" s="347"/>
      <c r="O177" s="347"/>
      <c r="P177" s="347"/>
      <c r="Q177" s="347"/>
      <c r="R177" s="347"/>
      <c r="S177" s="347"/>
      <c r="T177" s="347"/>
      <c r="U177" s="347"/>
      <c r="V177" s="347"/>
      <c r="W177" s="347"/>
      <c r="X177" s="347"/>
      <c r="Y177" s="348"/>
      <c r="Z177" s="995"/>
      <c r="AA177" s="996"/>
      <c r="AB177" s="996"/>
      <c r="AC177" s="997"/>
      <c r="AD177" s="341"/>
      <c r="AE177" s="342"/>
      <c r="AF177" s="342"/>
      <c r="AG177" s="342"/>
      <c r="AH177" s="343"/>
      <c r="AI177" s="346"/>
      <c r="AJ177" s="347"/>
      <c r="AK177" s="347"/>
      <c r="AL177" s="347"/>
      <c r="AM177" s="347"/>
      <c r="AN177" s="347"/>
      <c r="AO177" s="347"/>
      <c r="AP177" s="347"/>
      <c r="AQ177" s="347"/>
      <c r="AR177" s="347"/>
      <c r="AS177" s="347"/>
      <c r="AT177" s="347"/>
      <c r="AU177" s="348"/>
      <c r="AV177" s="697"/>
      <c r="AW177" s="698"/>
      <c r="AX177" s="698"/>
      <c r="AY177" s="699"/>
    </row>
    <row r="178" spans="2:51" ht="24.75" customHeight="1">
      <c r="B178" s="313"/>
      <c r="C178" s="314"/>
      <c r="D178" s="314"/>
      <c r="E178" s="314"/>
      <c r="F178" s="314"/>
      <c r="G178" s="315"/>
      <c r="H178" s="341"/>
      <c r="I178" s="342"/>
      <c r="J178" s="342"/>
      <c r="K178" s="342"/>
      <c r="L178" s="343"/>
      <c r="M178" s="346"/>
      <c r="N178" s="347"/>
      <c r="O178" s="347"/>
      <c r="P178" s="347"/>
      <c r="Q178" s="347"/>
      <c r="R178" s="347"/>
      <c r="S178" s="347"/>
      <c r="T178" s="347"/>
      <c r="U178" s="347"/>
      <c r="V178" s="347"/>
      <c r="W178" s="347"/>
      <c r="X178" s="347"/>
      <c r="Y178" s="348"/>
      <c r="Z178" s="995"/>
      <c r="AA178" s="996"/>
      <c r="AB178" s="996"/>
      <c r="AC178" s="996"/>
      <c r="AD178" s="341"/>
      <c r="AE178" s="342"/>
      <c r="AF178" s="342"/>
      <c r="AG178" s="342"/>
      <c r="AH178" s="343"/>
      <c r="AI178" s="346"/>
      <c r="AJ178" s="347"/>
      <c r="AK178" s="347"/>
      <c r="AL178" s="347"/>
      <c r="AM178" s="347"/>
      <c r="AN178" s="347"/>
      <c r="AO178" s="347"/>
      <c r="AP178" s="347"/>
      <c r="AQ178" s="347"/>
      <c r="AR178" s="347"/>
      <c r="AS178" s="347"/>
      <c r="AT178" s="347"/>
      <c r="AU178" s="348"/>
      <c r="AV178" s="697"/>
      <c r="AW178" s="698"/>
      <c r="AX178" s="698"/>
      <c r="AY178" s="699"/>
    </row>
    <row r="179" spans="2:51" ht="24.75" customHeight="1">
      <c r="B179" s="313"/>
      <c r="C179" s="314"/>
      <c r="D179" s="314"/>
      <c r="E179" s="314"/>
      <c r="F179" s="314"/>
      <c r="G179" s="315"/>
      <c r="H179" s="341"/>
      <c r="I179" s="342"/>
      <c r="J179" s="342"/>
      <c r="K179" s="342"/>
      <c r="L179" s="343"/>
      <c r="M179" s="346"/>
      <c r="N179" s="347"/>
      <c r="O179" s="347"/>
      <c r="P179" s="347"/>
      <c r="Q179" s="347"/>
      <c r="R179" s="347"/>
      <c r="S179" s="347"/>
      <c r="T179" s="347"/>
      <c r="U179" s="347"/>
      <c r="V179" s="347"/>
      <c r="W179" s="347"/>
      <c r="X179" s="347"/>
      <c r="Y179" s="348"/>
      <c r="Z179" s="995"/>
      <c r="AA179" s="996"/>
      <c r="AB179" s="996"/>
      <c r="AC179" s="996"/>
      <c r="AD179" s="341"/>
      <c r="AE179" s="342"/>
      <c r="AF179" s="342"/>
      <c r="AG179" s="342"/>
      <c r="AH179" s="343"/>
      <c r="AI179" s="346"/>
      <c r="AJ179" s="347"/>
      <c r="AK179" s="347"/>
      <c r="AL179" s="347"/>
      <c r="AM179" s="347"/>
      <c r="AN179" s="347"/>
      <c r="AO179" s="347"/>
      <c r="AP179" s="347"/>
      <c r="AQ179" s="347"/>
      <c r="AR179" s="347"/>
      <c r="AS179" s="347"/>
      <c r="AT179" s="347"/>
      <c r="AU179" s="348"/>
      <c r="AV179" s="697"/>
      <c r="AW179" s="698"/>
      <c r="AX179" s="698"/>
      <c r="AY179" s="699"/>
    </row>
    <row r="180" spans="2:51" ht="24.75" customHeight="1">
      <c r="B180" s="313"/>
      <c r="C180" s="314"/>
      <c r="D180" s="314"/>
      <c r="E180" s="314"/>
      <c r="F180" s="314"/>
      <c r="G180" s="315"/>
      <c r="H180" s="341"/>
      <c r="I180" s="342"/>
      <c r="J180" s="342"/>
      <c r="K180" s="342"/>
      <c r="L180" s="343"/>
      <c r="M180" s="346"/>
      <c r="N180" s="347"/>
      <c r="O180" s="347"/>
      <c r="P180" s="347"/>
      <c r="Q180" s="347"/>
      <c r="R180" s="347"/>
      <c r="S180" s="347"/>
      <c r="T180" s="347"/>
      <c r="U180" s="347"/>
      <c r="V180" s="347"/>
      <c r="W180" s="347"/>
      <c r="X180" s="347"/>
      <c r="Y180" s="348"/>
      <c r="Z180" s="995"/>
      <c r="AA180" s="996"/>
      <c r="AB180" s="996"/>
      <c r="AC180" s="996"/>
      <c r="AD180" s="341"/>
      <c r="AE180" s="342"/>
      <c r="AF180" s="342"/>
      <c r="AG180" s="342"/>
      <c r="AH180" s="343"/>
      <c r="AI180" s="346"/>
      <c r="AJ180" s="347"/>
      <c r="AK180" s="347"/>
      <c r="AL180" s="347"/>
      <c r="AM180" s="347"/>
      <c r="AN180" s="347"/>
      <c r="AO180" s="347"/>
      <c r="AP180" s="347"/>
      <c r="AQ180" s="347"/>
      <c r="AR180" s="347"/>
      <c r="AS180" s="347"/>
      <c r="AT180" s="347"/>
      <c r="AU180" s="348"/>
      <c r="AV180" s="697"/>
      <c r="AW180" s="698"/>
      <c r="AX180" s="698"/>
      <c r="AY180" s="699"/>
    </row>
    <row r="181" spans="2:51" ht="24.75" customHeight="1">
      <c r="B181" s="313"/>
      <c r="C181" s="314"/>
      <c r="D181" s="314"/>
      <c r="E181" s="314"/>
      <c r="F181" s="314"/>
      <c r="G181" s="315"/>
      <c r="H181" s="642"/>
      <c r="I181" s="595"/>
      <c r="J181" s="595"/>
      <c r="K181" s="595"/>
      <c r="L181" s="596"/>
      <c r="M181" s="643"/>
      <c r="N181" s="644"/>
      <c r="O181" s="644"/>
      <c r="P181" s="644"/>
      <c r="Q181" s="644"/>
      <c r="R181" s="644"/>
      <c r="S181" s="644"/>
      <c r="T181" s="644"/>
      <c r="U181" s="644"/>
      <c r="V181" s="644"/>
      <c r="W181" s="644"/>
      <c r="X181" s="644"/>
      <c r="Y181" s="645"/>
      <c r="Z181" s="1001"/>
      <c r="AA181" s="1002"/>
      <c r="AB181" s="1002"/>
      <c r="AC181" s="1002"/>
      <c r="AD181" s="642"/>
      <c r="AE181" s="595"/>
      <c r="AF181" s="595"/>
      <c r="AG181" s="595"/>
      <c r="AH181" s="596"/>
      <c r="AI181" s="643"/>
      <c r="AJ181" s="644"/>
      <c r="AK181" s="644"/>
      <c r="AL181" s="644"/>
      <c r="AM181" s="644"/>
      <c r="AN181" s="644"/>
      <c r="AO181" s="644"/>
      <c r="AP181" s="644"/>
      <c r="AQ181" s="644"/>
      <c r="AR181" s="644"/>
      <c r="AS181" s="644"/>
      <c r="AT181" s="644"/>
      <c r="AU181" s="645"/>
      <c r="AV181" s="646"/>
      <c r="AW181" s="647"/>
      <c r="AX181" s="647"/>
      <c r="AY181" s="648"/>
    </row>
    <row r="182" spans="2:51" ht="24.75" customHeight="1">
      <c r="B182" s="313"/>
      <c r="C182" s="314"/>
      <c r="D182" s="314"/>
      <c r="E182" s="314"/>
      <c r="F182" s="314"/>
      <c r="G182" s="315"/>
      <c r="H182" s="716" t="s">
        <v>35</v>
      </c>
      <c r="I182" s="368"/>
      <c r="J182" s="368"/>
      <c r="K182" s="368"/>
      <c r="L182" s="368"/>
      <c r="M182" s="717"/>
      <c r="N182" s="718"/>
      <c r="O182" s="718"/>
      <c r="P182" s="718"/>
      <c r="Q182" s="718"/>
      <c r="R182" s="718"/>
      <c r="S182" s="718"/>
      <c r="T182" s="718"/>
      <c r="U182" s="718"/>
      <c r="V182" s="718"/>
      <c r="W182" s="718"/>
      <c r="X182" s="718"/>
      <c r="Y182" s="719"/>
      <c r="Z182" s="998">
        <f>SUM(Z174:AC181)</f>
        <v>28</v>
      </c>
      <c r="AA182" s="999"/>
      <c r="AB182" s="999"/>
      <c r="AC182" s="1000"/>
      <c r="AD182" s="716" t="s">
        <v>35</v>
      </c>
      <c r="AE182" s="368"/>
      <c r="AF182" s="368"/>
      <c r="AG182" s="368"/>
      <c r="AH182" s="368"/>
      <c r="AI182" s="717"/>
      <c r="AJ182" s="718"/>
      <c r="AK182" s="718"/>
      <c r="AL182" s="718"/>
      <c r="AM182" s="718"/>
      <c r="AN182" s="718"/>
      <c r="AO182" s="718"/>
      <c r="AP182" s="718"/>
      <c r="AQ182" s="718"/>
      <c r="AR182" s="718"/>
      <c r="AS182" s="718"/>
      <c r="AT182" s="718"/>
      <c r="AU182" s="719"/>
      <c r="AV182" s="639">
        <f>SUM(AV174:AY181)</f>
        <v>0</v>
      </c>
      <c r="AW182" s="640"/>
      <c r="AX182" s="640"/>
      <c r="AY182" s="641"/>
    </row>
    <row r="183" spans="2:51" ht="25.15" customHeight="1">
      <c r="B183" s="313"/>
      <c r="C183" s="314"/>
      <c r="D183" s="314"/>
      <c r="E183" s="314"/>
      <c r="F183" s="314"/>
      <c r="G183" s="315"/>
      <c r="H183" s="721" t="s">
        <v>146</v>
      </c>
      <c r="I183" s="724"/>
      <c r="J183" s="724"/>
      <c r="K183" s="724"/>
      <c r="L183" s="724"/>
      <c r="M183" s="724"/>
      <c r="N183" s="724"/>
      <c r="O183" s="724"/>
      <c r="P183" s="724"/>
      <c r="Q183" s="724"/>
      <c r="R183" s="724"/>
      <c r="S183" s="724"/>
      <c r="T183" s="724"/>
      <c r="U183" s="724"/>
      <c r="V183" s="724"/>
      <c r="W183" s="724"/>
      <c r="X183" s="724"/>
      <c r="Y183" s="724"/>
      <c r="Z183" s="724"/>
      <c r="AA183" s="724"/>
      <c r="AB183" s="724"/>
      <c r="AC183" s="737"/>
      <c r="AD183" s="721" t="s">
        <v>147</v>
      </c>
      <c r="AE183" s="724"/>
      <c r="AF183" s="724"/>
      <c r="AG183" s="724"/>
      <c r="AH183" s="724"/>
      <c r="AI183" s="724"/>
      <c r="AJ183" s="724"/>
      <c r="AK183" s="724"/>
      <c r="AL183" s="724"/>
      <c r="AM183" s="724"/>
      <c r="AN183" s="724"/>
      <c r="AO183" s="724"/>
      <c r="AP183" s="724"/>
      <c r="AQ183" s="724"/>
      <c r="AR183" s="724"/>
      <c r="AS183" s="724"/>
      <c r="AT183" s="724"/>
      <c r="AU183" s="724"/>
      <c r="AV183" s="724"/>
      <c r="AW183" s="724"/>
      <c r="AX183" s="724"/>
      <c r="AY183" s="725"/>
    </row>
    <row r="184" spans="2:51" ht="25.5" customHeight="1">
      <c r="B184" s="313"/>
      <c r="C184" s="314"/>
      <c r="D184" s="314"/>
      <c r="E184" s="314"/>
      <c r="F184" s="314"/>
      <c r="G184" s="315"/>
      <c r="H184" s="726" t="s">
        <v>60</v>
      </c>
      <c r="I184" s="519"/>
      <c r="J184" s="519"/>
      <c r="K184" s="519"/>
      <c r="L184" s="519"/>
      <c r="M184" s="329" t="s">
        <v>143</v>
      </c>
      <c r="N184" s="290"/>
      <c r="O184" s="290"/>
      <c r="P184" s="290"/>
      <c r="Q184" s="290"/>
      <c r="R184" s="290"/>
      <c r="S184" s="290"/>
      <c r="T184" s="290"/>
      <c r="U184" s="290"/>
      <c r="V184" s="290"/>
      <c r="W184" s="290"/>
      <c r="X184" s="290"/>
      <c r="Y184" s="731"/>
      <c r="Z184" s="323" t="s">
        <v>144</v>
      </c>
      <c r="AA184" s="732"/>
      <c r="AB184" s="732"/>
      <c r="AC184" s="738"/>
      <c r="AD184" s="726" t="s">
        <v>60</v>
      </c>
      <c r="AE184" s="519"/>
      <c r="AF184" s="519"/>
      <c r="AG184" s="519"/>
      <c r="AH184" s="519"/>
      <c r="AI184" s="329" t="s">
        <v>143</v>
      </c>
      <c r="AJ184" s="290"/>
      <c r="AK184" s="290"/>
      <c r="AL184" s="290"/>
      <c r="AM184" s="290"/>
      <c r="AN184" s="290"/>
      <c r="AO184" s="290"/>
      <c r="AP184" s="290"/>
      <c r="AQ184" s="290"/>
      <c r="AR184" s="290"/>
      <c r="AS184" s="290"/>
      <c r="AT184" s="290"/>
      <c r="AU184" s="731"/>
      <c r="AV184" s="323" t="s">
        <v>144</v>
      </c>
      <c r="AW184" s="732"/>
      <c r="AX184" s="732"/>
      <c r="AY184" s="733"/>
    </row>
    <row r="185" spans="2:51" ht="24.75" customHeight="1">
      <c r="B185" s="313"/>
      <c r="C185" s="314"/>
      <c r="D185" s="314"/>
      <c r="E185" s="314"/>
      <c r="F185" s="314"/>
      <c r="G185" s="315"/>
      <c r="H185" s="703" t="s">
        <v>148</v>
      </c>
      <c r="I185" s="600"/>
      <c r="J185" s="600"/>
      <c r="K185" s="600"/>
      <c r="L185" s="601"/>
      <c r="M185" s="704" t="s">
        <v>149</v>
      </c>
      <c r="N185" s="734"/>
      <c r="O185" s="734"/>
      <c r="P185" s="734"/>
      <c r="Q185" s="734"/>
      <c r="R185" s="734"/>
      <c r="S185" s="734"/>
      <c r="T185" s="734"/>
      <c r="U185" s="734"/>
      <c r="V185" s="734"/>
      <c r="W185" s="734"/>
      <c r="X185" s="734"/>
      <c r="Y185" s="735"/>
      <c r="Z185" s="694">
        <v>3</v>
      </c>
      <c r="AA185" s="695"/>
      <c r="AB185" s="695"/>
      <c r="AC185" s="739"/>
      <c r="AD185" s="703"/>
      <c r="AE185" s="600"/>
      <c r="AF185" s="600"/>
      <c r="AG185" s="600"/>
      <c r="AH185" s="601"/>
      <c r="AI185" s="704"/>
      <c r="AJ185" s="734"/>
      <c r="AK185" s="734"/>
      <c r="AL185" s="734"/>
      <c r="AM185" s="734"/>
      <c r="AN185" s="734"/>
      <c r="AO185" s="734"/>
      <c r="AP185" s="734"/>
      <c r="AQ185" s="734"/>
      <c r="AR185" s="734"/>
      <c r="AS185" s="734"/>
      <c r="AT185" s="734"/>
      <c r="AU185" s="735"/>
      <c r="AV185" s="694"/>
      <c r="AW185" s="695"/>
      <c r="AX185" s="695"/>
      <c r="AY185" s="696"/>
    </row>
    <row r="186" spans="2:51" ht="24.75" customHeight="1">
      <c r="B186" s="313"/>
      <c r="C186" s="314"/>
      <c r="D186" s="314"/>
      <c r="E186" s="314"/>
      <c r="F186" s="314"/>
      <c r="G186" s="315"/>
      <c r="H186" s="341"/>
      <c r="I186" s="342"/>
      <c r="J186" s="342"/>
      <c r="K186" s="342"/>
      <c r="L186" s="343"/>
      <c r="M186" s="346"/>
      <c r="N186" s="347"/>
      <c r="O186" s="347"/>
      <c r="P186" s="347"/>
      <c r="Q186" s="347"/>
      <c r="R186" s="347"/>
      <c r="S186" s="347"/>
      <c r="T186" s="347"/>
      <c r="U186" s="347"/>
      <c r="V186" s="347"/>
      <c r="W186" s="347"/>
      <c r="X186" s="347"/>
      <c r="Y186" s="348"/>
      <c r="Z186" s="764"/>
      <c r="AA186" s="765"/>
      <c r="AB186" s="765"/>
      <c r="AC186" s="766"/>
      <c r="AD186" s="341"/>
      <c r="AE186" s="342"/>
      <c r="AF186" s="342"/>
      <c r="AG186" s="342"/>
      <c r="AH186" s="343"/>
      <c r="AI186" s="346"/>
      <c r="AJ186" s="347"/>
      <c r="AK186" s="347"/>
      <c r="AL186" s="347"/>
      <c r="AM186" s="347"/>
      <c r="AN186" s="347"/>
      <c r="AO186" s="347"/>
      <c r="AP186" s="347"/>
      <c r="AQ186" s="347"/>
      <c r="AR186" s="347"/>
      <c r="AS186" s="347"/>
      <c r="AT186" s="347"/>
      <c r="AU186" s="348"/>
      <c r="AV186" s="697"/>
      <c r="AW186" s="698"/>
      <c r="AX186" s="698"/>
      <c r="AY186" s="699"/>
    </row>
    <row r="187" spans="2:51" ht="24.75" customHeight="1">
      <c r="B187" s="313"/>
      <c r="C187" s="314"/>
      <c r="D187" s="314"/>
      <c r="E187" s="314"/>
      <c r="F187" s="314"/>
      <c r="G187" s="315"/>
      <c r="H187" s="341"/>
      <c r="I187" s="342"/>
      <c r="J187" s="342"/>
      <c r="K187" s="342"/>
      <c r="L187" s="343"/>
      <c r="M187" s="346"/>
      <c r="N187" s="347"/>
      <c r="O187" s="347"/>
      <c r="P187" s="347"/>
      <c r="Q187" s="347"/>
      <c r="R187" s="347"/>
      <c r="S187" s="347"/>
      <c r="T187" s="347"/>
      <c r="U187" s="347"/>
      <c r="V187" s="347"/>
      <c r="W187" s="347"/>
      <c r="X187" s="347"/>
      <c r="Y187" s="348"/>
      <c r="Z187" s="764"/>
      <c r="AA187" s="765"/>
      <c r="AB187" s="765"/>
      <c r="AC187" s="766"/>
      <c r="AD187" s="341"/>
      <c r="AE187" s="342"/>
      <c r="AF187" s="342"/>
      <c r="AG187" s="342"/>
      <c r="AH187" s="343"/>
      <c r="AI187" s="346"/>
      <c r="AJ187" s="347"/>
      <c r="AK187" s="347"/>
      <c r="AL187" s="347"/>
      <c r="AM187" s="347"/>
      <c r="AN187" s="347"/>
      <c r="AO187" s="347"/>
      <c r="AP187" s="347"/>
      <c r="AQ187" s="347"/>
      <c r="AR187" s="347"/>
      <c r="AS187" s="347"/>
      <c r="AT187" s="347"/>
      <c r="AU187" s="348"/>
      <c r="AV187" s="697"/>
      <c r="AW187" s="698"/>
      <c r="AX187" s="698"/>
      <c r="AY187" s="699"/>
    </row>
    <row r="188" spans="2:51" ht="24.75" customHeight="1">
      <c r="B188" s="313"/>
      <c r="C188" s="314"/>
      <c r="D188" s="314"/>
      <c r="E188" s="314"/>
      <c r="F188" s="314"/>
      <c r="G188" s="315"/>
      <c r="H188" s="341"/>
      <c r="I188" s="342"/>
      <c r="J188" s="342"/>
      <c r="K188" s="342"/>
      <c r="L188" s="343"/>
      <c r="M188" s="346"/>
      <c r="N188" s="347"/>
      <c r="O188" s="347"/>
      <c r="P188" s="347"/>
      <c r="Q188" s="347"/>
      <c r="R188" s="347"/>
      <c r="S188" s="347"/>
      <c r="T188" s="347"/>
      <c r="U188" s="347"/>
      <c r="V188" s="347"/>
      <c r="W188" s="347"/>
      <c r="X188" s="347"/>
      <c r="Y188" s="348"/>
      <c r="Z188" s="764"/>
      <c r="AA188" s="765"/>
      <c r="AB188" s="765"/>
      <c r="AC188" s="766"/>
      <c r="AD188" s="341"/>
      <c r="AE188" s="342"/>
      <c r="AF188" s="342"/>
      <c r="AG188" s="342"/>
      <c r="AH188" s="343"/>
      <c r="AI188" s="346"/>
      <c r="AJ188" s="347"/>
      <c r="AK188" s="347"/>
      <c r="AL188" s="347"/>
      <c r="AM188" s="347"/>
      <c r="AN188" s="347"/>
      <c r="AO188" s="347"/>
      <c r="AP188" s="347"/>
      <c r="AQ188" s="347"/>
      <c r="AR188" s="347"/>
      <c r="AS188" s="347"/>
      <c r="AT188" s="347"/>
      <c r="AU188" s="348"/>
      <c r="AV188" s="697"/>
      <c r="AW188" s="698"/>
      <c r="AX188" s="698"/>
      <c r="AY188" s="699"/>
    </row>
    <row r="189" spans="2:51" ht="24.75" customHeight="1">
      <c r="B189" s="313"/>
      <c r="C189" s="314"/>
      <c r="D189" s="314"/>
      <c r="E189" s="314"/>
      <c r="F189" s="314"/>
      <c r="G189" s="315"/>
      <c r="H189" s="341"/>
      <c r="I189" s="342"/>
      <c r="J189" s="342"/>
      <c r="K189" s="342"/>
      <c r="L189" s="343"/>
      <c r="M189" s="346"/>
      <c r="N189" s="347"/>
      <c r="O189" s="347"/>
      <c r="P189" s="347"/>
      <c r="Q189" s="347"/>
      <c r="R189" s="347"/>
      <c r="S189" s="347"/>
      <c r="T189" s="347"/>
      <c r="U189" s="347"/>
      <c r="V189" s="347"/>
      <c r="W189" s="347"/>
      <c r="X189" s="347"/>
      <c r="Y189" s="348"/>
      <c r="Z189" s="764"/>
      <c r="AA189" s="765"/>
      <c r="AB189" s="765"/>
      <c r="AC189" s="765"/>
      <c r="AD189" s="341"/>
      <c r="AE189" s="342"/>
      <c r="AF189" s="342"/>
      <c r="AG189" s="342"/>
      <c r="AH189" s="343"/>
      <c r="AI189" s="346"/>
      <c r="AJ189" s="347"/>
      <c r="AK189" s="347"/>
      <c r="AL189" s="347"/>
      <c r="AM189" s="347"/>
      <c r="AN189" s="347"/>
      <c r="AO189" s="347"/>
      <c r="AP189" s="347"/>
      <c r="AQ189" s="347"/>
      <c r="AR189" s="347"/>
      <c r="AS189" s="347"/>
      <c r="AT189" s="347"/>
      <c r="AU189" s="348"/>
      <c r="AV189" s="697"/>
      <c r="AW189" s="698"/>
      <c r="AX189" s="698"/>
      <c r="AY189" s="699"/>
    </row>
    <row r="190" spans="2:51" ht="24.75" customHeight="1">
      <c r="B190" s="313"/>
      <c r="C190" s="314"/>
      <c r="D190" s="314"/>
      <c r="E190" s="314"/>
      <c r="F190" s="314"/>
      <c r="G190" s="315"/>
      <c r="H190" s="341"/>
      <c r="I190" s="342"/>
      <c r="J190" s="342"/>
      <c r="K190" s="342"/>
      <c r="L190" s="343"/>
      <c r="M190" s="346"/>
      <c r="N190" s="347"/>
      <c r="O190" s="347"/>
      <c r="P190" s="347"/>
      <c r="Q190" s="347"/>
      <c r="R190" s="347"/>
      <c r="S190" s="347"/>
      <c r="T190" s="347"/>
      <c r="U190" s="347"/>
      <c r="V190" s="347"/>
      <c r="W190" s="347"/>
      <c r="X190" s="347"/>
      <c r="Y190" s="348"/>
      <c r="Z190" s="764"/>
      <c r="AA190" s="765"/>
      <c r="AB190" s="765"/>
      <c r="AC190" s="765"/>
      <c r="AD190" s="341"/>
      <c r="AE190" s="342"/>
      <c r="AF190" s="342"/>
      <c r="AG190" s="342"/>
      <c r="AH190" s="343"/>
      <c r="AI190" s="346"/>
      <c r="AJ190" s="347"/>
      <c r="AK190" s="347"/>
      <c r="AL190" s="347"/>
      <c r="AM190" s="347"/>
      <c r="AN190" s="347"/>
      <c r="AO190" s="347"/>
      <c r="AP190" s="347"/>
      <c r="AQ190" s="347"/>
      <c r="AR190" s="347"/>
      <c r="AS190" s="347"/>
      <c r="AT190" s="347"/>
      <c r="AU190" s="348"/>
      <c r="AV190" s="697"/>
      <c r="AW190" s="698"/>
      <c r="AX190" s="698"/>
      <c r="AY190" s="699"/>
    </row>
    <row r="191" spans="2:51" ht="24.75" customHeight="1">
      <c r="B191" s="313"/>
      <c r="C191" s="314"/>
      <c r="D191" s="314"/>
      <c r="E191" s="314"/>
      <c r="F191" s="314"/>
      <c r="G191" s="315"/>
      <c r="H191" s="341"/>
      <c r="I191" s="342"/>
      <c r="J191" s="342"/>
      <c r="K191" s="342"/>
      <c r="L191" s="343"/>
      <c r="M191" s="346"/>
      <c r="N191" s="347"/>
      <c r="O191" s="347"/>
      <c r="P191" s="347"/>
      <c r="Q191" s="347"/>
      <c r="R191" s="347"/>
      <c r="S191" s="347"/>
      <c r="T191" s="347"/>
      <c r="U191" s="347"/>
      <c r="V191" s="347"/>
      <c r="W191" s="347"/>
      <c r="X191" s="347"/>
      <c r="Y191" s="348"/>
      <c r="Z191" s="764"/>
      <c r="AA191" s="765"/>
      <c r="AB191" s="765"/>
      <c r="AC191" s="765"/>
      <c r="AD191" s="341"/>
      <c r="AE191" s="342"/>
      <c r="AF191" s="342"/>
      <c r="AG191" s="342"/>
      <c r="AH191" s="343"/>
      <c r="AI191" s="346"/>
      <c r="AJ191" s="347"/>
      <c r="AK191" s="347"/>
      <c r="AL191" s="347"/>
      <c r="AM191" s="347"/>
      <c r="AN191" s="347"/>
      <c r="AO191" s="347"/>
      <c r="AP191" s="347"/>
      <c r="AQ191" s="347"/>
      <c r="AR191" s="347"/>
      <c r="AS191" s="347"/>
      <c r="AT191" s="347"/>
      <c r="AU191" s="348"/>
      <c r="AV191" s="697"/>
      <c r="AW191" s="698"/>
      <c r="AX191" s="698"/>
      <c r="AY191" s="699"/>
    </row>
    <row r="192" spans="2:51" ht="24.75" customHeight="1">
      <c r="B192" s="313"/>
      <c r="C192" s="314"/>
      <c r="D192" s="314"/>
      <c r="E192" s="314"/>
      <c r="F192" s="314"/>
      <c r="G192" s="315"/>
      <c r="H192" s="642"/>
      <c r="I192" s="595"/>
      <c r="J192" s="595"/>
      <c r="K192" s="595"/>
      <c r="L192" s="596"/>
      <c r="M192" s="643"/>
      <c r="N192" s="644"/>
      <c r="O192" s="644"/>
      <c r="P192" s="644"/>
      <c r="Q192" s="644"/>
      <c r="R192" s="644"/>
      <c r="S192" s="644"/>
      <c r="T192" s="644"/>
      <c r="U192" s="644"/>
      <c r="V192" s="644"/>
      <c r="W192" s="644"/>
      <c r="X192" s="644"/>
      <c r="Y192" s="645"/>
      <c r="Z192" s="1003"/>
      <c r="AA192" s="1004"/>
      <c r="AB192" s="1004"/>
      <c r="AC192" s="1004"/>
      <c r="AD192" s="642"/>
      <c r="AE192" s="595"/>
      <c r="AF192" s="595"/>
      <c r="AG192" s="595"/>
      <c r="AH192" s="596"/>
      <c r="AI192" s="643"/>
      <c r="AJ192" s="644"/>
      <c r="AK192" s="644"/>
      <c r="AL192" s="644"/>
      <c r="AM192" s="644"/>
      <c r="AN192" s="644"/>
      <c r="AO192" s="644"/>
      <c r="AP192" s="644"/>
      <c r="AQ192" s="644"/>
      <c r="AR192" s="644"/>
      <c r="AS192" s="644"/>
      <c r="AT192" s="644"/>
      <c r="AU192" s="645"/>
      <c r="AV192" s="646"/>
      <c r="AW192" s="647"/>
      <c r="AX192" s="647"/>
      <c r="AY192" s="648"/>
    </row>
    <row r="193" spans="2:51" ht="24.75" customHeight="1">
      <c r="B193" s="313"/>
      <c r="C193" s="314"/>
      <c r="D193" s="314"/>
      <c r="E193" s="314"/>
      <c r="F193" s="314"/>
      <c r="G193" s="315"/>
      <c r="H193" s="716" t="s">
        <v>35</v>
      </c>
      <c r="I193" s="368"/>
      <c r="J193" s="368"/>
      <c r="K193" s="368"/>
      <c r="L193" s="368"/>
      <c r="M193" s="717"/>
      <c r="N193" s="718"/>
      <c r="O193" s="718"/>
      <c r="P193" s="718"/>
      <c r="Q193" s="718"/>
      <c r="R193" s="718"/>
      <c r="S193" s="718"/>
      <c r="T193" s="718"/>
      <c r="U193" s="718"/>
      <c r="V193" s="718"/>
      <c r="W193" s="718"/>
      <c r="X193" s="718"/>
      <c r="Y193" s="719"/>
      <c r="Z193" s="639">
        <f>SUM(Z185:AC192)</f>
        <v>3</v>
      </c>
      <c r="AA193" s="640"/>
      <c r="AB193" s="640"/>
      <c r="AC193" s="736"/>
      <c r="AD193" s="716" t="s">
        <v>35</v>
      </c>
      <c r="AE193" s="368"/>
      <c r="AF193" s="368"/>
      <c r="AG193" s="368"/>
      <c r="AH193" s="368"/>
      <c r="AI193" s="717"/>
      <c r="AJ193" s="718"/>
      <c r="AK193" s="718"/>
      <c r="AL193" s="718"/>
      <c r="AM193" s="718"/>
      <c r="AN193" s="718"/>
      <c r="AO193" s="718"/>
      <c r="AP193" s="718"/>
      <c r="AQ193" s="718"/>
      <c r="AR193" s="718"/>
      <c r="AS193" s="718"/>
      <c r="AT193" s="718"/>
      <c r="AU193" s="719"/>
      <c r="AV193" s="639">
        <f>SUM(AV185:AY192)</f>
        <v>0</v>
      </c>
      <c r="AW193" s="640"/>
      <c r="AX193" s="640"/>
      <c r="AY193" s="641"/>
    </row>
    <row r="194" spans="2:51" ht="24.75" customHeight="1">
      <c r="B194" s="313"/>
      <c r="C194" s="314"/>
      <c r="D194" s="314"/>
      <c r="E194" s="314"/>
      <c r="F194" s="314"/>
      <c r="G194" s="315"/>
      <c r="H194" s="721" t="s">
        <v>150</v>
      </c>
      <c r="I194" s="724"/>
      <c r="J194" s="724"/>
      <c r="K194" s="724"/>
      <c r="L194" s="724"/>
      <c r="M194" s="724"/>
      <c r="N194" s="724"/>
      <c r="O194" s="724"/>
      <c r="P194" s="724"/>
      <c r="Q194" s="724"/>
      <c r="R194" s="724"/>
      <c r="S194" s="724"/>
      <c r="T194" s="724"/>
      <c r="U194" s="724"/>
      <c r="V194" s="724"/>
      <c r="W194" s="724"/>
      <c r="X194" s="724"/>
      <c r="Y194" s="724"/>
      <c r="Z194" s="724"/>
      <c r="AA194" s="724"/>
      <c r="AB194" s="724"/>
      <c r="AC194" s="737"/>
      <c r="AD194" s="721" t="s">
        <v>151</v>
      </c>
      <c r="AE194" s="724"/>
      <c r="AF194" s="724"/>
      <c r="AG194" s="724"/>
      <c r="AH194" s="724"/>
      <c r="AI194" s="724"/>
      <c r="AJ194" s="724"/>
      <c r="AK194" s="724"/>
      <c r="AL194" s="724"/>
      <c r="AM194" s="724"/>
      <c r="AN194" s="724"/>
      <c r="AO194" s="724"/>
      <c r="AP194" s="724"/>
      <c r="AQ194" s="724"/>
      <c r="AR194" s="724"/>
      <c r="AS194" s="724"/>
      <c r="AT194" s="724"/>
      <c r="AU194" s="724"/>
      <c r="AV194" s="724"/>
      <c r="AW194" s="724"/>
      <c r="AX194" s="724"/>
      <c r="AY194" s="725"/>
    </row>
    <row r="195" spans="2:51" ht="24.75" customHeight="1">
      <c r="B195" s="313"/>
      <c r="C195" s="314"/>
      <c r="D195" s="314"/>
      <c r="E195" s="314"/>
      <c r="F195" s="314"/>
      <c r="G195" s="315"/>
      <c r="H195" s="726" t="s">
        <v>60</v>
      </c>
      <c r="I195" s="519"/>
      <c r="J195" s="519"/>
      <c r="K195" s="519"/>
      <c r="L195" s="519"/>
      <c r="M195" s="329" t="s">
        <v>143</v>
      </c>
      <c r="N195" s="290"/>
      <c r="O195" s="290"/>
      <c r="P195" s="290"/>
      <c r="Q195" s="290"/>
      <c r="R195" s="290"/>
      <c r="S195" s="290"/>
      <c r="T195" s="290"/>
      <c r="U195" s="290"/>
      <c r="V195" s="290"/>
      <c r="W195" s="290"/>
      <c r="X195" s="290"/>
      <c r="Y195" s="731"/>
      <c r="Z195" s="323" t="s">
        <v>144</v>
      </c>
      <c r="AA195" s="732"/>
      <c r="AB195" s="732"/>
      <c r="AC195" s="738"/>
      <c r="AD195" s="726" t="s">
        <v>60</v>
      </c>
      <c r="AE195" s="519"/>
      <c r="AF195" s="519"/>
      <c r="AG195" s="519"/>
      <c r="AH195" s="519"/>
      <c r="AI195" s="329" t="s">
        <v>143</v>
      </c>
      <c r="AJ195" s="290"/>
      <c r="AK195" s="290"/>
      <c r="AL195" s="290"/>
      <c r="AM195" s="290"/>
      <c r="AN195" s="290"/>
      <c r="AO195" s="290"/>
      <c r="AP195" s="290"/>
      <c r="AQ195" s="290"/>
      <c r="AR195" s="290"/>
      <c r="AS195" s="290"/>
      <c r="AT195" s="290"/>
      <c r="AU195" s="731"/>
      <c r="AV195" s="323" t="s">
        <v>144</v>
      </c>
      <c r="AW195" s="732"/>
      <c r="AX195" s="732"/>
      <c r="AY195" s="733"/>
    </row>
    <row r="196" spans="2:51" ht="24.75" customHeight="1">
      <c r="B196" s="313"/>
      <c r="C196" s="314"/>
      <c r="D196" s="314"/>
      <c r="E196" s="314"/>
      <c r="F196" s="314"/>
      <c r="G196" s="315"/>
      <c r="H196" s="703" t="s">
        <v>152</v>
      </c>
      <c r="I196" s="600"/>
      <c r="J196" s="600"/>
      <c r="K196" s="600"/>
      <c r="L196" s="601"/>
      <c r="M196" s="704" t="s">
        <v>153</v>
      </c>
      <c r="N196" s="734"/>
      <c r="O196" s="734"/>
      <c r="P196" s="734"/>
      <c r="Q196" s="734"/>
      <c r="R196" s="734"/>
      <c r="S196" s="734"/>
      <c r="T196" s="734"/>
      <c r="U196" s="734"/>
      <c r="V196" s="734"/>
      <c r="W196" s="734"/>
      <c r="X196" s="734"/>
      <c r="Y196" s="735"/>
      <c r="Z196" s="767">
        <v>0.8</v>
      </c>
      <c r="AA196" s="768"/>
      <c r="AB196" s="768"/>
      <c r="AC196" s="769"/>
      <c r="AD196" s="703"/>
      <c r="AE196" s="600"/>
      <c r="AF196" s="600"/>
      <c r="AG196" s="600"/>
      <c r="AH196" s="601"/>
      <c r="AI196" s="704"/>
      <c r="AJ196" s="734"/>
      <c r="AK196" s="734"/>
      <c r="AL196" s="734"/>
      <c r="AM196" s="734"/>
      <c r="AN196" s="734"/>
      <c r="AO196" s="734"/>
      <c r="AP196" s="734"/>
      <c r="AQ196" s="734"/>
      <c r="AR196" s="734"/>
      <c r="AS196" s="734"/>
      <c r="AT196" s="734"/>
      <c r="AU196" s="735"/>
      <c r="AV196" s="694"/>
      <c r="AW196" s="695"/>
      <c r="AX196" s="695"/>
      <c r="AY196" s="696"/>
    </row>
    <row r="197" spans="2:51" ht="24.75" customHeight="1">
      <c r="B197" s="313"/>
      <c r="C197" s="314"/>
      <c r="D197" s="314"/>
      <c r="E197" s="314"/>
      <c r="F197" s="314"/>
      <c r="G197" s="315"/>
      <c r="H197" s="341"/>
      <c r="I197" s="342"/>
      <c r="J197" s="342"/>
      <c r="K197" s="342"/>
      <c r="L197" s="343"/>
      <c r="M197" s="346"/>
      <c r="N197" s="347"/>
      <c r="O197" s="347"/>
      <c r="P197" s="347"/>
      <c r="Q197" s="347"/>
      <c r="R197" s="347"/>
      <c r="S197" s="347"/>
      <c r="T197" s="347"/>
      <c r="U197" s="347"/>
      <c r="V197" s="347"/>
      <c r="W197" s="347"/>
      <c r="X197" s="347"/>
      <c r="Y197" s="348"/>
      <c r="Z197" s="764"/>
      <c r="AA197" s="765"/>
      <c r="AB197" s="765"/>
      <c r="AC197" s="766"/>
      <c r="AD197" s="341"/>
      <c r="AE197" s="342"/>
      <c r="AF197" s="342"/>
      <c r="AG197" s="342"/>
      <c r="AH197" s="343"/>
      <c r="AI197" s="346"/>
      <c r="AJ197" s="347"/>
      <c r="AK197" s="347"/>
      <c r="AL197" s="347"/>
      <c r="AM197" s="347"/>
      <c r="AN197" s="347"/>
      <c r="AO197" s="347"/>
      <c r="AP197" s="347"/>
      <c r="AQ197" s="347"/>
      <c r="AR197" s="347"/>
      <c r="AS197" s="347"/>
      <c r="AT197" s="347"/>
      <c r="AU197" s="348"/>
      <c r="AV197" s="697"/>
      <c r="AW197" s="698"/>
      <c r="AX197" s="698"/>
      <c r="AY197" s="699"/>
    </row>
    <row r="198" spans="2:51" ht="24.75" customHeight="1">
      <c r="B198" s="313"/>
      <c r="C198" s="314"/>
      <c r="D198" s="314"/>
      <c r="E198" s="314"/>
      <c r="F198" s="314"/>
      <c r="G198" s="315"/>
      <c r="H198" s="341"/>
      <c r="I198" s="342"/>
      <c r="J198" s="342"/>
      <c r="K198" s="342"/>
      <c r="L198" s="343"/>
      <c r="M198" s="346"/>
      <c r="N198" s="347"/>
      <c r="O198" s="347"/>
      <c r="P198" s="347"/>
      <c r="Q198" s="347"/>
      <c r="R198" s="347"/>
      <c r="S198" s="347"/>
      <c r="T198" s="347"/>
      <c r="U198" s="347"/>
      <c r="V198" s="347"/>
      <c r="W198" s="347"/>
      <c r="X198" s="347"/>
      <c r="Y198" s="348"/>
      <c r="Z198" s="764"/>
      <c r="AA198" s="765"/>
      <c r="AB198" s="765"/>
      <c r="AC198" s="766"/>
      <c r="AD198" s="341"/>
      <c r="AE198" s="342"/>
      <c r="AF198" s="342"/>
      <c r="AG198" s="342"/>
      <c r="AH198" s="343"/>
      <c r="AI198" s="346"/>
      <c r="AJ198" s="347"/>
      <c r="AK198" s="347"/>
      <c r="AL198" s="347"/>
      <c r="AM198" s="347"/>
      <c r="AN198" s="347"/>
      <c r="AO198" s="347"/>
      <c r="AP198" s="347"/>
      <c r="AQ198" s="347"/>
      <c r="AR198" s="347"/>
      <c r="AS198" s="347"/>
      <c r="AT198" s="347"/>
      <c r="AU198" s="348"/>
      <c r="AV198" s="697"/>
      <c r="AW198" s="698"/>
      <c r="AX198" s="698"/>
      <c r="AY198" s="699"/>
    </row>
    <row r="199" spans="2:51" ht="24.75" customHeight="1">
      <c r="B199" s="313"/>
      <c r="C199" s="314"/>
      <c r="D199" s="314"/>
      <c r="E199" s="314"/>
      <c r="F199" s="314"/>
      <c r="G199" s="315"/>
      <c r="H199" s="341"/>
      <c r="I199" s="342"/>
      <c r="J199" s="342"/>
      <c r="K199" s="342"/>
      <c r="L199" s="343"/>
      <c r="M199" s="346"/>
      <c r="N199" s="347"/>
      <c r="O199" s="347"/>
      <c r="P199" s="347"/>
      <c r="Q199" s="347"/>
      <c r="R199" s="347"/>
      <c r="S199" s="347"/>
      <c r="T199" s="347"/>
      <c r="U199" s="347"/>
      <c r="V199" s="347"/>
      <c r="W199" s="347"/>
      <c r="X199" s="347"/>
      <c r="Y199" s="348"/>
      <c r="Z199" s="764"/>
      <c r="AA199" s="765"/>
      <c r="AB199" s="765"/>
      <c r="AC199" s="766"/>
      <c r="AD199" s="341"/>
      <c r="AE199" s="342"/>
      <c r="AF199" s="342"/>
      <c r="AG199" s="342"/>
      <c r="AH199" s="343"/>
      <c r="AI199" s="346"/>
      <c r="AJ199" s="347"/>
      <c r="AK199" s="347"/>
      <c r="AL199" s="347"/>
      <c r="AM199" s="347"/>
      <c r="AN199" s="347"/>
      <c r="AO199" s="347"/>
      <c r="AP199" s="347"/>
      <c r="AQ199" s="347"/>
      <c r="AR199" s="347"/>
      <c r="AS199" s="347"/>
      <c r="AT199" s="347"/>
      <c r="AU199" s="348"/>
      <c r="AV199" s="697"/>
      <c r="AW199" s="698"/>
      <c r="AX199" s="698"/>
      <c r="AY199" s="699"/>
    </row>
    <row r="200" spans="2:51" ht="24.75" customHeight="1">
      <c r="B200" s="313"/>
      <c r="C200" s="314"/>
      <c r="D200" s="314"/>
      <c r="E200" s="314"/>
      <c r="F200" s="314"/>
      <c r="G200" s="315"/>
      <c r="H200" s="341"/>
      <c r="I200" s="342"/>
      <c r="J200" s="342"/>
      <c r="K200" s="342"/>
      <c r="L200" s="343"/>
      <c r="M200" s="346"/>
      <c r="N200" s="347"/>
      <c r="O200" s="347"/>
      <c r="P200" s="347"/>
      <c r="Q200" s="347"/>
      <c r="R200" s="347"/>
      <c r="S200" s="347"/>
      <c r="T200" s="347"/>
      <c r="U200" s="347"/>
      <c r="V200" s="347"/>
      <c r="W200" s="347"/>
      <c r="X200" s="347"/>
      <c r="Y200" s="348"/>
      <c r="Z200" s="764"/>
      <c r="AA200" s="765"/>
      <c r="AB200" s="765"/>
      <c r="AC200" s="765"/>
      <c r="AD200" s="341"/>
      <c r="AE200" s="342"/>
      <c r="AF200" s="342"/>
      <c r="AG200" s="342"/>
      <c r="AH200" s="343"/>
      <c r="AI200" s="346"/>
      <c r="AJ200" s="347"/>
      <c r="AK200" s="347"/>
      <c r="AL200" s="347"/>
      <c r="AM200" s="347"/>
      <c r="AN200" s="347"/>
      <c r="AO200" s="347"/>
      <c r="AP200" s="347"/>
      <c r="AQ200" s="347"/>
      <c r="AR200" s="347"/>
      <c r="AS200" s="347"/>
      <c r="AT200" s="347"/>
      <c r="AU200" s="348"/>
      <c r="AV200" s="697"/>
      <c r="AW200" s="698"/>
      <c r="AX200" s="698"/>
      <c r="AY200" s="699"/>
    </row>
    <row r="201" spans="2:51" ht="24.75" customHeight="1">
      <c r="B201" s="313"/>
      <c r="C201" s="314"/>
      <c r="D201" s="314"/>
      <c r="E201" s="314"/>
      <c r="F201" s="314"/>
      <c r="G201" s="315"/>
      <c r="H201" s="341"/>
      <c r="I201" s="342"/>
      <c r="J201" s="342"/>
      <c r="K201" s="342"/>
      <c r="L201" s="343"/>
      <c r="M201" s="346"/>
      <c r="N201" s="347"/>
      <c r="O201" s="347"/>
      <c r="P201" s="347"/>
      <c r="Q201" s="347"/>
      <c r="R201" s="347"/>
      <c r="S201" s="347"/>
      <c r="T201" s="347"/>
      <c r="U201" s="347"/>
      <c r="V201" s="347"/>
      <c r="W201" s="347"/>
      <c r="X201" s="347"/>
      <c r="Y201" s="348"/>
      <c r="Z201" s="764"/>
      <c r="AA201" s="765"/>
      <c r="AB201" s="765"/>
      <c r="AC201" s="765"/>
      <c r="AD201" s="341"/>
      <c r="AE201" s="342"/>
      <c r="AF201" s="342"/>
      <c r="AG201" s="342"/>
      <c r="AH201" s="343"/>
      <c r="AI201" s="346"/>
      <c r="AJ201" s="347"/>
      <c r="AK201" s="347"/>
      <c r="AL201" s="347"/>
      <c r="AM201" s="347"/>
      <c r="AN201" s="347"/>
      <c r="AO201" s="347"/>
      <c r="AP201" s="347"/>
      <c r="AQ201" s="347"/>
      <c r="AR201" s="347"/>
      <c r="AS201" s="347"/>
      <c r="AT201" s="347"/>
      <c r="AU201" s="348"/>
      <c r="AV201" s="697"/>
      <c r="AW201" s="698"/>
      <c r="AX201" s="698"/>
      <c r="AY201" s="699"/>
    </row>
    <row r="202" spans="2:51" ht="24.75" customHeight="1">
      <c r="B202" s="313"/>
      <c r="C202" s="314"/>
      <c r="D202" s="314"/>
      <c r="E202" s="314"/>
      <c r="F202" s="314"/>
      <c r="G202" s="315"/>
      <c r="H202" s="341"/>
      <c r="I202" s="342"/>
      <c r="J202" s="342"/>
      <c r="K202" s="342"/>
      <c r="L202" s="343"/>
      <c r="M202" s="346"/>
      <c r="N202" s="347"/>
      <c r="O202" s="347"/>
      <c r="P202" s="347"/>
      <c r="Q202" s="347"/>
      <c r="R202" s="347"/>
      <c r="S202" s="347"/>
      <c r="T202" s="347"/>
      <c r="U202" s="347"/>
      <c r="V202" s="347"/>
      <c r="W202" s="347"/>
      <c r="X202" s="347"/>
      <c r="Y202" s="348"/>
      <c r="Z202" s="764"/>
      <c r="AA202" s="765"/>
      <c r="AB202" s="765"/>
      <c r="AC202" s="765"/>
      <c r="AD202" s="341"/>
      <c r="AE202" s="342"/>
      <c r="AF202" s="342"/>
      <c r="AG202" s="342"/>
      <c r="AH202" s="343"/>
      <c r="AI202" s="346"/>
      <c r="AJ202" s="347"/>
      <c r="AK202" s="347"/>
      <c r="AL202" s="347"/>
      <c r="AM202" s="347"/>
      <c r="AN202" s="347"/>
      <c r="AO202" s="347"/>
      <c r="AP202" s="347"/>
      <c r="AQ202" s="347"/>
      <c r="AR202" s="347"/>
      <c r="AS202" s="347"/>
      <c r="AT202" s="347"/>
      <c r="AU202" s="348"/>
      <c r="AV202" s="697"/>
      <c r="AW202" s="698"/>
      <c r="AX202" s="698"/>
      <c r="AY202" s="699"/>
    </row>
    <row r="203" spans="2:51" ht="24.75" customHeight="1">
      <c r="B203" s="313"/>
      <c r="C203" s="314"/>
      <c r="D203" s="314"/>
      <c r="E203" s="314"/>
      <c r="F203" s="314"/>
      <c r="G203" s="315"/>
      <c r="H203" s="642"/>
      <c r="I203" s="595"/>
      <c r="J203" s="595"/>
      <c r="K203" s="595"/>
      <c r="L203" s="596"/>
      <c r="M203" s="643"/>
      <c r="N203" s="644"/>
      <c r="O203" s="644"/>
      <c r="P203" s="644"/>
      <c r="Q203" s="644"/>
      <c r="R203" s="644"/>
      <c r="S203" s="644"/>
      <c r="T203" s="644"/>
      <c r="U203" s="644"/>
      <c r="V203" s="644"/>
      <c r="W203" s="644"/>
      <c r="X203" s="644"/>
      <c r="Y203" s="645"/>
      <c r="Z203" s="1003"/>
      <c r="AA203" s="1004"/>
      <c r="AB203" s="1004"/>
      <c r="AC203" s="1004"/>
      <c r="AD203" s="642"/>
      <c r="AE203" s="595"/>
      <c r="AF203" s="595"/>
      <c r="AG203" s="595"/>
      <c r="AH203" s="596"/>
      <c r="AI203" s="643"/>
      <c r="AJ203" s="644"/>
      <c r="AK203" s="644"/>
      <c r="AL203" s="644"/>
      <c r="AM203" s="644"/>
      <c r="AN203" s="644"/>
      <c r="AO203" s="644"/>
      <c r="AP203" s="644"/>
      <c r="AQ203" s="644"/>
      <c r="AR203" s="644"/>
      <c r="AS203" s="644"/>
      <c r="AT203" s="644"/>
      <c r="AU203" s="645"/>
      <c r="AV203" s="646"/>
      <c r="AW203" s="647"/>
      <c r="AX203" s="647"/>
      <c r="AY203" s="648"/>
    </row>
    <row r="204" spans="2:51" ht="24.75" customHeight="1">
      <c r="B204" s="313"/>
      <c r="C204" s="314"/>
      <c r="D204" s="314"/>
      <c r="E204" s="314"/>
      <c r="F204" s="314"/>
      <c r="G204" s="315"/>
      <c r="H204" s="716" t="s">
        <v>35</v>
      </c>
      <c r="I204" s="368"/>
      <c r="J204" s="368"/>
      <c r="K204" s="368"/>
      <c r="L204" s="368"/>
      <c r="M204" s="717"/>
      <c r="N204" s="718"/>
      <c r="O204" s="718"/>
      <c r="P204" s="718"/>
      <c r="Q204" s="718"/>
      <c r="R204" s="718"/>
      <c r="S204" s="718"/>
      <c r="T204" s="718"/>
      <c r="U204" s="718"/>
      <c r="V204" s="718"/>
      <c r="W204" s="718"/>
      <c r="X204" s="718"/>
      <c r="Y204" s="719"/>
      <c r="Z204" s="1005">
        <f>SUM(Z196:AC203)</f>
        <v>0.8</v>
      </c>
      <c r="AA204" s="1006"/>
      <c r="AB204" s="1006"/>
      <c r="AC204" s="1007"/>
      <c r="AD204" s="716" t="s">
        <v>35</v>
      </c>
      <c r="AE204" s="368"/>
      <c r="AF204" s="368"/>
      <c r="AG204" s="368"/>
      <c r="AH204" s="368"/>
      <c r="AI204" s="717"/>
      <c r="AJ204" s="718"/>
      <c r="AK204" s="718"/>
      <c r="AL204" s="718"/>
      <c r="AM204" s="718"/>
      <c r="AN204" s="718"/>
      <c r="AO204" s="718"/>
      <c r="AP204" s="718"/>
      <c r="AQ204" s="718"/>
      <c r="AR204" s="718"/>
      <c r="AS204" s="718"/>
      <c r="AT204" s="718"/>
      <c r="AU204" s="719"/>
      <c r="AV204" s="639">
        <f>SUM(AV196:AY203)</f>
        <v>0</v>
      </c>
      <c r="AW204" s="640"/>
      <c r="AX204" s="640"/>
      <c r="AY204" s="641"/>
    </row>
    <row r="205" spans="2:51" ht="24.75" customHeight="1">
      <c r="B205" s="313"/>
      <c r="C205" s="314"/>
      <c r="D205" s="314"/>
      <c r="E205" s="314"/>
      <c r="F205" s="314"/>
      <c r="G205" s="315"/>
      <c r="H205" s="721" t="s">
        <v>154</v>
      </c>
      <c r="I205" s="724"/>
      <c r="J205" s="724"/>
      <c r="K205" s="724"/>
      <c r="L205" s="724"/>
      <c r="M205" s="724"/>
      <c r="N205" s="724"/>
      <c r="O205" s="724"/>
      <c r="P205" s="724"/>
      <c r="Q205" s="724"/>
      <c r="R205" s="724"/>
      <c r="S205" s="724"/>
      <c r="T205" s="724"/>
      <c r="U205" s="724"/>
      <c r="V205" s="724"/>
      <c r="W205" s="724"/>
      <c r="X205" s="724"/>
      <c r="Y205" s="724"/>
      <c r="Z205" s="724"/>
      <c r="AA205" s="724"/>
      <c r="AB205" s="724"/>
      <c r="AC205" s="737"/>
      <c r="AD205" s="721" t="s">
        <v>155</v>
      </c>
      <c r="AE205" s="724"/>
      <c r="AF205" s="724"/>
      <c r="AG205" s="724"/>
      <c r="AH205" s="724"/>
      <c r="AI205" s="724"/>
      <c r="AJ205" s="724"/>
      <c r="AK205" s="724"/>
      <c r="AL205" s="724"/>
      <c r="AM205" s="724"/>
      <c r="AN205" s="724"/>
      <c r="AO205" s="724"/>
      <c r="AP205" s="724"/>
      <c r="AQ205" s="724"/>
      <c r="AR205" s="724"/>
      <c r="AS205" s="724"/>
      <c r="AT205" s="724"/>
      <c r="AU205" s="724"/>
      <c r="AV205" s="724"/>
      <c r="AW205" s="724"/>
      <c r="AX205" s="724"/>
      <c r="AY205" s="725"/>
    </row>
    <row r="206" spans="2:51" ht="24.75" customHeight="1">
      <c r="B206" s="313"/>
      <c r="C206" s="314"/>
      <c r="D206" s="314"/>
      <c r="E206" s="314"/>
      <c r="F206" s="314"/>
      <c r="G206" s="315"/>
      <c r="H206" s="726" t="s">
        <v>60</v>
      </c>
      <c r="I206" s="519"/>
      <c r="J206" s="519"/>
      <c r="K206" s="519"/>
      <c r="L206" s="519"/>
      <c r="M206" s="329" t="s">
        <v>143</v>
      </c>
      <c r="N206" s="290"/>
      <c r="O206" s="290"/>
      <c r="P206" s="290"/>
      <c r="Q206" s="290"/>
      <c r="R206" s="290"/>
      <c r="S206" s="290"/>
      <c r="T206" s="290"/>
      <c r="U206" s="290"/>
      <c r="V206" s="290"/>
      <c r="W206" s="290"/>
      <c r="X206" s="290"/>
      <c r="Y206" s="731"/>
      <c r="Z206" s="323" t="s">
        <v>144</v>
      </c>
      <c r="AA206" s="732"/>
      <c r="AB206" s="732"/>
      <c r="AC206" s="738"/>
      <c r="AD206" s="726" t="s">
        <v>60</v>
      </c>
      <c r="AE206" s="519"/>
      <c r="AF206" s="519"/>
      <c r="AG206" s="519"/>
      <c r="AH206" s="519"/>
      <c r="AI206" s="329" t="s">
        <v>143</v>
      </c>
      <c r="AJ206" s="290"/>
      <c r="AK206" s="290"/>
      <c r="AL206" s="290"/>
      <c r="AM206" s="290"/>
      <c r="AN206" s="290"/>
      <c r="AO206" s="290"/>
      <c r="AP206" s="290"/>
      <c r="AQ206" s="290"/>
      <c r="AR206" s="290"/>
      <c r="AS206" s="290"/>
      <c r="AT206" s="290"/>
      <c r="AU206" s="731"/>
      <c r="AV206" s="323" t="s">
        <v>144</v>
      </c>
      <c r="AW206" s="732"/>
      <c r="AX206" s="732"/>
      <c r="AY206" s="733"/>
    </row>
    <row r="207" spans="2:51" ht="24.75" customHeight="1">
      <c r="B207" s="313"/>
      <c r="C207" s="314"/>
      <c r="D207" s="314"/>
      <c r="E207" s="314"/>
      <c r="F207" s="314"/>
      <c r="G207" s="315"/>
      <c r="H207" s="703"/>
      <c r="I207" s="600"/>
      <c r="J207" s="600"/>
      <c r="K207" s="600"/>
      <c r="L207" s="601"/>
      <c r="M207" s="704"/>
      <c r="N207" s="734"/>
      <c r="O207" s="734"/>
      <c r="P207" s="734"/>
      <c r="Q207" s="734"/>
      <c r="R207" s="734"/>
      <c r="S207" s="734"/>
      <c r="T207" s="734"/>
      <c r="U207" s="734"/>
      <c r="V207" s="734"/>
      <c r="W207" s="734"/>
      <c r="X207" s="734"/>
      <c r="Y207" s="735"/>
      <c r="Z207" s="694"/>
      <c r="AA207" s="695"/>
      <c r="AB207" s="695"/>
      <c r="AC207" s="739"/>
      <c r="AD207" s="703"/>
      <c r="AE207" s="600"/>
      <c r="AF207" s="600"/>
      <c r="AG207" s="600"/>
      <c r="AH207" s="601"/>
      <c r="AI207" s="704"/>
      <c r="AJ207" s="734"/>
      <c r="AK207" s="734"/>
      <c r="AL207" s="734"/>
      <c r="AM207" s="734"/>
      <c r="AN207" s="734"/>
      <c r="AO207" s="734"/>
      <c r="AP207" s="734"/>
      <c r="AQ207" s="734"/>
      <c r="AR207" s="734"/>
      <c r="AS207" s="734"/>
      <c r="AT207" s="734"/>
      <c r="AU207" s="735"/>
      <c r="AV207" s="694"/>
      <c r="AW207" s="695"/>
      <c r="AX207" s="695"/>
      <c r="AY207" s="696"/>
    </row>
    <row r="208" spans="2:51" ht="24.75" customHeight="1">
      <c r="B208" s="313"/>
      <c r="C208" s="314"/>
      <c r="D208" s="314"/>
      <c r="E208" s="314"/>
      <c r="F208" s="314"/>
      <c r="G208" s="315"/>
      <c r="H208" s="341"/>
      <c r="I208" s="342"/>
      <c r="J208" s="342"/>
      <c r="K208" s="342"/>
      <c r="L208" s="343"/>
      <c r="M208" s="346"/>
      <c r="N208" s="347"/>
      <c r="O208" s="347"/>
      <c r="P208" s="347"/>
      <c r="Q208" s="347"/>
      <c r="R208" s="347"/>
      <c r="S208" s="347"/>
      <c r="T208" s="347"/>
      <c r="U208" s="347"/>
      <c r="V208" s="347"/>
      <c r="W208" s="347"/>
      <c r="X208" s="347"/>
      <c r="Y208" s="348"/>
      <c r="Z208" s="697"/>
      <c r="AA208" s="698"/>
      <c r="AB208" s="698"/>
      <c r="AC208" s="720"/>
      <c r="AD208" s="341"/>
      <c r="AE208" s="342"/>
      <c r="AF208" s="342"/>
      <c r="AG208" s="342"/>
      <c r="AH208" s="343"/>
      <c r="AI208" s="346"/>
      <c r="AJ208" s="347"/>
      <c r="AK208" s="347"/>
      <c r="AL208" s="347"/>
      <c r="AM208" s="347"/>
      <c r="AN208" s="347"/>
      <c r="AO208" s="347"/>
      <c r="AP208" s="347"/>
      <c r="AQ208" s="347"/>
      <c r="AR208" s="347"/>
      <c r="AS208" s="347"/>
      <c r="AT208" s="347"/>
      <c r="AU208" s="348"/>
      <c r="AV208" s="697"/>
      <c r="AW208" s="698"/>
      <c r="AX208" s="698"/>
      <c r="AY208" s="699"/>
    </row>
    <row r="209" spans="2:51" ht="24.75" customHeight="1">
      <c r="B209" s="313"/>
      <c r="C209" s="314"/>
      <c r="D209" s="314"/>
      <c r="E209" s="314"/>
      <c r="F209" s="314"/>
      <c r="G209" s="315"/>
      <c r="H209" s="341"/>
      <c r="I209" s="342"/>
      <c r="J209" s="342"/>
      <c r="K209" s="342"/>
      <c r="L209" s="343"/>
      <c r="M209" s="346"/>
      <c r="N209" s="347"/>
      <c r="O209" s="347"/>
      <c r="P209" s="347"/>
      <c r="Q209" s="347"/>
      <c r="R209" s="347"/>
      <c r="S209" s="347"/>
      <c r="T209" s="347"/>
      <c r="U209" s="347"/>
      <c r="V209" s="347"/>
      <c r="W209" s="347"/>
      <c r="X209" s="347"/>
      <c r="Y209" s="348"/>
      <c r="Z209" s="697"/>
      <c r="AA209" s="698"/>
      <c r="AB209" s="698"/>
      <c r="AC209" s="720"/>
      <c r="AD209" s="341"/>
      <c r="AE209" s="342"/>
      <c r="AF209" s="342"/>
      <c r="AG209" s="342"/>
      <c r="AH209" s="343"/>
      <c r="AI209" s="346"/>
      <c r="AJ209" s="347"/>
      <c r="AK209" s="347"/>
      <c r="AL209" s="347"/>
      <c r="AM209" s="347"/>
      <c r="AN209" s="347"/>
      <c r="AO209" s="347"/>
      <c r="AP209" s="347"/>
      <c r="AQ209" s="347"/>
      <c r="AR209" s="347"/>
      <c r="AS209" s="347"/>
      <c r="AT209" s="347"/>
      <c r="AU209" s="348"/>
      <c r="AV209" s="697"/>
      <c r="AW209" s="698"/>
      <c r="AX209" s="698"/>
      <c r="AY209" s="699"/>
    </row>
    <row r="210" spans="2:51" ht="24.75" customHeight="1">
      <c r="B210" s="313"/>
      <c r="C210" s="314"/>
      <c r="D210" s="314"/>
      <c r="E210" s="314"/>
      <c r="F210" s="314"/>
      <c r="G210" s="315"/>
      <c r="H210" s="341"/>
      <c r="I210" s="342"/>
      <c r="J210" s="342"/>
      <c r="K210" s="342"/>
      <c r="L210" s="343"/>
      <c r="M210" s="346"/>
      <c r="N210" s="347"/>
      <c r="O210" s="347"/>
      <c r="P210" s="347"/>
      <c r="Q210" s="347"/>
      <c r="R210" s="347"/>
      <c r="S210" s="347"/>
      <c r="T210" s="347"/>
      <c r="U210" s="347"/>
      <c r="V210" s="347"/>
      <c r="W210" s="347"/>
      <c r="X210" s="347"/>
      <c r="Y210" s="348"/>
      <c r="Z210" s="697"/>
      <c r="AA210" s="698"/>
      <c r="AB210" s="698"/>
      <c r="AC210" s="720"/>
      <c r="AD210" s="341"/>
      <c r="AE210" s="342"/>
      <c r="AF210" s="342"/>
      <c r="AG210" s="342"/>
      <c r="AH210" s="343"/>
      <c r="AI210" s="346"/>
      <c r="AJ210" s="347"/>
      <c r="AK210" s="347"/>
      <c r="AL210" s="347"/>
      <c r="AM210" s="347"/>
      <c r="AN210" s="347"/>
      <c r="AO210" s="347"/>
      <c r="AP210" s="347"/>
      <c r="AQ210" s="347"/>
      <c r="AR210" s="347"/>
      <c r="AS210" s="347"/>
      <c r="AT210" s="347"/>
      <c r="AU210" s="348"/>
      <c r="AV210" s="697"/>
      <c r="AW210" s="698"/>
      <c r="AX210" s="698"/>
      <c r="AY210" s="699"/>
    </row>
    <row r="211" spans="2:51" ht="24.75" customHeight="1">
      <c r="B211" s="313"/>
      <c r="C211" s="314"/>
      <c r="D211" s="314"/>
      <c r="E211" s="314"/>
      <c r="F211" s="314"/>
      <c r="G211" s="315"/>
      <c r="H211" s="341"/>
      <c r="I211" s="342"/>
      <c r="J211" s="342"/>
      <c r="K211" s="342"/>
      <c r="L211" s="343"/>
      <c r="M211" s="346"/>
      <c r="N211" s="347"/>
      <c r="O211" s="347"/>
      <c r="P211" s="347"/>
      <c r="Q211" s="347"/>
      <c r="R211" s="347"/>
      <c r="S211" s="347"/>
      <c r="T211" s="347"/>
      <c r="U211" s="347"/>
      <c r="V211" s="347"/>
      <c r="W211" s="347"/>
      <c r="X211" s="347"/>
      <c r="Y211" s="348"/>
      <c r="Z211" s="697"/>
      <c r="AA211" s="698"/>
      <c r="AB211" s="698"/>
      <c r="AC211" s="698"/>
      <c r="AD211" s="341"/>
      <c r="AE211" s="342"/>
      <c r="AF211" s="342"/>
      <c r="AG211" s="342"/>
      <c r="AH211" s="343"/>
      <c r="AI211" s="346"/>
      <c r="AJ211" s="347"/>
      <c r="AK211" s="347"/>
      <c r="AL211" s="347"/>
      <c r="AM211" s="347"/>
      <c r="AN211" s="347"/>
      <c r="AO211" s="347"/>
      <c r="AP211" s="347"/>
      <c r="AQ211" s="347"/>
      <c r="AR211" s="347"/>
      <c r="AS211" s="347"/>
      <c r="AT211" s="347"/>
      <c r="AU211" s="348"/>
      <c r="AV211" s="697"/>
      <c r="AW211" s="698"/>
      <c r="AX211" s="698"/>
      <c r="AY211" s="699"/>
    </row>
    <row r="212" spans="2:51" ht="24.75" customHeight="1">
      <c r="B212" s="313"/>
      <c r="C212" s="314"/>
      <c r="D212" s="314"/>
      <c r="E212" s="314"/>
      <c r="F212" s="314"/>
      <c r="G212" s="315"/>
      <c r="H212" s="341"/>
      <c r="I212" s="342"/>
      <c r="J212" s="342"/>
      <c r="K212" s="342"/>
      <c r="L212" s="343"/>
      <c r="M212" s="346"/>
      <c r="N212" s="347"/>
      <c r="O212" s="347"/>
      <c r="P212" s="347"/>
      <c r="Q212" s="347"/>
      <c r="R212" s="347"/>
      <c r="S212" s="347"/>
      <c r="T212" s="347"/>
      <c r="U212" s="347"/>
      <c r="V212" s="347"/>
      <c r="W212" s="347"/>
      <c r="X212" s="347"/>
      <c r="Y212" s="348"/>
      <c r="Z212" s="697"/>
      <c r="AA212" s="698"/>
      <c r="AB212" s="698"/>
      <c r="AC212" s="698"/>
      <c r="AD212" s="341"/>
      <c r="AE212" s="342"/>
      <c r="AF212" s="342"/>
      <c r="AG212" s="342"/>
      <c r="AH212" s="343"/>
      <c r="AI212" s="346"/>
      <c r="AJ212" s="347"/>
      <c r="AK212" s="347"/>
      <c r="AL212" s="347"/>
      <c r="AM212" s="347"/>
      <c r="AN212" s="347"/>
      <c r="AO212" s="347"/>
      <c r="AP212" s="347"/>
      <c r="AQ212" s="347"/>
      <c r="AR212" s="347"/>
      <c r="AS212" s="347"/>
      <c r="AT212" s="347"/>
      <c r="AU212" s="348"/>
      <c r="AV212" s="697"/>
      <c r="AW212" s="698"/>
      <c r="AX212" s="698"/>
      <c r="AY212" s="699"/>
    </row>
    <row r="213" spans="2:51" ht="24.75" customHeight="1">
      <c r="B213" s="313"/>
      <c r="C213" s="314"/>
      <c r="D213" s="314"/>
      <c r="E213" s="314"/>
      <c r="F213" s="314"/>
      <c r="G213" s="315"/>
      <c r="H213" s="341"/>
      <c r="I213" s="342"/>
      <c r="J213" s="342"/>
      <c r="K213" s="342"/>
      <c r="L213" s="343"/>
      <c r="M213" s="346"/>
      <c r="N213" s="347"/>
      <c r="O213" s="347"/>
      <c r="P213" s="347"/>
      <c r="Q213" s="347"/>
      <c r="R213" s="347"/>
      <c r="S213" s="347"/>
      <c r="T213" s="347"/>
      <c r="U213" s="347"/>
      <c r="V213" s="347"/>
      <c r="W213" s="347"/>
      <c r="X213" s="347"/>
      <c r="Y213" s="348"/>
      <c r="Z213" s="697"/>
      <c r="AA213" s="698"/>
      <c r="AB213" s="698"/>
      <c r="AC213" s="698"/>
      <c r="AD213" s="341"/>
      <c r="AE213" s="342"/>
      <c r="AF213" s="342"/>
      <c r="AG213" s="342"/>
      <c r="AH213" s="343"/>
      <c r="AI213" s="346"/>
      <c r="AJ213" s="347"/>
      <c r="AK213" s="347"/>
      <c r="AL213" s="347"/>
      <c r="AM213" s="347"/>
      <c r="AN213" s="347"/>
      <c r="AO213" s="347"/>
      <c r="AP213" s="347"/>
      <c r="AQ213" s="347"/>
      <c r="AR213" s="347"/>
      <c r="AS213" s="347"/>
      <c r="AT213" s="347"/>
      <c r="AU213" s="348"/>
      <c r="AV213" s="697"/>
      <c r="AW213" s="698"/>
      <c r="AX213" s="698"/>
      <c r="AY213" s="699"/>
    </row>
    <row r="214" spans="2:51" ht="24.75" customHeight="1">
      <c r="B214" s="313"/>
      <c r="C214" s="314"/>
      <c r="D214" s="314"/>
      <c r="E214" s="314"/>
      <c r="F214" s="314"/>
      <c r="G214" s="315"/>
      <c r="H214" s="642"/>
      <c r="I214" s="595"/>
      <c r="J214" s="595"/>
      <c r="K214" s="595"/>
      <c r="L214" s="596"/>
      <c r="M214" s="643"/>
      <c r="N214" s="644"/>
      <c r="O214" s="644"/>
      <c r="P214" s="644"/>
      <c r="Q214" s="644"/>
      <c r="R214" s="644"/>
      <c r="S214" s="644"/>
      <c r="T214" s="644"/>
      <c r="U214" s="644"/>
      <c r="V214" s="644"/>
      <c r="W214" s="644"/>
      <c r="X214" s="644"/>
      <c r="Y214" s="645"/>
      <c r="Z214" s="646"/>
      <c r="AA214" s="647"/>
      <c r="AB214" s="647"/>
      <c r="AC214" s="647"/>
      <c r="AD214" s="642"/>
      <c r="AE214" s="595"/>
      <c r="AF214" s="595"/>
      <c r="AG214" s="595"/>
      <c r="AH214" s="596"/>
      <c r="AI214" s="643"/>
      <c r="AJ214" s="644"/>
      <c r="AK214" s="644"/>
      <c r="AL214" s="644"/>
      <c r="AM214" s="644"/>
      <c r="AN214" s="644"/>
      <c r="AO214" s="644"/>
      <c r="AP214" s="644"/>
      <c r="AQ214" s="644"/>
      <c r="AR214" s="644"/>
      <c r="AS214" s="644"/>
      <c r="AT214" s="644"/>
      <c r="AU214" s="645"/>
      <c r="AV214" s="646"/>
      <c r="AW214" s="647"/>
      <c r="AX214" s="647"/>
      <c r="AY214" s="648"/>
    </row>
    <row r="215" spans="2:51" ht="24.75" customHeight="1" thickBot="1">
      <c r="B215" s="316"/>
      <c r="C215" s="317"/>
      <c r="D215" s="317"/>
      <c r="E215" s="317"/>
      <c r="F215" s="317"/>
      <c r="G215" s="318"/>
      <c r="H215" s="740" t="s">
        <v>35</v>
      </c>
      <c r="I215" s="741"/>
      <c r="J215" s="741"/>
      <c r="K215" s="741"/>
      <c r="L215" s="741"/>
      <c r="M215" s="742"/>
      <c r="N215" s="743"/>
      <c r="O215" s="743"/>
      <c r="P215" s="743"/>
      <c r="Q215" s="743"/>
      <c r="R215" s="743"/>
      <c r="S215" s="743"/>
      <c r="T215" s="743"/>
      <c r="U215" s="743"/>
      <c r="V215" s="743"/>
      <c r="W215" s="743"/>
      <c r="X215" s="743"/>
      <c r="Y215" s="744"/>
      <c r="Z215" s="745">
        <f>SUM(Z207:AC214)</f>
        <v>0</v>
      </c>
      <c r="AA215" s="746"/>
      <c r="AB215" s="746"/>
      <c r="AC215" s="747"/>
      <c r="AD215" s="740" t="s">
        <v>35</v>
      </c>
      <c r="AE215" s="741"/>
      <c r="AF215" s="741"/>
      <c r="AG215" s="741"/>
      <c r="AH215" s="741"/>
      <c r="AI215" s="742"/>
      <c r="AJ215" s="743"/>
      <c r="AK215" s="743"/>
      <c r="AL215" s="743"/>
      <c r="AM215" s="743"/>
      <c r="AN215" s="743"/>
      <c r="AO215" s="743"/>
      <c r="AP215" s="743"/>
      <c r="AQ215" s="743"/>
      <c r="AR215" s="743"/>
      <c r="AS215" s="743"/>
      <c r="AT215" s="743"/>
      <c r="AU215" s="744"/>
      <c r="AV215" s="745">
        <f>SUM(AV207:AY214)</f>
        <v>0</v>
      </c>
      <c r="AW215" s="746"/>
      <c r="AX215" s="746"/>
      <c r="AY215" s="748"/>
    </row>
    <row r="217" spans="2:51" ht="23.25" customHeight="1">
      <c r="B217" s="53" t="s">
        <v>121</v>
      </c>
      <c r="C217" s="53"/>
      <c r="D217" s="53"/>
      <c r="E217" s="54"/>
      <c r="F217" s="54"/>
      <c r="G217" s="308" t="s">
        <v>63</v>
      </c>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c r="AJ217" s="308"/>
      <c r="AK217" s="308"/>
      <c r="AL217" s="308"/>
      <c r="AM217" s="308"/>
      <c r="AN217" s="308"/>
      <c r="AO217" s="308"/>
      <c r="AP217" s="308"/>
      <c r="AQ217" s="308"/>
      <c r="AR217" s="308"/>
      <c r="AS217" s="308"/>
      <c r="AT217" s="308"/>
      <c r="AU217" s="308"/>
      <c r="AV217" s="308"/>
      <c r="AW217" s="308"/>
      <c r="AX217" s="308"/>
      <c r="AY217" s="54"/>
    </row>
    <row r="218" spans="2:51" ht="14.25">
      <c r="C218" s="55" t="s">
        <v>156</v>
      </c>
    </row>
    <row r="219" spans="2:51">
      <c r="C219" s="1" t="s">
        <v>141</v>
      </c>
    </row>
    <row r="220" spans="2:51" ht="34.5" customHeight="1">
      <c r="B220" s="264"/>
      <c r="C220" s="264"/>
      <c r="D220" s="269" t="s">
        <v>157</v>
      </c>
      <c r="E220" s="269"/>
      <c r="F220" s="269"/>
      <c r="G220" s="269"/>
      <c r="H220" s="269"/>
      <c r="I220" s="269"/>
      <c r="J220" s="269"/>
      <c r="K220" s="269"/>
      <c r="L220" s="269"/>
      <c r="M220" s="269"/>
      <c r="N220" s="269" t="s">
        <v>158</v>
      </c>
      <c r="O220" s="269"/>
      <c r="P220" s="269"/>
      <c r="Q220" s="269"/>
      <c r="R220" s="269"/>
      <c r="S220" s="269"/>
      <c r="T220" s="269"/>
      <c r="U220" s="269"/>
      <c r="V220" s="269"/>
      <c r="W220" s="269"/>
      <c r="X220" s="269"/>
      <c r="Y220" s="269"/>
      <c r="Z220" s="269"/>
      <c r="AA220" s="269"/>
      <c r="AB220" s="269"/>
      <c r="AC220" s="269"/>
      <c r="AD220" s="269"/>
      <c r="AE220" s="269"/>
      <c r="AF220" s="269"/>
      <c r="AG220" s="269"/>
      <c r="AH220" s="269"/>
      <c r="AI220" s="269"/>
      <c r="AJ220" s="269"/>
      <c r="AK220" s="269"/>
      <c r="AL220" s="297" t="s">
        <v>159</v>
      </c>
      <c r="AM220" s="269"/>
      <c r="AN220" s="269"/>
      <c r="AO220" s="269"/>
      <c r="AP220" s="269"/>
      <c r="AQ220" s="269"/>
      <c r="AR220" s="269" t="s">
        <v>160</v>
      </c>
      <c r="AS220" s="269"/>
      <c r="AT220" s="269"/>
      <c r="AU220" s="269"/>
      <c r="AV220" s="269" t="s">
        <v>161</v>
      </c>
      <c r="AW220" s="269"/>
      <c r="AX220" s="269"/>
    </row>
    <row r="221" spans="2:51" ht="24" customHeight="1">
      <c r="B221" s="264" t="s">
        <v>162</v>
      </c>
      <c r="C221" s="264">
        <v>1</v>
      </c>
      <c r="D221" s="382" t="s">
        <v>163</v>
      </c>
      <c r="E221" s="368"/>
      <c r="F221" s="368"/>
      <c r="G221" s="368"/>
      <c r="H221" s="368"/>
      <c r="I221" s="368"/>
      <c r="J221" s="368"/>
      <c r="K221" s="368"/>
      <c r="L221" s="368"/>
      <c r="M221" s="381"/>
      <c r="N221" s="266" t="s">
        <v>164</v>
      </c>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7">
        <v>28</v>
      </c>
      <c r="AM221" s="266"/>
      <c r="AN221" s="266"/>
      <c r="AO221" s="266"/>
      <c r="AP221" s="266"/>
      <c r="AQ221" s="266"/>
      <c r="AR221" s="266"/>
      <c r="AS221" s="266"/>
      <c r="AT221" s="266"/>
      <c r="AU221" s="266"/>
      <c r="AV221" s="266"/>
      <c r="AW221" s="266"/>
      <c r="AX221" s="266"/>
    </row>
    <row r="222" spans="2:51" ht="24" customHeight="1">
      <c r="B222" s="264">
        <v>2</v>
      </c>
      <c r="C222" s="264">
        <v>1</v>
      </c>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7"/>
      <c r="AM222" s="266"/>
      <c r="AN222" s="266"/>
      <c r="AO222" s="266"/>
      <c r="AP222" s="266"/>
      <c r="AQ222" s="266"/>
      <c r="AR222" s="266"/>
      <c r="AS222" s="266"/>
      <c r="AT222" s="266"/>
      <c r="AU222" s="266"/>
      <c r="AV222" s="266"/>
      <c r="AW222" s="266"/>
      <c r="AX222" s="266"/>
    </row>
    <row r="223" spans="2:51" ht="24" customHeight="1">
      <c r="B223" s="264">
        <v>3</v>
      </c>
      <c r="C223" s="264">
        <v>1</v>
      </c>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7"/>
      <c r="AM223" s="266"/>
      <c r="AN223" s="266"/>
      <c r="AO223" s="266"/>
      <c r="AP223" s="266"/>
      <c r="AQ223" s="266"/>
      <c r="AR223" s="266"/>
      <c r="AS223" s="266"/>
      <c r="AT223" s="266"/>
      <c r="AU223" s="266"/>
      <c r="AV223" s="266"/>
      <c r="AW223" s="266"/>
      <c r="AX223" s="266"/>
    </row>
    <row r="224" spans="2:51" ht="24" customHeight="1">
      <c r="B224" s="264">
        <v>4</v>
      </c>
      <c r="C224" s="264">
        <v>1</v>
      </c>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7"/>
      <c r="AM224" s="266"/>
      <c r="AN224" s="266"/>
      <c r="AO224" s="266"/>
      <c r="AP224" s="266"/>
      <c r="AQ224" s="266"/>
      <c r="AR224" s="266"/>
      <c r="AS224" s="266"/>
      <c r="AT224" s="266"/>
      <c r="AU224" s="266"/>
      <c r="AV224" s="266"/>
      <c r="AW224" s="266"/>
      <c r="AX224" s="266"/>
    </row>
    <row r="225" spans="2:50" ht="24" customHeight="1">
      <c r="B225" s="264">
        <v>5</v>
      </c>
      <c r="C225" s="264">
        <v>1</v>
      </c>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7"/>
      <c r="AM225" s="266"/>
      <c r="AN225" s="266"/>
      <c r="AO225" s="266"/>
      <c r="AP225" s="266"/>
      <c r="AQ225" s="266"/>
      <c r="AR225" s="266"/>
      <c r="AS225" s="266"/>
      <c r="AT225" s="266"/>
      <c r="AU225" s="266"/>
      <c r="AV225" s="266"/>
      <c r="AW225" s="266"/>
      <c r="AX225" s="266"/>
    </row>
    <row r="227" spans="2:50" ht="23.25" hidden="1" customHeight="1">
      <c r="B227" s="1" t="s">
        <v>165</v>
      </c>
    </row>
    <row r="228" spans="2:50" ht="36" hidden="1" customHeight="1">
      <c r="B228" s="269" t="s">
        <v>166</v>
      </c>
      <c r="C228" s="269"/>
      <c r="D228" s="269"/>
      <c r="E228" s="269"/>
      <c r="F228" s="269"/>
      <c r="G228" s="269"/>
      <c r="H228" s="269"/>
      <c r="I228" s="469"/>
      <c r="J228" s="469"/>
      <c r="K228" s="469"/>
      <c r="L228" s="469"/>
      <c r="M228" s="469"/>
      <c r="N228" s="469"/>
      <c r="O228" s="469"/>
      <c r="P228" s="469"/>
      <c r="Q228" s="469"/>
      <c r="R228" s="469"/>
      <c r="S228" s="469"/>
      <c r="T228" s="469"/>
      <c r="U228" s="469"/>
      <c r="V228" s="469"/>
      <c r="W228" s="469"/>
      <c r="X228" s="469"/>
      <c r="Y228" s="469"/>
    </row>
    <row r="229" spans="2:50" ht="36" hidden="1" customHeight="1">
      <c r="B229" s="760" t="s">
        <v>167</v>
      </c>
      <c r="C229" s="756"/>
      <c r="D229" s="756"/>
      <c r="E229" s="756"/>
      <c r="F229" s="756"/>
      <c r="G229" s="756"/>
      <c r="H229" s="757"/>
      <c r="I229" s="382" t="s">
        <v>168</v>
      </c>
      <c r="J229" s="368"/>
      <c r="K229" s="368"/>
      <c r="L229" s="368"/>
      <c r="M229" s="381"/>
      <c r="N229" s="755" t="s">
        <v>169</v>
      </c>
      <c r="O229" s="756"/>
      <c r="P229" s="756"/>
      <c r="Q229" s="756"/>
      <c r="R229" s="756"/>
      <c r="S229" s="756"/>
      <c r="T229" s="757"/>
      <c r="U229" s="382" t="s">
        <v>168</v>
      </c>
      <c r="V229" s="368"/>
      <c r="W229" s="368"/>
      <c r="X229" s="368"/>
      <c r="Y229" s="381"/>
      <c r="Z229" s="755" t="s">
        <v>170</v>
      </c>
      <c r="AA229" s="756"/>
      <c r="AB229" s="756"/>
      <c r="AC229" s="756"/>
      <c r="AD229" s="756"/>
      <c r="AE229" s="756"/>
      <c r="AF229" s="757"/>
      <c r="AG229" s="382" t="s">
        <v>168</v>
      </c>
      <c r="AH229" s="368"/>
      <c r="AI229" s="368"/>
      <c r="AJ229" s="368"/>
      <c r="AK229" s="381"/>
      <c r="AL229" s="755" t="s">
        <v>171</v>
      </c>
      <c r="AM229" s="756"/>
      <c r="AN229" s="756"/>
      <c r="AO229" s="756"/>
      <c r="AP229" s="756"/>
      <c r="AQ229" s="756"/>
      <c r="AR229" s="757"/>
      <c r="AS229" s="382" t="s">
        <v>168</v>
      </c>
      <c r="AT229" s="368"/>
      <c r="AU229" s="368"/>
      <c r="AV229" s="368"/>
      <c r="AW229" s="381"/>
    </row>
    <row r="230" spans="2:50" ht="36" hidden="1" customHeight="1">
      <c r="B230" s="755" t="s">
        <v>172</v>
      </c>
      <c r="C230" s="756"/>
      <c r="D230" s="756"/>
      <c r="E230" s="756"/>
      <c r="F230" s="756"/>
      <c r="G230" s="756"/>
      <c r="H230" s="757"/>
      <c r="I230" s="758"/>
      <c r="J230" s="662"/>
      <c r="K230" s="662"/>
      <c r="L230" s="662"/>
      <c r="M230" s="759"/>
      <c r="N230" s="755" t="s">
        <v>173</v>
      </c>
      <c r="O230" s="756"/>
      <c r="P230" s="756"/>
      <c r="Q230" s="756"/>
      <c r="R230" s="756"/>
      <c r="S230" s="756"/>
      <c r="T230" s="757"/>
      <c r="U230" s="758"/>
      <c r="V230" s="662"/>
      <c r="W230" s="662"/>
      <c r="X230" s="662"/>
      <c r="Y230" s="759"/>
      <c r="Z230" s="755" t="s">
        <v>174</v>
      </c>
      <c r="AA230" s="756"/>
      <c r="AB230" s="756"/>
      <c r="AC230" s="756"/>
      <c r="AD230" s="756"/>
      <c r="AE230" s="756"/>
      <c r="AF230" s="757"/>
      <c r="AG230" s="758"/>
      <c r="AH230" s="662"/>
      <c r="AI230" s="662"/>
      <c r="AJ230" s="662"/>
      <c r="AK230" s="759"/>
      <c r="AL230" s="760" t="s">
        <v>175</v>
      </c>
      <c r="AM230" s="756"/>
      <c r="AN230" s="756"/>
      <c r="AO230" s="756"/>
      <c r="AP230" s="756"/>
      <c r="AQ230" s="756"/>
      <c r="AR230" s="757"/>
      <c r="AS230" s="758"/>
      <c r="AT230" s="662"/>
      <c r="AU230" s="662"/>
      <c r="AV230" s="662"/>
      <c r="AW230" s="759"/>
    </row>
    <row r="231" spans="2:50">
      <c r="C231" s="1" t="s">
        <v>146</v>
      </c>
    </row>
    <row r="232" spans="2:50" ht="34.5" customHeight="1">
      <c r="B232" s="264"/>
      <c r="C232" s="264"/>
      <c r="D232" s="269" t="s">
        <v>157</v>
      </c>
      <c r="E232" s="269"/>
      <c r="F232" s="269"/>
      <c r="G232" s="269"/>
      <c r="H232" s="269"/>
      <c r="I232" s="269"/>
      <c r="J232" s="269"/>
      <c r="K232" s="269"/>
      <c r="L232" s="269"/>
      <c r="M232" s="269"/>
      <c r="N232" s="269" t="s">
        <v>158</v>
      </c>
      <c r="O232" s="269"/>
      <c r="P232" s="269"/>
      <c r="Q232" s="269"/>
      <c r="R232" s="269"/>
      <c r="S232" s="269"/>
      <c r="T232" s="269"/>
      <c r="U232" s="269"/>
      <c r="V232" s="269"/>
      <c r="W232" s="269"/>
      <c r="X232" s="269"/>
      <c r="Y232" s="269"/>
      <c r="Z232" s="269"/>
      <c r="AA232" s="269"/>
      <c r="AB232" s="269"/>
      <c r="AC232" s="269"/>
      <c r="AD232" s="269"/>
      <c r="AE232" s="269"/>
      <c r="AF232" s="269"/>
      <c r="AG232" s="269"/>
      <c r="AH232" s="269"/>
      <c r="AI232" s="269"/>
      <c r="AJ232" s="269"/>
      <c r="AK232" s="269"/>
      <c r="AL232" s="297" t="s">
        <v>159</v>
      </c>
      <c r="AM232" s="269"/>
      <c r="AN232" s="269"/>
      <c r="AO232" s="269"/>
      <c r="AP232" s="269"/>
      <c r="AQ232" s="269"/>
      <c r="AR232" s="269" t="s">
        <v>160</v>
      </c>
      <c r="AS232" s="269"/>
      <c r="AT232" s="269"/>
      <c r="AU232" s="269"/>
      <c r="AV232" s="269" t="s">
        <v>161</v>
      </c>
      <c r="AW232" s="269"/>
      <c r="AX232" s="269"/>
    </row>
    <row r="233" spans="2:50" ht="24" customHeight="1">
      <c r="B233" s="264">
        <v>1</v>
      </c>
      <c r="C233" s="264">
        <v>1</v>
      </c>
      <c r="D233" s="382" t="s">
        <v>176</v>
      </c>
      <c r="E233" s="368"/>
      <c r="F233" s="368"/>
      <c r="G233" s="368"/>
      <c r="H233" s="368"/>
      <c r="I233" s="368"/>
      <c r="J233" s="368"/>
      <c r="K233" s="368"/>
      <c r="L233" s="368"/>
      <c r="M233" s="381"/>
      <c r="N233" s="266" t="s">
        <v>177</v>
      </c>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7">
        <v>3</v>
      </c>
      <c r="AM233" s="266"/>
      <c r="AN233" s="266"/>
      <c r="AO233" s="266"/>
      <c r="AP233" s="266"/>
      <c r="AQ233" s="266"/>
      <c r="AR233" s="266"/>
      <c r="AS233" s="266"/>
      <c r="AT233" s="266"/>
      <c r="AU233" s="266"/>
      <c r="AV233" s="266"/>
      <c r="AW233" s="266"/>
      <c r="AX233" s="266"/>
    </row>
    <row r="234" spans="2:50" ht="24" customHeight="1">
      <c r="B234" s="264">
        <v>2</v>
      </c>
      <c r="C234" s="264">
        <v>1</v>
      </c>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7"/>
      <c r="AM234" s="266"/>
      <c r="AN234" s="266"/>
      <c r="AO234" s="266"/>
      <c r="AP234" s="266"/>
      <c r="AQ234" s="266"/>
      <c r="AR234" s="266"/>
      <c r="AS234" s="266"/>
      <c r="AT234" s="266"/>
      <c r="AU234" s="266"/>
      <c r="AV234" s="266"/>
      <c r="AW234" s="266"/>
      <c r="AX234" s="266"/>
    </row>
    <row r="235" spans="2:50" ht="24" customHeight="1">
      <c r="B235" s="264">
        <v>3</v>
      </c>
      <c r="C235" s="264">
        <v>1</v>
      </c>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7"/>
      <c r="AM235" s="266"/>
      <c r="AN235" s="266"/>
      <c r="AO235" s="266"/>
      <c r="AP235" s="266"/>
      <c r="AQ235" s="266"/>
      <c r="AR235" s="266"/>
      <c r="AS235" s="266"/>
      <c r="AT235" s="266"/>
      <c r="AU235" s="266"/>
      <c r="AV235" s="266"/>
      <c r="AW235" s="266"/>
      <c r="AX235" s="266"/>
    </row>
    <row r="236" spans="2:50" ht="24" customHeight="1">
      <c r="B236" s="264">
        <v>4</v>
      </c>
      <c r="C236" s="264">
        <v>1</v>
      </c>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7"/>
      <c r="AM236" s="266"/>
      <c r="AN236" s="266"/>
      <c r="AO236" s="266"/>
      <c r="AP236" s="266"/>
      <c r="AQ236" s="266"/>
      <c r="AR236" s="266"/>
      <c r="AS236" s="266"/>
      <c r="AT236" s="266"/>
      <c r="AU236" s="266"/>
      <c r="AV236" s="266"/>
      <c r="AW236" s="266"/>
      <c r="AX236" s="266"/>
    </row>
    <row r="237" spans="2:50" ht="24" customHeight="1">
      <c r="B237" s="264">
        <v>5</v>
      </c>
      <c r="C237" s="264">
        <v>1</v>
      </c>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7"/>
      <c r="AM237" s="266"/>
      <c r="AN237" s="266"/>
      <c r="AO237" s="266"/>
      <c r="AP237" s="266"/>
      <c r="AQ237" s="266"/>
      <c r="AR237" s="266"/>
      <c r="AS237" s="266"/>
      <c r="AT237" s="266"/>
      <c r="AU237" s="266"/>
      <c r="AV237" s="266"/>
      <c r="AW237" s="266"/>
      <c r="AX237" s="266"/>
    </row>
    <row r="239" spans="2:50">
      <c r="C239" s="1" t="s">
        <v>178</v>
      </c>
    </row>
    <row r="240" spans="2:50" ht="34.5" customHeight="1">
      <c r="B240" s="264"/>
      <c r="C240" s="264"/>
      <c r="D240" s="269" t="s">
        <v>157</v>
      </c>
      <c r="E240" s="269"/>
      <c r="F240" s="269"/>
      <c r="G240" s="269"/>
      <c r="H240" s="269"/>
      <c r="I240" s="269"/>
      <c r="J240" s="269"/>
      <c r="K240" s="269"/>
      <c r="L240" s="269"/>
      <c r="M240" s="269"/>
      <c r="N240" s="269" t="s">
        <v>158</v>
      </c>
      <c r="O240" s="269"/>
      <c r="P240" s="269"/>
      <c r="Q240" s="269"/>
      <c r="R240" s="269"/>
      <c r="S240" s="269"/>
      <c r="T240" s="269"/>
      <c r="U240" s="269"/>
      <c r="V240" s="269"/>
      <c r="W240" s="269"/>
      <c r="X240" s="269"/>
      <c r="Y240" s="269"/>
      <c r="Z240" s="269"/>
      <c r="AA240" s="269"/>
      <c r="AB240" s="269"/>
      <c r="AC240" s="269"/>
      <c r="AD240" s="269"/>
      <c r="AE240" s="269"/>
      <c r="AF240" s="269"/>
      <c r="AG240" s="269"/>
      <c r="AH240" s="269"/>
      <c r="AI240" s="269"/>
      <c r="AJ240" s="269"/>
      <c r="AK240" s="269"/>
      <c r="AL240" s="297" t="s">
        <v>159</v>
      </c>
      <c r="AM240" s="269"/>
      <c r="AN240" s="269"/>
      <c r="AO240" s="269"/>
      <c r="AP240" s="269"/>
      <c r="AQ240" s="269"/>
      <c r="AR240" s="269" t="s">
        <v>160</v>
      </c>
      <c r="AS240" s="269"/>
      <c r="AT240" s="269"/>
      <c r="AU240" s="269"/>
      <c r="AV240" s="269" t="s">
        <v>161</v>
      </c>
      <c r="AW240" s="269"/>
      <c r="AX240" s="269"/>
    </row>
    <row r="241" spans="2:51" ht="24" customHeight="1">
      <c r="B241" s="264">
        <v>1</v>
      </c>
      <c r="C241" s="264">
        <v>1</v>
      </c>
      <c r="D241" s="382" t="s">
        <v>179</v>
      </c>
      <c r="E241" s="368"/>
      <c r="F241" s="368"/>
      <c r="G241" s="368"/>
      <c r="H241" s="368"/>
      <c r="I241" s="368"/>
      <c r="J241" s="368"/>
      <c r="K241" s="368"/>
      <c r="L241" s="368"/>
      <c r="M241" s="381"/>
      <c r="N241" s="266" t="s">
        <v>180</v>
      </c>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7">
        <v>0.8</v>
      </c>
      <c r="AM241" s="266"/>
      <c r="AN241" s="266"/>
      <c r="AO241" s="266"/>
      <c r="AP241" s="266"/>
      <c r="AQ241" s="266"/>
      <c r="AR241" s="266"/>
      <c r="AS241" s="266"/>
      <c r="AT241" s="266"/>
      <c r="AU241" s="266"/>
      <c r="AV241" s="266"/>
      <c r="AW241" s="266"/>
      <c r="AX241" s="266"/>
    </row>
    <row r="242" spans="2:51" ht="24" customHeight="1">
      <c r="B242" s="264">
        <v>2</v>
      </c>
      <c r="C242" s="264">
        <v>1</v>
      </c>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7"/>
      <c r="AM242" s="266"/>
      <c r="AN242" s="266"/>
      <c r="AO242" s="266"/>
      <c r="AP242" s="266"/>
      <c r="AQ242" s="266"/>
      <c r="AR242" s="266"/>
      <c r="AS242" s="266"/>
      <c r="AT242" s="266"/>
      <c r="AU242" s="266"/>
      <c r="AV242" s="266"/>
      <c r="AW242" s="266"/>
      <c r="AX242" s="266"/>
    </row>
    <row r="243" spans="2:51" ht="24" customHeight="1">
      <c r="B243" s="264">
        <v>3</v>
      </c>
      <c r="C243" s="264">
        <v>1</v>
      </c>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7"/>
      <c r="AM243" s="266"/>
      <c r="AN243" s="266"/>
      <c r="AO243" s="266"/>
      <c r="AP243" s="266"/>
      <c r="AQ243" s="266"/>
      <c r="AR243" s="266"/>
      <c r="AS243" s="266"/>
      <c r="AT243" s="266"/>
      <c r="AU243" s="266"/>
      <c r="AV243" s="266"/>
      <c r="AW243" s="266"/>
      <c r="AX243" s="266"/>
    </row>
    <row r="244" spans="2:51" ht="24" customHeight="1">
      <c r="B244" s="264">
        <v>4</v>
      </c>
      <c r="C244" s="264">
        <v>1</v>
      </c>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7"/>
      <c r="AM244" s="266"/>
      <c r="AN244" s="266"/>
      <c r="AO244" s="266"/>
      <c r="AP244" s="266"/>
      <c r="AQ244" s="266"/>
      <c r="AR244" s="266"/>
      <c r="AS244" s="266"/>
      <c r="AT244" s="266"/>
      <c r="AU244" s="266"/>
      <c r="AV244" s="266"/>
      <c r="AW244" s="266"/>
      <c r="AX244" s="266"/>
    </row>
    <row r="245" spans="2:51" ht="24" customHeight="1">
      <c r="B245" s="264">
        <v>5</v>
      </c>
      <c r="C245" s="264">
        <v>1</v>
      </c>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7"/>
      <c r="AM245" s="266"/>
      <c r="AN245" s="266"/>
      <c r="AO245" s="266"/>
      <c r="AP245" s="266"/>
      <c r="AQ245" s="266"/>
      <c r="AR245" s="266"/>
      <c r="AS245" s="266"/>
      <c r="AT245" s="266"/>
      <c r="AU245" s="266"/>
      <c r="AV245" s="266"/>
      <c r="AW245" s="266"/>
      <c r="AX245" s="266"/>
    </row>
    <row r="248" spans="2:51" ht="21.75" customHeight="1" thickBot="1">
      <c r="AK248" s="271"/>
      <c r="AL248" s="271"/>
      <c r="AM248" s="271"/>
      <c r="AN248" s="271"/>
      <c r="AO248" s="271"/>
      <c r="AP248" s="271"/>
      <c r="AQ248" s="271"/>
      <c r="AR248" s="810" t="s">
        <v>113</v>
      </c>
      <c r="AS248" s="810"/>
      <c r="AT248" s="810"/>
      <c r="AU248" s="810"/>
      <c r="AV248" s="810"/>
      <c r="AW248" s="810"/>
      <c r="AX248" s="810"/>
      <c r="AY248" s="810"/>
    </row>
    <row r="249" spans="2:51" ht="21" customHeight="1">
      <c r="B249" s="275" t="s">
        <v>114</v>
      </c>
      <c r="C249" s="276"/>
      <c r="D249" s="276"/>
      <c r="E249" s="276"/>
      <c r="F249" s="276"/>
      <c r="G249" s="276"/>
      <c r="H249" s="277" t="s">
        <v>181</v>
      </c>
      <c r="I249" s="278"/>
      <c r="J249" s="278"/>
      <c r="K249" s="278"/>
      <c r="L249" s="278"/>
      <c r="M249" s="278"/>
      <c r="N249" s="278"/>
      <c r="O249" s="278"/>
      <c r="P249" s="278"/>
      <c r="Q249" s="278"/>
      <c r="R249" s="278"/>
      <c r="S249" s="278"/>
      <c r="T249" s="278"/>
      <c r="U249" s="278"/>
      <c r="V249" s="278"/>
      <c r="W249" s="278"/>
      <c r="X249" s="278"/>
      <c r="Y249" s="278"/>
      <c r="Z249" s="279" t="s">
        <v>4</v>
      </c>
      <c r="AA249" s="280"/>
      <c r="AB249" s="280"/>
      <c r="AC249" s="280"/>
      <c r="AD249" s="280"/>
      <c r="AE249" s="281"/>
      <c r="AF249" s="282" t="s">
        <v>116</v>
      </c>
      <c r="AG249" s="280"/>
      <c r="AH249" s="280"/>
      <c r="AI249" s="280"/>
      <c r="AJ249" s="280"/>
      <c r="AK249" s="280"/>
      <c r="AL249" s="280"/>
      <c r="AM249" s="280"/>
      <c r="AN249" s="280"/>
      <c r="AO249" s="280"/>
      <c r="AP249" s="280"/>
      <c r="AQ249" s="281"/>
      <c r="AR249" s="283" t="s">
        <v>6</v>
      </c>
      <c r="AS249" s="282"/>
      <c r="AT249" s="282"/>
      <c r="AU249" s="282"/>
      <c r="AV249" s="282"/>
      <c r="AW249" s="282"/>
      <c r="AX249" s="282"/>
      <c r="AY249" s="284"/>
    </row>
    <row r="250" spans="2:51" ht="28.15" customHeight="1">
      <c r="B250" s="285" t="s">
        <v>7</v>
      </c>
      <c r="C250" s="286"/>
      <c r="D250" s="286"/>
      <c r="E250" s="286"/>
      <c r="F250" s="286"/>
      <c r="G250" s="287"/>
      <c r="H250" s="288" t="s">
        <v>182</v>
      </c>
      <c r="I250" s="289"/>
      <c r="J250" s="289"/>
      <c r="K250" s="289"/>
      <c r="L250" s="289"/>
      <c r="M250" s="289"/>
      <c r="N250" s="289"/>
      <c r="O250" s="289"/>
      <c r="P250" s="289"/>
      <c r="Q250" s="289"/>
      <c r="R250" s="289"/>
      <c r="S250" s="289"/>
      <c r="T250" s="289"/>
      <c r="U250" s="289"/>
      <c r="V250" s="289"/>
      <c r="W250" s="290"/>
      <c r="X250" s="290"/>
      <c r="Y250" s="290"/>
      <c r="Z250" s="291" t="s">
        <v>8</v>
      </c>
      <c r="AA250" s="292"/>
      <c r="AB250" s="292"/>
      <c r="AC250" s="292"/>
      <c r="AD250" s="292"/>
      <c r="AE250" s="293"/>
      <c r="AF250" s="292" t="s">
        <v>9</v>
      </c>
      <c r="AG250" s="292"/>
      <c r="AH250" s="292"/>
      <c r="AI250" s="292"/>
      <c r="AJ250" s="292"/>
      <c r="AK250" s="292"/>
      <c r="AL250" s="292"/>
      <c r="AM250" s="292"/>
      <c r="AN250" s="292"/>
      <c r="AO250" s="292"/>
      <c r="AP250" s="292"/>
      <c r="AQ250" s="293"/>
      <c r="AR250" s="294" t="s">
        <v>10</v>
      </c>
      <c r="AS250" s="295"/>
      <c r="AT250" s="295"/>
      <c r="AU250" s="295"/>
      <c r="AV250" s="295"/>
      <c r="AW250" s="295"/>
      <c r="AX250" s="295"/>
      <c r="AY250" s="296"/>
    </row>
    <row r="251" spans="2:51" ht="30.75" customHeight="1">
      <c r="B251" s="361" t="s">
        <v>11</v>
      </c>
      <c r="C251" s="362"/>
      <c r="D251" s="362"/>
      <c r="E251" s="362"/>
      <c r="F251" s="362"/>
      <c r="G251" s="362"/>
      <c r="H251" s="363" t="s">
        <v>12</v>
      </c>
      <c r="I251" s="290"/>
      <c r="J251" s="290"/>
      <c r="K251" s="290"/>
      <c r="L251" s="290"/>
      <c r="M251" s="290"/>
      <c r="N251" s="290"/>
      <c r="O251" s="290"/>
      <c r="P251" s="290"/>
      <c r="Q251" s="290"/>
      <c r="R251" s="290"/>
      <c r="S251" s="290"/>
      <c r="T251" s="290"/>
      <c r="U251" s="290"/>
      <c r="V251" s="290"/>
      <c r="W251" s="290"/>
      <c r="X251" s="290"/>
      <c r="Y251" s="290"/>
      <c r="Z251" s="364" t="s">
        <v>13</v>
      </c>
      <c r="AA251" s="365"/>
      <c r="AB251" s="365"/>
      <c r="AC251" s="365"/>
      <c r="AD251" s="365"/>
      <c r="AE251" s="366"/>
      <c r="AF251" s="367" t="s">
        <v>14</v>
      </c>
      <c r="AG251" s="367"/>
      <c r="AH251" s="367"/>
      <c r="AI251" s="367"/>
      <c r="AJ251" s="367"/>
      <c r="AK251" s="367"/>
      <c r="AL251" s="367"/>
      <c r="AM251" s="367"/>
      <c r="AN251" s="367"/>
      <c r="AO251" s="367"/>
      <c r="AP251" s="367"/>
      <c r="AQ251" s="367"/>
      <c r="AR251" s="368"/>
      <c r="AS251" s="368"/>
      <c r="AT251" s="368"/>
      <c r="AU251" s="368"/>
      <c r="AV251" s="368"/>
      <c r="AW251" s="368"/>
      <c r="AX251" s="368"/>
      <c r="AY251" s="369"/>
    </row>
    <row r="252" spans="2:51" ht="18" customHeight="1">
      <c r="B252" s="370" t="s">
        <v>15</v>
      </c>
      <c r="C252" s="371"/>
      <c r="D252" s="371"/>
      <c r="E252" s="371"/>
      <c r="F252" s="371"/>
      <c r="G252" s="371"/>
      <c r="H252" s="925" t="s">
        <v>117</v>
      </c>
      <c r="I252" s="375"/>
      <c r="J252" s="375"/>
      <c r="K252" s="375"/>
      <c r="L252" s="375"/>
      <c r="M252" s="375"/>
      <c r="N252" s="375"/>
      <c r="O252" s="375"/>
      <c r="P252" s="375"/>
      <c r="Q252" s="375"/>
      <c r="R252" s="375"/>
      <c r="S252" s="375"/>
      <c r="T252" s="375"/>
      <c r="U252" s="375"/>
      <c r="V252" s="375"/>
      <c r="W252" s="376"/>
      <c r="X252" s="376"/>
      <c r="Y252" s="376"/>
      <c r="Z252" s="380" t="s">
        <v>17</v>
      </c>
      <c r="AA252" s="368"/>
      <c r="AB252" s="368"/>
      <c r="AC252" s="368"/>
      <c r="AD252" s="368"/>
      <c r="AE252" s="381"/>
      <c r="AF252" s="833"/>
      <c r="AG252" s="834"/>
      <c r="AH252" s="834"/>
      <c r="AI252" s="834"/>
      <c r="AJ252" s="834"/>
      <c r="AK252" s="834"/>
      <c r="AL252" s="834"/>
      <c r="AM252" s="834"/>
      <c r="AN252" s="834"/>
      <c r="AO252" s="834"/>
      <c r="AP252" s="834"/>
      <c r="AQ252" s="834"/>
      <c r="AR252" s="834"/>
      <c r="AS252" s="834"/>
      <c r="AT252" s="834"/>
      <c r="AU252" s="834"/>
      <c r="AV252" s="834"/>
      <c r="AW252" s="834"/>
      <c r="AX252" s="834"/>
      <c r="AY252" s="835"/>
    </row>
    <row r="253" spans="2:51" ht="24" customHeight="1">
      <c r="B253" s="372"/>
      <c r="C253" s="373"/>
      <c r="D253" s="373"/>
      <c r="E253" s="373"/>
      <c r="F253" s="373"/>
      <c r="G253" s="373"/>
      <c r="H253" s="377"/>
      <c r="I253" s="378"/>
      <c r="J253" s="378"/>
      <c r="K253" s="378"/>
      <c r="L253" s="378"/>
      <c r="M253" s="378"/>
      <c r="N253" s="378"/>
      <c r="O253" s="378"/>
      <c r="P253" s="378"/>
      <c r="Q253" s="378"/>
      <c r="R253" s="378"/>
      <c r="S253" s="378"/>
      <c r="T253" s="378"/>
      <c r="U253" s="378"/>
      <c r="V253" s="378"/>
      <c r="W253" s="379"/>
      <c r="X253" s="379"/>
      <c r="Y253" s="379"/>
      <c r="Z253" s="382"/>
      <c r="AA253" s="368"/>
      <c r="AB253" s="368"/>
      <c r="AC253" s="368"/>
      <c r="AD253" s="368"/>
      <c r="AE253" s="381"/>
      <c r="AF253" s="836"/>
      <c r="AG253" s="836"/>
      <c r="AH253" s="836"/>
      <c r="AI253" s="836"/>
      <c r="AJ253" s="836"/>
      <c r="AK253" s="836"/>
      <c r="AL253" s="836"/>
      <c r="AM253" s="836"/>
      <c r="AN253" s="836"/>
      <c r="AO253" s="836"/>
      <c r="AP253" s="836"/>
      <c r="AQ253" s="836"/>
      <c r="AR253" s="836"/>
      <c r="AS253" s="836"/>
      <c r="AT253" s="836"/>
      <c r="AU253" s="836"/>
      <c r="AV253" s="836"/>
      <c r="AW253" s="836"/>
      <c r="AX253" s="836"/>
      <c r="AY253" s="837"/>
    </row>
    <row r="254" spans="2:51" ht="29.25" customHeight="1">
      <c r="B254" s="298" t="s">
        <v>22</v>
      </c>
      <c r="C254" s="299"/>
      <c r="D254" s="299"/>
      <c r="E254" s="299"/>
      <c r="F254" s="299"/>
      <c r="G254" s="303"/>
      <c r="H254" s="304" t="s">
        <v>118</v>
      </c>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c r="AJ254" s="305"/>
      <c r="AK254" s="305"/>
      <c r="AL254" s="305"/>
      <c r="AM254" s="305"/>
      <c r="AN254" s="305"/>
      <c r="AO254" s="305"/>
      <c r="AP254" s="305"/>
      <c r="AQ254" s="305"/>
      <c r="AR254" s="305"/>
      <c r="AS254" s="305"/>
      <c r="AT254" s="305"/>
      <c r="AU254" s="305"/>
      <c r="AV254" s="305"/>
      <c r="AW254" s="305"/>
      <c r="AX254" s="305"/>
      <c r="AY254" s="306"/>
    </row>
    <row r="255" spans="2:51" ht="21" customHeight="1">
      <c r="B255" s="391" t="s">
        <v>24</v>
      </c>
      <c r="C255" s="392"/>
      <c r="D255" s="392"/>
      <c r="E255" s="392"/>
      <c r="F255" s="392"/>
      <c r="G255" s="393"/>
      <c r="H255" s="400"/>
      <c r="I255" s="401"/>
      <c r="J255" s="401"/>
      <c r="K255" s="401"/>
      <c r="L255" s="401"/>
      <c r="M255" s="401"/>
      <c r="N255" s="401"/>
      <c r="O255" s="401"/>
      <c r="P255" s="401"/>
      <c r="Q255" s="402" t="s">
        <v>25</v>
      </c>
      <c r="R255" s="403"/>
      <c r="S255" s="403"/>
      <c r="T255" s="403"/>
      <c r="U255" s="403"/>
      <c r="V255" s="403"/>
      <c r="W255" s="404"/>
      <c r="X255" s="402" t="s">
        <v>26</v>
      </c>
      <c r="Y255" s="403"/>
      <c r="Z255" s="403"/>
      <c r="AA255" s="403"/>
      <c r="AB255" s="403"/>
      <c r="AC255" s="403"/>
      <c r="AD255" s="404"/>
      <c r="AE255" s="402" t="s">
        <v>27</v>
      </c>
      <c r="AF255" s="403"/>
      <c r="AG255" s="403"/>
      <c r="AH255" s="403"/>
      <c r="AI255" s="403"/>
      <c r="AJ255" s="403"/>
      <c r="AK255" s="404"/>
      <c r="AL255" s="402" t="s">
        <v>28</v>
      </c>
      <c r="AM255" s="403"/>
      <c r="AN255" s="403"/>
      <c r="AO255" s="403"/>
      <c r="AP255" s="403"/>
      <c r="AQ255" s="403"/>
      <c r="AR255" s="404"/>
      <c r="AS255" s="402" t="s">
        <v>29</v>
      </c>
      <c r="AT255" s="403"/>
      <c r="AU255" s="403"/>
      <c r="AV255" s="403"/>
      <c r="AW255" s="403"/>
      <c r="AX255" s="403"/>
      <c r="AY255" s="426"/>
    </row>
    <row r="256" spans="2:51" ht="21" customHeight="1">
      <c r="B256" s="394"/>
      <c r="C256" s="395"/>
      <c r="D256" s="395"/>
      <c r="E256" s="395"/>
      <c r="F256" s="395"/>
      <c r="G256" s="396"/>
      <c r="H256" s="413" t="s">
        <v>30</v>
      </c>
      <c r="I256" s="414"/>
      <c r="J256" s="427" t="s">
        <v>31</v>
      </c>
      <c r="K256" s="428"/>
      <c r="L256" s="428"/>
      <c r="M256" s="428"/>
      <c r="N256" s="428"/>
      <c r="O256" s="428"/>
      <c r="P256" s="429"/>
      <c r="Q256" s="430">
        <v>19</v>
      </c>
      <c r="R256" s="430"/>
      <c r="S256" s="430"/>
      <c r="T256" s="430"/>
      <c r="U256" s="430"/>
      <c r="V256" s="430"/>
      <c r="W256" s="430"/>
      <c r="X256" s="430">
        <v>21</v>
      </c>
      <c r="Y256" s="430"/>
      <c r="Z256" s="430"/>
      <c r="AA256" s="430"/>
      <c r="AB256" s="430"/>
      <c r="AC256" s="430"/>
      <c r="AD256" s="430"/>
      <c r="AE256" s="430">
        <v>15</v>
      </c>
      <c r="AF256" s="430"/>
      <c r="AG256" s="430"/>
      <c r="AH256" s="430"/>
      <c r="AI256" s="430"/>
      <c r="AJ256" s="430"/>
      <c r="AK256" s="430"/>
      <c r="AL256" s="430">
        <v>16</v>
      </c>
      <c r="AM256" s="430"/>
      <c r="AN256" s="430"/>
      <c r="AO256" s="430"/>
      <c r="AP256" s="430"/>
      <c r="AQ256" s="430"/>
      <c r="AR256" s="430"/>
      <c r="AS256" s="430">
        <v>16</v>
      </c>
      <c r="AT256" s="430"/>
      <c r="AU256" s="430"/>
      <c r="AV256" s="430"/>
      <c r="AW256" s="430"/>
      <c r="AX256" s="430"/>
      <c r="AY256" s="431"/>
    </row>
    <row r="257" spans="1:60" ht="21" customHeight="1">
      <c r="B257" s="394"/>
      <c r="C257" s="395"/>
      <c r="D257" s="395"/>
      <c r="E257" s="395"/>
      <c r="F257" s="395"/>
      <c r="G257" s="396"/>
      <c r="H257" s="415"/>
      <c r="I257" s="416"/>
      <c r="J257" s="409" t="s">
        <v>32</v>
      </c>
      <c r="K257" s="410"/>
      <c r="L257" s="410"/>
      <c r="M257" s="410"/>
      <c r="N257" s="410"/>
      <c r="O257" s="410"/>
      <c r="P257" s="411"/>
      <c r="Q257" s="791" t="s">
        <v>33</v>
      </c>
      <c r="R257" s="405"/>
      <c r="S257" s="405"/>
      <c r="T257" s="405"/>
      <c r="U257" s="405"/>
      <c r="V257" s="405"/>
      <c r="W257" s="405"/>
      <c r="X257" s="791" t="s">
        <v>33</v>
      </c>
      <c r="Y257" s="405"/>
      <c r="Z257" s="405"/>
      <c r="AA257" s="405"/>
      <c r="AB257" s="405"/>
      <c r="AC257" s="405"/>
      <c r="AD257" s="405"/>
      <c r="AE257" s="791" t="s">
        <v>33</v>
      </c>
      <c r="AF257" s="405"/>
      <c r="AG257" s="405"/>
      <c r="AH257" s="405"/>
      <c r="AI257" s="405"/>
      <c r="AJ257" s="405"/>
      <c r="AK257" s="405"/>
      <c r="AL257" s="405"/>
      <c r="AM257" s="405"/>
      <c r="AN257" s="405"/>
      <c r="AO257" s="405"/>
      <c r="AP257" s="405"/>
      <c r="AQ257" s="405"/>
      <c r="AR257" s="405"/>
      <c r="AS257" s="432"/>
      <c r="AT257" s="432"/>
      <c r="AU257" s="432"/>
      <c r="AV257" s="432"/>
      <c r="AW257" s="432"/>
      <c r="AX257" s="432"/>
      <c r="AY257" s="433"/>
    </row>
    <row r="258" spans="1:60" ht="24.75" customHeight="1">
      <c r="B258" s="394"/>
      <c r="C258" s="395"/>
      <c r="D258" s="395"/>
      <c r="E258" s="395"/>
      <c r="F258" s="395"/>
      <c r="G258" s="396"/>
      <c r="H258" s="415"/>
      <c r="I258" s="416"/>
      <c r="J258" s="409" t="s">
        <v>34</v>
      </c>
      <c r="K258" s="410"/>
      <c r="L258" s="410"/>
      <c r="M258" s="410"/>
      <c r="N258" s="410"/>
      <c r="O258" s="410"/>
      <c r="P258" s="411"/>
      <c r="Q258" s="791" t="s">
        <v>33</v>
      </c>
      <c r="R258" s="405"/>
      <c r="S258" s="405"/>
      <c r="T258" s="405"/>
      <c r="U258" s="405"/>
      <c r="V258" s="405"/>
      <c r="W258" s="405"/>
      <c r="X258" s="791" t="s">
        <v>33</v>
      </c>
      <c r="Y258" s="405"/>
      <c r="Z258" s="405"/>
      <c r="AA258" s="405"/>
      <c r="AB258" s="405"/>
      <c r="AC258" s="405"/>
      <c r="AD258" s="405"/>
      <c r="AE258" s="791" t="s">
        <v>33</v>
      </c>
      <c r="AF258" s="405"/>
      <c r="AG258" s="405"/>
      <c r="AH258" s="405"/>
      <c r="AI258" s="405"/>
      <c r="AJ258" s="405"/>
      <c r="AK258" s="405"/>
      <c r="AL258" s="405"/>
      <c r="AM258" s="405"/>
      <c r="AN258" s="405"/>
      <c r="AO258" s="405"/>
      <c r="AP258" s="405"/>
      <c r="AQ258" s="405"/>
      <c r="AR258" s="405"/>
      <c r="AS258" s="432"/>
      <c r="AT258" s="432"/>
      <c r="AU258" s="432"/>
      <c r="AV258" s="432"/>
      <c r="AW258" s="432"/>
      <c r="AX258" s="432"/>
      <c r="AY258" s="433"/>
    </row>
    <row r="259" spans="1:60" ht="24.75" customHeight="1">
      <c r="B259" s="394"/>
      <c r="C259" s="395"/>
      <c r="D259" s="395"/>
      <c r="E259" s="395"/>
      <c r="F259" s="395"/>
      <c r="G259" s="396"/>
      <c r="H259" s="417"/>
      <c r="I259" s="418"/>
      <c r="J259" s="406" t="s">
        <v>35</v>
      </c>
      <c r="K259" s="407"/>
      <c r="L259" s="407"/>
      <c r="M259" s="407"/>
      <c r="N259" s="407"/>
      <c r="O259" s="407"/>
      <c r="P259" s="408"/>
      <c r="Q259" s="412">
        <v>19</v>
      </c>
      <c r="R259" s="412"/>
      <c r="S259" s="412"/>
      <c r="T259" s="412"/>
      <c r="U259" s="412"/>
      <c r="V259" s="412"/>
      <c r="W259" s="412"/>
      <c r="X259" s="412">
        <v>21</v>
      </c>
      <c r="Y259" s="412"/>
      <c r="Z259" s="412"/>
      <c r="AA259" s="412"/>
      <c r="AB259" s="412"/>
      <c r="AC259" s="412"/>
      <c r="AD259" s="412"/>
      <c r="AE259" s="412">
        <v>15</v>
      </c>
      <c r="AF259" s="412"/>
      <c r="AG259" s="412"/>
      <c r="AH259" s="412"/>
      <c r="AI259" s="412"/>
      <c r="AJ259" s="412"/>
      <c r="AK259" s="412"/>
      <c r="AL259" s="412"/>
      <c r="AM259" s="412"/>
      <c r="AN259" s="412"/>
      <c r="AO259" s="412"/>
      <c r="AP259" s="412"/>
      <c r="AQ259" s="412"/>
      <c r="AR259" s="412"/>
      <c r="AS259" s="412"/>
      <c r="AT259" s="412"/>
      <c r="AU259" s="412"/>
      <c r="AV259" s="412"/>
      <c r="AW259" s="412"/>
      <c r="AX259" s="412"/>
      <c r="AY259" s="412"/>
    </row>
    <row r="260" spans="1:60" ht="24.75" customHeight="1">
      <c r="B260" s="394"/>
      <c r="C260" s="395"/>
      <c r="D260" s="395"/>
      <c r="E260" s="395"/>
      <c r="F260" s="395"/>
      <c r="G260" s="396"/>
      <c r="H260" s="419" t="s">
        <v>36</v>
      </c>
      <c r="I260" s="420"/>
      <c r="J260" s="420"/>
      <c r="K260" s="420"/>
      <c r="L260" s="420"/>
      <c r="M260" s="420"/>
      <c r="N260" s="420"/>
      <c r="O260" s="420"/>
      <c r="P260" s="420"/>
      <c r="Q260" s="421">
        <v>6</v>
      </c>
      <c r="R260" s="421"/>
      <c r="S260" s="421"/>
      <c r="T260" s="421"/>
      <c r="U260" s="421"/>
      <c r="V260" s="421"/>
      <c r="W260" s="421"/>
      <c r="X260" s="421">
        <v>12</v>
      </c>
      <c r="Y260" s="421"/>
      <c r="Z260" s="421"/>
      <c r="AA260" s="421"/>
      <c r="AB260" s="421"/>
      <c r="AC260" s="421"/>
      <c r="AD260" s="421"/>
      <c r="AE260" s="421">
        <v>10</v>
      </c>
      <c r="AF260" s="421"/>
      <c r="AG260" s="421"/>
      <c r="AH260" s="421"/>
      <c r="AI260" s="421"/>
      <c r="AJ260" s="421"/>
      <c r="AK260" s="421"/>
      <c r="AL260" s="389"/>
      <c r="AM260" s="389"/>
      <c r="AN260" s="389"/>
      <c r="AO260" s="389"/>
      <c r="AP260" s="389"/>
      <c r="AQ260" s="389"/>
      <c r="AR260" s="389"/>
      <c r="AS260" s="389"/>
      <c r="AT260" s="389"/>
      <c r="AU260" s="389"/>
      <c r="AV260" s="389"/>
      <c r="AW260" s="389"/>
      <c r="AX260" s="389"/>
      <c r="AY260" s="390"/>
      <c r="BH260" s="18"/>
    </row>
    <row r="261" spans="1:60" ht="24.75" customHeight="1">
      <c r="B261" s="397"/>
      <c r="C261" s="398"/>
      <c r="D261" s="398"/>
      <c r="E261" s="398"/>
      <c r="F261" s="398"/>
      <c r="G261" s="399"/>
      <c r="H261" s="419" t="s">
        <v>37</v>
      </c>
      <c r="I261" s="420"/>
      <c r="J261" s="420"/>
      <c r="K261" s="420"/>
      <c r="L261" s="420"/>
      <c r="M261" s="420"/>
      <c r="N261" s="420"/>
      <c r="O261" s="420"/>
      <c r="P261" s="420"/>
      <c r="Q261" s="421">
        <v>32</v>
      </c>
      <c r="R261" s="421"/>
      <c r="S261" s="421"/>
      <c r="T261" s="421"/>
      <c r="U261" s="421"/>
      <c r="V261" s="421"/>
      <c r="W261" s="421"/>
      <c r="X261" s="421">
        <v>59</v>
      </c>
      <c r="Y261" s="421"/>
      <c r="Z261" s="421"/>
      <c r="AA261" s="421"/>
      <c r="AB261" s="421"/>
      <c r="AC261" s="421"/>
      <c r="AD261" s="421"/>
      <c r="AE261" s="421">
        <v>68</v>
      </c>
      <c r="AF261" s="421"/>
      <c r="AG261" s="421"/>
      <c r="AH261" s="421"/>
      <c r="AI261" s="421"/>
      <c r="AJ261" s="421"/>
      <c r="AK261" s="421"/>
      <c r="AL261" s="389"/>
      <c r="AM261" s="389"/>
      <c r="AN261" s="389"/>
      <c r="AO261" s="389"/>
      <c r="AP261" s="389"/>
      <c r="AQ261" s="389"/>
      <c r="AR261" s="389"/>
      <c r="AS261" s="389"/>
      <c r="AT261" s="389"/>
      <c r="AU261" s="389"/>
      <c r="AV261" s="389"/>
      <c r="AW261" s="389"/>
      <c r="AX261" s="389"/>
      <c r="AY261" s="390"/>
    </row>
    <row r="262" spans="1:60" ht="23.1" customHeight="1">
      <c r="B262" s="546" t="s">
        <v>59</v>
      </c>
      <c r="C262" s="547"/>
      <c r="D262" s="493" t="s">
        <v>60</v>
      </c>
      <c r="E262" s="494"/>
      <c r="F262" s="494"/>
      <c r="G262" s="494"/>
      <c r="H262" s="494"/>
      <c r="I262" s="494"/>
      <c r="J262" s="494"/>
      <c r="K262" s="494"/>
      <c r="L262" s="495"/>
      <c r="M262" s="496" t="s">
        <v>61</v>
      </c>
      <c r="N262" s="496"/>
      <c r="O262" s="496"/>
      <c r="P262" s="496"/>
      <c r="Q262" s="496"/>
      <c r="R262" s="496"/>
      <c r="S262" s="497" t="s">
        <v>29</v>
      </c>
      <c r="T262" s="497"/>
      <c r="U262" s="497"/>
      <c r="V262" s="497"/>
      <c r="W262" s="497"/>
      <c r="X262" s="497"/>
      <c r="Y262" s="498"/>
      <c r="Z262" s="494"/>
      <c r="AA262" s="494"/>
      <c r="AB262" s="494"/>
      <c r="AC262" s="494"/>
      <c r="AD262" s="494"/>
      <c r="AE262" s="494"/>
      <c r="AF262" s="494"/>
      <c r="AG262" s="494"/>
      <c r="AH262" s="494"/>
      <c r="AI262" s="494"/>
      <c r="AJ262" s="494"/>
      <c r="AK262" s="494"/>
      <c r="AL262" s="494"/>
      <c r="AM262" s="494"/>
      <c r="AN262" s="494"/>
      <c r="AO262" s="494"/>
      <c r="AP262" s="494"/>
      <c r="AQ262" s="494"/>
      <c r="AR262" s="494"/>
      <c r="AS262" s="494"/>
      <c r="AT262" s="494"/>
      <c r="AU262" s="494"/>
      <c r="AV262" s="494"/>
      <c r="AW262" s="494"/>
      <c r="AX262" s="494"/>
      <c r="AY262" s="499"/>
    </row>
    <row r="263" spans="1:60" ht="23.1" customHeight="1">
      <c r="B263" s="548"/>
      <c r="C263" s="549"/>
      <c r="D263" s="966" t="s">
        <v>152</v>
      </c>
      <c r="E263" s="967"/>
      <c r="F263" s="967"/>
      <c r="G263" s="967"/>
      <c r="H263" s="967"/>
      <c r="I263" s="967"/>
      <c r="J263" s="967"/>
      <c r="K263" s="967"/>
      <c r="L263" s="968"/>
      <c r="M263" s="969">
        <v>8</v>
      </c>
      <c r="N263" s="970"/>
      <c r="O263" s="970"/>
      <c r="P263" s="970"/>
      <c r="Q263" s="970"/>
      <c r="R263" s="971"/>
      <c r="S263" s="1011">
        <v>8</v>
      </c>
      <c r="T263" s="1011"/>
      <c r="U263" s="1011"/>
      <c r="V263" s="1011"/>
      <c r="W263" s="1011"/>
      <c r="X263" s="1011"/>
      <c r="Y263" s="792"/>
      <c r="Z263" s="444"/>
      <c r="AA263" s="444"/>
      <c r="AB263" s="444"/>
      <c r="AC263" s="444"/>
      <c r="AD263" s="444"/>
      <c r="AE263" s="444"/>
      <c r="AF263" s="444"/>
      <c r="AG263" s="444"/>
      <c r="AH263" s="444"/>
      <c r="AI263" s="444"/>
      <c r="AJ263" s="444"/>
      <c r="AK263" s="444"/>
      <c r="AL263" s="444"/>
      <c r="AM263" s="444"/>
      <c r="AN263" s="444"/>
      <c r="AO263" s="444"/>
      <c r="AP263" s="444"/>
      <c r="AQ263" s="444"/>
      <c r="AR263" s="444"/>
      <c r="AS263" s="444"/>
      <c r="AT263" s="444"/>
      <c r="AU263" s="444"/>
      <c r="AV263" s="444"/>
      <c r="AW263" s="444"/>
      <c r="AX263" s="444"/>
      <c r="AY263" s="445"/>
    </row>
    <row r="264" spans="1:60" ht="23.1" customHeight="1">
      <c r="B264" s="548"/>
      <c r="C264" s="549"/>
      <c r="D264" s="972" t="s">
        <v>148</v>
      </c>
      <c r="E264" s="964"/>
      <c r="F264" s="964"/>
      <c r="G264" s="964"/>
      <c r="H264" s="964"/>
      <c r="I264" s="964"/>
      <c r="J264" s="964"/>
      <c r="K264" s="964"/>
      <c r="L264" s="965"/>
      <c r="M264" s="962">
        <v>8</v>
      </c>
      <c r="N264" s="962"/>
      <c r="O264" s="962"/>
      <c r="P264" s="962"/>
      <c r="Q264" s="962"/>
      <c r="R264" s="962"/>
      <c r="S264" s="962">
        <v>8</v>
      </c>
      <c r="T264" s="962"/>
      <c r="U264" s="962"/>
      <c r="V264" s="962"/>
      <c r="W264" s="962"/>
      <c r="X264" s="962"/>
      <c r="Y264" s="478"/>
      <c r="Z264" s="479"/>
      <c r="AA264" s="479"/>
      <c r="AB264" s="479"/>
      <c r="AC264" s="479"/>
      <c r="AD264" s="479"/>
      <c r="AE264" s="479"/>
      <c r="AF264" s="479"/>
      <c r="AG264" s="479"/>
      <c r="AH264" s="479"/>
      <c r="AI264" s="479"/>
      <c r="AJ264" s="479"/>
      <c r="AK264" s="479"/>
      <c r="AL264" s="479"/>
      <c r="AM264" s="479"/>
      <c r="AN264" s="479"/>
      <c r="AO264" s="479"/>
      <c r="AP264" s="479"/>
      <c r="AQ264" s="479"/>
      <c r="AR264" s="479"/>
      <c r="AS264" s="479"/>
      <c r="AT264" s="479"/>
      <c r="AU264" s="479"/>
      <c r="AV264" s="479"/>
      <c r="AW264" s="479"/>
      <c r="AX264" s="479"/>
      <c r="AY264" s="480"/>
    </row>
    <row r="265" spans="1:60" ht="23.1" customHeight="1">
      <c r="B265" s="548"/>
      <c r="C265" s="549"/>
      <c r="D265" s="963"/>
      <c r="E265" s="964"/>
      <c r="F265" s="964"/>
      <c r="G265" s="964"/>
      <c r="H265" s="964"/>
      <c r="I265" s="964"/>
      <c r="J265" s="964"/>
      <c r="K265" s="964"/>
      <c r="L265" s="965"/>
      <c r="M265" s="962"/>
      <c r="N265" s="962"/>
      <c r="O265" s="962"/>
      <c r="P265" s="962"/>
      <c r="Q265" s="962"/>
      <c r="R265" s="962"/>
      <c r="S265" s="962"/>
      <c r="T265" s="962"/>
      <c r="U265" s="962"/>
      <c r="V265" s="962"/>
      <c r="W265" s="962"/>
      <c r="X265" s="962"/>
      <c r="Y265" s="478" t="s">
        <v>1618</v>
      </c>
      <c r="Z265" s="479"/>
      <c r="AA265" s="479"/>
      <c r="AB265" s="479"/>
      <c r="AC265" s="479"/>
      <c r="AD265" s="479"/>
      <c r="AE265" s="479"/>
      <c r="AF265" s="479"/>
      <c r="AG265" s="479"/>
      <c r="AH265" s="479"/>
      <c r="AI265" s="479"/>
      <c r="AJ265" s="479"/>
      <c r="AK265" s="479"/>
      <c r="AL265" s="479"/>
      <c r="AM265" s="479"/>
      <c r="AN265" s="479"/>
      <c r="AO265" s="479"/>
      <c r="AP265" s="479"/>
      <c r="AQ265" s="479"/>
      <c r="AR265" s="479"/>
      <c r="AS265" s="479"/>
      <c r="AT265" s="479"/>
      <c r="AU265" s="479"/>
      <c r="AV265" s="479"/>
      <c r="AW265" s="479"/>
      <c r="AX265" s="479"/>
      <c r="AY265" s="480"/>
    </row>
    <row r="266" spans="1:60" ht="23.1" customHeight="1">
      <c r="B266" s="548"/>
      <c r="C266" s="549"/>
      <c r="D266" s="963"/>
      <c r="E266" s="964"/>
      <c r="F266" s="964"/>
      <c r="G266" s="964"/>
      <c r="H266" s="964"/>
      <c r="I266" s="964"/>
      <c r="J266" s="964"/>
      <c r="K266" s="964"/>
      <c r="L266" s="965"/>
      <c r="M266" s="962"/>
      <c r="N266" s="962"/>
      <c r="O266" s="962"/>
      <c r="P266" s="962"/>
      <c r="Q266" s="962"/>
      <c r="R266" s="962"/>
      <c r="S266" s="962"/>
      <c r="T266" s="962"/>
      <c r="U266" s="962"/>
      <c r="V266" s="962"/>
      <c r="W266" s="962"/>
      <c r="X266" s="962"/>
      <c r="Y266" s="478"/>
      <c r="Z266" s="479"/>
      <c r="AA266" s="479"/>
      <c r="AB266" s="479"/>
      <c r="AC266" s="479"/>
      <c r="AD266" s="479"/>
      <c r="AE266" s="479"/>
      <c r="AF266" s="479"/>
      <c r="AG266" s="479"/>
      <c r="AH266" s="479"/>
      <c r="AI266" s="479"/>
      <c r="AJ266" s="479"/>
      <c r="AK266" s="479"/>
      <c r="AL266" s="479"/>
      <c r="AM266" s="479"/>
      <c r="AN266" s="479"/>
      <c r="AO266" s="479"/>
      <c r="AP266" s="479"/>
      <c r="AQ266" s="479"/>
      <c r="AR266" s="479"/>
      <c r="AS266" s="479"/>
      <c r="AT266" s="479"/>
      <c r="AU266" s="479"/>
      <c r="AV266" s="479"/>
      <c r="AW266" s="479"/>
      <c r="AX266" s="479"/>
      <c r="AY266" s="480"/>
    </row>
    <row r="267" spans="1:60" ht="23.1" customHeight="1">
      <c r="B267" s="548"/>
      <c r="C267" s="549"/>
      <c r="D267" s="963"/>
      <c r="E267" s="964"/>
      <c r="F267" s="964"/>
      <c r="G267" s="964"/>
      <c r="H267" s="964"/>
      <c r="I267" s="964"/>
      <c r="J267" s="964"/>
      <c r="K267" s="964"/>
      <c r="L267" s="965"/>
      <c r="M267" s="962"/>
      <c r="N267" s="962"/>
      <c r="O267" s="962"/>
      <c r="P267" s="962"/>
      <c r="Q267" s="962"/>
      <c r="R267" s="962"/>
      <c r="S267" s="962"/>
      <c r="T267" s="962"/>
      <c r="U267" s="962"/>
      <c r="V267" s="962"/>
      <c r="W267" s="962"/>
      <c r="X267" s="962"/>
      <c r="Y267" s="478"/>
      <c r="Z267" s="479"/>
      <c r="AA267" s="479"/>
      <c r="AB267" s="479"/>
      <c r="AC267" s="479"/>
      <c r="AD267" s="479"/>
      <c r="AE267" s="479"/>
      <c r="AF267" s="479"/>
      <c r="AG267" s="479"/>
      <c r="AH267" s="479"/>
      <c r="AI267" s="479"/>
      <c r="AJ267" s="479"/>
      <c r="AK267" s="479"/>
      <c r="AL267" s="479"/>
      <c r="AM267" s="479"/>
      <c r="AN267" s="479"/>
      <c r="AO267" s="479"/>
      <c r="AP267" s="479"/>
      <c r="AQ267" s="479"/>
      <c r="AR267" s="479"/>
      <c r="AS267" s="479"/>
      <c r="AT267" s="479"/>
      <c r="AU267" s="479"/>
      <c r="AV267" s="479"/>
      <c r="AW267" s="479"/>
      <c r="AX267" s="479"/>
      <c r="AY267" s="480"/>
    </row>
    <row r="268" spans="1:60" ht="23.1" customHeight="1">
      <c r="B268" s="548"/>
      <c r="C268" s="549"/>
      <c r="D268" s="963"/>
      <c r="E268" s="964"/>
      <c r="F268" s="964"/>
      <c r="G268" s="964"/>
      <c r="H268" s="964"/>
      <c r="I268" s="964"/>
      <c r="J268" s="964"/>
      <c r="K268" s="964"/>
      <c r="L268" s="965"/>
      <c r="M268" s="962"/>
      <c r="N268" s="962"/>
      <c r="O268" s="962"/>
      <c r="P268" s="962"/>
      <c r="Q268" s="962"/>
      <c r="R268" s="962"/>
      <c r="S268" s="962"/>
      <c r="T268" s="962"/>
      <c r="U268" s="962"/>
      <c r="V268" s="962"/>
      <c r="W268" s="962"/>
      <c r="X268" s="962"/>
      <c r="Y268" s="478"/>
      <c r="Z268" s="479"/>
      <c r="AA268" s="479"/>
      <c r="AB268" s="479"/>
      <c r="AC268" s="479"/>
      <c r="AD268" s="479"/>
      <c r="AE268" s="479"/>
      <c r="AF268" s="479"/>
      <c r="AG268" s="479"/>
      <c r="AH268" s="479"/>
      <c r="AI268" s="479"/>
      <c r="AJ268" s="479"/>
      <c r="AK268" s="479"/>
      <c r="AL268" s="479"/>
      <c r="AM268" s="479"/>
      <c r="AN268" s="479"/>
      <c r="AO268" s="479"/>
      <c r="AP268" s="479"/>
      <c r="AQ268" s="479"/>
      <c r="AR268" s="479"/>
      <c r="AS268" s="479"/>
      <c r="AT268" s="479"/>
      <c r="AU268" s="479"/>
      <c r="AV268" s="479"/>
      <c r="AW268" s="479"/>
      <c r="AX268" s="479"/>
      <c r="AY268" s="480"/>
    </row>
    <row r="269" spans="1:60" ht="23.1" customHeight="1">
      <c r="B269" s="548"/>
      <c r="C269" s="549"/>
      <c r="D269" s="974"/>
      <c r="E269" s="975"/>
      <c r="F269" s="975"/>
      <c r="G269" s="975"/>
      <c r="H269" s="975"/>
      <c r="I269" s="975"/>
      <c r="J269" s="975"/>
      <c r="K269" s="975"/>
      <c r="L269" s="976"/>
      <c r="M269" s="977"/>
      <c r="N269" s="977"/>
      <c r="O269" s="977"/>
      <c r="P269" s="977"/>
      <c r="Q269" s="977"/>
      <c r="R269" s="977"/>
      <c r="S269" s="977"/>
      <c r="T269" s="977"/>
      <c r="U269" s="977"/>
      <c r="V269" s="977"/>
      <c r="W269" s="977"/>
      <c r="X269" s="977"/>
      <c r="Y269" s="478"/>
      <c r="Z269" s="479"/>
      <c r="AA269" s="479"/>
      <c r="AB269" s="479"/>
      <c r="AC269" s="479"/>
      <c r="AD269" s="479"/>
      <c r="AE269" s="479"/>
      <c r="AF269" s="479"/>
      <c r="AG269" s="479"/>
      <c r="AH269" s="479"/>
      <c r="AI269" s="479"/>
      <c r="AJ269" s="479"/>
      <c r="AK269" s="479"/>
      <c r="AL269" s="479"/>
      <c r="AM269" s="479"/>
      <c r="AN269" s="479"/>
      <c r="AO269" s="479"/>
      <c r="AP269" s="479"/>
      <c r="AQ269" s="479"/>
      <c r="AR269" s="479"/>
      <c r="AS269" s="479"/>
      <c r="AT269" s="479"/>
      <c r="AU269" s="479"/>
      <c r="AV269" s="479"/>
      <c r="AW269" s="479"/>
      <c r="AX269" s="479"/>
      <c r="AY269" s="480"/>
    </row>
    <row r="270" spans="1:60" ht="23.1" customHeight="1">
      <c r="B270" s="550"/>
      <c r="C270" s="551"/>
      <c r="D270" s="481" t="s">
        <v>35</v>
      </c>
      <c r="E270" s="327"/>
      <c r="F270" s="327"/>
      <c r="G270" s="327"/>
      <c r="H270" s="327"/>
      <c r="I270" s="327"/>
      <c r="J270" s="327"/>
      <c r="K270" s="327"/>
      <c r="L270" s="328"/>
      <c r="M270" s="973">
        <f>SUM(M263:R269)</f>
        <v>16</v>
      </c>
      <c r="N270" s="973"/>
      <c r="O270" s="973"/>
      <c r="P270" s="973"/>
      <c r="Q270" s="973"/>
      <c r="R270" s="973"/>
      <c r="S270" s="973">
        <f>SUM(S263:X269)</f>
        <v>16</v>
      </c>
      <c r="T270" s="973"/>
      <c r="U270" s="973"/>
      <c r="V270" s="973"/>
      <c r="W270" s="973"/>
      <c r="X270" s="973"/>
      <c r="Y270" s="483"/>
      <c r="Z270" s="484"/>
      <c r="AA270" s="484"/>
      <c r="AB270" s="484"/>
      <c r="AC270" s="484"/>
      <c r="AD270" s="484"/>
      <c r="AE270" s="484"/>
      <c r="AF270" s="484"/>
      <c r="AG270" s="484"/>
      <c r="AH270" s="484"/>
      <c r="AI270" s="484"/>
      <c r="AJ270" s="484"/>
      <c r="AK270" s="484"/>
      <c r="AL270" s="484"/>
      <c r="AM270" s="484"/>
      <c r="AN270" s="484"/>
      <c r="AO270" s="484"/>
      <c r="AP270" s="484"/>
      <c r="AQ270" s="484"/>
      <c r="AR270" s="484"/>
      <c r="AS270" s="484"/>
      <c r="AT270" s="484"/>
      <c r="AU270" s="484"/>
      <c r="AV270" s="484"/>
      <c r="AW270" s="484"/>
      <c r="AX270" s="484"/>
      <c r="AY270" s="485"/>
    </row>
    <row r="271" spans="1:60" ht="24.75" customHeight="1">
      <c r="B271" s="19"/>
      <c r="C271" s="19"/>
      <c r="D271" s="19"/>
      <c r="E271" s="19"/>
      <c r="F271" s="19"/>
      <c r="G271" s="19"/>
      <c r="H271" s="20"/>
      <c r="I271" s="20"/>
      <c r="J271" s="20"/>
      <c r="K271" s="20"/>
      <c r="L271" s="20"/>
      <c r="M271" s="20"/>
      <c r="N271" s="20"/>
      <c r="O271" s="20"/>
      <c r="P271" s="20"/>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row>
    <row r="272" spans="1:60" ht="23.25" customHeight="1" thickBot="1">
      <c r="A272" s="8"/>
      <c r="B272" s="689" t="s">
        <v>121</v>
      </c>
      <c r="C272" s="690"/>
      <c r="D272" s="690"/>
      <c r="E272" s="690"/>
      <c r="F272" s="690"/>
      <c r="G272" s="690"/>
      <c r="H272" s="690" t="s">
        <v>181</v>
      </c>
      <c r="I272" s="690"/>
      <c r="J272" s="690"/>
      <c r="K272" s="690"/>
      <c r="L272" s="690"/>
      <c r="M272" s="690"/>
      <c r="N272" s="690"/>
      <c r="O272" s="690"/>
      <c r="P272" s="690"/>
      <c r="Q272" s="690"/>
      <c r="R272" s="690"/>
      <c r="S272" s="690"/>
      <c r="T272" s="690"/>
      <c r="U272" s="690"/>
      <c r="V272" s="690"/>
      <c r="W272" s="690"/>
      <c r="X272" s="690"/>
      <c r="Y272" s="690"/>
      <c r="Z272" s="690"/>
      <c r="AA272" s="690"/>
      <c r="AB272" s="690"/>
      <c r="AC272" s="690"/>
      <c r="AD272" s="690"/>
      <c r="AE272" s="690"/>
      <c r="AF272" s="690"/>
      <c r="AG272" s="690"/>
      <c r="AH272" s="690"/>
      <c r="AI272" s="690"/>
      <c r="AJ272" s="690"/>
      <c r="AK272" s="690"/>
      <c r="AL272" s="690"/>
      <c r="AM272" s="690"/>
      <c r="AN272" s="690"/>
      <c r="AO272" s="690"/>
      <c r="AP272" s="690"/>
      <c r="AQ272" s="690"/>
      <c r="AR272" s="690"/>
      <c r="AS272" s="690"/>
      <c r="AT272" s="690"/>
      <c r="AU272" s="690"/>
      <c r="AV272" s="690"/>
      <c r="AW272" s="690"/>
      <c r="AX272" s="690"/>
      <c r="AY272" s="690"/>
    </row>
    <row r="273" spans="1:51" ht="14.25" customHeight="1">
      <c r="A273" s="13"/>
      <c r="B273" s="667" t="s">
        <v>122</v>
      </c>
      <c r="C273" s="668"/>
      <c r="D273" s="668"/>
      <c r="E273" s="668"/>
      <c r="F273" s="668"/>
      <c r="G273" s="669"/>
      <c r="H273" s="22" t="s">
        <v>123</v>
      </c>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4"/>
    </row>
    <row r="274" spans="1:51" ht="14.25" customHeight="1">
      <c r="A274" s="8"/>
      <c r="B274" s="394"/>
      <c r="C274" s="395"/>
      <c r="D274" s="395"/>
      <c r="E274" s="395"/>
      <c r="F274" s="395"/>
      <c r="G274" s="396"/>
      <c r="H274" s="25"/>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7"/>
    </row>
    <row r="275" spans="1:51" ht="14.25" customHeight="1">
      <c r="A275" s="8"/>
      <c r="B275" s="394"/>
      <c r="C275" s="395"/>
      <c r="D275" s="395"/>
      <c r="E275" s="395"/>
      <c r="F275" s="395"/>
      <c r="G275" s="396"/>
      <c r="H275" s="25"/>
      <c r="I275" s="26"/>
      <c r="J275" s="26"/>
      <c r="K275" s="26"/>
      <c r="L275" s="26"/>
      <c r="M275" s="26"/>
      <c r="N275" s="26"/>
      <c r="O275" s="26"/>
      <c r="P275" s="28"/>
      <c r="Q275" s="56"/>
      <c r="R275" s="28"/>
      <c r="S275" s="28"/>
      <c r="T275" s="28"/>
      <c r="U275" s="28"/>
      <c r="V275" s="29"/>
      <c r="W275" s="33"/>
      <c r="X275" s="33"/>
      <c r="Y275" s="33"/>
      <c r="Z275" s="33"/>
      <c r="AA275" s="33"/>
      <c r="AB275" s="33"/>
      <c r="AC275" s="33"/>
      <c r="AD275" s="33"/>
      <c r="AE275" s="33"/>
      <c r="AF275" s="33"/>
      <c r="AG275" s="33"/>
      <c r="AH275" s="33"/>
      <c r="AI275" s="33"/>
      <c r="AJ275" s="33"/>
      <c r="AK275" s="33"/>
      <c r="AL275" s="33"/>
      <c r="AM275" s="29"/>
      <c r="AN275" s="29"/>
      <c r="AO275" s="28"/>
      <c r="AP275" s="26"/>
      <c r="AQ275" s="26"/>
      <c r="AR275" s="26"/>
      <c r="AS275" s="26"/>
      <c r="AT275" s="26"/>
      <c r="AU275" s="26"/>
      <c r="AV275" s="26"/>
      <c r="AW275" s="26"/>
      <c r="AX275" s="26"/>
      <c r="AY275" s="27"/>
    </row>
    <row r="276" spans="1:51" ht="14.25" customHeight="1">
      <c r="A276" s="8"/>
      <c r="B276" s="394"/>
      <c r="C276" s="395"/>
      <c r="D276" s="395"/>
      <c r="E276" s="395"/>
      <c r="F276" s="395"/>
      <c r="G276" s="396"/>
      <c r="H276" s="25"/>
      <c r="I276" s="26"/>
      <c r="J276" s="26"/>
      <c r="K276" s="26"/>
      <c r="L276" s="26"/>
      <c r="M276" s="26"/>
      <c r="N276" s="26"/>
      <c r="O276" s="26"/>
      <c r="P276" s="28"/>
      <c r="Q276" s="28"/>
      <c r="R276" s="28"/>
      <c r="S276" s="28"/>
      <c r="T276" s="28"/>
      <c r="U276" s="28"/>
      <c r="V276" s="29"/>
      <c r="W276" s="33"/>
      <c r="X276" s="29"/>
      <c r="Y276" s="33"/>
      <c r="Z276" s="33"/>
      <c r="AA276" s="33"/>
      <c r="AB276" s="33"/>
      <c r="AC276" s="33"/>
      <c r="AD276" s="33"/>
      <c r="AE276" s="33"/>
      <c r="AF276" s="33"/>
      <c r="AG276" s="33"/>
      <c r="AH276" s="33"/>
      <c r="AI276" s="33"/>
      <c r="AJ276" s="33"/>
      <c r="AK276" s="33"/>
      <c r="AL276" s="33"/>
      <c r="AM276" s="29"/>
      <c r="AN276" s="29"/>
      <c r="AO276" s="28"/>
      <c r="AP276" s="26"/>
      <c r="AQ276" s="26"/>
      <c r="AR276" s="26"/>
      <c r="AS276" s="26"/>
      <c r="AT276" s="26"/>
      <c r="AU276" s="26"/>
      <c r="AV276" s="26"/>
      <c r="AW276" s="26"/>
      <c r="AX276" s="26"/>
      <c r="AY276" s="27"/>
    </row>
    <row r="277" spans="1:51" ht="14.25" customHeight="1">
      <c r="A277" s="8"/>
      <c r="B277" s="394"/>
      <c r="C277" s="395"/>
      <c r="D277" s="395"/>
      <c r="E277" s="395"/>
      <c r="F277" s="395"/>
      <c r="G277" s="396"/>
      <c r="H277" s="25"/>
      <c r="I277" s="26"/>
      <c r="J277" s="26"/>
      <c r="K277" s="26"/>
      <c r="L277" s="26"/>
      <c r="M277" s="26"/>
      <c r="N277" s="26"/>
      <c r="O277" s="26"/>
      <c r="P277" s="28"/>
      <c r="Q277" s="28"/>
      <c r="R277" s="28"/>
      <c r="S277" s="28"/>
      <c r="T277" s="28"/>
      <c r="U277" s="28"/>
      <c r="V277" s="29"/>
      <c r="W277" s="33"/>
      <c r="X277" s="29"/>
      <c r="Y277" s="33"/>
      <c r="Z277" s="33"/>
      <c r="AA277" s="33"/>
      <c r="AB277" s="33"/>
      <c r="AC277" s="33"/>
      <c r="AD277" s="33"/>
      <c r="AE277" s="33"/>
      <c r="AF277" s="33"/>
      <c r="AG277" s="33"/>
      <c r="AH277" s="33"/>
      <c r="AI277" s="33"/>
      <c r="AJ277" s="33"/>
      <c r="AK277" s="33"/>
      <c r="AL277" s="26"/>
      <c r="AM277" s="26"/>
      <c r="AN277" s="26"/>
      <c r="AO277" s="28"/>
      <c r="AP277" s="26"/>
      <c r="AQ277" s="26"/>
      <c r="AR277" s="26"/>
      <c r="AS277" s="26"/>
      <c r="AT277" s="26"/>
      <c r="AU277" s="26"/>
      <c r="AV277" s="26"/>
      <c r="AW277" s="26"/>
      <c r="AX277" s="26"/>
      <c r="AY277" s="27"/>
    </row>
    <row r="278" spans="1:51" ht="14.25" customHeight="1">
      <c r="A278" s="8"/>
      <c r="B278" s="394"/>
      <c r="C278" s="395"/>
      <c r="D278" s="395"/>
      <c r="E278" s="395"/>
      <c r="F278" s="395"/>
      <c r="G278" s="396"/>
      <c r="H278" s="25"/>
      <c r="I278" s="26"/>
      <c r="J278" s="26"/>
      <c r="K278" s="26"/>
      <c r="L278" s="26"/>
      <c r="M278" s="26"/>
      <c r="N278" s="26"/>
      <c r="O278" s="26"/>
      <c r="P278" s="28"/>
      <c r="Q278" s="28"/>
      <c r="R278" s="28"/>
      <c r="S278" s="28"/>
      <c r="T278" s="28"/>
      <c r="U278" s="28"/>
      <c r="V278" s="29"/>
      <c r="W278" s="33"/>
      <c r="X278" s="33"/>
      <c r="Y278" s="33"/>
      <c r="Z278" s="33"/>
      <c r="AA278" s="33"/>
      <c r="AB278" s="33"/>
      <c r="AC278" s="33"/>
      <c r="AD278" s="33"/>
      <c r="AE278" s="33"/>
      <c r="AF278" s="33"/>
      <c r="AG278" s="33"/>
      <c r="AH278" s="33"/>
      <c r="AI278" s="33"/>
      <c r="AJ278" s="26"/>
      <c r="AK278" s="26"/>
      <c r="AL278" s="26"/>
      <c r="AM278" s="26"/>
      <c r="AN278" s="26"/>
      <c r="AO278" s="33"/>
      <c r="AP278" s="26"/>
      <c r="AQ278" s="26"/>
      <c r="AR278" s="26"/>
      <c r="AS278" s="26"/>
      <c r="AT278" s="26"/>
      <c r="AU278" s="26"/>
      <c r="AV278" s="26"/>
      <c r="AW278" s="26"/>
      <c r="AX278" s="26"/>
      <c r="AY278" s="27"/>
    </row>
    <row r="279" spans="1:51" ht="14.25" customHeight="1">
      <c r="A279" s="8"/>
      <c r="B279" s="394"/>
      <c r="C279" s="395"/>
      <c r="D279" s="395"/>
      <c r="E279" s="395"/>
      <c r="F279" s="395"/>
      <c r="G279" s="396"/>
      <c r="H279" s="25"/>
      <c r="I279" s="26"/>
      <c r="J279" s="26"/>
      <c r="K279" s="26"/>
      <c r="L279" s="26"/>
      <c r="M279" s="26"/>
      <c r="N279" s="26"/>
      <c r="O279" s="26"/>
      <c r="P279" s="28"/>
      <c r="Q279" s="56"/>
      <c r="R279" s="28"/>
      <c r="S279" s="28"/>
      <c r="T279" s="28"/>
      <c r="U279" s="28"/>
      <c r="V279" s="28"/>
      <c r="W279" s="28"/>
      <c r="X279" s="28"/>
      <c r="Y279" s="28"/>
      <c r="Z279" s="28"/>
      <c r="AA279" s="26"/>
      <c r="AB279" s="26"/>
      <c r="AC279" s="26"/>
      <c r="AD279" s="26"/>
      <c r="AE279" s="26"/>
      <c r="AF279" s="26"/>
      <c r="AG279" s="26"/>
      <c r="AH279" s="57"/>
      <c r="AI279" s="57"/>
      <c r="AJ279" s="26"/>
      <c r="AK279" s="26"/>
      <c r="AL279" s="26"/>
      <c r="AM279" s="26"/>
      <c r="AN279" s="26"/>
      <c r="AO279" s="33"/>
      <c r="AP279" s="26"/>
      <c r="AQ279" s="26"/>
      <c r="AR279" s="26"/>
      <c r="AS279" s="26"/>
      <c r="AT279" s="26"/>
      <c r="AU279" s="26"/>
      <c r="AV279" s="26"/>
      <c r="AW279" s="26"/>
      <c r="AX279" s="26"/>
      <c r="AY279" s="27"/>
    </row>
    <row r="280" spans="1:51" ht="14.25" customHeight="1">
      <c r="A280" s="8"/>
      <c r="B280" s="394"/>
      <c r="C280" s="395"/>
      <c r="D280" s="395"/>
      <c r="E280" s="395"/>
      <c r="F280" s="395"/>
      <c r="G280" s="396"/>
      <c r="H280" s="25"/>
      <c r="I280" s="26"/>
      <c r="J280" s="26"/>
      <c r="K280" s="26"/>
      <c r="L280" s="26"/>
      <c r="M280" s="26"/>
      <c r="N280" s="26"/>
      <c r="O280" s="26"/>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33"/>
      <c r="AP280" s="26"/>
      <c r="AQ280" s="26"/>
      <c r="AR280" s="26"/>
      <c r="AS280" s="26"/>
      <c r="AT280" s="26"/>
      <c r="AU280" s="26"/>
      <c r="AV280" s="26"/>
      <c r="AW280" s="26"/>
      <c r="AX280" s="26"/>
      <c r="AY280" s="27"/>
    </row>
    <row r="281" spans="1:51" ht="14.25" customHeight="1">
      <c r="A281" s="8"/>
      <c r="B281" s="394"/>
      <c r="C281" s="395"/>
      <c r="D281" s="395"/>
      <c r="E281" s="395"/>
      <c r="F281" s="395"/>
      <c r="G281" s="396"/>
      <c r="H281" s="25"/>
      <c r="I281" s="26"/>
      <c r="J281" s="26"/>
      <c r="K281" s="26"/>
      <c r="L281" s="26"/>
      <c r="M281" s="26"/>
      <c r="N281" s="26"/>
      <c r="O281" s="26"/>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56"/>
      <c r="AP281" s="26"/>
      <c r="AQ281" s="26"/>
      <c r="AR281" s="26"/>
      <c r="AS281" s="26"/>
      <c r="AT281" s="26"/>
      <c r="AU281" s="26"/>
      <c r="AV281" s="26"/>
      <c r="AW281" s="26"/>
      <c r="AX281" s="26"/>
      <c r="AY281" s="27"/>
    </row>
    <row r="282" spans="1:51" ht="14.25" customHeight="1">
      <c r="A282" s="8"/>
      <c r="B282" s="394"/>
      <c r="C282" s="395"/>
      <c r="D282" s="395"/>
      <c r="E282" s="395"/>
      <c r="F282" s="395"/>
      <c r="G282" s="396"/>
      <c r="H282" s="25"/>
      <c r="I282" s="26"/>
      <c r="J282" s="26"/>
      <c r="K282" s="26"/>
      <c r="L282" s="26"/>
      <c r="M282" s="26"/>
      <c r="N282" s="26"/>
      <c r="O282" s="26"/>
      <c r="P282" s="28"/>
      <c r="Q282" s="28"/>
      <c r="R282" s="28"/>
      <c r="S282" s="28"/>
      <c r="T282" s="28"/>
      <c r="U282" s="28"/>
      <c r="V282" s="28"/>
      <c r="W282" s="28"/>
      <c r="X282" s="28"/>
      <c r="Y282" s="28"/>
      <c r="Z282" s="28"/>
      <c r="AA282" s="28"/>
      <c r="AB282" s="31"/>
      <c r="AC282" s="28"/>
      <c r="AD282" s="28"/>
      <c r="AE282" s="28"/>
      <c r="AF282" s="28"/>
      <c r="AG282" s="28"/>
      <c r="AH282" s="28"/>
      <c r="AI282" s="28"/>
      <c r="AJ282" s="28"/>
      <c r="AK282" s="28"/>
      <c r="AL282" s="28"/>
      <c r="AM282" s="28"/>
      <c r="AN282" s="28"/>
      <c r="AO282" s="56"/>
      <c r="AP282" s="26"/>
      <c r="AQ282" s="26"/>
      <c r="AR282" s="26"/>
      <c r="AS282" s="26"/>
      <c r="AT282" s="26"/>
      <c r="AU282" s="26"/>
      <c r="AV282" s="26"/>
      <c r="AW282" s="26"/>
      <c r="AX282" s="26"/>
      <c r="AY282" s="27"/>
    </row>
    <row r="283" spans="1:51" ht="14.25" customHeight="1">
      <c r="A283" s="8"/>
      <c r="B283" s="394"/>
      <c r="C283" s="395"/>
      <c r="D283" s="395"/>
      <c r="E283" s="395"/>
      <c r="F283" s="395"/>
      <c r="G283" s="396"/>
      <c r="H283" s="25"/>
      <c r="I283" s="26"/>
      <c r="J283" s="26"/>
      <c r="K283" s="26"/>
      <c r="L283" s="26"/>
      <c r="M283" s="26"/>
      <c r="N283" s="26"/>
      <c r="O283" s="26"/>
      <c r="P283" s="28"/>
      <c r="Q283" s="28"/>
      <c r="R283" s="28"/>
      <c r="S283" s="33"/>
      <c r="T283" s="33"/>
      <c r="U283" s="33"/>
      <c r="V283" s="33"/>
      <c r="W283" s="33"/>
      <c r="X283" s="33"/>
      <c r="Y283" s="33"/>
      <c r="Z283" s="33"/>
      <c r="AA283" s="33"/>
      <c r="AB283" s="28"/>
      <c r="AC283" s="28"/>
      <c r="AD283" s="28"/>
      <c r="AE283" s="33"/>
      <c r="AF283" s="33"/>
      <c r="AG283" s="33"/>
      <c r="AH283" s="33"/>
      <c r="AI283" s="33"/>
      <c r="AJ283" s="33"/>
      <c r="AK283" s="33"/>
      <c r="AL283" s="33"/>
      <c r="AM283" s="33"/>
      <c r="AN283" s="28"/>
      <c r="AO283" s="28"/>
      <c r="AP283" s="26"/>
      <c r="AQ283" s="26"/>
      <c r="AR283" s="26"/>
      <c r="AS283" s="26"/>
      <c r="AT283" s="26"/>
      <c r="AU283" s="26"/>
      <c r="AV283" s="26"/>
      <c r="AW283" s="26"/>
      <c r="AX283" s="26"/>
      <c r="AY283" s="27"/>
    </row>
    <row r="284" spans="1:51" ht="14.25" customHeight="1">
      <c r="A284" s="8"/>
      <c r="B284" s="394"/>
      <c r="C284" s="395"/>
      <c r="D284" s="395"/>
      <c r="E284" s="395"/>
      <c r="F284" s="395"/>
      <c r="G284" s="396"/>
      <c r="H284" s="25"/>
      <c r="I284" s="26"/>
      <c r="J284" s="26"/>
      <c r="K284" s="26"/>
      <c r="L284" s="26"/>
      <c r="M284" s="26"/>
      <c r="N284" s="26"/>
      <c r="O284" s="26"/>
      <c r="P284" s="28"/>
      <c r="Q284" s="28"/>
      <c r="R284" s="28"/>
      <c r="S284" s="33"/>
      <c r="T284" s="33"/>
      <c r="U284" s="33"/>
      <c r="V284" s="33"/>
      <c r="W284" s="33"/>
      <c r="X284" s="33"/>
      <c r="Y284" s="33"/>
      <c r="Z284" s="33"/>
      <c r="AA284" s="33"/>
      <c r="AB284" s="28"/>
      <c r="AC284" s="28"/>
      <c r="AD284" s="28"/>
      <c r="AE284" s="33"/>
      <c r="AF284" s="33"/>
      <c r="AG284" s="33"/>
      <c r="AH284" s="33"/>
      <c r="AI284" s="33"/>
      <c r="AJ284" s="33"/>
      <c r="AK284" s="33"/>
      <c r="AL284" s="33"/>
      <c r="AM284" s="33"/>
      <c r="AN284" s="28"/>
      <c r="AO284" s="28"/>
      <c r="AP284" s="26"/>
      <c r="AQ284" s="26"/>
      <c r="AR284" s="26"/>
      <c r="AS284" s="26"/>
      <c r="AT284" s="26"/>
      <c r="AU284" s="26"/>
      <c r="AV284" s="26"/>
      <c r="AW284" s="26"/>
      <c r="AX284" s="26"/>
      <c r="AY284" s="27"/>
    </row>
    <row r="285" spans="1:51" ht="14.25" customHeight="1">
      <c r="A285" s="8"/>
      <c r="B285" s="394"/>
      <c r="C285" s="395"/>
      <c r="D285" s="395"/>
      <c r="E285" s="395"/>
      <c r="F285" s="395"/>
      <c r="G285" s="396"/>
      <c r="H285" s="25"/>
      <c r="I285" s="26"/>
      <c r="J285" s="26"/>
      <c r="K285" s="26"/>
      <c r="L285" s="26"/>
      <c r="M285" s="26"/>
      <c r="N285" s="26"/>
      <c r="O285" s="26"/>
      <c r="P285" s="28"/>
      <c r="Q285" s="28"/>
      <c r="R285" s="30"/>
      <c r="S285" s="30"/>
      <c r="T285" s="30"/>
      <c r="U285" s="30"/>
      <c r="V285" s="30"/>
      <c r="W285" s="30"/>
      <c r="X285" s="30"/>
      <c r="Y285" s="30"/>
      <c r="Z285" s="30"/>
      <c r="AA285" s="30"/>
      <c r="AB285" s="28"/>
      <c r="AC285" s="28"/>
      <c r="AD285" s="30"/>
      <c r="AE285" s="30"/>
      <c r="AF285" s="30"/>
      <c r="AG285" s="30"/>
      <c r="AH285" s="30"/>
      <c r="AI285" s="30"/>
      <c r="AJ285" s="30"/>
      <c r="AK285" s="30"/>
      <c r="AL285" s="30"/>
      <c r="AM285" s="30"/>
      <c r="AN285" s="33"/>
      <c r="AO285" s="28"/>
      <c r="AP285" s="26"/>
      <c r="AQ285" s="26"/>
      <c r="AR285" s="26"/>
      <c r="AS285" s="26"/>
      <c r="AT285" s="26"/>
      <c r="AU285" s="26"/>
      <c r="AV285" s="26"/>
      <c r="AW285" s="26"/>
      <c r="AX285" s="26"/>
      <c r="AY285" s="27"/>
    </row>
    <row r="286" spans="1:51" ht="14.25" customHeight="1">
      <c r="A286" s="8"/>
      <c r="B286" s="394"/>
      <c r="C286" s="395"/>
      <c r="D286" s="395"/>
      <c r="E286" s="395"/>
      <c r="F286" s="395"/>
      <c r="G286" s="396"/>
      <c r="H286" s="25"/>
      <c r="I286" s="26"/>
      <c r="J286" s="26"/>
      <c r="K286" s="26"/>
      <c r="L286" s="26"/>
      <c r="M286" s="26"/>
      <c r="N286" s="26"/>
      <c r="O286" s="26"/>
      <c r="P286" s="28"/>
      <c r="Q286" s="28"/>
      <c r="R286" s="28"/>
      <c r="S286" s="28"/>
      <c r="T286" s="28"/>
      <c r="U286" s="28"/>
      <c r="V286" s="28"/>
      <c r="W286" s="28"/>
      <c r="X286" s="28"/>
      <c r="Y286" s="28"/>
      <c r="Z286" s="28"/>
      <c r="AA286" s="28"/>
      <c r="AB286" s="28"/>
      <c r="AC286" s="28"/>
      <c r="AD286" s="28"/>
      <c r="AE286" s="28"/>
      <c r="AF286" s="28"/>
      <c r="AG286" s="33"/>
      <c r="AH286" s="33"/>
      <c r="AI286" s="33"/>
      <c r="AJ286" s="33"/>
      <c r="AK286" s="33"/>
      <c r="AL286" s="33"/>
      <c r="AM286" s="33"/>
      <c r="AN286" s="33"/>
      <c r="AO286" s="28"/>
      <c r="AP286" s="26"/>
      <c r="AQ286" s="26"/>
      <c r="AR286" s="26"/>
      <c r="AS286" s="26"/>
      <c r="AT286" s="26"/>
      <c r="AU286" s="26"/>
      <c r="AV286" s="26"/>
      <c r="AW286" s="26"/>
      <c r="AX286" s="26"/>
      <c r="AY286" s="27"/>
    </row>
    <row r="287" spans="1:51" ht="14.25" customHeight="1">
      <c r="A287" s="8"/>
      <c r="B287" s="394"/>
      <c r="C287" s="395"/>
      <c r="D287" s="395"/>
      <c r="E287" s="395"/>
      <c r="F287" s="395"/>
      <c r="G287" s="396"/>
      <c r="H287" s="25"/>
      <c r="I287" s="26"/>
      <c r="J287" s="26"/>
      <c r="K287" s="26"/>
      <c r="L287" s="26"/>
      <c r="M287" s="26"/>
      <c r="N287" s="26"/>
      <c r="O287" s="26"/>
      <c r="P287" s="28"/>
      <c r="Q287" s="56"/>
      <c r="R287" s="28"/>
      <c r="S287" s="30"/>
      <c r="T287" s="30"/>
      <c r="U287" s="30"/>
      <c r="V287" s="30"/>
      <c r="W287" s="30"/>
      <c r="X287" s="30"/>
      <c r="Y287" s="30"/>
      <c r="Z287" s="30"/>
      <c r="AA287" s="30"/>
      <c r="AB287" s="30"/>
      <c r="AC287" s="28"/>
      <c r="AD287" s="28"/>
      <c r="AE287" s="30"/>
      <c r="AF287" s="30"/>
      <c r="AG287" s="30"/>
      <c r="AH287" s="30"/>
      <c r="AI287" s="30"/>
      <c r="AJ287" s="30"/>
      <c r="AK287" s="30"/>
      <c r="AL287" s="30"/>
      <c r="AM287" s="30"/>
      <c r="AN287" s="30"/>
      <c r="AO287" s="33"/>
      <c r="AP287" s="26"/>
      <c r="AQ287" s="26"/>
      <c r="AR287" s="26"/>
      <c r="AS287" s="26"/>
      <c r="AT287" s="26"/>
      <c r="AU287" s="26"/>
      <c r="AV287" s="26"/>
      <c r="AW287" s="26"/>
      <c r="AX287" s="26"/>
      <c r="AY287" s="27"/>
    </row>
    <row r="288" spans="1:51" ht="14.25" customHeight="1">
      <c r="A288" s="8"/>
      <c r="B288" s="394"/>
      <c r="C288" s="395"/>
      <c r="D288" s="395"/>
      <c r="E288" s="395"/>
      <c r="F288" s="395"/>
      <c r="G288" s="396"/>
      <c r="H288" s="25"/>
      <c r="I288" s="26"/>
      <c r="J288" s="26"/>
      <c r="K288" s="26"/>
      <c r="L288" s="26"/>
      <c r="M288" s="26"/>
      <c r="N288" s="26"/>
      <c r="O288" s="26"/>
      <c r="P288" s="28"/>
      <c r="Q288" s="56"/>
      <c r="R288" s="28"/>
      <c r="S288" s="28"/>
      <c r="T288" s="28"/>
      <c r="U288" s="28"/>
      <c r="V288" s="28"/>
      <c r="W288" s="28"/>
      <c r="X288" s="28"/>
      <c r="Y288" s="28"/>
      <c r="Z288" s="28"/>
      <c r="AA288" s="28"/>
      <c r="AB288" s="28"/>
      <c r="AC288" s="28"/>
      <c r="AD288" s="28"/>
      <c r="AE288" s="30"/>
      <c r="AF288" s="30"/>
      <c r="AG288" s="30"/>
      <c r="AH288" s="30"/>
      <c r="AI288" s="30"/>
      <c r="AJ288" s="30"/>
      <c r="AK288" s="30"/>
      <c r="AL288" s="30"/>
      <c r="AM288" s="30"/>
      <c r="AN288" s="30"/>
      <c r="AO288" s="33"/>
      <c r="AP288" s="26"/>
      <c r="AQ288" s="26"/>
      <c r="AR288" s="26"/>
      <c r="AS288" s="26"/>
      <c r="AT288" s="26"/>
      <c r="AU288" s="26"/>
      <c r="AV288" s="26"/>
      <c r="AW288" s="26"/>
      <c r="AX288" s="26"/>
      <c r="AY288" s="27"/>
    </row>
    <row r="289" spans="1:51" ht="14.25" customHeight="1">
      <c r="A289" s="8"/>
      <c r="B289" s="394"/>
      <c r="C289" s="395"/>
      <c r="D289" s="395"/>
      <c r="E289" s="395"/>
      <c r="F289" s="395"/>
      <c r="G289" s="396"/>
      <c r="H289" s="25"/>
      <c r="I289" s="26"/>
      <c r="J289" s="26"/>
      <c r="K289" s="26"/>
      <c r="L289" s="26"/>
      <c r="M289" s="26"/>
      <c r="N289" s="26"/>
      <c r="O289" s="26"/>
      <c r="P289" s="28"/>
      <c r="Q289" s="28"/>
      <c r="R289" s="28"/>
      <c r="S289" s="58"/>
      <c r="T289" s="56"/>
      <c r="U289" s="56"/>
      <c r="V289" s="56"/>
      <c r="W289" s="56"/>
      <c r="X289" s="56"/>
      <c r="Y289" s="56"/>
      <c r="Z289" s="56"/>
      <c r="AA289" s="56"/>
      <c r="AB289" s="56"/>
      <c r="AC289" s="56"/>
      <c r="AD289" s="28"/>
      <c r="AE289" s="28"/>
      <c r="AF289" s="28"/>
      <c r="AG289" s="28"/>
      <c r="AH289" s="28"/>
      <c r="AI289" s="28"/>
      <c r="AJ289" s="28"/>
      <c r="AK289" s="28"/>
      <c r="AL289" s="28"/>
      <c r="AM289" s="28"/>
      <c r="AN289" s="30"/>
      <c r="AO289" s="30"/>
      <c r="AP289" s="26"/>
      <c r="AQ289" s="26"/>
      <c r="AR289" s="26"/>
      <c r="AS289" s="26"/>
      <c r="AT289" s="26"/>
      <c r="AU289" s="26"/>
      <c r="AV289" s="26"/>
      <c r="AW289" s="26"/>
      <c r="AX289" s="26"/>
      <c r="AY289" s="27"/>
    </row>
    <row r="290" spans="1:51" ht="14.25" customHeight="1">
      <c r="A290" s="8"/>
      <c r="B290" s="394"/>
      <c r="C290" s="395"/>
      <c r="D290" s="395"/>
      <c r="E290" s="395"/>
      <c r="F290" s="395"/>
      <c r="G290" s="396"/>
      <c r="H290" s="25"/>
      <c r="I290" s="26"/>
      <c r="J290" s="26"/>
      <c r="K290" s="26"/>
      <c r="L290" s="26"/>
      <c r="M290" s="26"/>
      <c r="N290" s="26"/>
      <c r="O290" s="26"/>
      <c r="P290" s="28"/>
      <c r="Q290" s="28"/>
      <c r="R290" s="28"/>
      <c r="S290" s="28"/>
      <c r="T290" s="56"/>
      <c r="U290" s="56"/>
      <c r="V290" s="56"/>
      <c r="W290" s="56"/>
      <c r="X290" s="56"/>
      <c r="Y290" s="56"/>
      <c r="Z290" s="56"/>
      <c r="AA290" s="56"/>
      <c r="AB290" s="56"/>
      <c r="AC290" s="56"/>
      <c r="AD290" s="28"/>
      <c r="AE290" s="59"/>
      <c r="AF290" s="59"/>
      <c r="AG290" s="59"/>
      <c r="AH290" s="59"/>
      <c r="AI290" s="59"/>
      <c r="AJ290" s="59"/>
      <c r="AK290" s="59"/>
      <c r="AL290" s="59"/>
      <c r="AM290" s="59"/>
      <c r="AN290" s="31"/>
      <c r="AO290" s="31"/>
      <c r="AP290" s="26"/>
      <c r="AQ290" s="26"/>
      <c r="AR290" s="26"/>
      <c r="AS290" s="26"/>
      <c r="AT290" s="26"/>
      <c r="AU290" s="26"/>
      <c r="AV290" s="26"/>
      <c r="AW290" s="26"/>
      <c r="AX290" s="26"/>
      <c r="AY290" s="27"/>
    </row>
    <row r="291" spans="1:51" ht="14.25" customHeight="1">
      <c r="A291" s="8"/>
      <c r="B291" s="394"/>
      <c r="C291" s="395"/>
      <c r="D291" s="395"/>
      <c r="E291" s="395"/>
      <c r="F291" s="395"/>
      <c r="G291" s="396"/>
      <c r="H291" s="25"/>
      <c r="I291" s="26"/>
      <c r="J291" s="26"/>
      <c r="K291" s="26"/>
      <c r="L291" s="26"/>
      <c r="M291" s="26"/>
      <c r="N291" s="26"/>
      <c r="O291" s="26"/>
      <c r="P291" s="26"/>
      <c r="Q291" s="28"/>
      <c r="R291" s="28"/>
      <c r="S291" s="28"/>
      <c r="T291" s="28"/>
      <c r="U291" s="28"/>
      <c r="V291" s="28"/>
      <c r="W291" s="33"/>
      <c r="X291" s="33"/>
      <c r="Y291" s="33"/>
      <c r="Z291" s="33"/>
      <c r="AA291" s="33"/>
      <c r="AB291" s="33"/>
      <c r="AC291" s="33"/>
      <c r="AD291" s="33"/>
      <c r="AE291" s="33"/>
      <c r="AF291" s="33"/>
      <c r="AG291" s="33"/>
      <c r="AH291" s="33"/>
      <c r="AI291" s="33"/>
      <c r="AJ291" s="33"/>
      <c r="AK291" s="33"/>
      <c r="AL291" s="33"/>
      <c r="AM291" s="33"/>
      <c r="AN291" s="29"/>
      <c r="AO291" s="29"/>
      <c r="AP291" s="26"/>
      <c r="AQ291" s="26"/>
      <c r="AR291" s="26"/>
      <c r="AS291" s="26"/>
      <c r="AT291" s="26"/>
      <c r="AU291" s="26"/>
      <c r="AV291" s="26"/>
      <c r="AW291" s="26"/>
      <c r="AX291" s="26"/>
      <c r="AY291" s="27"/>
    </row>
    <row r="292" spans="1:51" ht="14.25" customHeight="1">
      <c r="A292" s="8"/>
      <c r="B292" s="394"/>
      <c r="C292" s="395"/>
      <c r="D292" s="395"/>
      <c r="E292" s="395"/>
      <c r="F292" s="395"/>
      <c r="G292" s="396"/>
      <c r="H292" s="25"/>
      <c r="I292" s="26"/>
      <c r="J292" s="26"/>
      <c r="K292" s="26"/>
      <c r="L292" s="26"/>
      <c r="M292" s="26"/>
      <c r="N292" s="26"/>
      <c r="O292" s="26"/>
      <c r="P292" s="26"/>
      <c r="Q292" s="56"/>
      <c r="R292" s="28"/>
      <c r="S292" s="30"/>
      <c r="T292" s="30"/>
      <c r="U292" s="30"/>
      <c r="V292" s="30"/>
      <c r="W292" s="30"/>
      <c r="X292" s="30"/>
      <c r="Y292" s="30"/>
      <c r="Z292" s="30"/>
      <c r="AA292" s="30"/>
      <c r="AB292" s="30"/>
      <c r="AC292" s="28"/>
      <c r="AD292" s="28"/>
      <c r="AE292" s="30"/>
      <c r="AF292" s="30"/>
      <c r="AG292" s="30"/>
      <c r="AH292" s="30"/>
      <c r="AI292" s="30"/>
      <c r="AJ292" s="30"/>
      <c r="AK292" s="30"/>
      <c r="AL292" s="30"/>
      <c r="AM292" s="30"/>
      <c r="AN292" s="30"/>
      <c r="AO292" s="26"/>
      <c r="AP292" s="26"/>
      <c r="AQ292" s="26"/>
      <c r="AR292" s="26"/>
      <c r="AS292" s="26"/>
      <c r="AT292" s="26"/>
      <c r="AU292" s="26"/>
      <c r="AV292" s="26"/>
      <c r="AW292" s="26"/>
      <c r="AX292" s="26"/>
      <c r="AY292" s="27"/>
    </row>
    <row r="293" spans="1:51" ht="14.25" customHeight="1">
      <c r="A293" s="8"/>
      <c r="B293" s="394"/>
      <c r="C293" s="395"/>
      <c r="D293" s="395"/>
      <c r="E293" s="395"/>
      <c r="F293" s="395"/>
      <c r="G293" s="396"/>
      <c r="H293" s="25"/>
      <c r="I293" s="26"/>
      <c r="J293" s="26"/>
      <c r="K293" s="26"/>
      <c r="L293" s="26"/>
      <c r="M293" s="26"/>
      <c r="N293" s="32"/>
      <c r="O293" s="32"/>
      <c r="P293" s="26"/>
      <c r="Q293" s="28"/>
      <c r="R293" s="28"/>
      <c r="S293" s="28"/>
      <c r="T293" s="56"/>
      <c r="U293" s="56"/>
      <c r="V293" s="56"/>
      <c r="W293" s="56"/>
      <c r="X293" s="56"/>
      <c r="Y293" s="56"/>
      <c r="Z293" s="56"/>
      <c r="AA293" s="56"/>
      <c r="AB293" s="56"/>
      <c r="AC293" s="56"/>
      <c r="AD293" s="28"/>
      <c r="AE293" s="33"/>
      <c r="AF293" s="33"/>
      <c r="AG293" s="33"/>
      <c r="AH293" s="33"/>
      <c r="AI293" s="33"/>
      <c r="AJ293" s="33"/>
      <c r="AK293" s="33"/>
      <c r="AL293" s="33"/>
      <c r="AM293" s="33"/>
      <c r="AN293" s="31"/>
      <c r="AO293" s="28"/>
      <c r="AP293" s="32"/>
      <c r="AQ293" s="32"/>
      <c r="AR293" s="32"/>
      <c r="AS293" s="32"/>
      <c r="AT293" s="32"/>
      <c r="AU293" s="32"/>
      <c r="AV293" s="26"/>
      <c r="AW293" s="26"/>
      <c r="AX293" s="26"/>
      <c r="AY293" s="27"/>
    </row>
    <row r="294" spans="1:51" ht="14.25" customHeight="1">
      <c r="A294" s="8"/>
      <c r="B294" s="394"/>
      <c r="C294" s="395"/>
      <c r="D294" s="395"/>
      <c r="E294" s="395"/>
      <c r="F294" s="395"/>
      <c r="G294" s="396"/>
      <c r="H294" s="25"/>
      <c r="I294" s="26"/>
      <c r="J294" s="26"/>
      <c r="K294" s="26"/>
      <c r="L294" s="26"/>
      <c r="M294" s="26"/>
      <c r="N294" s="32"/>
      <c r="O294" s="32"/>
      <c r="P294" s="26"/>
      <c r="Q294" s="28"/>
      <c r="R294" s="28"/>
      <c r="S294" s="28"/>
      <c r="T294" s="28"/>
      <c r="U294" s="28"/>
      <c r="V294" s="28"/>
      <c r="W294" s="28"/>
      <c r="X294" s="28"/>
      <c r="Y294" s="28"/>
      <c r="Z294" s="28"/>
      <c r="AA294" s="28"/>
      <c r="AB294" s="28"/>
      <c r="AC294" s="28"/>
      <c r="AD294" s="28"/>
      <c r="AE294" s="33"/>
      <c r="AF294" s="33"/>
      <c r="AG294" s="33"/>
      <c r="AH294" s="33"/>
      <c r="AI294" s="33"/>
      <c r="AJ294" s="33"/>
      <c r="AK294" s="33"/>
      <c r="AL294" s="33"/>
      <c r="AM294" s="33"/>
      <c r="AN294" s="28"/>
      <c r="AO294" s="28"/>
      <c r="AP294" s="28"/>
      <c r="AQ294" s="28"/>
      <c r="AR294" s="28"/>
      <c r="AS294" s="28"/>
      <c r="AT294" s="32"/>
      <c r="AU294" s="32"/>
      <c r="AV294" s="26"/>
      <c r="AW294" s="26"/>
      <c r="AX294" s="26"/>
      <c r="AY294" s="27"/>
    </row>
    <row r="295" spans="1:51" ht="14.25" customHeight="1">
      <c r="A295" s="8"/>
      <c r="B295" s="394"/>
      <c r="C295" s="395"/>
      <c r="D295" s="395"/>
      <c r="E295" s="395"/>
      <c r="F295" s="395"/>
      <c r="G295" s="396"/>
      <c r="H295" s="25"/>
      <c r="I295" s="26"/>
      <c r="J295" s="26"/>
      <c r="K295" s="26"/>
      <c r="L295" s="26"/>
      <c r="M295" s="26"/>
      <c r="N295" s="32"/>
      <c r="O295" s="32"/>
      <c r="P295" s="26"/>
      <c r="Q295" s="28"/>
      <c r="R295" s="56"/>
      <c r="S295" s="28"/>
      <c r="T295" s="28"/>
      <c r="U295" s="28"/>
      <c r="V295" s="28"/>
      <c r="W295" s="29"/>
      <c r="X295" s="33"/>
      <c r="Y295" s="33"/>
      <c r="Z295" s="33"/>
      <c r="AA295" s="33"/>
      <c r="AB295" s="33"/>
      <c r="AC295" s="33"/>
      <c r="AD295" s="30"/>
      <c r="AE295" s="30"/>
      <c r="AF295" s="30"/>
      <c r="AG295" s="30"/>
      <c r="AH295" s="30"/>
      <c r="AI295" s="30"/>
      <c r="AJ295" s="30"/>
      <c r="AK295" s="30"/>
      <c r="AL295" s="30"/>
      <c r="AM295" s="30"/>
      <c r="AN295" s="29"/>
      <c r="AO295" s="28"/>
      <c r="AP295" s="28"/>
      <c r="AQ295" s="28"/>
      <c r="AR295" s="28"/>
      <c r="AS295" s="28"/>
      <c r="AT295" s="32"/>
      <c r="AU295" s="32"/>
      <c r="AV295" s="26"/>
      <c r="AW295" s="26"/>
      <c r="AX295" s="26"/>
      <c r="AY295" s="27"/>
    </row>
    <row r="296" spans="1:51" ht="14.25" customHeight="1">
      <c r="A296" s="8"/>
      <c r="B296" s="394"/>
      <c r="C296" s="395"/>
      <c r="D296" s="395"/>
      <c r="E296" s="395"/>
      <c r="F296" s="395"/>
      <c r="G296" s="396"/>
      <c r="H296" s="25"/>
      <c r="I296" s="26"/>
      <c r="J296" s="26"/>
      <c r="K296" s="26"/>
      <c r="L296" s="26"/>
      <c r="M296" s="26"/>
      <c r="N296" s="32"/>
      <c r="O296" s="32"/>
      <c r="P296" s="26"/>
      <c r="Q296" s="28"/>
      <c r="R296" s="28"/>
      <c r="S296" s="58"/>
      <c r="T296" s="56"/>
      <c r="U296" s="56"/>
      <c r="V296" s="56"/>
      <c r="W296" s="56"/>
      <c r="X296" s="35"/>
      <c r="Y296" s="36"/>
      <c r="Z296" s="36"/>
      <c r="AA296" s="36"/>
      <c r="AB296" s="36"/>
      <c r="AC296" s="36"/>
      <c r="AD296" s="36"/>
      <c r="AE296" s="36"/>
      <c r="AF296" s="36"/>
      <c r="AG296" s="36"/>
      <c r="AH296" s="36"/>
      <c r="AI296" s="36"/>
      <c r="AJ296" s="36"/>
      <c r="AK296" s="36"/>
      <c r="AL296" s="36"/>
      <c r="AM296" s="37"/>
      <c r="AN296" s="30"/>
      <c r="AO296" s="28"/>
      <c r="AP296" s="29"/>
      <c r="AQ296" s="29"/>
      <c r="AR296" s="28"/>
      <c r="AS296" s="28"/>
      <c r="AT296" s="32"/>
      <c r="AU296" s="32"/>
      <c r="AV296" s="26"/>
      <c r="AW296" s="26"/>
      <c r="AX296" s="26"/>
      <c r="AY296" s="27"/>
    </row>
    <row r="297" spans="1:51" ht="14.25" customHeight="1">
      <c r="A297" s="8"/>
      <c r="B297" s="394"/>
      <c r="C297" s="395"/>
      <c r="D297" s="395"/>
      <c r="E297" s="395"/>
      <c r="F297" s="395"/>
      <c r="G297" s="396"/>
      <c r="H297" s="25"/>
      <c r="I297" s="26"/>
      <c r="J297" s="26"/>
      <c r="K297" s="26"/>
      <c r="L297" s="26"/>
      <c r="M297" s="26"/>
      <c r="N297" s="32"/>
      <c r="O297" s="32"/>
      <c r="P297" s="28"/>
      <c r="Q297" s="56"/>
      <c r="R297" s="28"/>
      <c r="S297" s="28"/>
      <c r="T297" s="28"/>
      <c r="U297" s="28"/>
      <c r="V297" s="29"/>
      <c r="W297" s="33"/>
      <c r="X297" s="986" t="s">
        <v>124</v>
      </c>
      <c r="Y297" s="987"/>
      <c r="Z297" s="987"/>
      <c r="AA297" s="987"/>
      <c r="AB297" s="987"/>
      <c r="AC297" s="987"/>
      <c r="AD297" s="987"/>
      <c r="AE297" s="987"/>
      <c r="AF297" s="987"/>
      <c r="AG297" s="987"/>
      <c r="AH297" s="987"/>
      <c r="AI297" s="987"/>
      <c r="AJ297" s="987"/>
      <c r="AK297" s="987"/>
      <c r="AL297" s="987"/>
      <c r="AM297" s="988"/>
      <c r="AN297" s="29"/>
      <c r="AO297" s="28"/>
      <c r="AP297" s="29"/>
      <c r="AQ297" s="29"/>
      <c r="AR297" s="28"/>
      <c r="AS297" s="28"/>
      <c r="AT297" s="32"/>
      <c r="AU297" s="32"/>
      <c r="AV297" s="26"/>
      <c r="AW297" s="26"/>
      <c r="AX297" s="26"/>
      <c r="AY297" s="27"/>
    </row>
    <row r="298" spans="1:51" ht="14.25" customHeight="1">
      <c r="A298" s="8"/>
      <c r="B298" s="394"/>
      <c r="C298" s="395"/>
      <c r="D298" s="395"/>
      <c r="E298" s="395"/>
      <c r="F298" s="395"/>
      <c r="G298" s="396"/>
      <c r="H298" s="25"/>
      <c r="I298" s="26"/>
      <c r="J298" s="26"/>
      <c r="K298" s="26"/>
      <c r="L298" s="26"/>
      <c r="M298" s="26"/>
      <c r="N298" s="32"/>
      <c r="O298" s="32"/>
      <c r="P298" s="28"/>
      <c r="Q298" s="28"/>
      <c r="R298" s="28"/>
      <c r="S298" s="28"/>
      <c r="T298" s="28"/>
      <c r="U298" s="28"/>
      <c r="V298" s="29"/>
      <c r="W298" s="33"/>
      <c r="X298" s="986" t="s">
        <v>183</v>
      </c>
      <c r="Y298" s="987"/>
      <c r="Z298" s="987"/>
      <c r="AA298" s="987"/>
      <c r="AB298" s="987"/>
      <c r="AC298" s="987"/>
      <c r="AD298" s="987"/>
      <c r="AE298" s="987"/>
      <c r="AF298" s="987"/>
      <c r="AG298" s="987"/>
      <c r="AH298" s="987"/>
      <c r="AI298" s="987"/>
      <c r="AJ298" s="987"/>
      <c r="AK298" s="987"/>
      <c r="AL298" s="987"/>
      <c r="AM298" s="988"/>
      <c r="AN298" s="29"/>
      <c r="AO298" s="28"/>
      <c r="AP298" s="26"/>
      <c r="AQ298" s="26"/>
      <c r="AR298" s="28"/>
      <c r="AS298" s="28"/>
      <c r="AT298" s="32"/>
      <c r="AU298" s="32"/>
      <c r="AV298" s="26"/>
      <c r="AW298" s="26"/>
      <c r="AX298" s="26"/>
      <c r="AY298" s="27"/>
    </row>
    <row r="299" spans="1:51" ht="14.25" customHeight="1">
      <c r="A299" s="8"/>
      <c r="B299" s="394"/>
      <c r="C299" s="395"/>
      <c r="D299" s="395"/>
      <c r="E299" s="395"/>
      <c r="F299" s="395"/>
      <c r="G299" s="396"/>
      <c r="H299" s="25"/>
      <c r="I299" s="26"/>
      <c r="J299" s="26"/>
      <c r="K299" s="26"/>
      <c r="L299" s="26"/>
      <c r="M299" s="26"/>
      <c r="N299" s="32"/>
      <c r="O299" s="32"/>
      <c r="P299" s="28"/>
      <c r="Q299" s="28"/>
      <c r="R299" s="28"/>
      <c r="S299" s="28"/>
      <c r="T299" s="28"/>
      <c r="U299" s="28"/>
      <c r="V299" s="29"/>
      <c r="W299" s="33"/>
      <c r="X299" s="38"/>
      <c r="Y299" s="39"/>
      <c r="Z299" s="39"/>
      <c r="AA299" s="40"/>
      <c r="AB299" s="40"/>
      <c r="AC299" s="40"/>
      <c r="AD299" s="40"/>
      <c r="AE299" s="40"/>
      <c r="AF299" s="40"/>
      <c r="AG299" s="40"/>
      <c r="AH299" s="40"/>
      <c r="AI299" s="40"/>
      <c r="AJ299" s="40"/>
      <c r="AK299" s="39"/>
      <c r="AL299" s="39"/>
      <c r="AM299" s="41"/>
      <c r="AN299" s="26"/>
      <c r="AO299" s="28"/>
      <c r="AP299" s="26"/>
      <c r="AQ299" s="26"/>
      <c r="AR299" s="28"/>
      <c r="AS299" s="28"/>
      <c r="AT299" s="32"/>
      <c r="AU299" s="32"/>
      <c r="AV299" s="26"/>
      <c r="AW299" s="26"/>
      <c r="AX299" s="26"/>
      <c r="AY299" s="27"/>
    </row>
    <row r="300" spans="1:51" ht="14.25" customHeight="1">
      <c r="A300" s="8"/>
      <c r="B300" s="394"/>
      <c r="C300" s="395"/>
      <c r="D300" s="395"/>
      <c r="E300" s="395"/>
      <c r="F300" s="395"/>
      <c r="G300" s="396"/>
      <c r="H300" s="25"/>
      <c r="I300" s="26"/>
      <c r="J300" s="26"/>
      <c r="K300" s="26"/>
      <c r="L300" s="26"/>
      <c r="M300" s="26"/>
      <c r="N300" s="32"/>
      <c r="O300" s="32"/>
      <c r="P300" s="28"/>
      <c r="Q300" s="28"/>
      <c r="R300" s="28"/>
      <c r="S300" s="28"/>
      <c r="T300" s="28"/>
      <c r="U300" s="28"/>
      <c r="V300" s="29"/>
      <c r="W300" s="33"/>
      <c r="X300" s="33"/>
      <c r="Y300" s="33"/>
      <c r="Z300" s="33"/>
      <c r="AA300" s="33"/>
      <c r="AB300" s="33"/>
      <c r="AC300" s="33"/>
      <c r="AD300" s="33"/>
      <c r="AE300" s="33"/>
      <c r="AF300" s="60"/>
      <c r="AG300" s="33"/>
      <c r="AH300" s="33"/>
      <c r="AI300" s="33"/>
      <c r="AJ300" s="26"/>
      <c r="AK300" s="26"/>
      <c r="AL300" s="26"/>
      <c r="AM300" s="26"/>
      <c r="AN300" s="26"/>
      <c r="AO300" s="33"/>
      <c r="AP300" s="26"/>
      <c r="AQ300" s="26"/>
      <c r="AR300" s="28"/>
      <c r="AS300" s="28"/>
      <c r="AT300" s="32"/>
      <c r="AU300" s="32"/>
      <c r="AV300" s="26"/>
      <c r="AW300" s="26"/>
      <c r="AX300" s="26"/>
      <c r="AY300" s="27"/>
    </row>
    <row r="301" spans="1:51" ht="14.25" customHeight="1">
      <c r="A301" s="8"/>
      <c r="B301" s="394"/>
      <c r="C301" s="395"/>
      <c r="D301" s="395"/>
      <c r="E301" s="395"/>
      <c r="F301" s="395"/>
      <c r="G301" s="396"/>
      <c r="H301" s="25"/>
      <c r="I301" s="26"/>
      <c r="J301" s="26"/>
      <c r="K301" s="26"/>
      <c r="L301" s="26"/>
      <c r="M301" s="26"/>
      <c r="N301" s="32"/>
      <c r="O301" s="32"/>
      <c r="P301" s="28"/>
      <c r="Q301" s="56" t="s">
        <v>184</v>
      </c>
      <c r="R301" s="28"/>
      <c r="S301" s="28"/>
      <c r="T301" s="28"/>
      <c r="U301" s="28"/>
      <c r="V301" s="28"/>
      <c r="W301" s="28"/>
      <c r="X301" s="28"/>
      <c r="Y301" s="28"/>
      <c r="Z301" s="28"/>
      <c r="AA301" s="26"/>
      <c r="AB301" s="26"/>
      <c r="AC301" s="26"/>
      <c r="AD301" s="26"/>
      <c r="AE301" s="26"/>
      <c r="AF301" s="61"/>
      <c r="AG301" s="26"/>
      <c r="AH301" s="57"/>
      <c r="AI301" s="57"/>
      <c r="AJ301" s="26"/>
      <c r="AK301" s="26"/>
      <c r="AL301" s="26"/>
      <c r="AM301" s="26"/>
      <c r="AN301" s="26"/>
      <c r="AO301" s="33"/>
      <c r="AP301" s="28"/>
      <c r="AQ301" s="28"/>
      <c r="AR301" s="28"/>
      <c r="AS301" s="28"/>
      <c r="AT301" s="32"/>
      <c r="AU301" s="32"/>
      <c r="AV301" s="26"/>
      <c r="AW301" s="26"/>
      <c r="AX301" s="26"/>
      <c r="AY301" s="27"/>
    </row>
    <row r="302" spans="1:51" ht="14.25" customHeight="1" thickBot="1">
      <c r="A302" s="8"/>
      <c r="B302" s="394"/>
      <c r="C302" s="395"/>
      <c r="D302" s="395"/>
      <c r="E302" s="395"/>
      <c r="F302" s="395"/>
      <c r="G302" s="396"/>
      <c r="H302" s="25"/>
      <c r="I302" s="26"/>
      <c r="J302" s="26"/>
      <c r="K302" s="26"/>
      <c r="L302" s="26"/>
      <c r="M302" s="26"/>
      <c r="N302" s="32"/>
      <c r="O302" s="32"/>
      <c r="P302" s="28"/>
      <c r="Q302" s="28"/>
      <c r="R302" s="28"/>
      <c r="S302" s="28"/>
      <c r="T302" s="28"/>
      <c r="U302" s="28"/>
      <c r="V302" s="28"/>
      <c r="W302" s="28"/>
      <c r="X302" s="28"/>
      <c r="Y302" s="28"/>
      <c r="Z302" s="28"/>
      <c r="AA302" s="28"/>
      <c r="AB302" s="28"/>
      <c r="AC302" s="43"/>
      <c r="AD302" s="28"/>
      <c r="AE302" s="28"/>
      <c r="AF302" s="44"/>
      <c r="AG302" s="28"/>
      <c r="AH302" s="28"/>
      <c r="AI302" s="28"/>
      <c r="AJ302" s="28"/>
      <c r="AK302" s="28"/>
      <c r="AL302" s="28"/>
      <c r="AM302" s="28"/>
      <c r="AN302" s="28"/>
      <c r="AO302" s="33"/>
      <c r="AP302" s="28"/>
      <c r="AQ302" s="28"/>
      <c r="AR302" s="28"/>
      <c r="AS302" s="28"/>
      <c r="AT302" s="32"/>
      <c r="AU302" s="32"/>
      <c r="AV302" s="26"/>
      <c r="AW302" s="26"/>
      <c r="AX302" s="26"/>
      <c r="AY302" s="27"/>
    </row>
    <row r="303" spans="1:51" ht="14.25" customHeight="1">
      <c r="A303" s="8"/>
      <c r="B303" s="394"/>
      <c r="C303" s="395"/>
      <c r="D303" s="395"/>
      <c r="E303" s="395"/>
      <c r="F303" s="395"/>
      <c r="G303" s="396"/>
      <c r="H303" s="25"/>
      <c r="I303" s="26"/>
      <c r="J303" s="26"/>
      <c r="K303" s="26"/>
      <c r="L303" s="26"/>
      <c r="M303" s="26"/>
      <c r="N303" s="32"/>
      <c r="O303" s="32"/>
      <c r="P303" s="28"/>
      <c r="Q303" s="28"/>
      <c r="R303" s="28"/>
      <c r="S303" s="28"/>
      <c r="T303" s="28"/>
      <c r="U303" s="28"/>
      <c r="V303" s="45"/>
      <c r="W303" s="62"/>
      <c r="X303" s="62"/>
      <c r="Y303" s="62"/>
      <c r="Z303" s="62"/>
      <c r="AA303" s="62"/>
      <c r="AB303" s="62"/>
      <c r="AC303" s="62"/>
      <c r="AD303" s="62"/>
      <c r="AE303" s="62"/>
      <c r="AF303" s="62"/>
      <c r="AG303" s="62"/>
      <c r="AH303" s="63"/>
      <c r="AI303" s="46"/>
      <c r="AJ303" s="62"/>
      <c r="AK303" s="62"/>
      <c r="AL303" s="62"/>
      <c r="AM303" s="62"/>
      <c r="AN303" s="63"/>
      <c r="AO303" s="64"/>
      <c r="AP303" s="28"/>
      <c r="AQ303" s="28"/>
      <c r="AR303" s="28"/>
      <c r="AS303" s="28"/>
      <c r="AT303" s="32"/>
      <c r="AU303" s="32"/>
      <c r="AV303" s="26"/>
      <c r="AW303" s="26"/>
      <c r="AX303" s="26"/>
      <c r="AY303" s="27"/>
    </row>
    <row r="304" spans="1:51" ht="14.25" customHeight="1">
      <c r="A304" s="8"/>
      <c r="B304" s="394"/>
      <c r="C304" s="395"/>
      <c r="D304" s="395"/>
      <c r="E304" s="395"/>
      <c r="F304" s="395"/>
      <c r="G304" s="396"/>
      <c r="H304" s="25"/>
      <c r="I304" s="26"/>
      <c r="J304" s="26"/>
      <c r="K304" s="26"/>
      <c r="L304" s="26"/>
      <c r="M304" s="26"/>
      <c r="N304" s="32"/>
      <c r="O304" s="32"/>
      <c r="P304" s="28"/>
      <c r="Q304" s="28"/>
      <c r="R304" s="990" t="s">
        <v>185</v>
      </c>
      <c r="S304" s="990"/>
      <c r="T304" s="990"/>
      <c r="U304" s="990"/>
      <c r="V304" s="990"/>
      <c r="W304" s="990"/>
      <c r="X304" s="990"/>
      <c r="Y304" s="990"/>
      <c r="Z304" s="990"/>
      <c r="AA304" s="990"/>
      <c r="AB304" s="8"/>
      <c r="AC304" s="28"/>
      <c r="AD304" s="989" t="s">
        <v>186</v>
      </c>
      <c r="AE304" s="989"/>
      <c r="AF304" s="989"/>
      <c r="AG304" s="989"/>
      <c r="AH304" s="989"/>
      <c r="AI304" s="989"/>
      <c r="AJ304" s="989"/>
      <c r="AK304" s="989"/>
      <c r="AL304" s="989"/>
      <c r="AM304" s="989"/>
      <c r="AN304" s="45"/>
      <c r="AO304" s="64"/>
      <c r="AP304" s="28"/>
      <c r="AQ304" s="28"/>
      <c r="AR304" s="33"/>
      <c r="AS304" s="33"/>
      <c r="AT304" s="32"/>
      <c r="AU304" s="32"/>
      <c r="AV304" s="26"/>
      <c r="AW304" s="26"/>
      <c r="AX304" s="26"/>
      <c r="AY304" s="27"/>
    </row>
    <row r="305" spans="1:51" ht="14.25" customHeight="1">
      <c r="A305" s="8"/>
      <c r="B305" s="394"/>
      <c r="C305" s="395"/>
      <c r="D305" s="395"/>
      <c r="E305" s="395"/>
      <c r="F305" s="395"/>
      <c r="G305" s="396"/>
      <c r="H305" s="25"/>
      <c r="I305" s="26"/>
      <c r="J305" s="26"/>
      <c r="K305" s="26"/>
      <c r="L305" s="26"/>
      <c r="M305" s="26"/>
      <c r="N305" s="32"/>
      <c r="O305" s="32"/>
      <c r="P305" s="28"/>
      <c r="Q305" s="28"/>
      <c r="R305" s="991" t="s">
        <v>187</v>
      </c>
      <c r="S305" s="469"/>
      <c r="T305" s="469"/>
      <c r="U305" s="469"/>
      <c r="V305" s="469"/>
      <c r="W305" s="469"/>
      <c r="X305" s="469"/>
      <c r="Y305" s="469"/>
      <c r="Z305" s="469"/>
      <c r="AA305" s="469"/>
      <c r="AB305" s="65"/>
      <c r="AC305" s="28"/>
      <c r="AD305" s="991" t="s">
        <v>188</v>
      </c>
      <c r="AE305" s="469"/>
      <c r="AF305" s="469"/>
      <c r="AG305" s="469"/>
      <c r="AH305" s="469"/>
      <c r="AI305" s="469"/>
      <c r="AJ305" s="469"/>
      <c r="AK305" s="469"/>
      <c r="AL305" s="469"/>
      <c r="AM305" s="469"/>
      <c r="AN305" s="45"/>
      <c r="AO305" s="42"/>
      <c r="AP305" s="28"/>
      <c r="AQ305" s="28"/>
      <c r="AR305" s="33"/>
      <c r="AS305" s="33"/>
      <c r="AT305" s="32"/>
      <c r="AU305" s="32"/>
      <c r="AV305" s="26"/>
      <c r="AW305" s="26"/>
      <c r="AX305" s="26"/>
      <c r="AY305" s="27"/>
    </row>
    <row r="306" spans="1:51" ht="14.25" customHeight="1">
      <c r="A306" s="8"/>
      <c r="B306" s="394"/>
      <c r="C306" s="395"/>
      <c r="D306" s="395"/>
      <c r="E306" s="395"/>
      <c r="F306" s="395"/>
      <c r="G306" s="396"/>
      <c r="H306" s="25"/>
      <c r="I306" s="26"/>
      <c r="J306" s="26"/>
      <c r="K306" s="26"/>
      <c r="L306" s="26"/>
      <c r="M306" s="26"/>
      <c r="N306" s="32"/>
      <c r="O306" s="32"/>
      <c r="P306" s="28"/>
      <c r="Q306" s="28"/>
      <c r="R306" s="991" t="s">
        <v>189</v>
      </c>
      <c r="S306" s="469"/>
      <c r="T306" s="469"/>
      <c r="U306" s="469"/>
      <c r="V306" s="469"/>
      <c r="W306" s="469"/>
      <c r="X306" s="469"/>
      <c r="Y306" s="469"/>
      <c r="Z306" s="469"/>
      <c r="AA306" s="469"/>
      <c r="AB306" s="65"/>
      <c r="AC306" s="28"/>
      <c r="AD306" s="991" t="s">
        <v>190</v>
      </c>
      <c r="AE306" s="469"/>
      <c r="AF306" s="469"/>
      <c r="AG306" s="469"/>
      <c r="AH306" s="469"/>
      <c r="AI306" s="469"/>
      <c r="AJ306" s="469"/>
      <c r="AK306" s="469"/>
      <c r="AL306" s="469"/>
      <c r="AM306" s="469"/>
      <c r="AN306" s="45"/>
      <c r="AO306" s="42"/>
      <c r="AP306" s="28"/>
      <c r="AQ306" s="30"/>
      <c r="AR306" s="31"/>
      <c r="AS306" s="31"/>
      <c r="AT306" s="32"/>
      <c r="AU306" s="32"/>
      <c r="AV306" s="26"/>
      <c r="AW306" s="26"/>
      <c r="AX306" s="26"/>
      <c r="AY306" s="27"/>
    </row>
    <row r="307" spans="1:51" ht="14.25" customHeight="1">
      <c r="A307" s="8"/>
      <c r="B307" s="394"/>
      <c r="C307" s="395"/>
      <c r="D307" s="395"/>
      <c r="E307" s="395"/>
      <c r="F307" s="395"/>
      <c r="G307" s="396"/>
      <c r="H307" s="25"/>
      <c r="I307" s="26"/>
      <c r="J307" s="26"/>
      <c r="K307" s="26"/>
      <c r="L307" s="26"/>
      <c r="M307" s="26"/>
      <c r="N307" s="32"/>
      <c r="O307" s="32"/>
      <c r="P307" s="28"/>
      <c r="Q307" s="28"/>
      <c r="R307" s="1010" t="s">
        <v>191</v>
      </c>
      <c r="S307" s="1010"/>
      <c r="T307" s="1010"/>
      <c r="U307" s="1010"/>
      <c r="V307" s="1010"/>
      <c r="W307" s="1010"/>
      <c r="X307" s="1010"/>
      <c r="Y307" s="1010"/>
      <c r="Z307" s="1010"/>
      <c r="AA307" s="1010"/>
      <c r="AB307" s="28"/>
      <c r="AC307" s="28"/>
      <c r="AD307" s="1008" t="s">
        <v>192</v>
      </c>
      <c r="AE307" s="1008"/>
      <c r="AF307" s="1008"/>
      <c r="AG307" s="1008"/>
      <c r="AH307" s="1008"/>
      <c r="AI307" s="1008"/>
      <c r="AJ307" s="1008"/>
      <c r="AK307" s="1008"/>
      <c r="AL307" s="1008"/>
      <c r="AM307" s="1008"/>
      <c r="AN307" s="66"/>
      <c r="AO307" s="42"/>
      <c r="AP307" s="33"/>
      <c r="AQ307" s="31"/>
      <c r="AR307" s="31"/>
      <c r="AS307" s="31"/>
      <c r="AT307" s="32"/>
      <c r="AU307" s="32"/>
      <c r="AV307" s="26"/>
      <c r="AW307" s="26"/>
      <c r="AX307" s="26"/>
      <c r="AY307" s="27"/>
    </row>
    <row r="308" spans="1:51" ht="14.25" customHeight="1">
      <c r="A308" s="8"/>
      <c r="B308" s="394"/>
      <c r="C308" s="395"/>
      <c r="D308" s="395"/>
      <c r="E308" s="395"/>
      <c r="F308" s="395"/>
      <c r="G308" s="396"/>
      <c r="H308" s="25"/>
      <c r="I308" s="26"/>
      <c r="J308" s="26"/>
      <c r="K308" s="26"/>
      <c r="L308" s="26"/>
      <c r="M308" s="26"/>
      <c r="N308" s="32"/>
      <c r="O308" s="32"/>
      <c r="P308" s="28"/>
      <c r="Q308" s="28"/>
      <c r="R308" s="28"/>
      <c r="S308" s="28"/>
      <c r="T308" s="28"/>
      <c r="U308" s="28"/>
      <c r="V308" s="28"/>
      <c r="W308" s="28"/>
      <c r="X308" s="28"/>
      <c r="Y308" s="28"/>
      <c r="Z308" s="28"/>
      <c r="AA308" s="28"/>
      <c r="AB308" s="28"/>
      <c r="AC308" s="28"/>
      <c r="AD308" s="28"/>
      <c r="AE308" s="28"/>
      <c r="AF308" s="28"/>
      <c r="AG308" s="33"/>
      <c r="AH308" s="33"/>
      <c r="AI308" s="33"/>
      <c r="AJ308" s="33"/>
      <c r="AK308" s="33"/>
      <c r="AL308" s="33"/>
      <c r="AM308" s="33"/>
      <c r="AN308" s="66"/>
      <c r="AO308" s="42"/>
      <c r="AP308" s="33"/>
      <c r="AQ308" s="31"/>
      <c r="AR308" s="31"/>
      <c r="AS308" s="31"/>
      <c r="AT308" s="32"/>
      <c r="AU308" s="32"/>
      <c r="AV308" s="26"/>
      <c r="AW308" s="26"/>
      <c r="AX308" s="26"/>
      <c r="AY308" s="27"/>
    </row>
    <row r="309" spans="1:51" ht="14.25" customHeight="1" thickBot="1">
      <c r="A309" s="8"/>
      <c r="B309" s="394"/>
      <c r="C309" s="395"/>
      <c r="D309" s="395"/>
      <c r="E309" s="395"/>
      <c r="F309" s="395"/>
      <c r="G309" s="396"/>
      <c r="H309" s="25"/>
      <c r="I309" s="26"/>
      <c r="J309" s="26"/>
      <c r="K309" s="26"/>
      <c r="L309" s="26"/>
      <c r="M309" s="26"/>
      <c r="N309" s="32"/>
      <c r="O309" s="32"/>
      <c r="P309" s="28"/>
      <c r="Q309" s="56" t="s">
        <v>193</v>
      </c>
      <c r="R309" s="28"/>
      <c r="S309" s="30"/>
      <c r="T309" s="30"/>
      <c r="U309" s="30"/>
      <c r="V309" s="30"/>
      <c r="W309" s="30"/>
      <c r="X309" s="30"/>
      <c r="Y309" s="30"/>
      <c r="Z309" s="30"/>
      <c r="AA309" s="30"/>
      <c r="AB309" s="30"/>
      <c r="AC309" s="28"/>
      <c r="AD309" s="28"/>
      <c r="AE309" s="30"/>
      <c r="AF309" s="30"/>
      <c r="AG309" s="30"/>
      <c r="AH309" s="30"/>
      <c r="AI309" s="67"/>
      <c r="AJ309" s="67"/>
      <c r="AK309" s="67"/>
      <c r="AL309" s="67"/>
      <c r="AM309" s="67"/>
      <c r="AN309" s="68"/>
      <c r="AO309" s="60"/>
      <c r="AP309" s="56"/>
      <c r="AQ309" s="69"/>
      <c r="AR309" s="69"/>
      <c r="AS309" s="69"/>
      <c r="AT309" s="32"/>
      <c r="AU309" s="32"/>
      <c r="AV309" s="26"/>
      <c r="AW309" s="26"/>
      <c r="AX309" s="26"/>
      <c r="AY309" s="27"/>
    </row>
    <row r="310" spans="1:51" ht="14.25" customHeight="1">
      <c r="A310" s="8"/>
      <c r="B310" s="394"/>
      <c r="C310" s="395"/>
      <c r="D310" s="395"/>
      <c r="E310" s="395"/>
      <c r="F310" s="395"/>
      <c r="G310" s="396"/>
      <c r="H310" s="25"/>
      <c r="I310" s="26"/>
      <c r="J310" s="26"/>
      <c r="K310" s="26"/>
      <c r="L310" s="26"/>
      <c r="M310" s="26"/>
      <c r="N310" s="32"/>
      <c r="O310" s="32"/>
      <c r="P310" s="28"/>
      <c r="Q310" s="56"/>
      <c r="R310" s="28"/>
      <c r="S310" s="28"/>
      <c r="T310" s="28"/>
      <c r="U310" s="28"/>
      <c r="V310" s="28"/>
      <c r="W310" s="28"/>
      <c r="X310" s="28"/>
      <c r="Y310" s="28"/>
      <c r="Z310" s="28"/>
      <c r="AA310" s="28"/>
      <c r="AB310" s="28"/>
      <c r="AC310" s="28"/>
      <c r="AD310" s="28"/>
      <c r="AE310" s="30"/>
      <c r="AF310" s="30"/>
      <c r="AG310" s="30"/>
      <c r="AH310" s="30"/>
      <c r="AI310" s="70"/>
      <c r="AJ310" s="30"/>
      <c r="AK310" s="30"/>
      <c r="AL310" s="30"/>
      <c r="AM310" s="30"/>
      <c r="AN310" s="71"/>
      <c r="AO310" s="33"/>
      <c r="AP310" s="56"/>
      <c r="AQ310" s="56"/>
      <c r="AR310" s="56"/>
      <c r="AS310" s="28"/>
      <c r="AT310" s="32"/>
      <c r="AU310" s="32"/>
      <c r="AV310" s="26"/>
      <c r="AW310" s="26"/>
      <c r="AX310" s="26"/>
      <c r="AY310" s="27"/>
    </row>
    <row r="311" spans="1:51" ht="14.25" customHeight="1">
      <c r="A311" s="8"/>
      <c r="B311" s="394"/>
      <c r="C311" s="395"/>
      <c r="D311" s="395"/>
      <c r="E311" s="395"/>
      <c r="F311" s="395"/>
      <c r="G311" s="396"/>
      <c r="H311" s="25"/>
      <c r="I311" s="26"/>
      <c r="J311" s="26"/>
      <c r="K311" s="26"/>
      <c r="L311" s="26"/>
      <c r="M311" s="26"/>
      <c r="N311" s="32"/>
      <c r="O311" s="32"/>
      <c r="P311" s="28"/>
      <c r="Q311" s="28"/>
      <c r="R311" s="28"/>
      <c r="S311" s="58"/>
      <c r="T311" s="56"/>
      <c r="U311" s="56"/>
      <c r="V311" s="56"/>
      <c r="W311" s="56"/>
      <c r="X311" s="56"/>
      <c r="Y311" s="56"/>
      <c r="Z311" s="56"/>
      <c r="AA311" s="56"/>
      <c r="AB311" s="56"/>
      <c r="AC311" s="56"/>
      <c r="AD311" s="989" t="s">
        <v>186</v>
      </c>
      <c r="AE311" s="989"/>
      <c r="AF311" s="989"/>
      <c r="AG311" s="989"/>
      <c r="AH311" s="989"/>
      <c r="AI311" s="989"/>
      <c r="AJ311" s="989"/>
      <c r="AK311" s="989"/>
      <c r="AL311" s="989"/>
      <c r="AM311" s="989"/>
      <c r="AN311" s="72"/>
      <c r="AO311" s="30"/>
      <c r="AP311" s="28"/>
      <c r="AQ311" s="28"/>
      <c r="AR311" s="28"/>
      <c r="AS311" s="28"/>
      <c r="AT311" s="32"/>
      <c r="AU311" s="32"/>
      <c r="AV311" s="26"/>
      <c r="AW311" s="26"/>
      <c r="AX311" s="26"/>
      <c r="AY311" s="27"/>
    </row>
    <row r="312" spans="1:51" ht="14.25" customHeight="1">
      <c r="A312" s="8"/>
      <c r="B312" s="394"/>
      <c r="C312" s="395"/>
      <c r="D312" s="395"/>
      <c r="E312" s="395"/>
      <c r="F312" s="395"/>
      <c r="G312" s="396"/>
      <c r="H312" s="25"/>
      <c r="I312" s="26"/>
      <c r="J312" s="26"/>
      <c r="K312" s="26"/>
      <c r="L312" s="26"/>
      <c r="M312" s="26"/>
      <c r="N312" s="32"/>
      <c r="O312" s="32"/>
      <c r="P312" s="28"/>
      <c r="Q312" s="28"/>
      <c r="R312" s="28"/>
      <c r="S312" s="28"/>
      <c r="T312" s="56"/>
      <c r="U312" s="56"/>
      <c r="V312" s="56"/>
      <c r="W312" s="56"/>
      <c r="X312" s="56"/>
      <c r="Y312" s="56"/>
      <c r="Z312" s="56"/>
      <c r="AA312" s="56"/>
      <c r="AB312" s="56"/>
      <c r="AC312" s="56"/>
      <c r="AD312" s="991" t="s">
        <v>194</v>
      </c>
      <c r="AE312" s="1009"/>
      <c r="AF312" s="1009"/>
      <c r="AG312" s="1009"/>
      <c r="AH312" s="1009"/>
      <c r="AI312" s="1009"/>
      <c r="AJ312" s="1009"/>
      <c r="AK312" s="1009"/>
      <c r="AL312" s="1009"/>
      <c r="AM312" s="1009"/>
      <c r="AN312" s="73"/>
      <c r="AO312" s="31"/>
      <c r="AP312" s="28"/>
      <c r="AQ312" s="28"/>
      <c r="AR312" s="28"/>
      <c r="AS312" s="28"/>
      <c r="AT312" s="32"/>
      <c r="AU312" s="32"/>
      <c r="AV312" s="26"/>
      <c r="AW312" s="26"/>
      <c r="AX312" s="26"/>
      <c r="AY312" s="27"/>
    </row>
    <row r="313" spans="1:51" ht="14.25" customHeight="1">
      <c r="A313" s="8"/>
      <c r="B313" s="394"/>
      <c r="C313" s="395"/>
      <c r="D313" s="395"/>
      <c r="E313" s="395"/>
      <c r="F313" s="395"/>
      <c r="G313" s="396"/>
      <c r="H313" s="25"/>
      <c r="I313" s="26"/>
      <c r="J313" s="26"/>
      <c r="K313" s="26"/>
      <c r="L313" s="26"/>
      <c r="M313" s="26"/>
      <c r="N313" s="32"/>
      <c r="O313" s="32"/>
      <c r="P313" s="26"/>
      <c r="Q313" s="28"/>
      <c r="R313" s="28"/>
      <c r="S313" s="28"/>
      <c r="T313" s="28"/>
      <c r="U313" s="28"/>
      <c r="V313" s="28"/>
      <c r="W313" s="28"/>
      <c r="X313" s="28"/>
      <c r="Y313" s="28"/>
      <c r="Z313" s="28"/>
      <c r="AA313" s="28"/>
      <c r="AB313" s="28"/>
      <c r="AC313" s="28"/>
      <c r="AD313" s="991" t="s">
        <v>190</v>
      </c>
      <c r="AE313" s="469"/>
      <c r="AF313" s="469"/>
      <c r="AG313" s="469"/>
      <c r="AH313" s="469"/>
      <c r="AI313" s="469"/>
      <c r="AJ313" s="469"/>
      <c r="AK313" s="469"/>
      <c r="AL313" s="469"/>
      <c r="AM313" s="469"/>
      <c r="AN313" s="45"/>
      <c r="AO313" s="28"/>
      <c r="AP313" s="28"/>
      <c r="AQ313" s="28"/>
      <c r="AR313" s="28"/>
      <c r="AS313" s="28"/>
      <c r="AT313" s="32"/>
      <c r="AU313" s="32"/>
      <c r="AV313" s="26"/>
      <c r="AW313" s="26"/>
      <c r="AX313" s="26"/>
      <c r="AY313" s="27"/>
    </row>
    <row r="314" spans="1:51" ht="14.25" customHeight="1">
      <c r="A314" s="8"/>
      <c r="B314" s="394"/>
      <c r="C314" s="395"/>
      <c r="D314" s="395"/>
      <c r="E314" s="395"/>
      <c r="F314" s="395"/>
      <c r="G314" s="396"/>
      <c r="H314" s="25"/>
      <c r="I314" s="26"/>
      <c r="J314" s="26"/>
      <c r="K314" s="26"/>
      <c r="L314" s="26"/>
      <c r="M314" s="26"/>
      <c r="N314" s="32"/>
      <c r="O314" s="32"/>
      <c r="P314" s="26"/>
      <c r="Q314" s="28"/>
      <c r="R314" s="56"/>
      <c r="S314" s="28"/>
      <c r="T314" s="28"/>
      <c r="U314" s="28"/>
      <c r="V314" s="28"/>
      <c r="W314" s="29"/>
      <c r="X314" s="33"/>
      <c r="Y314" s="33"/>
      <c r="Z314" s="33"/>
      <c r="AA314" s="33"/>
      <c r="AB314" s="33"/>
      <c r="AC314" s="33"/>
      <c r="AD314" s="1008" t="s">
        <v>192</v>
      </c>
      <c r="AE314" s="1008"/>
      <c r="AF314" s="1008"/>
      <c r="AG314" s="1008"/>
      <c r="AH314" s="1008"/>
      <c r="AI314" s="1008"/>
      <c r="AJ314" s="1008"/>
      <c r="AK314" s="1008"/>
      <c r="AL314" s="1008"/>
      <c r="AM314" s="1008"/>
      <c r="AN314" s="74"/>
      <c r="AO314" s="29"/>
      <c r="AP314" s="28"/>
      <c r="AQ314" s="28"/>
      <c r="AR314" s="28"/>
      <c r="AS314" s="28"/>
      <c r="AT314" s="32"/>
      <c r="AU314" s="32"/>
      <c r="AV314" s="26"/>
      <c r="AW314" s="26"/>
      <c r="AX314" s="26"/>
      <c r="AY314" s="27"/>
    </row>
    <row r="315" spans="1:51" ht="14.25" customHeight="1">
      <c r="A315" s="8"/>
      <c r="B315" s="394"/>
      <c r="C315" s="395"/>
      <c r="D315" s="395"/>
      <c r="E315" s="395"/>
      <c r="F315" s="395"/>
      <c r="G315" s="396"/>
      <c r="H315" s="25"/>
      <c r="I315" s="26"/>
      <c r="J315" s="26"/>
      <c r="K315" s="26"/>
      <c r="L315" s="26"/>
      <c r="M315" s="26"/>
      <c r="N315" s="32"/>
      <c r="O315" s="32"/>
      <c r="P315" s="26"/>
      <c r="Q315" s="28"/>
      <c r="R315" s="28"/>
      <c r="S315" s="28"/>
      <c r="T315" s="28"/>
      <c r="U315" s="28"/>
      <c r="V315" s="28"/>
      <c r="W315" s="33"/>
      <c r="X315" s="33"/>
      <c r="Y315" s="33"/>
      <c r="Z315" s="33"/>
      <c r="AA315" s="33"/>
      <c r="AB315" s="33"/>
      <c r="AC315" s="33"/>
      <c r="AD315" s="33"/>
      <c r="AE315" s="33"/>
      <c r="AF315" s="33"/>
      <c r="AG315" s="33"/>
      <c r="AH315" s="33"/>
      <c r="AI315" s="33"/>
      <c r="AJ315" s="33"/>
      <c r="AK315" s="33"/>
      <c r="AL315" s="33"/>
      <c r="AM315" s="33"/>
      <c r="AN315" s="74"/>
      <c r="AO315" s="29"/>
      <c r="AP315" s="33"/>
      <c r="AQ315" s="30"/>
      <c r="AR315" s="30"/>
      <c r="AS315" s="30"/>
      <c r="AT315" s="32"/>
      <c r="AU315" s="32"/>
      <c r="AV315" s="26"/>
      <c r="AW315" s="26"/>
      <c r="AX315" s="26"/>
      <c r="AY315" s="27"/>
    </row>
    <row r="316" spans="1:51" ht="14.25" customHeight="1" thickBot="1">
      <c r="A316" s="8"/>
      <c r="B316" s="394"/>
      <c r="C316" s="395"/>
      <c r="D316" s="395"/>
      <c r="E316" s="395"/>
      <c r="F316" s="395"/>
      <c r="G316" s="396"/>
      <c r="H316" s="25"/>
      <c r="I316" s="26"/>
      <c r="J316" s="26"/>
      <c r="K316" s="26"/>
      <c r="L316" s="26"/>
      <c r="M316" s="26"/>
      <c r="N316" s="32"/>
      <c r="O316" s="32"/>
      <c r="P316" s="26"/>
      <c r="Q316" s="56" t="s">
        <v>195</v>
      </c>
      <c r="R316" s="28"/>
      <c r="S316" s="30"/>
      <c r="T316" s="30"/>
      <c r="U316" s="30"/>
      <c r="V316" s="30"/>
      <c r="W316" s="30"/>
      <c r="X316" s="30"/>
      <c r="Y316" s="30"/>
      <c r="Z316" s="30"/>
      <c r="AA316" s="30"/>
      <c r="AB316" s="30"/>
      <c r="AC316" s="28"/>
      <c r="AD316" s="28"/>
      <c r="AE316" s="30"/>
      <c r="AF316" s="30"/>
      <c r="AG316" s="30"/>
      <c r="AH316" s="30"/>
      <c r="AI316" s="67"/>
      <c r="AJ316" s="67"/>
      <c r="AK316" s="67"/>
      <c r="AL316" s="67"/>
      <c r="AM316" s="67"/>
      <c r="AN316" s="68"/>
      <c r="AO316" s="26"/>
      <c r="AP316" s="33"/>
      <c r="AQ316" s="28"/>
      <c r="AR316" s="28"/>
      <c r="AS316" s="28"/>
      <c r="AT316" s="32"/>
      <c r="AU316" s="32"/>
      <c r="AV316" s="26"/>
      <c r="AW316" s="26"/>
      <c r="AX316" s="26"/>
      <c r="AY316" s="27"/>
    </row>
    <row r="317" spans="1:51" ht="14.25" customHeight="1">
      <c r="A317" s="8"/>
      <c r="B317" s="394"/>
      <c r="C317" s="395"/>
      <c r="D317" s="395"/>
      <c r="E317" s="395"/>
      <c r="F317" s="395"/>
      <c r="G317" s="396"/>
      <c r="H317" s="25"/>
      <c r="I317" s="26"/>
      <c r="J317" s="26"/>
      <c r="K317" s="26"/>
      <c r="L317" s="26"/>
      <c r="M317" s="26"/>
      <c r="N317" s="32"/>
      <c r="O317" s="32"/>
      <c r="P317" s="26"/>
      <c r="Q317" s="56"/>
      <c r="R317" s="28"/>
      <c r="S317" s="28"/>
      <c r="T317" s="28"/>
      <c r="U317" s="28"/>
      <c r="V317" s="28"/>
      <c r="W317" s="28"/>
      <c r="X317" s="28"/>
      <c r="Y317" s="28"/>
      <c r="Z317" s="28"/>
      <c r="AA317" s="28"/>
      <c r="AB317" s="28"/>
      <c r="AC317" s="28"/>
      <c r="AD317" s="28"/>
      <c r="AE317" s="30"/>
      <c r="AF317" s="30"/>
      <c r="AG317" s="30"/>
      <c r="AH317" s="30"/>
      <c r="AI317" s="70"/>
      <c r="AJ317" s="30"/>
      <c r="AK317" s="30"/>
      <c r="AL317" s="30"/>
      <c r="AM317" s="30"/>
      <c r="AN317" s="30"/>
      <c r="AO317" s="26"/>
      <c r="AP317" s="30"/>
      <c r="AQ317" s="28"/>
      <c r="AR317" s="28"/>
      <c r="AS317" s="28"/>
      <c r="AT317" s="32"/>
      <c r="AU317" s="32"/>
      <c r="AV317" s="26"/>
      <c r="AW317" s="26"/>
      <c r="AX317" s="26"/>
      <c r="AY317" s="27"/>
    </row>
    <row r="318" spans="1:51" ht="14.25" customHeight="1">
      <c r="A318" s="8"/>
      <c r="B318" s="394"/>
      <c r="C318" s="395"/>
      <c r="D318" s="395"/>
      <c r="E318" s="395"/>
      <c r="F318" s="395"/>
      <c r="G318" s="396"/>
      <c r="H318" s="25"/>
      <c r="I318" s="26"/>
      <c r="J318" s="26"/>
      <c r="K318" s="26"/>
      <c r="L318" s="26"/>
      <c r="M318" s="26"/>
      <c r="N318" s="32"/>
      <c r="O318" s="32"/>
      <c r="P318" s="26"/>
      <c r="Q318" s="28"/>
      <c r="R318" s="28"/>
      <c r="S318" s="58"/>
      <c r="T318" s="56"/>
      <c r="U318" s="56"/>
      <c r="V318" s="56"/>
      <c r="W318" s="56"/>
      <c r="X318" s="56"/>
      <c r="Y318" s="56"/>
      <c r="Z318" s="56"/>
      <c r="AA318" s="56"/>
      <c r="AB318" s="56"/>
      <c r="AC318" s="56"/>
      <c r="AD318" s="989" t="s">
        <v>186</v>
      </c>
      <c r="AE318" s="989"/>
      <c r="AF318" s="989"/>
      <c r="AG318" s="989"/>
      <c r="AH318" s="989"/>
      <c r="AI318" s="989"/>
      <c r="AJ318" s="989"/>
      <c r="AK318" s="989"/>
      <c r="AL318" s="989"/>
      <c r="AM318" s="989"/>
      <c r="AN318" s="30"/>
      <c r="AO318" s="26"/>
      <c r="AP318" s="31"/>
      <c r="AQ318" s="8"/>
      <c r="AR318" s="8"/>
      <c r="AS318" s="8"/>
      <c r="AT318" s="32"/>
      <c r="AU318" s="32"/>
      <c r="AV318" s="26"/>
      <c r="AW318" s="26"/>
      <c r="AX318" s="26"/>
      <c r="AY318" s="27"/>
    </row>
    <row r="319" spans="1:51" ht="14.25" customHeight="1">
      <c r="A319" s="8"/>
      <c r="B319" s="394"/>
      <c r="C319" s="395"/>
      <c r="D319" s="395"/>
      <c r="E319" s="395"/>
      <c r="F319" s="395"/>
      <c r="G319" s="396"/>
      <c r="H319" s="25"/>
      <c r="I319" s="26"/>
      <c r="J319" s="26"/>
      <c r="K319" s="26"/>
      <c r="L319" s="26"/>
      <c r="M319" s="26"/>
      <c r="N319" s="26"/>
      <c r="O319" s="26"/>
      <c r="P319" s="26"/>
      <c r="Q319" s="28"/>
      <c r="R319" s="28"/>
      <c r="S319" s="28"/>
      <c r="T319" s="56"/>
      <c r="U319" s="56"/>
      <c r="V319" s="56"/>
      <c r="W319" s="56"/>
      <c r="X319" s="56"/>
      <c r="Y319" s="56"/>
      <c r="Z319" s="56"/>
      <c r="AA319" s="56"/>
      <c r="AB319" s="56"/>
      <c r="AC319" s="56"/>
      <c r="AD319" s="991" t="s">
        <v>196</v>
      </c>
      <c r="AE319" s="469"/>
      <c r="AF319" s="469"/>
      <c r="AG319" s="469"/>
      <c r="AH319" s="469"/>
      <c r="AI319" s="469"/>
      <c r="AJ319" s="469"/>
      <c r="AK319" s="469"/>
      <c r="AL319" s="469"/>
      <c r="AM319" s="469"/>
      <c r="AN319" s="31"/>
      <c r="AO319" s="28"/>
      <c r="AP319" s="28"/>
      <c r="AQ319" s="26"/>
      <c r="AR319" s="26"/>
      <c r="AS319" s="26"/>
      <c r="AT319" s="26"/>
      <c r="AU319" s="26"/>
      <c r="AV319" s="26"/>
      <c r="AW319" s="26"/>
      <c r="AX319" s="26"/>
      <c r="AY319" s="27"/>
    </row>
    <row r="320" spans="1:51" ht="14.25" customHeight="1">
      <c r="A320" s="8"/>
      <c r="B320" s="394"/>
      <c r="C320" s="395"/>
      <c r="D320" s="395"/>
      <c r="E320" s="395"/>
      <c r="F320" s="395"/>
      <c r="G320" s="396"/>
      <c r="H320" s="25"/>
      <c r="I320" s="26"/>
      <c r="J320" s="26"/>
      <c r="K320" s="26"/>
      <c r="L320" s="26"/>
      <c r="M320" s="26"/>
      <c r="N320" s="26"/>
      <c r="O320" s="26"/>
      <c r="P320" s="26"/>
      <c r="Q320" s="28"/>
      <c r="R320" s="28"/>
      <c r="S320" s="28"/>
      <c r="T320" s="28"/>
      <c r="U320" s="28"/>
      <c r="V320" s="28"/>
      <c r="W320" s="28"/>
      <c r="X320" s="28"/>
      <c r="Y320" s="28"/>
      <c r="Z320" s="28"/>
      <c r="AA320" s="28"/>
      <c r="AB320" s="28"/>
      <c r="AC320" s="28"/>
      <c r="AD320" s="991" t="s">
        <v>197</v>
      </c>
      <c r="AE320" s="469"/>
      <c r="AF320" s="469"/>
      <c r="AG320" s="469"/>
      <c r="AH320" s="469"/>
      <c r="AI320" s="469"/>
      <c r="AJ320" s="469"/>
      <c r="AK320" s="469"/>
      <c r="AL320" s="469"/>
      <c r="AM320" s="469"/>
      <c r="AN320" s="28"/>
      <c r="AO320" s="28"/>
      <c r="AP320" s="29"/>
      <c r="AQ320" s="26"/>
      <c r="AR320" s="26"/>
      <c r="AS320" s="26"/>
      <c r="AT320" s="26"/>
      <c r="AU320" s="26"/>
      <c r="AV320" s="26"/>
      <c r="AW320" s="26"/>
      <c r="AX320" s="26"/>
      <c r="AY320" s="27"/>
    </row>
    <row r="321" spans="1:51" ht="14.25" customHeight="1">
      <c r="A321" s="8"/>
      <c r="B321" s="394"/>
      <c r="C321" s="395"/>
      <c r="D321" s="395"/>
      <c r="E321" s="395"/>
      <c r="F321" s="395"/>
      <c r="G321" s="396"/>
      <c r="H321" s="25"/>
      <c r="I321" s="26"/>
      <c r="J321" s="26"/>
      <c r="K321" s="26"/>
      <c r="L321" s="26"/>
      <c r="M321" s="26"/>
      <c r="N321" s="26"/>
      <c r="O321" s="26"/>
      <c r="P321" s="26"/>
      <c r="Q321" s="28"/>
      <c r="R321" s="56"/>
      <c r="S321" s="28"/>
      <c r="T321" s="28"/>
      <c r="U321" s="28"/>
      <c r="V321" s="28"/>
      <c r="W321" s="29"/>
      <c r="X321" s="33"/>
      <c r="Y321" s="33"/>
      <c r="Z321" s="33"/>
      <c r="AA321" s="33"/>
      <c r="AB321" s="33"/>
      <c r="AC321" s="33"/>
      <c r="AD321" s="1008" t="s">
        <v>192</v>
      </c>
      <c r="AE321" s="1008"/>
      <c r="AF321" s="1008"/>
      <c r="AG321" s="1008"/>
      <c r="AH321" s="1008"/>
      <c r="AI321" s="1008"/>
      <c r="AJ321" s="1008"/>
      <c r="AK321" s="1008"/>
      <c r="AL321" s="1008"/>
      <c r="AM321" s="1008"/>
      <c r="AN321" s="29"/>
      <c r="AO321" s="28"/>
      <c r="AP321" s="29"/>
      <c r="AQ321" s="26"/>
      <c r="AR321" s="26"/>
      <c r="AS321" s="26"/>
      <c r="AT321" s="26"/>
      <c r="AU321" s="26"/>
      <c r="AV321" s="26"/>
      <c r="AW321" s="26"/>
      <c r="AX321" s="26"/>
      <c r="AY321" s="27"/>
    </row>
    <row r="322" spans="1:51" ht="14.25" customHeight="1">
      <c r="A322" s="8"/>
      <c r="B322" s="394"/>
      <c r="C322" s="395"/>
      <c r="D322" s="395"/>
      <c r="E322" s="395"/>
      <c r="F322" s="395"/>
      <c r="G322" s="396"/>
      <c r="H322" s="25"/>
      <c r="I322" s="26"/>
      <c r="J322" s="26"/>
      <c r="K322" s="26"/>
      <c r="L322" s="26"/>
      <c r="M322" s="26"/>
      <c r="N322" s="26"/>
      <c r="O322" s="26"/>
      <c r="P322" s="26"/>
      <c r="Q322" s="28"/>
      <c r="R322" s="28"/>
      <c r="S322" s="58"/>
      <c r="T322" s="56"/>
      <c r="U322" s="56"/>
      <c r="V322" s="56"/>
      <c r="W322" s="56"/>
      <c r="X322" s="56"/>
      <c r="Y322" s="56"/>
      <c r="Z322" s="56"/>
      <c r="AA322" s="56"/>
      <c r="AB322" s="56"/>
      <c r="AC322" s="56"/>
      <c r="AD322" s="28"/>
      <c r="AE322" s="28"/>
      <c r="AF322" s="28"/>
      <c r="AG322" s="28"/>
      <c r="AH322" s="28"/>
      <c r="AI322" s="28"/>
      <c r="AJ322" s="28"/>
      <c r="AK322" s="28"/>
      <c r="AL322" s="28"/>
      <c r="AM322" s="28"/>
      <c r="AN322" s="30"/>
      <c r="AO322" s="28"/>
      <c r="AP322" s="26"/>
      <c r="AQ322" s="26"/>
      <c r="AR322" s="26"/>
      <c r="AS322" s="26"/>
      <c r="AT322" s="26"/>
      <c r="AU322" s="26"/>
      <c r="AV322" s="26"/>
      <c r="AW322" s="26"/>
      <c r="AX322" s="26"/>
      <c r="AY322" s="27"/>
    </row>
    <row r="323" spans="1:51" ht="14.25" customHeight="1">
      <c r="A323" s="8"/>
      <c r="B323" s="394"/>
      <c r="C323" s="395"/>
      <c r="D323" s="395"/>
      <c r="E323" s="395"/>
      <c r="F323" s="395"/>
      <c r="G323" s="396"/>
      <c r="H323" s="25"/>
      <c r="I323" s="26"/>
      <c r="J323" s="26"/>
      <c r="K323" s="26"/>
      <c r="L323" s="26"/>
      <c r="M323" s="26"/>
      <c r="N323" s="26"/>
      <c r="O323" s="26"/>
      <c r="P323" s="26"/>
      <c r="Q323" s="56"/>
      <c r="R323" s="28"/>
      <c r="S323" s="28"/>
      <c r="T323" s="28"/>
      <c r="U323" s="28"/>
      <c r="V323" s="28"/>
      <c r="W323" s="28"/>
      <c r="X323" s="28"/>
      <c r="Y323" s="28"/>
      <c r="Z323" s="28"/>
      <c r="AA323" s="28"/>
      <c r="AB323" s="28"/>
      <c r="AC323" s="28"/>
      <c r="AD323" s="28"/>
      <c r="AE323" s="30"/>
      <c r="AF323" s="30"/>
      <c r="AG323" s="30"/>
      <c r="AH323" s="30"/>
      <c r="AI323" s="30"/>
      <c r="AJ323" s="30"/>
      <c r="AK323" s="30"/>
      <c r="AL323" s="30"/>
      <c r="AM323" s="30"/>
      <c r="AN323" s="30"/>
      <c r="AO323" s="26"/>
      <c r="AP323" s="26"/>
      <c r="AQ323" s="26"/>
      <c r="AR323" s="26"/>
      <c r="AS323" s="26"/>
      <c r="AT323" s="26"/>
      <c r="AU323" s="26"/>
      <c r="AV323" s="26"/>
      <c r="AW323" s="26"/>
      <c r="AX323" s="26"/>
      <c r="AY323" s="27"/>
    </row>
    <row r="324" spans="1:51" ht="14.25" customHeight="1">
      <c r="A324" s="8"/>
      <c r="B324" s="394"/>
      <c r="C324" s="395"/>
      <c r="D324" s="395"/>
      <c r="E324" s="395"/>
      <c r="F324" s="395"/>
      <c r="G324" s="396"/>
      <c r="H324" s="25"/>
      <c r="I324" s="26"/>
      <c r="J324" s="26"/>
      <c r="K324" s="26"/>
      <c r="L324" s="26"/>
      <c r="M324" s="26"/>
      <c r="N324" s="26"/>
      <c r="O324" s="26"/>
      <c r="P324" s="26"/>
      <c r="Q324" s="28"/>
      <c r="R324" s="28"/>
      <c r="S324" s="58"/>
      <c r="T324" s="56"/>
      <c r="U324" s="56"/>
      <c r="V324" s="56"/>
      <c r="W324" s="56"/>
      <c r="X324" s="56"/>
      <c r="Y324" s="56"/>
      <c r="Z324" s="56"/>
      <c r="AA324" s="56"/>
      <c r="AB324" s="56"/>
      <c r="AC324" s="56"/>
      <c r="AD324" s="28"/>
      <c r="AE324" s="28"/>
      <c r="AF324" s="28"/>
      <c r="AG324" s="28"/>
      <c r="AH324" s="28"/>
      <c r="AI324" s="28"/>
      <c r="AJ324" s="28"/>
      <c r="AK324" s="28"/>
      <c r="AL324" s="28"/>
      <c r="AM324" s="28"/>
      <c r="AN324" s="30"/>
      <c r="AO324" s="26"/>
      <c r="AP324" s="26"/>
      <c r="AQ324" s="26"/>
      <c r="AR324" s="26"/>
      <c r="AS324" s="26"/>
      <c r="AT324" s="26"/>
      <c r="AU324" s="26"/>
      <c r="AV324" s="26"/>
      <c r="AW324" s="26"/>
      <c r="AX324" s="26"/>
      <c r="AY324" s="27"/>
    </row>
    <row r="325" spans="1:51" ht="14.25" customHeight="1">
      <c r="A325" s="8"/>
      <c r="B325" s="394"/>
      <c r="C325" s="395"/>
      <c r="D325" s="395"/>
      <c r="E325" s="395"/>
      <c r="F325" s="395"/>
      <c r="G325" s="396"/>
      <c r="H325" s="25"/>
      <c r="I325" s="26"/>
      <c r="J325" s="26"/>
      <c r="K325" s="26"/>
      <c r="L325" s="26"/>
      <c r="M325" s="26"/>
      <c r="N325" s="26"/>
      <c r="O325" s="26"/>
      <c r="P325" s="26"/>
      <c r="Q325" s="28"/>
      <c r="R325" s="28"/>
      <c r="S325" s="28"/>
      <c r="T325" s="56"/>
      <c r="U325" s="56"/>
      <c r="V325" s="56"/>
      <c r="W325" s="56"/>
      <c r="X325" s="56"/>
      <c r="Y325" s="56"/>
      <c r="Z325" s="56"/>
      <c r="AA325" s="56"/>
      <c r="AB325" s="56"/>
      <c r="AC325" s="56"/>
      <c r="AD325" s="28"/>
      <c r="AE325" s="33"/>
      <c r="AF325" s="33"/>
      <c r="AG325" s="33"/>
      <c r="AH325" s="33"/>
      <c r="AI325" s="33"/>
      <c r="AJ325" s="33"/>
      <c r="AK325" s="33"/>
      <c r="AL325" s="33"/>
      <c r="AM325" s="33"/>
      <c r="AN325" s="31"/>
      <c r="AO325" s="28"/>
      <c r="AP325" s="28"/>
      <c r="AQ325" s="26"/>
      <c r="AR325" s="26"/>
      <c r="AS325" s="26"/>
      <c r="AT325" s="26"/>
      <c r="AU325" s="26"/>
      <c r="AV325" s="26"/>
      <c r="AW325" s="26"/>
      <c r="AX325" s="26"/>
      <c r="AY325" s="27"/>
    </row>
    <row r="326" spans="1:51" ht="14.25" customHeight="1">
      <c r="A326" s="8"/>
      <c r="B326" s="394"/>
      <c r="C326" s="395"/>
      <c r="D326" s="395"/>
      <c r="E326" s="395"/>
      <c r="F326" s="395"/>
      <c r="G326" s="396"/>
      <c r="H326" s="25"/>
      <c r="I326" s="26"/>
      <c r="J326" s="26"/>
      <c r="K326" s="26"/>
      <c r="L326" s="26"/>
      <c r="M326" s="26"/>
      <c r="N326" s="26"/>
      <c r="O326" s="26"/>
      <c r="P326" s="26"/>
      <c r="Q326" s="28"/>
      <c r="R326" s="28"/>
      <c r="S326" s="28"/>
      <c r="T326" s="28"/>
      <c r="U326" s="28"/>
      <c r="V326" s="28"/>
      <c r="W326" s="28"/>
      <c r="X326" s="28"/>
      <c r="Y326" s="28"/>
      <c r="Z326" s="28"/>
      <c r="AA326" s="28"/>
      <c r="AB326" s="28"/>
      <c r="AC326" s="28"/>
      <c r="AD326" s="28"/>
      <c r="AE326" s="33"/>
      <c r="AF326" s="33"/>
      <c r="AG326" s="33"/>
      <c r="AH326" s="33"/>
      <c r="AI326" s="33"/>
      <c r="AJ326" s="33"/>
      <c r="AK326" s="33"/>
      <c r="AL326" s="33"/>
      <c r="AM326" s="33"/>
      <c r="AN326" s="28"/>
      <c r="AO326" s="28"/>
      <c r="AP326" s="28"/>
      <c r="AQ326" s="26"/>
      <c r="AR326" s="26"/>
      <c r="AS326" s="26"/>
      <c r="AT326" s="26"/>
      <c r="AU326" s="26"/>
      <c r="AV326" s="26"/>
      <c r="AW326" s="26"/>
      <c r="AX326" s="26"/>
      <c r="AY326" s="27"/>
    </row>
    <row r="327" spans="1:51" ht="14.25" customHeight="1">
      <c r="A327" s="8"/>
      <c r="B327" s="394"/>
      <c r="C327" s="395"/>
      <c r="D327" s="395"/>
      <c r="E327" s="395"/>
      <c r="F327" s="395"/>
      <c r="G327" s="396"/>
      <c r="H327" s="25"/>
      <c r="I327" s="26"/>
      <c r="J327" s="26"/>
      <c r="K327" s="26"/>
      <c r="L327" s="26"/>
      <c r="M327" s="26"/>
      <c r="N327" s="26"/>
      <c r="O327" s="26"/>
      <c r="P327" s="26"/>
      <c r="Q327" s="28"/>
      <c r="R327" s="56"/>
      <c r="S327" s="28"/>
      <c r="T327" s="28"/>
      <c r="U327" s="28"/>
      <c r="V327" s="28"/>
      <c r="W327" s="29"/>
      <c r="X327" s="33"/>
      <c r="Y327" s="33"/>
      <c r="Z327" s="33"/>
      <c r="AA327" s="33"/>
      <c r="AB327" s="33"/>
      <c r="AC327" s="33"/>
      <c r="AD327" s="30"/>
      <c r="AE327" s="30"/>
      <c r="AF327" s="30"/>
      <c r="AG327" s="30"/>
      <c r="AH327" s="30"/>
      <c r="AI327" s="30"/>
      <c r="AJ327" s="30"/>
      <c r="AK327" s="30"/>
      <c r="AL327" s="30"/>
      <c r="AM327" s="30"/>
      <c r="AN327" s="29"/>
      <c r="AO327" s="28"/>
      <c r="AP327" s="28"/>
      <c r="AQ327" s="26"/>
      <c r="AR327" s="26"/>
      <c r="AS327" s="26"/>
      <c r="AT327" s="26"/>
      <c r="AU327" s="26"/>
      <c r="AV327" s="26"/>
      <c r="AW327" s="26"/>
      <c r="AX327" s="26"/>
      <c r="AY327" s="27"/>
    </row>
    <row r="328" spans="1:51" ht="14.25" customHeight="1">
      <c r="A328" s="8"/>
      <c r="B328" s="394"/>
      <c r="C328" s="395"/>
      <c r="D328" s="395"/>
      <c r="E328" s="395"/>
      <c r="F328" s="395"/>
      <c r="G328" s="396"/>
      <c r="H328" s="25"/>
      <c r="I328" s="26"/>
      <c r="J328" s="26"/>
      <c r="K328" s="26"/>
      <c r="L328" s="26"/>
      <c r="M328" s="26"/>
      <c r="N328" s="26"/>
      <c r="O328" s="26"/>
      <c r="P328" s="26"/>
      <c r="Q328" s="28"/>
      <c r="R328" s="28"/>
      <c r="S328" s="58"/>
      <c r="T328" s="56"/>
      <c r="U328" s="56"/>
      <c r="V328" s="56"/>
      <c r="W328" s="56"/>
      <c r="X328" s="56"/>
      <c r="Y328" s="56"/>
      <c r="Z328" s="56"/>
      <c r="AA328" s="56"/>
      <c r="AB328" s="56"/>
      <c r="AC328" s="56"/>
      <c r="AD328" s="28"/>
      <c r="AE328" s="28"/>
      <c r="AF328" s="28"/>
      <c r="AG328" s="28"/>
      <c r="AH328" s="28"/>
      <c r="AI328" s="28"/>
      <c r="AJ328" s="28"/>
      <c r="AK328" s="28"/>
      <c r="AL328" s="28"/>
      <c r="AM328" s="28"/>
      <c r="AN328" s="30"/>
      <c r="AO328" s="28"/>
      <c r="AP328" s="28"/>
      <c r="AQ328" s="26"/>
      <c r="AR328" s="26"/>
      <c r="AS328" s="26"/>
      <c r="AT328" s="26"/>
      <c r="AU328" s="26"/>
      <c r="AV328" s="26"/>
      <c r="AW328" s="26"/>
      <c r="AX328" s="26"/>
      <c r="AY328" s="27"/>
    </row>
    <row r="329" spans="1:51" ht="14.25" customHeight="1">
      <c r="A329" s="8"/>
      <c r="B329" s="394"/>
      <c r="C329" s="395"/>
      <c r="D329" s="395"/>
      <c r="E329" s="395"/>
      <c r="F329" s="395"/>
      <c r="G329" s="396"/>
      <c r="H329" s="25"/>
      <c r="I329" s="26"/>
      <c r="J329" s="26"/>
      <c r="K329" s="26"/>
      <c r="L329" s="26"/>
      <c r="M329" s="26"/>
      <c r="N329" s="26"/>
      <c r="O329" s="26"/>
      <c r="P329" s="26"/>
      <c r="Q329" s="28"/>
      <c r="R329" s="28"/>
      <c r="S329" s="28"/>
      <c r="T329" s="56"/>
      <c r="U329" s="56"/>
      <c r="V329" s="56"/>
      <c r="W329" s="56"/>
      <c r="X329" s="56"/>
      <c r="Y329" s="56"/>
      <c r="Z329" s="56"/>
      <c r="AA329" s="56"/>
      <c r="AB329" s="56"/>
      <c r="AC329" s="56"/>
      <c r="AD329" s="28"/>
      <c r="AE329" s="33"/>
      <c r="AF329" s="33"/>
      <c r="AG329" s="33"/>
      <c r="AH329" s="33"/>
      <c r="AI329" s="33"/>
      <c r="AJ329" s="33"/>
      <c r="AK329" s="33"/>
      <c r="AL329" s="33"/>
      <c r="AM329" s="33"/>
      <c r="AN329" s="31"/>
      <c r="AO329" s="28"/>
      <c r="AP329" s="28"/>
      <c r="AQ329" s="26"/>
      <c r="AR329" s="26"/>
      <c r="AS329" s="26"/>
      <c r="AT329" s="26"/>
      <c r="AU329" s="26"/>
      <c r="AV329" s="26"/>
      <c r="AW329" s="26"/>
      <c r="AX329" s="26"/>
      <c r="AY329" s="27"/>
    </row>
    <row r="330" spans="1:51" ht="14.25" customHeight="1">
      <c r="A330" s="8"/>
      <c r="B330" s="394"/>
      <c r="C330" s="395"/>
      <c r="D330" s="395"/>
      <c r="E330" s="395"/>
      <c r="F330" s="395"/>
      <c r="G330" s="396"/>
      <c r="H330" s="25"/>
      <c r="I330" s="26"/>
      <c r="J330" s="26"/>
      <c r="K330" s="26"/>
      <c r="L330" s="26"/>
      <c r="M330" s="26"/>
      <c r="N330" s="26"/>
      <c r="O330" s="26"/>
      <c r="P330" s="26"/>
      <c r="Q330" s="28"/>
      <c r="R330" s="28"/>
      <c r="S330" s="28"/>
      <c r="T330" s="28"/>
      <c r="U330" s="28"/>
      <c r="V330" s="28"/>
      <c r="W330" s="28"/>
      <c r="X330" s="28"/>
      <c r="Y330" s="28"/>
      <c r="Z330" s="28"/>
      <c r="AA330" s="28"/>
      <c r="AB330" s="28"/>
      <c r="AC330" s="28"/>
      <c r="AD330" s="28"/>
      <c r="AE330" s="33"/>
      <c r="AF330" s="33"/>
      <c r="AG330" s="33"/>
      <c r="AH330" s="33"/>
      <c r="AI330" s="33"/>
      <c r="AJ330" s="33"/>
      <c r="AK330" s="33"/>
      <c r="AL330" s="33"/>
      <c r="AM330" s="33"/>
      <c r="AN330" s="28"/>
      <c r="AO330" s="33"/>
      <c r="AP330" s="28"/>
      <c r="AQ330" s="26"/>
      <c r="AR330" s="26"/>
      <c r="AS330" s="26"/>
      <c r="AT330" s="26"/>
      <c r="AU330" s="26"/>
      <c r="AV330" s="26"/>
      <c r="AW330" s="26"/>
      <c r="AX330" s="26"/>
      <c r="AY330" s="27"/>
    </row>
    <row r="331" spans="1:51" ht="14.25" customHeight="1">
      <c r="A331" s="8"/>
      <c r="B331" s="394"/>
      <c r="C331" s="395"/>
      <c r="D331" s="395"/>
      <c r="E331" s="395"/>
      <c r="F331" s="395"/>
      <c r="G331" s="396"/>
      <c r="H331" s="25"/>
      <c r="I331" s="26"/>
      <c r="J331" s="26"/>
      <c r="K331" s="26"/>
      <c r="L331" s="26"/>
      <c r="M331" s="26"/>
      <c r="N331" s="26"/>
      <c r="O331" s="26"/>
      <c r="P331" s="26"/>
      <c r="Q331" s="28"/>
      <c r="R331" s="56"/>
      <c r="S331" s="28"/>
      <c r="T331" s="28"/>
      <c r="U331" s="28"/>
      <c r="V331" s="28"/>
      <c r="W331" s="29"/>
      <c r="X331" s="33"/>
      <c r="Y331" s="33"/>
      <c r="Z331" s="33"/>
      <c r="AA331" s="33"/>
      <c r="AB331" s="33"/>
      <c r="AC331" s="33"/>
      <c r="AD331" s="30"/>
      <c r="AE331" s="30"/>
      <c r="AF331" s="30"/>
      <c r="AG331" s="30"/>
      <c r="AH331" s="30"/>
      <c r="AI331" s="30"/>
      <c r="AJ331" s="30"/>
      <c r="AK331" s="30"/>
      <c r="AL331" s="30"/>
      <c r="AM331" s="30"/>
      <c r="AN331" s="29"/>
      <c r="AO331" s="33"/>
      <c r="AP331" s="33"/>
      <c r="AQ331" s="26"/>
      <c r="AR331" s="26"/>
      <c r="AS331" s="26"/>
      <c r="AT331" s="26"/>
      <c r="AU331" s="26"/>
      <c r="AV331" s="26"/>
      <c r="AW331" s="26"/>
      <c r="AX331" s="26"/>
      <c r="AY331" s="27"/>
    </row>
    <row r="332" spans="1:51" ht="14.25" customHeight="1">
      <c r="A332" s="8"/>
      <c r="B332" s="394"/>
      <c r="C332" s="395"/>
      <c r="D332" s="395"/>
      <c r="E332" s="395"/>
      <c r="F332" s="395"/>
      <c r="G332" s="396"/>
      <c r="H332" s="25"/>
      <c r="I332" s="26"/>
      <c r="J332" s="26"/>
      <c r="K332" s="26"/>
      <c r="L332" s="26"/>
      <c r="M332" s="26"/>
      <c r="N332" s="26"/>
      <c r="O332" s="26"/>
      <c r="P332" s="26"/>
      <c r="Q332" s="28"/>
      <c r="R332" s="28"/>
      <c r="S332" s="28"/>
      <c r="T332" s="28"/>
      <c r="U332" s="28"/>
      <c r="V332" s="28"/>
      <c r="W332" s="28"/>
      <c r="X332" s="28"/>
      <c r="Y332" s="28"/>
      <c r="Z332" s="28"/>
      <c r="AA332" s="28"/>
      <c r="AB332" s="28"/>
      <c r="AC332" s="28"/>
      <c r="AD332" s="28"/>
      <c r="AE332" s="28"/>
      <c r="AF332" s="28"/>
      <c r="AG332" s="28"/>
      <c r="AH332" s="33"/>
      <c r="AI332" s="33"/>
      <c r="AJ332" s="33"/>
      <c r="AK332" s="33"/>
      <c r="AL332" s="33"/>
      <c r="AM332" s="33"/>
      <c r="AN332" s="33"/>
      <c r="AO332" s="33"/>
      <c r="AP332" s="33"/>
      <c r="AQ332" s="26"/>
      <c r="AR332" s="26"/>
      <c r="AS332" s="26"/>
      <c r="AT332" s="26"/>
      <c r="AU332" s="26"/>
      <c r="AV332" s="26"/>
      <c r="AW332" s="26"/>
      <c r="AX332" s="26"/>
      <c r="AY332" s="27"/>
    </row>
    <row r="333" spans="1:51" ht="14.25" customHeight="1">
      <c r="A333" s="8"/>
      <c r="B333" s="394"/>
      <c r="C333" s="395"/>
      <c r="D333" s="395"/>
      <c r="E333" s="395"/>
      <c r="F333" s="395"/>
      <c r="G333" s="396"/>
      <c r="H333" s="25"/>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7"/>
    </row>
    <row r="334" spans="1:51" ht="14.25" customHeight="1">
      <c r="A334" s="8"/>
      <c r="B334" s="394"/>
      <c r="C334" s="395"/>
      <c r="D334" s="395"/>
      <c r="E334" s="395"/>
      <c r="F334" s="395"/>
      <c r="G334" s="396"/>
      <c r="H334" s="25"/>
      <c r="I334" s="26"/>
      <c r="J334" s="26"/>
      <c r="K334" s="26"/>
      <c r="L334" s="26"/>
      <c r="M334" s="26"/>
      <c r="N334" s="26"/>
      <c r="O334" s="26"/>
      <c r="P334" s="26"/>
      <c r="Q334" s="56"/>
      <c r="R334" s="28"/>
      <c r="S334" s="28"/>
      <c r="T334" s="28"/>
      <c r="U334" s="28"/>
      <c r="V334" s="28"/>
      <c r="W334" s="28"/>
      <c r="X334" s="28"/>
      <c r="Y334" s="28"/>
      <c r="Z334" s="28"/>
      <c r="AA334" s="28"/>
      <c r="AB334" s="28"/>
      <c r="AC334" s="28"/>
      <c r="AD334" s="28"/>
      <c r="AE334" s="30"/>
      <c r="AF334" s="30"/>
      <c r="AG334" s="30"/>
      <c r="AH334" s="30"/>
      <c r="AI334" s="30"/>
      <c r="AJ334" s="30"/>
      <c r="AK334" s="30"/>
      <c r="AL334" s="30"/>
      <c r="AM334" s="30"/>
      <c r="AN334" s="30"/>
      <c r="AO334" s="26"/>
      <c r="AP334" s="26"/>
      <c r="AQ334" s="26"/>
      <c r="AR334" s="26"/>
      <c r="AS334" s="26"/>
      <c r="AT334" s="26"/>
      <c r="AU334" s="26"/>
      <c r="AV334" s="26"/>
      <c r="AW334" s="26"/>
      <c r="AX334" s="26"/>
      <c r="AY334" s="27"/>
    </row>
    <row r="335" spans="1:51" ht="14.25" customHeight="1">
      <c r="A335" s="8"/>
      <c r="B335" s="394"/>
      <c r="C335" s="395"/>
      <c r="D335" s="395"/>
      <c r="E335" s="395"/>
      <c r="F335" s="395"/>
      <c r="G335" s="396"/>
      <c r="H335" s="25"/>
      <c r="I335" s="26"/>
      <c r="J335" s="26"/>
      <c r="K335" s="26"/>
      <c r="L335" s="26"/>
      <c r="M335" s="26"/>
      <c r="N335" s="26"/>
      <c r="O335" s="26"/>
      <c r="P335" s="26"/>
      <c r="Q335" s="28"/>
      <c r="R335" s="28"/>
      <c r="S335" s="58"/>
      <c r="T335" s="56"/>
      <c r="U335" s="56"/>
      <c r="V335" s="56"/>
      <c r="W335" s="56"/>
      <c r="X335" s="56"/>
      <c r="Y335" s="56"/>
      <c r="Z335" s="56"/>
      <c r="AA335" s="56"/>
      <c r="AB335" s="56"/>
      <c r="AC335" s="56"/>
      <c r="AD335" s="28"/>
      <c r="AE335" s="28"/>
      <c r="AF335" s="28"/>
      <c r="AG335" s="28"/>
      <c r="AH335" s="28"/>
      <c r="AI335" s="28"/>
      <c r="AJ335" s="28"/>
      <c r="AK335" s="28"/>
      <c r="AL335" s="28"/>
      <c r="AM335" s="28"/>
      <c r="AN335" s="30"/>
      <c r="AO335" s="26"/>
      <c r="AP335" s="26"/>
      <c r="AQ335" s="26"/>
      <c r="AR335" s="26"/>
      <c r="AS335" s="26"/>
      <c r="AT335" s="26"/>
      <c r="AU335" s="26"/>
      <c r="AV335" s="26"/>
      <c r="AW335" s="26"/>
      <c r="AX335" s="26"/>
      <c r="AY335" s="27"/>
    </row>
    <row r="336" spans="1:51" ht="14.25" customHeight="1">
      <c r="A336" s="8"/>
      <c r="B336" s="394"/>
      <c r="C336" s="395"/>
      <c r="D336" s="395"/>
      <c r="E336" s="395"/>
      <c r="F336" s="395"/>
      <c r="G336" s="396"/>
      <c r="H336" s="25"/>
      <c r="I336" s="26"/>
      <c r="J336" s="26"/>
      <c r="K336" s="26"/>
      <c r="L336" s="26"/>
      <c r="M336" s="26"/>
      <c r="N336" s="26"/>
      <c r="O336" s="26"/>
      <c r="P336" s="26"/>
      <c r="Q336" s="28"/>
      <c r="R336" s="28"/>
      <c r="S336" s="28"/>
      <c r="T336" s="56"/>
      <c r="U336" s="56"/>
      <c r="V336" s="56"/>
      <c r="W336" s="56"/>
      <c r="X336" s="56"/>
      <c r="Y336" s="56"/>
      <c r="Z336" s="56"/>
      <c r="AA336" s="56"/>
      <c r="AB336" s="56"/>
      <c r="AC336" s="56"/>
      <c r="AD336" s="28"/>
      <c r="AE336" s="33"/>
      <c r="AF336" s="33"/>
      <c r="AG336" s="33"/>
      <c r="AH336" s="33"/>
      <c r="AI336" s="33"/>
      <c r="AJ336" s="33"/>
      <c r="AK336" s="33"/>
      <c r="AL336" s="33"/>
      <c r="AM336" s="33"/>
      <c r="AN336" s="31"/>
      <c r="AO336" s="26"/>
      <c r="AP336" s="26"/>
      <c r="AQ336" s="26"/>
      <c r="AR336" s="26"/>
      <c r="AS336" s="26"/>
      <c r="AT336" s="26"/>
      <c r="AU336" s="26"/>
      <c r="AV336" s="26"/>
      <c r="AW336" s="26"/>
      <c r="AX336" s="26"/>
      <c r="AY336" s="27"/>
    </row>
    <row r="337" spans="1:51" ht="14.25" customHeight="1">
      <c r="A337" s="8"/>
      <c r="B337" s="394"/>
      <c r="C337" s="395"/>
      <c r="D337" s="395"/>
      <c r="E337" s="395"/>
      <c r="F337" s="395"/>
      <c r="G337" s="396"/>
      <c r="H337" s="25"/>
      <c r="I337" s="26"/>
      <c r="J337" s="26"/>
      <c r="K337" s="26"/>
      <c r="L337" s="26"/>
      <c r="M337" s="26"/>
      <c r="N337" s="26"/>
      <c r="O337" s="26"/>
      <c r="P337" s="26"/>
      <c r="Q337" s="28"/>
      <c r="R337" s="28"/>
      <c r="S337" s="28"/>
      <c r="T337" s="28"/>
      <c r="U337" s="28"/>
      <c r="V337" s="28"/>
      <c r="W337" s="28"/>
      <c r="X337" s="28"/>
      <c r="Y337" s="28"/>
      <c r="Z337" s="28"/>
      <c r="AA337" s="28"/>
      <c r="AB337" s="28"/>
      <c r="AC337" s="28"/>
      <c r="AD337" s="28"/>
      <c r="AE337" s="33"/>
      <c r="AF337" s="33"/>
      <c r="AG337" s="33"/>
      <c r="AH337" s="33"/>
      <c r="AI337" s="33"/>
      <c r="AJ337" s="33"/>
      <c r="AK337" s="33"/>
      <c r="AL337" s="33"/>
      <c r="AM337" s="33"/>
      <c r="AN337" s="28"/>
      <c r="AO337" s="26"/>
      <c r="AP337" s="26"/>
      <c r="AQ337" s="26"/>
      <c r="AR337" s="26"/>
      <c r="AS337" s="26"/>
      <c r="AT337" s="26"/>
      <c r="AU337" s="26"/>
      <c r="AV337" s="26"/>
      <c r="AW337" s="26"/>
      <c r="AX337" s="26"/>
      <c r="AY337" s="27"/>
    </row>
    <row r="338" spans="1:51" ht="14.25" customHeight="1">
      <c r="A338" s="8"/>
      <c r="B338" s="394"/>
      <c r="C338" s="395"/>
      <c r="D338" s="395"/>
      <c r="E338" s="395"/>
      <c r="F338" s="395"/>
      <c r="G338" s="396"/>
      <c r="H338" s="25"/>
      <c r="I338" s="26"/>
      <c r="J338" s="26"/>
      <c r="K338" s="26"/>
      <c r="L338" s="26"/>
      <c r="M338" s="26"/>
      <c r="N338" s="26"/>
      <c r="O338" s="26"/>
      <c r="P338" s="26"/>
      <c r="Q338" s="28"/>
      <c r="R338" s="56"/>
      <c r="S338" s="28"/>
      <c r="T338" s="28"/>
      <c r="U338" s="28"/>
      <c r="V338" s="28"/>
      <c r="W338" s="29"/>
      <c r="X338" s="33"/>
      <c r="Y338" s="33"/>
      <c r="Z338" s="33"/>
      <c r="AA338" s="33"/>
      <c r="AB338" s="33"/>
      <c r="AC338" s="33"/>
      <c r="AD338" s="30"/>
      <c r="AE338" s="30"/>
      <c r="AF338" s="30"/>
      <c r="AG338" s="30"/>
      <c r="AH338" s="30"/>
      <c r="AI338" s="30"/>
      <c r="AJ338" s="30"/>
      <c r="AK338" s="30"/>
      <c r="AL338" s="30"/>
      <c r="AM338" s="30"/>
      <c r="AN338" s="29"/>
      <c r="AO338" s="26"/>
      <c r="AP338" s="26"/>
      <c r="AQ338" s="26"/>
      <c r="AR338" s="26"/>
      <c r="AS338" s="26"/>
      <c r="AT338" s="26"/>
      <c r="AU338" s="26"/>
      <c r="AV338" s="26"/>
      <c r="AW338" s="26"/>
      <c r="AX338" s="26"/>
      <c r="AY338" s="27"/>
    </row>
    <row r="339" spans="1:51" ht="14.25" customHeight="1">
      <c r="B339" s="394"/>
      <c r="C339" s="395"/>
      <c r="D339" s="395"/>
      <c r="E339" s="395"/>
      <c r="F339" s="395"/>
      <c r="G339" s="396"/>
      <c r="H339" s="25"/>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7"/>
    </row>
    <row r="340" spans="1:51" ht="14.25" customHeight="1" thickBot="1">
      <c r="B340" s="670"/>
      <c r="C340" s="671"/>
      <c r="D340" s="671"/>
      <c r="E340" s="671"/>
      <c r="F340" s="671"/>
      <c r="G340" s="672"/>
      <c r="H340" s="50"/>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2"/>
    </row>
    <row r="341" spans="1:51" ht="25.5" customHeight="1">
      <c r="B341" s="19"/>
      <c r="C341" s="19"/>
      <c r="D341" s="19"/>
      <c r="E341" s="19"/>
      <c r="F341" s="19"/>
      <c r="G341" s="19"/>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row>
    <row r="342" spans="1:51" ht="30" customHeight="1" thickBot="1">
      <c r="B342" s="307" t="s">
        <v>121</v>
      </c>
      <c r="C342" s="307"/>
      <c r="D342" s="307"/>
      <c r="E342" s="307"/>
      <c r="F342" s="308"/>
      <c r="G342" s="308"/>
      <c r="H342" s="690" t="s">
        <v>181</v>
      </c>
      <c r="I342" s="690"/>
      <c r="J342" s="690"/>
      <c r="K342" s="690"/>
      <c r="L342" s="690"/>
      <c r="M342" s="690"/>
      <c r="N342" s="690"/>
      <c r="O342" s="690"/>
      <c r="P342" s="690"/>
      <c r="Q342" s="690"/>
      <c r="R342" s="690"/>
      <c r="S342" s="690"/>
      <c r="T342" s="690"/>
      <c r="U342" s="690"/>
      <c r="V342" s="690"/>
      <c r="W342" s="690"/>
      <c r="X342" s="690"/>
      <c r="Y342" s="690"/>
      <c r="Z342" s="690"/>
      <c r="AA342" s="690"/>
      <c r="AB342" s="690"/>
      <c r="AC342" s="690"/>
      <c r="AD342" s="690"/>
      <c r="AE342" s="690"/>
      <c r="AF342" s="690"/>
      <c r="AG342" s="690"/>
      <c r="AH342" s="690"/>
      <c r="AI342" s="690"/>
      <c r="AJ342" s="690"/>
      <c r="AK342" s="690"/>
      <c r="AL342" s="690"/>
      <c r="AM342" s="690"/>
      <c r="AN342" s="690"/>
      <c r="AO342" s="690"/>
      <c r="AP342" s="690"/>
      <c r="AQ342" s="690"/>
      <c r="AR342" s="690"/>
      <c r="AS342" s="690"/>
      <c r="AT342" s="690"/>
      <c r="AU342" s="690"/>
      <c r="AV342" s="690"/>
      <c r="AW342" s="690"/>
      <c r="AX342" s="690"/>
      <c r="AY342" s="690"/>
    </row>
    <row r="343" spans="1:51" ht="24.75" customHeight="1">
      <c r="B343" s="313" t="s">
        <v>140</v>
      </c>
      <c r="C343" s="314"/>
      <c r="D343" s="314"/>
      <c r="E343" s="314"/>
      <c r="F343" s="314"/>
      <c r="G343" s="315"/>
      <c r="H343" s="319" t="s">
        <v>141</v>
      </c>
      <c r="I343" s="320"/>
      <c r="J343" s="320"/>
      <c r="K343" s="320"/>
      <c r="L343" s="320"/>
      <c r="M343" s="320"/>
      <c r="N343" s="320"/>
      <c r="O343" s="320"/>
      <c r="P343" s="320"/>
      <c r="Q343" s="320"/>
      <c r="R343" s="320"/>
      <c r="S343" s="320"/>
      <c r="T343" s="320"/>
      <c r="U343" s="320"/>
      <c r="V343" s="320"/>
      <c r="W343" s="320"/>
      <c r="X343" s="320"/>
      <c r="Y343" s="320"/>
      <c r="Z343" s="320"/>
      <c r="AA343" s="320"/>
      <c r="AB343" s="320"/>
      <c r="AC343" s="321"/>
      <c r="AD343" s="319" t="s">
        <v>142</v>
      </c>
      <c r="AE343" s="320"/>
      <c r="AF343" s="320"/>
      <c r="AG343" s="320"/>
      <c r="AH343" s="320"/>
      <c r="AI343" s="320"/>
      <c r="AJ343" s="320"/>
      <c r="AK343" s="320"/>
      <c r="AL343" s="320"/>
      <c r="AM343" s="320"/>
      <c r="AN343" s="320"/>
      <c r="AO343" s="320"/>
      <c r="AP343" s="320"/>
      <c r="AQ343" s="320"/>
      <c r="AR343" s="320"/>
      <c r="AS343" s="320"/>
      <c r="AT343" s="320"/>
      <c r="AU343" s="320"/>
      <c r="AV343" s="320"/>
      <c r="AW343" s="320"/>
      <c r="AX343" s="320"/>
      <c r="AY343" s="322"/>
    </row>
    <row r="344" spans="1:51" ht="24.75" customHeight="1">
      <c r="B344" s="313"/>
      <c r="C344" s="314"/>
      <c r="D344" s="314"/>
      <c r="E344" s="314"/>
      <c r="F344" s="314"/>
      <c r="G344" s="315"/>
      <c r="H344" s="326" t="s">
        <v>60</v>
      </c>
      <c r="I344" s="327"/>
      <c r="J344" s="327"/>
      <c r="K344" s="327"/>
      <c r="L344" s="328"/>
      <c r="M344" s="329" t="s">
        <v>143</v>
      </c>
      <c r="N344" s="327"/>
      <c r="O344" s="327"/>
      <c r="P344" s="327"/>
      <c r="Q344" s="327"/>
      <c r="R344" s="327"/>
      <c r="S344" s="327"/>
      <c r="T344" s="327"/>
      <c r="U344" s="327"/>
      <c r="V344" s="327"/>
      <c r="W344" s="327"/>
      <c r="X344" s="327"/>
      <c r="Y344" s="328"/>
      <c r="Z344" s="323" t="s">
        <v>144</v>
      </c>
      <c r="AA344" s="324"/>
      <c r="AB344" s="324"/>
      <c r="AC344" s="325"/>
      <c r="AD344" s="326" t="s">
        <v>60</v>
      </c>
      <c r="AE344" s="327"/>
      <c r="AF344" s="327"/>
      <c r="AG344" s="327"/>
      <c r="AH344" s="328"/>
      <c r="AI344" s="329" t="s">
        <v>143</v>
      </c>
      <c r="AJ344" s="327"/>
      <c r="AK344" s="327"/>
      <c r="AL344" s="327"/>
      <c r="AM344" s="327"/>
      <c r="AN344" s="327"/>
      <c r="AO344" s="327"/>
      <c r="AP344" s="327"/>
      <c r="AQ344" s="327"/>
      <c r="AR344" s="327"/>
      <c r="AS344" s="327"/>
      <c r="AT344" s="327"/>
      <c r="AU344" s="328"/>
      <c r="AV344" s="323" t="s">
        <v>144</v>
      </c>
      <c r="AW344" s="324"/>
      <c r="AX344" s="324"/>
      <c r="AY344" s="330"/>
    </row>
    <row r="345" spans="1:51" ht="24.75" customHeight="1">
      <c r="B345" s="313"/>
      <c r="C345" s="314"/>
      <c r="D345" s="314"/>
      <c r="E345" s="314"/>
      <c r="F345" s="314"/>
      <c r="G345" s="315"/>
      <c r="H345" s="703" t="s">
        <v>198</v>
      </c>
      <c r="I345" s="600"/>
      <c r="J345" s="600"/>
      <c r="K345" s="600"/>
      <c r="L345" s="601"/>
      <c r="M345" s="704" t="s">
        <v>199</v>
      </c>
      <c r="N345" s="705"/>
      <c r="O345" s="705"/>
      <c r="P345" s="705"/>
      <c r="Q345" s="705"/>
      <c r="R345" s="705"/>
      <c r="S345" s="705"/>
      <c r="T345" s="705"/>
      <c r="U345" s="705"/>
      <c r="V345" s="705"/>
      <c r="W345" s="705"/>
      <c r="X345" s="705"/>
      <c r="Y345" s="706"/>
      <c r="Z345" s="694">
        <v>5</v>
      </c>
      <c r="AA345" s="695"/>
      <c r="AB345" s="695"/>
      <c r="AC345" s="921"/>
      <c r="AD345" s="703"/>
      <c r="AE345" s="600"/>
      <c r="AF345" s="600"/>
      <c r="AG345" s="600"/>
      <c r="AH345" s="601"/>
      <c r="AI345" s="704"/>
      <c r="AJ345" s="705"/>
      <c r="AK345" s="705"/>
      <c r="AL345" s="705"/>
      <c r="AM345" s="705"/>
      <c r="AN345" s="705"/>
      <c r="AO345" s="705"/>
      <c r="AP345" s="705"/>
      <c r="AQ345" s="705"/>
      <c r="AR345" s="705"/>
      <c r="AS345" s="705"/>
      <c r="AT345" s="705"/>
      <c r="AU345" s="706"/>
      <c r="AV345" s="694"/>
      <c r="AW345" s="695"/>
      <c r="AX345" s="695"/>
      <c r="AY345" s="696"/>
    </row>
    <row r="346" spans="1:51" ht="24.75" customHeight="1">
      <c r="B346" s="313"/>
      <c r="C346" s="314"/>
      <c r="D346" s="314"/>
      <c r="E346" s="314"/>
      <c r="F346" s="314"/>
      <c r="G346" s="315"/>
      <c r="H346" s="341"/>
      <c r="I346" s="342"/>
      <c r="J346" s="342"/>
      <c r="K346" s="342"/>
      <c r="L346" s="343"/>
      <c r="M346" s="346"/>
      <c r="N346" s="347"/>
      <c r="O346" s="347"/>
      <c r="P346" s="347"/>
      <c r="Q346" s="347"/>
      <c r="R346" s="347"/>
      <c r="S346" s="347"/>
      <c r="T346" s="347"/>
      <c r="U346" s="347"/>
      <c r="V346" s="347"/>
      <c r="W346" s="347"/>
      <c r="X346" s="347"/>
      <c r="Y346" s="348"/>
      <c r="Z346" s="697"/>
      <c r="AA346" s="698"/>
      <c r="AB346" s="698"/>
      <c r="AC346" s="720"/>
      <c r="AD346" s="341"/>
      <c r="AE346" s="342"/>
      <c r="AF346" s="342"/>
      <c r="AG346" s="342"/>
      <c r="AH346" s="343"/>
      <c r="AI346" s="346"/>
      <c r="AJ346" s="347"/>
      <c r="AK346" s="347"/>
      <c r="AL346" s="347"/>
      <c r="AM346" s="347"/>
      <c r="AN346" s="347"/>
      <c r="AO346" s="347"/>
      <c r="AP346" s="347"/>
      <c r="AQ346" s="347"/>
      <c r="AR346" s="347"/>
      <c r="AS346" s="347"/>
      <c r="AT346" s="347"/>
      <c r="AU346" s="348"/>
      <c r="AV346" s="697"/>
      <c r="AW346" s="698"/>
      <c r="AX346" s="698"/>
      <c r="AY346" s="699"/>
    </row>
    <row r="347" spans="1:51" ht="24.75" customHeight="1">
      <c r="B347" s="313"/>
      <c r="C347" s="314"/>
      <c r="D347" s="314"/>
      <c r="E347" s="314"/>
      <c r="F347" s="314"/>
      <c r="G347" s="315"/>
      <c r="H347" s="341"/>
      <c r="I347" s="342"/>
      <c r="J347" s="342"/>
      <c r="K347" s="342"/>
      <c r="L347" s="343"/>
      <c r="M347" s="346"/>
      <c r="N347" s="347"/>
      <c r="O347" s="347"/>
      <c r="P347" s="347"/>
      <c r="Q347" s="347"/>
      <c r="R347" s="347"/>
      <c r="S347" s="347"/>
      <c r="T347" s="347"/>
      <c r="U347" s="347"/>
      <c r="V347" s="347"/>
      <c r="W347" s="347"/>
      <c r="X347" s="347"/>
      <c r="Y347" s="348"/>
      <c r="Z347" s="697"/>
      <c r="AA347" s="698"/>
      <c r="AB347" s="698"/>
      <c r="AC347" s="720"/>
      <c r="AD347" s="341"/>
      <c r="AE347" s="342"/>
      <c r="AF347" s="342"/>
      <c r="AG347" s="342"/>
      <c r="AH347" s="343"/>
      <c r="AI347" s="346"/>
      <c r="AJ347" s="347"/>
      <c r="AK347" s="347"/>
      <c r="AL347" s="347"/>
      <c r="AM347" s="347"/>
      <c r="AN347" s="347"/>
      <c r="AO347" s="347"/>
      <c r="AP347" s="347"/>
      <c r="AQ347" s="347"/>
      <c r="AR347" s="347"/>
      <c r="AS347" s="347"/>
      <c r="AT347" s="347"/>
      <c r="AU347" s="348"/>
      <c r="AV347" s="697"/>
      <c r="AW347" s="698"/>
      <c r="AX347" s="698"/>
      <c r="AY347" s="699"/>
    </row>
    <row r="348" spans="1:51" ht="24.75" customHeight="1">
      <c r="B348" s="313"/>
      <c r="C348" s="314"/>
      <c r="D348" s="314"/>
      <c r="E348" s="314"/>
      <c r="F348" s="314"/>
      <c r="G348" s="315"/>
      <c r="H348" s="341"/>
      <c r="I348" s="342"/>
      <c r="J348" s="342"/>
      <c r="K348" s="342"/>
      <c r="L348" s="343"/>
      <c r="M348" s="346"/>
      <c r="N348" s="347"/>
      <c r="O348" s="347"/>
      <c r="P348" s="347"/>
      <c r="Q348" s="347"/>
      <c r="R348" s="347"/>
      <c r="S348" s="347"/>
      <c r="T348" s="347"/>
      <c r="U348" s="347"/>
      <c r="V348" s="347"/>
      <c r="W348" s="347"/>
      <c r="X348" s="347"/>
      <c r="Y348" s="348"/>
      <c r="Z348" s="697"/>
      <c r="AA348" s="698"/>
      <c r="AB348" s="698"/>
      <c r="AC348" s="720"/>
      <c r="AD348" s="341"/>
      <c r="AE348" s="342"/>
      <c r="AF348" s="342"/>
      <c r="AG348" s="342"/>
      <c r="AH348" s="343"/>
      <c r="AI348" s="346"/>
      <c r="AJ348" s="347"/>
      <c r="AK348" s="347"/>
      <c r="AL348" s="347"/>
      <c r="AM348" s="347"/>
      <c r="AN348" s="347"/>
      <c r="AO348" s="347"/>
      <c r="AP348" s="347"/>
      <c r="AQ348" s="347"/>
      <c r="AR348" s="347"/>
      <c r="AS348" s="347"/>
      <c r="AT348" s="347"/>
      <c r="AU348" s="348"/>
      <c r="AV348" s="697"/>
      <c r="AW348" s="698"/>
      <c r="AX348" s="698"/>
      <c r="AY348" s="699"/>
    </row>
    <row r="349" spans="1:51" ht="24.75" customHeight="1">
      <c r="B349" s="313"/>
      <c r="C349" s="314"/>
      <c r="D349" s="314"/>
      <c r="E349" s="314"/>
      <c r="F349" s="314"/>
      <c r="G349" s="315"/>
      <c r="H349" s="341"/>
      <c r="I349" s="342"/>
      <c r="J349" s="342"/>
      <c r="K349" s="342"/>
      <c r="L349" s="343"/>
      <c r="M349" s="346"/>
      <c r="N349" s="347"/>
      <c r="O349" s="347"/>
      <c r="P349" s="347"/>
      <c r="Q349" s="347"/>
      <c r="R349" s="347"/>
      <c r="S349" s="347"/>
      <c r="T349" s="347"/>
      <c r="U349" s="347"/>
      <c r="V349" s="347"/>
      <c r="W349" s="347"/>
      <c r="X349" s="347"/>
      <c r="Y349" s="348"/>
      <c r="Z349" s="697"/>
      <c r="AA349" s="698"/>
      <c r="AB349" s="698"/>
      <c r="AC349" s="698"/>
      <c r="AD349" s="341"/>
      <c r="AE349" s="342"/>
      <c r="AF349" s="342"/>
      <c r="AG349" s="342"/>
      <c r="AH349" s="343"/>
      <c r="AI349" s="346"/>
      <c r="AJ349" s="347"/>
      <c r="AK349" s="347"/>
      <c r="AL349" s="347"/>
      <c r="AM349" s="347"/>
      <c r="AN349" s="347"/>
      <c r="AO349" s="347"/>
      <c r="AP349" s="347"/>
      <c r="AQ349" s="347"/>
      <c r="AR349" s="347"/>
      <c r="AS349" s="347"/>
      <c r="AT349" s="347"/>
      <c r="AU349" s="348"/>
      <c r="AV349" s="697"/>
      <c r="AW349" s="698"/>
      <c r="AX349" s="698"/>
      <c r="AY349" s="699"/>
    </row>
    <row r="350" spans="1:51" ht="24.75" customHeight="1">
      <c r="B350" s="313"/>
      <c r="C350" s="314"/>
      <c r="D350" s="314"/>
      <c r="E350" s="314"/>
      <c r="F350" s="314"/>
      <c r="G350" s="315"/>
      <c r="H350" s="341"/>
      <c r="I350" s="342"/>
      <c r="J350" s="342"/>
      <c r="K350" s="342"/>
      <c r="L350" s="343"/>
      <c r="M350" s="346"/>
      <c r="N350" s="347"/>
      <c r="O350" s="347"/>
      <c r="P350" s="347"/>
      <c r="Q350" s="347"/>
      <c r="R350" s="347"/>
      <c r="S350" s="347"/>
      <c r="T350" s="347"/>
      <c r="U350" s="347"/>
      <c r="V350" s="347"/>
      <c r="W350" s="347"/>
      <c r="X350" s="347"/>
      <c r="Y350" s="348"/>
      <c r="Z350" s="697"/>
      <c r="AA350" s="698"/>
      <c r="AB350" s="698"/>
      <c r="AC350" s="698"/>
      <c r="AD350" s="341"/>
      <c r="AE350" s="342"/>
      <c r="AF350" s="342"/>
      <c r="AG350" s="342"/>
      <c r="AH350" s="343"/>
      <c r="AI350" s="346"/>
      <c r="AJ350" s="347"/>
      <c r="AK350" s="347"/>
      <c r="AL350" s="347"/>
      <c r="AM350" s="347"/>
      <c r="AN350" s="347"/>
      <c r="AO350" s="347"/>
      <c r="AP350" s="347"/>
      <c r="AQ350" s="347"/>
      <c r="AR350" s="347"/>
      <c r="AS350" s="347"/>
      <c r="AT350" s="347"/>
      <c r="AU350" s="348"/>
      <c r="AV350" s="697"/>
      <c r="AW350" s="698"/>
      <c r="AX350" s="698"/>
      <c r="AY350" s="699"/>
    </row>
    <row r="351" spans="1:51" ht="24.75" customHeight="1">
      <c r="B351" s="313"/>
      <c r="C351" s="314"/>
      <c r="D351" s="314"/>
      <c r="E351" s="314"/>
      <c r="F351" s="314"/>
      <c r="G351" s="315"/>
      <c r="H351" s="341"/>
      <c r="I351" s="342"/>
      <c r="J351" s="342"/>
      <c r="K351" s="342"/>
      <c r="L351" s="343"/>
      <c r="M351" s="346"/>
      <c r="N351" s="347"/>
      <c r="O351" s="347"/>
      <c r="P351" s="347"/>
      <c r="Q351" s="347"/>
      <c r="R351" s="347"/>
      <c r="S351" s="347"/>
      <c r="T351" s="347"/>
      <c r="U351" s="347"/>
      <c r="V351" s="347"/>
      <c r="W351" s="347"/>
      <c r="X351" s="347"/>
      <c r="Y351" s="348"/>
      <c r="Z351" s="697"/>
      <c r="AA351" s="698"/>
      <c r="AB351" s="698"/>
      <c r="AC351" s="698"/>
      <c r="AD351" s="341"/>
      <c r="AE351" s="342"/>
      <c r="AF351" s="342"/>
      <c r="AG351" s="342"/>
      <c r="AH351" s="343"/>
      <c r="AI351" s="346"/>
      <c r="AJ351" s="347"/>
      <c r="AK351" s="347"/>
      <c r="AL351" s="347"/>
      <c r="AM351" s="347"/>
      <c r="AN351" s="347"/>
      <c r="AO351" s="347"/>
      <c r="AP351" s="347"/>
      <c r="AQ351" s="347"/>
      <c r="AR351" s="347"/>
      <c r="AS351" s="347"/>
      <c r="AT351" s="347"/>
      <c r="AU351" s="348"/>
      <c r="AV351" s="697"/>
      <c r="AW351" s="698"/>
      <c r="AX351" s="698"/>
      <c r="AY351" s="699"/>
    </row>
    <row r="352" spans="1:51" ht="24.75" customHeight="1">
      <c r="B352" s="313"/>
      <c r="C352" s="314"/>
      <c r="D352" s="314"/>
      <c r="E352" s="314"/>
      <c r="F352" s="314"/>
      <c r="G352" s="315"/>
      <c r="H352" s="642"/>
      <c r="I352" s="595"/>
      <c r="J352" s="595"/>
      <c r="K352" s="595"/>
      <c r="L352" s="596"/>
      <c r="M352" s="643"/>
      <c r="N352" s="644"/>
      <c r="O352" s="644"/>
      <c r="P352" s="644"/>
      <c r="Q352" s="644"/>
      <c r="R352" s="644"/>
      <c r="S352" s="644"/>
      <c r="T352" s="644"/>
      <c r="U352" s="644"/>
      <c r="V352" s="644"/>
      <c r="W352" s="644"/>
      <c r="X352" s="644"/>
      <c r="Y352" s="645"/>
      <c r="Z352" s="646"/>
      <c r="AA352" s="647"/>
      <c r="AB352" s="647"/>
      <c r="AC352" s="647"/>
      <c r="AD352" s="642"/>
      <c r="AE352" s="595"/>
      <c r="AF352" s="595"/>
      <c r="AG352" s="595"/>
      <c r="AH352" s="596"/>
      <c r="AI352" s="643"/>
      <c r="AJ352" s="644"/>
      <c r="AK352" s="644"/>
      <c r="AL352" s="644"/>
      <c r="AM352" s="644"/>
      <c r="AN352" s="644"/>
      <c r="AO352" s="644"/>
      <c r="AP352" s="644"/>
      <c r="AQ352" s="644"/>
      <c r="AR352" s="644"/>
      <c r="AS352" s="644"/>
      <c r="AT352" s="644"/>
      <c r="AU352" s="645"/>
      <c r="AV352" s="646"/>
      <c r="AW352" s="647"/>
      <c r="AX352" s="647"/>
      <c r="AY352" s="648"/>
    </row>
    <row r="353" spans="2:51" ht="24.75" customHeight="1">
      <c r="B353" s="313"/>
      <c r="C353" s="314"/>
      <c r="D353" s="314"/>
      <c r="E353" s="314"/>
      <c r="F353" s="314"/>
      <c r="G353" s="315"/>
      <c r="H353" s="716" t="s">
        <v>35</v>
      </c>
      <c r="I353" s="368"/>
      <c r="J353" s="368"/>
      <c r="K353" s="368"/>
      <c r="L353" s="368"/>
      <c r="M353" s="717"/>
      <c r="N353" s="718"/>
      <c r="O353" s="718"/>
      <c r="P353" s="718"/>
      <c r="Q353" s="718"/>
      <c r="R353" s="718"/>
      <c r="S353" s="718"/>
      <c r="T353" s="718"/>
      <c r="U353" s="718"/>
      <c r="V353" s="718"/>
      <c r="W353" s="718"/>
      <c r="X353" s="718"/>
      <c r="Y353" s="719"/>
      <c r="Z353" s="639">
        <f>SUM(Z345:AC352)</f>
        <v>5</v>
      </c>
      <c r="AA353" s="640"/>
      <c r="AB353" s="640"/>
      <c r="AC353" s="736"/>
      <c r="AD353" s="716" t="s">
        <v>35</v>
      </c>
      <c r="AE353" s="368"/>
      <c r="AF353" s="368"/>
      <c r="AG353" s="368"/>
      <c r="AH353" s="368"/>
      <c r="AI353" s="717"/>
      <c r="AJ353" s="718"/>
      <c r="AK353" s="718"/>
      <c r="AL353" s="718"/>
      <c r="AM353" s="718"/>
      <c r="AN353" s="718"/>
      <c r="AO353" s="718"/>
      <c r="AP353" s="718"/>
      <c r="AQ353" s="718"/>
      <c r="AR353" s="718"/>
      <c r="AS353" s="718"/>
      <c r="AT353" s="718"/>
      <c r="AU353" s="719"/>
      <c r="AV353" s="639">
        <f>SUM(AV345:AY352)</f>
        <v>0</v>
      </c>
      <c r="AW353" s="640"/>
      <c r="AX353" s="640"/>
      <c r="AY353" s="641"/>
    </row>
    <row r="354" spans="2:51" ht="25.15" customHeight="1">
      <c r="B354" s="313"/>
      <c r="C354" s="314"/>
      <c r="D354" s="314"/>
      <c r="E354" s="314"/>
      <c r="F354" s="314"/>
      <c r="G354" s="315"/>
      <c r="H354" s="721" t="s">
        <v>146</v>
      </c>
      <c r="I354" s="724"/>
      <c r="J354" s="724"/>
      <c r="K354" s="724"/>
      <c r="L354" s="724"/>
      <c r="M354" s="724"/>
      <c r="N354" s="724"/>
      <c r="O354" s="724"/>
      <c r="P354" s="724"/>
      <c r="Q354" s="724"/>
      <c r="R354" s="724"/>
      <c r="S354" s="724"/>
      <c r="T354" s="724"/>
      <c r="U354" s="724"/>
      <c r="V354" s="724"/>
      <c r="W354" s="724"/>
      <c r="X354" s="724"/>
      <c r="Y354" s="724"/>
      <c r="Z354" s="724"/>
      <c r="AA354" s="724"/>
      <c r="AB354" s="724"/>
      <c r="AC354" s="737"/>
      <c r="AD354" s="721" t="s">
        <v>147</v>
      </c>
      <c r="AE354" s="724"/>
      <c r="AF354" s="724"/>
      <c r="AG354" s="724"/>
      <c r="AH354" s="724"/>
      <c r="AI354" s="724"/>
      <c r="AJ354" s="724"/>
      <c r="AK354" s="724"/>
      <c r="AL354" s="724"/>
      <c r="AM354" s="724"/>
      <c r="AN354" s="724"/>
      <c r="AO354" s="724"/>
      <c r="AP354" s="724"/>
      <c r="AQ354" s="724"/>
      <c r="AR354" s="724"/>
      <c r="AS354" s="724"/>
      <c r="AT354" s="724"/>
      <c r="AU354" s="724"/>
      <c r="AV354" s="724"/>
      <c r="AW354" s="724"/>
      <c r="AX354" s="724"/>
      <c r="AY354" s="725"/>
    </row>
    <row r="355" spans="2:51" ht="25.5" customHeight="1">
      <c r="B355" s="313"/>
      <c r="C355" s="314"/>
      <c r="D355" s="314"/>
      <c r="E355" s="314"/>
      <c r="F355" s="314"/>
      <c r="G355" s="315"/>
      <c r="H355" s="726" t="s">
        <v>60</v>
      </c>
      <c r="I355" s="519"/>
      <c r="J355" s="519"/>
      <c r="K355" s="519"/>
      <c r="L355" s="519"/>
      <c r="M355" s="329" t="s">
        <v>143</v>
      </c>
      <c r="N355" s="290"/>
      <c r="O355" s="290"/>
      <c r="P355" s="290"/>
      <c r="Q355" s="290"/>
      <c r="R355" s="290"/>
      <c r="S355" s="290"/>
      <c r="T355" s="290"/>
      <c r="U355" s="290"/>
      <c r="V355" s="290"/>
      <c r="W355" s="290"/>
      <c r="X355" s="290"/>
      <c r="Y355" s="731"/>
      <c r="Z355" s="323" t="s">
        <v>144</v>
      </c>
      <c r="AA355" s="732"/>
      <c r="AB355" s="732"/>
      <c r="AC355" s="738"/>
      <c r="AD355" s="726" t="s">
        <v>60</v>
      </c>
      <c r="AE355" s="519"/>
      <c r="AF355" s="519"/>
      <c r="AG355" s="519"/>
      <c r="AH355" s="519"/>
      <c r="AI355" s="329" t="s">
        <v>143</v>
      </c>
      <c r="AJ355" s="290"/>
      <c r="AK355" s="290"/>
      <c r="AL355" s="290"/>
      <c r="AM355" s="290"/>
      <c r="AN355" s="290"/>
      <c r="AO355" s="290"/>
      <c r="AP355" s="290"/>
      <c r="AQ355" s="290"/>
      <c r="AR355" s="290"/>
      <c r="AS355" s="290"/>
      <c r="AT355" s="290"/>
      <c r="AU355" s="731"/>
      <c r="AV355" s="323" t="s">
        <v>144</v>
      </c>
      <c r="AW355" s="732"/>
      <c r="AX355" s="732"/>
      <c r="AY355" s="733"/>
    </row>
    <row r="356" spans="2:51" ht="24.75" customHeight="1">
      <c r="B356" s="313"/>
      <c r="C356" s="314"/>
      <c r="D356" s="314"/>
      <c r="E356" s="314"/>
      <c r="F356" s="314"/>
      <c r="G356" s="315"/>
      <c r="H356" s="703" t="s">
        <v>200</v>
      </c>
      <c r="I356" s="600"/>
      <c r="J356" s="600"/>
      <c r="K356" s="600"/>
      <c r="L356" s="601"/>
      <c r="M356" s="704" t="s">
        <v>201</v>
      </c>
      <c r="N356" s="734"/>
      <c r="O356" s="734"/>
      <c r="P356" s="734"/>
      <c r="Q356" s="734"/>
      <c r="R356" s="734"/>
      <c r="S356" s="734"/>
      <c r="T356" s="734"/>
      <c r="U356" s="734"/>
      <c r="V356" s="734"/>
      <c r="W356" s="734"/>
      <c r="X356" s="734"/>
      <c r="Y356" s="735"/>
      <c r="Z356" s="694">
        <v>2.2999999999999998</v>
      </c>
      <c r="AA356" s="695"/>
      <c r="AB356" s="695"/>
      <c r="AC356" s="739"/>
      <c r="AD356" s="703"/>
      <c r="AE356" s="600"/>
      <c r="AF356" s="600"/>
      <c r="AG356" s="600"/>
      <c r="AH356" s="601"/>
      <c r="AI356" s="704"/>
      <c r="AJ356" s="734"/>
      <c r="AK356" s="734"/>
      <c r="AL356" s="734"/>
      <c r="AM356" s="734"/>
      <c r="AN356" s="734"/>
      <c r="AO356" s="734"/>
      <c r="AP356" s="734"/>
      <c r="AQ356" s="734"/>
      <c r="AR356" s="734"/>
      <c r="AS356" s="734"/>
      <c r="AT356" s="734"/>
      <c r="AU356" s="735"/>
      <c r="AV356" s="694"/>
      <c r="AW356" s="695"/>
      <c r="AX356" s="695"/>
      <c r="AY356" s="696"/>
    </row>
    <row r="357" spans="2:51" ht="24.75" customHeight="1">
      <c r="B357" s="313"/>
      <c r="C357" s="314"/>
      <c r="D357" s="314"/>
      <c r="E357" s="314"/>
      <c r="F357" s="314"/>
      <c r="G357" s="315"/>
      <c r="H357" s="341"/>
      <c r="I357" s="342"/>
      <c r="J357" s="342"/>
      <c r="K357" s="342"/>
      <c r="L357" s="343"/>
      <c r="M357" s="346"/>
      <c r="N357" s="347"/>
      <c r="O357" s="347"/>
      <c r="P357" s="347"/>
      <c r="Q357" s="347"/>
      <c r="R357" s="347"/>
      <c r="S357" s="347"/>
      <c r="T357" s="347"/>
      <c r="U357" s="347"/>
      <c r="V357" s="347"/>
      <c r="W357" s="347"/>
      <c r="X357" s="347"/>
      <c r="Y357" s="348"/>
      <c r="Z357" s="697"/>
      <c r="AA357" s="698"/>
      <c r="AB357" s="698"/>
      <c r="AC357" s="720"/>
      <c r="AD357" s="341"/>
      <c r="AE357" s="342"/>
      <c r="AF357" s="342"/>
      <c r="AG357" s="342"/>
      <c r="AH357" s="343"/>
      <c r="AI357" s="346"/>
      <c r="AJ357" s="347"/>
      <c r="AK357" s="347"/>
      <c r="AL357" s="347"/>
      <c r="AM357" s="347"/>
      <c r="AN357" s="347"/>
      <c r="AO357" s="347"/>
      <c r="AP357" s="347"/>
      <c r="AQ357" s="347"/>
      <c r="AR357" s="347"/>
      <c r="AS357" s="347"/>
      <c r="AT357" s="347"/>
      <c r="AU357" s="348"/>
      <c r="AV357" s="697"/>
      <c r="AW357" s="698"/>
      <c r="AX357" s="698"/>
      <c r="AY357" s="699"/>
    </row>
    <row r="358" spans="2:51" ht="24.75" customHeight="1">
      <c r="B358" s="313"/>
      <c r="C358" s="314"/>
      <c r="D358" s="314"/>
      <c r="E358" s="314"/>
      <c r="F358" s="314"/>
      <c r="G358" s="315"/>
      <c r="H358" s="341"/>
      <c r="I358" s="342"/>
      <c r="J358" s="342"/>
      <c r="K358" s="342"/>
      <c r="L358" s="343"/>
      <c r="M358" s="346"/>
      <c r="N358" s="347"/>
      <c r="O358" s="347"/>
      <c r="P358" s="347"/>
      <c r="Q358" s="347"/>
      <c r="R358" s="347"/>
      <c r="S358" s="347"/>
      <c r="T358" s="347"/>
      <c r="U358" s="347"/>
      <c r="V358" s="347"/>
      <c r="W358" s="347"/>
      <c r="X358" s="347"/>
      <c r="Y358" s="348"/>
      <c r="Z358" s="697"/>
      <c r="AA358" s="698"/>
      <c r="AB358" s="698"/>
      <c r="AC358" s="720"/>
      <c r="AD358" s="341"/>
      <c r="AE358" s="342"/>
      <c r="AF358" s="342"/>
      <c r="AG358" s="342"/>
      <c r="AH358" s="343"/>
      <c r="AI358" s="346"/>
      <c r="AJ358" s="347"/>
      <c r="AK358" s="347"/>
      <c r="AL358" s="347"/>
      <c r="AM358" s="347"/>
      <c r="AN358" s="347"/>
      <c r="AO358" s="347"/>
      <c r="AP358" s="347"/>
      <c r="AQ358" s="347"/>
      <c r="AR358" s="347"/>
      <c r="AS358" s="347"/>
      <c r="AT358" s="347"/>
      <c r="AU358" s="348"/>
      <c r="AV358" s="697"/>
      <c r="AW358" s="698"/>
      <c r="AX358" s="698"/>
      <c r="AY358" s="699"/>
    </row>
    <row r="359" spans="2:51" ht="24.75" customHeight="1">
      <c r="B359" s="313"/>
      <c r="C359" s="314"/>
      <c r="D359" s="314"/>
      <c r="E359" s="314"/>
      <c r="F359" s="314"/>
      <c r="G359" s="315"/>
      <c r="H359" s="341"/>
      <c r="I359" s="342"/>
      <c r="J359" s="342"/>
      <c r="K359" s="342"/>
      <c r="L359" s="343"/>
      <c r="M359" s="346"/>
      <c r="N359" s="347"/>
      <c r="O359" s="347"/>
      <c r="P359" s="347"/>
      <c r="Q359" s="347"/>
      <c r="R359" s="347"/>
      <c r="S359" s="347"/>
      <c r="T359" s="347"/>
      <c r="U359" s="347"/>
      <c r="V359" s="347"/>
      <c r="W359" s="347"/>
      <c r="X359" s="347"/>
      <c r="Y359" s="348"/>
      <c r="Z359" s="697"/>
      <c r="AA359" s="698"/>
      <c r="AB359" s="698"/>
      <c r="AC359" s="720"/>
      <c r="AD359" s="341"/>
      <c r="AE359" s="342"/>
      <c r="AF359" s="342"/>
      <c r="AG359" s="342"/>
      <c r="AH359" s="343"/>
      <c r="AI359" s="346"/>
      <c r="AJ359" s="347"/>
      <c r="AK359" s="347"/>
      <c r="AL359" s="347"/>
      <c r="AM359" s="347"/>
      <c r="AN359" s="347"/>
      <c r="AO359" s="347"/>
      <c r="AP359" s="347"/>
      <c r="AQ359" s="347"/>
      <c r="AR359" s="347"/>
      <c r="AS359" s="347"/>
      <c r="AT359" s="347"/>
      <c r="AU359" s="348"/>
      <c r="AV359" s="697"/>
      <c r="AW359" s="698"/>
      <c r="AX359" s="698"/>
      <c r="AY359" s="699"/>
    </row>
    <row r="360" spans="2:51" ht="24.75" customHeight="1">
      <c r="B360" s="313"/>
      <c r="C360" s="314"/>
      <c r="D360" s="314"/>
      <c r="E360" s="314"/>
      <c r="F360" s="314"/>
      <c r="G360" s="315"/>
      <c r="H360" s="341"/>
      <c r="I360" s="342"/>
      <c r="J360" s="342"/>
      <c r="K360" s="342"/>
      <c r="L360" s="343"/>
      <c r="M360" s="346"/>
      <c r="N360" s="347"/>
      <c r="O360" s="347"/>
      <c r="P360" s="347"/>
      <c r="Q360" s="347"/>
      <c r="R360" s="347"/>
      <c r="S360" s="347"/>
      <c r="T360" s="347"/>
      <c r="U360" s="347"/>
      <c r="V360" s="347"/>
      <c r="W360" s="347"/>
      <c r="X360" s="347"/>
      <c r="Y360" s="348"/>
      <c r="Z360" s="697"/>
      <c r="AA360" s="698"/>
      <c r="AB360" s="698"/>
      <c r="AC360" s="698"/>
      <c r="AD360" s="341"/>
      <c r="AE360" s="342"/>
      <c r="AF360" s="342"/>
      <c r="AG360" s="342"/>
      <c r="AH360" s="343"/>
      <c r="AI360" s="346"/>
      <c r="AJ360" s="347"/>
      <c r="AK360" s="347"/>
      <c r="AL360" s="347"/>
      <c r="AM360" s="347"/>
      <c r="AN360" s="347"/>
      <c r="AO360" s="347"/>
      <c r="AP360" s="347"/>
      <c r="AQ360" s="347"/>
      <c r="AR360" s="347"/>
      <c r="AS360" s="347"/>
      <c r="AT360" s="347"/>
      <c r="AU360" s="348"/>
      <c r="AV360" s="697"/>
      <c r="AW360" s="698"/>
      <c r="AX360" s="698"/>
      <c r="AY360" s="699"/>
    </row>
    <row r="361" spans="2:51" ht="24.75" customHeight="1">
      <c r="B361" s="313"/>
      <c r="C361" s="314"/>
      <c r="D361" s="314"/>
      <c r="E361" s="314"/>
      <c r="F361" s="314"/>
      <c r="G361" s="315"/>
      <c r="H361" s="341"/>
      <c r="I361" s="342"/>
      <c r="J361" s="342"/>
      <c r="K361" s="342"/>
      <c r="L361" s="343"/>
      <c r="M361" s="346"/>
      <c r="N361" s="347"/>
      <c r="O361" s="347"/>
      <c r="P361" s="347"/>
      <c r="Q361" s="347"/>
      <c r="R361" s="347"/>
      <c r="S361" s="347"/>
      <c r="T361" s="347"/>
      <c r="U361" s="347"/>
      <c r="V361" s="347"/>
      <c r="W361" s="347"/>
      <c r="X361" s="347"/>
      <c r="Y361" s="348"/>
      <c r="Z361" s="697"/>
      <c r="AA361" s="698"/>
      <c r="AB361" s="698"/>
      <c r="AC361" s="698"/>
      <c r="AD361" s="341"/>
      <c r="AE361" s="342"/>
      <c r="AF361" s="342"/>
      <c r="AG361" s="342"/>
      <c r="AH361" s="343"/>
      <c r="AI361" s="346"/>
      <c r="AJ361" s="347"/>
      <c r="AK361" s="347"/>
      <c r="AL361" s="347"/>
      <c r="AM361" s="347"/>
      <c r="AN361" s="347"/>
      <c r="AO361" s="347"/>
      <c r="AP361" s="347"/>
      <c r="AQ361" s="347"/>
      <c r="AR361" s="347"/>
      <c r="AS361" s="347"/>
      <c r="AT361" s="347"/>
      <c r="AU361" s="348"/>
      <c r="AV361" s="697"/>
      <c r="AW361" s="698"/>
      <c r="AX361" s="698"/>
      <c r="AY361" s="699"/>
    </row>
    <row r="362" spans="2:51" ht="24.75" customHeight="1">
      <c r="B362" s="313"/>
      <c r="C362" s="314"/>
      <c r="D362" s="314"/>
      <c r="E362" s="314"/>
      <c r="F362" s="314"/>
      <c r="G362" s="315"/>
      <c r="H362" s="341"/>
      <c r="I362" s="342"/>
      <c r="J362" s="342"/>
      <c r="K362" s="342"/>
      <c r="L362" s="343"/>
      <c r="M362" s="346"/>
      <c r="N362" s="347"/>
      <c r="O362" s="347"/>
      <c r="P362" s="347"/>
      <c r="Q362" s="347"/>
      <c r="R362" s="347"/>
      <c r="S362" s="347"/>
      <c r="T362" s="347"/>
      <c r="U362" s="347"/>
      <c r="V362" s="347"/>
      <c r="W362" s="347"/>
      <c r="X362" s="347"/>
      <c r="Y362" s="348"/>
      <c r="Z362" s="697"/>
      <c r="AA362" s="698"/>
      <c r="AB362" s="698"/>
      <c r="AC362" s="698"/>
      <c r="AD362" s="341"/>
      <c r="AE362" s="342"/>
      <c r="AF362" s="342"/>
      <c r="AG362" s="342"/>
      <c r="AH362" s="343"/>
      <c r="AI362" s="346"/>
      <c r="AJ362" s="347"/>
      <c r="AK362" s="347"/>
      <c r="AL362" s="347"/>
      <c r="AM362" s="347"/>
      <c r="AN362" s="347"/>
      <c r="AO362" s="347"/>
      <c r="AP362" s="347"/>
      <c r="AQ362" s="347"/>
      <c r="AR362" s="347"/>
      <c r="AS362" s="347"/>
      <c r="AT362" s="347"/>
      <c r="AU362" s="348"/>
      <c r="AV362" s="697"/>
      <c r="AW362" s="698"/>
      <c r="AX362" s="698"/>
      <c r="AY362" s="699"/>
    </row>
    <row r="363" spans="2:51" ht="24.75" customHeight="1">
      <c r="B363" s="313"/>
      <c r="C363" s="314"/>
      <c r="D363" s="314"/>
      <c r="E363" s="314"/>
      <c r="F363" s="314"/>
      <c r="G363" s="315"/>
      <c r="H363" s="642"/>
      <c r="I363" s="595"/>
      <c r="J363" s="595"/>
      <c r="K363" s="595"/>
      <c r="L363" s="596"/>
      <c r="M363" s="643"/>
      <c r="N363" s="644"/>
      <c r="O363" s="644"/>
      <c r="P363" s="644"/>
      <c r="Q363" s="644"/>
      <c r="R363" s="644"/>
      <c r="S363" s="644"/>
      <c r="T363" s="644"/>
      <c r="U363" s="644"/>
      <c r="V363" s="644"/>
      <c r="W363" s="644"/>
      <c r="X363" s="644"/>
      <c r="Y363" s="645"/>
      <c r="Z363" s="646"/>
      <c r="AA363" s="647"/>
      <c r="AB363" s="647"/>
      <c r="AC363" s="647"/>
      <c r="AD363" s="642"/>
      <c r="AE363" s="595"/>
      <c r="AF363" s="595"/>
      <c r="AG363" s="595"/>
      <c r="AH363" s="596"/>
      <c r="AI363" s="643"/>
      <c r="AJ363" s="644"/>
      <c r="AK363" s="644"/>
      <c r="AL363" s="644"/>
      <c r="AM363" s="644"/>
      <c r="AN363" s="644"/>
      <c r="AO363" s="644"/>
      <c r="AP363" s="644"/>
      <c r="AQ363" s="644"/>
      <c r="AR363" s="644"/>
      <c r="AS363" s="644"/>
      <c r="AT363" s="644"/>
      <c r="AU363" s="645"/>
      <c r="AV363" s="646"/>
      <c r="AW363" s="647"/>
      <c r="AX363" s="647"/>
      <c r="AY363" s="648"/>
    </row>
    <row r="364" spans="2:51" ht="24.75" customHeight="1">
      <c r="B364" s="313"/>
      <c r="C364" s="314"/>
      <c r="D364" s="314"/>
      <c r="E364" s="314"/>
      <c r="F364" s="314"/>
      <c r="G364" s="315"/>
      <c r="H364" s="716" t="s">
        <v>35</v>
      </c>
      <c r="I364" s="368"/>
      <c r="J364" s="368"/>
      <c r="K364" s="368"/>
      <c r="L364" s="368"/>
      <c r="M364" s="717"/>
      <c r="N364" s="718"/>
      <c r="O364" s="718"/>
      <c r="P364" s="718"/>
      <c r="Q364" s="718"/>
      <c r="R364" s="718"/>
      <c r="S364" s="718"/>
      <c r="T364" s="718"/>
      <c r="U364" s="718"/>
      <c r="V364" s="718"/>
      <c r="W364" s="718"/>
      <c r="X364" s="718"/>
      <c r="Y364" s="719"/>
      <c r="Z364" s="639">
        <f>SUM(Z356:AC363)</f>
        <v>2.2999999999999998</v>
      </c>
      <c r="AA364" s="640"/>
      <c r="AB364" s="640"/>
      <c r="AC364" s="736"/>
      <c r="AD364" s="716" t="s">
        <v>35</v>
      </c>
      <c r="AE364" s="368"/>
      <c r="AF364" s="368"/>
      <c r="AG364" s="368"/>
      <c r="AH364" s="368"/>
      <c r="AI364" s="717"/>
      <c r="AJ364" s="718"/>
      <c r="AK364" s="718"/>
      <c r="AL364" s="718"/>
      <c r="AM364" s="718"/>
      <c r="AN364" s="718"/>
      <c r="AO364" s="718"/>
      <c r="AP364" s="718"/>
      <c r="AQ364" s="718"/>
      <c r="AR364" s="718"/>
      <c r="AS364" s="718"/>
      <c r="AT364" s="718"/>
      <c r="AU364" s="719"/>
      <c r="AV364" s="639">
        <f>SUM(AV356:AY363)</f>
        <v>0</v>
      </c>
      <c r="AW364" s="640"/>
      <c r="AX364" s="640"/>
      <c r="AY364" s="641"/>
    </row>
    <row r="365" spans="2:51" ht="24.75" customHeight="1">
      <c r="B365" s="313"/>
      <c r="C365" s="314"/>
      <c r="D365" s="314"/>
      <c r="E365" s="314"/>
      <c r="F365" s="314"/>
      <c r="G365" s="315"/>
      <c r="H365" s="721" t="s">
        <v>150</v>
      </c>
      <c r="I365" s="724"/>
      <c r="J365" s="724"/>
      <c r="K365" s="724"/>
      <c r="L365" s="724"/>
      <c r="M365" s="724"/>
      <c r="N365" s="724"/>
      <c r="O365" s="724"/>
      <c r="P365" s="724"/>
      <c r="Q365" s="724"/>
      <c r="R365" s="724"/>
      <c r="S365" s="724"/>
      <c r="T365" s="724"/>
      <c r="U365" s="724"/>
      <c r="V365" s="724"/>
      <c r="W365" s="724"/>
      <c r="X365" s="724"/>
      <c r="Y365" s="724"/>
      <c r="Z365" s="724"/>
      <c r="AA365" s="724"/>
      <c r="AB365" s="724"/>
      <c r="AC365" s="737"/>
      <c r="AD365" s="721" t="s">
        <v>151</v>
      </c>
      <c r="AE365" s="724"/>
      <c r="AF365" s="724"/>
      <c r="AG365" s="724"/>
      <c r="AH365" s="724"/>
      <c r="AI365" s="724"/>
      <c r="AJ365" s="724"/>
      <c r="AK365" s="724"/>
      <c r="AL365" s="724"/>
      <c r="AM365" s="724"/>
      <c r="AN365" s="724"/>
      <c r="AO365" s="724"/>
      <c r="AP365" s="724"/>
      <c r="AQ365" s="724"/>
      <c r="AR365" s="724"/>
      <c r="AS365" s="724"/>
      <c r="AT365" s="724"/>
      <c r="AU365" s="724"/>
      <c r="AV365" s="724"/>
      <c r="AW365" s="724"/>
      <c r="AX365" s="724"/>
      <c r="AY365" s="725"/>
    </row>
    <row r="366" spans="2:51" ht="24.75" customHeight="1">
      <c r="B366" s="313"/>
      <c r="C366" s="314"/>
      <c r="D366" s="314"/>
      <c r="E366" s="314"/>
      <c r="F366" s="314"/>
      <c r="G366" s="315"/>
      <c r="H366" s="726" t="s">
        <v>60</v>
      </c>
      <c r="I366" s="519"/>
      <c r="J366" s="519"/>
      <c r="K366" s="519"/>
      <c r="L366" s="519"/>
      <c r="M366" s="329" t="s">
        <v>143</v>
      </c>
      <c r="N366" s="290"/>
      <c r="O366" s="290"/>
      <c r="P366" s="290"/>
      <c r="Q366" s="290"/>
      <c r="R366" s="290"/>
      <c r="S366" s="290"/>
      <c r="T366" s="290"/>
      <c r="U366" s="290"/>
      <c r="V366" s="290"/>
      <c r="W366" s="290"/>
      <c r="X366" s="290"/>
      <c r="Y366" s="731"/>
      <c r="Z366" s="323" t="s">
        <v>144</v>
      </c>
      <c r="AA366" s="732"/>
      <c r="AB366" s="732"/>
      <c r="AC366" s="738"/>
      <c r="AD366" s="726" t="s">
        <v>60</v>
      </c>
      <c r="AE366" s="519"/>
      <c r="AF366" s="519"/>
      <c r="AG366" s="519"/>
      <c r="AH366" s="519"/>
      <c r="AI366" s="329" t="s">
        <v>143</v>
      </c>
      <c r="AJ366" s="290"/>
      <c r="AK366" s="290"/>
      <c r="AL366" s="290"/>
      <c r="AM366" s="290"/>
      <c r="AN366" s="290"/>
      <c r="AO366" s="290"/>
      <c r="AP366" s="290"/>
      <c r="AQ366" s="290"/>
      <c r="AR366" s="290"/>
      <c r="AS366" s="290"/>
      <c r="AT366" s="290"/>
      <c r="AU366" s="731"/>
      <c r="AV366" s="323" t="s">
        <v>144</v>
      </c>
      <c r="AW366" s="732"/>
      <c r="AX366" s="732"/>
      <c r="AY366" s="733"/>
    </row>
    <row r="367" spans="2:51" ht="24.75" customHeight="1">
      <c r="B367" s="313"/>
      <c r="C367" s="314"/>
      <c r="D367" s="314"/>
      <c r="E367" s="314"/>
      <c r="F367" s="314"/>
      <c r="G367" s="315"/>
      <c r="H367" s="703" t="s">
        <v>148</v>
      </c>
      <c r="I367" s="600"/>
      <c r="J367" s="600"/>
      <c r="K367" s="600"/>
      <c r="L367" s="601"/>
      <c r="M367" s="704" t="s">
        <v>201</v>
      </c>
      <c r="N367" s="734"/>
      <c r="O367" s="734"/>
      <c r="P367" s="734"/>
      <c r="Q367" s="734"/>
      <c r="R367" s="734"/>
      <c r="S367" s="734"/>
      <c r="T367" s="734"/>
      <c r="U367" s="734"/>
      <c r="V367" s="734"/>
      <c r="W367" s="734"/>
      <c r="X367" s="734"/>
      <c r="Y367" s="735"/>
      <c r="Z367" s="694">
        <v>1</v>
      </c>
      <c r="AA367" s="695"/>
      <c r="AB367" s="695"/>
      <c r="AC367" s="739"/>
      <c r="AD367" s="703"/>
      <c r="AE367" s="600"/>
      <c r="AF367" s="600"/>
      <c r="AG367" s="600"/>
      <c r="AH367" s="601"/>
      <c r="AI367" s="704"/>
      <c r="AJ367" s="734"/>
      <c r="AK367" s="734"/>
      <c r="AL367" s="734"/>
      <c r="AM367" s="734"/>
      <c r="AN367" s="734"/>
      <c r="AO367" s="734"/>
      <c r="AP367" s="734"/>
      <c r="AQ367" s="734"/>
      <c r="AR367" s="734"/>
      <c r="AS367" s="734"/>
      <c r="AT367" s="734"/>
      <c r="AU367" s="735"/>
      <c r="AV367" s="694"/>
      <c r="AW367" s="695"/>
      <c r="AX367" s="695"/>
      <c r="AY367" s="696"/>
    </row>
    <row r="368" spans="2:51" ht="24.75" customHeight="1">
      <c r="B368" s="313"/>
      <c r="C368" s="314"/>
      <c r="D368" s="314"/>
      <c r="E368" s="314"/>
      <c r="F368" s="314"/>
      <c r="G368" s="315"/>
      <c r="H368" s="341" t="s">
        <v>200</v>
      </c>
      <c r="I368" s="342"/>
      <c r="J368" s="342"/>
      <c r="K368" s="342"/>
      <c r="L368" s="343"/>
      <c r="M368" s="346" t="s">
        <v>201</v>
      </c>
      <c r="N368" s="347"/>
      <c r="O368" s="347"/>
      <c r="P368" s="347"/>
      <c r="Q368" s="347"/>
      <c r="R368" s="347"/>
      <c r="S368" s="347"/>
      <c r="T368" s="347"/>
      <c r="U368" s="347"/>
      <c r="V368" s="347"/>
      <c r="W368" s="347"/>
      <c r="X368" s="347"/>
      <c r="Y368" s="348"/>
      <c r="Z368" s="697">
        <v>1</v>
      </c>
      <c r="AA368" s="698"/>
      <c r="AB368" s="698"/>
      <c r="AC368" s="720"/>
      <c r="AD368" s="341"/>
      <c r="AE368" s="342"/>
      <c r="AF368" s="342"/>
      <c r="AG368" s="342"/>
      <c r="AH368" s="343"/>
      <c r="AI368" s="346"/>
      <c r="AJ368" s="347"/>
      <c r="AK368" s="347"/>
      <c r="AL368" s="347"/>
      <c r="AM368" s="347"/>
      <c r="AN368" s="347"/>
      <c r="AO368" s="347"/>
      <c r="AP368" s="347"/>
      <c r="AQ368" s="347"/>
      <c r="AR368" s="347"/>
      <c r="AS368" s="347"/>
      <c r="AT368" s="347"/>
      <c r="AU368" s="348"/>
      <c r="AV368" s="697"/>
      <c r="AW368" s="698"/>
      <c r="AX368" s="698"/>
      <c r="AY368" s="699"/>
    </row>
    <row r="369" spans="2:51" ht="24.75" customHeight="1">
      <c r="B369" s="313"/>
      <c r="C369" s="314"/>
      <c r="D369" s="314"/>
      <c r="E369" s="314"/>
      <c r="F369" s="314"/>
      <c r="G369" s="315"/>
      <c r="H369" s="341"/>
      <c r="I369" s="342"/>
      <c r="J369" s="342"/>
      <c r="K369" s="342"/>
      <c r="L369" s="343"/>
      <c r="M369" s="346"/>
      <c r="N369" s="347"/>
      <c r="O369" s="347"/>
      <c r="P369" s="347"/>
      <c r="Q369" s="347"/>
      <c r="R369" s="347"/>
      <c r="S369" s="347"/>
      <c r="T369" s="347"/>
      <c r="U369" s="347"/>
      <c r="V369" s="347"/>
      <c r="W369" s="347"/>
      <c r="X369" s="347"/>
      <c r="Y369" s="348"/>
      <c r="Z369" s="697"/>
      <c r="AA369" s="698"/>
      <c r="AB369" s="698"/>
      <c r="AC369" s="720"/>
      <c r="AD369" s="341"/>
      <c r="AE369" s="342"/>
      <c r="AF369" s="342"/>
      <c r="AG369" s="342"/>
      <c r="AH369" s="343"/>
      <c r="AI369" s="346"/>
      <c r="AJ369" s="347"/>
      <c r="AK369" s="347"/>
      <c r="AL369" s="347"/>
      <c r="AM369" s="347"/>
      <c r="AN369" s="347"/>
      <c r="AO369" s="347"/>
      <c r="AP369" s="347"/>
      <c r="AQ369" s="347"/>
      <c r="AR369" s="347"/>
      <c r="AS369" s="347"/>
      <c r="AT369" s="347"/>
      <c r="AU369" s="348"/>
      <c r="AV369" s="697"/>
      <c r="AW369" s="698"/>
      <c r="AX369" s="698"/>
      <c r="AY369" s="699"/>
    </row>
    <row r="370" spans="2:51" ht="24.75" customHeight="1">
      <c r="B370" s="313"/>
      <c r="C370" s="314"/>
      <c r="D370" s="314"/>
      <c r="E370" s="314"/>
      <c r="F370" s="314"/>
      <c r="G370" s="315"/>
      <c r="H370" s="341"/>
      <c r="I370" s="342"/>
      <c r="J370" s="342"/>
      <c r="K370" s="342"/>
      <c r="L370" s="343"/>
      <c r="M370" s="346"/>
      <c r="N370" s="347"/>
      <c r="O370" s="347"/>
      <c r="P370" s="347"/>
      <c r="Q370" s="347"/>
      <c r="R370" s="347"/>
      <c r="S370" s="347"/>
      <c r="T370" s="347"/>
      <c r="U370" s="347"/>
      <c r="V370" s="347"/>
      <c r="W370" s="347"/>
      <c r="X370" s="347"/>
      <c r="Y370" s="348"/>
      <c r="Z370" s="697"/>
      <c r="AA370" s="698"/>
      <c r="AB370" s="698"/>
      <c r="AC370" s="720"/>
      <c r="AD370" s="341"/>
      <c r="AE370" s="342"/>
      <c r="AF370" s="342"/>
      <c r="AG370" s="342"/>
      <c r="AH370" s="343"/>
      <c r="AI370" s="346"/>
      <c r="AJ370" s="347"/>
      <c r="AK370" s="347"/>
      <c r="AL370" s="347"/>
      <c r="AM370" s="347"/>
      <c r="AN370" s="347"/>
      <c r="AO370" s="347"/>
      <c r="AP370" s="347"/>
      <c r="AQ370" s="347"/>
      <c r="AR370" s="347"/>
      <c r="AS370" s="347"/>
      <c r="AT370" s="347"/>
      <c r="AU370" s="348"/>
      <c r="AV370" s="697"/>
      <c r="AW370" s="698"/>
      <c r="AX370" s="698"/>
      <c r="AY370" s="699"/>
    </row>
    <row r="371" spans="2:51" ht="24.75" customHeight="1">
      <c r="B371" s="313"/>
      <c r="C371" s="314"/>
      <c r="D371" s="314"/>
      <c r="E371" s="314"/>
      <c r="F371" s="314"/>
      <c r="G371" s="315"/>
      <c r="H371" s="341"/>
      <c r="I371" s="342"/>
      <c r="J371" s="342"/>
      <c r="K371" s="342"/>
      <c r="L371" s="343"/>
      <c r="M371" s="346"/>
      <c r="N371" s="347"/>
      <c r="O371" s="347"/>
      <c r="P371" s="347"/>
      <c r="Q371" s="347"/>
      <c r="R371" s="347"/>
      <c r="S371" s="347"/>
      <c r="T371" s="347"/>
      <c r="U371" s="347"/>
      <c r="V371" s="347"/>
      <c r="W371" s="347"/>
      <c r="X371" s="347"/>
      <c r="Y371" s="348"/>
      <c r="Z371" s="697"/>
      <c r="AA371" s="698"/>
      <c r="AB371" s="698"/>
      <c r="AC371" s="698"/>
      <c r="AD371" s="341"/>
      <c r="AE371" s="342"/>
      <c r="AF371" s="342"/>
      <c r="AG371" s="342"/>
      <c r="AH371" s="343"/>
      <c r="AI371" s="346"/>
      <c r="AJ371" s="347"/>
      <c r="AK371" s="347"/>
      <c r="AL371" s="347"/>
      <c r="AM371" s="347"/>
      <c r="AN371" s="347"/>
      <c r="AO371" s="347"/>
      <c r="AP371" s="347"/>
      <c r="AQ371" s="347"/>
      <c r="AR371" s="347"/>
      <c r="AS371" s="347"/>
      <c r="AT371" s="347"/>
      <c r="AU371" s="348"/>
      <c r="AV371" s="697"/>
      <c r="AW371" s="698"/>
      <c r="AX371" s="698"/>
      <c r="AY371" s="699"/>
    </row>
    <row r="372" spans="2:51" ht="24.75" customHeight="1">
      <c r="B372" s="313"/>
      <c r="C372" s="314"/>
      <c r="D372" s="314"/>
      <c r="E372" s="314"/>
      <c r="F372" s="314"/>
      <c r="G372" s="315"/>
      <c r="H372" s="341"/>
      <c r="I372" s="342"/>
      <c r="J372" s="342"/>
      <c r="K372" s="342"/>
      <c r="L372" s="343"/>
      <c r="M372" s="346"/>
      <c r="N372" s="347"/>
      <c r="O372" s="347"/>
      <c r="P372" s="347"/>
      <c r="Q372" s="347"/>
      <c r="R372" s="347"/>
      <c r="S372" s="347"/>
      <c r="T372" s="347"/>
      <c r="U372" s="347"/>
      <c r="V372" s="347"/>
      <c r="W372" s="347"/>
      <c r="X372" s="347"/>
      <c r="Y372" s="348"/>
      <c r="Z372" s="697"/>
      <c r="AA372" s="698"/>
      <c r="AB372" s="698"/>
      <c r="AC372" s="698"/>
      <c r="AD372" s="341"/>
      <c r="AE372" s="342"/>
      <c r="AF372" s="342"/>
      <c r="AG372" s="342"/>
      <c r="AH372" s="343"/>
      <c r="AI372" s="346"/>
      <c r="AJ372" s="347"/>
      <c r="AK372" s="347"/>
      <c r="AL372" s="347"/>
      <c r="AM372" s="347"/>
      <c r="AN372" s="347"/>
      <c r="AO372" s="347"/>
      <c r="AP372" s="347"/>
      <c r="AQ372" s="347"/>
      <c r="AR372" s="347"/>
      <c r="AS372" s="347"/>
      <c r="AT372" s="347"/>
      <c r="AU372" s="348"/>
      <c r="AV372" s="697"/>
      <c r="AW372" s="698"/>
      <c r="AX372" s="698"/>
      <c r="AY372" s="699"/>
    </row>
    <row r="373" spans="2:51" ht="24.75" customHeight="1">
      <c r="B373" s="313"/>
      <c r="C373" s="314"/>
      <c r="D373" s="314"/>
      <c r="E373" s="314"/>
      <c r="F373" s="314"/>
      <c r="G373" s="315"/>
      <c r="H373" s="341"/>
      <c r="I373" s="342"/>
      <c r="J373" s="342"/>
      <c r="K373" s="342"/>
      <c r="L373" s="343"/>
      <c r="M373" s="346"/>
      <c r="N373" s="347"/>
      <c r="O373" s="347"/>
      <c r="P373" s="347"/>
      <c r="Q373" s="347"/>
      <c r="R373" s="347"/>
      <c r="S373" s="347"/>
      <c r="T373" s="347"/>
      <c r="U373" s="347"/>
      <c r="V373" s="347"/>
      <c r="W373" s="347"/>
      <c r="X373" s="347"/>
      <c r="Y373" s="348"/>
      <c r="Z373" s="697"/>
      <c r="AA373" s="698"/>
      <c r="AB373" s="698"/>
      <c r="AC373" s="698"/>
      <c r="AD373" s="341"/>
      <c r="AE373" s="342"/>
      <c r="AF373" s="342"/>
      <c r="AG373" s="342"/>
      <c r="AH373" s="343"/>
      <c r="AI373" s="346"/>
      <c r="AJ373" s="347"/>
      <c r="AK373" s="347"/>
      <c r="AL373" s="347"/>
      <c r="AM373" s="347"/>
      <c r="AN373" s="347"/>
      <c r="AO373" s="347"/>
      <c r="AP373" s="347"/>
      <c r="AQ373" s="347"/>
      <c r="AR373" s="347"/>
      <c r="AS373" s="347"/>
      <c r="AT373" s="347"/>
      <c r="AU373" s="348"/>
      <c r="AV373" s="697"/>
      <c r="AW373" s="698"/>
      <c r="AX373" s="698"/>
      <c r="AY373" s="699"/>
    </row>
    <row r="374" spans="2:51" ht="24.75" customHeight="1">
      <c r="B374" s="313"/>
      <c r="C374" s="314"/>
      <c r="D374" s="314"/>
      <c r="E374" s="314"/>
      <c r="F374" s="314"/>
      <c r="G374" s="315"/>
      <c r="H374" s="642"/>
      <c r="I374" s="595"/>
      <c r="J374" s="595"/>
      <c r="K374" s="595"/>
      <c r="L374" s="596"/>
      <c r="M374" s="643"/>
      <c r="N374" s="644"/>
      <c r="O374" s="644"/>
      <c r="P374" s="644"/>
      <c r="Q374" s="644"/>
      <c r="R374" s="644"/>
      <c r="S374" s="644"/>
      <c r="T374" s="644"/>
      <c r="U374" s="644"/>
      <c r="V374" s="644"/>
      <c r="W374" s="644"/>
      <c r="X374" s="644"/>
      <c r="Y374" s="645"/>
      <c r="Z374" s="646"/>
      <c r="AA374" s="647"/>
      <c r="AB374" s="647"/>
      <c r="AC374" s="647"/>
      <c r="AD374" s="642"/>
      <c r="AE374" s="595"/>
      <c r="AF374" s="595"/>
      <c r="AG374" s="595"/>
      <c r="AH374" s="596"/>
      <c r="AI374" s="643"/>
      <c r="AJ374" s="644"/>
      <c r="AK374" s="644"/>
      <c r="AL374" s="644"/>
      <c r="AM374" s="644"/>
      <c r="AN374" s="644"/>
      <c r="AO374" s="644"/>
      <c r="AP374" s="644"/>
      <c r="AQ374" s="644"/>
      <c r="AR374" s="644"/>
      <c r="AS374" s="644"/>
      <c r="AT374" s="644"/>
      <c r="AU374" s="645"/>
      <c r="AV374" s="646"/>
      <c r="AW374" s="647"/>
      <c r="AX374" s="647"/>
      <c r="AY374" s="648"/>
    </row>
    <row r="375" spans="2:51" ht="24.75" customHeight="1">
      <c r="B375" s="313"/>
      <c r="C375" s="314"/>
      <c r="D375" s="314"/>
      <c r="E375" s="314"/>
      <c r="F375" s="314"/>
      <c r="G375" s="315"/>
      <c r="H375" s="716" t="s">
        <v>35</v>
      </c>
      <c r="I375" s="368"/>
      <c r="J375" s="368"/>
      <c r="K375" s="368"/>
      <c r="L375" s="368"/>
      <c r="M375" s="717"/>
      <c r="N375" s="718"/>
      <c r="O375" s="718"/>
      <c r="P375" s="718"/>
      <c r="Q375" s="718"/>
      <c r="R375" s="718"/>
      <c r="S375" s="718"/>
      <c r="T375" s="718"/>
      <c r="U375" s="718"/>
      <c r="V375" s="718"/>
      <c r="W375" s="718"/>
      <c r="X375" s="718"/>
      <c r="Y375" s="719"/>
      <c r="Z375" s="639">
        <f>SUM(Z367:AC374)</f>
        <v>2</v>
      </c>
      <c r="AA375" s="640"/>
      <c r="AB375" s="640"/>
      <c r="AC375" s="736"/>
      <c r="AD375" s="716" t="s">
        <v>35</v>
      </c>
      <c r="AE375" s="368"/>
      <c r="AF375" s="368"/>
      <c r="AG375" s="368"/>
      <c r="AH375" s="368"/>
      <c r="AI375" s="717"/>
      <c r="AJ375" s="718"/>
      <c r="AK375" s="718"/>
      <c r="AL375" s="718"/>
      <c r="AM375" s="718"/>
      <c r="AN375" s="718"/>
      <c r="AO375" s="718"/>
      <c r="AP375" s="718"/>
      <c r="AQ375" s="718"/>
      <c r="AR375" s="718"/>
      <c r="AS375" s="718"/>
      <c r="AT375" s="718"/>
      <c r="AU375" s="719"/>
      <c r="AV375" s="639">
        <f>SUM(AV367:AY374)</f>
        <v>0</v>
      </c>
      <c r="AW375" s="640"/>
      <c r="AX375" s="640"/>
      <c r="AY375" s="641"/>
    </row>
    <row r="376" spans="2:51" ht="24.75" customHeight="1">
      <c r="B376" s="313"/>
      <c r="C376" s="314"/>
      <c r="D376" s="314"/>
      <c r="E376" s="314"/>
      <c r="F376" s="314"/>
      <c r="G376" s="315"/>
      <c r="H376" s="721" t="s">
        <v>154</v>
      </c>
      <c r="I376" s="724"/>
      <c r="J376" s="724"/>
      <c r="K376" s="724"/>
      <c r="L376" s="724"/>
      <c r="M376" s="724"/>
      <c r="N376" s="724"/>
      <c r="O376" s="724"/>
      <c r="P376" s="724"/>
      <c r="Q376" s="724"/>
      <c r="R376" s="724"/>
      <c r="S376" s="724"/>
      <c r="T376" s="724"/>
      <c r="U376" s="724"/>
      <c r="V376" s="724"/>
      <c r="W376" s="724"/>
      <c r="X376" s="724"/>
      <c r="Y376" s="724"/>
      <c r="Z376" s="724"/>
      <c r="AA376" s="724"/>
      <c r="AB376" s="724"/>
      <c r="AC376" s="737"/>
      <c r="AD376" s="721" t="s">
        <v>155</v>
      </c>
      <c r="AE376" s="724"/>
      <c r="AF376" s="724"/>
      <c r="AG376" s="724"/>
      <c r="AH376" s="724"/>
      <c r="AI376" s="724"/>
      <c r="AJ376" s="724"/>
      <c r="AK376" s="724"/>
      <c r="AL376" s="724"/>
      <c r="AM376" s="724"/>
      <c r="AN376" s="724"/>
      <c r="AO376" s="724"/>
      <c r="AP376" s="724"/>
      <c r="AQ376" s="724"/>
      <c r="AR376" s="724"/>
      <c r="AS376" s="724"/>
      <c r="AT376" s="724"/>
      <c r="AU376" s="724"/>
      <c r="AV376" s="724"/>
      <c r="AW376" s="724"/>
      <c r="AX376" s="724"/>
      <c r="AY376" s="725"/>
    </row>
    <row r="377" spans="2:51" ht="24.75" customHeight="1">
      <c r="B377" s="313"/>
      <c r="C377" s="314"/>
      <c r="D377" s="314"/>
      <c r="E377" s="314"/>
      <c r="F377" s="314"/>
      <c r="G377" s="315"/>
      <c r="H377" s="726" t="s">
        <v>60</v>
      </c>
      <c r="I377" s="519"/>
      <c r="J377" s="519"/>
      <c r="K377" s="519"/>
      <c r="L377" s="519"/>
      <c r="M377" s="329" t="s">
        <v>143</v>
      </c>
      <c r="N377" s="290"/>
      <c r="O377" s="290"/>
      <c r="P377" s="290"/>
      <c r="Q377" s="290"/>
      <c r="R377" s="290"/>
      <c r="S377" s="290"/>
      <c r="T377" s="290"/>
      <c r="U377" s="290"/>
      <c r="V377" s="290"/>
      <c r="W377" s="290"/>
      <c r="X377" s="290"/>
      <c r="Y377" s="731"/>
      <c r="Z377" s="323" t="s">
        <v>144</v>
      </c>
      <c r="AA377" s="732"/>
      <c r="AB377" s="732"/>
      <c r="AC377" s="738"/>
      <c r="AD377" s="726" t="s">
        <v>60</v>
      </c>
      <c r="AE377" s="519"/>
      <c r="AF377" s="519"/>
      <c r="AG377" s="519"/>
      <c r="AH377" s="519"/>
      <c r="AI377" s="329" t="s">
        <v>143</v>
      </c>
      <c r="AJ377" s="290"/>
      <c r="AK377" s="290"/>
      <c r="AL377" s="290"/>
      <c r="AM377" s="290"/>
      <c r="AN377" s="290"/>
      <c r="AO377" s="290"/>
      <c r="AP377" s="290"/>
      <c r="AQ377" s="290"/>
      <c r="AR377" s="290"/>
      <c r="AS377" s="290"/>
      <c r="AT377" s="290"/>
      <c r="AU377" s="731"/>
      <c r="AV377" s="323" t="s">
        <v>144</v>
      </c>
      <c r="AW377" s="732"/>
      <c r="AX377" s="732"/>
      <c r="AY377" s="733"/>
    </row>
    <row r="378" spans="2:51" ht="24.75" customHeight="1">
      <c r="B378" s="313"/>
      <c r="C378" s="314"/>
      <c r="D378" s="314"/>
      <c r="E378" s="314"/>
      <c r="F378" s="314"/>
      <c r="G378" s="315"/>
      <c r="H378" s="703" t="s">
        <v>148</v>
      </c>
      <c r="I378" s="600"/>
      <c r="J378" s="600"/>
      <c r="K378" s="600"/>
      <c r="L378" s="601"/>
      <c r="M378" s="704" t="s">
        <v>201</v>
      </c>
      <c r="N378" s="734"/>
      <c r="O378" s="734"/>
      <c r="P378" s="734"/>
      <c r="Q378" s="734"/>
      <c r="R378" s="734"/>
      <c r="S378" s="734"/>
      <c r="T378" s="734"/>
      <c r="U378" s="734"/>
      <c r="V378" s="734"/>
      <c r="W378" s="734"/>
      <c r="X378" s="734"/>
      <c r="Y378" s="735"/>
      <c r="Z378" s="767">
        <v>0.5</v>
      </c>
      <c r="AA378" s="768"/>
      <c r="AB378" s="768"/>
      <c r="AC378" s="769"/>
      <c r="AD378" s="703"/>
      <c r="AE378" s="600"/>
      <c r="AF378" s="600"/>
      <c r="AG378" s="600"/>
      <c r="AH378" s="601"/>
      <c r="AI378" s="704"/>
      <c r="AJ378" s="734"/>
      <c r="AK378" s="734"/>
      <c r="AL378" s="734"/>
      <c r="AM378" s="734"/>
      <c r="AN378" s="734"/>
      <c r="AO378" s="734"/>
      <c r="AP378" s="734"/>
      <c r="AQ378" s="734"/>
      <c r="AR378" s="734"/>
      <c r="AS378" s="734"/>
      <c r="AT378" s="734"/>
      <c r="AU378" s="735"/>
      <c r="AV378" s="694"/>
      <c r="AW378" s="695"/>
      <c r="AX378" s="695"/>
      <c r="AY378" s="696"/>
    </row>
    <row r="379" spans="2:51" ht="24.75" customHeight="1">
      <c r="B379" s="313"/>
      <c r="C379" s="314"/>
      <c r="D379" s="314"/>
      <c r="E379" s="314"/>
      <c r="F379" s="314"/>
      <c r="G379" s="315"/>
      <c r="H379" s="341"/>
      <c r="I379" s="342"/>
      <c r="J379" s="342"/>
      <c r="K379" s="342"/>
      <c r="L379" s="343"/>
      <c r="M379" s="346"/>
      <c r="N379" s="347"/>
      <c r="O379" s="347"/>
      <c r="P379" s="347"/>
      <c r="Q379" s="347"/>
      <c r="R379" s="347"/>
      <c r="S379" s="347"/>
      <c r="T379" s="347"/>
      <c r="U379" s="347"/>
      <c r="V379" s="347"/>
      <c r="W379" s="347"/>
      <c r="X379" s="347"/>
      <c r="Y379" s="348"/>
      <c r="Z379" s="764"/>
      <c r="AA379" s="765"/>
      <c r="AB379" s="765"/>
      <c r="AC379" s="766"/>
      <c r="AD379" s="341"/>
      <c r="AE379" s="342"/>
      <c r="AF379" s="342"/>
      <c r="AG379" s="342"/>
      <c r="AH379" s="343"/>
      <c r="AI379" s="346"/>
      <c r="AJ379" s="347"/>
      <c r="AK379" s="347"/>
      <c r="AL379" s="347"/>
      <c r="AM379" s="347"/>
      <c r="AN379" s="347"/>
      <c r="AO379" s="347"/>
      <c r="AP379" s="347"/>
      <c r="AQ379" s="347"/>
      <c r="AR379" s="347"/>
      <c r="AS379" s="347"/>
      <c r="AT379" s="347"/>
      <c r="AU379" s="348"/>
      <c r="AV379" s="697"/>
      <c r="AW379" s="698"/>
      <c r="AX379" s="698"/>
      <c r="AY379" s="699"/>
    </row>
    <row r="380" spans="2:51" ht="24.75" customHeight="1">
      <c r="B380" s="313"/>
      <c r="C380" s="314"/>
      <c r="D380" s="314"/>
      <c r="E380" s="314"/>
      <c r="F380" s="314"/>
      <c r="G380" s="315"/>
      <c r="H380" s="341"/>
      <c r="I380" s="342"/>
      <c r="J380" s="342"/>
      <c r="K380" s="342"/>
      <c r="L380" s="343"/>
      <c r="M380" s="346"/>
      <c r="N380" s="347"/>
      <c r="O380" s="347"/>
      <c r="P380" s="347"/>
      <c r="Q380" s="347"/>
      <c r="R380" s="347"/>
      <c r="S380" s="347"/>
      <c r="T380" s="347"/>
      <c r="U380" s="347"/>
      <c r="V380" s="347"/>
      <c r="W380" s="347"/>
      <c r="X380" s="347"/>
      <c r="Y380" s="348"/>
      <c r="Z380" s="764"/>
      <c r="AA380" s="765"/>
      <c r="AB380" s="765"/>
      <c r="AC380" s="766"/>
      <c r="AD380" s="341"/>
      <c r="AE380" s="342"/>
      <c r="AF380" s="342"/>
      <c r="AG380" s="342"/>
      <c r="AH380" s="343"/>
      <c r="AI380" s="346"/>
      <c r="AJ380" s="347"/>
      <c r="AK380" s="347"/>
      <c r="AL380" s="347"/>
      <c r="AM380" s="347"/>
      <c r="AN380" s="347"/>
      <c r="AO380" s="347"/>
      <c r="AP380" s="347"/>
      <c r="AQ380" s="347"/>
      <c r="AR380" s="347"/>
      <c r="AS380" s="347"/>
      <c r="AT380" s="347"/>
      <c r="AU380" s="348"/>
      <c r="AV380" s="697"/>
      <c r="AW380" s="698"/>
      <c r="AX380" s="698"/>
      <c r="AY380" s="699"/>
    </row>
    <row r="381" spans="2:51" ht="24.75" customHeight="1">
      <c r="B381" s="313"/>
      <c r="C381" s="314"/>
      <c r="D381" s="314"/>
      <c r="E381" s="314"/>
      <c r="F381" s="314"/>
      <c r="G381" s="315"/>
      <c r="H381" s="341"/>
      <c r="I381" s="342"/>
      <c r="J381" s="342"/>
      <c r="K381" s="342"/>
      <c r="L381" s="343"/>
      <c r="M381" s="346"/>
      <c r="N381" s="347"/>
      <c r="O381" s="347"/>
      <c r="P381" s="347"/>
      <c r="Q381" s="347"/>
      <c r="R381" s="347"/>
      <c r="S381" s="347"/>
      <c r="T381" s="347"/>
      <c r="U381" s="347"/>
      <c r="V381" s="347"/>
      <c r="W381" s="347"/>
      <c r="X381" s="347"/>
      <c r="Y381" s="348"/>
      <c r="Z381" s="764"/>
      <c r="AA381" s="765"/>
      <c r="AB381" s="765"/>
      <c r="AC381" s="766"/>
      <c r="AD381" s="341"/>
      <c r="AE381" s="342"/>
      <c r="AF381" s="342"/>
      <c r="AG381" s="342"/>
      <c r="AH381" s="343"/>
      <c r="AI381" s="346"/>
      <c r="AJ381" s="347"/>
      <c r="AK381" s="347"/>
      <c r="AL381" s="347"/>
      <c r="AM381" s="347"/>
      <c r="AN381" s="347"/>
      <c r="AO381" s="347"/>
      <c r="AP381" s="347"/>
      <c r="AQ381" s="347"/>
      <c r="AR381" s="347"/>
      <c r="AS381" s="347"/>
      <c r="AT381" s="347"/>
      <c r="AU381" s="348"/>
      <c r="AV381" s="697"/>
      <c r="AW381" s="698"/>
      <c r="AX381" s="698"/>
      <c r="AY381" s="699"/>
    </row>
    <row r="382" spans="2:51" ht="24.75" customHeight="1">
      <c r="B382" s="313"/>
      <c r="C382" s="314"/>
      <c r="D382" s="314"/>
      <c r="E382" s="314"/>
      <c r="F382" s="314"/>
      <c r="G382" s="315"/>
      <c r="H382" s="341"/>
      <c r="I382" s="342"/>
      <c r="J382" s="342"/>
      <c r="K382" s="342"/>
      <c r="L382" s="343"/>
      <c r="M382" s="346"/>
      <c r="N382" s="347"/>
      <c r="O382" s="347"/>
      <c r="P382" s="347"/>
      <c r="Q382" s="347"/>
      <c r="R382" s="347"/>
      <c r="S382" s="347"/>
      <c r="T382" s="347"/>
      <c r="U382" s="347"/>
      <c r="V382" s="347"/>
      <c r="W382" s="347"/>
      <c r="X382" s="347"/>
      <c r="Y382" s="348"/>
      <c r="Z382" s="764"/>
      <c r="AA382" s="765"/>
      <c r="AB382" s="765"/>
      <c r="AC382" s="765"/>
      <c r="AD382" s="341"/>
      <c r="AE382" s="342"/>
      <c r="AF382" s="342"/>
      <c r="AG382" s="342"/>
      <c r="AH382" s="343"/>
      <c r="AI382" s="346"/>
      <c r="AJ382" s="347"/>
      <c r="AK382" s="347"/>
      <c r="AL382" s="347"/>
      <c r="AM382" s="347"/>
      <c r="AN382" s="347"/>
      <c r="AO382" s="347"/>
      <c r="AP382" s="347"/>
      <c r="AQ382" s="347"/>
      <c r="AR382" s="347"/>
      <c r="AS382" s="347"/>
      <c r="AT382" s="347"/>
      <c r="AU382" s="348"/>
      <c r="AV382" s="697"/>
      <c r="AW382" s="698"/>
      <c r="AX382" s="698"/>
      <c r="AY382" s="699"/>
    </row>
    <row r="383" spans="2:51" ht="24.75" customHeight="1">
      <c r="B383" s="313"/>
      <c r="C383" s="314"/>
      <c r="D383" s="314"/>
      <c r="E383" s="314"/>
      <c r="F383" s="314"/>
      <c r="G383" s="315"/>
      <c r="H383" s="341"/>
      <c r="I383" s="342"/>
      <c r="J383" s="342"/>
      <c r="K383" s="342"/>
      <c r="L383" s="343"/>
      <c r="M383" s="346"/>
      <c r="N383" s="347"/>
      <c r="O383" s="347"/>
      <c r="P383" s="347"/>
      <c r="Q383" s="347"/>
      <c r="R383" s="347"/>
      <c r="S383" s="347"/>
      <c r="T383" s="347"/>
      <c r="U383" s="347"/>
      <c r="V383" s="347"/>
      <c r="W383" s="347"/>
      <c r="X383" s="347"/>
      <c r="Y383" s="348"/>
      <c r="Z383" s="764"/>
      <c r="AA383" s="765"/>
      <c r="AB383" s="765"/>
      <c r="AC383" s="765"/>
      <c r="AD383" s="341"/>
      <c r="AE383" s="342"/>
      <c r="AF383" s="342"/>
      <c r="AG383" s="342"/>
      <c r="AH383" s="343"/>
      <c r="AI383" s="346"/>
      <c r="AJ383" s="347"/>
      <c r="AK383" s="347"/>
      <c r="AL383" s="347"/>
      <c r="AM383" s="347"/>
      <c r="AN383" s="347"/>
      <c r="AO383" s="347"/>
      <c r="AP383" s="347"/>
      <c r="AQ383" s="347"/>
      <c r="AR383" s="347"/>
      <c r="AS383" s="347"/>
      <c r="AT383" s="347"/>
      <c r="AU383" s="348"/>
      <c r="AV383" s="697"/>
      <c r="AW383" s="698"/>
      <c r="AX383" s="698"/>
      <c r="AY383" s="699"/>
    </row>
    <row r="384" spans="2:51" ht="24.75" customHeight="1">
      <c r="B384" s="313"/>
      <c r="C384" s="314"/>
      <c r="D384" s="314"/>
      <c r="E384" s="314"/>
      <c r="F384" s="314"/>
      <c r="G384" s="315"/>
      <c r="H384" s="341"/>
      <c r="I384" s="342"/>
      <c r="J384" s="342"/>
      <c r="K384" s="342"/>
      <c r="L384" s="343"/>
      <c r="M384" s="346"/>
      <c r="N384" s="347"/>
      <c r="O384" s="347"/>
      <c r="P384" s="347"/>
      <c r="Q384" s="347"/>
      <c r="R384" s="347"/>
      <c r="S384" s="347"/>
      <c r="T384" s="347"/>
      <c r="U384" s="347"/>
      <c r="V384" s="347"/>
      <c r="W384" s="347"/>
      <c r="X384" s="347"/>
      <c r="Y384" s="348"/>
      <c r="Z384" s="764"/>
      <c r="AA384" s="765"/>
      <c r="AB384" s="765"/>
      <c r="AC384" s="765"/>
      <c r="AD384" s="341"/>
      <c r="AE384" s="342"/>
      <c r="AF384" s="342"/>
      <c r="AG384" s="342"/>
      <c r="AH384" s="343"/>
      <c r="AI384" s="346"/>
      <c r="AJ384" s="347"/>
      <c r="AK384" s="347"/>
      <c r="AL384" s="347"/>
      <c r="AM384" s="347"/>
      <c r="AN384" s="347"/>
      <c r="AO384" s="347"/>
      <c r="AP384" s="347"/>
      <c r="AQ384" s="347"/>
      <c r="AR384" s="347"/>
      <c r="AS384" s="347"/>
      <c r="AT384" s="347"/>
      <c r="AU384" s="348"/>
      <c r="AV384" s="697"/>
      <c r="AW384" s="698"/>
      <c r="AX384" s="698"/>
      <c r="AY384" s="699"/>
    </row>
    <row r="385" spans="2:51" ht="24.75" customHeight="1">
      <c r="B385" s="313"/>
      <c r="C385" s="314"/>
      <c r="D385" s="314"/>
      <c r="E385" s="314"/>
      <c r="F385" s="314"/>
      <c r="G385" s="315"/>
      <c r="H385" s="642"/>
      <c r="I385" s="595"/>
      <c r="J385" s="595"/>
      <c r="K385" s="595"/>
      <c r="L385" s="596"/>
      <c r="M385" s="643"/>
      <c r="N385" s="644"/>
      <c r="O385" s="644"/>
      <c r="P385" s="644"/>
      <c r="Q385" s="644"/>
      <c r="R385" s="644"/>
      <c r="S385" s="644"/>
      <c r="T385" s="644"/>
      <c r="U385" s="644"/>
      <c r="V385" s="644"/>
      <c r="W385" s="644"/>
      <c r="X385" s="644"/>
      <c r="Y385" s="645"/>
      <c r="Z385" s="1003"/>
      <c r="AA385" s="1004"/>
      <c r="AB385" s="1004"/>
      <c r="AC385" s="1004"/>
      <c r="AD385" s="642"/>
      <c r="AE385" s="595"/>
      <c r="AF385" s="595"/>
      <c r="AG385" s="595"/>
      <c r="AH385" s="596"/>
      <c r="AI385" s="643"/>
      <c r="AJ385" s="644"/>
      <c r="AK385" s="644"/>
      <c r="AL385" s="644"/>
      <c r="AM385" s="644"/>
      <c r="AN385" s="644"/>
      <c r="AO385" s="644"/>
      <c r="AP385" s="644"/>
      <c r="AQ385" s="644"/>
      <c r="AR385" s="644"/>
      <c r="AS385" s="644"/>
      <c r="AT385" s="644"/>
      <c r="AU385" s="645"/>
      <c r="AV385" s="646"/>
      <c r="AW385" s="647"/>
      <c r="AX385" s="647"/>
      <c r="AY385" s="648"/>
    </row>
    <row r="386" spans="2:51" ht="24.75" customHeight="1" thickBot="1">
      <c r="B386" s="316"/>
      <c r="C386" s="317"/>
      <c r="D386" s="317"/>
      <c r="E386" s="317"/>
      <c r="F386" s="317"/>
      <c r="G386" s="318"/>
      <c r="H386" s="740" t="s">
        <v>35</v>
      </c>
      <c r="I386" s="741"/>
      <c r="J386" s="741"/>
      <c r="K386" s="741"/>
      <c r="L386" s="741"/>
      <c r="M386" s="742"/>
      <c r="N386" s="743"/>
      <c r="O386" s="743"/>
      <c r="P386" s="743"/>
      <c r="Q386" s="743"/>
      <c r="R386" s="743"/>
      <c r="S386" s="743"/>
      <c r="T386" s="743"/>
      <c r="U386" s="743"/>
      <c r="V386" s="743"/>
      <c r="W386" s="743"/>
      <c r="X386" s="743"/>
      <c r="Y386" s="744"/>
      <c r="Z386" s="852">
        <f>SUM(Z378:AC385)</f>
        <v>0.5</v>
      </c>
      <c r="AA386" s="853"/>
      <c r="AB386" s="853"/>
      <c r="AC386" s="854"/>
      <c r="AD386" s="740" t="s">
        <v>35</v>
      </c>
      <c r="AE386" s="741"/>
      <c r="AF386" s="741"/>
      <c r="AG386" s="741"/>
      <c r="AH386" s="741"/>
      <c r="AI386" s="742"/>
      <c r="AJ386" s="743"/>
      <c r="AK386" s="743"/>
      <c r="AL386" s="743"/>
      <c r="AM386" s="743"/>
      <c r="AN386" s="743"/>
      <c r="AO386" s="743"/>
      <c r="AP386" s="743"/>
      <c r="AQ386" s="743"/>
      <c r="AR386" s="743"/>
      <c r="AS386" s="743"/>
      <c r="AT386" s="743"/>
      <c r="AU386" s="744"/>
      <c r="AV386" s="745">
        <f>SUM(AV378:AY385)</f>
        <v>0</v>
      </c>
      <c r="AW386" s="746"/>
      <c r="AX386" s="746"/>
      <c r="AY386" s="748"/>
    </row>
    <row r="388" spans="2:51" ht="23.25" customHeight="1">
      <c r="B388" s="53" t="s">
        <v>121</v>
      </c>
      <c r="C388" s="53"/>
      <c r="D388" s="53"/>
      <c r="E388" s="54"/>
      <c r="F388" s="54"/>
      <c r="G388" s="308" t="s">
        <v>181</v>
      </c>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c r="AJ388" s="308"/>
      <c r="AK388" s="308"/>
      <c r="AL388" s="308"/>
      <c r="AM388" s="308"/>
      <c r="AN388" s="308"/>
      <c r="AO388" s="308"/>
      <c r="AP388" s="308"/>
      <c r="AQ388" s="308"/>
      <c r="AR388" s="308"/>
      <c r="AS388" s="308"/>
      <c r="AT388" s="308"/>
      <c r="AU388" s="308"/>
      <c r="AV388" s="308"/>
      <c r="AW388" s="308"/>
      <c r="AX388" s="308"/>
      <c r="AY388" s="54"/>
    </row>
    <row r="389" spans="2:51" ht="14.25">
      <c r="C389" s="55" t="s">
        <v>156</v>
      </c>
    </row>
    <row r="390" spans="2:51">
      <c r="C390" s="1" t="s">
        <v>141</v>
      </c>
    </row>
    <row r="391" spans="2:51" ht="34.5" customHeight="1">
      <c r="B391" s="264"/>
      <c r="C391" s="264"/>
      <c r="D391" s="269" t="s">
        <v>157</v>
      </c>
      <c r="E391" s="269"/>
      <c r="F391" s="269"/>
      <c r="G391" s="269"/>
      <c r="H391" s="269"/>
      <c r="I391" s="269"/>
      <c r="J391" s="269"/>
      <c r="K391" s="269"/>
      <c r="L391" s="269"/>
      <c r="M391" s="269"/>
      <c r="N391" s="269" t="s">
        <v>158</v>
      </c>
      <c r="O391" s="269"/>
      <c r="P391" s="269"/>
      <c r="Q391" s="269"/>
      <c r="R391" s="269"/>
      <c r="S391" s="269"/>
      <c r="T391" s="269"/>
      <c r="U391" s="269"/>
      <c r="V391" s="269"/>
      <c r="W391" s="269"/>
      <c r="X391" s="269"/>
      <c r="Y391" s="269"/>
      <c r="Z391" s="269"/>
      <c r="AA391" s="269"/>
      <c r="AB391" s="269"/>
      <c r="AC391" s="269"/>
      <c r="AD391" s="269"/>
      <c r="AE391" s="269"/>
      <c r="AF391" s="269"/>
      <c r="AG391" s="269"/>
      <c r="AH391" s="269"/>
      <c r="AI391" s="269"/>
      <c r="AJ391" s="269"/>
      <c r="AK391" s="269"/>
      <c r="AL391" s="297" t="s">
        <v>159</v>
      </c>
      <c r="AM391" s="269"/>
      <c r="AN391" s="269"/>
      <c r="AO391" s="269"/>
      <c r="AP391" s="269"/>
      <c r="AQ391" s="269"/>
      <c r="AR391" s="269" t="s">
        <v>160</v>
      </c>
      <c r="AS391" s="269"/>
      <c r="AT391" s="269"/>
      <c r="AU391" s="269"/>
      <c r="AV391" s="269" t="s">
        <v>161</v>
      </c>
      <c r="AW391" s="269"/>
      <c r="AX391" s="269"/>
    </row>
    <row r="392" spans="2:51" ht="24" customHeight="1">
      <c r="B392" s="264">
        <v>1</v>
      </c>
      <c r="C392" s="264">
        <v>1</v>
      </c>
      <c r="D392" s="266" t="s">
        <v>202</v>
      </c>
      <c r="E392" s="266"/>
      <c r="F392" s="266"/>
      <c r="G392" s="266"/>
      <c r="H392" s="266"/>
      <c r="I392" s="266"/>
      <c r="J392" s="266"/>
      <c r="K392" s="266"/>
      <c r="L392" s="266"/>
      <c r="M392" s="266"/>
      <c r="N392" s="266" t="s">
        <v>203</v>
      </c>
      <c r="O392" s="266"/>
      <c r="P392" s="266"/>
      <c r="Q392" s="266"/>
      <c r="R392" s="266"/>
      <c r="S392" s="266"/>
      <c r="T392" s="266"/>
      <c r="U392" s="266"/>
      <c r="V392" s="266"/>
      <c r="W392" s="266"/>
      <c r="X392" s="266"/>
      <c r="Y392" s="266"/>
      <c r="Z392" s="266"/>
      <c r="AA392" s="266"/>
      <c r="AB392" s="266"/>
      <c r="AC392" s="266"/>
      <c r="AD392" s="266"/>
      <c r="AE392" s="266"/>
      <c r="AF392" s="266"/>
      <c r="AG392" s="266"/>
      <c r="AH392" s="266"/>
      <c r="AI392" s="266"/>
      <c r="AJ392" s="266"/>
      <c r="AK392" s="266"/>
      <c r="AL392" s="1012">
        <v>5</v>
      </c>
      <c r="AM392" s="1013"/>
      <c r="AN392" s="1013"/>
      <c r="AO392" s="1013"/>
      <c r="AP392" s="1013"/>
      <c r="AQ392" s="1013"/>
      <c r="AR392" s="266"/>
      <c r="AS392" s="266"/>
      <c r="AT392" s="266"/>
      <c r="AU392" s="266"/>
      <c r="AV392" s="266"/>
      <c r="AW392" s="266"/>
      <c r="AX392" s="266"/>
    </row>
    <row r="393" spans="2:51" ht="24" customHeight="1">
      <c r="B393" s="264">
        <v>2</v>
      </c>
      <c r="C393" s="264">
        <v>1</v>
      </c>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66"/>
      <c r="AE393" s="266"/>
      <c r="AF393" s="266"/>
      <c r="AG393" s="266"/>
      <c r="AH393" s="266"/>
      <c r="AI393" s="266"/>
      <c r="AJ393" s="266"/>
      <c r="AK393" s="266"/>
      <c r="AL393" s="267"/>
      <c r="AM393" s="266"/>
      <c r="AN393" s="266"/>
      <c r="AO393" s="266"/>
      <c r="AP393" s="266"/>
      <c r="AQ393" s="266"/>
      <c r="AR393" s="266"/>
      <c r="AS393" s="266"/>
      <c r="AT393" s="266"/>
      <c r="AU393" s="266"/>
      <c r="AV393" s="266"/>
      <c r="AW393" s="266"/>
      <c r="AX393" s="266"/>
    </row>
    <row r="394" spans="2:51" ht="24" customHeight="1">
      <c r="B394" s="264">
        <v>3</v>
      </c>
      <c r="C394" s="264">
        <v>1</v>
      </c>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66"/>
      <c r="AE394" s="266"/>
      <c r="AF394" s="266"/>
      <c r="AG394" s="266"/>
      <c r="AH394" s="266"/>
      <c r="AI394" s="266"/>
      <c r="AJ394" s="266"/>
      <c r="AK394" s="266"/>
      <c r="AL394" s="267"/>
      <c r="AM394" s="266"/>
      <c r="AN394" s="266"/>
      <c r="AO394" s="266"/>
      <c r="AP394" s="266"/>
      <c r="AQ394" s="266"/>
      <c r="AR394" s="266"/>
      <c r="AS394" s="266"/>
      <c r="AT394" s="266"/>
      <c r="AU394" s="266"/>
      <c r="AV394" s="266"/>
      <c r="AW394" s="266"/>
      <c r="AX394" s="266"/>
    </row>
    <row r="395" spans="2:51" ht="24" customHeight="1">
      <c r="B395" s="264">
        <v>4</v>
      </c>
      <c r="C395" s="264">
        <v>1</v>
      </c>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66"/>
      <c r="AE395" s="266"/>
      <c r="AF395" s="266"/>
      <c r="AG395" s="266"/>
      <c r="AH395" s="266"/>
      <c r="AI395" s="266"/>
      <c r="AJ395" s="266"/>
      <c r="AK395" s="266"/>
      <c r="AL395" s="267"/>
      <c r="AM395" s="266"/>
      <c r="AN395" s="266"/>
      <c r="AO395" s="266"/>
      <c r="AP395" s="266"/>
      <c r="AQ395" s="266"/>
      <c r="AR395" s="266"/>
      <c r="AS395" s="266"/>
      <c r="AT395" s="266"/>
      <c r="AU395" s="266"/>
      <c r="AV395" s="266"/>
      <c r="AW395" s="266"/>
      <c r="AX395" s="266"/>
    </row>
    <row r="396" spans="2:51" ht="24" customHeight="1">
      <c r="B396" s="264">
        <v>5</v>
      </c>
      <c r="C396" s="264">
        <v>1</v>
      </c>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66"/>
      <c r="AE396" s="266"/>
      <c r="AF396" s="266"/>
      <c r="AG396" s="266"/>
      <c r="AH396" s="266"/>
      <c r="AI396" s="266"/>
      <c r="AJ396" s="266"/>
      <c r="AK396" s="266"/>
      <c r="AL396" s="267"/>
      <c r="AM396" s="266"/>
      <c r="AN396" s="266"/>
      <c r="AO396" s="266"/>
      <c r="AP396" s="266"/>
      <c r="AQ396" s="266"/>
      <c r="AR396" s="266"/>
      <c r="AS396" s="266"/>
      <c r="AT396" s="266"/>
      <c r="AU396" s="266"/>
      <c r="AV396" s="266"/>
      <c r="AW396" s="266"/>
      <c r="AX396" s="266"/>
    </row>
    <row r="398" spans="2:51" ht="23.25" hidden="1" customHeight="1">
      <c r="B398" s="1" t="s">
        <v>165</v>
      </c>
    </row>
    <row r="399" spans="2:51" ht="36" hidden="1" customHeight="1">
      <c r="B399" s="269" t="s">
        <v>166</v>
      </c>
      <c r="C399" s="269"/>
      <c r="D399" s="269"/>
      <c r="E399" s="269"/>
      <c r="F399" s="269"/>
      <c r="G399" s="269"/>
      <c r="H399" s="269"/>
      <c r="I399" s="469"/>
      <c r="J399" s="469"/>
      <c r="K399" s="469"/>
      <c r="L399" s="469"/>
      <c r="M399" s="469"/>
      <c r="N399" s="469"/>
      <c r="O399" s="469"/>
      <c r="P399" s="469"/>
      <c r="Q399" s="469"/>
      <c r="R399" s="469"/>
      <c r="S399" s="469"/>
      <c r="T399" s="469"/>
      <c r="U399" s="469"/>
      <c r="V399" s="469"/>
      <c r="W399" s="469"/>
      <c r="X399" s="469"/>
      <c r="Y399" s="469"/>
    </row>
    <row r="400" spans="2:51" ht="36" hidden="1" customHeight="1">
      <c r="B400" s="760" t="s">
        <v>167</v>
      </c>
      <c r="C400" s="756"/>
      <c r="D400" s="756"/>
      <c r="E400" s="756"/>
      <c r="F400" s="756"/>
      <c r="G400" s="756"/>
      <c r="H400" s="757"/>
      <c r="I400" s="382" t="s">
        <v>168</v>
      </c>
      <c r="J400" s="368"/>
      <c r="K400" s="368"/>
      <c r="L400" s="368"/>
      <c r="M400" s="381"/>
      <c r="N400" s="755" t="s">
        <v>169</v>
      </c>
      <c r="O400" s="756"/>
      <c r="P400" s="756"/>
      <c r="Q400" s="756"/>
      <c r="R400" s="756"/>
      <c r="S400" s="756"/>
      <c r="T400" s="757"/>
      <c r="U400" s="382" t="s">
        <v>168</v>
      </c>
      <c r="V400" s="368"/>
      <c r="W400" s="368"/>
      <c r="X400" s="368"/>
      <c r="Y400" s="381"/>
      <c r="Z400" s="755" t="s">
        <v>170</v>
      </c>
      <c r="AA400" s="756"/>
      <c r="AB400" s="756"/>
      <c r="AC400" s="756"/>
      <c r="AD400" s="756"/>
      <c r="AE400" s="756"/>
      <c r="AF400" s="757"/>
      <c r="AG400" s="382" t="s">
        <v>168</v>
      </c>
      <c r="AH400" s="368"/>
      <c r="AI400" s="368"/>
      <c r="AJ400" s="368"/>
      <c r="AK400" s="381"/>
      <c r="AL400" s="755" t="s">
        <v>171</v>
      </c>
      <c r="AM400" s="756"/>
      <c r="AN400" s="756"/>
      <c r="AO400" s="756"/>
      <c r="AP400" s="756"/>
      <c r="AQ400" s="756"/>
      <c r="AR400" s="757"/>
      <c r="AS400" s="382" t="s">
        <v>168</v>
      </c>
      <c r="AT400" s="368"/>
      <c r="AU400" s="368"/>
      <c r="AV400" s="368"/>
      <c r="AW400" s="381"/>
    </row>
    <row r="401" spans="2:50" ht="36" hidden="1" customHeight="1">
      <c r="B401" s="755" t="s">
        <v>172</v>
      </c>
      <c r="C401" s="756"/>
      <c r="D401" s="756"/>
      <c r="E401" s="756"/>
      <c r="F401" s="756"/>
      <c r="G401" s="756"/>
      <c r="H401" s="757"/>
      <c r="I401" s="758"/>
      <c r="J401" s="662"/>
      <c r="K401" s="662"/>
      <c r="L401" s="662"/>
      <c r="M401" s="759"/>
      <c r="N401" s="755" t="s">
        <v>173</v>
      </c>
      <c r="O401" s="756"/>
      <c r="P401" s="756"/>
      <c r="Q401" s="756"/>
      <c r="R401" s="756"/>
      <c r="S401" s="756"/>
      <c r="T401" s="757"/>
      <c r="U401" s="758"/>
      <c r="V401" s="662"/>
      <c r="W401" s="662"/>
      <c r="X401" s="662"/>
      <c r="Y401" s="759"/>
      <c r="Z401" s="755" t="s">
        <v>174</v>
      </c>
      <c r="AA401" s="756"/>
      <c r="AB401" s="756"/>
      <c r="AC401" s="756"/>
      <c r="AD401" s="756"/>
      <c r="AE401" s="756"/>
      <c r="AF401" s="757"/>
      <c r="AG401" s="758"/>
      <c r="AH401" s="662"/>
      <c r="AI401" s="662"/>
      <c r="AJ401" s="662"/>
      <c r="AK401" s="759"/>
      <c r="AL401" s="760" t="s">
        <v>175</v>
      </c>
      <c r="AM401" s="756"/>
      <c r="AN401" s="756"/>
      <c r="AO401" s="756"/>
      <c r="AP401" s="756"/>
      <c r="AQ401" s="756"/>
      <c r="AR401" s="757"/>
      <c r="AS401" s="758"/>
      <c r="AT401" s="662"/>
      <c r="AU401" s="662"/>
      <c r="AV401" s="662"/>
      <c r="AW401" s="759"/>
    </row>
    <row r="402" spans="2:50">
      <c r="C402" s="1" t="s">
        <v>146</v>
      </c>
    </row>
    <row r="403" spans="2:50" ht="34.5" customHeight="1">
      <c r="B403" s="264"/>
      <c r="C403" s="264"/>
      <c r="D403" s="269" t="s">
        <v>157</v>
      </c>
      <c r="E403" s="269"/>
      <c r="F403" s="269"/>
      <c r="G403" s="269"/>
      <c r="H403" s="269"/>
      <c r="I403" s="269"/>
      <c r="J403" s="269"/>
      <c r="K403" s="269"/>
      <c r="L403" s="269"/>
      <c r="M403" s="269"/>
      <c r="N403" s="269" t="s">
        <v>158</v>
      </c>
      <c r="O403" s="269"/>
      <c r="P403" s="269"/>
      <c r="Q403" s="269"/>
      <c r="R403" s="269"/>
      <c r="S403" s="269"/>
      <c r="T403" s="269"/>
      <c r="U403" s="269"/>
      <c r="V403" s="269"/>
      <c r="W403" s="269"/>
      <c r="X403" s="269"/>
      <c r="Y403" s="269"/>
      <c r="Z403" s="269"/>
      <c r="AA403" s="269"/>
      <c r="AB403" s="269"/>
      <c r="AC403" s="269"/>
      <c r="AD403" s="269"/>
      <c r="AE403" s="269"/>
      <c r="AF403" s="269"/>
      <c r="AG403" s="269"/>
      <c r="AH403" s="269"/>
      <c r="AI403" s="269"/>
      <c r="AJ403" s="269"/>
      <c r="AK403" s="269"/>
      <c r="AL403" s="297" t="s">
        <v>159</v>
      </c>
      <c r="AM403" s="269"/>
      <c r="AN403" s="269"/>
      <c r="AO403" s="269"/>
      <c r="AP403" s="269"/>
      <c r="AQ403" s="269"/>
      <c r="AR403" s="269" t="s">
        <v>160</v>
      </c>
      <c r="AS403" s="269"/>
      <c r="AT403" s="269"/>
      <c r="AU403" s="269"/>
      <c r="AV403" s="269" t="s">
        <v>161</v>
      </c>
      <c r="AW403" s="269"/>
      <c r="AX403" s="269"/>
    </row>
    <row r="404" spans="2:50" ht="24" customHeight="1">
      <c r="B404" s="264">
        <v>1</v>
      </c>
      <c r="C404" s="264">
        <v>1</v>
      </c>
      <c r="D404" s="266" t="s">
        <v>204</v>
      </c>
      <c r="E404" s="266"/>
      <c r="F404" s="266"/>
      <c r="G404" s="266"/>
      <c r="H404" s="266"/>
      <c r="I404" s="266"/>
      <c r="J404" s="266"/>
      <c r="K404" s="266"/>
      <c r="L404" s="266"/>
      <c r="M404" s="266"/>
      <c r="N404" s="266" t="s">
        <v>205</v>
      </c>
      <c r="O404" s="266"/>
      <c r="P404" s="266"/>
      <c r="Q404" s="266"/>
      <c r="R404" s="266"/>
      <c r="S404" s="266"/>
      <c r="T404" s="266"/>
      <c r="U404" s="266"/>
      <c r="V404" s="266"/>
      <c r="W404" s="266"/>
      <c r="X404" s="266"/>
      <c r="Y404" s="266"/>
      <c r="Z404" s="266"/>
      <c r="AA404" s="266"/>
      <c r="AB404" s="266"/>
      <c r="AC404" s="266"/>
      <c r="AD404" s="266"/>
      <c r="AE404" s="266"/>
      <c r="AF404" s="266"/>
      <c r="AG404" s="266"/>
      <c r="AH404" s="266"/>
      <c r="AI404" s="266"/>
      <c r="AJ404" s="266"/>
      <c r="AK404" s="266"/>
      <c r="AL404" s="1012">
        <v>2.2999999999999998</v>
      </c>
      <c r="AM404" s="1013"/>
      <c r="AN404" s="1013"/>
      <c r="AO404" s="1013"/>
      <c r="AP404" s="1013"/>
      <c r="AQ404" s="1013"/>
      <c r="AR404" s="266"/>
      <c r="AS404" s="266"/>
      <c r="AT404" s="266"/>
      <c r="AU404" s="266"/>
      <c r="AV404" s="266"/>
      <c r="AW404" s="266"/>
      <c r="AX404" s="266"/>
    </row>
    <row r="405" spans="2:50" ht="24" customHeight="1">
      <c r="B405" s="264">
        <v>2</v>
      </c>
      <c r="C405" s="264">
        <v>1</v>
      </c>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66"/>
      <c r="AE405" s="266"/>
      <c r="AF405" s="266"/>
      <c r="AG405" s="266"/>
      <c r="AH405" s="266"/>
      <c r="AI405" s="266"/>
      <c r="AJ405" s="266"/>
      <c r="AK405" s="266"/>
      <c r="AL405" s="267"/>
      <c r="AM405" s="266"/>
      <c r="AN405" s="266"/>
      <c r="AO405" s="266"/>
      <c r="AP405" s="266"/>
      <c r="AQ405" s="266"/>
      <c r="AR405" s="266"/>
      <c r="AS405" s="266"/>
      <c r="AT405" s="266"/>
      <c r="AU405" s="266"/>
      <c r="AV405" s="266"/>
      <c r="AW405" s="266"/>
      <c r="AX405" s="266"/>
    </row>
    <row r="406" spans="2:50" ht="24" customHeight="1">
      <c r="B406" s="264">
        <v>3</v>
      </c>
      <c r="C406" s="264">
        <v>1</v>
      </c>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66"/>
      <c r="AE406" s="266"/>
      <c r="AF406" s="266"/>
      <c r="AG406" s="266"/>
      <c r="AH406" s="266"/>
      <c r="AI406" s="266"/>
      <c r="AJ406" s="266"/>
      <c r="AK406" s="266"/>
      <c r="AL406" s="267"/>
      <c r="AM406" s="266"/>
      <c r="AN406" s="266"/>
      <c r="AO406" s="266"/>
      <c r="AP406" s="266"/>
      <c r="AQ406" s="266"/>
      <c r="AR406" s="266"/>
      <c r="AS406" s="266"/>
      <c r="AT406" s="266"/>
      <c r="AU406" s="266"/>
      <c r="AV406" s="266"/>
      <c r="AW406" s="266"/>
      <c r="AX406" s="266"/>
    </row>
    <row r="407" spans="2:50" ht="24" customHeight="1">
      <c r="B407" s="264">
        <v>4</v>
      </c>
      <c r="C407" s="264">
        <v>1</v>
      </c>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66"/>
      <c r="AE407" s="266"/>
      <c r="AF407" s="266"/>
      <c r="AG407" s="266"/>
      <c r="AH407" s="266"/>
      <c r="AI407" s="266"/>
      <c r="AJ407" s="266"/>
      <c r="AK407" s="266"/>
      <c r="AL407" s="267"/>
      <c r="AM407" s="266"/>
      <c r="AN407" s="266"/>
      <c r="AO407" s="266"/>
      <c r="AP407" s="266"/>
      <c r="AQ407" s="266"/>
      <c r="AR407" s="266"/>
      <c r="AS407" s="266"/>
      <c r="AT407" s="266"/>
      <c r="AU407" s="266"/>
      <c r="AV407" s="266"/>
      <c r="AW407" s="266"/>
      <c r="AX407" s="266"/>
    </row>
    <row r="408" spans="2:50" ht="24" customHeight="1">
      <c r="B408" s="264">
        <v>5</v>
      </c>
      <c r="C408" s="264">
        <v>1</v>
      </c>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66"/>
      <c r="AE408" s="266"/>
      <c r="AF408" s="266"/>
      <c r="AG408" s="266"/>
      <c r="AH408" s="266"/>
      <c r="AI408" s="266"/>
      <c r="AJ408" s="266"/>
      <c r="AK408" s="266"/>
      <c r="AL408" s="267"/>
      <c r="AM408" s="266"/>
      <c r="AN408" s="266"/>
      <c r="AO408" s="266"/>
      <c r="AP408" s="266"/>
      <c r="AQ408" s="266"/>
      <c r="AR408" s="266"/>
      <c r="AS408" s="266"/>
      <c r="AT408" s="266"/>
      <c r="AU408" s="266"/>
      <c r="AV408" s="266"/>
      <c r="AW408" s="266"/>
      <c r="AX408" s="266"/>
    </row>
    <row r="410" spans="2:50">
      <c r="C410" s="1" t="s">
        <v>178</v>
      </c>
    </row>
    <row r="411" spans="2:50" ht="34.5" customHeight="1">
      <c r="B411" s="264"/>
      <c r="C411" s="264"/>
      <c r="D411" s="269" t="s">
        <v>157</v>
      </c>
      <c r="E411" s="269"/>
      <c r="F411" s="269"/>
      <c r="G411" s="269"/>
      <c r="H411" s="269"/>
      <c r="I411" s="269"/>
      <c r="J411" s="269"/>
      <c r="K411" s="269"/>
      <c r="L411" s="269"/>
      <c r="M411" s="269"/>
      <c r="N411" s="269" t="s">
        <v>158</v>
      </c>
      <c r="O411" s="269"/>
      <c r="P411" s="269"/>
      <c r="Q411" s="269"/>
      <c r="R411" s="269"/>
      <c r="S411" s="269"/>
      <c r="T411" s="269"/>
      <c r="U411" s="269"/>
      <c r="V411" s="269"/>
      <c r="W411" s="269"/>
      <c r="X411" s="269"/>
      <c r="Y411" s="269"/>
      <c r="Z411" s="269"/>
      <c r="AA411" s="269"/>
      <c r="AB411" s="269"/>
      <c r="AC411" s="269"/>
      <c r="AD411" s="269"/>
      <c r="AE411" s="269"/>
      <c r="AF411" s="269"/>
      <c r="AG411" s="269"/>
      <c r="AH411" s="269"/>
      <c r="AI411" s="269"/>
      <c r="AJ411" s="269"/>
      <c r="AK411" s="269"/>
      <c r="AL411" s="297" t="s">
        <v>159</v>
      </c>
      <c r="AM411" s="269"/>
      <c r="AN411" s="269"/>
      <c r="AO411" s="269"/>
      <c r="AP411" s="269"/>
      <c r="AQ411" s="269"/>
      <c r="AR411" s="269" t="s">
        <v>160</v>
      </c>
      <c r="AS411" s="269"/>
      <c r="AT411" s="269"/>
      <c r="AU411" s="269"/>
      <c r="AV411" s="269" t="s">
        <v>161</v>
      </c>
      <c r="AW411" s="269"/>
      <c r="AX411" s="269"/>
    </row>
    <row r="412" spans="2:50" ht="24" customHeight="1">
      <c r="B412" s="264">
        <v>1</v>
      </c>
      <c r="C412" s="264">
        <v>1</v>
      </c>
      <c r="D412" s="266" t="s">
        <v>206</v>
      </c>
      <c r="E412" s="266"/>
      <c r="F412" s="266"/>
      <c r="G412" s="266"/>
      <c r="H412" s="266"/>
      <c r="I412" s="266"/>
      <c r="J412" s="266"/>
      <c r="K412" s="266"/>
      <c r="L412" s="266"/>
      <c r="M412" s="266"/>
      <c r="N412" s="266" t="s">
        <v>207</v>
      </c>
      <c r="O412" s="266"/>
      <c r="P412" s="266"/>
      <c r="Q412" s="266"/>
      <c r="R412" s="266"/>
      <c r="S412" s="266"/>
      <c r="T412" s="266"/>
      <c r="U412" s="266"/>
      <c r="V412" s="266"/>
      <c r="W412" s="266"/>
      <c r="X412" s="266"/>
      <c r="Y412" s="266"/>
      <c r="Z412" s="266"/>
      <c r="AA412" s="266"/>
      <c r="AB412" s="266"/>
      <c r="AC412" s="266"/>
      <c r="AD412" s="266"/>
      <c r="AE412" s="266"/>
      <c r="AF412" s="266"/>
      <c r="AG412" s="266"/>
      <c r="AH412" s="266"/>
      <c r="AI412" s="266"/>
      <c r="AJ412" s="266"/>
      <c r="AK412" s="266"/>
      <c r="AL412" s="1012">
        <v>1.2</v>
      </c>
      <c r="AM412" s="1013"/>
      <c r="AN412" s="1013"/>
      <c r="AO412" s="1013"/>
      <c r="AP412" s="1013"/>
      <c r="AQ412" s="1013"/>
      <c r="AR412" s="266"/>
      <c r="AS412" s="266"/>
      <c r="AT412" s="266"/>
      <c r="AU412" s="266"/>
      <c r="AV412" s="266"/>
      <c r="AW412" s="266"/>
      <c r="AX412" s="266"/>
    </row>
    <row r="413" spans="2:50" ht="24" customHeight="1">
      <c r="B413" s="264">
        <v>2</v>
      </c>
      <c r="C413" s="264">
        <v>1</v>
      </c>
      <c r="D413" s="266" t="s">
        <v>208</v>
      </c>
      <c r="E413" s="266"/>
      <c r="F413" s="266"/>
      <c r="G413" s="266"/>
      <c r="H413" s="266"/>
      <c r="I413" s="266"/>
      <c r="J413" s="266"/>
      <c r="K413" s="266"/>
      <c r="L413" s="266"/>
      <c r="M413" s="266"/>
      <c r="N413" s="266" t="s">
        <v>209</v>
      </c>
      <c r="O413" s="266"/>
      <c r="P413" s="266"/>
      <c r="Q413" s="266"/>
      <c r="R413" s="266"/>
      <c r="S413" s="266"/>
      <c r="T413" s="266"/>
      <c r="U413" s="266"/>
      <c r="V413" s="266"/>
      <c r="W413" s="266"/>
      <c r="X413" s="266"/>
      <c r="Y413" s="266"/>
      <c r="Z413" s="266"/>
      <c r="AA413" s="266"/>
      <c r="AB413" s="266"/>
      <c r="AC413" s="266"/>
      <c r="AD413" s="266"/>
      <c r="AE413" s="266"/>
      <c r="AF413" s="266"/>
      <c r="AG413" s="266"/>
      <c r="AH413" s="266"/>
      <c r="AI413" s="266"/>
      <c r="AJ413" s="266"/>
      <c r="AK413" s="266"/>
      <c r="AL413" s="1012">
        <v>1</v>
      </c>
      <c r="AM413" s="1013"/>
      <c r="AN413" s="1013"/>
      <c r="AO413" s="1013"/>
      <c r="AP413" s="1013"/>
      <c r="AQ413" s="1013"/>
      <c r="AR413" s="266"/>
      <c r="AS413" s="266"/>
      <c r="AT413" s="266"/>
      <c r="AU413" s="266"/>
      <c r="AV413" s="266"/>
      <c r="AW413" s="266"/>
      <c r="AX413" s="266"/>
    </row>
    <row r="414" spans="2:50" ht="24" customHeight="1">
      <c r="B414" s="264">
        <v>3</v>
      </c>
      <c r="C414" s="264">
        <v>1</v>
      </c>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66"/>
      <c r="AE414" s="266"/>
      <c r="AF414" s="266"/>
      <c r="AG414" s="266"/>
      <c r="AH414" s="266"/>
      <c r="AI414" s="266"/>
      <c r="AJ414" s="266"/>
      <c r="AK414" s="266"/>
      <c r="AL414" s="267"/>
      <c r="AM414" s="266"/>
      <c r="AN414" s="266"/>
      <c r="AO414" s="266"/>
      <c r="AP414" s="266"/>
      <c r="AQ414" s="266"/>
      <c r="AR414" s="266"/>
      <c r="AS414" s="266"/>
      <c r="AT414" s="266"/>
      <c r="AU414" s="266"/>
      <c r="AV414" s="266"/>
      <c r="AW414" s="266"/>
      <c r="AX414" s="266"/>
    </row>
    <row r="415" spans="2:50" ht="24" customHeight="1">
      <c r="B415" s="264">
        <v>4</v>
      </c>
      <c r="C415" s="264">
        <v>1</v>
      </c>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66"/>
      <c r="AE415" s="266"/>
      <c r="AF415" s="266"/>
      <c r="AG415" s="266"/>
      <c r="AH415" s="266"/>
      <c r="AI415" s="266"/>
      <c r="AJ415" s="266"/>
      <c r="AK415" s="266"/>
      <c r="AL415" s="267"/>
      <c r="AM415" s="266"/>
      <c r="AN415" s="266"/>
      <c r="AO415" s="266"/>
      <c r="AP415" s="266"/>
      <c r="AQ415" s="266"/>
      <c r="AR415" s="266"/>
      <c r="AS415" s="266"/>
      <c r="AT415" s="266"/>
      <c r="AU415" s="266"/>
      <c r="AV415" s="266"/>
      <c r="AW415" s="266"/>
      <c r="AX415" s="266"/>
    </row>
    <row r="416" spans="2:50" ht="24" customHeight="1">
      <c r="B416" s="264">
        <v>5</v>
      </c>
      <c r="C416" s="264">
        <v>1</v>
      </c>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66"/>
      <c r="AE416" s="266"/>
      <c r="AF416" s="266"/>
      <c r="AG416" s="266"/>
      <c r="AH416" s="266"/>
      <c r="AI416" s="266"/>
      <c r="AJ416" s="266"/>
      <c r="AK416" s="266"/>
      <c r="AL416" s="267"/>
      <c r="AM416" s="266"/>
      <c r="AN416" s="266"/>
      <c r="AO416" s="266"/>
      <c r="AP416" s="266"/>
      <c r="AQ416" s="266"/>
      <c r="AR416" s="266"/>
      <c r="AS416" s="266"/>
      <c r="AT416" s="266"/>
      <c r="AU416" s="266"/>
      <c r="AV416" s="266"/>
      <c r="AW416" s="266"/>
      <c r="AX416" s="266"/>
    </row>
    <row r="418" spans="2:51">
      <c r="C418" s="1" t="s">
        <v>210</v>
      </c>
    </row>
    <row r="419" spans="2:51" ht="34.5" customHeight="1">
      <c r="B419" s="264"/>
      <c r="C419" s="264"/>
      <c r="D419" s="269" t="s">
        <v>157</v>
      </c>
      <c r="E419" s="269"/>
      <c r="F419" s="269"/>
      <c r="G419" s="269"/>
      <c r="H419" s="269"/>
      <c r="I419" s="269"/>
      <c r="J419" s="269"/>
      <c r="K419" s="269"/>
      <c r="L419" s="269"/>
      <c r="M419" s="269"/>
      <c r="N419" s="269" t="s">
        <v>158</v>
      </c>
      <c r="O419" s="269"/>
      <c r="P419" s="269"/>
      <c r="Q419" s="269"/>
      <c r="R419" s="269"/>
      <c r="S419" s="269"/>
      <c r="T419" s="269"/>
      <c r="U419" s="269"/>
      <c r="V419" s="269"/>
      <c r="W419" s="269"/>
      <c r="X419" s="269"/>
      <c r="Y419" s="269"/>
      <c r="Z419" s="269"/>
      <c r="AA419" s="269"/>
      <c r="AB419" s="269"/>
      <c r="AC419" s="269"/>
      <c r="AD419" s="269"/>
      <c r="AE419" s="269"/>
      <c r="AF419" s="269"/>
      <c r="AG419" s="269"/>
      <c r="AH419" s="269"/>
      <c r="AI419" s="269"/>
      <c r="AJ419" s="269"/>
      <c r="AK419" s="269"/>
      <c r="AL419" s="297" t="s">
        <v>159</v>
      </c>
      <c r="AM419" s="269"/>
      <c r="AN419" s="269"/>
      <c r="AO419" s="269"/>
      <c r="AP419" s="269"/>
      <c r="AQ419" s="269"/>
      <c r="AR419" s="269" t="s">
        <v>160</v>
      </c>
      <c r="AS419" s="269"/>
      <c r="AT419" s="269"/>
      <c r="AU419" s="269"/>
      <c r="AV419" s="269" t="s">
        <v>161</v>
      </c>
      <c r="AW419" s="269"/>
      <c r="AX419" s="269"/>
    </row>
    <row r="420" spans="2:51" ht="24" customHeight="1">
      <c r="B420" s="264">
        <v>1</v>
      </c>
      <c r="C420" s="264">
        <v>1</v>
      </c>
      <c r="D420" s="266" t="s">
        <v>211</v>
      </c>
      <c r="E420" s="266"/>
      <c r="F420" s="266"/>
      <c r="G420" s="266"/>
      <c r="H420" s="266"/>
      <c r="I420" s="266"/>
      <c r="J420" s="266"/>
      <c r="K420" s="266"/>
      <c r="L420" s="266"/>
      <c r="M420" s="266"/>
      <c r="N420" s="266" t="s">
        <v>212</v>
      </c>
      <c r="O420" s="266"/>
      <c r="P420" s="266"/>
      <c r="Q420" s="266"/>
      <c r="R420" s="266"/>
      <c r="S420" s="266"/>
      <c r="T420" s="266"/>
      <c r="U420" s="266"/>
      <c r="V420" s="266"/>
      <c r="W420" s="266"/>
      <c r="X420" s="266"/>
      <c r="Y420" s="266"/>
      <c r="Z420" s="266"/>
      <c r="AA420" s="266"/>
      <c r="AB420" s="266"/>
      <c r="AC420" s="266"/>
      <c r="AD420" s="266"/>
      <c r="AE420" s="266"/>
      <c r="AF420" s="266"/>
      <c r="AG420" s="266"/>
      <c r="AH420" s="266"/>
      <c r="AI420" s="266"/>
      <c r="AJ420" s="266"/>
      <c r="AK420" s="266"/>
      <c r="AL420" s="1014">
        <v>0.5</v>
      </c>
      <c r="AM420" s="1015"/>
      <c r="AN420" s="1015"/>
      <c r="AO420" s="1015"/>
      <c r="AP420" s="1015"/>
      <c r="AQ420" s="1015"/>
      <c r="AR420" s="266"/>
      <c r="AS420" s="266"/>
      <c r="AT420" s="266"/>
      <c r="AU420" s="266"/>
      <c r="AV420" s="266"/>
      <c r="AW420" s="266"/>
      <c r="AX420" s="266"/>
    </row>
    <row r="421" spans="2:51" ht="24" customHeight="1">
      <c r="B421" s="264">
        <v>2</v>
      </c>
      <c r="C421" s="264">
        <v>1</v>
      </c>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c r="AA421" s="266"/>
      <c r="AB421" s="266"/>
      <c r="AC421" s="266"/>
      <c r="AD421" s="266"/>
      <c r="AE421" s="266"/>
      <c r="AF421" s="266"/>
      <c r="AG421" s="266"/>
      <c r="AH421" s="266"/>
      <c r="AI421" s="266"/>
      <c r="AJ421" s="266"/>
      <c r="AK421" s="266"/>
      <c r="AL421" s="267"/>
      <c r="AM421" s="266"/>
      <c r="AN421" s="266"/>
      <c r="AO421" s="266"/>
      <c r="AP421" s="266"/>
      <c r="AQ421" s="266"/>
      <c r="AR421" s="266"/>
      <c r="AS421" s="266"/>
      <c r="AT421" s="266"/>
      <c r="AU421" s="266"/>
      <c r="AV421" s="266"/>
      <c r="AW421" s="266"/>
      <c r="AX421" s="266"/>
    </row>
    <row r="422" spans="2:51" ht="24" customHeight="1">
      <c r="B422" s="264">
        <v>3</v>
      </c>
      <c r="C422" s="264">
        <v>1</v>
      </c>
      <c r="D422" s="266"/>
      <c r="E422" s="266"/>
      <c r="F422" s="266"/>
      <c r="G422" s="266"/>
      <c r="H422" s="266"/>
      <c r="I422" s="266"/>
      <c r="J422" s="266"/>
      <c r="K422" s="266"/>
      <c r="L422" s="266"/>
      <c r="M422" s="266"/>
      <c r="N422" s="266"/>
      <c r="O422" s="266"/>
      <c r="P422" s="266"/>
      <c r="Q422" s="266"/>
      <c r="R422" s="266"/>
      <c r="S422" s="266"/>
      <c r="T422" s="266"/>
      <c r="U422" s="266"/>
      <c r="V422" s="266"/>
      <c r="W422" s="266"/>
      <c r="X422" s="266"/>
      <c r="Y422" s="266"/>
      <c r="Z422" s="266"/>
      <c r="AA422" s="266"/>
      <c r="AB422" s="266"/>
      <c r="AC422" s="266"/>
      <c r="AD422" s="266"/>
      <c r="AE422" s="266"/>
      <c r="AF422" s="266"/>
      <c r="AG422" s="266"/>
      <c r="AH422" s="266"/>
      <c r="AI422" s="266"/>
      <c r="AJ422" s="266"/>
      <c r="AK422" s="266"/>
      <c r="AL422" s="267"/>
      <c r="AM422" s="266"/>
      <c r="AN422" s="266"/>
      <c r="AO422" s="266"/>
      <c r="AP422" s="266"/>
      <c r="AQ422" s="266"/>
      <c r="AR422" s="266"/>
      <c r="AS422" s="266"/>
      <c r="AT422" s="266"/>
      <c r="AU422" s="266"/>
      <c r="AV422" s="266"/>
      <c r="AW422" s="266"/>
      <c r="AX422" s="266"/>
    </row>
    <row r="423" spans="2:51" ht="24" customHeight="1">
      <c r="B423" s="264">
        <v>4</v>
      </c>
      <c r="C423" s="264">
        <v>1</v>
      </c>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c r="AA423" s="266"/>
      <c r="AB423" s="266"/>
      <c r="AC423" s="266"/>
      <c r="AD423" s="266"/>
      <c r="AE423" s="266"/>
      <c r="AF423" s="266"/>
      <c r="AG423" s="266"/>
      <c r="AH423" s="266"/>
      <c r="AI423" s="266"/>
      <c r="AJ423" s="266"/>
      <c r="AK423" s="266"/>
      <c r="AL423" s="267"/>
      <c r="AM423" s="266"/>
      <c r="AN423" s="266"/>
      <c r="AO423" s="266"/>
      <c r="AP423" s="266"/>
      <c r="AQ423" s="266"/>
      <c r="AR423" s="266"/>
      <c r="AS423" s="266"/>
      <c r="AT423" s="266"/>
      <c r="AU423" s="266"/>
      <c r="AV423" s="266"/>
      <c r="AW423" s="266"/>
      <c r="AX423" s="266"/>
    </row>
    <row r="424" spans="2:51" ht="24" customHeight="1">
      <c r="B424" s="264">
        <v>5</v>
      </c>
      <c r="C424" s="264">
        <v>1</v>
      </c>
      <c r="D424" s="266"/>
      <c r="E424" s="266"/>
      <c r="F424" s="266"/>
      <c r="G424" s="266"/>
      <c r="H424" s="266"/>
      <c r="I424" s="266"/>
      <c r="J424" s="266"/>
      <c r="K424" s="266"/>
      <c r="L424" s="266"/>
      <c r="M424" s="266"/>
      <c r="N424" s="266"/>
      <c r="O424" s="266"/>
      <c r="P424" s="266"/>
      <c r="Q424" s="266"/>
      <c r="R424" s="266"/>
      <c r="S424" s="266"/>
      <c r="T424" s="266"/>
      <c r="U424" s="266"/>
      <c r="V424" s="266"/>
      <c r="W424" s="266"/>
      <c r="X424" s="266"/>
      <c r="Y424" s="266"/>
      <c r="Z424" s="266"/>
      <c r="AA424" s="266"/>
      <c r="AB424" s="266"/>
      <c r="AC424" s="266"/>
      <c r="AD424" s="266"/>
      <c r="AE424" s="266"/>
      <c r="AF424" s="266"/>
      <c r="AG424" s="266"/>
      <c r="AH424" s="266"/>
      <c r="AI424" s="266"/>
      <c r="AJ424" s="266"/>
      <c r="AK424" s="266"/>
      <c r="AL424" s="267"/>
      <c r="AM424" s="266"/>
      <c r="AN424" s="266"/>
      <c r="AO424" s="266"/>
      <c r="AP424" s="266"/>
      <c r="AQ424" s="266"/>
      <c r="AR424" s="266"/>
      <c r="AS424" s="266"/>
      <c r="AT424" s="266"/>
      <c r="AU424" s="266"/>
      <c r="AV424" s="266"/>
      <c r="AW424" s="266"/>
      <c r="AX424" s="266"/>
    </row>
    <row r="426" spans="2:51" ht="21.75" customHeight="1" thickBot="1">
      <c r="AK426" s="271"/>
      <c r="AL426" s="271"/>
      <c r="AM426" s="271"/>
      <c r="AN426" s="271"/>
      <c r="AO426" s="271"/>
      <c r="AP426" s="271"/>
      <c r="AQ426" s="271"/>
      <c r="AR426" s="810" t="s">
        <v>113</v>
      </c>
      <c r="AS426" s="810"/>
      <c r="AT426" s="810"/>
      <c r="AU426" s="810"/>
      <c r="AV426" s="810"/>
      <c r="AW426" s="810"/>
      <c r="AX426" s="810"/>
      <c r="AY426" s="810"/>
    </row>
    <row r="427" spans="2:51" ht="21" customHeight="1">
      <c r="B427" s="275" t="s">
        <v>114</v>
      </c>
      <c r="C427" s="276"/>
      <c r="D427" s="276"/>
      <c r="E427" s="276"/>
      <c r="F427" s="276"/>
      <c r="G427" s="276"/>
      <c r="H427" s="277" t="s">
        <v>65</v>
      </c>
      <c r="I427" s="278"/>
      <c r="J427" s="278"/>
      <c r="K427" s="278"/>
      <c r="L427" s="278"/>
      <c r="M427" s="278"/>
      <c r="N427" s="278"/>
      <c r="O427" s="278"/>
      <c r="P427" s="278"/>
      <c r="Q427" s="278"/>
      <c r="R427" s="278"/>
      <c r="S427" s="278"/>
      <c r="T427" s="278"/>
      <c r="U427" s="278"/>
      <c r="V427" s="278"/>
      <c r="W427" s="278"/>
      <c r="X427" s="278"/>
      <c r="Y427" s="278"/>
      <c r="Z427" s="279" t="s">
        <v>4</v>
      </c>
      <c r="AA427" s="280"/>
      <c r="AB427" s="280"/>
      <c r="AC427" s="280"/>
      <c r="AD427" s="280"/>
      <c r="AE427" s="281"/>
      <c r="AF427" s="282" t="s">
        <v>116</v>
      </c>
      <c r="AG427" s="280"/>
      <c r="AH427" s="280"/>
      <c r="AI427" s="280"/>
      <c r="AJ427" s="280"/>
      <c r="AK427" s="280"/>
      <c r="AL427" s="280"/>
      <c r="AM427" s="280"/>
      <c r="AN427" s="280"/>
      <c r="AO427" s="280"/>
      <c r="AP427" s="280"/>
      <c r="AQ427" s="281"/>
      <c r="AR427" s="283" t="s">
        <v>6</v>
      </c>
      <c r="AS427" s="282"/>
      <c r="AT427" s="282"/>
      <c r="AU427" s="282"/>
      <c r="AV427" s="282"/>
      <c r="AW427" s="282"/>
      <c r="AX427" s="282"/>
      <c r="AY427" s="284"/>
    </row>
    <row r="428" spans="2:51" ht="28.15" customHeight="1">
      <c r="B428" s="285" t="s">
        <v>7</v>
      </c>
      <c r="C428" s="286"/>
      <c r="D428" s="286"/>
      <c r="E428" s="286"/>
      <c r="F428" s="286"/>
      <c r="G428" s="287"/>
      <c r="H428" s="288" t="s">
        <v>213</v>
      </c>
      <c r="I428" s="289"/>
      <c r="J428" s="289"/>
      <c r="K428" s="289"/>
      <c r="L428" s="289"/>
      <c r="M428" s="289"/>
      <c r="N428" s="289"/>
      <c r="O428" s="289"/>
      <c r="P428" s="289"/>
      <c r="Q428" s="289"/>
      <c r="R428" s="289"/>
      <c r="S428" s="289"/>
      <c r="T428" s="289"/>
      <c r="U428" s="289"/>
      <c r="V428" s="289"/>
      <c r="W428" s="290"/>
      <c r="X428" s="290"/>
      <c r="Y428" s="290"/>
      <c r="Z428" s="291" t="s">
        <v>8</v>
      </c>
      <c r="AA428" s="292"/>
      <c r="AB428" s="292"/>
      <c r="AC428" s="292"/>
      <c r="AD428" s="292"/>
      <c r="AE428" s="293"/>
      <c r="AF428" s="292" t="s">
        <v>9</v>
      </c>
      <c r="AG428" s="292"/>
      <c r="AH428" s="292"/>
      <c r="AI428" s="292"/>
      <c r="AJ428" s="292"/>
      <c r="AK428" s="292"/>
      <c r="AL428" s="292"/>
      <c r="AM428" s="292"/>
      <c r="AN428" s="292"/>
      <c r="AO428" s="292"/>
      <c r="AP428" s="292"/>
      <c r="AQ428" s="293"/>
      <c r="AR428" s="294" t="s">
        <v>10</v>
      </c>
      <c r="AS428" s="295"/>
      <c r="AT428" s="295"/>
      <c r="AU428" s="295"/>
      <c r="AV428" s="295"/>
      <c r="AW428" s="295"/>
      <c r="AX428" s="295"/>
      <c r="AY428" s="296"/>
    </row>
    <row r="429" spans="2:51" ht="30.75" customHeight="1">
      <c r="B429" s="361" t="s">
        <v>11</v>
      </c>
      <c r="C429" s="362"/>
      <c r="D429" s="362"/>
      <c r="E429" s="362"/>
      <c r="F429" s="362"/>
      <c r="G429" s="362"/>
      <c r="H429" s="363" t="s">
        <v>12</v>
      </c>
      <c r="I429" s="290"/>
      <c r="J429" s="290"/>
      <c r="K429" s="290"/>
      <c r="L429" s="290"/>
      <c r="M429" s="290"/>
      <c r="N429" s="290"/>
      <c r="O429" s="290"/>
      <c r="P429" s="290"/>
      <c r="Q429" s="290"/>
      <c r="R429" s="290"/>
      <c r="S429" s="290"/>
      <c r="T429" s="290"/>
      <c r="U429" s="290"/>
      <c r="V429" s="290"/>
      <c r="W429" s="290"/>
      <c r="X429" s="290"/>
      <c r="Y429" s="290"/>
      <c r="Z429" s="364" t="s">
        <v>13</v>
      </c>
      <c r="AA429" s="365"/>
      <c r="AB429" s="365"/>
      <c r="AC429" s="365"/>
      <c r="AD429" s="365"/>
      <c r="AE429" s="366"/>
      <c r="AF429" s="367" t="s">
        <v>14</v>
      </c>
      <c r="AG429" s="367"/>
      <c r="AH429" s="367"/>
      <c r="AI429" s="367"/>
      <c r="AJ429" s="367"/>
      <c r="AK429" s="367"/>
      <c r="AL429" s="367"/>
      <c r="AM429" s="367"/>
      <c r="AN429" s="367"/>
      <c r="AO429" s="367"/>
      <c r="AP429" s="367"/>
      <c r="AQ429" s="367"/>
      <c r="AR429" s="368"/>
      <c r="AS429" s="368"/>
      <c r="AT429" s="368"/>
      <c r="AU429" s="368"/>
      <c r="AV429" s="368"/>
      <c r="AW429" s="368"/>
      <c r="AX429" s="368"/>
      <c r="AY429" s="369"/>
    </row>
    <row r="430" spans="2:51" ht="18" customHeight="1">
      <c r="B430" s="370" t="s">
        <v>15</v>
      </c>
      <c r="C430" s="371"/>
      <c r="D430" s="371"/>
      <c r="E430" s="371"/>
      <c r="F430" s="371"/>
      <c r="G430" s="371"/>
      <c r="H430" s="925" t="s">
        <v>117</v>
      </c>
      <c r="I430" s="375"/>
      <c r="J430" s="375"/>
      <c r="K430" s="375"/>
      <c r="L430" s="375"/>
      <c r="M430" s="375"/>
      <c r="N430" s="375"/>
      <c r="O430" s="375"/>
      <c r="P430" s="375"/>
      <c r="Q430" s="375"/>
      <c r="R430" s="375"/>
      <c r="S430" s="375"/>
      <c r="T430" s="375"/>
      <c r="U430" s="375"/>
      <c r="V430" s="375"/>
      <c r="W430" s="376"/>
      <c r="X430" s="376"/>
      <c r="Y430" s="376"/>
      <c r="Z430" s="380" t="s">
        <v>17</v>
      </c>
      <c r="AA430" s="368"/>
      <c r="AB430" s="368"/>
      <c r="AC430" s="368"/>
      <c r="AD430" s="368"/>
      <c r="AE430" s="381"/>
      <c r="AF430" s="833"/>
      <c r="AG430" s="834"/>
      <c r="AH430" s="834"/>
      <c r="AI430" s="834"/>
      <c r="AJ430" s="834"/>
      <c r="AK430" s="834"/>
      <c r="AL430" s="834"/>
      <c r="AM430" s="834"/>
      <c r="AN430" s="834"/>
      <c r="AO430" s="834"/>
      <c r="AP430" s="834"/>
      <c r="AQ430" s="834"/>
      <c r="AR430" s="834"/>
      <c r="AS430" s="834"/>
      <c r="AT430" s="834"/>
      <c r="AU430" s="834"/>
      <c r="AV430" s="834"/>
      <c r="AW430" s="834"/>
      <c r="AX430" s="834"/>
      <c r="AY430" s="835"/>
    </row>
    <row r="431" spans="2:51" ht="24" customHeight="1">
      <c r="B431" s="372"/>
      <c r="C431" s="373"/>
      <c r="D431" s="373"/>
      <c r="E431" s="373"/>
      <c r="F431" s="373"/>
      <c r="G431" s="373"/>
      <c r="H431" s="377"/>
      <c r="I431" s="378"/>
      <c r="J431" s="378"/>
      <c r="K431" s="378"/>
      <c r="L431" s="378"/>
      <c r="M431" s="378"/>
      <c r="N431" s="378"/>
      <c r="O431" s="378"/>
      <c r="P431" s="378"/>
      <c r="Q431" s="378"/>
      <c r="R431" s="378"/>
      <c r="S431" s="378"/>
      <c r="T431" s="378"/>
      <c r="U431" s="378"/>
      <c r="V431" s="378"/>
      <c r="W431" s="379"/>
      <c r="X431" s="379"/>
      <c r="Y431" s="379"/>
      <c r="Z431" s="382"/>
      <c r="AA431" s="368"/>
      <c r="AB431" s="368"/>
      <c r="AC431" s="368"/>
      <c r="AD431" s="368"/>
      <c r="AE431" s="381"/>
      <c r="AF431" s="836"/>
      <c r="AG431" s="836"/>
      <c r="AH431" s="836"/>
      <c r="AI431" s="836"/>
      <c r="AJ431" s="836"/>
      <c r="AK431" s="836"/>
      <c r="AL431" s="836"/>
      <c r="AM431" s="836"/>
      <c r="AN431" s="836"/>
      <c r="AO431" s="836"/>
      <c r="AP431" s="836"/>
      <c r="AQ431" s="836"/>
      <c r="AR431" s="836"/>
      <c r="AS431" s="836"/>
      <c r="AT431" s="836"/>
      <c r="AU431" s="836"/>
      <c r="AV431" s="836"/>
      <c r="AW431" s="836"/>
      <c r="AX431" s="836"/>
      <c r="AY431" s="837"/>
    </row>
    <row r="432" spans="2:51" ht="29.25" customHeight="1">
      <c r="B432" s="298" t="s">
        <v>22</v>
      </c>
      <c r="C432" s="299"/>
      <c r="D432" s="299"/>
      <c r="E432" s="299"/>
      <c r="F432" s="299"/>
      <c r="G432" s="303"/>
      <c r="H432" s="304" t="s">
        <v>118</v>
      </c>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305"/>
      <c r="AI432" s="305"/>
      <c r="AJ432" s="305"/>
      <c r="AK432" s="305"/>
      <c r="AL432" s="305"/>
      <c r="AM432" s="305"/>
      <c r="AN432" s="305"/>
      <c r="AO432" s="305"/>
      <c r="AP432" s="305"/>
      <c r="AQ432" s="305"/>
      <c r="AR432" s="305"/>
      <c r="AS432" s="305"/>
      <c r="AT432" s="305"/>
      <c r="AU432" s="305"/>
      <c r="AV432" s="305"/>
      <c r="AW432" s="305"/>
      <c r="AX432" s="305"/>
      <c r="AY432" s="306"/>
    </row>
    <row r="433" spans="2:60" ht="21" customHeight="1">
      <c r="B433" s="391" t="s">
        <v>24</v>
      </c>
      <c r="C433" s="392"/>
      <c r="D433" s="392"/>
      <c r="E433" s="392"/>
      <c r="F433" s="392"/>
      <c r="G433" s="393"/>
      <c r="H433" s="400"/>
      <c r="I433" s="401"/>
      <c r="J433" s="401"/>
      <c r="K433" s="401"/>
      <c r="L433" s="401"/>
      <c r="M433" s="401"/>
      <c r="N433" s="401"/>
      <c r="O433" s="401"/>
      <c r="P433" s="401"/>
      <c r="Q433" s="402" t="s">
        <v>25</v>
      </c>
      <c r="R433" s="403"/>
      <c r="S433" s="403"/>
      <c r="T433" s="403"/>
      <c r="U433" s="403"/>
      <c r="V433" s="403"/>
      <c r="W433" s="404"/>
      <c r="X433" s="402" t="s">
        <v>26</v>
      </c>
      <c r="Y433" s="403"/>
      <c r="Z433" s="403"/>
      <c r="AA433" s="403"/>
      <c r="AB433" s="403"/>
      <c r="AC433" s="403"/>
      <c r="AD433" s="404"/>
      <c r="AE433" s="402" t="s">
        <v>27</v>
      </c>
      <c r="AF433" s="403"/>
      <c r="AG433" s="403"/>
      <c r="AH433" s="403"/>
      <c r="AI433" s="403"/>
      <c r="AJ433" s="403"/>
      <c r="AK433" s="404"/>
      <c r="AL433" s="402" t="s">
        <v>28</v>
      </c>
      <c r="AM433" s="403"/>
      <c r="AN433" s="403"/>
      <c r="AO433" s="403"/>
      <c r="AP433" s="403"/>
      <c r="AQ433" s="403"/>
      <c r="AR433" s="404"/>
      <c r="AS433" s="402" t="s">
        <v>29</v>
      </c>
      <c r="AT433" s="403"/>
      <c r="AU433" s="403"/>
      <c r="AV433" s="403"/>
      <c r="AW433" s="403"/>
      <c r="AX433" s="403"/>
      <c r="AY433" s="426"/>
    </row>
    <row r="434" spans="2:60" ht="21" customHeight="1">
      <c r="B434" s="394"/>
      <c r="C434" s="395"/>
      <c r="D434" s="395"/>
      <c r="E434" s="395"/>
      <c r="F434" s="395"/>
      <c r="G434" s="396"/>
      <c r="H434" s="413" t="s">
        <v>30</v>
      </c>
      <c r="I434" s="414"/>
      <c r="J434" s="427" t="s">
        <v>31</v>
      </c>
      <c r="K434" s="428"/>
      <c r="L434" s="428"/>
      <c r="M434" s="428"/>
      <c r="N434" s="428"/>
      <c r="O434" s="428"/>
      <c r="P434" s="429"/>
      <c r="Q434" s="430">
        <v>7</v>
      </c>
      <c r="R434" s="430"/>
      <c r="S434" s="430"/>
      <c r="T434" s="430"/>
      <c r="U434" s="430"/>
      <c r="V434" s="430"/>
      <c r="W434" s="430"/>
      <c r="X434" s="430">
        <v>5</v>
      </c>
      <c r="Y434" s="430"/>
      <c r="Z434" s="430"/>
      <c r="AA434" s="430"/>
      <c r="AB434" s="430"/>
      <c r="AC434" s="430"/>
      <c r="AD434" s="430"/>
      <c r="AE434" s="430">
        <v>3</v>
      </c>
      <c r="AF434" s="430"/>
      <c r="AG434" s="430"/>
      <c r="AH434" s="430"/>
      <c r="AI434" s="430"/>
      <c r="AJ434" s="430"/>
      <c r="AK434" s="430"/>
      <c r="AL434" s="430">
        <v>1</v>
      </c>
      <c r="AM434" s="430"/>
      <c r="AN434" s="430"/>
      <c r="AO434" s="430"/>
      <c r="AP434" s="430"/>
      <c r="AQ434" s="430"/>
      <c r="AR434" s="430"/>
      <c r="AS434" s="430">
        <v>3</v>
      </c>
      <c r="AT434" s="430"/>
      <c r="AU434" s="430"/>
      <c r="AV434" s="430"/>
      <c r="AW434" s="430"/>
      <c r="AX434" s="430"/>
      <c r="AY434" s="431"/>
    </row>
    <row r="435" spans="2:60" ht="21" customHeight="1">
      <c r="B435" s="394"/>
      <c r="C435" s="395"/>
      <c r="D435" s="395"/>
      <c r="E435" s="395"/>
      <c r="F435" s="395"/>
      <c r="G435" s="396"/>
      <c r="H435" s="415"/>
      <c r="I435" s="416"/>
      <c r="J435" s="409" t="s">
        <v>32</v>
      </c>
      <c r="K435" s="410"/>
      <c r="L435" s="410"/>
      <c r="M435" s="410"/>
      <c r="N435" s="410"/>
      <c r="O435" s="410"/>
      <c r="P435" s="411"/>
      <c r="Q435" s="791" t="s">
        <v>33</v>
      </c>
      <c r="R435" s="405"/>
      <c r="S435" s="405"/>
      <c r="T435" s="405"/>
      <c r="U435" s="405"/>
      <c r="V435" s="405"/>
      <c r="W435" s="405"/>
      <c r="X435" s="791" t="s">
        <v>33</v>
      </c>
      <c r="Y435" s="405"/>
      <c r="Z435" s="405"/>
      <c r="AA435" s="405"/>
      <c r="AB435" s="405"/>
      <c r="AC435" s="405"/>
      <c r="AD435" s="405"/>
      <c r="AE435" s="791" t="s">
        <v>33</v>
      </c>
      <c r="AF435" s="405"/>
      <c r="AG435" s="405"/>
      <c r="AH435" s="405"/>
      <c r="AI435" s="405"/>
      <c r="AJ435" s="405"/>
      <c r="AK435" s="405"/>
      <c r="AL435" s="405"/>
      <c r="AM435" s="405"/>
      <c r="AN435" s="405"/>
      <c r="AO435" s="405"/>
      <c r="AP435" s="405"/>
      <c r="AQ435" s="405"/>
      <c r="AR435" s="405"/>
      <c r="AS435" s="432"/>
      <c r="AT435" s="432"/>
      <c r="AU435" s="432"/>
      <c r="AV435" s="432"/>
      <c r="AW435" s="432"/>
      <c r="AX435" s="432"/>
      <c r="AY435" s="433"/>
    </row>
    <row r="436" spans="2:60" ht="24.75" customHeight="1">
      <c r="B436" s="394"/>
      <c r="C436" s="395"/>
      <c r="D436" s="395"/>
      <c r="E436" s="395"/>
      <c r="F436" s="395"/>
      <c r="G436" s="396"/>
      <c r="H436" s="415"/>
      <c r="I436" s="416"/>
      <c r="J436" s="409" t="s">
        <v>34</v>
      </c>
      <c r="K436" s="410"/>
      <c r="L436" s="410"/>
      <c r="M436" s="410"/>
      <c r="N436" s="410"/>
      <c r="O436" s="410"/>
      <c r="P436" s="411"/>
      <c r="Q436" s="791" t="s">
        <v>33</v>
      </c>
      <c r="R436" s="405"/>
      <c r="S436" s="405"/>
      <c r="T436" s="405"/>
      <c r="U436" s="405"/>
      <c r="V436" s="405"/>
      <c r="W436" s="405"/>
      <c r="X436" s="791" t="s">
        <v>33</v>
      </c>
      <c r="Y436" s="405"/>
      <c r="Z436" s="405"/>
      <c r="AA436" s="405"/>
      <c r="AB436" s="405"/>
      <c r="AC436" s="405"/>
      <c r="AD436" s="405"/>
      <c r="AE436" s="791" t="s">
        <v>33</v>
      </c>
      <c r="AF436" s="405"/>
      <c r="AG436" s="405"/>
      <c r="AH436" s="405"/>
      <c r="AI436" s="405"/>
      <c r="AJ436" s="405"/>
      <c r="AK436" s="405"/>
      <c r="AL436" s="405"/>
      <c r="AM436" s="405"/>
      <c r="AN436" s="405"/>
      <c r="AO436" s="405"/>
      <c r="AP436" s="405"/>
      <c r="AQ436" s="405"/>
      <c r="AR436" s="405"/>
      <c r="AS436" s="432"/>
      <c r="AT436" s="432"/>
      <c r="AU436" s="432"/>
      <c r="AV436" s="432"/>
      <c r="AW436" s="432"/>
      <c r="AX436" s="432"/>
      <c r="AY436" s="433"/>
    </row>
    <row r="437" spans="2:60" ht="24.75" customHeight="1">
      <c r="B437" s="394"/>
      <c r="C437" s="395"/>
      <c r="D437" s="395"/>
      <c r="E437" s="395"/>
      <c r="F437" s="395"/>
      <c r="G437" s="396"/>
      <c r="H437" s="417"/>
      <c r="I437" s="418"/>
      <c r="J437" s="406" t="s">
        <v>35</v>
      </c>
      <c r="K437" s="407"/>
      <c r="L437" s="407"/>
      <c r="M437" s="407"/>
      <c r="N437" s="407"/>
      <c r="O437" s="407"/>
      <c r="P437" s="408"/>
      <c r="Q437" s="412">
        <v>7</v>
      </c>
      <c r="R437" s="412"/>
      <c r="S437" s="412"/>
      <c r="T437" s="412"/>
      <c r="U437" s="412"/>
      <c r="V437" s="412"/>
      <c r="W437" s="412"/>
      <c r="X437" s="412">
        <v>5</v>
      </c>
      <c r="Y437" s="412"/>
      <c r="Z437" s="412"/>
      <c r="AA437" s="412"/>
      <c r="AB437" s="412"/>
      <c r="AC437" s="412"/>
      <c r="AD437" s="412"/>
      <c r="AE437" s="412">
        <v>3</v>
      </c>
      <c r="AF437" s="412"/>
      <c r="AG437" s="412"/>
      <c r="AH437" s="412"/>
      <c r="AI437" s="412"/>
      <c r="AJ437" s="412"/>
      <c r="AK437" s="412"/>
      <c r="AL437" s="412"/>
      <c r="AM437" s="412"/>
      <c r="AN437" s="412"/>
      <c r="AO437" s="412"/>
      <c r="AP437" s="412"/>
      <c r="AQ437" s="412"/>
      <c r="AR437" s="412"/>
      <c r="AS437" s="412"/>
      <c r="AT437" s="412"/>
      <c r="AU437" s="412"/>
      <c r="AV437" s="412"/>
      <c r="AW437" s="412"/>
      <c r="AX437" s="412"/>
      <c r="AY437" s="412"/>
    </row>
    <row r="438" spans="2:60" ht="24.75" customHeight="1">
      <c r="B438" s="394"/>
      <c r="C438" s="395"/>
      <c r="D438" s="395"/>
      <c r="E438" s="395"/>
      <c r="F438" s="395"/>
      <c r="G438" s="396"/>
      <c r="H438" s="419" t="s">
        <v>36</v>
      </c>
      <c r="I438" s="420"/>
      <c r="J438" s="420"/>
      <c r="K438" s="420"/>
      <c r="L438" s="420"/>
      <c r="M438" s="420"/>
      <c r="N438" s="420"/>
      <c r="O438" s="420"/>
      <c r="P438" s="420"/>
      <c r="Q438" s="421">
        <v>4</v>
      </c>
      <c r="R438" s="421"/>
      <c r="S438" s="421"/>
      <c r="T438" s="421"/>
      <c r="U438" s="421"/>
      <c r="V438" s="421"/>
      <c r="W438" s="421"/>
      <c r="X438" s="421">
        <v>3</v>
      </c>
      <c r="Y438" s="421"/>
      <c r="Z438" s="421"/>
      <c r="AA438" s="421"/>
      <c r="AB438" s="421"/>
      <c r="AC438" s="421"/>
      <c r="AD438" s="421"/>
      <c r="AE438" s="421">
        <v>6</v>
      </c>
      <c r="AF438" s="421"/>
      <c r="AG438" s="421"/>
      <c r="AH438" s="421"/>
      <c r="AI438" s="421"/>
      <c r="AJ438" s="421"/>
      <c r="AK438" s="421"/>
      <c r="AL438" s="389"/>
      <c r="AM438" s="389"/>
      <c r="AN438" s="389"/>
      <c r="AO438" s="389"/>
      <c r="AP438" s="389"/>
      <c r="AQ438" s="389"/>
      <c r="AR438" s="389"/>
      <c r="AS438" s="389"/>
      <c r="AT438" s="389"/>
      <c r="AU438" s="389"/>
      <c r="AV438" s="389"/>
      <c r="AW438" s="389"/>
      <c r="AX438" s="389"/>
      <c r="AY438" s="390"/>
      <c r="BH438" s="18"/>
    </row>
    <row r="439" spans="2:60" ht="24.75" customHeight="1">
      <c r="B439" s="397"/>
      <c r="C439" s="398"/>
      <c r="D439" s="398"/>
      <c r="E439" s="398"/>
      <c r="F439" s="398"/>
      <c r="G439" s="399"/>
      <c r="H439" s="419" t="s">
        <v>37</v>
      </c>
      <c r="I439" s="420"/>
      <c r="J439" s="420"/>
      <c r="K439" s="420"/>
      <c r="L439" s="420"/>
      <c r="M439" s="420"/>
      <c r="N439" s="420"/>
      <c r="O439" s="420"/>
      <c r="P439" s="420"/>
      <c r="Q439" s="421">
        <v>52</v>
      </c>
      <c r="R439" s="421"/>
      <c r="S439" s="421"/>
      <c r="T439" s="421"/>
      <c r="U439" s="421"/>
      <c r="V439" s="421"/>
      <c r="W439" s="421"/>
      <c r="X439" s="421">
        <v>62</v>
      </c>
      <c r="Y439" s="421"/>
      <c r="Z439" s="421"/>
      <c r="AA439" s="421"/>
      <c r="AB439" s="421"/>
      <c r="AC439" s="421"/>
      <c r="AD439" s="421"/>
      <c r="AE439" s="421">
        <v>250</v>
      </c>
      <c r="AF439" s="421"/>
      <c r="AG439" s="421"/>
      <c r="AH439" s="421"/>
      <c r="AI439" s="421"/>
      <c r="AJ439" s="421"/>
      <c r="AK439" s="421"/>
      <c r="AL439" s="389"/>
      <c r="AM439" s="389"/>
      <c r="AN439" s="389"/>
      <c r="AO439" s="389"/>
      <c r="AP439" s="389"/>
      <c r="AQ439" s="389"/>
      <c r="AR439" s="389"/>
      <c r="AS439" s="389"/>
      <c r="AT439" s="389"/>
      <c r="AU439" s="389"/>
      <c r="AV439" s="389"/>
      <c r="AW439" s="389"/>
      <c r="AX439" s="389"/>
      <c r="AY439" s="390"/>
    </row>
    <row r="440" spans="2:60" ht="23.1" customHeight="1">
      <c r="B440" s="546" t="s">
        <v>59</v>
      </c>
      <c r="C440" s="547"/>
      <c r="D440" s="493" t="s">
        <v>60</v>
      </c>
      <c r="E440" s="494"/>
      <c r="F440" s="494"/>
      <c r="G440" s="494"/>
      <c r="H440" s="494"/>
      <c r="I440" s="494"/>
      <c r="J440" s="494"/>
      <c r="K440" s="494"/>
      <c r="L440" s="495"/>
      <c r="M440" s="496" t="s">
        <v>61</v>
      </c>
      <c r="N440" s="496"/>
      <c r="O440" s="496"/>
      <c r="P440" s="496"/>
      <c r="Q440" s="496"/>
      <c r="R440" s="496"/>
      <c r="S440" s="497" t="s">
        <v>29</v>
      </c>
      <c r="T440" s="497"/>
      <c r="U440" s="497"/>
      <c r="V440" s="497"/>
      <c r="W440" s="497"/>
      <c r="X440" s="497"/>
      <c r="Y440" s="498"/>
      <c r="Z440" s="494"/>
      <c r="AA440" s="494"/>
      <c r="AB440" s="494"/>
      <c r="AC440" s="494"/>
      <c r="AD440" s="494"/>
      <c r="AE440" s="494"/>
      <c r="AF440" s="494"/>
      <c r="AG440" s="494"/>
      <c r="AH440" s="494"/>
      <c r="AI440" s="494"/>
      <c r="AJ440" s="494"/>
      <c r="AK440" s="494"/>
      <c r="AL440" s="494"/>
      <c r="AM440" s="494"/>
      <c r="AN440" s="494"/>
      <c r="AO440" s="494"/>
      <c r="AP440" s="494"/>
      <c r="AQ440" s="494"/>
      <c r="AR440" s="494"/>
      <c r="AS440" s="494"/>
      <c r="AT440" s="494"/>
      <c r="AU440" s="494"/>
      <c r="AV440" s="494"/>
      <c r="AW440" s="494"/>
      <c r="AX440" s="494"/>
      <c r="AY440" s="499"/>
    </row>
    <row r="441" spans="2:60" ht="23.1" customHeight="1">
      <c r="B441" s="548"/>
      <c r="C441" s="549"/>
      <c r="D441" s="966" t="s">
        <v>148</v>
      </c>
      <c r="E441" s="967"/>
      <c r="F441" s="967"/>
      <c r="G441" s="967"/>
      <c r="H441" s="967"/>
      <c r="I441" s="967"/>
      <c r="J441" s="967"/>
      <c r="K441" s="967"/>
      <c r="L441" s="968"/>
      <c r="M441" s="1016">
        <v>1</v>
      </c>
      <c r="N441" s="1017"/>
      <c r="O441" s="1017"/>
      <c r="P441" s="1017"/>
      <c r="Q441" s="1017"/>
      <c r="R441" s="1018"/>
      <c r="S441" s="442">
        <v>2</v>
      </c>
      <c r="T441" s="442"/>
      <c r="U441" s="442"/>
      <c r="V441" s="442"/>
      <c r="W441" s="442"/>
      <c r="X441" s="442"/>
      <c r="Y441" s="792" t="s">
        <v>1622</v>
      </c>
      <c r="Z441" s="444"/>
      <c r="AA441" s="444"/>
      <c r="AB441" s="444"/>
      <c r="AC441" s="444"/>
      <c r="AD441" s="444"/>
      <c r="AE441" s="444"/>
      <c r="AF441" s="444"/>
      <c r="AG441" s="444"/>
      <c r="AH441" s="444"/>
      <c r="AI441" s="444"/>
      <c r="AJ441" s="444"/>
      <c r="AK441" s="444"/>
      <c r="AL441" s="444"/>
      <c r="AM441" s="444"/>
      <c r="AN441" s="444"/>
      <c r="AO441" s="444"/>
      <c r="AP441" s="444"/>
      <c r="AQ441" s="444"/>
      <c r="AR441" s="444"/>
      <c r="AS441" s="444"/>
      <c r="AT441" s="444"/>
      <c r="AU441" s="444"/>
      <c r="AV441" s="444"/>
      <c r="AW441" s="444"/>
      <c r="AX441" s="444"/>
      <c r="AY441" s="445"/>
    </row>
    <row r="442" spans="2:60" ht="23.1" customHeight="1">
      <c r="B442" s="548"/>
      <c r="C442" s="549"/>
      <c r="D442" s="972" t="s">
        <v>1621</v>
      </c>
      <c r="E442" s="964"/>
      <c r="F442" s="964"/>
      <c r="G442" s="964"/>
      <c r="H442" s="964"/>
      <c r="I442" s="964"/>
      <c r="J442" s="964"/>
      <c r="K442" s="964"/>
      <c r="L442" s="965"/>
      <c r="M442" s="486">
        <v>0</v>
      </c>
      <c r="N442" s="486"/>
      <c r="O442" s="486"/>
      <c r="P442" s="486"/>
      <c r="Q442" s="486"/>
      <c r="R442" s="486"/>
      <c r="S442" s="486">
        <v>1</v>
      </c>
      <c r="T442" s="486"/>
      <c r="U442" s="486"/>
      <c r="V442" s="486"/>
      <c r="W442" s="486"/>
      <c r="X442" s="486"/>
      <c r="Y442" s="478"/>
      <c r="Z442" s="479"/>
      <c r="AA442" s="479"/>
      <c r="AB442" s="479"/>
      <c r="AC442" s="479"/>
      <c r="AD442" s="479"/>
      <c r="AE442" s="479"/>
      <c r="AF442" s="479"/>
      <c r="AG442" s="479"/>
      <c r="AH442" s="479"/>
      <c r="AI442" s="479"/>
      <c r="AJ442" s="479"/>
      <c r="AK442" s="479"/>
      <c r="AL442" s="479"/>
      <c r="AM442" s="479"/>
      <c r="AN442" s="479"/>
      <c r="AO442" s="479"/>
      <c r="AP442" s="479"/>
      <c r="AQ442" s="479"/>
      <c r="AR442" s="479"/>
      <c r="AS442" s="479"/>
      <c r="AT442" s="479"/>
      <c r="AU442" s="479"/>
      <c r="AV442" s="479"/>
      <c r="AW442" s="479"/>
      <c r="AX442" s="479"/>
      <c r="AY442" s="480"/>
    </row>
    <row r="443" spans="2:60" ht="23.1" customHeight="1">
      <c r="B443" s="548"/>
      <c r="C443" s="549"/>
      <c r="D443" s="553"/>
      <c r="E443" s="554"/>
      <c r="F443" s="554"/>
      <c r="G443" s="554"/>
      <c r="H443" s="554"/>
      <c r="I443" s="554"/>
      <c r="J443" s="554"/>
      <c r="K443" s="554"/>
      <c r="L443" s="555"/>
      <c r="M443" s="486"/>
      <c r="N443" s="486"/>
      <c r="O443" s="486"/>
      <c r="P443" s="486"/>
      <c r="Q443" s="486"/>
      <c r="R443" s="486"/>
      <c r="S443" s="486"/>
      <c r="T443" s="486"/>
      <c r="U443" s="486"/>
      <c r="V443" s="486"/>
      <c r="W443" s="486"/>
      <c r="X443" s="486"/>
      <c r="Y443" s="478"/>
      <c r="Z443" s="479"/>
      <c r="AA443" s="479"/>
      <c r="AB443" s="479"/>
      <c r="AC443" s="479"/>
      <c r="AD443" s="479"/>
      <c r="AE443" s="479"/>
      <c r="AF443" s="479"/>
      <c r="AG443" s="479"/>
      <c r="AH443" s="479"/>
      <c r="AI443" s="479"/>
      <c r="AJ443" s="479"/>
      <c r="AK443" s="479"/>
      <c r="AL443" s="479"/>
      <c r="AM443" s="479"/>
      <c r="AN443" s="479"/>
      <c r="AO443" s="479"/>
      <c r="AP443" s="479"/>
      <c r="AQ443" s="479"/>
      <c r="AR443" s="479"/>
      <c r="AS443" s="479"/>
      <c r="AT443" s="479"/>
      <c r="AU443" s="479"/>
      <c r="AV443" s="479"/>
      <c r="AW443" s="479"/>
      <c r="AX443" s="479"/>
      <c r="AY443" s="480"/>
    </row>
    <row r="444" spans="2:60" ht="23.1" customHeight="1">
      <c r="B444" s="548"/>
      <c r="C444" s="549"/>
      <c r="D444" s="553"/>
      <c r="E444" s="554"/>
      <c r="F444" s="554"/>
      <c r="G444" s="554"/>
      <c r="H444" s="554"/>
      <c r="I444" s="554"/>
      <c r="J444" s="554"/>
      <c r="K444" s="554"/>
      <c r="L444" s="555"/>
      <c r="M444" s="486"/>
      <c r="N444" s="486"/>
      <c r="O444" s="486"/>
      <c r="P444" s="486"/>
      <c r="Q444" s="486"/>
      <c r="R444" s="486"/>
      <c r="S444" s="486"/>
      <c r="T444" s="486"/>
      <c r="U444" s="486"/>
      <c r="V444" s="486"/>
      <c r="W444" s="486"/>
      <c r="X444" s="486"/>
      <c r="Y444" s="478"/>
      <c r="Z444" s="479"/>
      <c r="AA444" s="479"/>
      <c r="AB444" s="479"/>
      <c r="AC444" s="479"/>
      <c r="AD444" s="479"/>
      <c r="AE444" s="479"/>
      <c r="AF444" s="479"/>
      <c r="AG444" s="479"/>
      <c r="AH444" s="479"/>
      <c r="AI444" s="479"/>
      <c r="AJ444" s="479"/>
      <c r="AK444" s="479"/>
      <c r="AL444" s="479"/>
      <c r="AM444" s="479"/>
      <c r="AN444" s="479"/>
      <c r="AO444" s="479"/>
      <c r="AP444" s="479"/>
      <c r="AQ444" s="479"/>
      <c r="AR444" s="479"/>
      <c r="AS444" s="479"/>
      <c r="AT444" s="479"/>
      <c r="AU444" s="479"/>
      <c r="AV444" s="479"/>
      <c r="AW444" s="479"/>
      <c r="AX444" s="479"/>
      <c r="AY444" s="480"/>
    </row>
    <row r="445" spans="2:60" ht="23.1" customHeight="1">
      <c r="B445" s="548"/>
      <c r="C445" s="549"/>
      <c r="D445" s="553"/>
      <c r="E445" s="554"/>
      <c r="F445" s="554"/>
      <c r="G445" s="554"/>
      <c r="H445" s="554"/>
      <c r="I445" s="554"/>
      <c r="J445" s="554"/>
      <c r="K445" s="554"/>
      <c r="L445" s="555"/>
      <c r="M445" s="486"/>
      <c r="N445" s="486"/>
      <c r="O445" s="486"/>
      <c r="P445" s="486"/>
      <c r="Q445" s="486"/>
      <c r="R445" s="486"/>
      <c r="S445" s="486"/>
      <c r="T445" s="486"/>
      <c r="U445" s="486"/>
      <c r="V445" s="486"/>
      <c r="W445" s="486"/>
      <c r="X445" s="486"/>
      <c r="Y445" s="478"/>
      <c r="Z445" s="479"/>
      <c r="AA445" s="479"/>
      <c r="AB445" s="479"/>
      <c r="AC445" s="479"/>
      <c r="AD445" s="479"/>
      <c r="AE445" s="479"/>
      <c r="AF445" s="479"/>
      <c r="AG445" s="479"/>
      <c r="AH445" s="479"/>
      <c r="AI445" s="479"/>
      <c r="AJ445" s="479"/>
      <c r="AK445" s="479"/>
      <c r="AL445" s="479"/>
      <c r="AM445" s="479"/>
      <c r="AN445" s="479"/>
      <c r="AO445" s="479"/>
      <c r="AP445" s="479"/>
      <c r="AQ445" s="479"/>
      <c r="AR445" s="479"/>
      <c r="AS445" s="479"/>
      <c r="AT445" s="479"/>
      <c r="AU445" s="479"/>
      <c r="AV445" s="479"/>
      <c r="AW445" s="479"/>
      <c r="AX445" s="479"/>
      <c r="AY445" s="480"/>
    </row>
    <row r="446" spans="2:60" ht="23.1" customHeight="1">
      <c r="B446" s="548"/>
      <c r="C446" s="549"/>
      <c r="D446" s="553"/>
      <c r="E446" s="554"/>
      <c r="F446" s="554"/>
      <c r="G446" s="554"/>
      <c r="H446" s="554"/>
      <c r="I446" s="554"/>
      <c r="J446" s="554"/>
      <c r="K446" s="554"/>
      <c r="L446" s="555"/>
      <c r="M446" s="486"/>
      <c r="N446" s="486"/>
      <c r="O446" s="486"/>
      <c r="P446" s="486"/>
      <c r="Q446" s="486"/>
      <c r="R446" s="486"/>
      <c r="S446" s="486"/>
      <c r="T446" s="486"/>
      <c r="U446" s="486"/>
      <c r="V446" s="486"/>
      <c r="W446" s="486"/>
      <c r="X446" s="486"/>
      <c r="Y446" s="478"/>
      <c r="Z446" s="479"/>
      <c r="AA446" s="479"/>
      <c r="AB446" s="479"/>
      <c r="AC446" s="479"/>
      <c r="AD446" s="479"/>
      <c r="AE446" s="479"/>
      <c r="AF446" s="479"/>
      <c r="AG446" s="479"/>
      <c r="AH446" s="479"/>
      <c r="AI446" s="479"/>
      <c r="AJ446" s="479"/>
      <c r="AK446" s="479"/>
      <c r="AL446" s="479"/>
      <c r="AM446" s="479"/>
      <c r="AN446" s="479"/>
      <c r="AO446" s="479"/>
      <c r="AP446" s="479"/>
      <c r="AQ446" s="479"/>
      <c r="AR446" s="479"/>
      <c r="AS446" s="479"/>
      <c r="AT446" s="479"/>
      <c r="AU446" s="479"/>
      <c r="AV446" s="479"/>
      <c r="AW446" s="479"/>
      <c r="AX446" s="479"/>
      <c r="AY446" s="480"/>
    </row>
    <row r="447" spans="2:60" ht="23.1" customHeight="1">
      <c r="B447" s="548"/>
      <c r="C447" s="549"/>
      <c r="D447" s="474"/>
      <c r="E447" s="475"/>
      <c r="F447" s="475"/>
      <c r="G447" s="475"/>
      <c r="H447" s="475"/>
      <c r="I447" s="475"/>
      <c r="J447" s="475"/>
      <c r="K447" s="475"/>
      <c r="L447" s="476"/>
      <c r="M447" s="477"/>
      <c r="N447" s="477"/>
      <c r="O447" s="477"/>
      <c r="P447" s="477"/>
      <c r="Q447" s="477"/>
      <c r="R447" s="477"/>
      <c r="S447" s="477"/>
      <c r="T447" s="477"/>
      <c r="U447" s="477"/>
      <c r="V447" s="477"/>
      <c r="W447" s="477"/>
      <c r="X447" s="477"/>
      <c r="Y447" s="478"/>
      <c r="Z447" s="479"/>
      <c r="AA447" s="479"/>
      <c r="AB447" s="479"/>
      <c r="AC447" s="479"/>
      <c r="AD447" s="479"/>
      <c r="AE447" s="479"/>
      <c r="AF447" s="479"/>
      <c r="AG447" s="479"/>
      <c r="AH447" s="479"/>
      <c r="AI447" s="479"/>
      <c r="AJ447" s="479"/>
      <c r="AK447" s="479"/>
      <c r="AL447" s="479"/>
      <c r="AM447" s="479"/>
      <c r="AN447" s="479"/>
      <c r="AO447" s="479"/>
      <c r="AP447" s="479"/>
      <c r="AQ447" s="479"/>
      <c r="AR447" s="479"/>
      <c r="AS447" s="479"/>
      <c r="AT447" s="479"/>
      <c r="AU447" s="479"/>
      <c r="AV447" s="479"/>
      <c r="AW447" s="479"/>
      <c r="AX447" s="479"/>
      <c r="AY447" s="480"/>
    </row>
    <row r="448" spans="2:60" ht="23.1" customHeight="1">
      <c r="B448" s="550"/>
      <c r="C448" s="551"/>
      <c r="D448" s="481" t="s">
        <v>35</v>
      </c>
      <c r="E448" s="327"/>
      <c r="F448" s="327"/>
      <c r="G448" s="327"/>
      <c r="H448" s="327"/>
      <c r="I448" s="327"/>
      <c r="J448" s="327"/>
      <c r="K448" s="327"/>
      <c r="L448" s="328"/>
      <c r="M448" s="482">
        <v>1</v>
      </c>
      <c r="N448" s="482"/>
      <c r="O448" s="482"/>
      <c r="P448" s="482"/>
      <c r="Q448" s="482"/>
      <c r="R448" s="482"/>
      <c r="S448" s="482">
        <v>3</v>
      </c>
      <c r="T448" s="482"/>
      <c r="U448" s="482"/>
      <c r="V448" s="482"/>
      <c r="W448" s="482"/>
      <c r="X448" s="482"/>
      <c r="Y448" s="483"/>
      <c r="Z448" s="484"/>
      <c r="AA448" s="484"/>
      <c r="AB448" s="484"/>
      <c r="AC448" s="484"/>
      <c r="AD448" s="484"/>
      <c r="AE448" s="484"/>
      <c r="AF448" s="484"/>
      <c r="AG448" s="484"/>
      <c r="AH448" s="484"/>
      <c r="AI448" s="484"/>
      <c r="AJ448" s="484"/>
      <c r="AK448" s="484"/>
      <c r="AL448" s="484"/>
      <c r="AM448" s="484"/>
      <c r="AN448" s="484"/>
      <c r="AO448" s="484"/>
      <c r="AP448" s="484"/>
      <c r="AQ448" s="484"/>
      <c r="AR448" s="484"/>
      <c r="AS448" s="484"/>
      <c r="AT448" s="484"/>
      <c r="AU448" s="484"/>
      <c r="AV448" s="484"/>
      <c r="AW448" s="484"/>
      <c r="AX448" s="484"/>
      <c r="AY448" s="485"/>
    </row>
    <row r="449" spans="1:51" ht="24.75" customHeight="1">
      <c r="B449" s="19"/>
      <c r="C449" s="19"/>
      <c r="D449" s="19"/>
      <c r="E449" s="19"/>
      <c r="F449" s="19"/>
      <c r="G449" s="19"/>
      <c r="H449" s="20"/>
      <c r="I449" s="20"/>
      <c r="J449" s="20"/>
      <c r="K449" s="20"/>
      <c r="L449" s="20"/>
      <c r="M449" s="20"/>
      <c r="N449" s="20"/>
      <c r="O449" s="20"/>
      <c r="P449" s="20"/>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row>
    <row r="450" spans="1:51" ht="23.25" customHeight="1" thickBot="1">
      <c r="A450" s="8"/>
      <c r="B450" s="689" t="s">
        <v>121</v>
      </c>
      <c r="C450" s="690"/>
      <c r="D450" s="690"/>
      <c r="E450" s="690"/>
      <c r="F450" s="690"/>
      <c r="G450" s="690"/>
      <c r="H450" s="690" t="s">
        <v>65</v>
      </c>
      <c r="I450" s="690"/>
      <c r="J450" s="690"/>
      <c r="K450" s="690"/>
      <c r="L450" s="690"/>
      <c r="M450" s="690"/>
      <c r="N450" s="690"/>
      <c r="O450" s="690"/>
      <c r="P450" s="690"/>
      <c r="Q450" s="690"/>
      <c r="R450" s="690"/>
      <c r="S450" s="690"/>
      <c r="T450" s="690"/>
      <c r="U450" s="690"/>
      <c r="V450" s="690"/>
      <c r="W450" s="690"/>
      <c r="X450" s="690"/>
      <c r="Y450" s="690"/>
      <c r="Z450" s="690"/>
      <c r="AA450" s="690"/>
      <c r="AB450" s="690"/>
      <c r="AC450" s="690"/>
      <c r="AD450" s="690"/>
      <c r="AE450" s="690"/>
      <c r="AF450" s="690"/>
      <c r="AG450" s="690"/>
      <c r="AH450" s="690"/>
      <c r="AI450" s="690"/>
      <c r="AJ450" s="690"/>
      <c r="AK450" s="690"/>
      <c r="AL450" s="690"/>
      <c r="AM450" s="690"/>
      <c r="AN450" s="690"/>
      <c r="AO450" s="690"/>
      <c r="AP450" s="690"/>
      <c r="AQ450" s="690"/>
      <c r="AR450" s="690"/>
      <c r="AS450" s="690"/>
      <c r="AT450" s="690"/>
      <c r="AU450" s="690"/>
      <c r="AV450" s="690"/>
      <c r="AW450" s="690"/>
      <c r="AX450" s="690"/>
      <c r="AY450" s="690"/>
    </row>
    <row r="451" spans="1:51" ht="14.25" customHeight="1">
      <c r="A451" s="13"/>
      <c r="B451" s="667" t="s">
        <v>122</v>
      </c>
      <c r="C451" s="668"/>
      <c r="D451" s="668"/>
      <c r="E451" s="668"/>
      <c r="F451" s="668"/>
      <c r="G451" s="669"/>
      <c r="H451" s="22" t="s">
        <v>123</v>
      </c>
      <c r="I451" s="23"/>
      <c r="J451" s="23"/>
      <c r="K451" s="23"/>
      <c r="L451" s="23"/>
      <c r="M451" s="23"/>
      <c r="N451" s="23"/>
      <c r="O451" s="23"/>
      <c r="P451" s="23"/>
      <c r="Q451" s="23"/>
      <c r="R451" s="23"/>
      <c r="S451" s="23"/>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4"/>
    </row>
    <row r="452" spans="1:51" ht="14.25" customHeight="1">
      <c r="A452" s="8"/>
      <c r="B452" s="394"/>
      <c r="C452" s="395"/>
      <c r="D452" s="395"/>
      <c r="E452" s="395"/>
      <c r="F452" s="395"/>
      <c r="G452" s="396"/>
      <c r="H452" s="25"/>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7"/>
    </row>
    <row r="453" spans="1:51" ht="14.25" customHeight="1">
      <c r="A453" s="8"/>
      <c r="B453" s="394"/>
      <c r="C453" s="395"/>
      <c r="D453" s="395"/>
      <c r="E453" s="395"/>
      <c r="F453" s="395"/>
      <c r="G453" s="396"/>
      <c r="H453" s="25"/>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7"/>
    </row>
    <row r="454" spans="1:51" ht="14.25" customHeight="1">
      <c r="A454" s="8"/>
      <c r="B454" s="394"/>
      <c r="C454" s="395"/>
      <c r="D454" s="395"/>
      <c r="E454" s="395"/>
      <c r="F454" s="395"/>
      <c r="G454" s="396"/>
      <c r="H454" s="25"/>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7"/>
    </row>
    <row r="455" spans="1:51" ht="14.25" customHeight="1">
      <c r="A455" s="8"/>
      <c r="B455" s="394"/>
      <c r="C455" s="395"/>
      <c r="D455" s="395"/>
      <c r="E455" s="395"/>
      <c r="F455" s="395"/>
      <c r="G455" s="396"/>
      <c r="H455" s="25"/>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7"/>
    </row>
    <row r="456" spans="1:51" ht="14.25" customHeight="1">
      <c r="A456" s="8"/>
      <c r="B456" s="394"/>
      <c r="C456" s="395"/>
      <c r="D456" s="395"/>
      <c r="E456" s="395"/>
      <c r="F456" s="395"/>
      <c r="G456" s="396"/>
      <c r="H456" s="25"/>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7"/>
    </row>
    <row r="457" spans="1:51" ht="14.25" customHeight="1">
      <c r="A457" s="8"/>
      <c r="B457" s="394"/>
      <c r="C457" s="395"/>
      <c r="D457" s="395"/>
      <c r="E457" s="395"/>
      <c r="F457" s="395"/>
      <c r="G457" s="396"/>
      <c r="H457" s="25"/>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7"/>
    </row>
    <row r="458" spans="1:51" ht="14.25" customHeight="1">
      <c r="A458" s="8"/>
      <c r="B458" s="394"/>
      <c r="C458" s="395"/>
      <c r="D458" s="395"/>
      <c r="E458" s="395"/>
      <c r="F458" s="395"/>
      <c r="G458" s="396"/>
      <c r="H458" s="25"/>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7"/>
    </row>
    <row r="459" spans="1:51" ht="14.25" customHeight="1">
      <c r="A459" s="8"/>
      <c r="B459" s="394"/>
      <c r="C459" s="395"/>
      <c r="D459" s="395"/>
      <c r="E459" s="395"/>
      <c r="F459" s="395"/>
      <c r="G459" s="396"/>
      <c r="H459" s="25"/>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7"/>
    </row>
    <row r="460" spans="1:51" ht="14.25" customHeight="1">
      <c r="A460" s="8"/>
      <c r="B460" s="394"/>
      <c r="C460" s="395"/>
      <c r="D460" s="395"/>
      <c r="E460" s="395"/>
      <c r="F460" s="395"/>
      <c r="G460" s="396"/>
      <c r="H460" s="25"/>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7"/>
    </row>
    <row r="461" spans="1:51" ht="14.25" customHeight="1">
      <c r="A461" s="8"/>
      <c r="B461" s="394"/>
      <c r="C461" s="395"/>
      <c r="D461" s="395"/>
      <c r="E461" s="395"/>
      <c r="F461" s="395"/>
      <c r="G461" s="396"/>
      <c r="H461" s="25"/>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7"/>
    </row>
    <row r="462" spans="1:51" ht="14.25" customHeight="1">
      <c r="A462" s="8"/>
      <c r="B462" s="394"/>
      <c r="C462" s="395"/>
      <c r="D462" s="395"/>
      <c r="E462" s="395"/>
      <c r="F462" s="395"/>
      <c r="G462" s="396"/>
      <c r="H462" s="25"/>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7"/>
    </row>
    <row r="463" spans="1:51" ht="14.25" customHeight="1">
      <c r="A463" s="8"/>
      <c r="B463" s="394"/>
      <c r="C463" s="395"/>
      <c r="D463" s="395"/>
      <c r="E463" s="395"/>
      <c r="F463" s="395"/>
      <c r="G463" s="396"/>
      <c r="H463" s="25"/>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7"/>
    </row>
    <row r="464" spans="1:51" ht="14.25" customHeight="1">
      <c r="A464" s="8"/>
      <c r="B464" s="394"/>
      <c r="C464" s="395"/>
      <c r="D464" s="395"/>
      <c r="E464" s="395"/>
      <c r="F464" s="395"/>
      <c r="G464" s="396"/>
      <c r="H464" s="25"/>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7"/>
    </row>
    <row r="465" spans="1:51" ht="14.25" customHeight="1">
      <c r="A465" s="8"/>
      <c r="B465" s="394"/>
      <c r="C465" s="395"/>
      <c r="D465" s="395"/>
      <c r="E465" s="395"/>
      <c r="F465" s="395"/>
      <c r="G465" s="396"/>
      <c r="H465" s="25"/>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7"/>
    </row>
    <row r="466" spans="1:51" ht="14.25" customHeight="1">
      <c r="A466" s="8"/>
      <c r="B466" s="394"/>
      <c r="C466" s="395"/>
      <c r="D466" s="395"/>
      <c r="E466" s="395"/>
      <c r="F466" s="395"/>
      <c r="G466" s="396"/>
      <c r="H466" s="25"/>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7"/>
    </row>
    <row r="467" spans="1:51" ht="14.25" customHeight="1">
      <c r="A467" s="8"/>
      <c r="B467" s="394"/>
      <c r="C467" s="395"/>
      <c r="D467" s="395"/>
      <c r="E467" s="395"/>
      <c r="F467" s="395"/>
      <c r="G467" s="396"/>
      <c r="H467" s="25"/>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7"/>
    </row>
    <row r="468" spans="1:51" ht="14.25" customHeight="1">
      <c r="A468" s="8"/>
      <c r="B468" s="394"/>
      <c r="C468" s="395"/>
      <c r="D468" s="395"/>
      <c r="E468" s="395"/>
      <c r="F468" s="395"/>
      <c r="G468" s="396"/>
      <c r="H468" s="25"/>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7"/>
    </row>
    <row r="469" spans="1:51" ht="14.25" customHeight="1">
      <c r="A469" s="8"/>
      <c r="B469" s="394"/>
      <c r="C469" s="395"/>
      <c r="D469" s="395"/>
      <c r="E469" s="395"/>
      <c r="F469" s="395"/>
      <c r="G469" s="396"/>
      <c r="H469" s="25"/>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7"/>
    </row>
    <row r="470" spans="1:51" ht="14.25" customHeight="1">
      <c r="A470" s="8"/>
      <c r="B470" s="394"/>
      <c r="C470" s="395"/>
      <c r="D470" s="395"/>
      <c r="E470" s="395"/>
      <c r="F470" s="395"/>
      <c r="G470" s="396"/>
      <c r="H470" s="25"/>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7"/>
    </row>
    <row r="471" spans="1:51" ht="14.25" customHeight="1">
      <c r="A471" s="8"/>
      <c r="B471" s="394"/>
      <c r="C471" s="395"/>
      <c r="D471" s="395"/>
      <c r="E471" s="395"/>
      <c r="F471" s="395"/>
      <c r="G471" s="396"/>
      <c r="H471" s="25"/>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7"/>
    </row>
    <row r="472" spans="1:51" ht="14.25" customHeight="1">
      <c r="A472" s="8"/>
      <c r="B472" s="394"/>
      <c r="C472" s="395"/>
      <c r="D472" s="395"/>
      <c r="E472" s="395"/>
      <c r="F472" s="395"/>
      <c r="G472" s="396"/>
      <c r="H472" s="25"/>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7"/>
    </row>
    <row r="473" spans="1:51" ht="14.25" customHeight="1">
      <c r="A473" s="8"/>
      <c r="B473" s="394"/>
      <c r="C473" s="395"/>
      <c r="D473" s="395"/>
      <c r="E473" s="395"/>
      <c r="F473" s="395"/>
      <c r="G473" s="396"/>
      <c r="H473" s="25"/>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7"/>
    </row>
    <row r="474" spans="1:51" ht="14.25" customHeight="1">
      <c r="A474" s="8"/>
      <c r="B474" s="394"/>
      <c r="C474" s="395"/>
      <c r="D474" s="395"/>
      <c r="E474" s="395"/>
      <c r="F474" s="395"/>
      <c r="G474" s="396"/>
      <c r="H474" s="25"/>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7"/>
    </row>
    <row r="475" spans="1:51" ht="14.25" customHeight="1">
      <c r="A475" s="8"/>
      <c r="B475" s="394"/>
      <c r="C475" s="395"/>
      <c r="D475" s="395"/>
      <c r="E475" s="395"/>
      <c r="F475" s="395"/>
      <c r="G475" s="396"/>
      <c r="H475" s="25"/>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7"/>
    </row>
    <row r="476" spans="1:51" ht="14.25" customHeight="1">
      <c r="A476" s="8"/>
      <c r="B476" s="394"/>
      <c r="C476" s="395"/>
      <c r="D476" s="395"/>
      <c r="E476" s="395"/>
      <c r="F476" s="395"/>
      <c r="G476" s="396"/>
      <c r="H476" s="25"/>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7"/>
    </row>
    <row r="477" spans="1:51" ht="14.25" customHeight="1">
      <c r="A477" s="8"/>
      <c r="B477" s="394"/>
      <c r="C477" s="395"/>
      <c r="D477" s="395"/>
      <c r="E477" s="395"/>
      <c r="F477" s="395"/>
      <c r="G477" s="396"/>
      <c r="H477" s="25"/>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7"/>
    </row>
    <row r="478" spans="1:51" ht="14.25" customHeight="1">
      <c r="A478" s="8"/>
      <c r="B478" s="394"/>
      <c r="C478" s="395"/>
      <c r="D478" s="395"/>
      <c r="E478" s="395"/>
      <c r="F478" s="395"/>
      <c r="G478" s="396"/>
      <c r="H478" s="25"/>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7"/>
    </row>
    <row r="479" spans="1:51" ht="14.25" customHeight="1">
      <c r="A479" s="8"/>
      <c r="B479" s="394"/>
      <c r="C479" s="395"/>
      <c r="D479" s="395"/>
      <c r="E479" s="395"/>
      <c r="F479" s="395"/>
      <c r="G479" s="396"/>
      <c r="H479" s="25"/>
      <c r="I479" s="26"/>
      <c r="J479" s="26"/>
      <c r="K479" s="26"/>
      <c r="L479" s="26"/>
      <c r="M479" s="28"/>
      <c r="N479" s="28"/>
      <c r="O479" s="28"/>
      <c r="P479" s="28"/>
      <c r="Q479" s="28"/>
      <c r="R479" s="28"/>
      <c r="S479" s="28"/>
      <c r="T479" s="28"/>
      <c r="U479" s="28"/>
      <c r="V479" s="26"/>
      <c r="W479" s="26"/>
      <c r="X479" s="26"/>
      <c r="Y479" s="26"/>
      <c r="Z479" s="26"/>
      <c r="AA479" s="26"/>
      <c r="AB479" s="26"/>
      <c r="AC479" s="26"/>
      <c r="AD479" s="26"/>
      <c r="AE479" s="26"/>
      <c r="AF479" s="26"/>
      <c r="AG479" s="26"/>
      <c r="AH479" s="26"/>
      <c r="AI479" s="26"/>
      <c r="AJ479" s="26"/>
      <c r="AK479" s="26"/>
      <c r="AL479" s="29"/>
      <c r="AM479" s="29"/>
      <c r="AN479" s="29"/>
      <c r="AO479" s="28"/>
      <c r="AP479" s="28"/>
      <c r="AQ479" s="26"/>
      <c r="AR479" s="26"/>
      <c r="AS479" s="26"/>
      <c r="AT479" s="26"/>
      <c r="AU479" s="26"/>
      <c r="AV479" s="26"/>
      <c r="AW479" s="26"/>
      <c r="AX479" s="26"/>
      <c r="AY479" s="27"/>
    </row>
    <row r="480" spans="1:51" ht="14.25" customHeight="1">
      <c r="A480" s="8"/>
      <c r="B480" s="394"/>
      <c r="C480" s="395"/>
      <c r="D480" s="395"/>
      <c r="E480" s="395"/>
      <c r="F480" s="395"/>
      <c r="G480" s="396"/>
      <c r="H480" s="25"/>
      <c r="I480" s="26"/>
      <c r="J480" s="26"/>
      <c r="K480" s="26"/>
      <c r="L480" s="26"/>
      <c r="M480" s="28"/>
      <c r="N480" s="28"/>
      <c r="O480" s="28"/>
      <c r="P480" s="28"/>
      <c r="Q480" s="28"/>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6"/>
      <c r="AR480" s="26"/>
      <c r="AS480" s="26"/>
      <c r="AT480" s="26"/>
      <c r="AU480" s="26"/>
      <c r="AV480" s="26"/>
      <c r="AW480" s="26"/>
      <c r="AX480" s="26"/>
      <c r="AY480" s="27"/>
    </row>
    <row r="481" spans="1:51" ht="14.25" customHeight="1">
      <c r="A481" s="8"/>
      <c r="B481" s="394"/>
      <c r="C481" s="395"/>
      <c r="D481" s="395"/>
      <c r="E481" s="395"/>
      <c r="F481" s="395"/>
      <c r="G481" s="396"/>
      <c r="H481" s="25"/>
      <c r="I481" s="26"/>
      <c r="J481" s="26"/>
      <c r="K481" s="26"/>
      <c r="L481" s="26"/>
      <c r="M481" s="28"/>
      <c r="N481" s="28"/>
      <c r="O481" s="28"/>
      <c r="P481" s="28"/>
      <c r="Q481" s="28"/>
      <c r="R481" s="28"/>
      <c r="S481" s="28"/>
      <c r="T481" s="28"/>
      <c r="U481" s="28"/>
      <c r="V481" s="28"/>
      <c r="W481" s="28"/>
      <c r="X481" s="28"/>
      <c r="Y481" s="26"/>
      <c r="Z481" s="26"/>
      <c r="AA481" s="26"/>
      <c r="AB481" s="26"/>
      <c r="AC481" s="26"/>
      <c r="AD481" s="26"/>
      <c r="AE481" s="26"/>
      <c r="AF481" s="26"/>
      <c r="AG481" s="26"/>
      <c r="AH481" s="26"/>
      <c r="AI481" s="26"/>
      <c r="AJ481" s="26"/>
      <c r="AK481" s="26"/>
      <c r="AL481" s="26"/>
      <c r="AM481" s="26"/>
      <c r="AN481" s="26"/>
      <c r="AO481" s="28"/>
      <c r="AP481" s="28"/>
      <c r="AQ481" s="26"/>
      <c r="AR481" s="26"/>
      <c r="AS481" s="26"/>
      <c r="AT481" s="26"/>
      <c r="AU481" s="26"/>
      <c r="AV481" s="26"/>
      <c r="AW481" s="26"/>
      <c r="AX481" s="26"/>
      <c r="AY481" s="27"/>
    </row>
    <row r="482" spans="1:51" ht="14.25" customHeight="1">
      <c r="A482" s="8"/>
      <c r="B482" s="394"/>
      <c r="C482" s="395"/>
      <c r="D482" s="395"/>
      <c r="E482" s="395"/>
      <c r="F482" s="395"/>
      <c r="G482" s="396"/>
      <c r="H482" s="25"/>
      <c r="I482" s="26"/>
      <c r="J482" s="26"/>
      <c r="K482" s="26"/>
      <c r="L482" s="26"/>
      <c r="M482" s="28"/>
      <c r="N482" s="28"/>
      <c r="O482" s="28"/>
      <c r="P482" s="28"/>
      <c r="Q482" s="28"/>
      <c r="R482" s="28"/>
      <c r="S482" s="28"/>
      <c r="T482" s="28"/>
      <c r="U482" s="28"/>
      <c r="V482" s="35"/>
      <c r="W482" s="36"/>
      <c r="X482" s="36"/>
      <c r="Y482" s="36"/>
      <c r="Z482" s="36"/>
      <c r="AA482" s="36"/>
      <c r="AB482" s="36"/>
      <c r="AC482" s="36"/>
      <c r="AD482" s="36"/>
      <c r="AE482" s="36"/>
      <c r="AF482" s="36"/>
      <c r="AG482" s="36"/>
      <c r="AH482" s="36"/>
      <c r="AI482" s="36"/>
      <c r="AJ482" s="36"/>
      <c r="AK482" s="37"/>
      <c r="AL482" s="29"/>
      <c r="AM482" s="29"/>
      <c r="AN482" s="29"/>
      <c r="AO482" s="28"/>
      <c r="AP482" s="28"/>
      <c r="AQ482" s="26"/>
      <c r="AR482" s="26"/>
      <c r="AS482" s="26"/>
      <c r="AT482" s="26"/>
      <c r="AU482" s="26"/>
      <c r="AV482" s="26"/>
      <c r="AW482" s="26"/>
      <c r="AX482" s="26"/>
      <c r="AY482" s="27"/>
    </row>
    <row r="483" spans="1:51" ht="14.25" customHeight="1">
      <c r="A483" s="8"/>
      <c r="B483" s="394"/>
      <c r="C483" s="395"/>
      <c r="D483" s="395"/>
      <c r="E483" s="395"/>
      <c r="F483" s="395"/>
      <c r="G483" s="396"/>
      <c r="H483" s="25"/>
      <c r="I483" s="26"/>
      <c r="J483" s="26"/>
      <c r="K483" s="26"/>
      <c r="L483" s="26"/>
      <c r="M483" s="28"/>
      <c r="N483" s="28"/>
      <c r="O483" s="28"/>
      <c r="P483" s="28"/>
      <c r="Q483" s="28"/>
      <c r="R483" s="28"/>
      <c r="S483" s="28"/>
      <c r="T483" s="28"/>
      <c r="U483" s="28"/>
      <c r="V483" s="986" t="s">
        <v>124</v>
      </c>
      <c r="W483" s="987"/>
      <c r="X483" s="987"/>
      <c r="Y483" s="987"/>
      <c r="Z483" s="987"/>
      <c r="AA483" s="987"/>
      <c r="AB483" s="987"/>
      <c r="AC483" s="987"/>
      <c r="AD483" s="987"/>
      <c r="AE483" s="987"/>
      <c r="AF483" s="987"/>
      <c r="AG483" s="987"/>
      <c r="AH483" s="987"/>
      <c r="AI483" s="987"/>
      <c r="AJ483" s="987"/>
      <c r="AK483" s="988"/>
      <c r="AL483" s="29"/>
      <c r="AM483" s="29"/>
      <c r="AN483" s="29"/>
      <c r="AO483" s="28"/>
      <c r="AP483" s="28"/>
      <c r="AQ483" s="26"/>
      <c r="AR483" s="26"/>
      <c r="AS483" s="26"/>
      <c r="AT483" s="26"/>
      <c r="AU483" s="26"/>
      <c r="AV483" s="26"/>
      <c r="AW483" s="26"/>
      <c r="AX483" s="26"/>
      <c r="AY483" s="27"/>
    </row>
    <row r="484" spans="1:51" ht="14.25" customHeight="1">
      <c r="A484" s="8"/>
      <c r="B484" s="394"/>
      <c r="C484" s="395"/>
      <c r="D484" s="395"/>
      <c r="E484" s="395"/>
      <c r="F484" s="395"/>
      <c r="G484" s="396"/>
      <c r="H484" s="25"/>
      <c r="I484" s="26"/>
      <c r="J484" s="26"/>
      <c r="K484" s="26"/>
      <c r="L484" s="26"/>
      <c r="M484" s="28"/>
      <c r="N484" s="28"/>
      <c r="O484" s="28"/>
      <c r="P484" s="28"/>
      <c r="Q484" s="28"/>
      <c r="R484" s="28"/>
      <c r="S484" s="28"/>
      <c r="T484" s="28"/>
      <c r="U484" s="28"/>
      <c r="V484" s="986" t="s">
        <v>214</v>
      </c>
      <c r="W484" s="987"/>
      <c r="X484" s="987"/>
      <c r="Y484" s="987"/>
      <c r="Z484" s="987"/>
      <c r="AA484" s="987"/>
      <c r="AB484" s="987"/>
      <c r="AC484" s="987"/>
      <c r="AD484" s="987"/>
      <c r="AE484" s="987"/>
      <c r="AF484" s="987"/>
      <c r="AG484" s="987"/>
      <c r="AH484" s="987"/>
      <c r="AI484" s="987"/>
      <c r="AJ484" s="987"/>
      <c r="AK484" s="988"/>
      <c r="AL484" s="26"/>
      <c r="AM484" s="26"/>
      <c r="AN484" s="26"/>
      <c r="AO484" s="28"/>
      <c r="AP484" s="28"/>
      <c r="AQ484" s="26"/>
      <c r="AR484" s="26"/>
      <c r="AS484" s="26"/>
      <c r="AT484" s="26"/>
      <c r="AU484" s="26"/>
      <c r="AV484" s="26"/>
      <c r="AW484" s="26"/>
      <c r="AX484" s="26"/>
      <c r="AY484" s="27"/>
    </row>
    <row r="485" spans="1:51" ht="14.25" customHeight="1">
      <c r="A485" s="8"/>
      <c r="B485" s="394"/>
      <c r="C485" s="395"/>
      <c r="D485" s="395"/>
      <c r="E485" s="395"/>
      <c r="F485" s="395"/>
      <c r="G485" s="396"/>
      <c r="H485" s="25"/>
      <c r="I485" s="26"/>
      <c r="J485" s="26"/>
      <c r="K485" s="26"/>
      <c r="L485" s="26"/>
      <c r="M485" s="28"/>
      <c r="N485" s="28"/>
      <c r="O485" s="28"/>
      <c r="P485" s="28"/>
      <c r="Q485" s="28"/>
      <c r="R485" s="28"/>
      <c r="S485" s="28"/>
      <c r="T485" s="28"/>
      <c r="U485" s="28"/>
      <c r="V485" s="38"/>
      <c r="W485" s="39"/>
      <c r="X485" s="39"/>
      <c r="Y485" s="40"/>
      <c r="Z485" s="40"/>
      <c r="AA485" s="40"/>
      <c r="AB485" s="40"/>
      <c r="AC485" s="40"/>
      <c r="AD485" s="40"/>
      <c r="AE485" s="40"/>
      <c r="AF485" s="40"/>
      <c r="AG485" s="40"/>
      <c r="AH485" s="40"/>
      <c r="AI485" s="39"/>
      <c r="AJ485" s="39"/>
      <c r="AK485" s="41"/>
      <c r="AL485" s="28"/>
      <c r="AM485" s="28"/>
      <c r="AN485" s="28"/>
      <c r="AO485" s="28"/>
      <c r="AP485" s="28"/>
      <c r="AQ485" s="26"/>
      <c r="AR485" s="26"/>
      <c r="AS485" s="26"/>
      <c r="AT485" s="26"/>
      <c r="AU485" s="26"/>
      <c r="AV485" s="26"/>
      <c r="AW485" s="26"/>
      <c r="AX485" s="26"/>
      <c r="AY485" s="27"/>
    </row>
    <row r="486" spans="1:51" ht="14.25" customHeight="1">
      <c r="A486" s="8"/>
      <c r="B486" s="394"/>
      <c r="C486" s="395"/>
      <c r="D486" s="395"/>
      <c r="E486" s="395"/>
      <c r="F486" s="395"/>
      <c r="G486" s="396"/>
      <c r="H486" s="25"/>
      <c r="I486" s="26"/>
      <c r="J486" s="26"/>
      <c r="K486" s="26"/>
      <c r="L486" s="26"/>
      <c r="M486" s="28"/>
      <c r="N486" s="28"/>
      <c r="O486" s="28"/>
      <c r="P486" s="28"/>
      <c r="Q486" s="28"/>
      <c r="R486" s="28"/>
      <c r="S486" s="28"/>
      <c r="T486" s="28"/>
      <c r="U486" s="28"/>
      <c r="V486" s="28"/>
      <c r="W486" s="28"/>
      <c r="X486" s="28"/>
      <c r="Y486" s="28"/>
      <c r="Z486" s="28"/>
      <c r="AA486" s="28"/>
      <c r="AB486" s="28"/>
      <c r="AC486" s="28"/>
      <c r="AD486" s="42"/>
      <c r="AE486" s="28"/>
      <c r="AF486" s="28"/>
      <c r="AG486" s="28"/>
      <c r="AH486" s="28"/>
      <c r="AI486" s="28"/>
      <c r="AJ486" s="28"/>
      <c r="AK486" s="28"/>
      <c r="AL486" s="28"/>
      <c r="AM486" s="28"/>
      <c r="AN486" s="28"/>
      <c r="AO486" s="28"/>
      <c r="AP486" s="28"/>
      <c r="AQ486" s="26"/>
      <c r="AR486" s="26"/>
      <c r="AS486" s="26"/>
      <c r="AT486" s="26"/>
      <c r="AU486" s="26"/>
      <c r="AV486" s="26"/>
      <c r="AW486" s="26"/>
      <c r="AX486" s="26"/>
      <c r="AY486" s="27"/>
    </row>
    <row r="487" spans="1:51" ht="14.25" customHeight="1" thickBot="1">
      <c r="A487" s="8"/>
      <c r="B487" s="394"/>
      <c r="C487" s="395"/>
      <c r="D487" s="395"/>
      <c r="E487" s="395"/>
      <c r="F487" s="395"/>
      <c r="G487" s="396"/>
      <c r="H487" s="25"/>
      <c r="I487" s="26"/>
      <c r="J487" s="26"/>
      <c r="K487" s="26"/>
      <c r="L487" s="26"/>
      <c r="M487" s="28"/>
      <c r="N487" s="28"/>
      <c r="O487" s="28"/>
      <c r="P487" s="28"/>
      <c r="Q487" s="28"/>
      <c r="R487" s="28"/>
      <c r="S487" s="43"/>
      <c r="T487" s="43"/>
      <c r="U487" s="43"/>
      <c r="V487" s="43"/>
      <c r="W487" s="43"/>
      <c r="X487" s="43"/>
      <c r="Y487" s="43"/>
      <c r="Z487" s="43"/>
      <c r="AA487" s="43"/>
      <c r="AB487" s="43"/>
      <c r="AC487" s="43"/>
      <c r="AD487" s="44"/>
      <c r="AE487" s="43"/>
      <c r="AF487" s="43"/>
      <c r="AG487" s="43"/>
      <c r="AH487" s="43"/>
      <c r="AI487" s="43"/>
      <c r="AJ487" s="43"/>
      <c r="AK487" s="43"/>
      <c r="AL487" s="43"/>
      <c r="AM487" s="43"/>
      <c r="AN487" s="43"/>
      <c r="AO487" s="28"/>
      <c r="AP487" s="28"/>
      <c r="AQ487" s="26"/>
      <c r="AR487" s="26"/>
      <c r="AS487" s="26"/>
      <c r="AT487" s="26"/>
      <c r="AU487" s="26"/>
      <c r="AV487" s="26"/>
      <c r="AW487" s="26"/>
      <c r="AX487" s="26"/>
      <c r="AY487" s="27"/>
    </row>
    <row r="488" spans="1:51" ht="14.25" customHeight="1">
      <c r="A488" s="8"/>
      <c r="B488" s="394"/>
      <c r="C488" s="395"/>
      <c r="D488" s="395"/>
      <c r="E488" s="395"/>
      <c r="F488" s="395"/>
      <c r="G488" s="396"/>
      <c r="H488" s="25"/>
      <c r="I488" s="26"/>
      <c r="J488" s="26"/>
      <c r="K488" s="26"/>
      <c r="L488" s="26"/>
      <c r="M488" s="28"/>
      <c r="N488" s="28"/>
      <c r="O488" s="28"/>
      <c r="P488" s="28"/>
      <c r="Q488" s="28"/>
      <c r="R488" s="45"/>
      <c r="S488" s="46"/>
      <c r="T488" s="28"/>
      <c r="U488" s="28"/>
      <c r="V488" s="28"/>
      <c r="W488" s="28"/>
      <c r="X488" s="28"/>
      <c r="Y488" s="28"/>
      <c r="Z488" s="28"/>
      <c r="AA488" s="28"/>
      <c r="AB488" s="28"/>
      <c r="AC488" s="28"/>
      <c r="AD488" s="47"/>
      <c r="AE488" s="28"/>
      <c r="AF488" s="28"/>
      <c r="AG488" s="28"/>
      <c r="AH488" s="28"/>
      <c r="AI488" s="28"/>
      <c r="AJ488" s="28"/>
      <c r="AK488" s="28"/>
      <c r="AL488" s="28"/>
      <c r="AM488" s="28"/>
      <c r="AN488" s="28"/>
      <c r="AO488" s="42"/>
      <c r="AP488" s="28"/>
      <c r="AQ488" s="26"/>
      <c r="AR488" s="26"/>
      <c r="AS488" s="26"/>
      <c r="AT488" s="26"/>
      <c r="AU488" s="26"/>
      <c r="AV488" s="26"/>
      <c r="AW488" s="26"/>
      <c r="AX488" s="26"/>
      <c r="AY488" s="27"/>
    </row>
    <row r="489" spans="1:51" ht="14.25" customHeight="1">
      <c r="A489" s="8"/>
      <c r="B489" s="394"/>
      <c r="C489" s="395"/>
      <c r="D489" s="395"/>
      <c r="E489" s="395"/>
      <c r="F489" s="395"/>
      <c r="G489" s="396"/>
      <c r="H489" s="25"/>
      <c r="I489" s="26"/>
      <c r="J489" s="26"/>
      <c r="K489" s="26"/>
      <c r="L489" s="26"/>
      <c r="M489" s="28"/>
      <c r="N489" s="28"/>
      <c r="O489" s="28"/>
      <c r="P489" s="28"/>
      <c r="Q489" s="28"/>
      <c r="R489" s="28"/>
      <c r="S489" s="42"/>
      <c r="T489" s="28"/>
      <c r="U489" s="28"/>
      <c r="V489" s="28"/>
      <c r="W489" s="28"/>
      <c r="X489" s="28"/>
      <c r="Y489" s="28"/>
      <c r="Z489" s="28"/>
      <c r="AA489" s="28"/>
      <c r="AB489" s="28"/>
      <c r="AC489" s="28"/>
      <c r="AD489" s="48"/>
      <c r="AE489" s="28"/>
      <c r="AF489" s="28"/>
      <c r="AG489" s="28"/>
      <c r="AH489" s="28"/>
      <c r="AI489" s="28"/>
      <c r="AJ489" s="28"/>
      <c r="AK489" s="28"/>
      <c r="AL489" s="28"/>
      <c r="AM489" s="28"/>
      <c r="AN489" s="28"/>
      <c r="AO489" s="42"/>
      <c r="AP489" s="28"/>
      <c r="AQ489" s="26"/>
      <c r="AR489" s="26"/>
      <c r="AS489" s="26"/>
      <c r="AT489" s="26"/>
      <c r="AU489" s="26"/>
      <c r="AV489" s="26"/>
      <c r="AW489" s="26"/>
      <c r="AX489" s="26"/>
      <c r="AY489" s="27"/>
    </row>
    <row r="490" spans="1:51" ht="14.25" customHeight="1">
      <c r="A490" s="8"/>
      <c r="B490" s="394"/>
      <c r="C490" s="395"/>
      <c r="D490" s="395"/>
      <c r="E490" s="395"/>
      <c r="F490" s="395"/>
      <c r="G490" s="396"/>
      <c r="H490" s="25"/>
      <c r="I490" s="26"/>
      <c r="J490" s="26"/>
      <c r="K490" s="26"/>
      <c r="L490" s="26"/>
      <c r="M490" s="32"/>
      <c r="N490" s="28"/>
      <c r="O490" s="28"/>
      <c r="P490" s="28"/>
      <c r="Q490" s="28"/>
      <c r="R490" s="2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6"/>
      <c r="AU490" s="26"/>
      <c r="AV490" s="26"/>
      <c r="AW490" s="26"/>
      <c r="AX490" s="26"/>
      <c r="AY490" s="27"/>
    </row>
    <row r="491" spans="1:51" ht="14.25" customHeight="1">
      <c r="A491" s="8"/>
      <c r="B491" s="394"/>
      <c r="C491" s="395"/>
      <c r="D491" s="395"/>
      <c r="E491" s="395"/>
      <c r="F491" s="395"/>
      <c r="G491" s="396"/>
      <c r="H491" s="25"/>
      <c r="I491" s="26"/>
      <c r="J491" s="26"/>
      <c r="K491" s="26"/>
      <c r="L491" s="26"/>
      <c r="M491" s="32"/>
      <c r="N491" s="989" t="s">
        <v>126</v>
      </c>
      <c r="O491" s="989"/>
      <c r="P491" s="989"/>
      <c r="Q491" s="989"/>
      <c r="R491" s="989"/>
      <c r="S491" s="989"/>
      <c r="T491" s="989"/>
      <c r="U491" s="989"/>
      <c r="V491" s="989"/>
      <c r="W491" s="989"/>
      <c r="X491" s="28"/>
      <c r="Y491" s="989" t="s">
        <v>127</v>
      </c>
      <c r="Z491" s="989"/>
      <c r="AA491" s="989"/>
      <c r="AB491" s="989"/>
      <c r="AC491" s="989"/>
      <c r="AD491" s="989"/>
      <c r="AE491" s="989"/>
      <c r="AF491" s="989"/>
      <c r="AG491" s="989"/>
      <c r="AH491" s="989"/>
      <c r="AI491" s="28"/>
      <c r="AJ491" s="990" t="s">
        <v>127</v>
      </c>
      <c r="AK491" s="990"/>
      <c r="AL491" s="990"/>
      <c r="AM491" s="990"/>
      <c r="AN491" s="990"/>
      <c r="AO491" s="990"/>
      <c r="AP491" s="990"/>
      <c r="AQ491" s="990"/>
      <c r="AR491" s="990"/>
      <c r="AS491" s="28"/>
      <c r="AT491" s="26"/>
      <c r="AU491" s="26"/>
      <c r="AV491" s="26"/>
      <c r="AW491" s="26"/>
      <c r="AX491" s="26"/>
      <c r="AY491" s="27"/>
    </row>
    <row r="492" spans="1:51" ht="14.25" customHeight="1">
      <c r="A492" s="8"/>
      <c r="B492" s="394"/>
      <c r="C492" s="395"/>
      <c r="D492" s="395"/>
      <c r="E492" s="395"/>
      <c r="F492" s="395"/>
      <c r="G492" s="396"/>
      <c r="H492" s="25"/>
      <c r="I492" s="26"/>
      <c r="J492" s="26"/>
      <c r="K492" s="26"/>
      <c r="L492" s="26"/>
      <c r="M492" s="32"/>
      <c r="N492" s="1021" t="s">
        <v>215</v>
      </c>
      <c r="O492" s="1022"/>
      <c r="P492" s="1022"/>
      <c r="Q492" s="1022"/>
      <c r="R492" s="1022"/>
      <c r="S492" s="1022"/>
      <c r="T492" s="1022"/>
      <c r="U492" s="1022"/>
      <c r="V492" s="1022"/>
      <c r="W492" s="1022"/>
      <c r="X492" s="28"/>
      <c r="Y492" s="1023" t="s">
        <v>216</v>
      </c>
      <c r="Z492" s="1024"/>
      <c r="AA492" s="1024"/>
      <c r="AB492" s="1024"/>
      <c r="AC492" s="1024"/>
      <c r="AD492" s="1024"/>
      <c r="AE492" s="1024"/>
      <c r="AF492" s="1024"/>
      <c r="AG492" s="1024"/>
      <c r="AH492" s="1024"/>
      <c r="AI492" s="28"/>
      <c r="AJ492" s="1025" t="s">
        <v>217</v>
      </c>
      <c r="AK492" s="1026"/>
      <c r="AL492" s="1026"/>
      <c r="AM492" s="1026"/>
      <c r="AN492" s="1026"/>
      <c r="AO492" s="1026"/>
      <c r="AP492" s="1026"/>
      <c r="AQ492" s="1026"/>
      <c r="AR492" s="1027"/>
      <c r="AS492" s="33"/>
      <c r="AT492" s="26"/>
      <c r="AU492" s="26"/>
      <c r="AV492" s="26"/>
      <c r="AW492" s="26"/>
      <c r="AX492" s="26"/>
      <c r="AY492" s="27"/>
    </row>
    <row r="493" spans="1:51" ht="14.25" customHeight="1">
      <c r="A493" s="8"/>
      <c r="B493" s="394"/>
      <c r="C493" s="395"/>
      <c r="D493" s="395"/>
      <c r="E493" s="395"/>
      <c r="F493" s="395"/>
      <c r="G493" s="396"/>
      <c r="H493" s="25"/>
      <c r="I493" s="26"/>
      <c r="J493" s="26"/>
      <c r="K493" s="26"/>
      <c r="L493" s="26"/>
      <c r="M493" s="32"/>
      <c r="N493" s="991" t="s">
        <v>218</v>
      </c>
      <c r="O493" s="469"/>
      <c r="P493" s="469"/>
      <c r="Q493" s="469"/>
      <c r="R493" s="469"/>
      <c r="S493" s="469"/>
      <c r="T493" s="469"/>
      <c r="U493" s="469"/>
      <c r="V493" s="469"/>
      <c r="W493" s="469"/>
      <c r="X493" s="28"/>
      <c r="Y493" s="978" t="s">
        <v>219</v>
      </c>
      <c r="Z493" s="979"/>
      <c r="AA493" s="979"/>
      <c r="AB493" s="979"/>
      <c r="AC493" s="979"/>
      <c r="AD493" s="979"/>
      <c r="AE493" s="979"/>
      <c r="AF493" s="979"/>
      <c r="AG493" s="979"/>
      <c r="AH493" s="980"/>
      <c r="AI493" s="28"/>
      <c r="AJ493" s="981" t="s">
        <v>220</v>
      </c>
      <c r="AK493" s="368"/>
      <c r="AL493" s="368"/>
      <c r="AM493" s="368"/>
      <c r="AN493" s="368"/>
      <c r="AO493" s="368"/>
      <c r="AP493" s="368"/>
      <c r="AQ493" s="368"/>
      <c r="AR493" s="381"/>
      <c r="AS493" s="33"/>
      <c r="AT493" s="26"/>
      <c r="AU493" s="26"/>
      <c r="AV493" s="26"/>
      <c r="AW493" s="26"/>
      <c r="AX493" s="26"/>
      <c r="AY493" s="27"/>
    </row>
    <row r="494" spans="1:51" ht="14.25" customHeight="1">
      <c r="A494" s="8"/>
      <c r="B494" s="394"/>
      <c r="C494" s="395"/>
      <c r="D494" s="395"/>
      <c r="E494" s="395"/>
      <c r="F494" s="395"/>
      <c r="G494" s="396"/>
      <c r="H494" s="25"/>
      <c r="I494" s="26"/>
      <c r="J494" s="26"/>
      <c r="K494" s="26"/>
      <c r="L494" s="26"/>
      <c r="M494" s="32"/>
      <c r="N494" s="982" t="s">
        <v>221</v>
      </c>
      <c r="O494" s="982"/>
      <c r="P494" s="982"/>
      <c r="Q494" s="982"/>
      <c r="R494" s="982"/>
      <c r="S494" s="982"/>
      <c r="T494" s="982"/>
      <c r="U494" s="982"/>
      <c r="V494" s="982"/>
      <c r="W494" s="982"/>
      <c r="X494" s="28"/>
      <c r="Y494" s="982" t="s">
        <v>222</v>
      </c>
      <c r="Z494" s="982"/>
      <c r="AA494" s="982"/>
      <c r="AB494" s="982"/>
      <c r="AC494" s="982"/>
      <c r="AD494" s="982"/>
      <c r="AE494" s="982"/>
      <c r="AF494" s="982"/>
      <c r="AG494" s="982"/>
      <c r="AH494" s="982"/>
      <c r="AI494" s="28"/>
      <c r="AJ494" s="983" t="s">
        <v>223</v>
      </c>
      <c r="AK494" s="983"/>
      <c r="AL494" s="983"/>
      <c r="AM494" s="983"/>
      <c r="AN494" s="983"/>
      <c r="AO494" s="983"/>
      <c r="AP494" s="983"/>
      <c r="AQ494" s="983"/>
      <c r="AR494" s="983"/>
      <c r="AS494" s="34"/>
      <c r="AT494" s="26"/>
      <c r="AU494" s="26"/>
      <c r="AV494" s="26"/>
      <c r="AW494" s="26"/>
      <c r="AX494" s="26"/>
      <c r="AY494" s="27"/>
    </row>
    <row r="495" spans="1:51" ht="14.25" customHeight="1">
      <c r="A495" s="8"/>
      <c r="B495" s="394"/>
      <c r="C495" s="395"/>
      <c r="D495" s="395"/>
      <c r="E495" s="395"/>
      <c r="F495" s="395"/>
      <c r="G495" s="396"/>
      <c r="H495" s="25"/>
      <c r="I495" s="26"/>
      <c r="J495" s="26"/>
      <c r="K495" s="26"/>
      <c r="L495" s="26"/>
      <c r="M495" s="32"/>
      <c r="N495" s="984" t="s">
        <v>138</v>
      </c>
      <c r="O495" s="984"/>
      <c r="P495" s="984"/>
      <c r="Q495" s="984"/>
      <c r="R495" s="984"/>
      <c r="S495" s="984"/>
      <c r="T495" s="984"/>
      <c r="U495" s="984"/>
      <c r="V495" s="984"/>
      <c r="W495" s="984"/>
      <c r="X495" s="28"/>
      <c r="Y495" s="1019" t="s">
        <v>224</v>
      </c>
      <c r="Z495" s="1019"/>
      <c r="AA495" s="1019"/>
      <c r="AB495" s="1019"/>
      <c r="AC495" s="1019"/>
      <c r="AD495" s="1019"/>
      <c r="AE495" s="1019"/>
      <c r="AF495" s="1019"/>
      <c r="AG495" s="1019"/>
      <c r="AH495" s="1019"/>
      <c r="AI495" s="28"/>
      <c r="AJ495" s="984" t="s">
        <v>225</v>
      </c>
      <c r="AK495" s="985"/>
      <c r="AL495" s="985"/>
      <c r="AM495" s="985"/>
      <c r="AN495" s="985"/>
      <c r="AO495" s="985"/>
      <c r="AP495" s="985"/>
      <c r="AQ495" s="985"/>
      <c r="AR495" s="985"/>
      <c r="AS495" s="34"/>
      <c r="AT495" s="26"/>
      <c r="AU495" s="26"/>
      <c r="AV495" s="26"/>
      <c r="AW495" s="26"/>
      <c r="AX495" s="26"/>
      <c r="AY495" s="27"/>
    </row>
    <row r="496" spans="1:51" ht="14.25" customHeight="1">
      <c r="A496" s="8"/>
      <c r="B496" s="394"/>
      <c r="C496" s="395"/>
      <c r="D496" s="395"/>
      <c r="E496" s="395"/>
      <c r="F496" s="395"/>
      <c r="G496" s="396"/>
      <c r="H496" s="25"/>
      <c r="I496" s="26"/>
      <c r="J496" s="26"/>
      <c r="K496" s="26"/>
      <c r="L496" s="26"/>
      <c r="M496" s="32"/>
      <c r="N496" s="985"/>
      <c r="O496" s="985"/>
      <c r="P496" s="985"/>
      <c r="Q496" s="985"/>
      <c r="R496" s="985"/>
      <c r="S496" s="985"/>
      <c r="T496" s="985"/>
      <c r="U496" s="985"/>
      <c r="V496" s="985"/>
      <c r="W496" s="985"/>
      <c r="X496" s="28"/>
      <c r="Y496" s="1020"/>
      <c r="Z496" s="1020"/>
      <c r="AA496" s="1020"/>
      <c r="AB496" s="1020"/>
      <c r="AC496" s="1020"/>
      <c r="AD496" s="1020"/>
      <c r="AE496" s="1020"/>
      <c r="AF496" s="1020"/>
      <c r="AG496" s="1020"/>
      <c r="AH496" s="1020"/>
      <c r="AI496" s="28"/>
      <c r="AJ496" s="985"/>
      <c r="AK496" s="985"/>
      <c r="AL496" s="985"/>
      <c r="AM496" s="985"/>
      <c r="AN496" s="985"/>
      <c r="AO496" s="985"/>
      <c r="AP496" s="985"/>
      <c r="AQ496" s="985"/>
      <c r="AR496" s="985"/>
      <c r="AS496" s="49"/>
      <c r="AT496" s="26"/>
      <c r="AU496" s="26"/>
      <c r="AV496" s="26"/>
      <c r="AW496" s="26"/>
      <c r="AX496" s="26"/>
      <c r="AY496" s="27"/>
    </row>
    <row r="497" spans="1:51" ht="14.25" customHeight="1">
      <c r="A497" s="8"/>
      <c r="B497" s="394"/>
      <c r="C497" s="395"/>
      <c r="D497" s="395"/>
      <c r="E497" s="395"/>
      <c r="F497" s="395"/>
      <c r="G497" s="396"/>
      <c r="H497" s="25"/>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7"/>
    </row>
    <row r="498" spans="1:51" ht="14.25" customHeight="1">
      <c r="A498" s="8"/>
      <c r="B498" s="394"/>
      <c r="C498" s="395"/>
      <c r="D498" s="395"/>
      <c r="E498" s="395"/>
      <c r="F498" s="395"/>
      <c r="G498" s="396"/>
      <c r="H498" s="25"/>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7"/>
    </row>
    <row r="499" spans="1:51" ht="14.25" customHeight="1">
      <c r="A499" s="8"/>
      <c r="B499" s="394"/>
      <c r="C499" s="395"/>
      <c r="D499" s="395"/>
      <c r="E499" s="395"/>
      <c r="F499" s="395"/>
      <c r="G499" s="396"/>
      <c r="H499" s="25"/>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7"/>
    </row>
    <row r="500" spans="1:51" ht="14.25" customHeight="1">
      <c r="A500" s="8"/>
      <c r="B500" s="394"/>
      <c r="C500" s="395"/>
      <c r="D500" s="395"/>
      <c r="E500" s="395"/>
      <c r="F500" s="395"/>
      <c r="G500" s="396"/>
      <c r="H500" s="25"/>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7"/>
    </row>
    <row r="501" spans="1:51" ht="14.25" customHeight="1">
      <c r="A501" s="8"/>
      <c r="B501" s="394"/>
      <c r="C501" s="395"/>
      <c r="D501" s="395"/>
      <c r="E501" s="395"/>
      <c r="F501" s="395"/>
      <c r="G501" s="396"/>
      <c r="H501" s="25"/>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7"/>
    </row>
    <row r="502" spans="1:51" ht="14.25" customHeight="1">
      <c r="A502" s="8"/>
      <c r="B502" s="394"/>
      <c r="C502" s="395"/>
      <c r="D502" s="395"/>
      <c r="E502" s="395"/>
      <c r="F502" s="395"/>
      <c r="G502" s="396"/>
      <c r="H502" s="25"/>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7"/>
    </row>
    <row r="503" spans="1:51" ht="14.25" customHeight="1">
      <c r="A503" s="8"/>
      <c r="B503" s="394"/>
      <c r="C503" s="395"/>
      <c r="D503" s="395"/>
      <c r="E503" s="395"/>
      <c r="F503" s="395"/>
      <c r="G503" s="396"/>
      <c r="H503" s="25"/>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7"/>
    </row>
    <row r="504" spans="1:51" ht="14.25" customHeight="1">
      <c r="A504" s="8"/>
      <c r="B504" s="394"/>
      <c r="C504" s="395"/>
      <c r="D504" s="395"/>
      <c r="E504" s="395"/>
      <c r="F504" s="395"/>
      <c r="G504" s="396"/>
      <c r="H504" s="25"/>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7"/>
    </row>
    <row r="505" spans="1:51" ht="14.25" customHeight="1">
      <c r="A505" s="8"/>
      <c r="B505" s="394"/>
      <c r="C505" s="395"/>
      <c r="D505" s="395"/>
      <c r="E505" s="395"/>
      <c r="F505" s="395"/>
      <c r="G505" s="396"/>
      <c r="H505" s="25"/>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7"/>
    </row>
    <row r="506" spans="1:51" ht="14.25" customHeight="1">
      <c r="A506" s="8"/>
      <c r="B506" s="394"/>
      <c r="C506" s="395"/>
      <c r="D506" s="395"/>
      <c r="E506" s="395"/>
      <c r="F506" s="395"/>
      <c r="G506" s="396"/>
      <c r="H506" s="25"/>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7"/>
    </row>
    <row r="507" spans="1:51" ht="14.25" customHeight="1">
      <c r="A507" s="8"/>
      <c r="B507" s="394"/>
      <c r="C507" s="395"/>
      <c r="D507" s="395"/>
      <c r="E507" s="395"/>
      <c r="F507" s="395"/>
      <c r="G507" s="396"/>
      <c r="H507" s="25"/>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7"/>
    </row>
    <row r="508" spans="1:51" ht="14.25" customHeight="1">
      <c r="A508" s="8"/>
      <c r="B508" s="394"/>
      <c r="C508" s="395"/>
      <c r="D508" s="395"/>
      <c r="E508" s="395"/>
      <c r="F508" s="395"/>
      <c r="G508" s="396"/>
      <c r="H508" s="25"/>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7"/>
    </row>
    <row r="509" spans="1:51" ht="14.25" customHeight="1">
      <c r="A509" s="8"/>
      <c r="B509" s="394"/>
      <c r="C509" s="395"/>
      <c r="D509" s="395"/>
      <c r="E509" s="395"/>
      <c r="F509" s="395"/>
      <c r="G509" s="396"/>
      <c r="H509" s="25"/>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7"/>
    </row>
    <row r="510" spans="1:51" ht="14.25" customHeight="1">
      <c r="A510" s="8"/>
      <c r="B510" s="394"/>
      <c r="C510" s="395"/>
      <c r="D510" s="395"/>
      <c r="E510" s="395"/>
      <c r="F510" s="395"/>
      <c r="G510" s="396"/>
      <c r="H510" s="25"/>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7"/>
    </row>
    <row r="511" spans="1:51" ht="14.25" customHeight="1">
      <c r="A511" s="8"/>
      <c r="B511" s="394"/>
      <c r="C511" s="395"/>
      <c r="D511" s="395"/>
      <c r="E511" s="395"/>
      <c r="F511" s="395"/>
      <c r="G511" s="396"/>
      <c r="H511" s="25"/>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7"/>
    </row>
    <row r="512" spans="1:51" ht="14.25" customHeight="1">
      <c r="A512" s="8"/>
      <c r="B512" s="394"/>
      <c r="C512" s="395"/>
      <c r="D512" s="395"/>
      <c r="E512" s="395"/>
      <c r="F512" s="395"/>
      <c r="G512" s="396"/>
      <c r="H512" s="25"/>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7"/>
    </row>
    <row r="513" spans="1:51" ht="14.25" customHeight="1">
      <c r="A513" s="8"/>
      <c r="B513" s="394"/>
      <c r="C513" s="395"/>
      <c r="D513" s="395"/>
      <c r="E513" s="395"/>
      <c r="F513" s="395"/>
      <c r="G513" s="396"/>
      <c r="H513" s="25"/>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7"/>
    </row>
    <row r="514" spans="1:51" ht="14.25" customHeight="1">
      <c r="A514" s="8"/>
      <c r="B514" s="394"/>
      <c r="C514" s="395"/>
      <c r="D514" s="395"/>
      <c r="E514" s="395"/>
      <c r="F514" s="395"/>
      <c r="G514" s="396"/>
      <c r="H514" s="25"/>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7"/>
    </row>
    <row r="515" spans="1:51" ht="14.25" customHeight="1">
      <c r="A515" s="8"/>
      <c r="B515" s="394"/>
      <c r="C515" s="395"/>
      <c r="D515" s="395"/>
      <c r="E515" s="395"/>
      <c r="F515" s="395"/>
      <c r="G515" s="396"/>
      <c r="H515" s="25"/>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7"/>
    </row>
    <row r="516" spans="1:51" ht="14.25" customHeight="1">
      <c r="A516" s="8"/>
      <c r="B516" s="394"/>
      <c r="C516" s="395"/>
      <c r="D516" s="395"/>
      <c r="E516" s="395"/>
      <c r="F516" s="395"/>
      <c r="G516" s="396"/>
      <c r="H516" s="25"/>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7"/>
    </row>
    <row r="517" spans="1:51" ht="14.25" customHeight="1">
      <c r="A517" s="8"/>
      <c r="B517" s="394"/>
      <c r="C517" s="395"/>
      <c r="D517" s="395"/>
      <c r="E517" s="395"/>
      <c r="F517" s="395"/>
      <c r="G517" s="396"/>
      <c r="H517" s="25"/>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7"/>
    </row>
    <row r="518" spans="1:51" ht="14.25" customHeight="1">
      <c r="A518" s="8"/>
      <c r="B518" s="394"/>
      <c r="C518" s="395"/>
      <c r="D518" s="395"/>
      <c r="E518" s="395"/>
      <c r="F518" s="395"/>
      <c r="G518" s="396"/>
      <c r="H518" s="25"/>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7"/>
    </row>
    <row r="519" spans="1:51" ht="14.25" customHeight="1">
      <c r="A519" s="8"/>
      <c r="B519" s="394"/>
      <c r="C519" s="395"/>
      <c r="D519" s="395"/>
      <c r="E519" s="395"/>
      <c r="F519" s="395"/>
      <c r="G519" s="396"/>
      <c r="H519" s="25"/>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7"/>
    </row>
    <row r="520" spans="1:51" ht="14.25" customHeight="1">
      <c r="A520" s="8"/>
      <c r="B520" s="394"/>
      <c r="C520" s="395"/>
      <c r="D520" s="395"/>
      <c r="E520" s="395"/>
      <c r="F520" s="395"/>
      <c r="G520" s="396"/>
      <c r="H520" s="25"/>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7"/>
    </row>
    <row r="521" spans="1:51" ht="14.25" customHeight="1">
      <c r="A521" s="8"/>
      <c r="B521" s="394"/>
      <c r="C521" s="395"/>
      <c r="D521" s="395"/>
      <c r="E521" s="395"/>
      <c r="F521" s="395"/>
      <c r="G521" s="396"/>
      <c r="H521" s="25"/>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7"/>
    </row>
    <row r="522" spans="1:51" ht="14.25" customHeight="1">
      <c r="A522" s="8"/>
      <c r="B522" s="394"/>
      <c r="C522" s="395"/>
      <c r="D522" s="395"/>
      <c r="E522" s="395"/>
      <c r="F522" s="395"/>
      <c r="G522" s="396"/>
      <c r="H522" s="25"/>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7"/>
    </row>
    <row r="523" spans="1:51" ht="14.25" customHeight="1">
      <c r="A523" s="8"/>
      <c r="B523" s="394"/>
      <c r="C523" s="395"/>
      <c r="D523" s="395"/>
      <c r="E523" s="395"/>
      <c r="F523" s="395"/>
      <c r="G523" s="396"/>
      <c r="H523" s="25"/>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7"/>
    </row>
    <row r="524" spans="1:51" ht="14.25" customHeight="1">
      <c r="A524" s="8"/>
      <c r="B524" s="394"/>
      <c r="C524" s="395"/>
      <c r="D524" s="395"/>
      <c r="E524" s="395"/>
      <c r="F524" s="395"/>
      <c r="G524" s="396"/>
      <c r="H524" s="25"/>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7"/>
    </row>
    <row r="525" spans="1:51" ht="14.25" customHeight="1">
      <c r="B525" s="394"/>
      <c r="C525" s="395"/>
      <c r="D525" s="395"/>
      <c r="E525" s="395"/>
      <c r="F525" s="395"/>
      <c r="G525" s="396"/>
      <c r="H525" s="25"/>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c r="AU525" s="26"/>
      <c r="AV525" s="26"/>
      <c r="AW525" s="26"/>
      <c r="AX525" s="26"/>
      <c r="AY525" s="27"/>
    </row>
    <row r="526" spans="1:51" ht="14.25" customHeight="1" thickBot="1">
      <c r="B526" s="670"/>
      <c r="C526" s="671"/>
      <c r="D526" s="671"/>
      <c r="E526" s="671"/>
      <c r="F526" s="671"/>
      <c r="G526" s="672"/>
      <c r="H526" s="50"/>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2"/>
    </row>
    <row r="527" spans="1:51" ht="26.25" customHeight="1">
      <c r="B527" s="19"/>
      <c r="C527" s="19"/>
      <c r="D527" s="19"/>
      <c r="E527" s="19"/>
      <c r="F527" s="19"/>
      <c r="G527" s="19"/>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c r="AU527" s="26"/>
      <c r="AV527" s="26"/>
      <c r="AW527" s="26"/>
      <c r="AX527" s="26"/>
      <c r="AY527" s="26"/>
    </row>
    <row r="528" spans="1:51" ht="30" customHeight="1" thickBot="1">
      <c r="B528" s="307" t="s">
        <v>121</v>
      </c>
      <c r="C528" s="307"/>
      <c r="D528" s="307"/>
      <c r="E528" s="307"/>
      <c r="F528" s="308"/>
      <c r="G528" s="308"/>
      <c r="H528" s="309" t="s">
        <v>65</v>
      </c>
      <c r="I528" s="309"/>
      <c r="J528" s="309"/>
      <c r="K528" s="309"/>
      <c r="L528" s="309"/>
      <c r="M528" s="309"/>
      <c r="N528" s="309"/>
      <c r="O528" s="309"/>
      <c r="P528" s="309"/>
      <c r="Q528" s="309"/>
      <c r="R528" s="309"/>
      <c r="S528" s="309"/>
      <c r="T528" s="309"/>
      <c r="U528" s="309"/>
      <c r="V528" s="309"/>
      <c r="W528" s="309"/>
      <c r="X528" s="309"/>
      <c r="Y528" s="309"/>
      <c r="Z528" s="309"/>
      <c r="AA528" s="309"/>
      <c r="AB528" s="309"/>
      <c r="AC528" s="309"/>
      <c r="AD528" s="309"/>
      <c r="AE528" s="309"/>
      <c r="AF528" s="309"/>
      <c r="AG528" s="309"/>
      <c r="AH528" s="309"/>
      <c r="AI528" s="309"/>
      <c r="AJ528" s="309"/>
      <c r="AK528" s="309"/>
      <c r="AL528" s="309"/>
      <c r="AM528" s="309"/>
      <c r="AN528" s="309"/>
      <c r="AO528" s="309"/>
      <c r="AP528" s="309"/>
      <c r="AQ528" s="309"/>
      <c r="AR528" s="309"/>
      <c r="AS528" s="309"/>
      <c r="AT528" s="309"/>
      <c r="AU528" s="309"/>
      <c r="AV528" s="309"/>
      <c r="AW528" s="309"/>
      <c r="AX528" s="309"/>
      <c r="AY528" s="309"/>
    </row>
    <row r="529" spans="2:51" ht="24.75" customHeight="1">
      <c r="B529" s="313" t="s">
        <v>140</v>
      </c>
      <c r="C529" s="314"/>
      <c r="D529" s="314"/>
      <c r="E529" s="314"/>
      <c r="F529" s="314"/>
      <c r="G529" s="315"/>
      <c r="H529" s="319" t="s">
        <v>141</v>
      </c>
      <c r="I529" s="320"/>
      <c r="J529" s="320"/>
      <c r="K529" s="320"/>
      <c r="L529" s="320"/>
      <c r="M529" s="320"/>
      <c r="N529" s="320"/>
      <c r="O529" s="320"/>
      <c r="P529" s="320"/>
      <c r="Q529" s="320"/>
      <c r="R529" s="320"/>
      <c r="S529" s="320"/>
      <c r="T529" s="320"/>
      <c r="U529" s="320"/>
      <c r="V529" s="320"/>
      <c r="W529" s="320"/>
      <c r="X529" s="320"/>
      <c r="Y529" s="320"/>
      <c r="Z529" s="320"/>
      <c r="AA529" s="320"/>
      <c r="AB529" s="320"/>
      <c r="AC529" s="321"/>
      <c r="AD529" s="319" t="s">
        <v>142</v>
      </c>
      <c r="AE529" s="320"/>
      <c r="AF529" s="320"/>
      <c r="AG529" s="320"/>
      <c r="AH529" s="320"/>
      <c r="AI529" s="320"/>
      <c r="AJ529" s="320"/>
      <c r="AK529" s="320"/>
      <c r="AL529" s="320"/>
      <c r="AM529" s="320"/>
      <c r="AN529" s="320"/>
      <c r="AO529" s="320"/>
      <c r="AP529" s="320"/>
      <c r="AQ529" s="320"/>
      <c r="AR529" s="320"/>
      <c r="AS529" s="320"/>
      <c r="AT529" s="320"/>
      <c r="AU529" s="320"/>
      <c r="AV529" s="320"/>
      <c r="AW529" s="320"/>
      <c r="AX529" s="320"/>
      <c r="AY529" s="322"/>
    </row>
    <row r="530" spans="2:51" ht="24.75" customHeight="1">
      <c r="B530" s="313"/>
      <c r="C530" s="314"/>
      <c r="D530" s="314"/>
      <c r="E530" s="314"/>
      <c r="F530" s="314"/>
      <c r="G530" s="315"/>
      <c r="H530" s="326" t="s">
        <v>60</v>
      </c>
      <c r="I530" s="327"/>
      <c r="J530" s="327"/>
      <c r="K530" s="327"/>
      <c r="L530" s="328"/>
      <c r="M530" s="329" t="s">
        <v>143</v>
      </c>
      <c r="N530" s="327"/>
      <c r="O530" s="327"/>
      <c r="P530" s="327"/>
      <c r="Q530" s="327"/>
      <c r="R530" s="327"/>
      <c r="S530" s="327"/>
      <c r="T530" s="327"/>
      <c r="U530" s="327"/>
      <c r="V530" s="327"/>
      <c r="W530" s="327"/>
      <c r="X530" s="327"/>
      <c r="Y530" s="328"/>
      <c r="Z530" s="323" t="s">
        <v>144</v>
      </c>
      <c r="AA530" s="324"/>
      <c r="AB530" s="324"/>
      <c r="AC530" s="325"/>
      <c r="AD530" s="326" t="s">
        <v>60</v>
      </c>
      <c r="AE530" s="327"/>
      <c r="AF530" s="327"/>
      <c r="AG530" s="327"/>
      <c r="AH530" s="328"/>
      <c r="AI530" s="329" t="s">
        <v>143</v>
      </c>
      <c r="AJ530" s="327"/>
      <c r="AK530" s="327"/>
      <c r="AL530" s="327"/>
      <c r="AM530" s="327"/>
      <c r="AN530" s="327"/>
      <c r="AO530" s="327"/>
      <c r="AP530" s="327"/>
      <c r="AQ530" s="327"/>
      <c r="AR530" s="327"/>
      <c r="AS530" s="327"/>
      <c r="AT530" s="327"/>
      <c r="AU530" s="328"/>
      <c r="AV530" s="323" t="s">
        <v>144</v>
      </c>
      <c r="AW530" s="324"/>
      <c r="AX530" s="324"/>
      <c r="AY530" s="330"/>
    </row>
    <row r="531" spans="2:51" ht="24.75" customHeight="1">
      <c r="B531" s="313"/>
      <c r="C531" s="314"/>
      <c r="D531" s="314"/>
      <c r="E531" s="314"/>
      <c r="F531" s="314"/>
      <c r="G531" s="315"/>
      <c r="H531" s="703" t="s">
        <v>148</v>
      </c>
      <c r="I531" s="600"/>
      <c r="J531" s="600"/>
      <c r="K531" s="600"/>
      <c r="L531" s="601"/>
      <c r="M531" s="704" t="s">
        <v>201</v>
      </c>
      <c r="N531" s="734"/>
      <c r="O531" s="734"/>
      <c r="P531" s="734"/>
      <c r="Q531" s="734"/>
      <c r="R531" s="734"/>
      <c r="S531" s="734"/>
      <c r="T531" s="734"/>
      <c r="U531" s="734"/>
      <c r="V531" s="734"/>
      <c r="W531" s="734"/>
      <c r="X531" s="734"/>
      <c r="Y531" s="735"/>
      <c r="Z531" s="694">
        <v>4</v>
      </c>
      <c r="AA531" s="695"/>
      <c r="AB531" s="695"/>
      <c r="AC531" s="921"/>
      <c r="AD531" s="703"/>
      <c r="AE531" s="600"/>
      <c r="AF531" s="600"/>
      <c r="AG531" s="600"/>
      <c r="AH531" s="601"/>
      <c r="AI531" s="704"/>
      <c r="AJ531" s="705"/>
      <c r="AK531" s="705"/>
      <c r="AL531" s="705"/>
      <c r="AM531" s="705"/>
      <c r="AN531" s="705"/>
      <c r="AO531" s="705"/>
      <c r="AP531" s="705"/>
      <c r="AQ531" s="705"/>
      <c r="AR531" s="705"/>
      <c r="AS531" s="705"/>
      <c r="AT531" s="705"/>
      <c r="AU531" s="706"/>
      <c r="AV531" s="694"/>
      <c r="AW531" s="695"/>
      <c r="AX531" s="695"/>
      <c r="AY531" s="696"/>
    </row>
    <row r="532" spans="2:51" ht="24.75" customHeight="1">
      <c r="B532" s="313"/>
      <c r="C532" s="314"/>
      <c r="D532" s="314"/>
      <c r="E532" s="314"/>
      <c r="F532" s="314"/>
      <c r="G532" s="315"/>
      <c r="H532" s="341"/>
      <c r="I532" s="342"/>
      <c r="J532" s="342"/>
      <c r="K532" s="342"/>
      <c r="L532" s="343"/>
      <c r="M532" s="346"/>
      <c r="N532" s="347"/>
      <c r="O532" s="347"/>
      <c r="P532" s="347"/>
      <c r="Q532" s="347"/>
      <c r="R532" s="347"/>
      <c r="S532" s="347"/>
      <c r="T532" s="347"/>
      <c r="U532" s="347"/>
      <c r="V532" s="347"/>
      <c r="W532" s="347"/>
      <c r="X532" s="347"/>
      <c r="Y532" s="348"/>
      <c r="Z532" s="697"/>
      <c r="AA532" s="698"/>
      <c r="AB532" s="698"/>
      <c r="AC532" s="720"/>
      <c r="AD532" s="341"/>
      <c r="AE532" s="342"/>
      <c r="AF532" s="342"/>
      <c r="AG532" s="342"/>
      <c r="AH532" s="343"/>
      <c r="AI532" s="346"/>
      <c r="AJ532" s="347"/>
      <c r="AK532" s="347"/>
      <c r="AL532" s="347"/>
      <c r="AM532" s="347"/>
      <c r="AN532" s="347"/>
      <c r="AO532" s="347"/>
      <c r="AP532" s="347"/>
      <c r="AQ532" s="347"/>
      <c r="AR532" s="347"/>
      <c r="AS532" s="347"/>
      <c r="AT532" s="347"/>
      <c r="AU532" s="348"/>
      <c r="AV532" s="697"/>
      <c r="AW532" s="698"/>
      <c r="AX532" s="698"/>
      <c r="AY532" s="699"/>
    </row>
    <row r="533" spans="2:51" ht="24.75" customHeight="1">
      <c r="B533" s="313"/>
      <c r="C533" s="314"/>
      <c r="D533" s="314"/>
      <c r="E533" s="314"/>
      <c r="F533" s="314"/>
      <c r="G533" s="315"/>
      <c r="H533" s="341"/>
      <c r="I533" s="342"/>
      <c r="J533" s="342"/>
      <c r="K533" s="342"/>
      <c r="L533" s="343"/>
      <c r="M533" s="346"/>
      <c r="N533" s="347"/>
      <c r="O533" s="347"/>
      <c r="P533" s="347"/>
      <c r="Q533" s="347"/>
      <c r="R533" s="347"/>
      <c r="S533" s="347"/>
      <c r="T533" s="347"/>
      <c r="U533" s="347"/>
      <c r="V533" s="347"/>
      <c r="W533" s="347"/>
      <c r="X533" s="347"/>
      <c r="Y533" s="348"/>
      <c r="Z533" s="697"/>
      <c r="AA533" s="698"/>
      <c r="AB533" s="698"/>
      <c r="AC533" s="720"/>
      <c r="AD533" s="341"/>
      <c r="AE533" s="342"/>
      <c r="AF533" s="342"/>
      <c r="AG533" s="342"/>
      <c r="AH533" s="343"/>
      <c r="AI533" s="346"/>
      <c r="AJ533" s="347"/>
      <c r="AK533" s="347"/>
      <c r="AL533" s="347"/>
      <c r="AM533" s="347"/>
      <c r="AN533" s="347"/>
      <c r="AO533" s="347"/>
      <c r="AP533" s="347"/>
      <c r="AQ533" s="347"/>
      <c r="AR533" s="347"/>
      <c r="AS533" s="347"/>
      <c r="AT533" s="347"/>
      <c r="AU533" s="348"/>
      <c r="AV533" s="697"/>
      <c r="AW533" s="698"/>
      <c r="AX533" s="698"/>
      <c r="AY533" s="699"/>
    </row>
    <row r="534" spans="2:51" ht="24.75" customHeight="1">
      <c r="B534" s="313"/>
      <c r="C534" s="314"/>
      <c r="D534" s="314"/>
      <c r="E534" s="314"/>
      <c r="F534" s="314"/>
      <c r="G534" s="315"/>
      <c r="H534" s="341"/>
      <c r="I534" s="342"/>
      <c r="J534" s="342"/>
      <c r="K534" s="342"/>
      <c r="L534" s="343"/>
      <c r="M534" s="346"/>
      <c r="N534" s="347"/>
      <c r="O534" s="347"/>
      <c r="P534" s="347"/>
      <c r="Q534" s="347"/>
      <c r="R534" s="347"/>
      <c r="S534" s="347"/>
      <c r="T534" s="347"/>
      <c r="U534" s="347"/>
      <c r="V534" s="347"/>
      <c r="W534" s="347"/>
      <c r="X534" s="347"/>
      <c r="Y534" s="348"/>
      <c r="Z534" s="697"/>
      <c r="AA534" s="698"/>
      <c r="AB534" s="698"/>
      <c r="AC534" s="720"/>
      <c r="AD534" s="341"/>
      <c r="AE534" s="342"/>
      <c r="AF534" s="342"/>
      <c r="AG534" s="342"/>
      <c r="AH534" s="343"/>
      <c r="AI534" s="346"/>
      <c r="AJ534" s="347"/>
      <c r="AK534" s="347"/>
      <c r="AL534" s="347"/>
      <c r="AM534" s="347"/>
      <c r="AN534" s="347"/>
      <c r="AO534" s="347"/>
      <c r="AP534" s="347"/>
      <c r="AQ534" s="347"/>
      <c r="AR534" s="347"/>
      <c r="AS534" s="347"/>
      <c r="AT534" s="347"/>
      <c r="AU534" s="348"/>
      <c r="AV534" s="697"/>
      <c r="AW534" s="698"/>
      <c r="AX534" s="698"/>
      <c r="AY534" s="699"/>
    </row>
    <row r="535" spans="2:51" ht="24.75" customHeight="1">
      <c r="B535" s="313"/>
      <c r="C535" s="314"/>
      <c r="D535" s="314"/>
      <c r="E535" s="314"/>
      <c r="F535" s="314"/>
      <c r="G535" s="315"/>
      <c r="H535" s="341"/>
      <c r="I535" s="342"/>
      <c r="J535" s="342"/>
      <c r="K535" s="342"/>
      <c r="L535" s="343"/>
      <c r="M535" s="346"/>
      <c r="N535" s="347"/>
      <c r="O535" s="347"/>
      <c r="P535" s="347"/>
      <c r="Q535" s="347"/>
      <c r="R535" s="347"/>
      <c r="S535" s="347"/>
      <c r="T535" s="347"/>
      <c r="U535" s="347"/>
      <c r="V535" s="347"/>
      <c r="W535" s="347"/>
      <c r="X535" s="347"/>
      <c r="Y535" s="348"/>
      <c r="Z535" s="697"/>
      <c r="AA535" s="698"/>
      <c r="AB535" s="698"/>
      <c r="AC535" s="698"/>
      <c r="AD535" s="341"/>
      <c r="AE535" s="342"/>
      <c r="AF535" s="342"/>
      <c r="AG535" s="342"/>
      <c r="AH535" s="343"/>
      <c r="AI535" s="346"/>
      <c r="AJ535" s="347"/>
      <c r="AK535" s="347"/>
      <c r="AL535" s="347"/>
      <c r="AM535" s="347"/>
      <c r="AN535" s="347"/>
      <c r="AO535" s="347"/>
      <c r="AP535" s="347"/>
      <c r="AQ535" s="347"/>
      <c r="AR535" s="347"/>
      <c r="AS535" s="347"/>
      <c r="AT535" s="347"/>
      <c r="AU535" s="348"/>
      <c r="AV535" s="697"/>
      <c r="AW535" s="698"/>
      <c r="AX535" s="698"/>
      <c r="AY535" s="699"/>
    </row>
    <row r="536" spans="2:51" ht="24.75" customHeight="1">
      <c r="B536" s="313"/>
      <c r="C536" s="314"/>
      <c r="D536" s="314"/>
      <c r="E536" s="314"/>
      <c r="F536" s="314"/>
      <c r="G536" s="315"/>
      <c r="H536" s="341"/>
      <c r="I536" s="342"/>
      <c r="J536" s="342"/>
      <c r="K536" s="342"/>
      <c r="L536" s="343"/>
      <c r="M536" s="346"/>
      <c r="N536" s="347"/>
      <c r="O536" s="347"/>
      <c r="P536" s="347"/>
      <c r="Q536" s="347"/>
      <c r="R536" s="347"/>
      <c r="S536" s="347"/>
      <c r="T536" s="347"/>
      <c r="U536" s="347"/>
      <c r="V536" s="347"/>
      <c r="W536" s="347"/>
      <c r="X536" s="347"/>
      <c r="Y536" s="348"/>
      <c r="Z536" s="697"/>
      <c r="AA536" s="698"/>
      <c r="AB536" s="698"/>
      <c r="AC536" s="698"/>
      <c r="AD536" s="341"/>
      <c r="AE536" s="342"/>
      <c r="AF536" s="342"/>
      <c r="AG536" s="342"/>
      <c r="AH536" s="343"/>
      <c r="AI536" s="346"/>
      <c r="AJ536" s="347"/>
      <c r="AK536" s="347"/>
      <c r="AL536" s="347"/>
      <c r="AM536" s="347"/>
      <c r="AN536" s="347"/>
      <c r="AO536" s="347"/>
      <c r="AP536" s="347"/>
      <c r="AQ536" s="347"/>
      <c r="AR536" s="347"/>
      <c r="AS536" s="347"/>
      <c r="AT536" s="347"/>
      <c r="AU536" s="348"/>
      <c r="AV536" s="697"/>
      <c r="AW536" s="698"/>
      <c r="AX536" s="698"/>
      <c r="AY536" s="699"/>
    </row>
    <row r="537" spans="2:51" ht="24.75" customHeight="1">
      <c r="B537" s="313"/>
      <c r="C537" s="314"/>
      <c r="D537" s="314"/>
      <c r="E537" s="314"/>
      <c r="F537" s="314"/>
      <c r="G537" s="315"/>
      <c r="H537" s="341"/>
      <c r="I537" s="342"/>
      <c r="J537" s="342"/>
      <c r="K537" s="342"/>
      <c r="L537" s="343"/>
      <c r="M537" s="346"/>
      <c r="N537" s="347"/>
      <c r="O537" s="347"/>
      <c r="P537" s="347"/>
      <c r="Q537" s="347"/>
      <c r="R537" s="347"/>
      <c r="S537" s="347"/>
      <c r="T537" s="347"/>
      <c r="U537" s="347"/>
      <c r="V537" s="347"/>
      <c r="W537" s="347"/>
      <c r="X537" s="347"/>
      <c r="Y537" s="348"/>
      <c r="Z537" s="697"/>
      <c r="AA537" s="698"/>
      <c r="AB537" s="698"/>
      <c r="AC537" s="698"/>
      <c r="AD537" s="341"/>
      <c r="AE537" s="342"/>
      <c r="AF537" s="342"/>
      <c r="AG537" s="342"/>
      <c r="AH537" s="343"/>
      <c r="AI537" s="346"/>
      <c r="AJ537" s="347"/>
      <c r="AK537" s="347"/>
      <c r="AL537" s="347"/>
      <c r="AM537" s="347"/>
      <c r="AN537" s="347"/>
      <c r="AO537" s="347"/>
      <c r="AP537" s="347"/>
      <c r="AQ537" s="347"/>
      <c r="AR537" s="347"/>
      <c r="AS537" s="347"/>
      <c r="AT537" s="347"/>
      <c r="AU537" s="348"/>
      <c r="AV537" s="697"/>
      <c r="AW537" s="698"/>
      <c r="AX537" s="698"/>
      <c r="AY537" s="699"/>
    </row>
    <row r="538" spans="2:51" ht="24.75" customHeight="1">
      <c r="B538" s="313"/>
      <c r="C538" s="314"/>
      <c r="D538" s="314"/>
      <c r="E538" s="314"/>
      <c r="F538" s="314"/>
      <c r="G538" s="315"/>
      <c r="H538" s="642"/>
      <c r="I538" s="595"/>
      <c r="J538" s="595"/>
      <c r="K538" s="595"/>
      <c r="L538" s="596"/>
      <c r="M538" s="643"/>
      <c r="N538" s="644"/>
      <c r="O538" s="644"/>
      <c r="P538" s="644"/>
      <c r="Q538" s="644"/>
      <c r="R538" s="644"/>
      <c r="S538" s="644"/>
      <c r="T538" s="644"/>
      <c r="U538" s="644"/>
      <c r="V538" s="644"/>
      <c r="W538" s="644"/>
      <c r="X538" s="644"/>
      <c r="Y538" s="645"/>
      <c r="Z538" s="646"/>
      <c r="AA538" s="647"/>
      <c r="AB538" s="647"/>
      <c r="AC538" s="647"/>
      <c r="AD538" s="642"/>
      <c r="AE538" s="595"/>
      <c r="AF538" s="595"/>
      <c r="AG538" s="595"/>
      <c r="AH538" s="596"/>
      <c r="AI538" s="643"/>
      <c r="AJ538" s="644"/>
      <c r="AK538" s="644"/>
      <c r="AL538" s="644"/>
      <c r="AM538" s="644"/>
      <c r="AN538" s="644"/>
      <c r="AO538" s="644"/>
      <c r="AP538" s="644"/>
      <c r="AQ538" s="644"/>
      <c r="AR538" s="644"/>
      <c r="AS538" s="644"/>
      <c r="AT538" s="644"/>
      <c r="AU538" s="645"/>
      <c r="AV538" s="646"/>
      <c r="AW538" s="647"/>
      <c r="AX538" s="647"/>
      <c r="AY538" s="648"/>
    </row>
    <row r="539" spans="2:51" ht="24.75" customHeight="1">
      <c r="B539" s="313"/>
      <c r="C539" s="314"/>
      <c r="D539" s="314"/>
      <c r="E539" s="314"/>
      <c r="F539" s="314"/>
      <c r="G539" s="315"/>
      <c r="H539" s="716" t="s">
        <v>35</v>
      </c>
      <c r="I539" s="368"/>
      <c r="J539" s="368"/>
      <c r="K539" s="368"/>
      <c r="L539" s="368"/>
      <c r="M539" s="717"/>
      <c r="N539" s="718"/>
      <c r="O539" s="718"/>
      <c r="P539" s="718"/>
      <c r="Q539" s="718"/>
      <c r="R539" s="718"/>
      <c r="S539" s="718"/>
      <c r="T539" s="718"/>
      <c r="U539" s="718"/>
      <c r="V539" s="718"/>
      <c r="W539" s="718"/>
      <c r="X539" s="718"/>
      <c r="Y539" s="719"/>
      <c r="Z539" s="639">
        <f>SUM(Z531:AC538)</f>
        <v>4</v>
      </c>
      <c r="AA539" s="640"/>
      <c r="AB539" s="640"/>
      <c r="AC539" s="736"/>
      <c r="AD539" s="716" t="s">
        <v>35</v>
      </c>
      <c r="AE539" s="368"/>
      <c r="AF539" s="368"/>
      <c r="AG539" s="368"/>
      <c r="AH539" s="368"/>
      <c r="AI539" s="717"/>
      <c r="AJ539" s="718"/>
      <c r="AK539" s="718"/>
      <c r="AL539" s="718"/>
      <c r="AM539" s="718"/>
      <c r="AN539" s="718"/>
      <c r="AO539" s="718"/>
      <c r="AP539" s="718"/>
      <c r="AQ539" s="718"/>
      <c r="AR539" s="718"/>
      <c r="AS539" s="718"/>
      <c r="AT539" s="718"/>
      <c r="AU539" s="719"/>
      <c r="AV539" s="639">
        <f>SUM(AV531:AY538)</f>
        <v>0</v>
      </c>
      <c r="AW539" s="640"/>
      <c r="AX539" s="640"/>
      <c r="AY539" s="641"/>
    </row>
    <row r="540" spans="2:51" ht="25.15" customHeight="1">
      <c r="B540" s="313"/>
      <c r="C540" s="314"/>
      <c r="D540" s="314"/>
      <c r="E540" s="314"/>
      <c r="F540" s="314"/>
      <c r="G540" s="315"/>
      <c r="H540" s="721" t="s">
        <v>146</v>
      </c>
      <c r="I540" s="724"/>
      <c r="J540" s="724"/>
      <c r="K540" s="724"/>
      <c r="L540" s="724"/>
      <c r="M540" s="724"/>
      <c r="N540" s="724"/>
      <c r="O540" s="724"/>
      <c r="P540" s="724"/>
      <c r="Q540" s="724"/>
      <c r="R540" s="724"/>
      <c r="S540" s="724"/>
      <c r="T540" s="724"/>
      <c r="U540" s="724"/>
      <c r="V540" s="724"/>
      <c r="W540" s="724"/>
      <c r="X540" s="724"/>
      <c r="Y540" s="724"/>
      <c r="Z540" s="724"/>
      <c r="AA540" s="724"/>
      <c r="AB540" s="724"/>
      <c r="AC540" s="737"/>
      <c r="AD540" s="721" t="s">
        <v>147</v>
      </c>
      <c r="AE540" s="724"/>
      <c r="AF540" s="724"/>
      <c r="AG540" s="724"/>
      <c r="AH540" s="724"/>
      <c r="AI540" s="724"/>
      <c r="AJ540" s="724"/>
      <c r="AK540" s="724"/>
      <c r="AL540" s="724"/>
      <c r="AM540" s="724"/>
      <c r="AN540" s="724"/>
      <c r="AO540" s="724"/>
      <c r="AP540" s="724"/>
      <c r="AQ540" s="724"/>
      <c r="AR540" s="724"/>
      <c r="AS540" s="724"/>
      <c r="AT540" s="724"/>
      <c r="AU540" s="724"/>
      <c r="AV540" s="724"/>
      <c r="AW540" s="724"/>
      <c r="AX540" s="724"/>
      <c r="AY540" s="725"/>
    </row>
    <row r="541" spans="2:51" ht="25.5" customHeight="1">
      <c r="B541" s="313"/>
      <c r="C541" s="314"/>
      <c r="D541" s="314"/>
      <c r="E541" s="314"/>
      <c r="F541" s="314"/>
      <c r="G541" s="315"/>
      <c r="H541" s="726" t="s">
        <v>60</v>
      </c>
      <c r="I541" s="519"/>
      <c r="J541" s="519"/>
      <c r="K541" s="519"/>
      <c r="L541" s="519"/>
      <c r="M541" s="329" t="s">
        <v>143</v>
      </c>
      <c r="N541" s="290"/>
      <c r="O541" s="290"/>
      <c r="P541" s="290"/>
      <c r="Q541" s="290"/>
      <c r="R541" s="290"/>
      <c r="S541" s="290"/>
      <c r="T541" s="290"/>
      <c r="U541" s="290"/>
      <c r="V541" s="290"/>
      <c r="W541" s="290"/>
      <c r="X541" s="290"/>
      <c r="Y541" s="731"/>
      <c r="Z541" s="323" t="s">
        <v>144</v>
      </c>
      <c r="AA541" s="732"/>
      <c r="AB541" s="732"/>
      <c r="AC541" s="738"/>
      <c r="AD541" s="726" t="s">
        <v>60</v>
      </c>
      <c r="AE541" s="519"/>
      <c r="AF541" s="519"/>
      <c r="AG541" s="519"/>
      <c r="AH541" s="519"/>
      <c r="AI541" s="329" t="s">
        <v>143</v>
      </c>
      <c r="AJ541" s="290"/>
      <c r="AK541" s="290"/>
      <c r="AL541" s="290"/>
      <c r="AM541" s="290"/>
      <c r="AN541" s="290"/>
      <c r="AO541" s="290"/>
      <c r="AP541" s="290"/>
      <c r="AQ541" s="290"/>
      <c r="AR541" s="290"/>
      <c r="AS541" s="290"/>
      <c r="AT541" s="290"/>
      <c r="AU541" s="731"/>
      <c r="AV541" s="323" t="s">
        <v>144</v>
      </c>
      <c r="AW541" s="732"/>
      <c r="AX541" s="732"/>
      <c r="AY541" s="733"/>
    </row>
    <row r="542" spans="2:51" ht="24.75" customHeight="1">
      <c r="B542" s="313"/>
      <c r="C542" s="314"/>
      <c r="D542" s="314"/>
      <c r="E542" s="314"/>
      <c r="F542" s="314"/>
      <c r="G542" s="315"/>
      <c r="H542" s="703" t="s">
        <v>226</v>
      </c>
      <c r="I542" s="600"/>
      <c r="J542" s="600"/>
      <c r="K542" s="600"/>
      <c r="L542" s="601"/>
      <c r="M542" s="704" t="s">
        <v>227</v>
      </c>
      <c r="N542" s="734"/>
      <c r="O542" s="734"/>
      <c r="P542" s="734"/>
      <c r="Q542" s="734"/>
      <c r="R542" s="734"/>
      <c r="S542" s="734"/>
      <c r="T542" s="734"/>
      <c r="U542" s="734"/>
      <c r="V542" s="734"/>
      <c r="W542" s="734"/>
      <c r="X542" s="734"/>
      <c r="Y542" s="735"/>
      <c r="Z542" s="767">
        <v>0.5</v>
      </c>
      <c r="AA542" s="768"/>
      <c r="AB542" s="768"/>
      <c r="AC542" s="769"/>
      <c r="AD542" s="703"/>
      <c r="AE542" s="600"/>
      <c r="AF542" s="600"/>
      <c r="AG542" s="600"/>
      <c r="AH542" s="601"/>
      <c r="AI542" s="704"/>
      <c r="AJ542" s="734"/>
      <c r="AK542" s="734"/>
      <c r="AL542" s="734"/>
      <c r="AM542" s="734"/>
      <c r="AN542" s="734"/>
      <c r="AO542" s="734"/>
      <c r="AP542" s="734"/>
      <c r="AQ542" s="734"/>
      <c r="AR542" s="734"/>
      <c r="AS542" s="734"/>
      <c r="AT542" s="734"/>
      <c r="AU542" s="735"/>
      <c r="AV542" s="694"/>
      <c r="AW542" s="695"/>
      <c r="AX542" s="695"/>
      <c r="AY542" s="696"/>
    </row>
    <row r="543" spans="2:51" ht="24.75" customHeight="1">
      <c r="B543" s="313"/>
      <c r="C543" s="314"/>
      <c r="D543" s="314"/>
      <c r="E543" s="314"/>
      <c r="F543" s="314"/>
      <c r="G543" s="315"/>
      <c r="H543" s="341" t="s">
        <v>152</v>
      </c>
      <c r="I543" s="342"/>
      <c r="J543" s="342"/>
      <c r="K543" s="342"/>
      <c r="L543" s="343"/>
      <c r="M543" s="346" t="s">
        <v>228</v>
      </c>
      <c r="N543" s="347"/>
      <c r="O543" s="347"/>
      <c r="P543" s="347"/>
      <c r="Q543" s="347"/>
      <c r="R543" s="347"/>
      <c r="S543" s="347"/>
      <c r="T543" s="347"/>
      <c r="U543" s="347"/>
      <c r="V543" s="347"/>
      <c r="W543" s="347"/>
      <c r="X543" s="347"/>
      <c r="Y543" s="348"/>
      <c r="Z543" s="764">
        <v>0.5</v>
      </c>
      <c r="AA543" s="765"/>
      <c r="AB543" s="765"/>
      <c r="AC543" s="766"/>
      <c r="AD543" s="341"/>
      <c r="AE543" s="342"/>
      <c r="AF543" s="342"/>
      <c r="AG543" s="342"/>
      <c r="AH543" s="343"/>
      <c r="AI543" s="346"/>
      <c r="AJ543" s="347"/>
      <c r="AK543" s="347"/>
      <c r="AL543" s="347"/>
      <c r="AM543" s="347"/>
      <c r="AN543" s="347"/>
      <c r="AO543" s="347"/>
      <c r="AP543" s="347"/>
      <c r="AQ543" s="347"/>
      <c r="AR543" s="347"/>
      <c r="AS543" s="347"/>
      <c r="AT543" s="347"/>
      <c r="AU543" s="348"/>
      <c r="AV543" s="697"/>
      <c r="AW543" s="698"/>
      <c r="AX543" s="698"/>
      <c r="AY543" s="699"/>
    </row>
    <row r="544" spans="2:51" ht="24.75" customHeight="1">
      <c r="B544" s="313"/>
      <c r="C544" s="314"/>
      <c r="D544" s="314"/>
      <c r="E544" s="314"/>
      <c r="F544" s="314"/>
      <c r="G544" s="315"/>
      <c r="H544" s="341"/>
      <c r="I544" s="342"/>
      <c r="J544" s="342"/>
      <c r="K544" s="342"/>
      <c r="L544" s="343"/>
      <c r="M544" s="346"/>
      <c r="N544" s="347"/>
      <c r="O544" s="347"/>
      <c r="P544" s="347"/>
      <c r="Q544" s="347"/>
      <c r="R544" s="347"/>
      <c r="S544" s="347"/>
      <c r="T544" s="347"/>
      <c r="U544" s="347"/>
      <c r="V544" s="347"/>
      <c r="W544" s="347"/>
      <c r="X544" s="347"/>
      <c r="Y544" s="348"/>
      <c r="Z544" s="764"/>
      <c r="AA544" s="765"/>
      <c r="AB544" s="765"/>
      <c r="AC544" s="766"/>
      <c r="AD544" s="341"/>
      <c r="AE544" s="342"/>
      <c r="AF544" s="342"/>
      <c r="AG544" s="342"/>
      <c r="AH544" s="343"/>
      <c r="AI544" s="346"/>
      <c r="AJ544" s="347"/>
      <c r="AK544" s="347"/>
      <c r="AL544" s="347"/>
      <c r="AM544" s="347"/>
      <c r="AN544" s="347"/>
      <c r="AO544" s="347"/>
      <c r="AP544" s="347"/>
      <c r="AQ544" s="347"/>
      <c r="AR544" s="347"/>
      <c r="AS544" s="347"/>
      <c r="AT544" s="347"/>
      <c r="AU544" s="348"/>
      <c r="AV544" s="697"/>
      <c r="AW544" s="698"/>
      <c r="AX544" s="698"/>
      <c r="AY544" s="699"/>
    </row>
    <row r="545" spans="2:51" ht="24.75" customHeight="1">
      <c r="B545" s="313"/>
      <c r="C545" s="314"/>
      <c r="D545" s="314"/>
      <c r="E545" s="314"/>
      <c r="F545" s="314"/>
      <c r="G545" s="315"/>
      <c r="H545" s="341"/>
      <c r="I545" s="342"/>
      <c r="J545" s="342"/>
      <c r="K545" s="342"/>
      <c r="L545" s="343"/>
      <c r="M545" s="346"/>
      <c r="N545" s="347"/>
      <c r="O545" s="347"/>
      <c r="P545" s="347"/>
      <c r="Q545" s="347"/>
      <c r="R545" s="347"/>
      <c r="S545" s="347"/>
      <c r="T545" s="347"/>
      <c r="U545" s="347"/>
      <c r="V545" s="347"/>
      <c r="W545" s="347"/>
      <c r="X545" s="347"/>
      <c r="Y545" s="348"/>
      <c r="Z545" s="764"/>
      <c r="AA545" s="765"/>
      <c r="AB545" s="765"/>
      <c r="AC545" s="766"/>
      <c r="AD545" s="341"/>
      <c r="AE545" s="342"/>
      <c r="AF545" s="342"/>
      <c r="AG545" s="342"/>
      <c r="AH545" s="343"/>
      <c r="AI545" s="346"/>
      <c r="AJ545" s="347"/>
      <c r="AK545" s="347"/>
      <c r="AL545" s="347"/>
      <c r="AM545" s="347"/>
      <c r="AN545" s="347"/>
      <c r="AO545" s="347"/>
      <c r="AP545" s="347"/>
      <c r="AQ545" s="347"/>
      <c r="AR545" s="347"/>
      <c r="AS545" s="347"/>
      <c r="AT545" s="347"/>
      <c r="AU545" s="348"/>
      <c r="AV545" s="697"/>
      <c r="AW545" s="698"/>
      <c r="AX545" s="698"/>
      <c r="AY545" s="699"/>
    </row>
    <row r="546" spans="2:51" ht="24.75" customHeight="1">
      <c r="B546" s="313"/>
      <c r="C546" s="314"/>
      <c r="D546" s="314"/>
      <c r="E546" s="314"/>
      <c r="F546" s="314"/>
      <c r="G546" s="315"/>
      <c r="H546" s="341"/>
      <c r="I546" s="342"/>
      <c r="J546" s="342"/>
      <c r="K546" s="342"/>
      <c r="L546" s="343"/>
      <c r="M546" s="346"/>
      <c r="N546" s="347"/>
      <c r="O546" s="347"/>
      <c r="P546" s="347"/>
      <c r="Q546" s="347"/>
      <c r="R546" s="347"/>
      <c r="S546" s="347"/>
      <c r="T546" s="347"/>
      <c r="U546" s="347"/>
      <c r="V546" s="347"/>
      <c r="W546" s="347"/>
      <c r="X546" s="347"/>
      <c r="Y546" s="348"/>
      <c r="Z546" s="764"/>
      <c r="AA546" s="765"/>
      <c r="AB546" s="765"/>
      <c r="AC546" s="765"/>
      <c r="AD546" s="341"/>
      <c r="AE546" s="342"/>
      <c r="AF546" s="342"/>
      <c r="AG546" s="342"/>
      <c r="AH546" s="343"/>
      <c r="AI546" s="346"/>
      <c r="AJ546" s="347"/>
      <c r="AK546" s="347"/>
      <c r="AL546" s="347"/>
      <c r="AM546" s="347"/>
      <c r="AN546" s="347"/>
      <c r="AO546" s="347"/>
      <c r="AP546" s="347"/>
      <c r="AQ546" s="347"/>
      <c r="AR546" s="347"/>
      <c r="AS546" s="347"/>
      <c r="AT546" s="347"/>
      <c r="AU546" s="348"/>
      <c r="AV546" s="697"/>
      <c r="AW546" s="698"/>
      <c r="AX546" s="698"/>
      <c r="AY546" s="699"/>
    </row>
    <row r="547" spans="2:51" ht="24.75" customHeight="1">
      <c r="B547" s="313"/>
      <c r="C547" s="314"/>
      <c r="D547" s="314"/>
      <c r="E547" s="314"/>
      <c r="F547" s="314"/>
      <c r="G547" s="315"/>
      <c r="H547" s="341"/>
      <c r="I547" s="342"/>
      <c r="J547" s="342"/>
      <c r="K547" s="342"/>
      <c r="L547" s="343"/>
      <c r="M547" s="346"/>
      <c r="N547" s="347"/>
      <c r="O547" s="347"/>
      <c r="P547" s="347"/>
      <c r="Q547" s="347"/>
      <c r="R547" s="347"/>
      <c r="S547" s="347"/>
      <c r="T547" s="347"/>
      <c r="U547" s="347"/>
      <c r="V547" s="347"/>
      <c r="W547" s="347"/>
      <c r="X547" s="347"/>
      <c r="Y547" s="348"/>
      <c r="Z547" s="764"/>
      <c r="AA547" s="765"/>
      <c r="AB547" s="765"/>
      <c r="AC547" s="765"/>
      <c r="AD547" s="341"/>
      <c r="AE547" s="342"/>
      <c r="AF547" s="342"/>
      <c r="AG547" s="342"/>
      <c r="AH547" s="343"/>
      <c r="AI547" s="346"/>
      <c r="AJ547" s="347"/>
      <c r="AK547" s="347"/>
      <c r="AL547" s="347"/>
      <c r="AM547" s="347"/>
      <c r="AN547" s="347"/>
      <c r="AO547" s="347"/>
      <c r="AP547" s="347"/>
      <c r="AQ547" s="347"/>
      <c r="AR547" s="347"/>
      <c r="AS547" s="347"/>
      <c r="AT547" s="347"/>
      <c r="AU547" s="348"/>
      <c r="AV547" s="697"/>
      <c r="AW547" s="698"/>
      <c r="AX547" s="698"/>
      <c r="AY547" s="699"/>
    </row>
    <row r="548" spans="2:51" ht="24.75" customHeight="1">
      <c r="B548" s="313"/>
      <c r="C548" s="314"/>
      <c r="D548" s="314"/>
      <c r="E548" s="314"/>
      <c r="F548" s="314"/>
      <c r="G548" s="315"/>
      <c r="H548" s="341"/>
      <c r="I548" s="342"/>
      <c r="J548" s="342"/>
      <c r="K548" s="342"/>
      <c r="L548" s="343"/>
      <c r="M548" s="346"/>
      <c r="N548" s="347"/>
      <c r="O548" s="347"/>
      <c r="P548" s="347"/>
      <c r="Q548" s="347"/>
      <c r="R548" s="347"/>
      <c r="S548" s="347"/>
      <c r="T548" s="347"/>
      <c r="U548" s="347"/>
      <c r="V548" s="347"/>
      <c r="W548" s="347"/>
      <c r="X548" s="347"/>
      <c r="Y548" s="348"/>
      <c r="Z548" s="764"/>
      <c r="AA548" s="765"/>
      <c r="AB548" s="765"/>
      <c r="AC548" s="765"/>
      <c r="AD548" s="341"/>
      <c r="AE548" s="342"/>
      <c r="AF548" s="342"/>
      <c r="AG548" s="342"/>
      <c r="AH548" s="343"/>
      <c r="AI548" s="346"/>
      <c r="AJ548" s="347"/>
      <c r="AK548" s="347"/>
      <c r="AL548" s="347"/>
      <c r="AM548" s="347"/>
      <c r="AN548" s="347"/>
      <c r="AO548" s="347"/>
      <c r="AP548" s="347"/>
      <c r="AQ548" s="347"/>
      <c r="AR548" s="347"/>
      <c r="AS548" s="347"/>
      <c r="AT548" s="347"/>
      <c r="AU548" s="348"/>
      <c r="AV548" s="697"/>
      <c r="AW548" s="698"/>
      <c r="AX548" s="698"/>
      <c r="AY548" s="699"/>
    </row>
    <row r="549" spans="2:51" ht="24.75" customHeight="1">
      <c r="B549" s="313"/>
      <c r="C549" s="314"/>
      <c r="D549" s="314"/>
      <c r="E549" s="314"/>
      <c r="F549" s="314"/>
      <c r="G549" s="315"/>
      <c r="H549" s="642"/>
      <c r="I549" s="595"/>
      <c r="J549" s="595"/>
      <c r="K549" s="595"/>
      <c r="L549" s="596"/>
      <c r="M549" s="643"/>
      <c r="N549" s="644"/>
      <c r="O549" s="644"/>
      <c r="P549" s="644"/>
      <c r="Q549" s="644"/>
      <c r="R549" s="644"/>
      <c r="S549" s="644"/>
      <c r="T549" s="644"/>
      <c r="U549" s="644"/>
      <c r="V549" s="644"/>
      <c r="W549" s="644"/>
      <c r="X549" s="644"/>
      <c r="Y549" s="645"/>
      <c r="Z549" s="1003"/>
      <c r="AA549" s="1004"/>
      <c r="AB549" s="1004"/>
      <c r="AC549" s="1004"/>
      <c r="AD549" s="642"/>
      <c r="AE549" s="595"/>
      <c r="AF549" s="595"/>
      <c r="AG549" s="595"/>
      <c r="AH549" s="596"/>
      <c r="AI549" s="643"/>
      <c r="AJ549" s="644"/>
      <c r="AK549" s="644"/>
      <c r="AL549" s="644"/>
      <c r="AM549" s="644"/>
      <c r="AN549" s="644"/>
      <c r="AO549" s="644"/>
      <c r="AP549" s="644"/>
      <c r="AQ549" s="644"/>
      <c r="AR549" s="644"/>
      <c r="AS549" s="644"/>
      <c r="AT549" s="644"/>
      <c r="AU549" s="645"/>
      <c r="AV549" s="646"/>
      <c r="AW549" s="647"/>
      <c r="AX549" s="647"/>
      <c r="AY549" s="648"/>
    </row>
    <row r="550" spans="2:51" ht="24.75" customHeight="1">
      <c r="B550" s="313"/>
      <c r="C550" s="314"/>
      <c r="D550" s="314"/>
      <c r="E550" s="314"/>
      <c r="F550" s="314"/>
      <c r="G550" s="315"/>
      <c r="H550" s="716" t="s">
        <v>35</v>
      </c>
      <c r="I550" s="368"/>
      <c r="J550" s="368"/>
      <c r="K550" s="368"/>
      <c r="L550" s="368"/>
      <c r="M550" s="717"/>
      <c r="N550" s="718"/>
      <c r="O550" s="718"/>
      <c r="P550" s="718"/>
      <c r="Q550" s="718"/>
      <c r="R550" s="718"/>
      <c r="S550" s="718"/>
      <c r="T550" s="718"/>
      <c r="U550" s="718"/>
      <c r="V550" s="718"/>
      <c r="W550" s="718"/>
      <c r="X550" s="718"/>
      <c r="Y550" s="719"/>
      <c r="Z550" s="1005">
        <f>SUM(Z542:AC549)</f>
        <v>1</v>
      </c>
      <c r="AA550" s="1006"/>
      <c r="AB550" s="1006"/>
      <c r="AC550" s="1007"/>
      <c r="AD550" s="716" t="s">
        <v>35</v>
      </c>
      <c r="AE550" s="368"/>
      <c r="AF550" s="368"/>
      <c r="AG550" s="368"/>
      <c r="AH550" s="368"/>
      <c r="AI550" s="717"/>
      <c r="AJ550" s="718"/>
      <c r="AK550" s="718"/>
      <c r="AL550" s="718"/>
      <c r="AM550" s="718"/>
      <c r="AN550" s="718"/>
      <c r="AO550" s="718"/>
      <c r="AP550" s="718"/>
      <c r="AQ550" s="718"/>
      <c r="AR550" s="718"/>
      <c r="AS550" s="718"/>
      <c r="AT550" s="718"/>
      <c r="AU550" s="719"/>
      <c r="AV550" s="639">
        <f>SUM(AV542:AY549)</f>
        <v>0</v>
      </c>
      <c r="AW550" s="640"/>
      <c r="AX550" s="640"/>
      <c r="AY550" s="641"/>
    </row>
    <row r="551" spans="2:51" ht="24.75" customHeight="1">
      <c r="B551" s="313"/>
      <c r="C551" s="314"/>
      <c r="D551" s="314"/>
      <c r="E551" s="314"/>
      <c r="F551" s="314"/>
      <c r="G551" s="315"/>
      <c r="H551" s="721" t="s">
        <v>150</v>
      </c>
      <c r="I551" s="724"/>
      <c r="J551" s="724"/>
      <c r="K551" s="724"/>
      <c r="L551" s="724"/>
      <c r="M551" s="724"/>
      <c r="N551" s="724"/>
      <c r="O551" s="724"/>
      <c r="P551" s="724"/>
      <c r="Q551" s="724"/>
      <c r="R551" s="724"/>
      <c r="S551" s="724"/>
      <c r="T551" s="724"/>
      <c r="U551" s="724"/>
      <c r="V551" s="724"/>
      <c r="W551" s="724"/>
      <c r="X551" s="724"/>
      <c r="Y551" s="724"/>
      <c r="Z551" s="724"/>
      <c r="AA551" s="724"/>
      <c r="AB551" s="724"/>
      <c r="AC551" s="737"/>
      <c r="AD551" s="721" t="s">
        <v>151</v>
      </c>
      <c r="AE551" s="724"/>
      <c r="AF551" s="724"/>
      <c r="AG551" s="724"/>
      <c r="AH551" s="724"/>
      <c r="AI551" s="724"/>
      <c r="AJ551" s="724"/>
      <c r="AK551" s="724"/>
      <c r="AL551" s="724"/>
      <c r="AM551" s="724"/>
      <c r="AN551" s="724"/>
      <c r="AO551" s="724"/>
      <c r="AP551" s="724"/>
      <c r="AQ551" s="724"/>
      <c r="AR551" s="724"/>
      <c r="AS551" s="724"/>
      <c r="AT551" s="724"/>
      <c r="AU551" s="724"/>
      <c r="AV551" s="724"/>
      <c r="AW551" s="724"/>
      <c r="AX551" s="724"/>
      <c r="AY551" s="725"/>
    </row>
    <row r="552" spans="2:51" ht="24.75" customHeight="1">
      <c r="B552" s="313"/>
      <c r="C552" s="314"/>
      <c r="D552" s="314"/>
      <c r="E552" s="314"/>
      <c r="F552" s="314"/>
      <c r="G552" s="315"/>
      <c r="H552" s="726" t="s">
        <v>60</v>
      </c>
      <c r="I552" s="519"/>
      <c r="J552" s="519"/>
      <c r="K552" s="519"/>
      <c r="L552" s="519"/>
      <c r="M552" s="329" t="s">
        <v>143</v>
      </c>
      <c r="N552" s="290"/>
      <c r="O552" s="290"/>
      <c r="P552" s="290"/>
      <c r="Q552" s="290"/>
      <c r="R552" s="290"/>
      <c r="S552" s="290"/>
      <c r="T552" s="290"/>
      <c r="U552" s="290"/>
      <c r="V552" s="290"/>
      <c r="W552" s="290"/>
      <c r="X552" s="290"/>
      <c r="Y552" s="731"/>
      <c r="Z552" s="323" t="s">
        <v>144</v>
      </c>
      <c r="AA552" s="732"/>
      <c r="AB552" s="732"/>
      <c r="AC552" s="738"/>
      <c r="AD552" s="726" t="s">
        <v>60</v>
      </c>
      <c r="AE552" s="519"/>
      <c r="AF552" s="519"/>
      <c r="AG552" s="519"/>
      <c r="AH552" s="519"/>
      <c r="AI552" s="329" t="s">
        <v>143</v>
      </c>
      <c r="AJ552" s="290"/>
      <c r="AK552" s="290"/>
      <c r="AL552" s="290"/>
      <c r="AM552" s="290"/>
      <c r="AN552" s="290"/>
      <c r="AO552" s="290"/>
      <c r="AP552" s="290"/>
      <c r="AQ552" s="290"/>
      <c r="AR552" s="290"/>
      <c r="AS552" s="290"/>
      <c r="AT552" s="290"/>
      <c r="AU552" s="731"/>
      <c r="AV552" s="323" t="s">
        <v>144</v>
      </c>
      <c r="AW552" s="732"/>
      <c r="AX552" s="732"/>
      <c r="AY552" s="733"/>
    </row>
    <row r="553" spans="2:51" ht="24.75" customHeight="1">
      <c r="B553" s="313"/>
      <c r="C553" s="314"/>
      <c r="D553" s="314"/>
      <c r="E553" s="314"/>
      <c r="F553" s="314"/>
      <c r="G553" s="315"/>
      <c r="H553" s="703" t="s">
        <v>152</v>
      </c>
      <c r="I553" s="600"/>
      <c r="J553" s="600"/>
      <c r="K553" s="600"/>
      <c r="L553" s="601"/>
      <c r="M553" s="704" t="s">
        <v>229</v>
      </c>
      <c r="N553" s="734"/>
      <c r="O553" s="734"/>
      <c r="P553" s="734"/>
      <c r="Q553" s="734"/>
      <c r="R553" s="734"/>
      <c r="S553" s="734"/>
      <c r="T553" s="734"/>
      <c r="U553" s="734"/>
      <c r="V553" s="734"/>
      <c r="W553" s="734"/>
      <c r="X553" s="734"/>
      <c r="Y553" s="735"/>
      <c r="Z553" s="694">
        <v>1</v>
      </c>
      <c r="AA553" s="695"/>
      <c r="AB553" s="695"/>
      <c r="AC553" s="739"/>
      <c r="AD553" s="703"/>
      <c r="AE553" s="600"/>
      <c r="AF553" s="600"/>
      <c r="AG553" s="600"/>
      <c r="AH553" s="601"/>
      <c r="AI553" s="704"/>
      <c r="AJ553" s="734"/>
      <c r="AK553" s="734"/>
      <c r="AL553" s="734"/>
      <c r="AM553" s="734"/>
      <c r="AN553" s="734"/>
      <c r="AO553" s="734"/>
      <c r="AP553" s="734"/>
      <c r="AQ553" s="734"/>
      <c r="AR553" s="734"/>
      <c r="AS553" s="734"/>
      <c r="AT553" s="734"/>
      <c r="AU553" s="735"/>
      <c r="AV553" s="694"/>
      <c r="AW553" s="695"/>
      <c r="AX553" s="695"/>
      <c r="AY553" s="696"/>
    </row>
    <row r="554" spans="2:51" ht="24.75" customHeight="1">
      <c r="B554" s="313"/>
      <c r="C554" s="314"/>
      <c r="D554" s="314"/>
      <c r="E554" s="314"/>
      <c r="F554" s="314"/>
      <c r="G554" s="315"/>
      <c r="H554" s="341"/>
      <c r="I554" s="342"/>
      <c r="J554" s="342"/>
      <c r="K554" s="342"/>
      <c r="L554" s="343"/>
      <c r="M554" s="346"/>
      <c r="N554" s="347"/>
      <c r="O554" s="347"/>
      <c r="P554" s="347"/>
      <c r="Q554" s="347"/>
      <c r="R554" s="347"/>
      <c r="S554" s="347"/>
      <c r="T554" s="347"/>
      <c r="U554" s="347"/>
      <c r="V554" s="347"/>
      <c r="W554" s="347"/>
      <c r="X554" s="347"/>
      <c r="Y554" s="348"/>
      <c r="Z554" s="697"/>
      <c r="AA554" s="698"/>
      <c r="AB554" s="698"/>
      <c r="AC554" s="720"/>
      <c r="AD554" s="341"/>
      <c r="AE554" s="342"/>
      <c r="AF554" s="342"/>
      <c r="AG554" s="342"/>
      <c r="AH554" s="343"/>
      <c r="AI554" s="346"/>
      <c r="AJ554" s="347"/>
      <c r="AK554" s="347"/>
      <c r="AL554" s="347"/>
      <c r="AM554" s="347"/>
      <c r="AN554" s="347"/>
      <c r="AO554" s="347"/>
      <c r="AP554" s="347"/>
      <c r="AQ554" s="347"/>
      <c r="AR554" s="347"/>
      <c r="AS554" s="347"/>
      <c r="AT554" s="347"/>
      <c r="AU554" s="348"/>
      <c r="AV554" s="697"/>
      <c r="AW554" s="698"/>
      <c r="AX554" s="698"/>
      <c r="AY554" s="699"/>
    </row>
    <row r="555" spans="2:51" ht="24.75" customHeight="1">
      <c r="B555" s="313"/>
      <c r="C555" s="314"/>
      <c r="D555" s="314"/>
      <c r="E555" s="314"/>
      <c r="F555" s="314"/>
      <c r="G555" s="315"/>
      <c r="H555" s="341"/>
      <c r="I555" s="342"/>
      <c r="J555" s="342"/>
      <c r="K555" s="342"/>
      <c r="L555" s="343"/>
      <c r="M555" s="346"/>
      <c r="N555" s="347"/>
      <c r="O555" s="347"/>
      <c r="P555" s="347"/>
      <c r="Q555" s="347"/>
      <c r="R555" s="347"/>
      <c r="S555" s="347"/>
      <c r="T555" s="347"/>
      <c r="U555" s="347"/>
      <c r="V555" s="347"/>
      <c r="W555" s="347"/>
      <c r="X555" s="347"/>
      <c r="Y555" s="348"/>
      <c r="Z555" s="697"/>
      <c r="AA555" s="698"/>
      <c r="AB555" s="698"/>
      <c r="AC555" s="720"/>
      <c r="AD555" s="341"/>
      <c r="AE555" s="342"/>
      <c r="AF555" s="342"/>
      <c r="AG555" s="342"/>
      <c r="AH555" s="343"/>
      <c r="AI555" s="346"/>
      <c r="AJ555" s="347"/>
      <c r="AK555" s="347"/>
      <c r="AL555" s="347"/>
      <c r="AM555" s="347"/>
      <c r="AN555" s="347"/>
      <c r="AO555" s="347"/>
      <c r="AP555" s="347"/>
      <c r="AQ555" s="347"/>
      <c r="AR555" s="347"/>
      <c r="AS555" s="347"/>
      <c r="AT555" s="347"/>
      <c r="AU555" s="348"/>
      <c r="AV555" s="697"/>
      <c r="AW555" s="698"/>
      <c r="AX555" s="698"/>
      <c r="AY555" s="699"/>
    </row>
    <row r="556" spans="2:51" ht="24.75" customHeight="1">
      <c r="B556" s="313"/>
      <c r="C556" s="314"/>
      <c r="D556" s="314"/>
      <c r="E556" s="314"/>
      <c r="F556" s="314"/>
      <c r="G556" s="315"/>
      <c r="H556" s="341"/>
      <c r="I556" s="342"/>
      <c r="J556" s="342"/>
      <c r="K556" s="342"/>
      <c r="L556" s="343"/>
      <c r="M556" s="346"/>
      <c r="N556" s="347"/>
      <c r="O556" s="347"/>
      <c r="P556" s="347"/>
      <c r="Q556" s="347"/>
      <c r="R556" s="347"/>
      <c r="S556" s="347"/>
      <c r="T556" s="347"/>
      <c r="U556" s="347"/>
      <c r="V556" s="347"/>
      <c r="W556" s="347"/>
      <c r="X556" s="347"/>
      <c r="Y556" s="348"/>
      <c r="Z556" s="697"/>
      <c r="AA556" s="698"/>
      <c r="AB556" s="698"/>
      <c r="AC556" s="720"/>
      <c r="AD556" s="341"/>
      <c r="AE556" s="342"/>
      <c r="AF556" s="342"/>
      <c r="AG556" s="342"/>
      <c r="AH556" s="343"/>
      <c r="AI556" s="346"/>
      <c r="AJ556" s="347"/>
      <c r="AK556" s="347"/>
      <c r="AL556" s="347"/>
      <c r="AM556" s="347"/>
      <c r="AN556" s="347"/>
      <c r="AO556" s="347"/>
      <c r="AP556" s="347"/>
      <c r="AQ556" s="347"/>
      <c r="AR556" s="347"/>
      <c r="AS556" s="347"/>
      <c r="AT556" s="347"/>
      <c r="AU556" s="348"/>
      <c r="AV556" s="697"/>
      <c r="AW556" s="698"/>
      <c r="AX556" s="698"/>
      <c r="AY556" s="699"/>
    </row>
    <row r="557" spans="2:51" ht="24.75" customHeight="1">
      <c r="B557" s="313"/>
      <c r="C557" s="314"/>
      <c r="D557" s="314"/>
      <c r="E557" s="314"/>
      <c r="F557" s="314"/>
      <c r="G557" s="315"/>
      <c r="H557" s="341"/>
      <c r="I557" s="342"/>
      <c r="J557" s="342"/>
      <c r="K557" s="342"/>
      <c r="L557" s="343"/>
      <c r="M557" s="346"/>
      <c r="N557" s="347"/>
      <c r="O557" s="347"/>
      <c r="P557" s="347"/>
      <c r="Q557" s="347"/>
      <c r="R557" s="347"/>
      <c r="S557" s="347"/>
      <c r="T557" s="347"/>
      <c r="U557" s="347"/>
      <c r="V557" s="347"/>
      <c r="W557" s="347"/>
      <c r="X557" s="347"/>
      <c r="Y557" s="348"/>
      <c r="Z557" s="697"/>
      <c r="AA557" s="698"/>
      <c r="AB557" s="698"/>
      <c r="AC557" s="698"/>
      <c r="AD557" s="341"/>
      <c r="AE557" s="342"/>
      <c r="AF557" s="342"/>
      <c r="AG557" s="342"/>
      <c r="AH557" s="343"/>
      <c r="AI557" s="346"/>
      <c r="AJ557" s="347"/>
      <c r="AK557" s="347"/>
      <c r="AL557" s="347"/>
      <c r="AM557" s="347"/>
      <c r="AN557" s="347"/>
      <c r="AO557" s="347"/>
      <c r="AP557" s="347"/>
      <c r="AQ557" s="347"/>
      <c r="AR557" s="347"/>
      <c r="AS557" s="347"/>
      <c r="AT557" s="347"/>
      <c r="AU557" s="348"/>
      <c r="AV557" s="697"/>
      <c r="AW557" s="698"/>
      <c r="AX557" s="698"/>
      <c r="AY557" s="699"/>
    </row>
    <row r="558" spans="2:51" ht="24.75" customHeight="1">
      <c r="B558" s="313"/>
      <c r="C558" s="314"/>
      <c r="D558" s="314"/>
      <c r="E558" s="314"/>
      <c r="F558" s="314"/>
      <c r="G558" s="315"/>
      <c r="H558" s="341"/>
      <c r="I558" s="342"/>
      <c r="J558" s="342"/>
      <c r="K558" s="342"/>
      <c r="L558" s="343"/>
      <c r="M558" s="346"/>
      <c r="N558" s="347"/>
      <c r="O558" s="347"/>
      <c r="P558" s="347"/>
      <c r="Q558" s="347"/>
      <c r="R558" s="347"/>
      <c r="S558" s="347"/>
      <c r="T558" s="347"/>
      <c r="U558" s="347"/>
      <c r="V558" s="347"/>
      <c r="W558" s="347"/>
      <c r="X558" s="347"/>
      <c r="Y558" s="348"/>
      <c r="Z558" s="697"/>
      <c r="AA558" s="698"/>
      <c r="AB558" s="698"/>
      <c r="AC558" s="698"/>
      <c r="AD558" s="341"/>
      <c r="AE558" s="342"/>
      <c r="AF558" s="342"/>
      <c r="AG558" s="342"/>
      <c r="AH558" s="343"/>
      <c r="AI558" s="346"/>
      <c r="AJ558" s="347"/>
      <c r="AK558" s="347"/>
      <c r="AL558" s="347"/>
      <c r="AM558" s="347"/>
      <c r="AN558" s="347"/>
      <c r="AO558" s="347"/>
      <c r="AP558" s="347"/>
      <c r="AQ558" s="347"/>
      <c r="AR558" s="347"/>
      <c r="AS558" s="347"/>
      <c r="AT558" s="347"/>
      <c r="AU558" s="348"/>
      <c r="AV558" s="697"/>
      <c r="AW558" s="698"/>
      <c r="AX558" s="698"/>
      <c r="AY558" s="699"/>
    </row>
    <row r="559" spans="2:51" ht="24.75" customHeight="1">
      <c r="B559" s="313"/>
      <c r="C559" s="314"/>
      <c r="D559" s="314"/>
      <c r="E559" s="314"/>
      <c r="F559" s="314"/>
      <c r="G559" s="315"/>
      <c r="H559" s="341"/>
      <c r="I559" s="342"/>
      <c r="J559" s="342"/>
      <c r="K559" s="342"/>
      <c r="L559" s="343"/>
      <c r="M559" s="346"/>
      <c r="N559" s="347"/>
      <c r="O559" s="347"/>
      <c r="P559" s="347"/>
      <c r="Q559" s="347"/>
      <c r="R559" s="347"/>
      <c r="S559" s="347"/>
      <c r="T559" s="347"/>
      <c r="U559" s="347"/>
      <c r="V559" s="347"/>
      <c r="W559" s="347"/>
      <c r="X559" s="347"/>
      <c r="Y559" s="348"/>
      <c r="Z559" s="697"/>
      <c r="AA559" s="698"/>
      <c r="AB559" s="698"/>
      <c r="AC559" s="698"/>
      <c r="AD559" s="341"/>
      <c r="AE559" s="342"/>
      <c r="AF559" s="342"/>
      <c r="AG559" s="342"/>
      <c r="AH559" s="343"/>
      <c r="AI559" s="346"/>
      <c r="AJ559" s="347"/>
      <c r="AK559" s="347"/>
      <c r="AL559" s="347"/>
      <c r="AM559" s="347"/>
      <c r="AN559" s="347"/>
      <c r="AO559" s="347"/>
      <c r="AP559" s="347"/>
      <c r="AQ559" s="347"/>
      <c r="AR559" s="347"/>
      <c r="AS559" s="347"/>
      <c r="AT559" s="347"/>
      <c r="AU559" s="348"/>
      <c r="AV559" s="697"/>
      <c r="AW559" s="698"/>
      <c r="AX559" s="698"/>
      <c r="AY559" s="699"/>
    </row>
    <row r="560" spans="2:51" ht="24.75" customHeight="1">
      <c r="B560" s="313"/>
      <c r="C560" s="314"/>
      <c r="D560" s="314"/>
      <c r="E560" s="314"/>
      <c r="F560" s="314"/>
      <c r="G560" s="315"/>
      <c r="H560" s="642"/>
      <c r="I560" s="595"/>
      <c r="J560" s="595"/>
      <c r="K560" s="595"/>
      <c r="L560" s="596"/>
      <c r="M560" s="643"/>
      <c r="N560" s="644"/>
      <c r="O560" s="644"/>
      <c r="P560" s="644"/>
      <c r="Q560" s="644"/>
      <c r="R560" s="644"/>
      <c r="S560" s="644"/>
      <c r="T560" s="644"/>
      <c r="U560" s="644"/>
      <c r="V560" s="644"/>
      <c r="W560" s="644"/>
      <c r="X560" s="644"/>
      <c r="Y560" s="645"/>
      <c r="Z560" s="646"/>
      <c r="AA560" s="647"/>
      <c r="AB560" s="647"/>
      <c r="AC560" s="647"/>
      <c r="AD560" s="642"/>
      <c r="AE560" s="595"/>
      <c r="AF560" s="595"/>
      <c r="AG560" s="595"/>
      <c r="AH560" s="596"/>
      <c r="AI560" s="643"/>
      <c r="AJ560" s="644"/>
      <c r="AK560" s="644"/>
      <c r="AL560" s="644"/>
      <c r="AM560" s="644"/>
      <c r="AN560" s="644"/>
      <c r="AO560" s="644"/>
      <c r="AP560" s="644"/>
      <c r="AQ560" s="644"/>
      <c r="AR560" s="644"/>
      <c r="AS560" s="644"/>
      <c r="AT560" s="644"/>
      <c r="AU560" s="645"/>
      <c r="AV560" s="646"/>
      <c r="AW560" s="647"/>
      <c r="AX560" s="647"/>
      <c r="AY560" s="648"/>
    </row>
    <row r="561" spans="2:51" ht="24.75" customHeight="1">
      <c r="B561" s="313"/>
      <c r="C561" s="314"/>
      <c r="D561" s="314"/>
      <c r="E561" s="314"/>
      <c r="F561" s="314"/>
      <c r="G561" s="315"/>
      <c r="H561" s="716" t="s">
        <v>35</v>
      </c>
      <c r="I561" s="368"/>
      <c r="J561" s="368"/>
      <c r="K561" s="368"/>
      <c r="L561" s="368"/>
      <c r="M561" s="717"/>
      <c r="N561" s="718"/>
      <c r="O561" s="718"/>
      <c r="P561" s="718"/>
      <c r="Q561" s="718"/>
      <c r="R561" s="718"/>
      <c r="S561" s="718"/>
      <c r="T561" s="718"/>
      <c r="U561" s="718"/>
      <c r="V561" s="718"/>
      <c r="W561" s="718"/>
      <c r="X561" s="718"/>
      <c r="Y561" s="719"/>
      <c r="Z561" s="639">
        <f>SUM(Z553:AC560)</f>
        <v>1</v>
      </c>
      <c r="AA561" s="640"/>
      <c r="AB561" s="640"/>
      <c r="AC561" s="736"/>
      <c r="AD561" s="716" t="s">
        <v>35</v>
      </c>
      <c r="AE561" s="368"/>
      <c r="AF561" s="368"/>
      <c r="AG561" s="368"/>
      <c r="AH561" s="368"/>
      <c r="AI561" s="717"/>
      <c r="AJ561" s="718"/>
      <c r="AK561" s="718"/>
      <c r="AL561" s="718"/>
      <c r="AM561" s="718"/>
      <c r="AN561" s="718"/>
      <c r="AO561" s="718"/>
      <c r="AP561" s="718"/>
      <c r="AQ561" s="718"/>
      <c r="AR561" s="718"/>
      <c r="AS561" s="718"/>
      <c r="AT561" s="718"/>
      <c r="AU561" s="719"/>
      <c r="AV561" s="639">
        <f>SUM(AV553:AY560)</f>
        <v>0</v>
      </c>
      <c r="AW561" s="640"/>
      <c r="AX561" s="640"/>
      <c r="AY561" s="641"/>
    </row>
    <row r="562" spans="2:51" ht="24.75" customHeight="1">
      <c r="B562" s="313"/>
      <c r="C562" s="314"/>
      <c r="D562" s="314"/>
      <c r="E562" s="314"/>
      <c r="F562" s="314"/>
      <c r="G562" s="315"/>
      <c r="H562" s="721" t="s">
        <v>154</v>
      </c>
      <c r="I562" s="724"/>
      <c r="J562" s="724"/>
      <c r="K562" s="724"/>
      <c r="L562" s="724"/>
      <c r="M562" s="724"/>
      <c r="N562" s="724"/>
      <c r="O562" s="724"/>
      <c r="P562" s="724"/>
      <c r="Q562" s="724"/>
      <c r="R562" s="724"/>
      <c r="S562" s="724"/>
      <c r="T562" s="724"/>
      <c r="U562" s="724"/>
      <c r="V562" s="724"/>
      <c r="W562" s="724"/>
      <c r="X562" s="724"/>
      <c r="Y562" s="724"/>
      <c r="Z562" s="724"/>
      <c r="AA562" s="724"/>
      <c r="AB562" s="724"/>
      <c r="AC562" s="737"/>
      <c r="AD562" s="721" t="s">
        <v>155</v>
      </c>
      <c r="AE562" s="724"/>
      <c r="AF562" s="724"/>
      <c r="AG562" s="724"/>
      <c r="AH562" s="724"/>
      <c r="AI562" s="724"/>
      <c r="AJ562" s="724"/>
      <c r="AK562" s="724"/>
      <c r="AL562" s="724"/>
      <c r="AM562" s="724"/>
      <c r="AN562" s="724"/>
      <c r="AO562" s="724"/>
      <c r="AP562" s="724"/>
      <c r="AQ562" s="724"/>
      <c r="AR562" s="724"/>
      <c r="AS562" s="724"/>
      <c r="AT562" s="724"/>
      <c r="AU562" s="724"/>
      <c r="AV562" s="724"/>
      <c r="AW562" s="724"/>
      <c r="AX562" s="724"/>
      <c r="AY562" s="725"/>
    </row>
    <row r="563" spans="2:51" ht="24.75" customHeight="1">
      <c r="B563" s="313"/>
      <c r="C563" s="314"/>
      <c r="D563" s="314"/>
      <c r="E563" s="314"/>
      <c r="F563" s="314"/>
      <c r="G563" s="315"/>
      <c r="H563" s="726" t="s">
        <v>60</v>
      </c>
      <c r="I563" s="519"/>
      <c r="J563" s="519"/>
      <c r="K563" s="519"/>
      <c r="L563" s="519"/>
      <c r="M563" s="329" t="s">
        <v>143</v>
      </c>
      <c r="N563" s="290"/>
      <c r="O563" s="290"/>
      <c r="P563" s="290"/>
      <c r="Q563" s="290"/>
      <c r="R563" s="290"/>
      <c r="S563" s="290"/>
      <c r="T563" s="290"/>
      <c r="U563" s="290"/>
      <c r="V563" s="290"/>
      <c r="W563" s="290"/>
      <c r="X563" s="290"/>
      <c r="Y563" s="731"/>
      <c r="Z563" s="323" t="s">
        <v>144</v>
      </c>
      <c r="AA563" s="732"/>
      <c r="AB563" s="732"/>
      <c r="AC563" s="738"/>
      <c r="AD563" s="726" t="s">
        <v>60</v>
      </c>
      <c r="AE563" s="519"/>
      <c r="AF563" s="519"/>
      <c r="AG563" s="519"/>
      <c r="AH563" s="519"/>
      <c r="AI563" s="329" t="s">
        <v>143</v>
      </c>
      <c r="AJ563" s="290"/>
      <c r="AK563" s="290"/>
      <c r="AL563" s="290"/>
      <c r="AM563" s="290"/>
      <c r="AN563" s="290"/>
      <c r="AO563" s="290"/>
      <c r="AP563" s="290"/>
      <c r="AQ563" s="290"/>
      <c r="AR563" s="290"/>
      <c r="AS563" s="290"/>
      <c r="AT563" s="290"/>
      <c r="AU563" s="731"/>
      <c r="AV563" s="323" t="s">
        <v>144</v>
      </c>
      <c r="AW563" s="732"/>
      <c r="AX563" s="732"/>
      <c r="AY563" s="733"/>
    </row>
    <row r="564" spans="2:51" ht="24.75" customHeight="1">
      <c r="B564" s="313"/>
      <c r="C564" s="314"/>
      <c r="D564" s="314"/>
      <c r="E564" s="314"/>
      <c r="F564" s="314"/>
      <c r="G564" s="315"/>
      <c r="H564" s="703"/>
      <c r="I564" s="600"/>
      <c r="J564" s="600"/>
      <c r="K564" s="600"/>
      <c r="L564" s="601"/>
      <c r="M564" s="704"/>
      <c r="N564" s="734"/>
      <c r="O564" s="734"/>
      <c r="P564" s="734"/>
      <c r="Q564" s="734"/>
      <c r="R564" s="734"/>
      <c r="S564" s="734"/>
      <c r="T564" s="734"/>
      <c r="U564" s="734"/>
      <c r="V564" s="734"/>
      <c r="W564" s="734"/>
      <c r="X564" s="734"/>
      <c r="Y564" s="735"/>
      <c r="Z564" s="694"/>
      <c r="AA564" s="695"/>
      <c r="AB564" s="695"/>
      <c r="AC564" s="739"/>
      <c r="AD564" s="703"/>
      <c r="AE564" s="600"/>
      <c r="AF564" s="600"/>
      <c r="AG564" s="600"/>
      <c r="AH564" s="601"/>
      <c r="AI564" s="704"/>
      <c r="AJ564" s="734"/>
      <c r="AK564" s="734"/>
      <c r="AL564" s="734"/>
      <c r="AM564" s="734"/>
      <c r="AN564" s="734"/>
      <c r="AO564" s="734"/>
      <c r="AP564" s="734"/>
      <c r="AQ564" s="734"/>
      <c r="AR564" s="734"/>
      <c r="AS564" s="734"/>
      <c r="AT564" s="734"/>
      <c r="AU564" s="735"/>
      <c r="AV564" s="694"/>
      <c r="AW564" s="695"/>
      <c r="AX564" s="695"/>
      <c r="AY564" s="696"/>
    </row>
    <row r="565" spans="2:51" ht="24.75" customHeight="1">
      <c r="B565" s="313"/>
      <c r="C565" s="314"/>
      <c r="D565" s="314"/>
      <c r="E565" s="314"/>
      <c r="F565" s="314"/>
      <c r="G565" s="315"/>
      <c r="H565" s="341"/>
      <c r="I565" s="342"/>
      <c r="J565" s="342"/>
      <c r="K565" s="342"/>
      <c r="L565" s="343"/>
      <c r="M565" s="346"/>
      <c r="N565" s="347"/>
      <c r="O565" s="347"/>
      <c r="P565" s="347"/>
      <c r="Q565" s="347"/>
      <c r="R565" s="347"/>
      <c r="S565" s="347"/>
      <c r="T565" s="347"/>
      <c r="U565" s="347"/>
      <c r="V565" s="347"/>
      <c r="W565" s="347"/>
      <c r="X565" s="347"/>
      <c r="Y565" s="348"/>
      <c r="Z565" s="697"/>
      <c r="AA565" s="698"/>
      <c r="AB565" s="698"/>
      <c r="AC565" s="720"/>
      <c r="AD565" s="341"/>
      <c r="AE565" s="342"/>
      <c r="AF565" s="342"/>
      <c r="AG565" s="342"/>
      <c r="AH565" s="343"/>
      <c r="AI565" s="346"/>
      <c r="AJ565" s="347"/>
      <c r="AK565" s="347"/>
      <c r="AL565" s="347"/>
      <c r="AM565" s="347"/>
      <c r="AN565" s="347"/>
      <c r="AO565" s="347"/>
      <c r="AP565" s="347"/>
      <c r="AQ565" s="347"/>
      <c r="AR565" s="347"/>
      <c r="AS565" s="347"/>
      <c r="AT565" s="347"/>
      <c r="AU565" s="348"/>
      <c r="AV565" s="697"/>
      <c r="AW565" s="698"/>
      <c r="AX565" s="698"/>
      <c r="AY565" s="699"/>
    </row>
    <row r="566" spans="2:51" ht="24.75" customHeight="1">
      <c r="B566" s="313"/>
      <c r="C566" s="314"/>
      <c r="D566" s="314"/>
      <c r="E566" s="314"/>
      <c r="F566" s="314"/>
      <c r="G566" s="315"/>
      <c r="H566" s="341"/>
      <c r="I566" s="342"/>
      <c r="J566" s="342"/>
      <c r="K566" s="342"/>
      <c r="L566" s="343"/>
      <c r="M566" s="346"/>
      <c r="N566" s="347"/>
      <c r="O566" s="347"/>
      <c r="P566" s="347"/>
      <c r="Q566" s="347"/>
      <c r="R566" s="347"/>
      <c r="S566" s="347"/>
      <c r="T566" s="347"/>
      <c r="U566" s="347"/>
      <c r="V566" s="347"/>
      <c r="W566" s="347"/>
      <c r="X566" s="347"/>
      <c r="Y566" s="348"/>
      <c r="Z566" s="697"/>
      <c r="AA566" s="698"/>
      <c r="AB566" s="698"/>
      <c r="AC566" s="720"/>
      <c r="AD566" s="341"/>
      <c r="AE566" s="342"/>
      <c r="AF566" s="342"/>
      <c r="AG566" s="342"/>
      <c r="AH566" s="343"/>
      <c r="AI566" s="346"/>
      <c r="AJ566" s="347"/>
      <c r="AK566" s="347"/>
      <c r="AL566" s="347"/>
      <c r="AM566" s="347"/>
      <c r="AN566" s="347"/>
      <c r="AO566" s="347"/>
      <c r="AP566" s="347"/>
      <c r="AQ566" s="347"/>
      <c r="AR566" s="347"/>
      <c r="AS566" s="347"/>
      <c r="AT566" s="347"/>
      <c r="AU566" s="348"/>
      <c r="AV566" s="697"/>
      <c r="AW566" s="698"/>
      <c r="AX566" s="698"/>
      <c r="AY566" s="699"/>
    </row>
    <row r="567" spans="2:51" ht="24.75" customHeight="1">
      <c r="B567" s="313"/>
      <c r="C567" s="314"/>
      <c r="D567" s="314"/>
      <c r="E567" s="314"/>
      <c r="F567" s="314"/>
      <c r="G567" s="315"/>
      <c r="H567" s="341"/>
      <c r="I567" s="342"/>
      <c r="J567" s="342"/>
      <c r="K567" s="342"/>
      <c r="L567" s="343"/>
      <c r="M567" s="346"/>
      <c r="N567" s="347"/>
      <c r="O567" s="347"/>
      <c r="P567" s="347"/>
      <c r="Q567" s="347"/>
      <c r="R567" s="347"/>
      <c r="S567" s="347"/>
      <c r="T567" s="347"/>
      <c r="U567" s="347"/>
      <c r="V567" s="347"/>
      <c r="W567" s="347"/>
      <c r="X567" s="347"/>
      <c r="Y567" s="348"/>
      <c r="Z567" s="697"/>
      <c r="AA567" s="698"/>
      <c r="AB567" s="698"/>
      <c r="AC567" s="720"/>
      <c r="AD567" s="341"/>
      <c r="AE567" s="342"/>
      <c r="AF567" s="342"/>
      <c r="AG567" s="342"/>
      <c r="AH567" s="343"/>
      <c r="AI567" s="346"/>
      <c r="AJ567" s="347"/>
      <c r="AK567" s="347"/>
      <c r="AL567" s="347"/>
      <c r="AM567" s="347"/>
      <c r="AN567" s="347"/>
      <c r="AO567" s="347"/>
      <c r="AP567" s="347"/>
      <c r="AQ567" s="347"/>
      <c r="AR567" s="347"/>
      <c r="AS567" s="347"/>
      <c r="AT567" s="347"/>
      <c r="AU567" s="348"/>
      <c r="AV567" s="697"/>
      <c r="AW567" s="698"/>
      <c r="AX567" s="698"/>
      <c r="AY567" s="699"/>
    </row>
    <row r="568" spans="2:51" ht="24.75" customHeight="1">
      <c r="B568" s="313"/>
      <c r="C568" s="314"/>
      <c r="D568" s="314"/>
      <c r="E568" s="314"/>
      <c r="F568" s="314"/>
      <c r="G568" s="315"/>
      <c r="H568" s="341"/>
      <c r="I568" s="342"/>
      <c r="J568" s="342"/>
      <c r="K568" s="342"/>
      <c r="L568" s="343"/>
      <c r="M568" s="346"/>
      <c r="N568" s="347"/>
      <c r="O568" s="347"/>
      <c r="P568" s="347"/>
      <c r="Q568" s="347"/>
      <c r="R568" s="347"/>
      <c r="S568" s="347"/>
      <c r="T568" s="347"/>
      <c r="U568" s="347"/>
      <c r="V568" s="347"/>
      <c r="W568" s="347"/>
      <c r="X568" s="347"/>
      <c r="Y568" s="348"/>
      <c r="Z568" s="697"/>
      <c r="AA568" s="698"/>
      <c r="AB568" s="698"/>
      <c r="AC568" s="698"/>
      <c r="AD568" s="341"/>
      <c r="AE568" s="342"/>
      <c r="AF568" s="342"/>
      <c r="AG568" s="342"/>
      <c r="AH568" s="343"/>
      <c r="AI568" s="346"/>
      <c r="AJ568" s="347"/>
      <c r="AK568" s="347"/>
      <c r="AL568" s="347"/>
      <c r="AM568" s="347"/>
      <c r="AN568" s="347"/>
      <c r="AO568" s="347"/>
      <c r="AP568" s="347"/>
      <c r="AQ568" s="347"/>
      <c r="AR568" s="347"/>
      <c r="AS568" s="347"/>
      <c r="AT568" s="347"/>
      <c r="AU568" s="348"/>
      <c r="AV568" s="697"/>
      <c r="AW568" s="698"/>
      <c r="AX568" s="698"/>
      <c r="AY568" s="699"/>
    </row>
    <row r="569" spans="2:51" ht="24.75" customHeight="1">
      <c r="B569" s="313"/>
      <c r="C569" s="314"/>
      <c r="D569" s="314"/>
      <c r="E569" s="314"/>
      <c r="F569" s="314"/>
      <c r="G569" s="315"/>
      <c r="H569" s="341"/>
      <c r="I569" s="342"/>
      <c r="J569" s="342"/>
      <c r="K569" s="342"/>
      <c r="L569" s="343"/>
      <c r="M569" s="346"/>
      <c r="N569" s="347"/>
      <c r="O569" s="347"/>
      <c r="P569" s="347"/>
      <c r="Q569" s="347"/>
      <c r="R569" s="347"/>
      <c r="S569" s="347"/>
      <c r="T569" s="347"/>
      <c r="U569" s="347"/>
      <c r="V569" s="347"/>
      <c r="W569" s="347"/>
      <c r="X569" s="347"/>
      <c r="Y569" s="348"/>
      <c r="Z569" s="697"/>
      <c r="AA569" s="698"/>
      <c r="AB569" s="698"/>
      <c r="AC569" s="698"/>
      <c r="AD569" s="341"/>
      <c r="AE569" s="342"/>
      <c r="AF569" s="342"/>
      <c r="AG569" s="342"/>
      <c r="AH569" s="343"/>
      <c r="AI569" s="346"/>
      <c r="AJ569" s="347"/>
      <c r="AK569" s="347"/>
      <c r="AL569" s="347"/>
      <c r="AM569" s="347"/>
      <c r="AN569" s="347"/>
      <c r="AO569" s="347"/>
      <c r="AP569" s="347"/>
      <c r="AQ569" s="347"/>
      <c r="AR569" s="347"/>
      <c r="AS569" s="347"/>
      <c r="AT569" s="347"/>
      <c r="AU569" s="348"/>
      <c r="AV569" s="697"/>
      <c r="AW569" s="698"/>
      <c r="AX569" s="698"/>
      <c r="AY569" s="699"/>
    </row>
    <row r="570" spans="2:51" ht="24.75" customHeight="1">
      <c r="B570" s="313"/>
      <c r="C570" s="314"/>
      <c r="D570" s="314"/>
      <c r="E570" s="314"/>
      <c r="F570" s="314"/>
      <c r="G570" s="315"/>
      <c r="H570" s="341"/>
      <c r="I570" s="342"/>
      <c r="J570" s="342"/>
      <c r="K570" s="342"/>
      <c r="L570" s="343"/>
      <c r="M570" s="346"/>
      <c r="N570" s="347"/>
      <c r="O570" s="347"/>
      <c r="P570" s="347"/>
      <c r="Q570" s="347"/>
      <c r="R570" s="347"/>
      <c r="S570" s="347"/>
      <c r="T570" s="347"/>
      <c r="U570" s="347"/>
      <c r="V570" s="347"/>
      <c r="W570" s="347"/>
      <c r="X570" s="347"/>
      <c r="Y570" s="348"/>
      <c r="Z570" s="697"/>
      <c r="AA570" s="698"/>
      <c r="AB570" s="698"/>
      <c r="AC570" s="698"/>
      <c r="AD570" s="341"/>
      <c r="AE570" s="342"/>
      <c r="AF570" s="342"/>
      <c r="AG570" s="342"/>
      <c r="AH570" s="343"/>
      <c r="AI570" s="346"/>
      <c r="AJ570" s="347"/>
      <c r="AK570" s="347"/>
      <c r="AL570" s="347"/>
      <c r="AM570" s="347"/>
      <c r="AN570" s="347"/>
      <c r="AO570" s="347"/>
      <c r="AP570" s="347"/>
      <c r="AQ570" s="347"/>
      <c r="AR570" s="347"/>
      <c r="AS570" s="347"/>
      <c r="AT570" s="347"/>
      <c r="AU570" s="348"/>
      <c r="AV570" s="697"/>
      <c r="AW570" s="698"/>
      <c r="AX570" s="698"/>
      <c r="AY570" s="699"/>
    </row>
    <row r="571" spans="2:51" ht="24.75" customHeight="1">
      <c r="B571" s="313"/>
      <c r="C571" s="314"/>
      <c r="D571" s="314"/>
      <c r="E571" s="314"/>
      <c r="F571" s="314"/>
      <c r="G571" s="315"/>
      <c r="H571" s="642"/>
      <c r="I571" s="595"/>
      <c r="J571" s="595"/>
      <c r="K571" s="595"/>
      <c r="L571" s="596"/>
      <c r="M571" s="643"/>
      <c r="N571" s="644"/>
      <c r="O571" s="644"/>
      <c r="P571" s="644"/>
      <c r="Q571" s="644"/>
      <c r="R571" s="644"/>
      <c r="S571" s="644"/>
      <c r="T571" s="644"/>
      <c r="U571" s="644"/>
      <c r="V571" s="644"/>
      <c r="W571" s="644"/>
      <c r="X571" s="644"/>
      <c r="Y571" s="645"/>
      <c r="Z571" s="646"/>
      <c r="AA571" s="647"/>
      <c r="AB571" s="647"/>
      <c r="AC571" s="647"/>
      <c r="AD571" s="642"/>
      <c r="AE571" s="595"/>
      <c r="AF571" s="595"/>
      <c r="AG571" s="595"/>
      <c r="AH571" s="596"/>
      <c r="AI571" s="643"/>
      <c r="AJ571" s="644"/>
      <c r="AK571" s="644"/>
      <c r="AL571" s="644"/>
      <c r="AM571" s="644"/>
      <c r="AN571" s="644"/>
      <c r="AO571" s="644"/>
      <c r="AP571" s="644"/>
      <c r="AQ571" s="644"/>
      <c r="AR571" s="644"/>
      <c r="AS571" s="644"/>
      <c r="AT571" s="644"/>
      <c r="AU571" s="645"/>
      <c r="AV571" s="646"/>
      <c r="AW571" s="647"/>
      <c r="AX571" s="647"/>
      <c r="AY571" s="648"/>
    </row>
    <row r="572" spans="2:51" ht="24.75" customHeight="1" thickBot="1">
      <c r="B572" s="316"/>
      <c r="C572" s="317"/>
      <c r="D572" s="317"/>
      <c r="E572" s="317"/>
      <c r="F572" s="317"/>
      <c r="G572" s="318"/>
      <c r="H572" s="740" t="s">
        <v>35</v>
      </c>
      <c r="I572" s="741"/>
      <c r="J572" s="741"/>
      <c r="K572" s="741"/>
      <c r="L572" s="741"/>
      <c r="M572" s="742"/>
      <c r="N572" s="743"/>
      <c r="O572" s="743"/>
      <c r="P572" s="743"/>
      <c r="Q572" s="743"/>
      <c r="R572" s="743"/>
      <c r="S572" s="743"/>
      <c r="T572" s="743"/>
      <c r="U572" s="743"/>
      <c r="V572" s="743"/>
      <c r="W572" s="743"/>
      <c r="X572" s="743"/>
      <c r="Y572" s="744"/>
      <c r="Z572" s="745">
        <f>SUM(Z564:AC571)</f>
        <v>0</v>
      </c>
      <c r="AA572" s="746"/>
      <c r="AB572" s="746"/>
      <c r="AC572" s="747"/>
      <c r="AD572" s="740" t="s">
        <v>35</v>
      </c>
      <c r="AE572" s="741"/>
      <c r="AF572" s="741"/>
      <c r="AG572" s="741"/>
      <c r="AH572" s="741"/>
      <c r="AI572" s="742"/>
      <c r="AJ572" s="743"/>
      <c r="AK572" s="743"/>
      <c r="AL572" s="743"/>
      <c r="AM572" s="743"/>
      <c r="AN572" s="743"/>
      <c r="AO572" s="743"/>
      <c r="AP572" s="743"/>
      <c r="AQ572" s="743"/>
      <c r="AR572" s="743"/>
      <c r="AS572" s="743"/>
      <c r="AT572" s="743"/>
      <c r="AU572" s="744"/>
      <c r="AV572" s="745">
        <f>SUM(AV564:AY571)</f>
        <v>0</v>
      </c>
      <c r="AW572" s="746"/>
      <c r="AX572" s="746"/>
      <c r="AY572" s="748"/>
    </row>
    <row r="574" spans="2:51" ht="23.25" customHeight="1">
      <c r="B574" s="53" t="s">
        <v>121</v>
      </c>
      <c r="C574" s="53"/>
      <c r="D574" s="53"/>
      <c r="E574" s="54"/>
      <c r="F574" s="54"/>
      <c r="G574" s="1028" t="s">
        <v>65</v>
      </c>
      <c r="H574" s="1028"/>
      <c r="I574" s="1028"/>
      <c r="J574" s="1028"/>
      <c r="K574" s="1028"/>
      <c r="L574" s="1028"/>
      <c r="M574" s="1028"/>
      <c r="N574" s="1028"/>
      <c r="O574" s="1028"/>
      <c r="P574" s="1028"/>
      <c r="Q574" s="1028"/>
      <c r="R574" s="1028"/>
      <c r="S574" s="1028"/>
      <c r="T574" s="1028"/>
      <c r="U574" s="1028"/>
      <c r="V574" s="1028"/>
      <c r="W574" s="1028"/>
      <c r="X574" s="1028"/>
      <c r="Y574" s="1028"/>
      <c r="Z574" s="1028"/>
      <c r="AA574" s="1028"/>
      <c r="AB574" s="1028"/>
      <c r="AC574" s="1028"/>
      <c r="AD574" s="1028"/>
      <c r="AE574" s="1028"/>
      <c r="AF574" s="1028"/>
      <c r="AG574" s="1028"/>
      <c r="AH574" s="1028"/>
      <c r="AI574" s="1028"/>
      <c r="AJ574" s="1028"/>
      <c r="AK574" s="1028"/>
      <c r="AL574" s="1028"/>
      <c r="AM574" s="1028"/>
      <c r="AN574" s="1028"/>
      <c r="AO574" s="1028"/>
      <c r="AP574" s="1028"/>
      <c r="AQ574" s="1028"/>
      <c r="AR574" s="1028"/>
      <c r="AS574" s="1028"/>
      <c r="AT574" s="1028"/>
      <c r="AU574" s="1028"/>
      <c r="AV574" s="1028"/>
      <c r="AW574" s="1028"/>
      <c r="AX574" s="1028"/>
      <c r="AY574" s="54"/>
    </row>
    <row r="575" spans="2:51" ht="14.25">
      <c r="C575" s="55" t="s">
        <v>156</v>
      </c>
    </row>
    <row r="576" spans="2:51">
      <c r="C576" s="1" t="s">
        <v>141</v>
      </c>
    </row>
    <row r="577" spans="2:50" ht="34.5" customHeight="1">
      <c r="B577" s="264"/>
      <c r="C577" s="264"/>
      <c r="D577" s="269" t="s">
        <v>157</v>
      </c>
      <c r="E577" s="269"/>
      <c r="F577" s="269"/>
      <c r="G577" s="269"/>
      <c r="H577" s="269"/>
      <c r="I577" s="269"/>
      <c r="J577" s="269"/>
      <c r="K577" s="269"/>
      <c r="L577" s="269"/>
      <c r="M577" s="269"/>
      <c r="N577" s="269" t="s">
        <v>158</v>
      </c>
      <c r="O577" s="269"/>
      <c r="P577" s="269"/>
      <c r="Q577" s="269"/>
      <c r="R577" s="269"/>
      <c r="S577" s="269"/>
      <c r="T577" s="269"/>
      <c r="U577" s="269"/>
      <c r="V577" s="269"/>
      <c r="W577" s="269"/>
      <c r="X577" s="269"/>
      <c r="Y577" s="269"/>
      <c r="Z577" s="269"/>
      <c r="AA577" s="269"/>
      <c r="AB577" s="269"/>
      <c r="AC577" s="269"/>
      <c r="AD577" s="269"/>
      <c r="AE577" s="269"/>
      <c r="AF577" s="269"/>
      <c r="AG577" s="269"/>
      <c r="AH577" s="269"/>
      <c r="AI577" s="269"/>
      <c r="AJ577" s="269"/>
      <c r="AK577" s="269"/>
      <c r="AL577" s="297" t="s">
        <v>159</v>
      </c>
      <c r="AM577" s="269"/>
      <c r="AN577" s="269"/>
      <c r="AO577" s="269"/>
      <c r="AP577" s="269"/>
      <c r="AQ577" s="269"/>
      <c r="AR577" s="269" t="s">
        <v>160</v>
      </c>
      <c r="AS577" s="269"/>
      <c r="AT577" s="269"/>
      <c r="AU577" s="269"/>
      <c r="AV577" s="269" t="s">
        <v>161</v>
      </c>
      <c r="AW577" s="269"/>
      <c r="AX577" s="269"/>
    </row>
    <row r="578" spans="2:50" ht="24" customHeight="1">
      <c r="B578" s="264">
        <v>1</v>
      </c>
      <c r="C578" s="264">
        <v>1</v>
      </c>
      <c r="D578" s="266" t="s">
        <v>230</v>
      </c>
      <c r="E578" s="266"/>
      <c r="F578" s="266"/>
      <c r="G578" s="266"/>
      <c r="H578" s="266"/>
      <c r="I578" s="266"/>
      <c r="J578" s="266"/>
      <c r="K578" s="266"/>
      <c r="L578" s="266"/>
      <c r="M578" s="266"/>
      <c r="N578" s="266" t="s">
        <v>207</v>
      </c>
      <c r="O578" s="266"/>
      <c r="P578" s="266"/>
      <c r="Q578" s="266"/>
      <c r="R578" s="266"/>
      <c r="S578" s="266"/>
      <c r="T578" s="266"/>
      <c r="U578" s="266"/>
      <c r="V578" s="266"/>
      <c r="W578" s="266"/>
      <c r="X578" s="266"/>
      <c r="Y578" s="266"/>
      <c r="Z578" s="266"/>
      <c r="AA578" s="266"/>
      <c r="AB578" s="266"/>
      <c r="AC578" s="266"/>
      <c r="AD578" s="266"/>
      <c r="AE578" s="266"/>
      <c r="AF578" s="266"/>
      <c r="AG578" s="266"/>
      <c r="AH578" s="266"/>
      <c r="AI578" s="266"/>
      <c r="AJ578" s="266"/>
      <c r="AK578" s="266"/>
      <c r="AL578" s="267">
        <v>4</v>
      </c>
      <c r="AM578" s="266"/>
      <c r="AN578" s="266"/>
      <c r="AO578" s="266"/>
      <c r="AP578" s="266"/>
      <c r="AQ578" s="266"/>
      <c r="AR578" s="266"/>
      <c r="AS578" s="266"/>
      <c r="AT578" s="266"/>
      <c r="AU578" s="266"/>
      <c r="AV578" s="266"/>
      <c r="AW578" s="266"/>
      <c r="AX578" s="266"/>
    </row>
    <row r="579" spans="2:50" ht="24" customHeight="1">
      <c r="B579" s="264">
        <v>2</v>
      </c>
      <c r="C579" s="264">
        <v>1</v>
      </c>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c r="AA579" s="266"/>
      <c r="AB579" s="266"/>
      <c r="AC579" s="266"/>
      <c r="AD579" s="266"/>
      <c r="AE579" s="266"/>
      <c r="AF579" s="266"/>
      <c r="AG579" s="266"/>
      <c r="AH579" s="266"/>
      <c r="AI579" s="266"/>
      <c r="AJ579" s="266"/>
      <c r="AK579" s="266"/>
      <c r="AL579" s="267"/>
      <c r="AM579" s="266"/>
      <c r="AN579" s="266"/>
      <c r="AO579" s="266"/>
      <c r="AP579" s="266"/>
      <c r="AQ579" s="266"/>
      <c r="AR579" s="266"/>
      <c r="AS579" s="266"/>
      <c r="AT579" s="266"/>
      <c r="AU579" s="266"/>
      <c r="AV579" s="266"/>
      <c r="AW579" s="266"/>
      <c r="AX579" s="266"/>
    </row>
    <row r="580" spans="2:50" ht="24" customHeight="1">
      <c r="B580" s="264">
        <v>3</v>
      </c>
      <c r="C580" s="264">
        <v>1</v>
      </c>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66"/>
      <c r="AE580" s="266"/>
      <c r="AF580" s="266"/>
      <c r="AG580" s="266"/>
      <c r="AH580" s="266"/>
      <c r="AI580" s="266"/>
      <c r="AJ580" s="266"/>
      <c r="AK580" s="266"/>
      <c r="AL580" s="267"/>
      <c r="AM580" s="266"/>
      <c r="AN580" s="266"/>
      <c r="AO580" s="266"/>
      <c r="AP580" s="266"/>
      <c r="AQ580" s="266"/>
      <c r="AR580" s="266"/>
      <c r="AS580" s="266"/>
      <c r="AT580" s="266"/>
      <c r="AU580" s="266"/>
      <c r="AV580" s="266"/>
      <c r="AW580" s="266"/>
      <c r="AX580" s="266"/>
    </row>
    <row r="581" spans="2:50" ht="24" customHeight="1">
      <c r="B581" s="264">
        <v>4</v>
      </c>
      <c r="C581" s="264">
        <v>1</v>
      </c>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6"/>
      <c r="AD581" s="266"/>
      <c r="AE581" s="266"/>
      <c r="AF581" s="266"/>
      <c r="AG581" s="266"/>
      <c r="AH581" s="266"/>
      <c r="AI581" s="266"/>
      <c r="AJ581" s="266"/>
      <c r="AK581" s="266"/>
      <c r="AL581" s="267"/>
      <c r="AM581" s="266"/>
      <c r="AN581" s="266"/>
      <c r="AO581" s="266"/>
      <c r="AP581" s="266"/>
      <c r="AQ581" s="266"/>
      <c r="AR581" s="266"/>
      <c r="AS581" s="266"/>
      <c r="AT581" s="266"/>
      <c r="AU581" s="266"/>
      <c r="AV581" s="266"/>
      <c r="AW581" s="266"/>
      <c r="AX581" s="266"/>
    </row>
    <row r="582" spans="2:50" ht="24" customHeight="1">
      <c r="B582" s="264">
        <v>5</v>
      </c>
      <c r="C582" s="264">
        <v>1</v>
      </c>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6"/>
      <c r="AD582" s="266"/>
      <c r="AE582" s="266"/>
      <c r="AF582" s="266"/>
      <c r="AG582" s="266"/>
      <c r="AH582" s="266"/>
      <c r="AI582" s="266"/>
      <c r="AJ582" s="266"/>
      <c r="AK582" s="266"/>
      <c r="AL582" s="267"/>
      <c r="AM582" s="266"/>
      <c r="AN582" s="266"/>
      <c r="AO582" s="266"/>
      <c r="AP582" s="266"/>
      <c r="AQ582" s="266"/>
      <c r="AR582" s="266"/>
      <c r="AS582" s="266"/>
      <c r="AT582" s="266"/>
      <c r="AU582" s="266"/>
      <c r="AV582" s="266"/>
      <c r="AW582" s="266"/>
      <c r="AX582" s="266"/>
    </row>
    <row r="583" spans="2:50" ht="24" customHeight="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c r="AK583" s="31"/>
      <c r="AL583" s="69"/>
      <c r="AM583" s="31"/>
      <c r="AN583" s="31"/>
      <c r="AO583" s="31"/>
      <c r="AP583" s="31"/>
      <c r="AQ583" s="31"/>
      <c r="AR583" s="31"/>
      <c r="AS583" s="31"/>
      <c r="AT583" s="31"/>
      <c r="AU583" s="31"/>
      <c r="AV583" s="31"/>
      <c r="AW583" s="31"/>
      <c r="AX583" s="31"/>
    </row>
    <row r="584" spans="2:50">
      <c r="C584" s="1" t="s">
        <v>231</v>
      </c>
    </row>
    <row r="585" spans="2:50" ht="34.5" customHeight="1">
      <c r="B585" s="264"/>
      <c r="C585" s="264"/>
      <c r="D585" s="269" t="s">
        <v>157</v>
      </c>
      <c r="E585" s="269"/>
      <c r="F585" s="269"/>
      <c r="G585" s="269"/>
      <c r="H585" s="269"/>
      <c r="I585" s="269"/>
      <c r="J585" s="269"/>
      <c r="K585" s="269"/>
      <c r="L585" s="269"/>
      <c r="M585" s="269"/>
      <c r="N585" s="269" t="s">
        <v>158</v>
      </c>
      <c r="O585" s="269"/>
      <c r="P585" s="269"/>
      <c r="Q585" s="269"/>
      <c r="R585" s="269"/>
      <c r="S585" s="269"/>
      <c r="T585" s="269"/>
      <c r="U585" s="269"/>
      <c r="V585" s="269"/>
      <c r="W585" s="269"/>
      <c r="X585" s="269"/>
      <c r="Y585" s="269"/>
      <c r="Z585" s="269"/>
      <c r="AA585" s="269"/>
      <c r="AB585" s="269"/>
      <c r="AC585" s="269"/>
      <c r="AD585" s="269"/>
      <c r="AE585" s="269"/>
      <c r="AF585" s="269"/>
      <c r="AG585" s="269"/>
      <c r="AH585" s="269"/>
      <c r="AI585" s="269"/>
      <c r="AJ585" s="269"/>
      <c r="AK585" s="269"/>
      <c r="AL585" s="297" t="s">
        <v>159</v>
      </c>
      <c r="AM585" s="269"/>
      <c r="AN585" s="269"/>
      <c r="AO585" s="269"/>
      <c r="AP585" s="269"/>
      <c r="AQ585" s="269"/>
      <c r="AR585" s="269" t="s">
        <v>160</v>
      </c>
      <c r="AS585" s="269"/>
      <c r="AT585" s="269"/>
      <c r="AU585" s="269"/>
      <c r="AV585" s="269" t="s">
        <v>161</v>
      </c>
      <c r="AW585" s="269"/>
      <c r="AX585" s="269"/>
    </row>
    <row r="586" spans="2:50" ht="24" customHeight="1">
      <c r="B586" s="264">
        <v>1</v>
      </c>
      <c r="C586" s="264">
        <v>1</v>
      </c>
      <c r="D586" s="266" t="s">
        <v>232</v>
      </c>
      <c r="E586" s="266"/>
      <c r="F586" s="266"/>
      <c r="G586" s="266"/>
      <c r="H586" s="266"/>
      <c r="I586" s="266"/>
      <c r="J586" s="266"/>
      <c r="K586" s="266"/>
      <c r="L586" s="266"/>
      <c r="M586" s="266"/>
      <c r="N586" s="266" t="s">
        <v>233</v>
      </c>
      <c r="O586" s="266"/>
      <c r="P586" s="266"/>
      <c r="Q586" s="266"/>
      <c r="R586" s="266"/>
      <c r="S586" s="266"/>
      <c r="T586" s="266"/>
      <c r="U586" s="266"/>
      <c r="V586" s="266"/>
      <c r="W586" s="266"/>
      <c r="X586" s="266"/>
      <c r="Y586" s="266"/>
      <c r="Z586" s="266"/>
      <c r="AA586" s="266"/>
      <c r="AB586" s="266"/>
      <c r="AC586" s="266"/>
      <c r="AD586" s="266"/>
      <c r="AE586" s="266"/>
      <c r="AF586" s="266"/>
      <c r="AG586" s="266"/>
      <c r="AH586" s="266"/>
      <c r="AI586" s="266"/>
      <c r="AJ586" s="266"/>
      <c r="AK586" s="266"/>
      <c r="AL586" s="267">
        <v>0.5</v>
      </c>
      <c r="AM586" s="266"/>
      <c r="AN586" s="266"/>
      <c r="AO586" s="266"/>
      <c r="AP586" s="266"/>
      <c r="AQ586" s="266"/>
      <c r="AR586" s="266"/>
      <c r="AS586" s="266"/>
      <c r="AT586" s="266"/>
      <c r="AU586" s="266"/>
      <c r="AV586" s="266"/>
      <c r="AW586" s="266"/>
      <c r="AX586" s="266"/>
    </row>
    <row r="587" spans="2:50" ht="24" customHeight="1">
      <c r="B587" s="264">
        <v>2</v>
      </c>
      <c r="C587" s="264">
        <v>1</v>
      </c>
      <c r="D587" s="266" t="s">
        <v>234</v>
      </c>
      <c r="E587" s="266"/>
      <c r="F587" s="266"/>
      <c r="G587" s="266"/>
      <c r="H587" s="266"/>
      <c r="I587" s="266"/>
      <c r="J587" s="266"/>
      <c r="K587" s="266"/>
      <c r="L587" s="266"/>
      <c r="M587" s="266"/>
      <c r="N587" s="266" t="s">
        <v>235</v>
      </c>
      <c r="O587" s="266"/>
      <c r="P587" s="266"/>
      <c r="Q587" s="266"/>
      <c r="R587" s="266"/>
      <c r="S587" s="266"/>
      <c r="T587" s="266"/>
      <c r="U587" s="266"/>
      <c r="V587" s="266"/>
      <c r="W587" s="266"/>
      <c r="X587" s="266"/>
      <c r="Y587" s="266"/>
      <c r="Z587" s="266"/>
      <c r="AA587" s="266"/>
      <c r="AB587" s="266"/>
      <c r="AC587" s="266"/>
      <c r="AD587" s="266"/>
      <c r="AE587" s="266"/>
      <c r="AF587" s="266"/>
      <c r="AG587" s="266"/>
      <c r="AH587" s="266"/>
      <c r="AI587" s="266"/>
      <c r="AJ587" s="266"/>
      <c r="AK587" s="266"/>
      <c r="AL587" s="267">
        <v>0.5</v>
      </c>
      <c r="AM587" s="266"/>
      <c r="AN587" s="266"/>
      <c r="AO587" s="266"/>
      <c r="AP587" s="266"/>
      <c r="AQ587" s="266"/>
      <c r="AR587" s="266"/>
      <c r="AS587" s="266"/>
      <c r="AT587" s="266"/>
      <c r="AU587" s="266"/>
      <c r="AV587" s="266"/>
      <c r="AW587" s="266"/>
      <c r="AX587" s="266"/>
    </row>
    <row r="588" spans="2:50" ht="24" customHeight="1">
      <c r="B588" s="264">
        <v>3</v>
      </c>
      <c r="C588" s="264">
        <v>1</v>
      </c>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66"/>
      <c r="AE588" s="266"/>
      <c r="AF588" s="266"/>
      <c r="AG588" s="266"/>
      <c r="AH588" s="266"/>
      <c r="AI588" s="266"/>
      <c r="AJ588" s="266"/>
      <c r="AK588" s="266"/>
      <c r="AL588" s="267"/>
      <c r="AM588" s="266"/>
      <c r="AN588" s="266"/>
      <c r="AO588" s="266"/>
      <c r="AP588" s="266"/>
      <c r="AQ588" s="266"/>
      <c r="AR588" s="266"/>
      <c r="AS588" s="266"/>
      <c r="AT588" s="266"/>
      <c r="AU588" s="266"/>
      <c r="AV588" s="266"/>
      <c r="AW588" s="266"/>
      <c r="AX588" s="266"/>
    </row>
    <row r="589" spans="2:50" ht="24" customHeight="1">
      <c r="B589" s="264">
        <v>4</v>
      </c>
      <c r="C589" s="264">
        <v>1</v>
      </c>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66"/>
      <c r="AE589" s="266"/>
      <c r="AF589" s="266"/>
      <c r="AG589" s="266"/>
      <c r="AH589" s="266"/>
      <c r="AI589" s="266"/>
      <c r="AJ589" s="266"/>
      <c r="AK589" s="266"/>
      <c r="AL589" s="267"/>
      <c r="AM589" s="266"/>
      <c r="AN589" s="266"/>
      <c r="AO589" s="266"/>
      <c r="AP589" s="266"/>
      <c r="AQ589" s="266"/>
      <c r="AR589" s="266"/>
      <c r="AS589" s="266"/>
      <c r="AT589" s="266"/>
      <c r="AU589" s="266"/>
      <c r="AV589" s="266"/>
      <c r="AW589" s="266"/>
      <c r="AX589" s="266"/>
    </row>
    <row r="590" spans="2:50" ht="24" customHeight="1">
      <c r="B590" s="264">
        <v>5</v>
      </c>
      <c r="C590" s="264">
        <v>1</v>
      </c>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66"/>
      <c r="AE590" s="266"/>
      <c r="AF590" s="266"/>
      <c r="AG590" s="266"/>
      <c r="AH590" s="266"/>
      <c r="AI590" s="266"/>
      <c r="AJ590" s="266"/>
      <c r="AK590" s="266"/>
      <c r="AL590" s="267"/>
      <c r="AM590" s="266"/>
      <c r="AN590" s="266"/>
      <c r="AO590" s="266"/>
      <c r="AP590" s="266"/>
      <c r="AQ590" s="266"/>
      <c r="AR590" s="266"/>
      <c r="AS590" s="266"/>
      <c r="AT590" s="266"/>
      <c r="AU590" s="266"/>
      <c r="AV590" s="266"/>
      <c r="AW590" s="266"/>
      <c r="AX590" s="266"/>
    </row>
    <row r="592" spans="2:50" ht="23.25" hidden="1" customHeight="1">
      <c r="B592" s="1" t="s">
        <v>165</v>
      </c>
    </row>
    <row r="593" spans="2:51" ht="36" hidden="1" customHeight="1">
      <c r="B593" s="269" t="s">
        <v>166</v>
      </c>
      <c r="C593" s="269"/>
      <c r="D593" s="269"/>
      <c r="E593" s="269"/>
      <c r="F593" s="269"/>
      <c r="G593" s="269"/>
      <c r="H593" s="269"/>
      <c r="I593" s="469"/>
      <c r="J593" s="469"/>
      <c r="K593" s="469"/>
      <c r="L593" s="469"/>
      <c r="M593" s="469"/>
      <c r="N593" s="469"/>
      <c r="O593" s="469"/>
      <c r="P593" s="469"/>
      <c r="Q593" s="469"/>
      <c r="R593" s="469"/>
      <c r="S593" s="469"/>
      <c r="T593" s="469"/>
      <c r="U593" s="469"/>
      <c r="V593" s="469"/>
      <c r="W593" s="469"/>
      <c r="X593" s="469"/>
      <c r="Y593" s="469"/>
    </row>
    <row r="594" spans="2:51" ht="36" hidden="1" customHeight="1">
      <c r="B594" s="760" t="s">
        <v>167</v>
      </c>
      <c r="C594" s="756"/>
      <c r="D594" s="756"/>
      <c r="E594" s="756"/>
      <c r="F594" s="756"/>
      <c r="G594" s="756"/>
      <c r="H594" s="757"/>
      <c r="I594" s="382" t="s">
        <v>168</v>
      </c>
      <c r="J594" s="368"/>
      <c r="K594" s="368"/>
      <c r="L594" s="368"/>
      <c r="M594" s="381"/>
      <c r="N594" s="755" t="s">
        <v>169</v>
      </c>
      <c r="O594" s="756"/>
      <c r="P594" s="756"/>
      <c r="Q594" s="756"/>
      <c r="R594" s="756"/>
      <c r="S594" s="756"/>
      <c r="T594" s="757"/>
      <c r="U594" s="382" t="s">
        <v>168</v>
      </c>
      <c r="V594" s="368"/>
      <c r="W594" s="368"/>
      <c r="X594" s="368"/>
      <c r="Y594" s="381"/>
      <c r="Z594" s="755" t="s">
        <v>170</v>
      </c>
      <c r="AA594" s="756"/>
      <c r="AB594" s="756"/>
      <c r="AC594" s="756"/>
      <c r="AD594" s="756"/>
      <c r="AE594" s="756"/>
      <c r="AF594" s="757"/>
      <c r="AG594" s="382" t="s">
        <v>168</v>
      </c>
      <c r="AH594" s="368"/>
      <c r="AI594" s="368"/>
      <c r="AJ594" s="368"/>
      <c r="AK594" s="381"/>
      <c r="AL594" s="755" t="s">
        <v>171</v>
      </c>
      <c r="AM594" s="756"/>
      <c r="AN594" s="756"/>
      <c r="AO594" s="756"/>
      <c r="AP594" s="756"/>
      <c r="AQ594" s="756"/>
      <c r="AR594" s="757"/>
      <c r="AS594" s="382" t="s">
        <v>168</v>
      </c>
      <c r="AT594" s="368"/>
      <c r="AU594" s="368"/>
      <c r="AV594" s="368"/>
      <c r="AW594" s="381"/>
    </row>
    <row r="595" spans="2:51" ht="36" hidden="1" customHeight="1">
      <c r="B595" s="755" t="s">
        <v>172</v>
      </c>
      <c r="C595" s="756"/>
      <c r="D595" s="756"/>
      <c r="E595" s="756"/>
      <c r="F595" s="756"/>
      <c r="G595" s="756"/>
      <c r="H595" s="757"/>
      <c r="I595" s="758"/>
      <c r="J595" s="662"/>
      <c r="K595" s="662"/>
      <c r="L595" s="662"/>
      <c r="M595" s="759"/>
      <c r="N595" s="755" t="s">
        <v>173</v>
      </c>
      <c r="O595" s="756"/>
      <c r="P595" s="756"/>
      <c r="Q595" s="756"/>
      <c r="R595" s="756"/>
      <c r="S595" s="756"/>
      <c r="T595" s="757"/>
      <c r="U595" s="758"/>
      <c r="V595" s="662"/>
      <c r="W595" s="662"/>
      <c r="X595" s="662"/>
      <c r="Y595" s="759"/>
      <c r="Z595" s="755" t="s">
        <v>174</v>
      </c>
      <c r="AA595" s="756"/>
      <c r="AB595" s="756"/>
      <c r="AC595" s="756"/>
      <c r="AD595" s="756"/>
      <c r="AE595" s="756"/>
      <c r="AF595" s="757"/>
      <c r="AG595" s="758"/>
      <c r="AH595" s="662"/>
      <c r="AI595" s="662"/>
      <c r="AJ595" s="662"/>
      <c r="AK595" s="759"/>
      <c r="AL595" s="760" t="s">
        <v>175</v>
      </c>
      <c r="AM595" s="756"/>
      <c r="AN595" s="756"/>
      <c r="AO595" s="756"/>
      <c r="AP595" s="756"/>
      <c r="AQ595" s="756"/>
      <c r="AR595" s="757"/>
      <c r="AS595" s="758"/>
      <c r="AT595" s="662"/>
      <c r="AU595" s="662"/>
      <c r="AV595" s="662"/>
      <c r="AW595" s="759"/>
    </row>
    <row r="596" spans="2:51">
      <c r="C596" s="1" t="s">
        <v>178</v>
      </c>
    </row>
    <row r="597" spans="2:51" ht="34.5" customHeight="1">
      <c r="B597" s="264"/>
      <c r="C597" s="264"/>
      <c r="D597" s="269" t="s">
        <v>157</v>
      </c>
      <c r="E597" s="269"/>
      <c r="F597" s="269"/>
      <c r="G597" s="269"/>
      <c r="H597" s="269"/>
      <c r="I597" s="269"/>
      <c r="J597" s="269"/>
      <c r="K597" s="269"/>
      <c r="L597" s="269"/>
      <c r="M597" s="269"/>
      <c r="N597" s="269" t="s">
        <v>158</v>
      </c>
      <c r="O597" s="269"/>
      <c r="P597" s="269"/>
      <c r="Q597" s="269"/>
      <c r="R597" s="269"/>
      <c r="S597" s="269"/>
      <c r="T597" s="269"/>
      <c r="U597" s="269"/>
      <c r="V597" s="269"/>
      <c r="W597" s="269"/>
      <c r="X597" s="269"/>
      <c r="Y597" s="269"/>
      <c r="Z597" s="269"/>
      <c r="AA597" s="269"/>
      <c r="AB597" s="269"/>
      <c r="AC597" s="269"/>
      <c r="AD597" s="269"/>
      <c r="AE597" s="269"/>
      <c r="AF597" s="269"/>
      <c r="AG597" s="269"/>
      <c r="AH597" s="269"/>
      <c r="AI597" s="269"/>
      <c r="AJ597" s="269"/>
      <c r="AK597" s="269"/>
      <c r="AL597" s="297" t="s">
        <v>159</v>
      </c>
      <c r="AM597" s="269"/>
      <c r="AN597" s="269"/>
      <c r="AO597" s="269"/>
      <c r="AP597" s="269"/>
      <c r="AQ597" s="269"/>
      <c r="AR597" s="269" t="s">
        <v>160</v>
      </c>
      <c r="AS597" s="269"/>
      <c r="AT597" s="269"/>
      <c r="AU597" s="269"/>
      <c r="AV597" s="269" t="s">
        <v>161</v>
      </c>
      <c r="AW597" s="269"/>
      <c r="AX597" s="269"/>
    </row>
    <row r="598" spans="2:51" ht="24" customHeight="1">
      <c r="B598" s="264">
        <v>1</v>
      </c>
      <c r="C598" s="264">
        <v>1</v>
      </c>
      <c r="D598" s="266" t="s">
        <v>234</v>
      </c>
      <c r="E598" s="266"/>
      <c r="F598" s="266"/>
      <c r="G598" s="266"/>
      <c r="H598" s="266"/>
      <c r="I598" s="266"/>
      <c r="J598" s="266"/>
      <c r="K598" s="266"/>
      <c r="L598" s="266"/>
      <c r="M598" s="266"/>
      <c r="N598" s="266" t="s">
        <v>236</v>
      </c>
      <c r="O598" s="266"/>
      <c r="P598" s="266"/>
      <c r="Q598" s="266"/>
      <c r="R598" s="266"/>
      <c r="S598" s="266"/>
      <c r="T598" s="266"/>
      <c r="U598" s="266"/>
      <c r="V598" s="266"/>
      <c r="W598" s="266"/>
      <c r="X598" s="266"/>
      <c r="Y598" s="266"/>
      <c r="Z598" s="266"/>
      <c r="AA598" s="266"/>
      <c r="AB598" s="266"/>
      <c r="AC598" s="266"/>
      <c r="AD598" s="266"/>
      <c r="AE598" s="266"/>
      <c r="AF598" s="266"/>
      <c r="AG598" s="266"/>
      <c r="AH598" s="266"/>
      <c r="AI598" s="266"/>
      <c r="AJ598" s="266"/>
      <c r="AK598" s="266"/>
      <c r="AL598" s="267">
        <v>1</v>
      </c>
      <c r="AM598" s="266"/>
      <c r="AN598" s="266"/>
      <c r="AO598" s="266"/>
      <c r="AP598" s="266"/>
      <c r="AQ598" s="266"/>
      <c r="AR598" s="266"/>
      <c r="AS598" s="266"/>
      <c r="AT598" s="266"/>
      <c r="AU598" s="266"/>
      <c r="AV598" s="266"/>
      <c r="AW598" s="266"/>
      <c r="AX598" s="266"/>
    </row>
    <row r="599" spans="2:51" ht="24" customHeight="1">
      <c r="B599" s="264">
        <v>2</v>
      </c>
      <c r="C599" s="264">
        <v>1</v>
      </c>
      <c r="D599" s="266" t="s">
        <v>237</v>
      </c>
      <c r="E599" s="266"/>
      <c r="F599" s="266"/>
      <c r="G599" s="266"/>
      <c r="H599" s="266"/>
      <c r="I599" s="266"/>
      <c r="J599" s="266"/>
      <c r="K599" s="266"/>
      <c r="L599" s="266"/>
      <c r="M599" s="266"/>
      <c r="N599" s="266" t="s">
        <v>238</v>
      </c>
      <c r="O599" s="266"/>
      <c r="P599" s="266"/>
      <c r="Q599" s="266"/>
      <c r="R599" s="266"/>
      <c r="S599" s="266"/>
      <c r="T599" s="266"/>
      <c r="U599" s="266"/>
      <c r="V599" s="266"/>
      <c r="W599" s="266"/>
      <c r="X599" s="266"/>
      <c r="Y599" s="266"/>
      <c r="Z599" s="266"/>
      <c r="AA599" s="266"/>
      <c r="AB599" s="266"/>
      <c r="AC599" s="266"/>
      <c r="AD599" s="266"/>
      <c r="AE599" s="266"/>
      <c r="AF599" s="266"/>
      <c r="AG599" s="266"/>
      <c r="AH599" s="266"/>
      <c r="AI599" s="266"/>
      <c r="AJ599" s="266"/>
      <c r="AK599" s="266"/>
      <c r="AL599" s="267">
        <v>0.1</v>
      </c>
      <c r="AM599" s="266"/>
      <c r="AN599" s="266"/>
      <c r="AO599" s="266"/>
      <c r="AP599" s="266"/>
      <c r="AQ599" s="266"/>
      <c r="AR599" s="266"/>
      <c r="AS599" s="266"/>
      <c r="AT599" s="266"/>
      <c r="AU599" s="266"/>
      <c r="AV599" s="266"/>
      <c r="AW599" s="266"/>
      <c r="AX599" s="266"/>
    </row>
    <row r="600" spans="2:51" ht="24" customHeight="1">
      <c r="B600" s="264">
        <v>3</v>
      </c>
      <c r="C600" s="264">
        <v>1</v>
      </c>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66"/>
      <c r="AE600" s="266"/>
      <c r="AF600" s="266"/>
      <c r="AG600" s="266"/>
      <c r="AH600" s="266"/>
      <c r="AI600" s="266"/>
      <c r="AJ600" s="266"/>
      <c r="AK600" s="266"/>
      <c r="AL600" s="267"/>
      <c r="AM600" s="266"/>
      <c r="AN600" s="266"/>
      <c r="AO600" s="266"/>
      <c r="AP600" s="266"/>
      <c r="AQ600" s="266"/>
      <c r="AR600" s="266"/>
      <c r="AS600" s="266"/>
      <c r="AT600" s="266"/>
      <c r="AU600" s="266"/>
      <c r="AV600" s="266"/>
      <c r="AW600" s="266"/>
      <c r="AX600" s="266"/>
    </row>
    <row r="601" spans="2:51" ht="24" customHeight="1">
      <c r="B601" s="264">
        <v>4</v>
      </c>
      <c r="C601" s="264">
        <v>1</v>
      </c>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66"/>
      <c r="AE601" s="266"/>
      <c r="AF601" s="266"/>
      <c r="AG601" s="266"/>
      <c r="AH601" s="266"/>
      <c r="AI601" s="266"/>
      <c r="AJ601" s="266"/>
      <c r="AK601" s="266"/>
      <c r="AL601" s="267"/>
      <c r="AM601" s="266"/>
      <c r="AN601" s="266"/>
      <c r="AO601" s="266"/>
      <c r="AP601" s="266"/>
      <c r="AQ601" s="266"/>
      <c r="AR601" s="266"/>
      <c r="AS601" s="266"/>
      <c r="AT601" s="266"/>
      <c r="AU601" s="266"/>
      <c r="AV601" s="266"/>
      <c r="AW601" s="266"/>
      <c r="AX601" s="266"/>
    </row>
    <row r="602" spans="2:51" ht="24" customHeight="1">
      <c r="B602" s="264">
        <v>5</v>
      </c>
      <c r="C602" s="264">
        <v>1</v>
      </c>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66"/>
      <c r="AE602" s="266"/>
      <c r="AF602" s="266"/>
      <c r="AG602" s="266"/>
      <c r="AH602" s="266"/>
      <c r="AI602" s="266"/>
      <c r="AJ602" s="266"/>
      <c r="AK602" s="266"/>
      <c r="AL602" s="267"/>
      <c r="AM602" s="266"/>
      <c r="AN602" s="266"/>
      <c r="AO602" s="266"/>
      <c r="AP602" s="266"/>
      <c r="AQ602" s="266"/>
      <c r="AR602" s="266"/>
      <c r="AS602" s="266"/>
      <c r="AT602" s="266"/>
      <c r="AU602" s="266"/>
      <c r="AV602" s="266"/>
      <c r="AW602" s="266"/>
      <c r="AX602" s="266"/>
    </row>
    <row r="604" spans="2:51" ht="21.75" customHeight="1" thickBot="1">
      <c r="AK604" s="271"/>
      <c r="AL604" s="271"/>
      <c r="AM604" s="271"/>
      <c r="AN604" s="271"/>
      <c r="AO604" s="271"/>
      <c r="AP604" s="271"/>
      <c r="AQ604" s="271"/>
      <c r="AR604" s="810" t="s">
        <v>113</v>
      </c>
      <c r="AS604" s="810"/>
      <c r="AT604" s="810"/>
      <c r="AU604" s="810"/>
      <c r="AV604" s="810"/>
      <c r="AW604" s="810"/>
      <c r="AX604" s="810"/>
      <c r="AY604" s="810"/>
    </row>
    <row r="605" spans="2:51" ht="21" customHeight="1">
      <c r="B605" s="275" t="s">
        <v>114</v>
      </c>
      <c r="C605" s="276"/>
      <c r="D605" s="276"/>
      <c r="E605" s="276"/>
      <c r="F605" s="276"/>
      <c r="G605" s="276"/>
      <c r="H605" s="277" t="s">
        <v>66</v>
      </c>
      <c r="I605" s="278"/>
      <c r="J605" s="278"/>
      <c r="K605" s="278"/>
      <c r="L605" s="278"/>
      <c r="M605" s="278"/>
      <c r="N605" s="278"/>
      <c r="O605" s="278"/>
      <c r="P605" s="278"/>
      <c r="Q605" s="278"/>
      <c r="R605" s="278"/>
      <c r="S605" s="278"/>
      <c r="T605" s="278"/>
      <c r="U605" s="278"/>
      <c r="V605" s="278"/>
      <c r="W605" s="278"/>
      <c r="X605" s="278"/>
      <c r="Y605" s="278"/>
      <c r="Z605" s="279" t="s">
        <v>4</v>
      </c>
      <c r="AA605" s="280"/>
      <c r="AB605" s="280"/>
      <c r="AC605" s="280"/>
      <c r="AD605" s="280"/>
      <c r="AE605" s="281"/>
      <c r="AF605" s="282" t="s">
        <v>116</v>
      </c>
      <c r="AG605" s="280"/>
      <c r="AH605" s="280"/>
      <c r="AI605" s="280"/>
      <c r="AJ605" s="280"/>
      <c r="AK605" s="280"/>
      <c r="AL605" s="280"/>
      <c r="AM605" s="280"/>
      <c r="AN605" s="280"/>
      <c r="AO605" s="280"/>
      <c r="AP605" s="280"/>
      <c r="AQ605" s="281"/>
      <c r="AR605" s="283" t="s">
        <v>6</v>
      </c>
      <c r="AS605" s="282"/>
      <c r="AT605" s="282"/>
      <c r="AU605" s="282"/>
      <c r="AV605" s="282"/>
      <c r="AW605" s="282"/>
      <c r="AX605" s="282"/>
      <c r="AY605" s="284"/>
    </row>
    <row r="606" spans="2:51" ht="28.15" customHeight="1">
      <c r="B606" s="285" t="s">
        <v>7</v>
      </c>
      <c r="C606" s="286"/>
      <c r="D606" s="286"/>
      <c r="E606" s="286"/>
      <c r="F606" s="286"/>
      <c r="G606" s="287"/>
      <c r="H606" s="288" t="s">
        <v>239</v>
      </c>
      <c r="I606" s="289"/>
      <c r="J606" s="289"/>
      <c r="K606" s="289"/>
      <c r="L606" s="289"/>
      <c r="M606" s="289"/>
      <c r="N606" s="289"/>
      <c r="O606" s="289"/>
      <c r="P606" s="289"/>
      <c r="Q606" s="289"/>
      <c r="R606" s="289"/>
      <c r="S606" s="289"/>
      <c r="T606" s="289"/>
      <c r="U606" s="289"/>
      <c r="V606" s="289"/>
      <c r="W606" s="290"/>
      <c r="X606" s="290"/>
      <c r="Y606" s="290"/>
      <c r="Z606" s="291" t="s">
        <v>8</v>
      </c>
      <c r="AA606" s="292"/>
      <c r="AB606" s="292"/>
      <c r="AC606" s="292"/>
      <c r="AD606" s="292"/>
      <c r="AE606" s="293"/>
      <c r="AF606" s="292" t="s">
        <v>9</v>
      </c>
      <c r="AG606" s="292"/>
      <c r="AH606" s="292"/>
      <c r="AI606" s="292"/>
      <c r="AJ606" s="292"/>
      <c r="AK606" s="292"/>
      <c r="AL606" s="292"/>
      <c r="AM606" s="292"/>
      <c r="AN606" s="292"/>
      <c r="AO606" s="292"/>
      <c r="AP606" s="292"/>
      <c r="AQ606" s="293"/>
      <c r="AR606" s="294" t="s">
        <v>10</v>
      </c>
      <c r="AS606" s="295"/>
      <c r="AT606" s="295"/>
      <c r="AU606" s="295"/>
      <c r="AV606" s="295"/>
      <c r="AW606" s="295"/>
      <c r="AX606" s="295"/>
      <c r="AY606" s="296"/>
    </row>
    <row r="607" spans="2:51" ht="30.75" customHeight="1">
      <c r="B607" s="361" t="s">
        <v>11</v>
      </c>
      <c r="C607" s="362"/>
      <c r="D607" s="362"/>
      <c r="E607" s="362"/>
      <c r="F607" s="362"/>
      <c r="G607" s="362"/>
      <c r="H607" s="363" t="s">
        <v>12</v>
      </c>
      <c r="I607" s="290"/>
      <c r="J607" s="290"/>
      <c r="K607" s="290"/>
      <c r="L607" s="290"/>
      <c r="M607" s="290"/>
      <c r="N607" s="290"/>
      <c r="O607" s="290"/>
      <c r="P607" s="290"/>
      <c r="Q607" s="290"/>
      <c r="R607" s="290"/>
      <c r="S607" s="290"/>
      <c r="T607" s="290"/>
      <c r="U607" s="290"/>
      <c r="V607" s="290"/>
      <c r="W607" s="290"/>
      <c r="X607" s="290"/>
      <c r="Y607" s="290"/>
      <c r="Z607" s="364" t="s">
        <v>13</v>
      </c>
      <c r="AA607" s="365"/>
      <c r="AB607" s="365"/>
      <c r="AC607" s="365"/>
      <c r="AD607" s="365"/>
      <c r="AE607" s="366"/>
      <c r="AF607" s="367" t="s">
        <v>14</v>
      </c>
      <c r="AG607" s="367"/>
      <c r="AH607" s="367"/>
      <c r="AI607" s="367"/>
      <c r="AJ607" s="367"/>
      <c r="AK607" s="367"/>
      <c r="AL607" s="367"/>
      <c r="AM607" s="367"/>
      <c r="AN607" s="367"/>
      <c r="AO607" s="367"/>
      <c r="AP607" s="367"/>
      <c r="AQ607" s="367"/>
      <c r="AR607" s="368"/>
      <c r="AS607" s="368"/>
      <c r="AT607" s="368"/>
      <c r="AU607" s="368"/>
      <c r="AV607" s="368"/>
      <c r="AW607" s="368"/>
      <c r="AX607" s="368"/>
      <c r="AY607" s="369"/>
    </row>
    <row r="608" spans="2:51" ht="18" customHeight="1">
      <c r="B608" s="370" t="s">
        <v>15</v>
      </c>
      <c r="C608" s="371"/>
      <c r="D608" s="371"/>
      <c r="E608" s="371"/>
      <c r="F608" s="371"/>
      <c r="G608" s="371"/>
      <c r="H608" s="925" t="s">
        <v>117</v>
      </c>
      <c r="I608" s="375"/>
      <c r="J608" s="375"/>
      <c r="K608" s="375"/>
      <c r="L608" s="375"/>
      <c r="M608" s="375"/>
      <c r="N608" s="375"/>
      <c r="O608" s="375"/>
      <c r="P608" s="375"/>
      <c r="Q608" s="375"/>
      <c r="R608" s="375"/>
      <c r="S608" s="375"/>
      <c r="T608" s="375"/>
      <c r="U608" s="375"/>
      <c r="V608" s="375"/>
      <c r="W608" s="376"/>
      <c r="X608" s="376"/>
      <c r="Y608" s="376"/>
      <c r="Z608" s="380" t="s">
        <v>17</v>
      </c>
      <c r="AA608" s="368"/>
      <c r="AB608" s="368"/>
      <c r="AC608" s="368"/>
      <c r="AD608" s="368"/>
      <c r="AE608" s="381"/>
      <c r="AF608" s="833"/>
      <c r="AG608" s="834"/>
      <c r="AH608" s="834"/>
      <c r="AI608" s="834"/>
      <c r="AJ608" s="834"/>
      <c r="AK608" s="834"/>
      <c r="AL608" s="834"/>
      <c r="AM608" s="834"/>
      <c r="AN608" s="834"/>
      <c r="AO608" s="834"/>
      <c r="AP608" s="834"/>
      <c r="AQ608" s="834"/>
      <c r="AR608" s="834"/>
      <c r="AS608" s="834"/>
      <c r="AT608" s="834"/>
      <c r="AU608" s="834"/>
      <c r="AV608" s="834"/>
      <c r="AW608" s="834"/>
      <c r="AX608" s="834"/>
      <c r="AY608" s="835"/>
    </row>
    <row r="609" spans="2:60" ht="24" customHeight="1">
      <c r="B609" s="372"/>
      <c r="C609" s="373"/>
      <c r="D609" s="373"/>
      <c r="E609" s="373"/>
      <c r="F609" s="373"/>
      <c r="G609" s="373"/>
      <c r="H609" s="377"/>
      <c r="I609" s="378"/>
      <c r="J609" s="378"/>
      <c r="K609" s="378"/>
      <c r="L609" s="378"/>
      <c r="M609" s="378"/>
      <c r="N609" s="378"/>
      <c r="O609" s="378"/>
      <c r="P609" s="378"/>
      <c r="Q609" s="378"/>
      <c r="R609" s="378"/>
      <c r="S609" s="378"/>
      <c r="T609" s="378"/>
      <c r="U609" s="378"/>
      <c r="V609" s="378"/>
      <c r="W609" s="379"/>
      <c r="X609" s="379"/>
      <c r="Y609" s="379"/>
      <c r="Z609" s="382"/>
      <c r="AA609" s="368"/>
      <c r="AB609" s="368"/>
      <c r="AC609" s="368"/>
      <c r="AD609" s="368"/>
      <c r="AE609" s="381"/>
      <c r="AF609" s="836"/>
      <c r="AG609" s="836"/>
      <c r="AH609" s="836"/>
      <c r="AI609" s="836"/>
      <c r="AJ609" s="836"/>
      <c r="AK609" s="836"/>
      <c r="AL609" s="836"/>
      <c r="AM609" s="836"/>
      <c r="AN609" s="836"/>
      <c r="AO609" s="836"/>
      <c r="AP609" s="836"/>
      <c r="AQ609" s="836"/>
      <c r="AR609" s="836"/>
      <c r="AS609" s="836"/>
      <c r="AT609" s="836"/>
      <c r="AU609" s="836"/>
      <c r="AV609" s="836"/>
      <c r="AW609" s="836"/>
      <c r="AX609" s="836"/>
      <c r="AY609" s="837"/>
    </row>
    <row r="610" spans="2:60" ht="29.25" customHeight="1">
      <c r="B610" s="298" t="s">
        <v>22</v>
      </c>
      <c r="C610" s="299"/>
      <c r="D610" s="299"/>
      <c r="E610" s="299"/>
      <c r="F610" s="299"/>
      <c r="G610" s="303"/>
      <c r="H610" s="304" t="s">
        <v>118</v>
      </c>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305"/>
      <c r="AE610" s="305"/>
      <c r="AF610" s="305"/>
      <c r="AG610" s="305"/>
      <c r="AH610" s="305"/>
      <c r="AI610" s="305"/>
      <c r="AJ610" s="305"/>
      <c r="AK610" s="305"/>
      <c r="AL610" s="305"/>
      <c r="AM610" s="305"/>
      <c r="AN610" s="305"/>
      <c r="AO610" s="305"/>
      <c r="AP610" s="305"/>
      <c r="AQ610" s="305"/>
      <c r="AR610" s="305"/>
      <c r="AS610" s="305"/>
      <c r="AT610" s="305"/>
      <c r="AU610" s="305"/>
      <c r="AV610" s="305"/>
      <c r="AW610" s="305"/>
      <c r="AX610" s="305"/>
      <c r="AY610" s="306"/>
    </row>
    <row r="611" spans="2:60" ht="21" customHeight="1">
      <c r="B611" s="391" t="s">
        <v>24</v>
      </c>
      <c r="C611" s="392"/>
      <c r="D611" s="392"/>
      <c r="E611" s="392"/>
      <c r="F611" s="392"/>
      <c r="G611" s="393"/>
      <c r="H611" s="400"/>
      <c r="I611" s="401"/>
      <c r="J611" s="401"/>
      <c r="K611" s="401"/>
      <c r="L611" s="401"/>
      <c r="M611" s="401"/>
      <c r="N611" s="401"/>
      <c r="O611" s="401"/>
      <c r="P611" s="401"/>
      <c r="Q611" s="402" t="s">
        <v>25</v>
      </c>
      <c r="R611" s="403"/>
      <c r="S611" s="403"/>
      <c r="T611" s="403"/>
      <c r="U611" s="403"/>
      <c r="V611" s="403"/>
      <c r="W611" s="404"/>
      <c r="X611" s="402" t="s">
        <v>26</v>
      </c>
      <c r="Y611" s="403"/>
      <c r="Z611" s="403"/>
      <c r="AA611" s="403"/>
      <c r="AB611" s="403"/>
      <c r="AC611" s="403"/>
      <c r="AD611" s="404"/>
      <c r="AE611" s="402" t="s">
        <v>27</v>
      </c>
      <c r="AF611" s="403"/>
      <c r="AG611" s="403"/>
      <c r="AH611" s="403"/>
      <c r="AI611" s="403"/>
      <c r="AJ611" s="403"/>
      <c r="AK611" s="404"/>
      <c r="AL611" s="402" t="s">
        <v>28</v>
      </c>
      <c r="AM611" s="403"/>
      <c r="AN611" s="403"/>
      <c r="AO611" s="403"/>
      <c r="AP611" s="403"/>
      <c r="AQ611" s="403"/>
      <c r="AR611" s="404"/>
      <c r="AS611" s="402" t="s">
        <v>29</v>
      </c>
      <c r="AT611" s="403"/>
      <c r="AU611" s="403"/>
      <c r="AV611" s="403"/>
      <c r="AW611" s="403"/>
      <c r="AX611" s="403"/>
      <c r="AY611" s="426"/>
    </row>
    <row r="612" spans="2:60" ht="21" customHeight="1">
      <c r="B612" s="394"/>
      <c r="C612" s="395"/>
      <c r="D612" s="395"/>
      <c r="E612" s="395"/>
      <c r="F612" s="395"/>
      <c r="G612" s="396"/>
      <c r="H612" s="413" t="s">
        <v>30</v>
      </c>
      <c r="I612" s="414"/>
      <c r="J612" s="427" t="s">
        <v>31</v>
      </c>
      <c r="K612" s="428"/>
      <c r="L612" s="428"/>
      <c r="M612" s="428"/>
      <c r="N612" s="428"/>
      <c r="O612" s="428"/>
      <c r="P612" s="429"/>
      <c r="Q612" s="1029">
        <v>2</v>
      </c>
      <c r="R612" s="430"/>
      <c r="S612" s="430"/>
      <c r="T612" s="430"/>
      <c r="U612" s="430"/>
      <c r="V612" s="430"/>
      <c r="W612" s="430"/>
      <c r="X612" s="430">
        <v>3</v>
      </c>
      <c r="Y612" s="430"/>
      <c r="Z612" s="430"/>
      <c r="AA612" s="430"/>
      <c r="AB612" s="430"/>
      <c r="AC612" s="430"/>
      <c r="AD612" s="430"/>
      <c r="AE612" s="430">
        <v>3</v>
      </c>
      <c r="AF612" s="430"/>
      <c r="AG612" s="430"/>
      <c r="AH612" s="430"/>
      <c r="AI612" s="430"/>
      <c r="AJ612" s="430"/>
      <c r="AK612" s="430"/>
      <c r="AL612" s="430">
        <v>2</v>
      </c>
      <c r="AM612" s="430"/>
      <c r="AN612" s="430"/>
      <c r="AO612" s="430"/>
      <c r="AP612" s="430"/>
      <c r="AQ612" s="430"/>
      <c r="AR612" s="430"/>
      <c r="AS612" s="430">
        <v>2</v>
      </c>
      <c r="AT612" s="430"/>
      <c r="AU612" s="430"/>
      <c r="AV612" s="430"/>
      <c r="AW612" s="430"/>
      <c r="AX612" s="430"/>
      <c r="AY612" s="431"/>
    </row>
    <row r="613" spans="2:60" ht="21" customHeight="1">
      <c r="B613" s="394"/>
      <c r="C613" s="395"/>
      <c r="D613" s="395"/>
      <c r="E613" s="395"/>
      <c r="F613" s="395"/>
      <c r="G613" s="396"/>
      <c r="H613" s="415"/>
      <c r="I613" s="416"/>
      <c r="J613" s="409" t="s">
        <v>32</v>
      </c>
      <c r="K613" s="410"/>
      <c r="L613" s="410"/>
      <c r="M613" s="410"/>
      <c r="N613" s="410"/>
      <c r="O613" s="410"/>
      <c r="P613" s="411"/>
      <c r="Q613" s="791" t="s">
        <v>33</v>
      </c>
      <c r="R613" s="405"/>
      <c r="S613" s="405"/>
      <c r="T613" s="405"/>
      <c r="U613" s="405"/>
      <c r="V613" s="405"/>
      <c r="W613" s="405"/>
      <c r="X613" s="791" t="s">
        <v>33</v>
      </c>
      <c r="Y613" s="405"/>
      <c r="Z613" s="405"/>
      <c r="AA613" s="405"/>
      <c r="AB613" s="405"/>
      <c r="AC613" s="405"/>
      <c r="AD613" s="405"/>
      <c r="AE613" s="791" t="s">
        <v>33</v>
      </c>
      <c r="AF613" s="405"/>
      <c r="AG613" s="405"/>
      <c r="AH613" s="405"/>
      <c r="AI613" s="405"/>
      <c r="AJ613" s="405"/>
      <c r="AK613" s="405"/>
      <c r="AL613" s="405"/>
      <c r="AM613" s="405"/>
      <c r="AN613" s="405"/>
      <c r="AO613" s="405"/>
      <c r="AP613" s="405"/>
      <c r="AQ613" s="405"/>
      <c r="AR613" s="405"/>
      <c r="AS613" s="432"/>
      <c r="AT613" s="432"/>
      <c r="AU613" s="432"/>
      <c r="AV613" s="432"/>
      <c r="AW613" s="432"/>
      <c r="AX613" s="432"/>
      <c r="AY613" s="433"/>
    </row>
    <row r="614" spans="2:60" ht="24.75" customHeight="1">
      <c r="B614" s="394"/>
      <c r="C614" s="395"/>
      <c r="D614" s="395"/>
      <c r="E614" s="395"/>
      <c r="F614" s="395"/>
      <c r="G614" s="396"/>
      <c r="H614" s="415"/>
      <c r="I614" s="416"/>
      <c r="J614" s="409" t="s">
        <v>34</v>
      </c>
      <c r="K614" s="410"/>
      <c r="L614" s="410"/>
      <c r="M614" s="410"/>
      <c r="N614" s="410"/>
      <c r="O614" s="410"/>
      <c r="P614" s="411"/>
      <c r="Q614" s="791" t="s">
        <v>33</v>
      </c>
      <c r="R614" s="405"/>
      <c r="S614" s="405"/>
      <c r="T614" s="405"/>
      <c r="U614" s="405"/>
      <c r="V614" s="405"/>
      <c r="W614" s="405"/>
      <c r="X614" s="791" t="s">
        <v>33</v>
      </c>
      <c r="Y614" s="405"/>
      <c r="Z614" s="405"/>
      <c r="AA614" s="405"/>
      <c r="AB614" s="405"/>
      <c r="AC614" s="405"/>
      <c r="AD614" s="405"/>
      <c r="AE614" s="791" t="s">
        <v>33</v>
      </c>
      <c r="AF614" s="405"/>
      <c r="AG614" s="405"/>
      <c r="AH614" s="405"/>
      <c r="AI614" s="405"/>
      <c r="AJ614" s="405"/>
      <c r="AK614" s="405"/>
      <c r="AL614" s="405"/>
      <c r="AM614" s="405"/>
      <c r="AN614" s="405"/>
      <c r="AO614" s="405"/>
      <c r="AP614" s="405"/>
      <c r="AQ614" s="405"/>
      <c r="AR614" s="405"/>
      <c r="AS614" s="432"/>
      <c r="AT614" s="432"/>
      <c r="AU614" s="432"/>
      <c r="AV614" s="432"/>
      <c r="AW614" s="432"/>
      <c r="AX614" s="432"/>
      <c r="AY614" s="433"/>
    </row>
    <row r="615" spans="2:60" ht="24.75" customHeight="1">
      <c r="B615" s="394"/>
      <c r="C615" s="395"/>
      <c r="D615" s="395"/>
      <c r="E615" s="395"/>
      <c r="F615" s="395"/>
      <c r="G615" s="396"/>
      <c r="H615" s="417"/>
      <c r="I615" s="418"/>
      <c r="J615" s="406" t="s">
        <v>35</v>
      </c>
      <c r="K615" s="407"/>
      <c r="L615" s="407"/>
      <c r="M615" s="407"/>
      <c r="N615" s="407"/>
      <c r="O615" s="407"/>
      <c r="P615" s="408"/>
      <c r="Q615" s="412">
        <v>2</v>
      </c>
      <c r="R615" s="412"/>
      <c r="S615" s="412"/>
      <c r="T615" s="412"/>
      <c r="U615" s="412"/>
      <c r="V615" s="412"/>
      <c r="W615" s="412"/>
      <c r="X615" s="412">
        <v>3</v>
      </c>
      <c r="Y615" s="412"/>
      <c r="Z615" s="412"/>
      <c r="AA615" s="412"/>
      <c r="AB615" s="412"/>
      <c r="AC615" s="412"/>
      <c r="AD615" s="412"/>
      <c r="AE615" s="412">
        <v>3</v>
      </c>
      <c r="AF615" s="412"/>
      <c r="AG615" s="412"/>
      <c r="AH615" s="412"/>
      <c r="AI615" s="412"/>
      <c r="AJ615" s="412"/>
      <c r="AK615" s="412"/>
      <c r="AL615" s="412"/>
      <c r="AM615" s="412"/>
      <c r="AN615" s="412"/>
      <c r="AO615" s="412"/>
      <c r="AP615" s="412"/>
      <c r="AQ615" s="412"/>
      <c r="AR615" s="412"/>
      <c r="AS615" s="412"/>
      <c r="AT615" s="412"/>
      <c r="AU615" s="412"/>
      <c r="AV615" s="412"/>
      <c r="AW615" s="412"/>
      <c r="AX615" s="412"/>
      <c r="AY615" s="412"/>
    </row>
    <row r="616" spans="2:60" ht="24.75" customHeight="1">
      <c r="B616" s="394"/>
      <c r="C616" s="395"/>
      <c r="D616" s="395"/>
      <c r="E616" s="395"/>
      <c r="F616" s="395"/>
      <c r="G616" s="396"/>
      <c r="H616" s="419" t="s">
        <v>36</v>
      </c>
      <c r="I616" s="420"/>
      <c r="J616" s="420"/>
      <c r="K616" s="420"/>
      <c r="L616" s="420"/>
      <c r="M616" s="420"/>
      <c r="N616" s="420"/>
      <c r="O616" s="420"/>
      <c r="P616" s="420"/>
      <c r="Q616" s="421">
        <v>4</v>
      </c>
      <c r="R616" s="421"/>
      <c r="S616" s="421"/>
      <c r="T616" s="421"/>
      <c r="U616" s="421"/>
      <c r="V616" s="421"/>
      <c r="W616" s="421"/>
      <c r="X616" s="421">
        <v>3</v>
      </c>
      <c r="Y616" s="421"/>
      <c r="Z616" s="421"/>
      <c r="AA616" s="421"/>
      <c r="AB616" s="421"/>
      <c r="AC616" s="421"/>
      <c r="AD616" s="421"/>
      <c r="AE616" s="1030">
        <v>4.7</v>
      </c>
      <c r="AF616" s="1030"/>
      <c r="AG616" s="1030"/>
      <c r="AH616" s="1030"/>
      <c r="AI616" s="1030"/>
      <c r="AJ616" s="1030"/>
      <c r="AK616" s="1030"/>
      <c r="AL616" s="389"/>
      <c r="AM616" s="389"/>
      <c r="AN616" s="389"/>
      <c r="AO616" s="389"/>
      <c r="AP616" s="389"/>
      <c r="AQ616" s="389"/>
      <c r="AR616" s="389"/>
      <c r="AS616" s="389"/>
      <c r="AT616" s="389"/>
      <c r="AU616" s="389"/>
      <c r="AV616" s="389"/>
      <c r="AW616" s="389"/>
      <c r="AX616" s="389"/>
      <c r="AY616" s="390"/>
      <c r="BH616" s="18"/>
    </row>
    <row r="617" spans="2:60" ht="24.75" customHeight="1">
      <c r="B617" s="397"/>
      <c r="C617" s="398"/>
      <c r="D617" s="398"/>
      <c r="E617" s="398"/>
      <c r="F617" s="398"/>
      <c r="G617" s="399"/>
      <c r="H617" s="419" t="s">
        <v>37</v>
      </c>
      <c r="I617" s="420"/>
      <c r="J617" s="420"/>
      <c r="K617" s="420"/>
      <c r="L617" s="420"/>
      <c r="M617" s="420"/>
      <c r="N617" s="420"/>
      <c r="O617" s="420"/>
      <c r="P617" s="420"/>
      <c r="Q617" s="421">
        <v>200</v>
      </c>
      <c r="R617" s="421"/>
      <c r="S617" s="421"/>
      <c r="T617" s="421"/>
      <c r="U617" s="421"/>
      <c r="V617" s="421"/>
      <c r="W617" s="421"/>
      <c r="X617" s="421">
        <v>100</v>
      </c>
      <c r="Y617" s="421"/>
      <c r="Z617" s="421"/>
      <c r="AA617" s="421"/>
      <c r="AB617" s="421"/>
      <c r="AC617" s="421"/>
      <c r="AD617" s="421"/>
      <c r="AE617" s="421">
        <v>137</v>
      </c>
      <c r="AF617" s="421"/>
      <c r="AG617" s="421"/>
      <c r="AH617" s="421"/>
      <c r="AI617" s="421"/>
      <c r="AJ617" s="421"/>
      <c r="AK617" s="421"/>
      <c r="AL617" s="389"/>
      <c r="AM617" s="389"/>
      <c r="AN617" s="389"/>
      <c r="AO617" s="389"/>
      <c r="AP617" s="389"/>
      <c r="AQ617" s="389"/>
      <c r="AR617" s="389"/>
      <c r="AS617" s="389"/>
      <c r="AT617" s="389"/>
      <c r="AU617" s="389"/>
      <c r="AV617" s="389"/>
      <c r="AW617" s="389"/>
      <c r="AX617" s="389"/>
      <c r="AY617" s="390"/>
    </row>
    <row r="618" spans="2:60" ht="23.1" customHeight="1">
      <c r="B618" s="546" t="s">
        <v>59</v>
      </c>
      <c r="C618" s="547"/>
      <c r="D618" s="493" t="s">
        <v>60</v>
      </c>
      <c r="E618" s="494"/>
      <c r="F618" s="494"/>
      <c r="G618" s="494"/>
      <c r="H618" s="494"/>
      <c r="I618" s="494"/>
      <c r="J618" s="494"/>
      <c r="K618" s="494"/>
      <c r="L618" s="495"/>
      <c r="M618" s="496" t="s">
        <v>61</v>
      </c>
      <c r="N618" s="496"/>
      <c r="O618" s="496"/>
      <c r="P618" s="496"/>
      <c r="Q618" s="496"/>
      <c r="R618" s="496"/>
      <c r="S618" s="497" t="s">
        <v>29</v>
      </c>
      <c r="T618" s="497"/>
      <c r="U618" s="497"/>
      <c r="V618" s="497"/>
      <c r="W618" s="497"/>
      <c r="X618" s="497"/>
      <c r="Y618" s="498"/>
      <c r="Z618" s="494"/>
      <c r="AA618" s="494"/>
      <c r="AB618" s="494"/>
      <c r="AC618" s="494"/>
      <c r="AD618" s="494"/>
      <c r="AE618" s="494"/>
      <c r="AF618" s="494"/>
      <c r="AG618" s="494"/>
      <c r="AH618" s="494"/>
      <c r="AI618" s="494"/>
      <c r="AJ618" s="494"/>
      <c r="AK618" s="494"/>
      <c r="AL618" s="494"/>
      <c r="AM618" s="494"/>
      <c r="AN618" s="494"/>
      <c r="AO618" s="494"/>
      <c r="AP618" s="494"/>
      <c r="AQ618" s="494"/>
      <c r="AR618" s="494"/>
      <c r="AS618" s="494"/>
      <c r="AT618" s="494"/>
      <c r="AU618" s="494"/>
      <c r="AV618" s="494"/>
      <c r="AW618" s="494"/>
      <c r="AX618" s="494"/>
      <c r="AY618" s="499"/>
    </row>
    <row r="619" spans="2:60" ht="23.1" customHeight="1">
      <c r="B619" s="548"/>
      <c r="C619" s="549"/>
      <c r="D619" s="966" t="s">
        <v>148</v>
      </c>
      <c r="E619" s="967"/>
      <c r="F619" s="967"/>
      <c r="G619" s="967"/>
      <c r="H619" s="967"/>
      <c r="I619" s="967"/>
      <c r="J619" s="967"/>
      <c r="K619" s="967"/>
      <c r="L619" s="968"/>
      <c r="M619" s="1016">
        <v>2</v>
      </c>
      <c r="N619" s="1017"/>
      <c r="O619" s="1017"/>
      <c r="P619" s="1017"/>
      <c r="Q619" s="1017"/>
      <c r="R619" s="1018"/>
      <c r="S619" s="442">
        <v>2</v>
      </c>
      <c r="T619" s="442"/>
      <c r="U619" s="442"/>
      <c r="V619" s="442"/>
      <c r="W619" s="442"/>
      <c r="X619" s="442"/>
      <c r="Y619" s="792"/>
      <c r="Z619" s="444"/>
      <c r="AA619" s="444"/>
      <c r="AB619" s="444"/>
      <c r="AC619" s="444"/>
      <c r="AD619" s="444"/>
      <c r="AE619" s="444"/>
      <c r="AF619" s="444"/>
      <c r="AG619" s="444"/>
      <c r="AH619" s="444"/>
      <c r="AI619" s="444"/>
      <c r="AJ619" s="444"/>
      <c r="AK619" s="444"/>
      <c r="AL619" s="444"/>
      <c r="AM619" s="444"/>
      <c r="AN619" s="444"/>
      <c r="AO619" s="444"/>
      <c r="AP619" s="444"/>
      <c r="AQ619" s="444"/>
      <c r="AR619" s="444"/>
      <c r="AS619" s="444"/>
      <c r="AT619" s="444"/>
      <c r="AU619" s="444"/>
      <c r="AV619" s="444"/>
      <c r="AW619" s="444"/>
      <c r="AX619" s="444"/>
      <c r="AY619" s="445"/>
    </row>
    <row r="620" spans="2:60" ht="23.1" customHeight="1">
      <c r="B620" s="548"/>
      <c r="C620" s="549"/>
      <c r="D620" s="556"/>
      <c r="E620" s="554"/>
      <c r="F620" s="554"/>
      <c r="G620" s="554"/>
      <c r="H620" s="554"/>
      <c r="I620" s="554"/>
      <c r="J620" s="554"/>
      <c r="K620" s="554"/>
      <c r="L620" s="555"/>
      <c r="M620" s="486"/>
      <c r="N620" s="486"/>
      <c r="O620" s="486"/>
      <c r="P620" s="486"/>
      <c r="Q620" s="486"/>
      <c r="R620" s="486"/>
      <c r="S620" s="486"/>
      <c r="T620" s="486"/>
      <c r="U620" s="486"/>
      <c r="V620" s="486"/>
      <c r="W620" s="486"/>
      <c r="X620" s="486"/>
      <c r="Y620" s="478"/>
      <c r="Z620" s="479"/>
      <c r="AA620" s="479"/>
      <c r="AB620" s="479"/>
      <c r="AC620" s="479"/>
      <c r="AD620" s="479"/>
      <c r="AE620" s="479"/>
      <c r="AF620" s="479"/>
      <c r="AG620" s="479"/>
      <c r="AH620" s="479"/>
      <c r="AI620" s="479"/>
      <c r="AJ620" s="479"/>
      <c r="AK620" s="479"/>
      <c r="AL620" s="479"/>
      <c r="AM620" s="479"/>
      <c r="AN620" s="479"/>
      <c r="AO620" s="479"/>
      <c r="AP620" s="479"/>
      <c r="AQ620" s="479"/>
      <c r="AR620" s="479"/>
      <c r="AS620" s="479"/>
      <c r="AT620" s="479"/>
      <c r="AU620" s="479"/>
      <c r="AV620" s="479"/>
      <c r="AW620" s="479"/>
      <c r="AX620" s="479"/>
      <c r="AY620" s="480"/>
    </row>
    <row r="621" spans="2:60" ht="23.1" customHeight="1">
      <c r="B621" s="548"/>
      <c r="C621" s="549"/>
      <c r="D621" s="553"/>
      <c r="E621" s="554"/>
      <c r="F621" s="554"/>
      <c r="G621" s="554"/>
      <c r="H621" s="554"/>
      <c r="I621" s="554"/>
      <c r="J621" s="554"/>
      <c r="K621" s="554"/>
      <c r="L621" s="555"/>
      <c r="M621" s="486"/>
      <c r="N621" s="486"/>
      <c r="O621" s="486"/>
      <c r="P621" s="486"/>
      <c r="Q621" s="486"/>
      <c r="R621" s="486"/>
      <c r="S621" s="486"/>
      <c r="T621" s="486"/>
      <c r="U621" s="486"/>
      <c r="V621" s="486"/>
      <c r="W621" s="486"/>
      <c r="X621" s="486"/>
      <c r="Y621" s="478" t="s">
        <v>1618</v>
      </c>
      <c r="Z621" s="479"/>
      <c r="AA621" s="479"/>
      <c r="AB621" s="479"/>
      <c r="AC621" s="479"/>
      <c r="AD621" s="479"/>
      <c r="AE621" s="479"/>
      <c r="AF621" s="479"/>
      <c r="AG621" s="479"/>
      <c r="AH621" s="479"/>
      <c r="AI621" s="479"/>
      <c r="AJ621" s="479"/>
      <c r="AK621" s="479"/>
      <c r="AL621" s="479"/>
      <c r="AM621" s="479"/>
      <c r="AN621" s="479"/>
      <c r="AO621" s="479"/>
      <c r="AP621" s="479"/>
      <c r="AQ621" s="479"/>
      <c r="AR621" s="479"/>
      <c r="AS621" s="479"/>
      <c r="AT621" s="479"/>
      <c r="AU621" s="479"/>
      <c r="AV621" s="479"/>
      <c r="AW621" s="479"/>
      <c r="AX621" s="479"/>
      <c r="AY621" s="480"/>
    </row>
    <row r="622" spans="2:60" ht="23.1" customHeight="1">
      <c r="B622" s="548"/>
      <c r="C622" s="549"/>
      <c r="D622" s="553"/>
      <c r="E622" s="554"/>
      <c r="F622" s="554"/>
      <c r="G622" s="554"/>
      <c r="H622" s="554"/>
      <c r="I622" s="554"/>
      <c r="J622" s="554"/>
      <c r="K622" s="554"/>
      <c r="L622" s="555"/>
      <c r="M622" s="486"/>
      <c r="N622" s="486"/>
      <c r="O622" s="486"/>
      <c r="P622" s="486"/>
      <c r="Q622" s="486"/>
      <c r="R622" s="486"/>
      <c r="S622" s="486"/>
      <c r="T622" s="486"/>
      <c r="U622" s="486"/>
      <c r="V622" s="486"/>
      <c r="W622" s="486"/>
      <c r="X622" s="486"/>
      <c r="Y622" s="478"/>
      <c r="Z622" s="479"/>
      <c r="AA622" s="479"/>
      <c r="AB622" s="479"/>
      <c r="AC622" s="479"/>
      <c r="AD622" s="479"/>
      <c r="AE622" s="479"/>
      <c r="AF622" s="479"/>
      <c r="AG622" s="479"/>
      <c r="AH622" s="479"/>
      <c r="AI622" s="479"/>
      <c r="AJ622" s="479"/>
      <c r="AK622" s="479"/>
      <c r="AL622" s="479"/>
      <c r="AM622" s="479"/>
      <c r="AN622" s="479"/>
      <c r="AO622" s="479"/>
      <c r="AP622" s="479"/>
      <c r="AQ622" s="479"/>
      <c r="AR622" s="479"/>
      <c r="AS622" s="479"/>
      <c r="AT622" s="479"/>
      <c r="AU622" s="479"/>
      <c r="AV622" s="479"/>
      <c r="AW622" s="479"/>
      <c r="AX622" s="479"/>
      <c r="AY622" s="480"/>
    </row>
    <row r="623" spans="2:60" ht="23.1" customHeight="1">
      <c r="B623" s="548"/>
      <c r="C623" s="549"/>
      <c r="D623" s="553"/>
      <c r="E623" s="554"/>
      <c r="F623" s="554"/>
      <c r="G623" s="554"/>
      <c r="H623" s="554"/>
      <c r="I623" s="554"/>
      <c r="J623" s="554"/>
      <c r="K623" s="554"/>
      <c r="L623" s="555"/>
      <c r="M623" s="486"/>
      <c r="N623" s="486"/>
      <c r="O623" s="486"/>
      <c r="P623" s="486"/>
      <c r="Q623" s="486"/>
      <c r="R623" s="486"/>
      <c r="S623" s="486"/>
      <c r="T623" s="486"/>
      <c r="U623" s="486"/>
      <c r="V623" s="486"/>
      <c r="W623" s="486"/>
      <c r="X623" s="486"/>
      <c r="Y623" s="478"/>
      <c r="Z623" s="479"/>
      <c r="AA623" s="479"/>
      <c r="AB623" s="479"/>
      <c r="AC623" s="479"/>
      <c r="AD623" s="479"/>
      <c r="AE623" s="479"/>
      <c r="AF623" s="479"/>
      <c r="AG623" s="479"/>
      <c r="AH623" s="479"/>
      <c r="AI623" s="479"/>
      <c r="AJ623" s="479"/>
      <c r="AK623" s="479"/>
      <c r="AL623" s="479"/>
      <c r="AM623" s="479"/>
      <c r="AN623" s="479"/>
      <c r="AO623" s="479"/>
      <c r="AP623" s="479"/>
      <c r="AQ623" s="479"/>
      <c r="AR623" s="479"/>
      <c r="AS623" s="479"/>
      <c r="AT623" s="479"/>
      <c r="AU623" s="479"/>
      <c r="AV623" s="479"/>
      <c r="AW623" s="479"/>
      <c r="AX623" s="479"/>
      <c r="AY623" s="480"/>
    </row>
    <row r="624" spans="2:60" ht="23.1" customHeight="1">
      <c r="B624" s="548"/>
      <c r="C624" s="549"/>
      <c r="D624" s="553"/>
      <c r="E624" s="554"/>
      <c r="F624" s="554"/>
      <c r="G624" s="554"/>
      <c r="H624" s="554"/>
      <c r="I624" s="554"/>
      <c r="J624" s="554"/>
      <c r="K624" s="554"/>
      <c r="L624" s="555"/>
      <c r="M624" s="486"/>
      <c r="N624" s="486"/>
      <c r="O624" s="486"/>
      <c r="P624" s="486"/>
      <c r="Q624" s="486"/>
      <c r="R624" s="486"/>
      <c r="S624" s="486"/>
      <c r="T624" s="486"/>
      <c r="U624" s="486"/>
      <c r="V624" s="486"/>
      <c r="W624" s="486"/>
      <c r="X624" s="486"/>
      <c r="Y624" s="478"/>
      <c r="Z624" s="479"/>
      <c r="AA624" s="479"/>
      <c r="AB624" s="479"/>
      <c r="AC624" s="479"/>
      <c r="AD624" s="479"/>
      <c r="AE624" s="479"/>
      <c r="AF624" s="479"/>
      <c r="AG624" s="479"/>
      <c r="AH624" s="479"/>
      <c r="AI624" s="479"/>
      <c r="AJ624" s="479"/>
      <c r="AK624" s="479"/>
      <c r="AL624" s="479"/>
      <c r="AM624" s="479"/>
      <c r="AN624" s="479"/>
      <c r="AO624" s="479"/>
      <c r="AP624" s="479"/>
      <c r="AQ624" s="479"/>
      <c r="AR624" s="479"/>
      <c r="AS624" s="479"/>
      <c r="AT624" s="479"/>
      <c r="AU624" s="479"/>
      <c r="AV624" s="479"/>
      <c r="AW624" s="479"/>
      <c r="AX624" s="479"/>
      <c r="AY624" s="480"/>
    </row>
    <row r="625" spans="1:51" ht="23.1" customHeight="1">
      <c r="B625" s="548"/>
      <c r="C625" s="549"/>
      <c r="D625" s="474"/>
      <c r="E625" s="475"/>
      <c r="F625" s="475"/>
      <c r="G625" s="475"/>
      <c r="H625" s="475"/>
      <c r="I625" s="475"/>
      <c r="J625" s="475"/>
      <c r="K625" s="475"/>
      <c r="L625" s="476"/>
      <c r="M625" s="477"/>
      <c r="N625" s="477"/>
      <c r="O625" s="477"/>
      <c r="P625" s="477"/>
      <c r="Q625" s="477"/>
      <c r="R625" s="477"/>
      <c r="S625" s="477"/>
      <c r="T625" s="477"/>
      <c r="U625" s="477"/>
      <c r="V625" s="477"/>
      <c r="W625" s="477"/>
      <c r="X625" s="477"/>
      <c r="Y625" s="478"/>
      <c r="Z625" s="479"/>
      <c r="AA625" s="479"/>
      <c r="AB625" s="479"/>
      <c r="AC625" s="479"/>
      <c r="AD625" s="479"/>
      <c r="AE625" s="479"/>
      <c r="AF625" s="479"/>
      <c r="AG625" s="479"/>
      <c r="AH625" s="479"/>
      <c r="AI625" s="479"/>
      <c r="AJ625" s="479"/>
      <c r="AK625" s="479"/>
      <c r="AL625" s="479"/>
      <c r="AM625" s="479"/>
      <c r="AN625" s="479"/>
      <c r="AO625" s="479"/>
      <c r="AP625" s="479"/>
      <c r="AQ625" s="479"/>
      <c r="AR625" s="479"/>
      <c r="AS625" s="479"/>
      <c r="AT625" s="479"/>
      <c r="AU625" s="479"/>
      <c r="AV625" s="479"/>
      <c r="AW625" s="479"/>
      <c r="AX625" s="479"/>
      <c r="AY625" s="480"/>
    </row>
    <row r="626" spans="1:51" ht="23.1" customHeight="1">
      <c r="B626" s="550"/>
      <c r="C626" s="551"/>
      <c r="D626" s="481" t="s">
        <v>35</v>
      </c>
      <c r="E626" s="327"/>
      <c r="F626" s="327"/>
      <c r="G626" s="327"/>
      <c r="H626" s="327"/>
      <c r="I626" s="327"/>
      <c r="J626" s="327"/>
      <c r="K626" s="327"/>
      <c r="L626" s="328"/>
      <c r="M626" s="482">
        <v>2</v>
      </c>
      <c r="N626" s="482"/>
      <c r="O626" s="482"/>
      <c r="P626" s="482"/>
      <c r="Q626" s="482"/>
      <c r="R626" s="482"/>
      <c r="S626" s="482">
        <v>2</v>
      </c>
      <c r="T626" s="482"/>
      <c r="U626" s="482"/>
      <c r="V626" s="482"/>
      <c r="W626" s="482"/>
      <c r="X626" s="482"/>
      <c r="Y626" s="483"/>
      <c r="Z626" s="484"/>
      <c r="AA626" s="484"/>
      <c r="AB626" s="484"/>
      <c r="AC626" s="484"/>
      <c r="AD626" s="484"/>
      <c r="AE626" s="484"/>
      <c r="AF626" s="484"/>
      <c r="AG626" s="484"/>
      <c r="AH626" s="484"/>
      <c r="AI626" s="484"/>
      <c r="AJ626" s="484"/>
      <c r="AK626" s="484"/>
      <c r="AL626" s="484"/>
      <c r="AM626" s="484"/>
      <c r="AN626" s="484"/>
      <c r="AO626" s="484"/>
      <c r="AP626" s="484"/>
      <c r="AQ626" s="484"/>
      <c r="AR626" s="484"/>
      <c r="AS626" s="484"/>
      <c r="AT626" s="484"/>
      <c r="AU626" s="484"/>
      <c r="AV626" s="484"/>
      <c r="AW626" s="484"/>
      <c r="AX626" s="484"/>
      <c r="AY626" s="485"/>
    </row>
    <row r="627" spans="1:51" ht="24.75" customHeight="1">
      <c r="B627" s="19"/>
      <c r="C627" s="19"/>
      <c r="D627" s="19"/>
      <c r="E627" s="19"/>
      <c r="F627" s="19"/>
      <c r="G627" s="19"/>
      <c r="H627" s="20"/>
      <c r="I627" s="20"/>
      <c r="J627" s="20"/>
      <c r="K627" s="20"/>
      <c r="L627" s="20"/>
      <c r="M627" s="20"/>
      <c r="N627" s="20"/>
      <c r="O627" s="20"/>
      <c r="P627" s="20"/>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row>
    <row r="628" spans="1:51" ht="23.25" customHeight="1" thickBot="1">
      <c r="A628" s="8"/>
      <c r="B628" s="689" t="s">
        <v>121</v>
      </c>
      <c r="C628" s="690"/>
      <c r="D628" s="690"/>
      <c r="E628" s="690"/>
      <c r="F628" s="690"/>
      <c r="G628" s="690"/>
      <c r="H628" s="690" t="s">
        <v>66</v>
      </c>
      <c r="I628" s="690"/>
      <c r="J628" s="690"/>
      <c r="K628" s="690"/>
      <c r="L628" s="690"/>
      <c r="M628" s="690"/>
      <c r="N628" s="690"/>
      <c r="O628" s="690"/>
      <c r="P628" s="690"/>
      <c r="Q628" s="690"/>
      <c r="R628" s="690"/>
      <c r="S628" s="690"/>
      <c r="T628" s="690"/>
      <c r="U628" s="690"/>
      <c r="V628" s="690"/>
      <c r="W628" s="690"/>
      <c r="X628" s="690"/>
      <c r="Y628" s="690"/>
      <c r="Z628" s="690"/>
      <c r="AA628" s="690"/>
      <c r="AB628" s="690"/>
      <c r="AC628" s="690"/>
      <c r="AD628" s="690"/>
      <c r="AE628" s="690"/>
      <c r="AF628" s="690"/>
      <c r="AG628" s="690"/>
      <c r="AH628" s="690"/>
      <c r="AI628" s="690"/>
      <c r="AJ628" s="690"/>
      <c r="AK628" s="690"/>
      <c r="AL628" s="690"/>
      <c r="AM628" s="690"/>
      <c r="AN628" s="690"/>
      <c r="AO628" s="690"/>
      <c r="AP628" s="690"/>
      <c r="AQ628" s="690"/>
      <c r="AR628" s="690"/>
      <c r="AS628" s="690"/>
      <c r="AT628" s="690"/>
      <c r="AU628" s="690"/>
      <c r="AV628" s="690"/>
      <c r="AW628" s="690"/>
      <c r="AX628" s="690"/>
      <c r="AY628" s="690"/>
    </row>
    <row r="629" spans="1:51" ht="14.25" customHeight="1">
      <c r="A629" s="13"/>
      <c r="B629" s="667" t="s">
        <v>122</v>
      </c>
      <c r="C629" s="668"/>
      <c r="D629" s="668"/>
      <c r="E629" s="668"/>
      <c r="F629" s="668"/>
      <c r="G629" s="669"/>
      <c r="H629" s="22" t="s">
        <v>123</v>
      </c>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4"/>
    </row>
    <row r="630" spans="1:51" ht="14.25" customHeight="1">
      <c r="A630" s="8"/>
      <c r="B630" s="394"/>
      <c r="C630" s="395"/>
      <c r="D630" s="395"/>
      <c r="E630" s="395"/>
      <c r="F630" s="395"/>
      <c r="G630" s="396"/>
      <c r="H630" s="25"/>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7"/>
    </row>
    <row r="631" spans="1:51" ht="14.25" customHeight="1">
      <c r="A631" s="8"/>
      <c r="B631" s="394"/>
      <c r="C631" s="395"/>
      <c r="D631" s="395"/>
      <c r="E631" s="395"/>
      <c r="F631" s="395"/>
      <c r="G631" s="396"/>
      <c r="H631" s="25"/>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c r="AU631" s="26"/>
      <c r="AV631" s="26"/>
      <c r="AW631" s="26"/>
      <c r="AX631" s="26"/>
      <c r="AY631" s="27"/>
    </row>
    <row r="632" spans="1:51" ht="14.25" customHeight="1">
      <c r="A632" s="8"/>
      <c r="B632" s="394"/>
      <c r="C632" s="395"/>
      <c r="D632" s="395"/>
      <c r="E632" s="395"/>
      <c r="F632" s="395"/>
      <c r="G632" s="396"/>
      <c r="H632" s="25"/>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c r="AU632" s="26"/>
      <c r="AV632" s="26"/>
      <c r="AW632" s="26"/>
      <c r="AX632" s="26"/>
      <c r="AY632" s="27"/>
    </row>
    <row r="633" spans="1:51" ht="14.25" customHeight="1">
      <c r="A633" s="8"/>
      <c r="B633" s="394"/>
      <c r="C633" s="395"/>
      <c r="D633" s="395"/>
      <c r="E633" s="395"/>
      <c r="F633" s="395"/>
      <c r="G633" s="396"/>
      <c r="H633" s="25"/>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c r="AU633" s="26"/>
      <c r="AV633" s="26"/>
      <c r="AW633" s="26"/>
      <c r="AX633" s="26"/>
      <c r="AY633" s="27"/>
    </row>
    <row r="634" spans="1:51" ht="14.25" customHeight="1">
      <c r="A634" s="8"/>
      <c r="B634" s="394"/>
      <c r="C634" s="395"/>
      <c r="D634" s="395"/>
      <c r="E634" s="395"/>
      <c r="F634" s="395"/>
      <c r="G634" s="396"/>
      <c r="H634" s="25"/>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c r="AU634" s="26"/>
      <c r="AV634" s="26"/>
      <c r="AW634" s="26"/>
      <c r="AX634" s="26"/>
      <c r="AY634" s="27"/>
    </row>
    <row r="635" spans="1:51" ht="14.25" customHeight="1">
      <c r="A635" s="8"/>
      <c r="B635" s="394"/>
      <c r="C635" s="395"/>
      <c r="D635" s="395"/>
      <c r="E635" s="395"/>
      <c r="F635" s="395"/>
      <c r="G635" s="396"/>
      <c r="H635" s="25"/>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7"/>
    </row>
    <row r="636" spans="1:51" ht="14.25" customHeight="1">
      <c r="A636" s="8"/>
      <c r="B636" s="394"/>
      <c r="C636" s="395"/>
      <c r="D636" s="395"/>
      <c r="E636" s="395"/>
      <c r="F636" s="395"/>
      <c r="G636" s="396"/>
      <c r="H636" s="25"/>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7"/>
    </row>
    <row r="637" spans="1:51" ht="14.25" customHeight="1">
      <c r="A637" s="8"/>
      <c r="B637" s="394"/>
      <c r="C637" s="395"/>
      <c r="D637" s="395"/>
      <c r="E637" s="395"/>
      <c r="F637" s="395"/>
      <c r="G637" s="396"/>
      <c r="H637" s="25"/>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c r="AU637" s="26"/>
      <c r="AV637" s="26"/>
      <c r="AW637" s="26"/>
      <c r="AX637" s="26"/>
      <c r="AY637" s="27"/>
    </row>
    <row r="638" spans="1:51" ht="14.25" customHeight="1">
      <c r="A638" s="8"/>
      <c r="B638" s="394"/>
      <c r="C638" s="395"/>
      <c r="D638" s="395"/>
      <c r="E638" s="395"/>
      <c r="F638" s="395"/>
      <c r="G638" s="396"/>
      <c r="H638" s="25"/>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7"/>
    </row>
    <row r="639" spans="1:51" ht="14.25" customHeight="1">
      <c r="A639" s="8"/>
      <c r="B639" s="394"/>
      <c r="C639" s="395"/>
      <c r="D639" s="395"/>
      <c r="E639" s="395"/>
      <c r="F639" s="395"/>
      <c r="G639" s="396"/>
      <c r="H639" s="25"/>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7"/>
    </row>
    <row r="640" spans="1:51" ht="14.25" customHeight="1">
      <c r="A640" s="8"/>
      <c r="B640" s="394"/>
      <c r="C640" s="395"/>
      <c r="D640" s="395"/>
      <c r="E640" s="395"/>
      <c r="F640" s="395"/>
      <c r="G640" s="396"/>
      <c r="H640" s="25"/>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c r="AU640" s="26"/>
      <c r="AV640" s="26"/>
      <c r="AW640" s="26"/>
      <c r="AX640" s="26"/>
      <c r="AY640" s="27"/>
    </row>
    <row r="641" spans="1:51" ht="14.25" customHeight="1">
      <c r="A641" s="8"/>
      <c r="B641" s="394"/>
      <c r="C641" s="395"/>
      <c r="D641" s="395"/>
      <c r="E641" s="395"/>
      <c r="F641" s="395"/>
      <c r="G641" s="396"/>
      <c r="H641" s="25"/>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7"/>
    </row>
    <row r="642" spans="1:51" ht="14.25" customHeight="1">
      <c r="A642" s="8"/>
      <c r="B642" s="394"/>
      <c r="C642" s="395"/>
      <c r="D642" s="395"/>
      <c r="E642" s="395"/>
      <c r="F642" s="395"/>
      <c r="G642" s="396"/>
      <c r="H642" s="25"/>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c r="AU642" s="26"/>
      <c r="AV642" s="26"/>
      <c r="AW642" s="26"/>
      <c r="AX642" s="26"/>
      <c r="AY642" s="27"/>
    </row>
    <row r="643" spans="1:51" ht="14.25" customHeight="1">
      <c r="A643" s="8"/>
      <c r="B643" s="394"/>
      <c r="C643" s="395"/>
      <c r="D643" s="395"/>
      <c r="E643" s="395"/>
      <c r="F643" s="395"/>
      <c r="G643" s="396"/>
      <c r="H643" s="25"/>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c r="AU643" s="26"/>
      <c r="AV643" s="26"/>
      <c r="AW643" s="26"/>
      <c r="AX643" s="26"/>
      <c r="AY643" s="27"/>
    </row>
    <row r="644" spans="1:51" ht="14.25" customHeight="1">
      <c r="A644" s="8"/>
      <c r="B644" s="394"/>
      <c r="C644" s="395"/>
      <c r="D644" s="395"/>
      <c r="E644" s="395"/>
      <c r="F644" s="395"/>
      <c r="G644" s="396"/>
      <c r="H644" s="25"/>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c r="AU644" s="26"/>
      <c r="AV644" s="26"/>
      <c r="AW644" s="26"/>
      <c r="AX644" s="26"/>
      <c r="AY644" s="27"/>
    </row>
    <row r="645" spans="1:51" ht="14.25" customHeight="1">
      <c r="A645" s="8"/>
      <c r="B645" s="394"/>
      <c r="C645" s="395"/>
      <c r="D645" s="395"/>
      <c r="E645" s="395"/>
      <c r="F645" s="395"/>
      <c r="G645" s="396"/>
      <c r="H645" s="25"/>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7"/>
    </row>
    <row r="646" spans="1:51" ht="14.25" customHeight="1">
      <c r="A646" s="8"/>
      <c r="B646" s="394"/>
      <c r="C646" s="395"/>
      <c r="D646" s="395"/>
      <c r="E646" s="395"/>
      <c r="F646" s="395"/>
      <c r="G646" s="396"/>
      <c r="H646" s="25"/>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7"/>
    </row>
    <row r="647" spans="1:51" ht="14.25" customHeight="1">
      <c r="A647" s="8"/>
      <c r="B647" s="394"/>
      <c r="C647" s="395"/>
      <c r="D647" s="395"/>
      <c r="E647" s="395"/>
      <c r="F647" s="395"/>
      <c r="G647" s="396"/>
      <c r="H647" s="25"/>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7"/>
    </row>
    <row r="648" spans="1:51" ht="14.25" customHeight="1">
      <c r="A648" s="8"/>
      <c r="B648" s="394"/>
      <c r="C648" s="395"/>
      <c r="D648" s="395"/>
      <c r="E648" s="395"/>
      <c r="F648" s="395"/>
      <c r="G648" s="396"/>
      <c r="H648" s="25"/>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7"/>
    </row>
    <row r="649" spans="1:51" ht="14.25" customHeight="1">
      <c r="A649" s="8"/>
      <c r="B649" s="394"/>
      <c r="C649" s="395"/>
      <c r="D649" s="395"/>
      <c r="E649" s="395"/>
      <c r="F649" s="395"/>
      <c r="G649" s="396"/>
      <c r="H649" s="25"/>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7"/>
    </row>
    <row r="650" spans="1:51" ht="14.25" customHeight="1">
      <c r="A650" s="8"/>
      <c r="B650" s="394"/>
      <c r="C650" s="395"/>
      <c r="D650" s="395"/>
      <c r="E650" s="395"/>
      <c r="F650" s="395"/>
      <c r="G650" s="396"/>
      <c r="H650" s="25"/>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c r="AU650" s="26"/>
      <c r="AV650" s="26"/>
      <c r="AW650" s="26"/>
      <c r="AX650" s="26"/>
      <c r="AY650" s="27"/>
    </row>
    <row r="651" spans="1:51" ht="14.25" customHeight="1">
      <c r="A651" s="8"/>
      <c r="B651" s="394"/>
      <c r="C651" s="395"/>
      <c r="D651" s="395"/>
      <c r="E651" s="395"/>
      <c r="F651" s="395"/>
      <c r="G651" s="396"/>
      <c r="H651" s="25"/>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c r="AU651" s="26"/>
      <c r="AV651" s="26"/>
      <c r="AW651" s="26"/>
      <c r="AX651" s="26"/>
      <c r="AY651" s="27"/>
    </row>
    <row r="652" spans="1:51" ht="14.25" customHeight="1">
      <c r="A652" s="8"/>
      <c r="B652" s="394"/>
      <c r="C652" s="395"/>
      <c r="D652" s="395"/>
      <c r="E652" s="395"/>
      <c r="F652" s="395"/>
      <c r="G652" s="396"/>
      <c r="H652" s="25"/>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7"/>
    </row>
    <row r="653" spans="1:51" ht="14.25" customHeight="1">
      <c r="A653" s="8"/>
      <c r="B653" s="394"/>
      <c r="C653" s="395"/>
      <c r="D653" s="395"/>
      <c r="E653" s="395"/>
      <c r="F653" s="395"/>
      <c r="G653" s="396"/>
      <c r="H653" s="25"/>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c r="AU653" s="26"/>
      <c r="AV653" s="26"/>
      <c r="AW653" s="26"/>
      <c r="AX653" s="26"/>
      <c r="AY653" s="27"/>
    </row>
    <row r="654" spans="1:51" ht="14.25" customHeight="1">
      <c r="A654" s="8"/>
      <c r="B654" s="394"/>
      <c r="C654" s="395"/>
      <c r="D654" s="395"/>
      <c r="E654" s="395"/>
      <c r="F654" s="395"/>
      <c r="G654" s="396"/>
      <c r="H654" s="25"/>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c r="AU654" s="26"/>
      <c r="AV654" s="26"/>
      <c r="AW654" s="26"/>
      <c r="AX654" s="26"/>
      <c r="AY654" s="27"/>
    </row>
    <row r="655" spans="1:51" ht="14.25" customHeight="1">
      <c r="A655" s="8"/>
      <c r="B655" s="394"/>
      <c r="C655" s="395"/>
      <c r="D655" s="395"/>
      <c r="E655" s="395"/>
      <c r="F655" s="395"/>
      <c r="G655" s="396"/>
      <c r="H655" s="25"/>
      <c r="I655" s="26"/>
      <c r="J655" s="26"/>
      <c r="K655" s="26"/>
      <c r="L655" s="26"/>
      <c r="M655" s="26"/>
      <c r="N655" s="28"/>
      <c r="O655" s="28"/>
      <c r="P655" s="28"/>
      <c r="Q655" s="28"/>
      <c r="R655" s="2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6"/>
      <c r="AS655" s="26"/>
      <c r="AT655" s="26"/>
      <c r="AU655" s="26"/>
      <c r="AV655" s="26"/>
      <c r="AW655" s="26"/>
      <c r="AX655" s="26"/>
      <c r="AY655" s="27"/>
    </row>
    <row r="656" spans="1:51" ht="14.25" customHeight="1">
      <c r="A656" s="8"/>
      <c r="B656" s="394"/>
      <c r="C656" s="395"/>
      <c r="D656" s="395"/>
      <c r="E656" s="395"/>
      <c r="F656" s="395"/>
      <c r="G656" s="396"/>
      <c r="H656" s="25"/>
      <c r="I656" s="26"/>
      <c r="J656" s="26"/>
      <c r="K656" s="26"/>
      <c r="L656" s="26"/>
      <c r="M656" s="26"/>
      <c r="N656" s="28"/>
      <c r="O656" s="28"/>
      <c r="P656" s="28"/>
      <c r="Q656" s="28"/>
      <c r="R656" s="28"/>
      <c r="S656" s="28"/>
      <c r="T656" s="28"/>
      <c r="U656" s="28"/>
      <c r="V656" s="28"/>
      <c r="W656" s="28"/>
      <c r="X656" s="28"/>
      <c r="Y656" s="28"/>
      <c r="Z656" s="26"/>
      <c r="AA656" s="26"/>
      <c r="AB656" s="26"/>
      <c r="AC656" s="26"/>
      <c r="AD656" s="26"/>
      <c r="AE656" s="26"/>
      <c r="AF656" s="26"/>
      <c r="AG656" s="26"/>
      <c r="AH656" s="26"/>
      <c r="AI656" s="26"/>
      <c r="AJ656" s="26"/>
      <c r="AK656" s="26"/>
      <c r="AL656" s="26"/>
      <c r="AM656" s="26"/>
      <c r="AN656" s="26"/>
      <c r="AO656" s="26"/>
      <c r="AP656" s="28"/>
      <c r="AQ656" s="28"/>
      <c r="AR656" s="26"/>
      <c r="AS656" s="26"/>
      <c r="AT656" s="26"/>
      <c r="AU656" s="26"/>
      <c r="AV656" s="26"/>
      <c r="AW656" s="26"/>
      <c r="AX656" s="26"/>
      <c r="AY656" s="27"/>
    </row>
    <row r="657" spans="1:51" ht="14.25" customHeight="1">
      <c r="A657" s="8"/>
      <c r="B657" s="394"/>
      <c r="C657" s="395"/>
      <c r="D657" s="395"/>
      <c r="E657" s="395"/>
      <c r="F657" s="395"/>
      <c r="G657" s="396"/>
      <c r="H657" s="25"/>
      <c r="I657" s="26"/>
      <c r="J657" s="26"/>
      <c r="K657" s="26"/>
      <c r="L657" s="26"/>
      <c r="M657" s="26"/>
      <c r="N657" s="28"/>
      <c r="O657" s="28"/>
      <c r="P657" s="28"/>
      <c r="Q657" s="28"/>
      <c r="R657" s="28"/>
      <c r="S657" s="28"/>
      <c r="T657" s="28"/>
      <c r="U657" s="28"/>
      <c r="V657" s="28"/>
      <c r="W657" s="35"/>
      <c r="X657" s="36"/>
      <c r="Y657" s="36"/>
      <c r="Z657" s="36"/>
      <c r="AA657" s="36"/>
      <c r="AB657" s="36"/>
      <c r="AC657" s="36"/>
      <c r="AD657" s="36"/>
      <c r="AE657" s="36"/>
      <c r="AF657" s="36"/>
      <c r="AG657" s="36"/>
      <c r="AH657" s="36"/>
      <c r="AI657" s="36"/>
      <c r="AJ657" s="36"/>
      <c r="AK657" s="36"/>
      <c r="AL657" s="37"/>
      <c r="AM657" s="29"/>
      <c r="AN657" s="29"/>
      <c r="AO657" s="29"/>
      <c r="AP657" s="28"/>
      <c r="AQ657" s="28"/>
      <c r="AR657" s="26"/>
      <c r="AS657" s="26"/>
      <c r="AT657" s="26"/>
      <c r="AU657" s="26"/>
      <c r="AV657" s="26"/>
      <c r="AW657" s="26"/>
      <c r="AX657" s="26"/>
      <c r="AY657" s="27"/>
    </row>
    <row r="658" spans="1:51" ht="14.25" customHeight="1">
      <c r="A658" s="8"/>
      <c r="B658" s="394"/>
      <c r="C658" s="395"/>
      <c r="D658" s="395"/>
      <c r="E658" s="395"/>
      <c r="F658" s="395"/>
      <c r="G658" s="396"/>
      <c r="H658" s="25"/>
      <c r="I658" s="26"/>
      <c r="J658" s="26"/>
      <c r="K658" s="26"/>
      <c r="L658" s="26"/>
      <c r="M658" s="26"/>
      <c r="N658" s="28"/>
      <c r="O658" s="28"/>
      <c r="P658" s="28"/>
      <c r="Q658" s="28"/>
      <c r="R658" s="28"/>
      <c r="S658" s="28"/>
      <c r="T658" s="28"/>
      <c r="U658" s="28"/>
      <c r="V658" s="28"/>
      <c r="W658" s="986" t="s">
        <v>124</v>
      </c>
      <c r="X658" s="987"/>
      <c r="Y658" s="987"/>
      <c r="Z658" s="987"/>
      <c r="AA658" s="987"/>
      <c r="AB658" s="987"/>
      <c r="AC658" s="987"/>
      <c r="AD658" s="987"/>
      <c r="AE658" s="987"/>
      <c r="AF658" s="987"/>
      <c r="AG658" s="987"/>
      <c r="AH658" s="987"/>
      <c r="AI658" s="987"/>
      <c r="AJ658" s="987"/>
      <c r="AK658" s="987"/>
      <c r="AL658" s="988"/>
      <c r="AM658" s="29"/>
      <c r="AN658" s="29"/>
      <c r="AO658" s="29"/>
      <c r="AP658" s="28"/>
      <c r="AQ658" s="28"/>
      <c r="AR658" s="26"/>
      <c r="AS658" s="26"/>
      <c r="AT658" s="26"/>
      <c r="AU658" s="26"/>
      <c r="AV658" s="26"/>
      <c r="AW658" s="26"/>
      <c r="AX658" s="26"/>
      <c r="AY658" s="27"/>
    </row>
    <row r="659" spans="1:51" ht="14.25" customHeight="1">
      <c r="A659" s="8"/>
      <c r="B659" s="394"/>
      <c r="C659" s="395"/>
      <c r="D659" s="395"/>
      <c r="E659" s="395"/>
      <c r="F659" s="395"/>
      <c r="G659" s="396"/>
      <c r="H659" s="25"/>
      <c r="I659" s="26"/>
      <c r="J659" s="26"/>
      <c r="K659" s="26"/>
      <c r="L659" s="26"/>
      <c r="M659" s="26"/>
      <c r="N659" s="28"/>
      <c r="O659" s="28"/>
      <c r="P659" s="28"/>
      <c r="Q659" s="28"/>
      <c r="R659" s="28"/>
      <c r="S659" s="28"/>
      <c r="T659" s="28"/>
      <c r="U659" s="28"/>
      <c r="V659" s="28"/>
      <c r="W659" s="986" t="s">
        <v>240</v>
      </c>
      <c r="X659" s="987"/>
      <c r="Y659" s="987"/>
      <c r="Z659" s="987"/>
      <c r="AA659" s="987"/>
      <c r="AB659" s="987"/>
      <c r="AC659" s="987"/>
      <c r="AD659" s="987"/>
      <c r="AE659" s="987"/>
      <c r="AF659" s="987"/>
      <c r="AG659" s="987"/>
      <c r="AH659" s="987"/>
      <c r="AI659" s="987"/>
      <c r="AJ659" s="987"/>
      <c r="AK659" s="987"/>
      <c r="AL659" s="988"/>
      <c r="AM659" s="26"/>
      <c r="AN659" s="26"/>
      <c r="AO659" s="26"/>
      <c r="AP659" s="28"/>
      <c r="AQ659" s="28"/>
      <c r="AR659" s="26"/>
      <c r="AS659" s="26"/>
      <c r="AT659" s="26"/>
      <c r="AU659" s="26"/>
      <c r="AV659" s="26"/>
      <c r="AW659" s="26"/>
      <c r="AX659" s="26"/>
      <c r="AY659" s="27"/>
    </row>
    <row r="660" spans="1:51" ht="14.25" customHeight="1">
      <c r="A660" s="8"/>
      <c r="B660" s="394"/>
      <c r="C660" s="395"/>
      <c r="D660" s="395"/>
      <c r="E660" s="395"/>
      <c r="F660" s="395"/>
      <c r="G660" s="396"/>
      <c r="H660" s="25"/>
      <c r="I660" s="26"/>
      <c r="J660" s="26"/>
      <c r="K660" s="26"/>
      <c r="L660" s="26"/>
      <c r="M660" s="26"/>
      <c r="N660" s="28"/>
      <c r="O660" s="28"/>
      <c r="P660" s="28"/>
      <c r="Q660" s="28"/>
      <c r="R660" s="28"/>
      <c r="S660" s="28"/>
      <c r="T660" s="28"/>
      <c r="U660" s="28"/>
      <c r="V660" s="28"/>
      <c r="W660" s="38"/>
      <c r="X660" s="39"/>
      <c r="Y660" s="39"/>
      <c r="Z660" s="40"/>
      <c r="AA660" s="40"/>
      <c r="AB660" s="40"/>
      <c r="AC660" s="40"/>
      <c r="AD660" s="40"/>
      <c r="AE660" s="40"/>
      <c r="AF660" s="40"/>
      <c r="AG660" s="40"/>
      <c r="AH660" s="40"/>
      <c r="AI660" s="40"/>
      <c r="AJ660" s="39"/>
      <c r="AK660" s="39"/>
      <c r="AL660" s="41"/>
      <c r="AM660" s="28"/>
      <c r="AN660" s="28"/>
      <c r="AO660" s="28"/>
      <c r="AP660" s="28"/>
      <c r="AQ660" s="28"/>
      <c r="AR660" s="26"/>
      <c r="AS660" s="26"/>
      <c r="AT660" s="26"/>
      <c r="AU660" s="26"/>
      <c r="AV660" s="26"/>
      <c r="AW660" s="26"/>
      <c r="AX660" s="26"/>
      <c r="AY660" s="27"/>
    </row>
    <row r="661" spans="1:51" ht="14.25" customHeight="1">
      <c r="A661" s="8"/>
      <c r="B661" s="394"/>
      <c r="C661" s="395"/>
      <c r="D661" s="395"/>
      <c r="E661" s="395"/>
      <c r="F661" s="395"/>
      <c r="G661" s="396"/>
      <c r="H661" s="25"/>
      <c r="I661" s="26"/>
      <c r="J661" s="26"/>
      <c r="K661" s="26"/>
      <c r="L661" s="26"/>
      <c r="M661" s="26"/>
      <c r="N661" s="28"/>
      <c r="O661" s="28"/>
      <c r="P661" s="28"/>
      <c r="Q661" s="28"/>
      <c r="R661" s="28"/>
      <c r="S661" s="28"/>
      <c r="T661" s="28"/>
      <c r="U661" s="28"/>
      <c r="V661" s="28"/>
      <c r="W661" s="28"/>
      <c r="X661" s="28"/>
      <c r="Y661" s="28"/>
      <c r="Z661" s="28"/>
      <c r="AA661" s="28"/>
      <c r="AB661" s="28"/>
      <c r="AC661" s="28"/>
      <c r="AD661" s="28"/>
      <c r="AE661" s="42"/>
      <c r="AF661" s="28"/>
      <c r="AG661" s="28"/>
      <c r="AH661" s="28"/>
      <c r="AI661" s="28"/>
      <c r="AJ661" s="28"/>
      <c r="AK661" s="28"/>
      <c r="AL661" s="28"/>
      <c r="AM661" s="28"/>
      <c r="AN661" s="28"/>
      <c r="AO661" s="28"/>
      <c r="AP661" s="28"/>
      <c r="AQ661" s="28"/>
      <c r="AR661" s="26"/>
      <c r="AS661" s="26"/>
      <c r="AT661" s="26"/>
      <c r="AU661" s="26"/>
      <c r="AV661" s="26"/>
      <c r="AW661" s="26"/>
      <c r="AX661" s="26"/>
      <c r="AY661" s="27"/>
    </row>
    <row r="662" spans="1:51" ht="14.25" customHeight="1" thickBot="1">
      <c r="A662" s="8"/>
      <c r="B662" s="394"/>
      <c r="C662" s="395"/>
      <c r="D662" s="395"/>
      <c r="E662" s="395"/>
      <c r="F662" s="395"/>
      <c r="G662" s="396"/>
      <c r="H662" s="25"/>
      <c r="I662" s="26"/>
      <c r="J662" s="26"/>
      <c r="K662" s="26"/>
      <c r="L662" s="26"/>
      <c r="M662" s="26"/>
      <c r="N662" s="28"/>
      <c r="O662" s="28"/>
      <c r="P662" s="28"/>
      <c r="Q662" s="28"/>
      <c r="R662" s="28"/>
      <c r="S662" s="28"/>
      <c r="T662" s="43"/>
      <c r="U662" s="43"/>
      <c r="V662" s="43"/>
      <c r="W662" s="43"/>
      <c r="X662" s="43"/>
      <c r="Y662" s="43"/>
      <c r="Z662" s="43"/>
      <c r="AA662" s="43"/>
      <c r="AB662" s="43"/>
      <c r="AC662" s="43"/>
      <c r="AD662" s="43"/>
      <c r="AE662" s="44"/>
      <c r="AF662" s="43"/>
      <c r="AG662" s="43"/>
      <c r="AH662" s="43"/>
      <c r="AI662" s="43"/>
      <c r="AJ662" s="43"/>
      <c r="AK662" s="43"/>
      <c r="AL662" s="43"/>
      <c r="AM662" s="43"/>
      <c r="AN662" s="43"/>
      <c r="AO662" s="43"/>
      <c r="AP662" s="28"/>
      <c r="AQ662" s="28"/>
      <c r="AR662" s="26"/>
      <c r="AS662" s="26"/>
      <c r="AT662" s="26"/>
      <c r="AU662" s="26"/>
      <c r="AV662" s="26"/>
      <c r="AW662" s="26"/>
      <c r="AX662" s="26"/>
      <c r="AY662" s="27"/>
    </row>
    <row r="663" spans="1:51" ht="14.25" customHeight="1">
      <c r="A663" s="8"/>
      <c r="B663" s="394"/>
      <c r="C663" s="395"/>
      <c r="D663" s="395"/>
      <c r="E663" s="395"/>
      <c r="F663" s="395"/>
      <c r="G663" s="396"/>
      <c r="H663" s="25"/>
      <c r="I663" s="26"/>
      <c r="J663" s="26"/>
      <c r="K663" s="26"/>
      <c r="L663" s="26"/>
      <c r="M663" s="26"/>
      <c r="N663" s="28"/>
      <c r="O663" s="28"/>
      <c r="P663" s="28"/>
      <c r="Q663" s="28"/>
      <c r="R663" s="28"/>
      <c r="S663" s="45"/>
      <c r="T663" s="46"/>
      <c r="U663" s="28"/>
      <c r="V663" s="28"/>
      <c r="W663" s="28"/>
      <c r="X663" s="28"/>
      <c r="Y663" s="28"/>
      <c r="Z663" s="28"/>
      <c r="AA663" s="28"/>
      <c r="AB663" s="28"/>
      <c r="AC663" s="28"/>
      <c r="AD663" s="28"/>
      <c r="AE663" s="47"/>
      <c r="AF663" s="28"/>
      <c r="AG663" s="28"/>
      <c r="AH663" s="28"/>
      <c r="AI663" s="28"/>
      <c r="AJ663" s="28"/>
      <c r="AK663" s="28"/>
      <c r="AL663" s="28"/>
      <c r="AM663" s="28"/>
      <c r="AN663" s="28"/>
      <c r="AO663" s="28"/>
      <c r="AP663" s="42"/>
      <c r="AQ663" s="28"/>
      <c r="AR663" s="26"/>
      <c r="AS663" s="26"/>
      <c r="AT663" s="26"/>
      <c r="AU663" s="26"/>
      <c r="AV663" s="26"/>
      <c r="AW663" s="26"/>
      <c r="AX663" s="26"/>
      <c r="AY663" s="27"/>
    </row>
    <row r="664" spans="1:51" ht="14.25" customHeight="1">
      <c r="A664" s="8"/>
      <c r="B664" s="394"/>
      <c r="C664" s="395"/>
      <c r="D664" s="395"/>
      <c r="E664" s="395"/>
      <c r="F664" s="395"/>
      <c r="G664" s="396"/>
      <c r="H664" s="25"/>
      <c r="I664" s="26"/>
      <c r="J664" s="26"/>
      <c r="K664" s="26"/>
      <c r="L664" s="26"/>
      <c r="M664" s="26"/>
      <c r="N664" s="28"/>
      <c r="O664" s="28"/>
      <c r="P664" s="28"/>
      <c r="Q664" s="28"/>
      <c r="R664" s="28"/>
      <c r="S664" s="28"/>
      <c r="T664" s="42"/>
      <c r="U664" s="28"/>
      <c r="V664" s="28"/>
      <c r="W664" s="28"/>
      <c r="X664" s="28"/>
      <c r="Y664" s="28"/>
      <c r="Z664" s="28"/>
      <c r="AA664" s="28"/>
      <c r="AB664" s="28"/>
      <c r="AC664" s="28"/>
      <c r="AD664" s="28"/>
      <c r="AE664" s="48"/>
      <c r="AF664" s="28"/>
      <c r="AG664" s="28"/>
      <c r="AH664" s="28"/>
      <c r="AI664" s="28"/>
      <c r="AJ664" s="28"/>
      <c r="AK664" s="28"/>
      <c r="AL664" s="28"/>
      <c r="AM664" s="28"/>
      <c r="AN664" s="28"/>
      <c r="AO664" s="28"/>
      <c r="AP664" s="42"/>
      <c r="AQ664" s="28"/>
      <c r="AR664" s="26"/>
      <c r="AS664" s="26"/>
      <c r="AT664" s="26"/>
      <c r="AU664" s="26"/>
      <c r="AV664" s="26"/>
      <c r="AW664" s="26"/>
      <c r="AX664" s="26"/>
      <c r="AY664" s="27"/>
    </row>
    <row r="665" spans="1:51" ht="14.25" customHeight="1">
      <c r="A665" s="8"/>
      <c r="B665" s="394"/>
      <c r="C665" s="395"/>
      <c r="D665" s="395"/>
      <c r="E665" s="395"/>
      <c r="F665" s="395"/>
      <c r="G665" s="396"/>
      <c r="H665" s="25"/>
      <c r="I665" s="26"/>
      <c r="J665" s="26"/>
      <c r="K665" s="26"/>
      <c r="L665" s="26"/>
      <c r="M665" s="26"/>
      <c r="N665" s="32"/>
      <c r="O665" s="28"/>
      <c r="P665" s="28"/>
      <c r="Q665" s="28"/>
      <c r="R665" s="2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6"/>
      <c r="AV665" s="26"/>
      <c r="AW665" s="26"/>
      <c r="AX665" s="26"/>
      <c r="AY665" s="27"/>
    </row>
    <row r="666" spans="1:51" ht="14.25" customHeight="1">
      <c r="A666" s="8"/>
      <c r="B666" s="394"/>
      <c r="C666" s="395"/>
      <c r="D666" s="395"/>
      <c r="E666" s="395"/>
      <c r="F666" s="395"/>
      <c r="G666" s="396"/>
      <c r="H666" s="25"/>
      <c r="I666" s="26"/>
      <c r="J666" s="26"/>
      <c r="K666" s="26"/>
      <c r="L666" s="26"/>
      <c r="M666" s="26"/>
      <c r="N666" s="32"/>
      <c r="O666" s="989" t="s">
        <v>126</v>
      </c>
      <c r="P666" s="989"/>
      <c r="Q666" s="989"/>
      <c r="R666" s="989"/>
      <c r="S666" s="989"/>
      <c r="T666" s="989"/>
      <c r="U666" s="989"/>
      <c r="V666" s="989"/>
      <c r="W666" s="989"/>
      <c r="X666" s="989"/>
      <c r="Y666" s="28"/>
      <c r="Z666" s="989" t="s">
        <v>126</v>
      </c>
      <c r="AA666" s="989"/>
      <c r="AB666" s="989"/>
      <c r="AC666" s="989"/>
      <c r="AD666" s="989"/>
      <c r="AE666" s="989"/>
      <c r="AF666" s="989"/>
      <c r="AG666" s="989"/>
      <c r="AH666" s="989"/>
      <c r="AI666" s="989"/>
      <c r="AJ666" s="28"/>
      <c r="AK666" s="990" t="s">
        <v>127</v>
      </c>
      <c r="AL666" s="990"/>
      <c r="AM666" s="990"/>
      <c r="AN666" s="990"/>
      <c r="AO666" s="990"/>
      <c r="AP666" s="990"/>
      <c r="AQ666" s="990"/>
      <c r="AR666" s="990"/>
      <c r="AS666" s="990"/>
      <c r="AT666" s="28"/>
      <c r="AU666" s="26"/>
      <c r="AV666" s="26"/>
      <c r="AW666" s="26"/>
      <c r="AX666" s="26"/>
      <c r="AY666" s="27"/>
    </row>
    <row r="667" spans="1:51" ht="14.25" customHeight="1">
      <c r="A667" s="8"/>
      <c r="B667" s="394"/>
      <c r="C667" s="395"/>
      <c r="D667" s="395"/>
      <c r="E667" s="395"/>
      <c r="F667" s="395"/>
      <c r="G667" s="396"/>
      <c r="H667" s="25"/>
      <c r="I667" s="26"/>
      <c r="J667" s="26"/>
      <c r="K667" s="26"/>
      <c r="L667" s="26"/>
      <c r="M667" s="26"/>
      <c r="N667" s="32"/>
      <c r="O667" s="1023" t="s">
        <v>241</v>
      </c>
      <c r="P667" s="1024"/>
      <c r="Q667" s="1024"/>
      <c r="R667" s="1024"/>
      <c r="S667" s="1024"/>
      <c r="T667" s="1024"/>
      <c r="U667" s="1024"/>
      <c r="V667" s="1024"/>
      <c r="W667" s="1024"/>
      <c r="X667" s="1024"/>
      <c r="Y667" s="28"/>
      <c r="Z667" s="1023" t="s">
        <v>242</v>
      </c>
      <c r="AA667" s="1024"/>
      <c r="AB667" s="1024"/>
      <c r="AC667" s="1024"/>
      <c r="AD667" s="1024"/>
      <c r="AE667" s="1024"/>
      <c r="AF667" s="1024"/>
      <c r="AG667" s="1024"/>
      <c r="AH667" s="1024"/>
      <c r="AI667" s="1024"/>
      <c r="AJ667" s="28"/>
      <c r="AK667" s="1025" t="s">
        <v>243</v>
      </c>
      <c r="AL667" s="1026"/>
      <c r="AM667" s="1026"/>
      <c r="AN667" s="1026"/>
      <c r="AO667" s="1026"/>
      <c r="AP667" s="1026"/>
      <c r="AQ667" s="1026"/>
      <c r="AR667" s="1026"/>
      <c r="AS667" s="1027"/>
      <c r="AT667" s="33"/>
      <c r="AU667" s="26"/>
      <c r="AV667" s="26"/>
      <c r="AW667" s="26"/>
      <c r="AX667" s="26"/>
      <c r="AY667" s="27"/>
    </row>
    <row r="668" spans="1:51" ht="14.25" customHeight="1">
      <c r="A668" s="8"/>
      <c r="B668" s="394"/>
      <c r="C668" s="395"/>
      <c r="D668" s="395"/>
      <c r="E668" s="395"/>
      <c r="F668" s="395"/>
      <c r="G668" s="396"/>
      <c r="H668" s="25"/>
      <c r="I668" s="26"/>
      <c r="J668" s="26"/>
      <c r="K668" s="26"/>
      <c r="L668" s="26"/>
      <c r="M668" s="26"/>
      <c r="N668" s="32"/>
      <c r="O668" s="991" t="s">
        <v>244</v>
      </c>
      <c r="P668" s="469"/>
      <c r="Q668" s="469"/>
      <c r="R668" s="469"/>
      <c r="S668" s="469"/>
      <c r="T668" s="469"/>
      <c r="U668" s="469"/>
      <c r="V668" s="469"/>
      <c r="W668" s="469"/>
      <c r="X668" s="469"/>
      <c r="Y668" s="28"/>
      <c r="Z668" s="978" t="s">
        <v>245</v>
      </c>
      <c r="AA668" s="979"/>
      <c r="AB668" s="979"/>
      <c r="AC668" s="979"/>
      <c r="AD668" s="979"/>
      <c r="AE668" s="979"/>
      <c r="AF668" s="979"/>
      <c r="AG668" s="979"/>
      <c r="AH668" s="979"/>
      <c r="AI668" s="980"/>
      <c r="AJ668" s="28"/>
      <c r="AK668" s="981" t="s">
        <v>220</v>
      </c>
      <c r="AL668" s="368"/>
      <c r="AM668" s="368"/>
      <c r="AN668" s="368"/>
      <c r="AO668" s="368"/>
      <c r="AP668" s="368"/>
      <c r="AQ668" s="368"/>
      <c r="AR668" s="368"/>
      <c r="AS668" s="381"/>
      <c r="AT668" s="33"/>
      <c r="AU668" s="26"/>
      <c r="AV668" s="26"/>
      <c r="AW668" s="26"/>
      <c r="AX668" s="26"/>
      <c r="AY668" s="27"/>
    </row>
    <row r="669" spans="1:51" ht="14.25" customHeight="1">
      <c r="A669" s="8"/>
      <c r="B669" s="394"/>
      <c r="C669" s="395"/>
      <c r="D669" s="395"/>
      <c r="E669" s="395"/>
      <c r="F669" s="395"/>
      <c r="G669" s="396"/>
      <c r="H669" s="25"/>
      <c r="I669" s="26"/>
      <c r="J669" s="26"/>
      <c r="K669" s="26"/>
      <c r="L669" s="26"/>
      <c r="M669" s="26"/>
      <c r="N669" s="32"/>
      <c r="O669" s="982" t="s">
        <v>221</v>
      </c>
      <c r="P669" s="982"/>
      <c r="Q669" s="982"/>
      <c r="R669" s="982"/>
      <c r="S669" s="982"/>
      <c r="T669" s="982"/>
      <c r="U669" s="982"/>
      <c r="V669" s="982"/>
      <c r="W669" s="982"/>
      <c r="X669" s="982"/>
      <c r="Y669" s="28"/>
      <c r="Z669" s="982" t="s">
        <v>246</v>
      </c>
      <c r="AA669" s="982"/>
      <c r="AB669" s="982"/>
      <c r="AC669" s="982"/>
      <c r="AD669" s="982"/>
      <c r="AE669" s="982"/>
      <c r="AF669" s="982"/>
      <c r="AG669" s="982"/>
      <c r="AH669" s="982"/>
      <c r="AI669" s="982"/>
      <c r="AJ669" s="28"/>
      <c r="AK669" s="983" t="s">
        <v>247</v>
      </c>
      <c r="AL669" s="983"/>
      <c r="AM669" s="983"/>
      <c r="AN669" s="983"/>
      <c r="AO669" s="983"/>
      <c r="AP669" s="983"/>
      <c r="AQ669" s="983"/>
      <c r="AR669" s="983"/>
      <c r="AS669" s="983"/>
      <c r="AT669" s="34"/>
      <c r="AU669" s="26"/>
      <c r="AV669" s="26"/>
      <c r="AW669" s="26"/>
      <c r="AX669" s="26"/>
      <c r="AY669" s="27"/>
    </row>
    <row r="670" spans="1:51" ht="14.25" customHeight="1">
      <c r="A670" s="8"/>
      <c r="B670" s="394"/>
      <c r="C670" s="395"/>
      <c r="D670" s="395"/>
      <c r="E670" s="395"/>
      <c r="F670" s="395"/>
      <c r="G670" s="396"/>
      <c r="H670" s="25"/>
      <c r="I670" s="26"/>
      <c r="J670" s="26"/>
      <c r="K670" s="26"/>
      <c r="L670" s="26"/>
      <c r="M670" s="26"/>
      <c r="N670" s="32"/>
      <c r="O670" s="984" t="s">
        <v>138</v>
      </c>
      <c r="P670" s="984"/>
      <c r="Q670" s="984"/>
      <c r="R670" s="984"/>
      <c r="S670" s="984"/>
      <c r="T670" s="984"/>
      <c r="U670" s="984"/>
      <c r="V670" s="984"/>
      <c r="W670" s="984"/>
      <c r="X670" s="984"/>
      <c r="Y670" s="28"/>
      <c r="Z670" s="984" t="s">
        <v>138</v>
      </c>
      <c r="AA670" s="984"/>
      <c r="AB670" s="984"/>
      <c r="AC670" s="984"/>
      <c r="AD670" s="984"/>
      <c r="AE670" s="984"/>
      <c r="AF670" s="984"/>
      <c r="AG670" s="984"/>
      <c r="AH670" s="984"/>
      <c r="AI670" s="984"/>
      <c r="AJ670" s="28"/>
      <c r="AK670" s="984" t="s">
        <v>248</v>
      </c>
      <c r="AL670" s="985"/>
      <c r="AM670" s="985"/>
      <c r="AN670" s="985"/>
      <c r="AO670" s="985"/>
      <c r="AP670" s="985"/>
      <c r="AQ670" s="985"/>
      <c r="AR670" s="985"/>
      <c r="AS670" s="985"/>
      <c r="AT670" s="34"/>
      <c r="AU670" s="26"/>
      <c r="AV670" s="26"/>
      <c r="AW670" s="26"/>
      <c r="AX670" s="26"/>
      <c r="AY670" s="27"/>
    </row>
    <row r="671" spans="1:51" ht="14.25" customHeight="1">
      <c r="A671" s="8"/>
      <c r="B671" s="394"/>
      <c r="C671" s="395"/>
      <c r="D671" s="395"/>
      <c r="E671" s="395"/>
      <c r="F671" s="395"/>
      <c r="G671" s="396"/>
      <c r="H671" s="25"/>
      <c r="I671" s="26"/>
      <c r="J671" s="26"/>
      <c r="K671" s="26"/>
      <c r="L671" s="26"/>
      <c r="M671" s="26"/>
      <c r="N671" s="32"/>
      <c r="O671" s="985"/>
      <c r="P671" s="985"/>
      <c r="Q671" s="985"/>
      <c r="R671" s="985"/>
      <c r="S671" s="985"/>
      <c r="T671" s="985"/>
      <c r="U671" s="985"/>
      <c r="V671" s="985"/>
      <c r="W671" s="985"/>
      <c r="X671" s="985"/>
      <c r="Y671" s="28"/>
      <c r="Z671" s="985"/>
      <c r="AA671" s="985"/>
      <c r="AB671" s="985"/>
      <c r="AC671" s="985"/>
      <c r="AD671" s="985"/>
      <c r="AE671" s="985"/>
      <c r="AF671" s="985"/>
      <c r="AG671" s="985"/>
      <c r="AH671" s="985"/>
      <c r="AI671" s="985"/>
      <c r="AJ671" s="28"/>
      <c r="AK671" s="985"/>
      <c r="AL671" s="985"/>
      <c r="AM671" s="985"/>
      <c r="AN671" s="985"/>
      <c r="AO671" s="985"/>
      <c r="AP671" s="985"/>
      <c r="AQ671" s="985"/>
      <c r="AR671" s="985"/>
      <c r="AS671" s="985"/>
      <c r="AT671" s="49"/>
      <c r="AU671" s="26"/>
      <c r="AV671" s="26"/>
      <c r="AW671" s="26"/>
      <c r="AX671" s="26"/>
      <c r="AY671" s="27"/>
    </row>
    <row r="672" spans="1:51" ht="14.25" customHeight="1">
      <c r="A672" s="8"/>
      <c r="B672" s="394"/>
      <c r="C672" s="395"/>
      <c r="D672" s="395"/>
      <c r="E672" s="395"/>
      <c r="F672" s="395"/>
      <c r="G672" s="396"/>
      <c r="H672" s="25"/>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c r="AT672" s="26"/>
      <c r="AU672" s="26"/>
      <c r="AV672" s="26"/>
      <c r="AW672" s="26"/>
      <c r="AX672" s="26"/>
      <c r="AY672" s="27"/>
    </row>
    <row r="673" spans="1:51" ht="14.25" customHeight="1">
      <c r="A673" s="8"/>
      <c r="B673" s="394"/>
      <c r="C673" s="395"/>
      <c r="D673" s="395"/>
      <c r="E673" s="395"/>
      <c r="F673" s="395"/>
      <c r="G673" s="396"/>
      <c r="H673" s="25"/>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7"/>
    </row>
    <row r="674" spans="1:51" ht="14.25" customHeight="1">
      <c r="A674" s="8"/>
      <c r="B674" s="394"/>
      <c r="C674" s="395"/>
      <c r="D674" s="395"/>
      <c r="E674" s="395"/>
      <c r="F674" s="395"/>
      <c r="G674" s="396"/>
      <c r="H674" s="25"/>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c r="AT674" s="26"/>
      <c r="AU674" s="26"/>
      <c r="AV674" s="26"/>
      <c r="AW674" s="26"/>
      <c r="AX674" s="26"/>
      <c r="AY674" s="27"/>
    </row>
    <row r="675" spans="1:51" ht="14.25" customHeight="1">
      <c r="A675" s="8"/>
      <c r="B675" s="394"/>
      <c r="C675" s="395"/>
      <c r="D675" s="395"/>
      <c r="E675" s="395"/>
      <c r="F675" s="395"/>
      <c r="G675" s="396"/>
      <c r="H675" s="25"/>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c r="AU675" s="26"/>
      <c r="AV675" s="26"/>
      <c r="AW675" s="26"/>
      <c r="AX675" s="26"/>
      <c r="AY675" s="27"/>
    </row>
    <row r="676" spans="1:51" ht="14.25" customHeight="1">
      <c r="A676" s="8"/>
      <c r="B676" s="394"/>
      <c r="C676" s="395"/>
      <c r="D676" s="395"/>
      <c r="E676" s="395"/>
      <c r="F676" s="395"/>
      <c r="G676" s="396"/>
      <c r="H676" s="25"/>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c r="AU676" s="26"/>
      <c r="AV676" s="26"/>
      <c r="AW676" s="26"/>
      <c r="AX676" s="26"/>
      <c r="AY676" s="27"/>
    </row>
    <row r="677" spans="1:51" ht="14.25" customHeight="1">
      <c r="A677" s="8"/>
      <c r="B677" s="394"/>
      <c r="C677" s="395"/>
      <c r="D677" s="395"/>
      <c r="E677" s="395"/>
      <c r="F677" s="395"/>
      <c r="G677" s="396"/>
      <c r="H677" s="25"/>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7"/>
    </row>
    <row r="678" spans="1:51" ht="14.25" customHeight="1">
      <c r="A678" s="8"/>
      <c r="B678" s="394"/>
      <c r="C678" s="395"/>
      <c r="D678" s="395"/>
      <c r="E678" s="395"/>
      <c r="F678" s="395"/>
      <c r="G678" s="396"/>
      <c r="H678" s="25"/>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c r="AU678" s="26"/>
      <c r="AV678" s="26"/>
      <c r="AW678" s="26"/>
      <c r="AX678" s="26"/>
      <c r="AY678" s="27"/>
    </row>
    <row r="679" spans="1:51" ht="14.25" customHeight="1">
      <c r="A679" s="8"/>
      <c r="B679" s="394"/>
      <c r="C679" s="395"/>
      <c r="D679" s="395"/>
      <c r="E679" s="395"/>
      <c r="F679" s="395"/>
      <c r="G679" s="396"/>
      <c r="H679" s="25"/>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c r="AU679" s="26"/>
      <c r="AV679" s="26"/>
      <c r="AW679" s="26"/>
      <c r="AX679" s="26"/>
      <c r="AY679" s="27"/>
    </row>
    <row r="680" spans="1:51" ht="14.25" customHeight="1">
      <c r="A680" s="8"/>
      <c r="B680" s="394"/>
      <c r="C680" s="395"/>
      <c r="D680" s="395"/>
      <c r="E680" s="395"/>
      <c r="F680" s="395"/>
      <c r="G680" s="396"/>
      <c r="H680" s="25"/>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c r="AU680" s="26"/>
      <c r="AV680" s="26"/>
      <c r="AW680" s="26"/>
      <c r="AX680" s="26"/>
      <c r="AY680" s="27"/>
    </row>
    <row r="681" spans="1:51" ht="14.25" customHeight="1">
      <c r="A681" s="8"/>
      <c r="B681" s="394"/>
      <c r="C681" s="395"/>
      <c r="D681" s="395"/>
      <c r="E681" s="395"/>
      <c r="F681" s="395"/>
      <c r="G681" s="396"/>
      <c r="H681" s="25"/>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c r="AT681" s="26"/>
      <c r="AU681" s="26"/>
      <c r="AV681" s="26"/>
      <c r="AW681" s="26"/>
      <c r="AX681" s="26"/>
      <c r="AY681" s="27"/>
    </row>
    <row r="682" spans="1:51" ht="14.25" customHeight="1">
      <c r="A682" s="8"/>
      <c r="B682" s="394"/>
      <c r="C682" s="395"/>
      <c r="D682" s="395"/>
      <c r="E682" s="395"/>
      <c r="F682" s="395"/>
      <c r="G682" s="396"/>
      <c r="H682" s="25"/>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c r="AU682" s="26"/>
      <c r="AV682" s="26"/>
      <c r="AW682" s="26"/>
      <c r="AX682" s="26"/>
      <c r="AY682" s="27"/>
    </row>
    <row r="683" spans="1:51" ht="14.25" customHeight="1">
      <c r="A683" s="8"/>
      <c r="B683" s="394"/>
      <c r="C683" s="395"/>
      <c r="D683" s="395"/>
      <c r="E683" s="395"/>
      <c r="F683" s="395"/>
      <c r="G683" s="396"/>
      <c r="H683" s="25"/>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c r="AU683" s="26"/>
      <c r="AV683" s="26"/>
      <c r="AW683" s="26"/>
      <c r="AX683" s="26"/>
      <c r="AY683" s="27"/>
    </row>
    <row r="684" spans="1:51" ht="14.25" customHeight="1">
      <c r="A684" s="8"/>
      <c r="B684" s="394"/>
      <c r="C684" s="395"/>
      <c r="D684" s="395"/>
      <c r="E684" s="395"/>
      <c r="F684" s="395"/>
      <c r="G684" s="396"/>
      <c r="H684" s="25"/>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c r="AU684" s="26"/>
      <c r="AV684" s="26"/>
      <c r="AW684" s="26"/>
      <c r="AX684" s="26"/>
      <c r="AY684" s="27"/>
    </row>
    <row r="685" spans="1:51" ht="14.25" customHeight="1">
      <c r="A685" s="8"/>
      <c r="B685" s="394"/>
      <c r="C685" s="395"/>
      <c r="D685" s="395"/>
      <c r="E685" s="395"/>
      <c r="F685" s="395"/>
      <c r="G685" s="396"/>
      <c r="H685" s="25"/>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7"/>
    </row>
    <row r="686" spans="1:51" ht="14.25" customHeight="1">
      <c r="A686" s="8"/>
      <c r="B686" s="394"/>
      <c r="C686" s="395"/>
      <c r="D686" s="395"/>
      <c r="E686" s="395"/>
      <c r="F686" s="395"/>
      <c r="G686" s="396"/>
      <c r="H686" s="25"/>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7"/>
    </row>
    <row r="687" spans="1:51" ht="14.25" customHeight="1">
      <c r="A687" s="8"/>
      <c r="B687" s="394"/>
      <c r="C687" s="395"/>
      <c r="D687" s="395"/>
      <c r="E687" s="395"/>
      <c r="F687" s="395"/>
      <c r="G687" s="396"/>
      <c r="H687" s="25"/>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c r="AU687" s="26"/>
      <c r="AV687" s="26"/>
      <c r="AW687" s="26"/>
      <c r="AX687" s="26"/>
      <c r="AY687" s="27"/>
    </row>
    <row r="688" spans="1:51" ht="14.25" customHeight="1">
      <c r="A688" s="8"/>
      <c r="B688" s="394"/>
      <c r="C688" s="395"/>
      <c r="D688" s="395"/>
      <c r="E688" s="395"/>
      <c r="F688" s="395"/>
      <c r="G688" s="396"/>
      <c r="H688" s="25"/>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c r="AU688" s="26"/>
      <c r="AV688" s="26"/>
      <c r="AW688" s="26"/>
      <c r="AX688" s="26"/>
      <c r="AY688" s="27"/>
    </row>
    <row r="689" spans="1:51" ht="14.25" customHeight="1">
      <c r="A689" s="8"/>
      <c r="B689" s="394"/>
      <c r="C689" s="395"/>
      <c r="D689" s="395"/>
      <c r="E689" s="395"/>
      <c r="F689" s="395"/>
      <c r="G689" s="396"/>
      <c r="H689" s="25"/>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c r="AU689" s="26"/>
      <c r="AV689" s="26"/>
      <c r="AW689" s="26"/>
      <c r="AX689" s="26"/>
      <c r="AY689" s="27"/>
    </row>
    <row r="690" spans="1:51" ht="14.25" customHeight="1">
      <c r="A690" s="8"/>
      <c r="B690" s="394"/>
      <c r="C690" s="395"/>
      <c r="D690" s="395"/>
      <c r="E690" s="395"/>
      <c r="F690" s="395"/>
      <c r="G690" s="396"/>
      <c r="H690" s="25"/>
      <c r="I690" s="26"/>
      <c r="J690" s="26"/>
      <c r="K690" s="26"/>
      <c r="L690" s="26"/>
      <c r="M690" s="26"/>
      <c r="N690" s="26"/>
      <c r="O690" s="26"/>
      <c r="P690" s="26"/>
      <c r="Q690" s="26"/>
      <c r="R690" s="26"/>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6"/>
      <c r="AR690" s="26"/>
      <c r="AS690" s="26"/>
      <c r="AT690" s="26"/>
      <c r="AU690" s="26"/>
      <c r="AV690" s="26"/>
      <c r="AW690" s="26"/>
      <c r="AX690" s="26"/>
      <c r="AY690" s="27"/>
    </row>
    <row r="691" spans="1:51" ht="14.25" customHeight="1">
      <c r="A691" s="8"/>
      <c r="B691" s="394"/>
      <c r="C691" s="395"/>
      <c r="D691" s="395"/>
      <c r="E691" s="395"/>
      <c r="F691" s="395"/>
      <c r="G691" s="396"/>
      <c r="H691" s="25"/>
      <c r="I691" s="26"/>
      <c r="J691" s="26"/>
      <c r="K691" s="26"/>
      <c r="L691" s="26"/>
      <c r="M691" s="26"/>
      <c r="N691" s="26"/>
      <c r="O691" s="26"/>
      <c r="P691" s="26"/>
      <c r="Q691" s="26"/>
      <c r="R691" s="26"/>
      <c r="S691" s="28"/>
      <c r="T691" s="28"/>
      <c r="U691" s="28"/>
      <c r="V691" s="28"/>
      <c r="W691" s="28"/>
      <c r="X691" s="75"/>
      <c r="Y691" s="76"/>
      <c r="Z691" s="76"/>
      <c r="AA691" s="76"/>
      <c r="AB691" s="76"/>
      <c r="AC691" s="76"/>
      <c r="AD691" s="76"/>
      <c r="AE691" s="76"/>
      <c r="AF691" s="76"/>
      <c r="AG691" s="76"/>
      <c r="AH691" s="76"/>
      <c r="AI691" s="76"/>
      <c r="AJ691" s="76"/>
      <c r="AK691" s="76"/>
      <c r="AL691" s="29"/>
      <c r="AM691" s="29"/>
      <c r="AN691" s="29"/>
      <c r="AO691" s="29"/>
      <c r="AP691" s="28"/>
      <c r="AQ691" s="26"/>
      <c r="AR691" s="26"/>
      <c r="AS691" s="26"/>
      <c r="AT691" s="26"/>
      <c r="AU691" s="26"/>
      <c r="AV691" s="26"/>
      <c r="AW691" s="26"/>
      <c r="AX691" s="26"/>
      <c r="AY691" s="27"/>
    </row>
    <row r="692" spans="1:51" ht="14.25" customHeight="1">
      <c r="A692" s="8"/>
      <c r="B692" s="394"/>
      <c r="C692" s="395"/>
      <c r="D692" s="395"/>
      <c r="E692" s="395"/>
      <c r="F692" s="395"/>
      <c r="G692" s="396"/>
      <c r="H692" s="25"/>
      <c r="I692" s="26"/>
      <c r="J692" s="26"/>
      <c r="K692" s="26"/>
      <c r="L692" s="26"/>
      <c r="M692" s="26"/>
      <c r="N692" s="26"/>
      <c r="O692" s="26"/>
      <c r="P692" s="26"/>
      <c r="Q692" s="26"/>
      <c r="R692" s="26"/>
      <c r="S692" s="28"/>
      <c r="T692" s="28"/>
      <c r="U692" s="28"/>
      <c r="V692" s="28"/>
      <c r="W692" s="28"/>
      <c r="X692" s="75"/>
      <c r="Y692" s="76"/>
      <c r="Z692" s="76"/>
      <c r="AA692" s="76"/>
      <c r="AB692" s="76"/>
      <c r="AC692" s="76"/>
      <c r="AD692" s="76"/>
      <c r="AE692" s="76"/>
      <c r="AF692" s="76"/>
      <c r="AG692" s="76"/>
      <c r="AH692" s="76"/>
      <c r="AI692" s="76"/>
      <c r="AJ692" s="76"/>
      <c r="AK692" s="76"/>
      <c r="AL692" s="29"/>
      <c r="AM692" s="29"/>
      <c r="AN692" s="29"/>
      <c r="AO692" s="29"/>
      <c r="AP692" s="28"/>
      <c r="AQ692" s="26"/>
      <c r="AR692" s="26"/>
      <c r="AS692" s="26"/>
      <c r="AT692" s="26"/>
      <c r="AU692" s="26"/>
      <c r="AV692" s="26"/>
      <c r="AW692" s="26"/>
      <c r="AX692" s="26"/>
      <c r="AY692" s="27"/>
    </row>
    <row r="693" spans="1:51" ht="14.25" customHeight="1">
      <c r="A693" s="8"/>
      <c r="B693" s="394"/>
      <c r="C693" s="395"/>
      <c r="D693" s="395"/>
      <c r="E693" s="395"/>
      <c r="F693" s="395"/>
      <c r="G693" s="396"/>
      <c r="H693" s="25"/>
      <c r="I693" s="26"/>
      <c r="J693" s="26"/>
      <c r="K693" s="26"/>
      <c r="L693" s="26"/>
      <c r="M693" s="26"/>
      <c r="N693" s="26"/>
      <c r="O693" s="26"/>
      <c r="P693" s="26"/>
      <c r="Q693" s="26"/>
      <c r="R693" s="26"/>
      <c r="S693" s="28"/>
      <c r="T693" s="28"/>
      <c r="U693" s="28"/>
      <c r="V693" s="28"/>
      <c r="W693" s="28"/>
      <c r="X693" s="28"/>
      <c r="Y693" s="28"/>
      <c r="Z693" s="26"/>
      <c r="AA693" s="26"/>
      <c r="AB693" s="26"/>
      <c r="AC693" s="26"/>
      <c r="AD693" s="26"/>
      <c r="AE693" s="26"/>
      <c r="AF693" s="26"/>
      <c r="AG693" s="57"/>
      <c r="AH693" s="57"/>
      <c r="AI693" s="26"/>
      <c r="AJ693" s="26"/>
      <c r="AK693" s="26"/>
      <c r="AL693" s="26"/>
      <c r="AM693" s="26"/>
      <c r="AN693" s="26"/>
      <c r="AO693" s="26"/>
      <c r="AP693" s="28"/>
      <c r="AQ693" s="26"/>
      <c r="AR693" s="26"/>
      <c r="AS693" s="26"/>
      <c r="AT693" s="26"/>
      <c r="AU693" s="26"/>
      <c r="AV693" s="26"/>
      <c r="AW693" s="26"/>
      <c r="AX693" s="26"/>
      <c r="AY693" s="27"/>
    </row>
    <row r="694" spans="1:51" ht="14.25" customHeight="1">
      <c r="A694" s="8"/>
      <c r="B694" s="394"/>
      <c r="C694" s="395"/>
      <c r="D694" s="395"/>
      <c r="E694" s="395"/>
      <c r="F694" s="395"/>
      <c r="G694" s="396"/>
      <c r="H694" s="25"/>
      <c r="I694" s="26"/>
      <c r="J694" s="26"/>
      <c r="K694" s="26"/>
      <c r="L694" s="26"/>
      <c r="M694" s="26"/>
      <c r="N694" s="26"/>
      <c r="O694" s="26"/>
      <c r="P694" s="26"/>
      <c r="Q694" s="26"/>
      <c r="R694" s="26"/>
      <c r="S694" s="28"/>
      <c r="T694" s="28"/>
      <c r="U694" s="28"/>
      <c r="V694" s="28"/>
      <c r="W694" s="28"/>
      <c r="X694" s="28"/>
      <c r="Y694" s="28"/>
      <c r="Z694" s="26"/>
      <c r="AA694" s="26"/>
      <c r="AB694" s="26"/>
      <c r="AC694" s="26"/>
      <c r="AD694" s="26"/>
      <c r="AE694" s="26"/>
      <c r="AF694" s="26"/>
      <c r="AG694" s="57"/>
      <c r="AH694" s="57"/>
      <c r="AI694" s="26"/>
      <c r="AJ694" s="26"/>
      <c r="AK694" s="26"/>
      <c r="AL694" s="26"/>
      <c r="AM694" s="26"/>
      <c r="AN694" s="26"/>
      <c r="AO694" s="26"/>
      <c r="AP694" s="28"/>
      <c r="AQ694" s="26"/>
      <c r="AR694" s="26"/>
      <c r="AS694" s="26"/>
      <c r="AT694" s="26"/>
      <c r="AU694" s="26"/>
      <c r="AV694" s="26"/>
      <c r="AW694" s="26"/>
      <c r="AX694" s="26"/>
      <c r="AY694" s="27"/>
    </row>
    <row r="695" spans="1:51" ht="14.25" customHeight="1">
      <c r="A695" s="8"/>
      <c r="B695" s="394"/>
      <c r="C695" s="395"/>
      <c r="D695" s="395"/>
      <c r="E695" s="395"/>
      <c r="F695" s="395"/>
      <c r="G695" s="396"/>
      <c r="H695" s="25"/>
      <c r="I695" s="26"/>
      <c r="J695" s="26"/>
      <c r="K695" s="26"/>
      <c r="L695" s="26"/>
      <c r="M695" s="26"/>
      <c r="N695" s="26"/>
      <c r="O695" s="26"/>
      <c r="P695" s="26"/>
      <c r="Q695" s="26"/>
      <c r="R695" s="26"/>
      <c r="S695" s="56"/>
      <c r="T695" s="28"/>
      <c r="U695" s="28"/>
      <c r="V695" s="28"/>
      <c r="W695" s="28"/>
      <c r="X695" s="28"/>
      <c r="Y695" s="28"/>
      <c r="Z695" s="28"/>
      <c r="AA695" s="28"/>
      <c r="AB695" s="28"/>
      <c r="AC695" s="26"/>
      <c r="AD695" s="26"/>
      <c r="AE695" s="26"/>
      <c r="AF695" s="26"/>
      <c r="AG695" s="26"/>
      <c r="AH695" s="26"/>
      <c r="AI695" s="26"/>
      <c r="AJ695" s="57"/>
      <c r="AK695" s="57"/>
      <c r="AL695" s="26"/>
      <c r="AM695" s="26"/>
      <c r="AN695" s="26"/>
      <c r="AO695" s="26"/>
      <c r="AP695" s="26"/>
      <c r="AQ695" s="26"/>
      <c r="AR695" s="26"/>
      <c r="AS695" s="26"/>
      <c r="AT695" s="26"/>
      <c r="AU695" s="26"/>
      <c r="AV695" s="26"/>
      <c r="AW695" s="26"/>
      <c r="AX695" s="26"/>
      <c r="AY695" s="27"/>
    </row>
    <row r="696" spans="1:51" ht="14.25" customHeight="1">
      <c r="A696" s="8"/>
      <c r="B696" s="394"/>
      <c r="C696" s="395"/>
      <c r="D696" s="395"/>
      <c r="E696" s="395"/>
      <c r="F696" s="395"/>
      <c r="G696" s="396"/>
      <c r="H696" s="25"/>
      <c r="I696" s="26"/>
      <c r="J696" s="26"/>
      <c r="K696" s="26"/>
      <c r="L696" s="26"/>
      <c r="M696" s="26"/>
      <c r="N696" s="26"/>
      <c r="O696" s="26"/>
      <c r="P696" s="26"/>
      <c r="Q696" s="26"/>
      <c r="R696" s="26"/>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6"/>
      <c r="AR696" s="26"/>
      <c r="AS696" s="26"/>
      <c r="AT696" s="26"/>
      <c r="AU696" s="26"/>
      <c r="AV696" s="26"/>
      <c r="AW696" s="26"/>
      <c r="AX696" s="26"/>
      <c r="AY696" s="27"/>
    </row>
    <row r="697" spans="1:51" ht="14.25" customHeight="1">
      <c r="A697" s="8"/>
      <c r="B697" s="394"/>
      <c r="C697" s="395"/>
      <c r="D697" s="395"/>
      <c r="E697" s="395"/>
      <c r="F697" s="395"/>
      <c r="G697" s="396"/>
      <c r="H697" s="25"/>
      <c r="I697" s="26"/>
      <c r="J697" s="26"/>
      <c r="K697" s="26"/>
      <c r="L697" s="26"/>
      <c r="M697" s="26"/>
      <c r="N697" s="26"/>
      <c r="O697" s="26"/>
      <c r="P697" s="26"/>
      <c r="Q697" s="26"/>
      <c r="R697" s="26"/>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6"/>
      <c r="AR697" s="26"/>
      <c r="AS697" s="26"/>
      <c r="AT697" s="26"/>
      <c r="AU697" s="26"/>
      <c r="AV697" s="26"/>
      <c r="AW697" s="26"/>
      <c r="AX697" s="26"/>
      <c r="AY697" s="27"/>
    </row>
    <row r="698" spans="1:51" ht="14.25" customHeight="1">
      <c r="A698" s="8"/>
      <c r="B698" s="394"/>
      <c r="C698" s="395"/>
      <c r="D698" s="395"/>
      <c r="E698" s="395"/>
      <c r="F698" s="395"/>
      <c r="G698" s="396"/>
      <c r="H698" s="25"/>
      <c r="I698" s="26"/>
      <c r="J698" s="26"/>
      <c r="K698" s="26"/>
      <c r="L698" s="26"/>
      <c r="M698" s="26"/>
      <c r="N698" s="26"/>
      <c r="O698" s="26"/>
      <c r="P698" s="26"/>
      <c r="Q698" s="26"/>
      <c r="R698" s="26"/>
      <c r="S698" s="28"/>
      <c r="T698" s="28"/>
      <c r="U698" s="28"/>
      <c r="V698" s="28"/>
      <c r="W698" s="28"/>
      <c r="X698" s="28"/>
      <c r="Y698" s="28"/>
      <c r="Z698" s="28"/>
      <c r="AA698" s="28"/>
      <c r="AB698" s="28"/>
      <c r="AC698" s="28"/>
      <c r="AD698" s="31"/>
      <c r="AE698" s="28"/>
      <c r="AF698" s="28"/>
      <c r="AG698" s="28"/>
      <c r="AH698" s="28"/>
      <c r="AI698" s="28"/>
      <c r="AJ698" s="28"/>
      <c r="AK698" s="28"/>
      <c r="AL698" s="28"/>
      <c r="AM698" s="28"/>
      <c r="AN698" s="28"/>
      <c r="AO698" s="28"/>
      <c r="AP698" s="28"/>
      <c r="AQ698" s="26"/>
      <c r="AR698" s="26"/>
      <c r="AS698" s="26"/>
      <c r="AT698" s="26"/>
      <c r="AU698" s="26"/>
      <c r="AV698" s="26"/>
      <c r="AW698" s="26"/>
      <c r="AX698" s="26"/>
      <c r="AY698" s="27"/>
    </row>
    <row r="699" spans="1:51" ht="14.25" customHeight="1">
      <c r="A699" s="8"/>
      <c r="B699" s="394"/>
      <c r="C699" s="395"/>
      <c r="D699" s="395"/>
      <c r="E699" s="395"/>
      <c r="F699" s="395"/>
      <c r="G699" s="396"/>
      <c r="H699" s="25"/>
      <c r="I699" s="26"/>
      <c r="J699" s="26"/>
      <c r="K699" s="26"/>
      <c r="L699" s="26"/>
      <c r="M699" s="26"/>
      <c r="N699" s="26"/>
      <c r="O699" s="26"/>
      <c r="P699" s="26"/>
      <c r="Q699" s="26"/>
      <c r="R699" s="26"/>
      <c r="S699" s="28"/>
      <c r="T699" s="28"/>
      <c r="U699" s="33"/>
      <c r="V699" s="33"/>
      <c r="W699" s="33"/>
      <c r="X699" s="33"/>
      <c r="Y699" s="33"/>
      <c r="Z699" s="33"/>
      <c r="AA699" s="33"/>
      <c r="AB699" s="33"/>
      <c r="AC699" s="33"/>
      <c r="AD699" s="28"/>
      <c r="AE699" s="28"/>
      <c r="AF699" s="77"/>
      <c r="AG699" s="78"/>
      <c r="AH699" s="78"/>
      <c r="AI699" s="78"/>
      <c r="AJ699" s="78"/>
      <c r="AK699" s="78"/>
      <c r="AL699" s="78"/>
      <c r="AM699" s="78"/>
      <c r="AN699" s="78"/>
      <c r="AO699" s="78"/>
      <c r="AP699" s="28"/>
      <c r="AQ699" s="26"/>
      <c r="AR699" s="26"/>
      <c r="AS699" s="26"/>
      <c r="AT699" s="26"/>
      <c r="AU699" s="26"/>
      <c r="AV699" s="26"/>
      <c r="AW699" s="26"/>
      <c r="AX699" s="26"/>
      <c r="AY699" s="27"/>
    </row>
    <row r="700" spans="1:51" ht="14.25" customHeight="1">
      <c r="A700" s="8"/>
      <c r="B700" s="394"/>
      <c r="C700" s="395"/>
      <c r="D700" s="395"/>
      <c r="E700" s="395"/>
      <c r="F700" s="395"/>
      <c r="G700" s="396"/>
      <c r="H700" s="25"/>
      <c r="I700" s="26"/>
      <c r="J700" s="26"/>
      <c r="K700" s="26"/>
      <c r="L700" s="26"/>
      <c r="M700" s="26"/>
      <c r="N700" s="26"/>
      <c r="O700" s="26"/>
      <c r="P700" s="26"/>
      <c r="Q700" s="26"/>
      <c r="R700" s="26"/>
      <c r="S700" s="28"/>
      <c r="T700" s="28"/>
      <c r="U700" s="33"/>
      <c r="V700" s="33"/>
      <c r="W700" s="33"/>
      <c r="X700" s="33"/>
      <c r="Y700" s="33"/>
      <c r="Z700" s="33"/>
      <c r="AA700" s="33"/>
      <c r="AB700" s="33"/>
      <c r="AC700" s="33"/>
      <c r="AD700" s="28"/>
      <c r="AE700" s="28"/>
      <c r="AF700" s="28"/>
      <c r="AG700" s="33"/>
      <c r="AH700" s="33"/>
      <c r="AI700" s="33"/>
      <c r="AJ700" s="33"/>
      <c r="AK700" s="33"/>
      <c r="AL700" s="33"/>
      <c r="AM700" s="33"/>
      <c r="AN700" s="33"/>
      <c r="AO700" s="33"/>
      <c r="AP700" s="28"/>
      <c r="AQ700" s="26"/>
      <c r="AR700" s="26"/>
      <c r="AS700" s="26"/>
      <c r="AT700" s="26"/>
      <c r="AU700" s="26"/>
      <c r="AV700" s="26"/>
      <c r="AW700" s="26"/>
      <c r="AX700" s="26"/>
      <c r="AY700" s="27"/>
    </row>
    <row r="701" spans="1:51" ht="14.25" customHeight="1">
      <c r="A701" s="8"/>
      <c r="B701" s="394"/>
      <c r="C701" s="395"/>
      <c r="D701" s="395"/>
      <c r="E701" s="395"/>
      <c r="F701" s="395"/>
      <c r="G701" s="396"/>
      <c r="H701" s="25"/>
      <c r="I701" s="26"/>
      <c r="J701" s="26"/>
      <c r="K701" s="26"/>
      <c r="L701" s="26"/>
      <c r="M701" s="26"/>
      <c r="N701" s="26"/>
      <c r="O701" s="26"/>
      <c r="P701" s="26"/>
      <c r="Q701" s="26"/>
      <c r="R701" s="26"/>
      <c r="S701" s="28"/>
      <c r="T701" s="30"/>
      <c r="U701" s="30"/>
      <c r="V701" s="30"/>
      <c r="W701" s="30"/>
      <c r="X701" s="30"/>
      <c r="Y701" s="30"/>
      <c r="Z701" s="30"/>
      <c r="AA701" s="30"/>
      <c r="AB701" s="30"/>
      <c r="AC701" s="30"/>
      <c r="AD701" s="28"/>
      <c r="AE701" s="28"/>
      <c r="AF701" s="34"/>
      <c r="AG701" s="34"/>
      <c r="AH701" s="34"/>
      <c r="AI701" s="34"/>
      <c r="AJ701" s="34"/>
      <c r="AK701" s="34"/>
      <c r="AL701" s="34"/>
      <c r="AM701" s="34"/>
      <c r="AN701" s="34"/>
      <c r="AO701" s="34"/>
      <c r="AP701" s="33"/>
      <c r="AQ701" s="26"/>
      <c r="AR701" s="26"/>
      <c r="AS701" s="26"/>
      <c r="AT701" s="26"/>
      <c r="AU701" s="26"/>
      <c r="AV701" s="26"/>
      <c r="AW701" s="26"/>
      <c r="AX701" s="26"/>
      <c r="AY701" s="27"/>
    </row>
    <row r="702" spans="1:51" ht="14.25" customHeight="1">
      <c r="A702" s="8"/>
      <c r="B702" s="394"/>
      <c r="C702" s="395"/>
      <c r="D702" s="395"/>
      <c r="E702" s="395"/>
      <c r="F702" s="395"/>
      <c r="G702" s="396"/>
      <c r="H702" s="25"/>
      <c r="I702" s="26"/>
      <c r="J702" s="26"/>
      <c r="K702" s="26"/>
      <c r="L702" s="26"/>
      <c r="M702" s="26"/>
      <c r="N702" s="26"/>
      <c r="O702" s="26"/>
      <c r="P702" s="26"/>
      <c r="Q702" s="26"/>
      <c r="R702" s="26"/>
      <c r="S702" s="28"/>
      <c r="T702" s="28"/>
      <c r="U702" s="28"/>
      <c r="V702" s="28"/>
      <c r="W702" s="28"/>
      <c r="X702" s="28"/>
      <c r="Y702" s="28"/>
      <c r="Z702" s="28"/>
      <c r="AA702" s="28"/>
      <c r="AB702" s="28"/>
      <c r="AC702" s="28"/>
      <c r="AD702" s="28"/>
      <c r="AE702" s="28"/>
      <c r="AF702" s="28"/>
      <c r="AG702" s="28"/>
      <c r="AH702" s="28"/>
      <c r="AI702" s="33"/>
      <c r="AJ702" s="33"/>
      <c r="AK702" s="33"/>
      <c r="AL702" s="33"/>
      <c r="AM702" s="33"/>
      <c r="AN702" s="33"/>
      <c r="AO702" s="33"/>
      <c r="AP702" s="33"/>
      <c r="AQ702" s="26"/>
      <c r="AR702" s="26"/>
      <c r="AS702" s="26"/>
      <c r="AT702" s="26"/>
      <c r="AU702" s="26"/>
      <c r="AV702" s="26"/>
      <c r="AW702" s="26"/>
      <c r="AX702" s="26"/>
      <c r="AY702" s="27"/>
    </row>
    <row r="703" spans="1:51" ht="14.25" customHeight="1">
      <c r="B703" s="394"/>
      <c r="C703" s="395"/>
      <c r="D703" s="395"/>
      <c r="E703" s="395"/>
      <c r="F703" s="395"/>
      <c r="G703" s="396"/>
      <c r="H703" s="25"/>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7"/>
    </row>
    <row r="704" spans="1:51" ht="14.25" customHeight="1" thickBot="1">
      <c r="B704" s="670"/>
      <c r="C704" s="671"/>
      <c r="D704" s="671"/>
      <c r="E704" s="671"/>
      <c r="F704" s="671"/>
      <c r="G704" s="672"/>
      <c r="H704" s="50"/>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c r="AQ704" s="51"/>
      <c r="AR704" s="51"/>
      <c r="AS704" s="51"/>
      <c r="AT704" s="51"/>
      <c r="AU704" s="51"/>
      <c r="AV704" s="51"/>
      <c r="AW704" s="51"/>
      <c r="AX704" s="51"/>
      <c r="AY704" s="52"/>
    </row>
    <row r="705" spans="2:51" ht="41.25" customHeight="1">
      <c r="B705" s="19"/>
      <c r="C705" s="19"/>
      <c r="D705" s="19"/>
      <c r="E705" s="19"/>
      <c r="F705" s="19"/>
      <c r="G705" s="19"/>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c r="AU705" s="26"/>
      <c r="AV705" s="26"/>
      <c r="AW705" s="26"/>
      <c r="AX705" s="26"/>
      <c r="AY705" s="26"/>
    </row>
    <row r="706" spans="2:51" ht="30" customHeight="1" thickBot="1">
      <c r="B706" s="307" t="s">
        <v>121</v>
      </c>
      <c r="C706" s="307"/>
      <c r="D706" s="307"/>
      <c r="E706" s="307"/>
      <c r="F706" s="308"/>
      <c r="G706" s="308"/>
      <c r="H706" s="309" t="s">
        <v>66</v>
      </c>
      <c r="I706" s="309"/>
      <c r="J706" s="309"/>
      <c r="K706" s="309"/>
      <c r="L706" s="309"/>
      <c r="M706" s="309"/>
      <c r="N706" s="309"/>
      <c r="O706" s="309"/>
      <c r="P706" s="309"/>
      <c r="Q706" s="309"/>
      <c r="R706" s="309"/>
      <c r="S706" s="309"/>
      <c r="T706" s="309"/>
      <c r="U706" s="309"/>
      <c r="V706" s="309"/>
      <c r="W706" s="309"/>
      <c r="X706" s="309"/>
      <c r="Y706" s="309"/>
      <c r="Z706" s="309"/>
      <c r="AA706" s="309"/>
      <c r="AB706" s="309"/>
      <c r="AC706" s="309"/>
      <c r="AD706" s="309"/>
      <c r="AE706" s="309"/>
      <c r="AF706" s="309"/>
      <c r="AG706" s="309"/>
      <c r="AH706" s="309"/>
      <c r="AI706" s="309"/>
      <c r="AJ706" s="309"/>
      <c r="AK706" s="309"/>
      <c r="AL706" s="309"/>
      <c r="AM706" s="309"/>
      <c r="AN706" s="309"/>
      <c r="AO706" s="309"/>
      <c r="AP706" s="309"/>
      <c r="AQ706" s="309"/>
      <c r="AR706" s="309"/>
      <c r="AS706" s="309"/>
      <c r="AT706" s="309"/>
      <c r="AU706" s="309"/>
      <c r="AV706" s="309"/>
      <c r="AW706" s="309"/>
      <c r="AX706" s="309"/>
      <c r="AY706" s="309"/>
    </row>
    <row r="707" spans="2:51" ht="24.75" customHeight="1">
      <c r="B707" s="313" t="s">
        <v>140</v>
      </c>
      <c r="C707" s="314"/>
      <c r="D707" s="314"/>
      <c r="E707" s="314"/>
      <c r="F707" s="314"/>
      <c r="G707" s="315"/>
      <c r="H707" s="319" t="s">
        <v>141</v>
      </c>
      <c r="I707" s="320"/>
      <c r="J707" s="320"/>
      <c r="K707" s="320"/>
      <c r="L707" s="320"/>
      <c r="M707" s="320"/>
      <c r="N707" s="320"/>
      <c r="O707" s="320"/>
      <c r="P707" s="320"/>
      <c r="Q707" s="320"/>
      <c r="R707" s="320"/>
      <c r="S707" s="320"/>
      <c r="T707" s="320"/>
      <c r="U707" s="320"/>
      <c r="V707" s="320"/>
      <c r="W707" s="320"/>
      <c r="X707" s="320"/>
      <c r="Y707" s="320"/>
      <c r="Z707" s="320"/>
      <c r="AA707" s="320"/>
      <c r="AB707" s="320"/>
      <c r="AC707" s="321"/>
      <c r="AD707" s="319" t="s">
        <v>142</v>
      </c>
      <c r="AE707" s="320"/>
      <c r="AF707" s="320"/>
      <c r="AG707" s="320"/>
      <c r="AH707" s="320"/>
      <c r="AI707" s="320"/>
      <c r="AJ707" s="320"/>
      <c r="AK707" s="320"/>
      <c r="AL707" s="320"/>
      <c r="AM707" s="320"/>
      <c r="AN707" s="320"/>
      <c r="AO707" s="320"/>
      <c r="AP707" s="320"/>
      <c r="AQ707" s="320"/>
      <c r="AR707" s="320"/>
      <c r="AS707" s="320"/>
      <c r="AT707" s="320"/>
      <c r="AU707" s="320"/>
      <c r="AV707" s="320"/>
      <c r="AW707" s="320"/>
      <c r="AX707" s="320"/>
      <c r="AY707" s="322"/>
    </row>
    <row r="708" spans="2:51" ht="24.75" customHeight="1">
      <c r="B708" s="313"/>
      <c r="C708" s="314"/>
      <c r="D708" s="314"/>
      <c r="E708" s="314"/>
      <c r="F708" s="314"/>
      <c r="G708" s="315"/>
      <c r="H708" s="326" t="s">
        <v>60</v>
      </c>
      <c r="I708" s="327"/>
      <c r="J708" s="327"/>
      <c r="K708" s="327"/>
      <c r="L708" s="328"/>
      <c r="M708" s="329" t="s">
        <v>143</v>
      </c>
      <c r="N708" s="327"/>
      <c r="O708" s="327"/>
      <c r="P708" s="327"/>
      <c r="Q708" s="327"/>
      <c r="R708" s="327"/>
      <c r="S708" s="327"/>
      <c r="T708" s="327"/>
      <c r="U708" s="327"/>
      <c r="V708" s="327"/>
      <c r="W708" s="327"/>
      <c r="X708" s="327"/>
      <c r="Y708" s="328"/>
      <c r="Z708" s="323" t="s">
        <v>144</v>
      </c>
      <c r="AA708" s="324"/>
      <c r="AB708" s="324"/>
      <c r="AC708" s="325"/>
      <c r="AD708" s="326" t="s">
        <v>60</v>
      </c>
      <c r="AE708" s="327"/>
      <c r="AF708" s="327"/>
      <c r="AG708" s="327"/>
      <c r="AH708" s="328"/>
      <c r="AI708" s="329" t="s">
        <v>143</v>
      </c>
      <c r="AJ708" s="327"/>
      <c r="AK708" s="327"/>
      <c r="AL708" s="327"/>
      <c r="AM708" s="327"/>
      <c r="AN708" s="327"/>
      <c r="AO708" s="327"/>
      <c r="AP708" s="327"/>
      <c r="AQ708" s="327"/>
      <c r="AR708" s="327"/>
      <c r="AS708" s="327"/>
      <c r="AT708" s="327"/>
      <c r="AU708" s="328"/>
      <c r="AV708" s="323" t="s">
        <v>144</v>
      </c>
      <c r="AW708" s="324"/>
      <c r="AX708" s="324"/>
      <c r="AY708" s="330"/>
    </row>
    <row r="709" spans="2:51" ht="24.75" customHeight="1">
      <c r="B709" s="313"/>
      <c r="C709" s="314"/>
      <c r="D709" s="314"/>
      <c r="E709" s="314"/>
      <c r="F709" s="314"/>
      <c r="G709" s="315"/>
      <c r="H709" s="703" t="s">
        <v>148</v>
      </c>
      <c r="I709" s="600"/>
      <c r="J709" s="600"/>
      <c r="K709" s="600"/>
      <c r="L709" s="601"/>
      <c r="M709" s="704" t="s">
        <v>201</v>
      </c>
      <c r="N709" s="734"/>
      <c r="O709" s="734"/>
      <c r="P709" s="734"/>
      <c r="Q709" s="734"/>
      <c r="R709" s="734"/>
      <c r="S709" s="734"/>
      <c r="T709" s="734"/>
      <c r="U709" s="734"/>
      <c r="V709" s="734"/>
      <c r="W709" s="734"/>
      <c r="X709" s="734"/>
      <c r="Y709" s="735"/>
      <c r="Z709" s="694">
        <v>2</v>
      </c>
      <c r="AA709" s="695"/>
      <c r="AB709" s="695"/>
      <c r="AC709" s="921"/>
      <c r="AD709" s="703"/>
      <c r="AE709" s="600"/>
      <c r="AF709" s="600"/>
      <c r="AG709" s="600"/>
      <c r="AH709" s="601"/>
      <c r="AI709" s="704"/>
      <c r="AJ709" s="705"/>
      <c r="AK709" s="705"/>
      <c r="AL709" s="705"/>
      <c r="AM709" s="705"/>
      <c r="AN709" s="705"/>
      <c r="AO709" s="705"/>
      <c r="AP709" s="705"/>
      <c r="AQ709" s="705"/>
      <c r="AR709" s="705"/>
      <c r="AS709" s="705"/>
      <c r="AT709" s="705"/>
      <c r="AU709" s="706"/>
      <c r="AV709" s="694"/>
      <c r="AW709" s="695"/>
      <c r="AX709" s="695"/>
      <c r="AY709" s="696"/>
    </row>
    <row r="710" spans="2:51" ht="24.75" customHeight="1">
      <c r="B710" s="313"/>
      <c r="C710" s="314"/>
      <c r="D710" s="314"/>
      <c r="E710" s="314"/>
      <c r="F710" s="314"/>
      <c r="G710" s="315"/>
      <c r="H710" s="341"/>
      <c r="I710" s="342"/>
      <c r="J710" s="342"/>
      <c r="K710" s="342"/>
      <c r="L710" s="343"/>
      <c r="M710" s="346"/>
      <c r="N710" s="347"/>
      <c r="O710" s="347"/>
      <c r="P710" s="347"/>
      <c r="Q710" s="347"/>
      <c r="R710" s="347"/>
      <c r="S710" s="347"/>
      <c r="T710" s="347"/>
      <c r="U710" s="347"/>
      <c r="V710" s="347"/>
      <c r="W710" s="347"/>
      <c r="X710" s="347"/>
      <c r="Y710" s="348"/>
      <c r="Z710" s="697"/>
      <c r="AA710" s="698"/>
      <c r="AB710" s="698"/>
      <c r="AC710" s="720"/>
      <c r="AD710" s="341"/>
      <c r="AE710" s="342"/>
      <c r="AF710" s="342"/>
      <c r="AG710" s="342"/>
      <c r="AH710" s="343"/>
      <c r="AI710" s="346"/>
      <c r="AJ710" s="347"/>
      <c r="AK710" s="347"/>
      <c r="AL710" s="347"/>
      <c r="AM710" s="347"/>
      <c r="AN710" s="347"/>
      <c r="AO710" s="347"/>
      <c r="AP710" s="347"/>
      <c r="AQ710" s="347"/>
      <c r="AR710" s="347"/>
      <c r="AS710" s="347"/>
      <c r="AT710" s="347"/>
      <c r="AU710" s="348"/>
      <c r="AV710" s="697"/>
      <c r="AW710" s="698"/>
      <c r="AX710" s="698"/>
      <c r="AY710" s="699"/>
    </row>
    <row r="711" spans="2:51" ht="24.75" customHeight="1">
      <c r="B711" s="313"/>
      <c r="C711" s="314"/>
      <c r="D711" s="314"/>
      <c r="E711" s="314"/>
      <c r="F711" s="314"/>
      <c r="G711" s="315"/>
      <c r="H711" s="341"/>
      <c r="I711" s="342"/>
      <c r="J711" s="342"/>
      <c r="K711" s="342"/>
      <c r="L711" s="343"/>
      <c r="M711" s="346"/>
      <c r="N711" s="347"/>
      <c r="O711" s="347"/>
      <c r="P711" s="347"/>
      <c r="Q711" s="347"/>
      <c r="R711" s="347"/>
      <c r="S711" s="347"/>
      <c r="T711" s="347"/>
      <c r="U711" s="347"/>
      <c r="V711" s="347"/>
      <c r="W711" s="347"/>
      <c r="X711" s="347"/>
      <c r="Y711" s="348"/>
      <c r="Z711" s="697"/>
      <c r="AA711" s="698"/>
      <c r="AB711" s="698"/>
      <c r="AC711" s="720"/>
      <c r="AD711" s="341"/>
      <c r="AE711" s="342"/>
      <c r="AF711" s="342"/>
      <c r="AG711" s="342"/>
      <c r="AH711" s="343"/>
      <c r="AI711" s="346"/>
      <c r="AJ711" s="347"/>
      <c r="AK711" s="347"/>
      <c r="AL711" s="347"/>
      <c r="AM711" s="347"/>
      <c r="AN711" s="347"/>
      <c r="AO711" s="347"/>
      <c r="AP711" s="347"/>
      <c r="AQ711" s="347"/>
      <c r="AR711" s="347"/>
      <c r="AS711" s="347"/>
      <c r="AT711" s="347"/>
      <c r="AU711" s="348"/>
      <c r="AV711" s="697"/>
      <c r="AW711" s="698"/>
      <c r="AX711" s="698"/>
      <c r="AY711" s="699"/>
    </row>
    <row r="712" spans="2:51" ht="24.75" customHeight="1">
      <c r="B712" s="313"/>
      <c r="C712" s="314"/>
      <c r="D712" s="314"/>
      <c r="E712" s="314"/>
      <c r="F712" s="314"/>
      <c r="G712" s="315"/>
      <c r="H712" s="341"/>
      <c r="I712" s="342"/>
      <c r="J712" s="342"/>
      <c r="K712" s="342"/>
      <c r="L712" s="343"/>
      <c r="M712" s="346"/>
      <c r="N712" s="347"/>
      <c r="O712" s="347"/>
      <c r="P712" s="347"/>
      <c r="Q712" s="347"/>
      <c r="R712" s="347"/>
      <c r="S712" s="347"/>
      <c r="T712" s="347"/>
      <c r="U712" s="347"/>
      <c r="V712" s="347"/>
      <c r="W712" s="347"/>
      <c r="X712" s="347"/>
      <c r="Y712" s="348"/>
      <c r="Z712" s="697"/>
      <c r="AA712" s="698"/>
      <c r="AB712" s="698"/>
      <c r="AC712" s="720"/>
      <c r="AD712" s="341"/>
      <c r="AE712" s="342"/>
      <c r="AF712" s="342"/>
      <c r="AG712" s="342"/>
      <c r="AH712" s="343"/>
      <c r="AI712" s="346"/>
      <c r="AJ712" s="347"/>
      <c r="AK712" s="347"/>
      <c r="AL712" s="347"/>
      <c r="AM712" s="347"/>
      <c r="AN712" s="347"/>
      <c r="AO712" s="347"/>
      <c r="AP712" s="347"/>
      <c r="AQ712" s="347"/>
      <c r="AR712" s="347"/>
      <c r="AS712" s="347"/>
      <c r="AT712" s="347"/>
      <c r="AU712" s="348"/>
      <c r="AV712" s="697"/>
      <c r="AW712" s="698"/>
      <c r="AX712" s="698"/>
      <c r="AY712" s="699"/>
    </row>
    <row r="713" spans="2:51" ht="24.75" customHeight="1">
      <c r="B713" s="313"/>
      <c r="C713" s="314"/>
      <c r="D713" s="314"/>
      <c r="E713" s="314"/>
      <c r="F713" s="314"/>
      <c r="G713" s="315"/>
      <c r="H713" s="341"/>
      <c r="I713" s="342"/>
      <c r="J713" s="342"/>
      <c r="K713" s="342"/>
      <c r="L713" s="343"/>
      <c r="M713" s="346"/>
      <c r="N713" s="347"/>
      <c r="O713" s="347"/>
      <c r="P713" s="347"/>
      <c r="Q713" s="347"/>
      <c r="R713" s="347"/>
      <c r="S713" s="347"/>
      <c r="T713" s="347"/>
      <c r="U713" s="347"/>
      <c r="V713" s="347"/>
      <c r="W713" s="347"/>
      <c r="X713" s="347"/>
      <c r="Y713" s="348"/>
      <c r="Z713" s="697"/>
      <c r="AA713" s="698"/>
      <c r="AB713" s="698"/>
      <c r="AC713" s="698"/>
      <c r="AD713" s="341"/>
      <c r="AE713" s="342"/>
      <c r="AF713" s="342"/>
      <c r="AG713" s="342"/>
      <c r="AH713" s="343"/>
      <c r="AI713" s="346"/>
      <c r="AJ713" s="347"/>
      <c r="AK713" s="347"/>
      <c r="AL713" s="347"/>
      <c r="AM713" s="347"/>
      <c r="AN713" s="347"/>
      <c r="AO713" s="347"/>
      <c r="AP713" s="347"/>
      <c r="AQ713" s="347"/>
      <c r="AR713" s="347"/>
      <c r="AS713" s="347"/>
      <c r="AT713" s="347"/>
      <c r="AU713" s="348"/>
      <c r="AV713" s="697"/>
      <c r="AW713" s="698"/>
      <c r="AX713" s="698"/>
      <c r="AY713" s="699"/>
    </row>
    <row r="714" spans="2:51" ht="24.75" customHeight="1">
      <c r="B714" s="313"/>
      <c r="C714" s="314"/>
      <c r="D714" s="314"/>
      <c r="E714" s="314"/>
      <c r="F714" s="314"/>
      <c r="G714" s="315"/>
      <c r="H714" s="341"/>
      <c r="I714" s="342"/>
      <c r="J714" s="342"/>
      <c r="K714" s="342"/>
      <c r="L714" s="343"/>
      <c r="M714" s="346"/>
      <c r="N714" s="347"/>
      <c r="O714" s="347"/>
      <c r="P714" s="347"/>
      <c r="Q714" s="347"/>
      <c r="R714" s="347"/>
      <c r="S714" s="347"/>
      <c r="T714" s="347"/>
      <c r="U714" s="347"/>
      <c r="V714" s="347"/>
      <c r="W714" s="347"/>
      <c r="X714" s="347"/>
      <c r="Y714" s="348"/>
      <c r="Z714" s="697"/>
      <c r="AA714" s="698"/>
      <c r="AB714" s="698"/>
      <c r="AC714" s="698"/>
      <c r="AD714" s="341"/>
      <c r="AE714" s="342"/>
      <c r="AF714" s="342"/>
      <c r="AG714" s="342"/>
      <c r="AH714" s="343"/>
      <c r="AI714" s="346"/>
      <c r="AJ714" s="347"/>
      <c r="AK714" s="347"/>
      <c r="AL714" s="347"/>
      <c r="AM714" s="347"/>
      <c r="AN714" s="347"/>
      <c r="AO714" s="347"/>
      <c r="AP714" s="347"/>
      <c r="AQ714" s="347"/>
      <c r="AR714" s="347"/>
      <c r="AS714" s="347"/>
      <c r="AT714" s="347"/>
      <c r="AU714" s="348"/>
      <c r="AV714" s="697"/>
      <c r="AW714" s="698"/>
      <c r="AX714" s="698"/>
      <c r="AY714" s="699"/>
    </row>
    <row r="715" spans="2:51" ht="24.75" customHeight="1">
      <c r="B715" s="313"/>
      <c r="C715" s="314"/>
      <c r="D715" s="314"/>
      <c r="E715" s="314"/>
      <c r="F715" s="314"/>
      <c r="G715" s="315"/>
      <c r="H715" s="341"/>
      <c r="I715" s="342"/>
      <c r="J715" s="342"/>
      <c r="K715" s="342"/>
      <c r="L715" s="343"/>
      <c r="M715" s="346"/>
      <c r="N715" s="347"/>
      <c r="O715" s="347"/>
      <c r="P715" s="347"/>
      <c r="Q715" s="347"/>
      <c r="R715" s="347"/>
      <c r="S715" s="347"/>
      <c r="T715" s="347"/>
      <c r="U715" s="347"/>
      <c r="V715" s="347"/>
      <c r="W715" s="347"/>
      <c r="X715" s="347"/>
      <c r="Y715" s="348"/>
      <c r="Z715" s="697"/>
      <c r="AA715" s="698"/>
      <c r="AB715" s="698"/>
      <c r="AC715" s="698"/>
      <c r="AD715" s="341"/>
      <c r="AE715" s="342"/>
      <c r="AF715" s="342"/>
      <c r="AG715" s="342"/>
      <c r="AH715" s="343"/>
      <c r="AI715" s="346"/>
      <c r="AJ715" s="347"/>
      <c r="AK715" s="347"/>
      <c r="AL715" s="347"/>
      <c r="AM715" s="347"/>
      <c r="AN715" s="347"/>
      <c r="AO715" s="347"/>
      <c r="AP715" s="347"/>
      <c r="AQ715" s="347"/>
      <c r="AR715" s="347"/>
      <c r="AS715" s="347"/>
      <c r="AT715" s="347"/>
      <c r="AU715" s="348"/>
      <c r="AV715" s="697"/>
      <c r="AW715" s="698"/>
      <c r="AX715" s="698"/>
      <c r="AY715" s="699"/>
    </row>
    <row r="716" spans="2:51" ht="24.75" customHeight="1">
      <c r="B716" s="313"/>
      <c r="C716" s="314"/>
      <c r="D716" s="314"/>
      <c r="E716" s="314"/>
      <c r="F716" s="314"/>
      <c r="G716" s="315"/>
      <c r="H716" s="642"/>
      <c r="I716" s="595"/>
      <c r="J716" s="595"/>
      <c r="K716" s="595"/>
      <c r="L716" s="596"/>
      <c r="M716" s="643"/>
      <c r="N716" s="644"/>
      <c r="O716" s="644"/>
      <c r="P716" s="644"/>
      <c r="Q716" s="644"/>
      <c r="R716" s="644"/>
      <c r="S716" s="644"/>
      <c r="T716" s="644"/>
      <c r="U716" s="644"/>
      <c r="V716" s="644"/>
      <c r="W716" s="644"/>
      <c r="X716" s="644"/>
      <c r="Y716" s="645"/>
      <c r="Z716" s="646"/>
      <c r="AA716" s="647"/>
      <c r="AB716" s="647"/>
      <c r="AC716" s="647"/>
      <c r="AD716" s="642"/>
      <c r="AE716" s="595"/>
      <c r="AF716" s="595"/>
      <c r="AG716" s="595"/>
      <c r="AH716" s="596"/>
      <c r="AI716" s="643"/>
      <c r="AJ716" s="644"/>
      <c r="AK716" s="644"/>
      <c r="AL716" s="644"/>
      <c r="AM716" s="644"/>
      <c r="AN716" s="644"/>
      <c r="AO716" s="644"/>
      <c r="AP716" s="644"/>
      <c r="AQ716" s="644"/>
      <c r="AR716" s="644"/>
      <c r="AS716" s="644"/>
      <c r="AT716" s="644"/>
      <c r="AU716" s="645"/>
      <c r="AV716" s="646"/>
      <c r="AW716" s="647"/>
      <c r="AX716" s="647"/>
      <c r="AY716" s="648"/>
    </row>
    <row r="717" spans="2:51" ht="24.75" customHeight="1">
      <c r="B717" s="313"/>
      <c r="C717" s="314"/>
      <c r="D717" s="314"/>
      <c r="E717" s="314"/>
      <c r="F717" s="314"/>
      <c r="G717" s="315"/>
      <c r="H717" s="716" t="s">
        <v>35</v>
      </c>
      <c r="I717" s="368"/>
      <c r="J717" s="368"/>
      <c r="K717" s="368"/>
      <c r="L717" s="368"/>
      <c r="M717" s="717"/>
      <c r="N717" s="718"/>
      <c r="O717" s="718"/>
      <c r="P717" s="718"/>
      <c r="Q717" s="718"/>
      <c r="R717" s="718"/>
      <c r="S717" s="718"/>
      <c r="T717" s="718"/>
      <c r="U717" s="718"/>
      <c r="V717" s="718"/>
      <c r="W717" s="718"/>
      <c r="X717" s="718"/>
      <c r="Y717" s="719"/>
      <c r="Z717" s="639">
        <f>SUM(Z709:AC716)</f>
        <v>2</v>
      </c>
      <c r="AA717" s="640"/>
      <c r="AB717" s="640"/>
      <c r="AC717" s="736"/>
      <c r="AD717" s="716" t="s">
        <v>35</v>
      </c>
      <c r="AE717" s="368"/>
      <c r="AF717" s="368"/>
      <c r="AG717" s="368"/>
      <c r="AH717" s="368"/>
      <c r="AI717" s="717"/>
      <c r="AJ717" s="718"/>
      <c r="AK717" s="718"/>
      <c r="AL717" s="718"/>
      <c r="AM717" s="718"/>
      <c r="AN717" s="718"/>
      <c r="AO717" s="718"/>
      <c r="AP717" s="718"/>
      <c r="AQ717" s="718"/>
      <c r="AR717" s="718"/>
      <c r="AS717" s="718"/>
      <c r="AT717" s="718"/>
      <c r="AU717" s="719"/>
      <c r="AV717" s="639">
        <f>SUM(AV709:AY716)</f>
        <v>0</v>
      </c>
      <c r="AW717" s="640"/>
      <c r="AX717" s="640"/>
      <c r="AY717" s="641"/>
    </row>
    <row r="718" spans="2:51" ht="25.15" customHeight="1">
      <c r="B718" s="313"/>
      <c r="C718" s="314"/>
      <c r="D718" s="314"/>
      <c r="E718" s="314"/>
      <c r="F718" s="314"/>
      <c r="G718" s="315"/>
      <c r="H718" s="721" t="s">
        <v>146</v>
      </c>
      <c r="I718" s="724"/>
      <c r="J718" s="724"/>
      <c r="K718" s="724"/>
      <c r="L718" s="724"/>
      <c r="M718" s="724"/>
      <c r="N718" s="724"/>
      <c r="O718" s="724"/>
      <c r="P718" s="724"/>
      <c r="Q718" s="724"/>
      <c r="R718" s="724"/>
      <c r="S718" s="724"/>
      <c r="T718" s="724"/>
      <c r="U718" s="724"/>
      <c r="V718" s="724"/>
      <c r="W718" s="724"/>
      <c r="X718" s="724"/>
      <c r="Y718" s="724"/>
      <c r="Z718" s="724"/>
      <c r="AA718" s="724"/>
      <c r="AB718" s="724"/>
      <c r="AC718" s="737"/>
      <c r="AD718" s="721" t="s">
        <v>147</v>
      </c>
      <c r="AE718" s="724"/>
      <c r="AF718" s="724"/>
      <c r="AG718" s="724"/>
      <c r="AH718" s="724"/>
      <c r="AI718" s="724"/>
      <c r="AJ718" s="724"/>
      <c r="AK718" s="724"/>
      <c r="AL718" s="724"/>
      <c r="AM718" s="724"/>
      <c r="AN718" s="724"/>
      <c r="AO718" s="724"/>
      <c r="AP718" s="724"/>
      <c r="AQ718" s="724"/>
      <c r="AR718" s="724"/>
      <c r="AS718" s="724"/>
      <c r="AT718" s="724"/>
      <c r="AU718" s="724"/>
      <c r="AV718" s="724"/>
      <c r="AW718" s="724"/>
      <c r="AX718" s="724"/>
      <c r="AY718" s="725"/>
    </row>
    <row r="719" spans="2:51" ht="25.5" customHeight="1">
      <c r="B719" s="313"/>
      <c r="C719" s="314"/>
      <c r="D719" s="314"/>
      <c r="E719" s="314"/>
      <c r="F719" s="314"/>
      <c r="G719" s="315"/>
      <c r="H719" s="726" t="s">
        <v>60</v>
      </c>
      <c r="I719" s="519"/>
      <c r="J719" s="519"/>
      <c r="K719" s="519"/>
      <c r="L719" s="519"/>
      <c r="M719" s="329" t="s">
        <v>143</v>
      </c>
      <c r="N719" s="290"/>
      <c r="O719" s="290"/>
      <c r="P719" s="290"/>
      <c r="Q719" s="290"/>
      <c r="R719" s="290"/>
      <c r="S719" s="290"/>
      <c r="T719" s="290"/>
      <c r="U719" s="290"/>
      <c r="V719" s="290"/>
      <c r="W719" s="290"/>
      <c r="X719" s="290"/>
      <c r="Y719" s="731"/>
      <c r="Z719" s="323" t="s">
        <v>144</v>
      </c>
      <c r="AA719" s="732"/>
      <c r="AB719" s="732"/>
      <c r="AC719" s="738"/>
      <c r="AD719" s="726" t="s">
        <v>60</v>
      </c>
      <c r="AE719" s="519"/>
      <c r="AF719" s="519"/>
      <c r="AG719" s="519"/>
      <c r="AH719" s="519"/>
      <c r="AI719" s="329" t="s">
        <v>143</v>
      </c>
      <c r="AJ719" s="290"/>
      <c r="AK719" s="290"/>
      <c r="AL719" s="290"/>
      <c r="AM719" s="290"/>
      <c r="AN719" s="290"/>
      <c r="AO719" s="290"/>
      <c r="AP719" s="290"/>
      <c r="AQ719" s="290"/>
      <c r="AR719" s="290"/>
      <c r="AS719" s="290"/>
      <c r="AT719" s="290"/>
      <c r="AU719" s="731"/>
      <c r="AV719" s="323" t="s">
        <v>144</v>
      </c>
      <c r="AW719" s="732"/>
      <c r="AX719" s="732"/>
      <c r="AY719" s="733"/>
    </row>
    <row r="720" spans="2:51" ht="24.75" customHeight="1">
      <c r="B720" s="313"/>
      <c r="C720" s="314"/>
      <c r="D720" s="314"/>
      <c r="E720" s="314"/>
      <c r="F720" s="314"/>
      <c r="G720" s="315"/>
      <c r="H720" s="703" t="s">
        <v>148</v>
      </c>
      <c r="I720" s="600"/>
      <c r="J720" s="600"/>
      <c r="K720" s="600"/>
      <c r="L720" s="601"/>
      <c r="M720" s="704" t="s">
        <v>201</v>
      </c>
      <c r="N720" s="734"/>
      <c r="O720" s="734"/>
      <c r="P720" s="734"/>
      <c r="Q720" s="734"/>
      <c r="R720" s="734"/>
      <c r="S720" s="734"/>
      <c r="T720" s="734"/>
      <c r="U720" s="734"/>
      <c r="V720" s="734"/>
      <c r="W720" s="734"/>
      <c r="X720" s="734"/>
      <c r="Y720" s="735"/>
      <c r="Z720" s="694">
        <v>1</v>
      </c>
      <c r="AA720" s="695"/>
      <c r="AB720" s="695"/>
      <c r="AC720" s="739"/>
      <c r="AD720" s="703"/>
      <c r="AE720" s="600"/>
      <c r="AF720" s="600"/>
      <c r="AG720" s="600"/>
      <c r="AH720" s="601"/>
      <c r="AI720" s="704"/>
      <c r="AJ720" s="734"/>
      <c r="AK720" s="734"/>
      <c r="AL720" s="734"/>
      <c r="AM720" s="734"/>
      <c r="AN720" s="734"/>
      <c r="AO720" s="734"/>
      <c r="AP720" s="734"/>
      <c r="AQ720" s="734"/>
      <c r="AR720" s="734"/>
      <c r="AS720" s="734"/>
      <c r="AT720" s="734"/>
      <c r="AU720" s="735"/>
      <c r="AV720" s="694"/>
      <c r="AW720" s="695"/>
      <c r="AX720" s="695"/>
      <c r="AY720" s="696"/>
    </row>
    <row r="721" spans="2:51" ht="24.75" customHeight="1">
      <c r="B721" s="313"/>
      <c r="C721" s="314"/>
      <c r="D721" s="314"/>
      <c r="E721" s="314"/>
      <c r="F721" s="314"/>
      <c r="G721" s="315"/>
      <c r="H721" s="341" t="s">
        <v>200</v>
      </c>
      <c r="I721" s="342"/>
      <c r="J721" s="342"/>
      <c r="K721" s="342"/>
      <c r="L721" s="343"/>
      <c r="M721" s="346" t="s">
        <v>201</v>
      </c>
      <c r="N721" s="347"/>
      <c r="O721" s="347"/>
      <c r="P721" s="347"/>
      <c r="Q721" s="347"/>
      <c r="R721" s="347"/>
      <c r="S721" s="347"/>
      <c r="T721" s="347"/>
      <c r="U721" s="347"/>
      <c r="V721" s="347"/>
      <c r="W721" s="347"/>
      <c r="X721" s="347"/>
      <c r="Y721" s="348"/>
      <c r="Z721" s="764">
        <v>0.6</v>
      </c>
      <c r="AA721" s="765"/>
      <c r="AB721" s="765"/>
      <c r="AC721" s="766"/>
      <c r="AD721" s="341"/>
      <c r="AE721" s="342"/>
      <c r="AF721" s="342"/>
      <c r="AG721" s="342"/>
      <c r="AH721" s="343"/>
      <c r="AI721" s="346"/>
      <c r="AJ721" s="347"/>
      <c r="AK721" s="347"/>
      <c r="AL721" s="347"/>
      <c r="AM721" s="347"/>
      <c r="AN721" s="347"/>
      <c r="AO721" s="347"/>
      <c r="AP721" s="347"/>
      <c r="AQ721" s="347"/>
      <c r="AR721" s="347"/>
      <c r="AS721" s="347"/>
      <c r="AT721" s="347"/>
      <c r="AU721" s="348"/>
      <c r="AV721" s="697"/>
      <c r="AW721" s="698"/>
      <c r="AX721" s="698"/>
      <c r="AY721" s="699"/>
    </row>
    <row r="722" spans="2:51" ht="24.75" customHeight="1">
      <c r="B722" s="313"/>
      <c r="C722" s="314"/>
      <c r="D722" s="314"/>
      <c r="E722" s="314"/>
      <c r="F722" s="314"/>
      <c r="G722" s="315"/>
      <c r="H722" s="341"/>
      <c r="I722" s="342"/>
      <c r="J722" s="342"/>
      <c r="K722" s="342"/>
      <c r="L722" s="343"/>
      <c r="M722" s="346"/>
      <c r="N722" s="347"/>
      <c r="O722" s="347"/>
      <c r="P722" s="347"/>
      <c r="Q722" s="347"/>
      <c r="R722" s="347"/>
      <c r="S722" s="347"/>
      <c r="T722" s="347"/>
      <c r="U722" s="347"/>
      <c r="V722" s="347"/>
      <c r="W722" s="347"/>
      <c r="X722" s="347"/>
      <c r="Y722" s="348"/>
      <c r="Z722" s="697"/>
      <c r="AA722" s="698"/>
      <c r="AB722" s="698"/>
      <c r="AC722" s="720"/>
      <c r="AD722" s="341"/>
      <c r="AE722" s="342"/>
      <c r="AF722" s="342"/>
      <c r="AG722" s="342"/>
      <c r="AH722" s="343"/>
      <c r="AI722" s="346"/>
      <c r="AJ722" s="347"/>
      <c r="AK722" s="347"/>
      <c r="AL722" s="347"/>
      <c r="AM722" s="347"/>
      <c r="AN722" s="347"/>
      <c r="AO722" s="347"/>
      <c r="AP722" s="347"/>
      <c r="AQ722" s="347"/>
      <c r="AR722" s="347"/>
      <c r="AS722" s="347"/>
      <c r="AT722" s="347"/>
      <c r="AU722" s="348"/>
      <c r="AV722" s="697"/>
      <c r="AW722" s="698"/>
      <c r="AX722" s="698"/>
      <c r="AY722" s="699"/>
    </row>
    <row r="723" spans="2:51" ht="24.75" customHeight="1">
      <c r="B723" s="313"/>
      <c r="C723" s="314"/>
      <c r="D723" s="314"/>
      <c r="E723" s="314"/>
      <c r="F723" s="314"/>
      <c r="G723" s="315"/>
      <c r="H723" s="341"/>
      <c r="I723" s="342"/>
      <c r="J723" s="342"/>
      <c r="K723" s="342"/>
      <c r="L723" s="343"/>
      <c r="M723" s="346"/>
      <c r="N723" s="347"/>
      <c r="O723" s="347"/>
      <c r="P723" s="347"/>
      <c r="Q723" s="347"/>
      <c r="R723" s="347"/>
      <c r="S723" s="347"/>
      <c r="T723" s="347"/>
      <c r="U723" s="347"/>
      <c r="V723" s="347"/>
      <c r="W723" s="347"/>
      <c r="X723" s="347"/>
      <c r="Y723" s="348"/>
      <c r="Z723" s="697"/>
      <c r="AA723" s="698"/>
      <c r="AB723" s="698"/>
      <c r="AC723" s="720"/>
      <c r="AD723" s="341"/>
      <c r="AE723" s="342"/>
      <c r="AF723" s="342"/>
      <c r="AG723" s="342"/>
      <c r="AH723" s="343"/>
      <c r="AI723" s="346"/>
      <c r="AJ723" s="347"/>
      <c r="AK723" s="347"/>
      <c r="AL723" s="347"/>
      <c r="AM723" s="347"/>
      <c r="AN723" s="347"/>
      <c r="AO723" s="347"/>
      <c r="AP723" s="347"/>
      <c r="AQ723" s="347"/>
      <c r="AR723" s="347"/>
      <c r="AS723" s="347"/>
      <c r="AT723" s="347"/>
      <c r="AU723" s="348"/>
      <c r="AV723" s="697"/>
      <c r="AW723" s="698"/>
      <c r="AX723" s="698"/>
      <c r="AY723" s="699"/>
    </row>
    <row r="724" spans="2:51" ht="24.75" customHeight="1">
      <c r="B724" s="313"/>
      <c r="C724" s="314"/>
      <c r="D724" s="314"/>
      <c r="E724" s="314"/>
      <c r="F724" s="314"/>
      <c r="G724" s="315"/>
      <c r="H724" s="341"/>
      <c r="I724" s="342"/>
      <c r="J724" s="342"/>
      <c r="K724" s="342"/>
      <c r="L724" s="343"/>
      <c r="M724" s="346"/>
      <c r="N724" s="347"/>
      <c r="O724" s="347"/>
      <c r="P724" s="347"/>
      <c r="Q724" s="347"/>
      <c r="R724" s="347"/>
      <c r="S724" s="347"/>
      <c r="T724" s="347"/>
      <c r="U724" s="347"/>
      <c r="V724" s="347"/>
      <c r="W724" s="347"/>
      <c r="X724" s="347"/>
      <c r="Y724" s="348"/>
      <c r="Z724" s="697"/>
      <c r="AA724" s="698"/>
      <c r="AB724" s="698"/>
      <c r="AC724" s="698"/>
      <c r="AD724" s="341"/>
      <c r="AE724" s="342"/>
      <c r="AF724" s="342"/>
      <c r="AG724" s="342"/>
      <c r="AH724" s="343"/>
      <c r="AI724" s="346"/>
      <c r="AJ724" s="347"/>
      <c r="AK724" s="347"/>
      <c r="AL724" s="347"/>
      <c r="AM724" s="347"/>
      <c r="AN724" s="347"/>
      <c r="AO724" s="347"/>
      <c r="AP724" s="347"/>
      <c r="AQ724" s="347"/>
      <c r="AR724" s="347"/>
      <c r="AS724" s="347"/>
      <c r="AT724" s="347"/>
      <c r="AU724" s="348"/>
      <c r="AV724" s="697"/>
      <c r="AW724" s="698"/>
      <c r="AX724" s="698"/>
      <c r="AY724" s="699"/>
    </row>
    <row r="725" spans="2:51" ht="24.75" customHeight="1">
      <c r="B725" s="313"/>
      <c r="C725" s="314"/>
      <c r="D725" s="314"/>
      <c r="E725" s="314"/>
      <c r="F725" s="314"/>
      <c r="G725" s="315"/>
      <c r="H725" s="341"/>
      <c r="I725" s="342"/>
      <c r="J725" s="342"/>
      <c r="K725" s="342"/>
      <c r="L725" s="343"/>
      <c r="M725" s="346"/>
      <c r="N725" s="347"/>
      <c r="O725" s="347"/>
      <c r="P725" s="347"/>
      <c r="Q725" s="347"/>
      <c r="R725" s="347"/>
      <c r="S725" s="347"/>
      <c r="T725" s="347"/>
      <c r="U725" s="347"/>
      <c r="V725" s="347"/>
      <c r="W725" s="347"/>
      <c r="X725" s="347"/>
      <c r="Y725" s="348"/>
      <c r="Z725" s="697"/>
      <c r="AA725" s="698"/>
      <c r="AB725" s="698"/>
      <c r="AC725" s="698"/>
      <c r="AD725" s="341"/>
      <c r="AE725" s="342"/>
      <c r="AF725" s="342"/>
      <c r="AG725" s="342"/>
      <c r="AH725" s="343"/>
      <c r="AI725" s="346"/>
      <c r="AJ725" s="347"/>
      <c r="AK725" s="347"/>
      <c r="AL725" s="347"/>
      <c r="AM725" s="347"/>
      <c r="AN725" s="347"/>
      <c r="AO725" s="347"/>
      <c r="AP725" s="347"/>
      <c r="AQ725" s="347"/>
      <c r="AR725" s="347"/>
      <c r="AS725" s="347"/>
      <c r="AT725" s="347"/>
      <c r="AU725" s="348"/>
      <c r="AV725" s="697"/>
      <c r="AW725" s="698"/>
      <c r="AX725" s="698"/>
      <c r="AY725" s="699"/>
    </row>
    <row r="726" spans="2:51" ht="24.75" customHeight="1">
      <c r="B726" s="313"/>
      <c r="C726" s="314"/>
      <c r="D726" s="314"/>
      <c r="E726" s="314"/>
      <c r="F726" s="314"/>
      <c r="G726" s="315"/>
      <c r="H726" s="341"/>
      <c r="I726" s="342"/>
      <c r="J726" s="342"/>
      <c r="K726" s="342"/>
      <c r="L726" s="343"/>
      <c r="M726" s="346"/>
      <c r="N726" s="347"/>
      <c r="O726" s="347"/>
      <c r="P726" s="347"/>
      <c r="Q726" s="347"/>
      <c r="R726" s="347"/>
      <c r="S726" s="347"/>
      <c r="T726" s="347"/>
      <c r="U726" s="347"/>
      <c r="V726" s="347"/>
      <c r="W726" s="347"/>
      <c r="X726" s="347"/>
      <c r="Y726" s="348"/>
      <c r="Z726" s="697"/>
      <c r="AA726" s="698"/>
      <c r="AB726" s="698"/>
      <c r="AC726" s="698"/>
      <c r="AD726" s="341"/>
      <c r="AE726" s="342"/>
      <c r="AF726" s="342"/>
      <c r="AG726" s="342"/>
      <c r="AH726" s="343"/>
      <c r="AI726" s="346"/>
      <c r="AJ726" s="347"/>
      <c r="AK726" s="347"/>
      <c r="AL726" s="347"/>
      <c r="AM726" s="347"/>
      <c r="AN726" s="347"/>
      <c r="AO726" s="347"/>
      <c r="AP726" s="347"/>
      <c r="AQ726" s="347"/>
      <c r="AR726" s="347"/>
      <c r="AS726" s="347"/>
      <c r="AT726" s="347"/>
      <c r="AU726" s="348"/>
      <c r="AV726" s="697"/>
      <c r="AW726" s="698"/>
      <c r="AX726" s="698"/>
      <c r="AY726" s="699"/>
    </row>
    <row r="727" spans="2:51" ht="24.75" customHeight="1">
      <c r="B727" s="313"/>
      <c r="C727" s="314"/>
      <c r="D727" s="314"/>
      <c r="E727" s="314"/>
      <c r="F727" s="314"/>
      <c r="G727" s="315"/>
      <c r="H727" s="642"/>
      <c r="I727" s="595"/>
      <c r="J727" s="595"/>
      <c r="K727" s="595"/>
      <c r="L727" s="596"/>
      <c r="M727" s="643"/>
      <c r="N727" s="644"/>
      <c r="O727" s="644"/>
      <c r="P727" s="644"/>
      <c r="Q727" s="644"/>
      <c r="R727" s="644"/>
      <c r="S727" s="644"/>
      <c r="T727" s="644"/>
      <c r="U727" s="644"/>
      <c r="V727" s="644"/>
      <c r="W727" s="644"/>
      <c r="X727" s="644"/>
      <c r="Y727" s="645"/>
      <c r="Z727" s="646"/>
      <c r="AA727" s="647"/>
      <c r="AB727" s="647"/>
      <c r="AC727" s="647"/>
      <c r="AD727" s="642"/>
      <c r="AE727" s="595"/>
      <c r="AF727" s="595"/>
      <c r="AG727" s="595"/>
      <c r="AH727" s="596"/>
      <c r="AI727" s="643"/>
      <c r="AJ727" s="644"/>
      <c r="AK727" s="644"/>
      <c r="AL727" s="644"/>
      <c r="AM727" s="644"/>
      <c r="AN727" s="644"/>
      <c r="AO727" s="644"/>
      <c r="AP727" s="644"/>
      <c r="AQ727" s="644"/>
      <c r="AR727" s="644"/>
      <c r="AS727" s="644"/>
      <c r="AT727" s="644"/>
      <c r="AU727" s="645"/>
      <c r="AV727" s="646"/>
      <c r="AW727" s="647"/>
      <c r="AX727" s="647"/>
      <c r="AY727" s="648"/>
    </row>
    <row r="728" spans="2:51" ht="24.75" customHeight="1">
      <c r="B728" s="313"/>
      <c r="C728" s="314"/>
      <c r="D728" s="314"/>
      <c r="E728" s="314"/>
      <c r="F728" s="314"/>
      <c r="G728" s="315"/>
      <c r="H728" s="716" t="s">
        <v>35</v>
      </c>
      <c r="I728" s="368"/>
      <c r="J728" s="368"/>
      <c r="K728" s="368"/>
      <c r="L728" s="368"/>
      <c r="M728" s="717"/>
      <c r="N728" s="718"/>
      <c r="O728" s="718"/>
      <c r="P728" s="718"/>
      <c r="Q728" s="718"/>
      <c r="R728" s="718"/>
      <c r="S728" s="718"/>
      <c r="T728" s="718"/>
      <c r="U728" s="718"/>
      <c r="V728" s="718"/>
      <c r="W728" s="718"/>
      <c r="X728" s="718"/>
      <c r="Y728" s="719"/>
      <c r="Z728" s="1005">
        <f>SUM(Z720:AC727)</f>
        <v>1.6</v>
      </c>
      <c r="AA728" s="1006"/>
      <c r="AB728" s="1006"/>
      <c r="AC728" s="1007"/>
      <c r="AD728" s="716" t="s">
        <v>35</v>
      </c>
      <c r="AE728" s="368"/>
      <c r="AF728" s="368"/>
      <c r="AG728" s="368"/>
      <c r="AH728" s="368"/>
      <c r="AI728" s="717"/>
      <c r="AJ728" s="718"/>
      <c r="AK728" s="718"/>
      <c r="AL728" s="718"/>
      <c r="AM728" s="718"/>
      <c r="AN728" s="718"/>
      <c r="AO728" s="718"/>
      <c r="AP728" s="718"/>
      <c r="AQ728" s="718"/>
      <c r="AR728" s="718"/>
      <c r="AS728" s="718"/>
      <c r="AT728" s="718"/>
      <c r="AU728" s="719"/>
      <c r="AV728" s="639">
        <f>SUM(AV720:AY727)</f>
        <v>0</v>
      </c>
      <c r="AW728" s="640"/>
      <c r="AX728" s="640"/>
      <c r="AY728" s="641"/>
    </row>
    <row r="729" spans="2:51" ht="24.75" customHeight="1">
      <c r="B729" s="313"/>
      <c r="C729" s="314"/>
      <c r="D729" s="314"/>
      <c r="E729" s="314"/>
      <c r="F729" s="314"/>
      <c r="G729" s="315"/>
      <c r="H729" s="721" t="s">
        <v>150</v>
      </c>
      <c r="I729" s="724"/>
      <c r="J729" s="724"/>
      <c r="K729" s="724"/>
      <c r="L729" s="724"/>
      <c r="M729" s="724"/>
      <c r="N729" s="724"/>
      <c r="O729" s="724"/>
      <c r="P729" s="724"/>
      <c r="Q729" s="724"/>
      <c r="R729" s="724"/>
      <c r="S729" s="724"/>
      <c r="T729" s="724"/>
      <c r="U729" s="724"/>
      <c r="V729" s="724"/>
      <c r="W729" s="724"/>
      <c r="X729" s="724"/>
      <c r="Y729" s="724"/>
      <c r="Z729" s="724"/>
      <c r="AA729" s="724"/>
      <c r="AB729" s="724"/>
      <c r="AC729" s="737"/>
      <c r="AD729" s="721" t="s">
        <v>151</v>
      </c>
      <c r="AE729" s="724"/>
      <c r="AF729" s="724"/>
      <c r="AG729" s="724"/>
      <c r="AH729" s="724"/>
      <c r="AI729" s="724"/>
      <c r="AJ729" s="724"/>
      <c r="AK729" s="724"/>
      <c r="AL729" s="724"/>
      <c r="AM729" s="724"/>
      <c r="AN729" s="724"/>
      <c r="AO729" s="724"/>
      <c r="AP729" s="724"/>
      <c r="AQ729" s="724"/>
      <c r="AR729" s="724"/>
      <c r="AS729" s="724"/>
      <c r="AT729" s="724"/>
      <c r="AU729" s="724"/>
      <c r="AV729" s="724"/>
      <c r="AW729" s="724"/>
      <c r="AX729" s="724"/>
      <c r="AY729" s="725"/>
    </row>
    <row r="730" spans="2:51" ht="24.75" customHeight="1">
      <c r="B730" s="313"/>
      <c r="C730" s="314"/>
      <c r="D730" s="314"/>
      <c r="E730" s="314"/>
      <c r="F730" s="314"/>
      <c r="G730" s="315"/>
      <c r="H730" s="726" t="s">
        <v>60</v>
      </c>
      <c r="I730" s="519"/>
      <c r="J730" s="519"/>
      <c r="K730" s="519"/>
      <c r="L730" s="519"/>
      <c r="M730" s="329" t="s">
        <v>143</v>
      </c>
      <c r="N730" s="290"/>
      <c r="O730" s="290"/>
      <c r="P730" s="290"/>
      <c r="Q730" s="290"/>
      <c r="R730" s="290"/>
      <c r="S730" s="290"/>
      <c r="T730" s="290"/>
      <c r="U730" s="290"/>
      <c r="V730" s="290"/>
      <c r="W730" s="290"/>
      <c r="X730" s="290"/>
      <c r="Y730" s="731"/>
      <c r="Z730" s="323" t="s">
        <v>144</v>
      </c>
      <c r="AA730" s="732"/>
      <c r="AB730" s="732"/>
      <c r="AC730" s="738"/>
      <c r="AD730" s="726" t="s">
        <v>60</v>
      </c>
      <c r="AE730" s="519"/>
      <c r="AF730" s="519"/>
      <c r="AG730" s="519"/>
      <c r="AH730" s="519"/>
      <c r="AI730" s="329" t="s">
        <v>143</v>
      </c>
      <c r="AJ730" s="290"/>
      <c r="AK730" s="290"/>
      <c r="AL730" s="290"/>
      <c r="AM730" s="290"/>
      <c r="AN730" s="290"/>
      <c r="AO730" s="290"/>
      <c r="AP730" s="290"/>
      <c r="AQ730" s="290"/>
      <c r="AR730" s="290"/>
      <c r="AS730" s="290"/>
      <c r="AT730" s="290"/>
      <c r="AU730" s="731"/>
      <c r="AV730" s="323" t="s">
        <v>144</v>
      </c>
      <c r="AW730" s="732"/>
      <c r="AX730" s="732"/>
      <c r="AY730" s="733"/>
    </row>
    <row r="731" spans="2:51" ht="24.75" customHeight="1">
      <c r="B731" s="313"/>
      <c r="C731" s="314"/>
      <c r="D731" s="314"/>
      <c r="E731" s="314"/>
      <c r="F731" s="314"/>
      <c r="G731" s="315"/>
      <c r="H731" s="703" t="s">
        <v>226</v>
      </c>
      <c r="I731" s="600"/>
      <c r="J731" s="600"/>
      <c r="K731" s="600"/>
      <c r="L731" s="601"/>
      <c r="M731" s="704" t="s">
        <v>227</v>
      </c>
      <c r="N731" s="734"/>
      <c r="O731" s="734"/>
      <c r="P731" s="734"/>
      <c r="Q731" s="734"/>
      <c r="R731" s="734"/>
      <c r="S731" s="734"/>
      <c r="T731" s="734"/>
      <c r="U731" s="734"/>
      <c r="V731" s="734"/>
      <c r="W731" s="734"/>
      <c r="X731" s="734"/>
      <c r="Y731" s="735"/>
      <c r="Z731" s="767">
        <v>0.9</v>
      </c>
      <c r="AA731" s="768"/>
      <c r="AB731" s="768"/>
      <c r="AC731" s="769"/>
      <c r="AD731" s="703"/>
      <c r="AE731" s="600"/>
      <c r="AF731" s="600"/>
      <c r="AG731" s="600"/>
      <c r="AH731" s="601"/>
      <c r="AI731" s="704"/>
      <c r="AJ731" s="734"/>
      <c r="AK731" s="734"/>
      <c r="AL731" s="734"/>
      <c r="AM731" s="734"/>
      <c r="AN731" s="734"/>
      <c r="AO731" s="734"/>
      <c r="AP731" s="734"/>
      <c r="AQ731" s="734"/>
      <c r="AR731" s="734"/>
      <c r="AS731" s="734"/>
      <c r="AT731" s="734"/>
      <c r="AU731" s="735"/>
      <c r="AV731" s="694"/>
      <c r="AW731" s="695"/>
      <c r="AX731" s="695"/>
      <c r="AY731" s="696"/>
    </row>
    <row r="732" spans="2:51" ht="24.75" customHeight="1">
      <c r="B732" s="313"/>
      <c r="C732" s="314"/>
      <c r="D732" s="314"/>
      <c r="E732" s="314"/>
      <c r="F732" s="314"/>
      <c r="G732" s="315"/>
      <c r="H732" s="341" t="s">
        <v>152</v>
      </c>
      <c r="I732" s="342"/>
      <c r="J732" s="342"/>
      <c r="K732" s="342"/>
      <c r="L732" s="343"/>
      <c r="M732" s="346" t="s">
        <v>249</v>
      </c>
      <c r="N732" s="347"/>
      <c r="O732" s="347"/>
      <c r="P732" s="347"/>
      <c r="Q732" s="347"/>
      <c r="R732" s="347"/>
      <c r="S732" s="347"/>
      <c r="T732" s="347"/>
      <c r="U732" s="347"/>
      <c r="V732" s="347"/>
      <c r="W732" s="347"/>
      <c r="X732" s="347"/>
      <c r="Y732" s="348"/>
      <c r="Z732" s="764">
        <v>0.2</v>
      </c>
      <c r="AA732" s="765"/>
      <c r="AB732" s="765"/>
      <c r="AC732" s="766"/>
      <c r="AD732" s="341"/>
      <c r="AE732" s="342"/>
      <c r="AF732" s="342"/>
      <c r="AG732" s="342"/>
      <c r="AH732" s="343"/>
      <c r="AI732" s="346"/>
      <c r="AJ732" s="347"/>
      <c r="AK732" s="347"/>
      <c r="AL732" s="347"/>
      <c r="AM732" s="347"/>
      <c r="AN732" s="347"/>
      <c r="AO732" s="347"/>
      <c r="AP732" s="347"/>
      <c r="AQ732" s="347"/>
      <c r="AR732" s="347"/>
      <c r="AS732" s="347"/>
      <c r="AT732" s="347"/>
      <c r="AU732" s="348"/>
      <c r="AV732" s="697"/>
      <c r="AW732" s="698"/>
      <c r="AX732" s="698"/>
      <c r="AY732" s="699"/>
    </row>
    <row r="733" spans="2:51" ht="24.75" customHeight="1">
      <c r="B733" s="313"/>
      <c r="C733" s="314"/>
      <c r="D733" s="314"/>
      <c r="E733" s="314"/>
      <c r="F733" s="314"/>
      <c r="G733" s="315"/>
      <c r="H733" s="341"/>
      <c r="I733" s="342"/>
      <c r="J733" s="342"/>
      <c r="K733" s="342"/>
      <c r="L733" s="343"/>
      <c r="M733" s="346"/>
      <c r="N733" s="347"/>
      <c r="O733" s="347"/>
      <c r="P733" s="347"/>
      <c r="Q733" s="347"/>
      <c r="R733" s="347"/>
      <c r="S733" s="347"/>
      <c r="T733" s="347"/>
      <c r="U733" s="347"/>
      <c r="V733" s="347"/>
      <c r="W733" s="347"/>
      <c r="X733" s="347"/>
      <c r="Y733" s="348"/>
      <c r="Z733" s="764"/>
      <c r="AA733" s="765"/>
      <c r="AB733" s="765"/>
      <c r="AC733" s="766"/>
      <c r="AD733" s="341"/>
      <c r="AE733" s="342"/>
      <c r="AF733" s="342"/>
      <c r="AG733" s="342"/>
      <c r="AH733" s="343"/>
      <c r="AI733" s="346"/>
      <c r="AJ733" s="347"/>
      <c r="AK733" s="347"/>
      <c r="AL733" s="347"/>
      <c r="AM733" s="347"/>
      <c r="AN733" s="347"/>
      <c r="AO733" s="347"/>
      <c r="AP733" s="347"/>
      <c r="AQ733" s="347"/>
      <c r="AR733" s="347"/>
      <c r="AS733" s="347"/>
      <c r="AT733" s="347"/>
      <c r="AU733" s="348"/>
      <c r="AV733" s="697"/>
      <c r="AW733" s="698"/>
      <c r="AX733" s="698"/>
      <c r="AY733" s="699"/>
    </row>
    <row r="734" spans="2:51" ht="24.75" customHeight="1">
      <c r="B734" s="313"/>
      <c r="C734" s="314"/>
      <c r="D734" s="314"/>
      <c r="E734" s="314"/>
      <c r="F734" s="314"/>
      <c r="G734" s="315"/>
      <c r="H734" s="341"/>
      <c r="I734" s="342"/>
      <c r="J734" s="342"/>
      <c r="K734" s="342"/>
      <c r="L734" s="343"/>
      <c r="M734" s="346"/>
      <c r="N734" s="347"/>
      <c r="O734" s="347"/>
      <c r="P734" s="347"/>
      <c r="Q734" s="347"/>
      <c r="R734" s="347"/>
      <c r="S734" s="347"/>
      <c r="T734" s="347"/>
      <c r="U734" s="347"/>
      <c r="V734" s="347"/>
      <c r="W734" s="347"/>
      <c r="X734" s="347"/>
      <c r="Y734" s="348"/>
      <c r="Z734" s="764"/>
      <c r="AA734" s="765"/>
      <c r="AB734" s="765"/>
      <c r="AC734" s="766"/>
      <c r="AD734" s="341"/>
      <c r="AE734" s="342"/>
      <c r="AF734" s="342"/>
      <c r="AG734" s="342"/>
      <c r="AH734" s="343"/>
      <c r="AI734" s="346"/>
      <c r="AJ734" s="347"/>
      <c r="AK734" s="347"/>
      <c r="AL734" s="347"/>
      <c r="AM734" s="347"/>
      <c r="AN734" s="347"/>
      <c r="AO734" s="347"/>
      <c r="AP734" s="347"/>
      <c r="AQ734" s="347"/>
      <c r="AR734" s="347"/>
      <c r="AS734" s="347"/>
      <c r="AT734" s="347"/>
      <c r="AU734" s="348"/>
      <c r="AV734" s="697"/>
      <c r="AW734" s="698"/>
      <c r="AX734" s="698"/>
      <c r="AY734" s="699"/>
    </row>
    <row r="735" spans="2:51" ht="24.75" customHeight="1">
      <c r="B735" s="313"/>
      <c r="C735" s="314"/>
      <c r="D735" s="314"/>
      <c r="E735" s="314"/>
      <c r="F735" s="314"/>
      <c r="G735" s="315"/>
      <c r="H735" s="341"/>
      <c r="I735" s="342"/>
      <c r="J735" s="342"/>
      <c r="K735" s="342"/>
      <c r="L735" s="343"/>
      <c r="M735" s="346"/>
      <c r="N735" s="347"/>
      <c r="O735" s="347"/>
      <c r="P735" s="347"/>
      <c r="Q735" s="347"/>
      <c r="R735" s="347"/>
      <c r="S735" s="347"/>
      <c r="T735" s="347"/>
      <c r="U735" s="347"/>
      <c r="V735" s="347"/>
      <c r="W735" s="347"/>
      <c r="X735" s="347"/>
      <c r="Y735" s="348"/>
      <c r="Z735" s="764"/>
      <c r="AA735" s="765"/>
      <c r="AB735" s="765"/>
      <c r="AC735" s="765"/>
      <c r="AD735" s="341"/>
      <c r="AE735" s="342"/>
      <c r="AF735" s="342"/>
      <c r="AG735" s="342"/>
      <c r="AH735" s="343"/>
      <c r="AI735" s="346"/>
      <c r="AJ735" s="347"/>
      <c r="AK735" s="347"/>
      <c r="AL735" s="347"/>
      <c r="AM735" s="347"/>
      <c r="AN735" s="347"/>
      <c r="AO735" s="347"/>
      <c r="AP735" s="347"/>
      <c r="AQ735" s="347"/>
      <c r="AR735" s="347"/>
      <c r="AS735" s="347"/>
      <c r="AT735" s="347"/>
      <c r="AU735" s="348"/>
      <c r="AV735" s="697"/>
      <c r="AW735" s="698"/>
      <c r="AX735" s="698"/>
      <c r="AY735" s="699"/>
    </row>
    <row r="736" spans="2:51" ht="24.75" customHeight="1">
      <c r="B736" s="313"/>
      <c r="C736" s="314"/>
      <c r="D736" s="314"/>
      <c r="E736" s="314"/>
      <c r="F736" s="314"/>
      <c r="G736" s="315"/>
      <c r="H736" s="341"/>
      <c r="I736" s="342"/>
      <c r="J736" s="342"/>
      <c r="K736" s="342"/>
      <c r="L736" s="343"/>
      <c r="M736" s="346"/>
      <c r="N736" s="347"/>
      <c r="O736" s="347"/>
      <c r="P736" s="347"/>
      <c r="Q736" s="347"/>
      <c r="R736" s="347"/>
      <c r="S736" s="347"/>
      <c r="T736" s="347"/>
      <c r="U736" s="347"/>
      <c r="V736" s="347"/>
      <c r="W736" s="347"/>
      <c r="X736" s="347"/>
      <c r="Y736" s="348"/>
      <c r="Z736" s="764"/>
      <c r="AA736" s="765"/>
      <c r="AB736" s="765"/>
      <c r="AC736" s="765"/>
      <c r="AD736" s="341"/>
      <c r="AE736" s="342"/>
      <c r="AF736" s="342"/>
      <c r="AG736" s="342"/>
      <c r="AH736" s="343"/>
      <c r="AI736" s="346"/>
      <c r="AJ736" s="347"/>
      <c r="AK736" s="347"/>
      <c r="AL736" s="347"/>
      <c r="AM736" s="347"/>
      <c r="AN736" s="347"/>
      <c r="AO736" s="347"/>
      <c r="AP736" s="347"/>
      <c r="AQ736" s="347"/>
      <c r="AR736" s="347"/>
      <c r="AS736" s="347"/>
      <c r="AT736" s="347"/>
      <c r="AU736" s="348"/>
      <c r="AV736" s="697"/>
      <c r="AW736" s="698"/>
      <c r="AX736" s="698"/>
      <c r="AY736" s="699"/>
    </row>
    <row r="737" spans="2:51" ht="24.75" customHeight="1">
      <c r="B737" s="313"/>
      <c r="C737" s="314"/>
      <c r="D737" s="314"/>
      <c r="E737" s="314"/>
      <c r="F737" s="314"/>
      <c r="G737" s="315"/>
      <c r="H737" s="341"/>
      <c r="I737" s="342"/>
      <c r="J737" s="342"/>
      <c r="K737" s="342"/>
      <c r="L737" s="343"/>
      <c r="M737" s="346"/>
      <c r="N737" s="347"/>
      <c r="O737" s="347"/>
      <c r="P737" s="347"/>
      <c r="Q737" s="347"/>
      <c r="R737" s="347"/>
      <c r="S737" s="347"/>
      <c r="T737" s="347"/>
      <c r="U737" s="347"/>
      <c r="V737" s="347"/>
      <c r="W737" s="347"/>
      <c r="X737" s="347"/>
      <c r="Y737" s="348"/>
      <c r="Z737" s="764"/>
      <c r="AA737" s="765"/>
      <c r="AB737" s="765"/>
      <c r="AC737" s="765"/>
      <c r="AD737" s="341"/>
      <c r="AE737" s="342"/>
      <c r="AF737" s="342"/>
      <c r="AG737" s="342"/>
      <c r="AH737" s="343"/>
      <c r="AI737" s="346"/>
      <c r="AJ737" s="347"/>
      <c r="AK737" s="347"/>
      <c r="AL737" s="347"/>
      <c r="AM737" s="347"/>
      <c r="AN737" s="347"/>
      <c r="AO737" s="347"/>
      <c r="AP737" s="347"/>
      <c r="AQ737" s="347"/>
      <c r="AR737" s="347"/>
      <c r="AS737" s="347"/>
      <c r="AT737" s="347"/>
      <c r="AU737" s="348"/>
      <c r="AV737" s="697"/>
      <c r="AW737" s="698"/>
      <c r="AX737" s="698"/>
      <c r="AY737" s="699"/>
    </row>
    <row r="738" spans="2:51" ht="24.75" customHeight="1">
      <c r="B738" s="313"/>
      <c r="C738" s="314"/>
      <c r="D738" s="314"/>
      <c r="E738" s="314"/>
      <c r="F738" s="314"/>
      <c r="G738" s="315"/>
      <c r="H738" s="642"/>
      <c r="I738" s="595"/>
      <c r="J738" s="595"/>
      <c r="K738" s="595"/>
      <c r="L738" s="596"/>
      <c r="M738" s="643"/>
      <c r="N738" s="644"/>
      <c r="O738" s="644"/>
      <c r="P738" s="644"/>
      <c r="Q738" s="644"/>
      <c r="R738" s="644"/>
      <c r="S738" s="644"/>
      <c r="T738" s="644"/>
      <c r="U738" s="644"/>
      <c r="V738" s="644"/>
      <c r="W738" s="644"/>
      <c r="X738" s="644"/>
      <c r="Y738" s="645"/>
      <c r="Z738" s="1003"/>
      <c r="AA738" s="1004"/>
      <c r="AB738" s="1004"/>
      <c r="AC738" s="1004"/>
      <c r="AD738" s="642"/>
      <c r="AE738" s="595"/>
      <c r="AF738" s="595"/>
      <c r="AG738" s="595"/>
      <c r="AH738" s="596"/>
      <c r="AI738" s="643"/>
      <c r="AJ738" s="644"/>
      <c r="AK738" s="644"/>
      <c r="AL738" s="644"/>
      <c r="AM738" s="644"/>
      <c r="AN738" s="644"/>
      <c r="AO738" s="644"/>
      <c r="AP738" s="644"/>
      <c r="AQ738" s="644"/>
      <c r="AR738" s="644"/>
      <c r="AS738" s="644"/>
      <c r="AT738" s="644"/>
      <c r="AU738" s="645"/>
      <c r="AV738" s="646"/>
      <c r="AW738" s="647"/>
      <c r="AX738" s="647"/>
      <c r="AY738" s="648"/>
    </row>
    <row r="739" spans="2:51" ht="24.75" customHeight="1">
      <c r="B739" s="313"/>
      <c r="C739" s="314"/>
      <c r="D739" s="314"/>
      <c r="E739" s="314"/>
      <c r="F739" s="314"/>
      <c r="G739" s="315"/>
      <c r="H739" s="716" t="s">
        <v>35</v>
      </c>
      <c r="I739" s="368"/>
      <c r="J739" s="368"/>
      <c r="K739" s="368"/>
      <c r="L739" s="368"/>
      <c r="M739" s="717"/>
      <c r="N739" s="718"/>
      <c r="O739" s="718"/>
      <c r="P739" s="718"/>
      <c r="Q739" s="718"/>
      <c r="R739" s="718"/>
      <c r="S739" s="718"/>
      <c r="T739" s="718"/>
      <c r="U739" s="718"/>
      <c r="V739" s="718"/>
      <c r="W739" s="718"/>
      <c r="X739" s="718"/>
      <c r="Y739" s="719"/>
      <c r="Z739" s="1005">
        <f>SUM(Z731:AC738)</f>
        <v>1.1000000000000001</v>
      </c>
      <c r="AA739" s="1006"/>
      <c r="AB739" s="1006"/>
      <c r="AC739" s="1007"/>
      <c r="AD739" s="716" t="s">
        <v>35</v>
      </c>
      <c r="AE739" s="368"/>
      <c r="AF739" s="368"/>
      <c r="AG739" s="368"/>
      <c r="AH739" s="368"/>
      <c r="AI739" s="717"/>
      <c r="AJ739" s="718"/>
      <c r="AK739" s="718"/>
      <c r="AL739" s="718"/>
      <c r="AM739" s="718"/>
      <c r="AN739" s="718"/>
      <c r="AO739" s="718"/>
      <c r="AP739" s="718"/>
      <c r="AQ739" s="718"/>
      <c r="AR739" s="718"/>
      <c r="AS739" s="718"/>
      <c r="AT739" s="718"/>
      <c r="AU739" s="719"/>
      <c r="AV739" s="639">
        <f>SUM(AV731:AY738)</f>
        <v>0</v>
      </c>
      <c r="AW739" s="640"/>
      <c r="AX739" s="640"/>
      <c r="AY739" s="641"/>
    </row>
    <row r="740" spans="2:51" ht="24.75" customHeight="1">
      <c r="B740" s="313"/>
      <c r="C740" s="314"/>
      <c r="D740" s="314"/>
      <c r="E740" s="314"/>
      <c r="F740" s="314"/>
      <c r="G740" s="315"/>
      <c r="H740" s="721" t="s">
        <v>154</v>
      </c>
      <c r="I740" s="724"/>
      <c r="J740" s="724"/>
      <c r="K740" s="724"/>
      <c r="L740" s="724"/>
      <c r="M740" s="724"/>
      <c r="N740" s="724"/>
      <c r="O740" s="724"/>
      <c r="P740" s="724"/>
      <c r="Q740" s="724"/>
      <c r="R740" s="724"/>
      <c r="S740" s="724"/>
      <c r="T740" s="724"/>
      <c r="U740" s="724"/>
      <c r="V740" s="724"/>
      <c r="W740" s="724"/>
      <c r="X740" s="724"/>
      <c r="Y740" s="724"/>
      <c r="Z740" s="724"/>
      <c r="AA740" s="724"/>
      <c r="AB740" s="724"/>
      <c r="AC740" s="737"/>
      <c r="AD740" s="721" t="s">
        <v>155</v>
      </c>
      <c r="AE740" s="724"/>
      <c r="AF740" s="724"/>
      <c r="AG740" s="724"/>
      <c r="AH740" s="724"/>
      <c r="AI740" s="724"/>
      <c r="AJ740" s="724"/>
      <c r="AK740" s="724"/>
      <c r="AL740" s="724"/>
      <c r="AM740" s="724"/>
      <c r="AN740" s="724"/>
      <c r="AO740" s="724"/>
      <c r="AP740" s="724"/>
      <c r="AQ740" s="724"/>
      <c r="AR740" s="724"/>
      <c r="AS740" s="724"/>
      <c r="AT740" s="724"/>
      <c r="AU740" s="724"/>
      <c r="AV740" s="724"/>
      <c r="AW740" s="724"/>
      <c r="AX740" s="724"/>
      <c r="AY740" s="725"/>
    </row>
    <row r="741" spans="2:51" ht="24.75" customHeight="1">
      <c r="B741" s="313"/>
      <c r="C741" s="314"/>
      <c r="D741" s="314"/>
      <c r="E741" s="314"/>
      <c r="F741" s="314"/>
      <c r="G741" s="315"/>
      <c r="H741" s="726" t="s">
        <v>60</v>
      </c>
      <c r="I741" s="519"/>
      <c r="J741" s="519"/>
      <c r="K741" s="519"/>
      <c r="L741" s="519"/>
      <c r="M741" s="329" t="s">
        <v>143</v>
      </c>
      <c r="N741" s="290"/>
      <c r="O741" s="290"/>
      <c r="P741" s="290"/>
      <c r="Q741" s="290"/>
      <c r="R741" s="290"/>
      <c r="S741" s="290"/>
      <c r="T741" s="290"/>
      <c r="U741" s="290"/>
      <c r="V741" s="290"/>
      <c r="W741" s="290"/>
      <c r="X741" s="290"/>
      <c r="Y741" s="731"/>
      <c r="Z741" s="323" t="s">
        <v>144</v>
      </c>
      <c r="AA741" s="732"/>
      <c r="AB741" s="732"/>
      <c r="AC741" s="738"/>
      <c r="AD741" s="726" t="s">
        <v>60</v>
      </c>
      <c r="AE741" s="519"/>
      <c r="AF741" s="519"/>
      <c r="AG741" s="519"/>
      <c r="AH741" s="519"/>
      <c r="AI741" s="329" t="s">
        <v>143</v>
      </c>
      <c r="AJ741" s="290"/>
      <c r="AK741" s="290"/>
      <c r="AL741" s="290"/>
      <c r="AM741" s="290"/>
      <c r="AN741" s="290"/>
      <c r="AO741" s="290"/>
      <c r="AP741" s="290"/>
      <c r="AQ741" s="290"/>
      <c r="AR741" s="290"/>
      <c r="AS741" s="290"/>
      <c r="AT741" s="290"/>
      <c r="AU741" s="731"/>
      <c r="AV741" s="323" t="s">
        <v>144</v>
      </c>
      <c r="AW741" s="732"/>
      <c r="AX741" s="732"/>
      <c r="AY741" s="733"/>
    </row>
    <row r="742" spans="2:51" ht="24.75" customHeight="1">
      <c r="B742" s="313"/>
      <c r="C742" s="314"/>
      <c r="D742" s="314"/>
      <c r="E742" s="314"/>
      <c r="F742" s="314"/>
      <c r="G742" s="315"/>
      <c r="H742" s="703"/>
      <c r="I742" s="600"/>
      <c r="J742" s="600"/>
      <c r="K742" s="600"/>
      <c r="L742" s="601"/>
      <c r="M742" s="704"/>
      <c r="N742" s="734"/>
      <c r="O742" s="734"/>
      <c r="P742" s="734"/>
      <c r="Q742" s="734"/>
      <c r="R742" s="734"/>
      <c r="S742" s="734"/>
      <c r="T742" s="734"/>
      <c r="U742" s="734"/>
      <c r="V742" s="734"/>
      <c r="W742" s="734"/>
      <c r="X742" s="734"/>
      <c r="Y742" s="735"/>
      <c r="Z742" s="694"/>
      <c r="AA742" s="695"/>
      <c r="AB742" s="695"/>
      <c r="AC742" s="739"/>
      <c r="AD742" s="703"/>
      <c r="AE742" s="600"/>
      <c r="AF742" s="600"/>
      <c r="AG742" s="600"/>
      <c r="AH742" s="601"/>
      <c r="AI742" s="704"/>
      <c r="AJ742" s="734"/>
      <c r="AK742" s="734"/>
      <c r="AL742" s="734"/>
      <c r="AM742" s="734"/>
      <c r="AN742" s="734"/>
      <c r="AO742" s="734"/>
      <c r="AP742" s="734"/>
      <c r="AQ742" s="734"/>
      <c r="AR742" s="734"/>
      <c r="AS742" s="734"/>
      <c r="AT742" s="734"/>
      <c r="AU742" s="735"/>
      <c r="AV742" s="694"/>
      <c r="AW742" s="695"/>
      <c r="AX742" s="695"/>
      <c r="AY742" s="696"/>
    </row>
    <row r="743" spans="2:51" ht="24.75" customHeight="1">
      <c r="B743" s="313"/>
      <c r="C743" s="314"/>
      <c r="D743" s="314"/>
      <c r="E743" s="314"/>
      <c r="F743" s="314"/>
      <c r="G743" s="315"/>
      <c r="H743" s="341"/>
      <c r="I743" s="342"/>
      <c r="J743" s="342"/>
      <c r="K743" s="342"/>
      <c r="L743" s="343"/>
      <c r="M743" s="346"/>
      <c r="N743" s="347"/>
      <c r="O743" s="347"/>
      <c r="P743" s="347"/>
      <c r="Q743" s="347"/>
      <c r="R743" s="347"/>
      <c r="S743" s="347"/>
      <c r="T743" s="347"/>
      <c r="U743" s="347"/>
      <c r="V743" s="347"/>
      <c r="W743" s="347"/>
      <c r="X743" s="347"/>
      <c r="Y743" s="348"/>
      <c r="Z743" s="697"/>
      <c r="AA743" s="698"/>
      <c r="AB743" s="698"/>
      <c r="AC743" s="720"/>
      <c r="AD743" s="341"/>
      <c r="AE743" s="342"/>
      <c r="AF743" s="342"/>
      <c r="AG743" s="342"/>
      <c r="AH743" s="343"/>
      <c r="AI743" s="346"/>
      <c r="AJ743" s="347"/>
      <c r="AK743" s="347"/>
      <c r="AL743" s="347"/>
      <c r="AM743" s="347"/>
      <c r="AN743" s="347"/>
      <c r="AO743" s="347"/>
      <c r="AP743" s="347"/>
      <c r="AQ743" s="347"/>
      <c r="AR743" s="347"/>
      <c r="AS743" s="347"/>
      <c r="AT743" s="347"/>
      <c r="AU743" s="348"/>
      <c r="AV743" s="697"/>
      <c r="AW743" s="698"/>
      <c r="AX743" s="698"/>
      <c r="AY743" s="699"/>
    </row>
    <row r="744" spans="2:51" ht="24.75" customHeight="1">
      <c r="B744" s="313"/>
      <c r="C744" s="314"/>
      <c r="D744" s="314"/>
      <c r="E744" s="314"/>
      <c r="F744" s="314"/>
      <c r="G744" s="315"/>
      <c r="H744" s="341"/>
      <c r="I744" s="342"/>
      <c r="J744" s="342"/>
      <c r="K744" s="342"/>
      <c r="L744" s="343"/>
      <c r="M744" s="346"/>
      <c r="N744" s="347"/>
      <c r="O744" s="347"/>
      <c r="P744" s="347"/>
      <c r="Q744" s="347"/>
      <c r="R744" s="347"/>
      <c r="S744" s="347"/>
      <c r="T744" s="347"/>
      <c r="U744" s="347"/>
      <c r="V744" s="347"/>
      <c r="W744" s="347"/>
      <c r="X744" s="347"/>
      <c r="Y744" s="348"/>
      <c r="Z744" s="697"/>
      <c r="AA744" s="698"/>
      <c r="AB744" s="698"/>
      <c r="AC744" s="720"/>
      <c r="AD744" s="341"/>
      <c r="AE744" s="342"/>
      <c r="AF744" s="342"/>
      <c r="AG744" s="342"/>
      <c r="AH744" s="343"/>
      <c r="AI744" s="346"/>
      <c r="AJ744" s="347"/>
      <c r="AK744" s="347"/>
      <c r="AL744" s="347"/>
      <c r="AM744" s="347"/>
      <c r="AN744" s="347"/>
      <c r="AO744" s="347"/>
      <c r="AP744" s="347"/>
      <c r="AQ744" s="347"/>
      <c r="AR744" s="347"/>
      <c r="AS744" s="347"/>
      <c r="AT744" s="347"/>
      <c r="AU744" s="348"/>
      <c r="AV744" s="697"/>
      <c r="AW744" s="698"/>
      <c r="AX744" s="698"/>
      <c r="AY744" s="699"/>
    </row>
    <row r="745" spans="2:51" ht="24.75" customHeight="1">
      <c r="B745" s="313"/>
      <c r="C745" s="314"/>
      <c r="D745" s="314"/>
      <c r="E745" s="314"/>
      <c r="F745" s="314"/>
      <c r="G745" s="315"/>
      <c r="H745" s="341"/>
      <c r="I745" s="342"/>
      <c r="J745" s="342"/>
      <c r="K745" s="342"/>
      <c r="L745" s="343"/>
      <c r="M745" s="346"/>
      <c r="N745" s="347"/>
      <c r="O745" s="347"/>
      <c r="P745" s="347"/>
      <c r="Q745" s="347"/>
      <c r="R745" s="347"/>
      <c r="S745" s="347"/>
      <c r="T745" s="347"/>
      <c r="U745" s="347"/>
      <c r="V745" s="347"/>
      <c r="W745" s="347"/>
      <c r="X745" s="347"/>
      <c r="Y745" s="348"/>
      <c r="Z745" s="697"/>
      <c r="AA745" s="698"/>
      <c r="AB745" s="698"/>
      <c r="AC745" s="720"/>
      <c r="AD745" s="341"/>
      <c r="AE745" s="342"/>
      <c r="AF745" s="342"/>
      <c r="AG745" s="342"/>
      <c r="AH745" s="343"/>
      <c r="AI745" s="346"/>
      <c r="AJ745" s="347"/>
      <c r="AK745" s="347"/>
      <c r="AL745" s="347"/>
      <c r="AM745" s="347"/>
      <c r="AN745" s="347"/>
      <c r="AO745" s="347"/>
      <c r="AP745" s="347"/>
      <c r="AQ745" s="347"/>
      <c r="AR745" s="347"/>
      <c r="AS745" s="347"/>
      <c r="AT745" s="347"/>
      <c r="AU745" s="348"/>
      <c r="AV745" s="697"/>
      <c r="AW745" s="698"/>
      <c r="AX745" s="698"/>
      <c r="AY745" s="699"/>
    </row>
    <row r="746" spans="2:51" ht="24.75" customHeight="1">
      <c r="B746" s="313"/>
      <c r="C746" s="314"/>
      <c r="D746" s="314"/>
      <c r="E746" s="314"/>
      <c r="F746" s="314"/>
      <c r="G746" s="315"/>
      <c r="H746" s="341"/>
      <c r="I746" s="342"/>
      <c r="J746" s="342"/>
      <c r="K746" s="342"/>
      <c r="L746" s="343"/>
      <c r="M746" s="346"/>
      <c r="N746" s="347"/>
      <c r="O746" s="347"/>
      <c r="P746" s="347"/>
      <c r="Q746" s="347"/>
      <c r="R746" s="347"/>
      <c r="S746" s="347"/>
      <c r="T746" s="347"/>
      <c r="U746" s="347"/>
      <c r="V746" s="347"/>
      <c r="W746" s="347"/>
      <c r="X746" s="347"/>
      <c r="Y746" s="348"/>
      <c r="Z746" s="697"/>
      <c r="AA746" s="698"/>
      <c r="AB746" s="698"/>
      <c r="AC746" s="698"/>
      <c r="AD746" s="341"/>
      <c r="AE746" s="342"/>
      <c r="AF746" s="342"/>
      <c r="AG746" s="342"/>
      <c r="AH746" s="343"/>
      <c r="AI746" s="346"/>
      <c r="AJ746" s="347"/>
      <c r="AK746" s="347"/>
      <c r="AL746" s="347"/>
      <c r="AM746" s="347"/>
      <c r="AN746" s="347"/>
      <c r="AO746" s="347"/>
      <c r="AP746" s="347"/>
      <c r="AQ746" s="347"/>
      <c r="AR746" s="347"/>
      <c r="AS746" s="347"/>
      <c r="AT746" s="347"/>
      <c r="AU746" s="348"/>
      <c r="AV746" s="697"/>
      <c r="AW746" s="698"/>
      <c r="AX746" s="698"/>
      <c r="AY746" s="699"/>
    </row>
    <row r="747" spans="2:51" ht="24.75" customHeight="1">
      <c r="B747" s="313"/>
      <c r="C747" s="314"/>
      <c r="D747" s="314"/>
      <c r="E747" s="314"/>
      <c r="F747" s="314"/>
      <c r="G747" s="315"/>
      <c r="H747" s="341"/>
      <c r="I747" s="342"/>
      <c r="J747" s="342"/>
      <c r="K747" s="342"/>
      <c r="L747" s="343"/>
      <c r="M747" s="346"/>
      <c r="N747" s="347"/>
      <c r="O747" s="347"/>
      <c r="P747" s="347"/>
      <c r="Q747" s="347"/>
      <c r="R747" s="347"/>
      <c r="S747" s="347"/>
      <c r="T747" s="347"/>
      <c r="U747" s="347"/>
      <c r="V747" s="347"/>
      <c r="W747" s="347"/>
      <c r="X747" s="347"/>
      <c r="Y747" s="348"/>
      <c r="Z747" s="697"/>
      <c r="AA747" s="698"/>
      <c r="AB747" s="698"/>
      <c r="AC747" s="698"/>
      <c r="AD747" s="341"/>
      <c r="AE747" s="342"/>
      <c r="AF747" s="342"/>
      <c r="AG747" s="342"/>
      <c r="AH747" s="343"/>
      <c r="AI747" s="346"/>
      <c r="AJ747" s="347"/>
      <c r="AK747" s="347"/>
      <c r="AL747" s="347"/>
      <c r="AM747" s="347"/>
      <c r="AN747" s="347"/>
      <c r="AO747" s="347"/>
      <c r="AP747" s="347"/>
      <c r="AQ747" s="347"/>
      <c r="AR747" s="347"/>
      <c r="AS747" s="347"/>
      <c r="AT747" s="347"/>
      <c r="AU747" s="348"/>
      <c r="AV747" s="697"/>
      <c r="AW747" s="698"/>
      <c r="AX747" s="698"/>
      <c r="AY747" s="699"/>
    </row>
    <row r="748" spans="2:51" ht="24.75" customHeight="1">
      <c r="B748" s="313"/>
      <c r="C748" s="314"/>
      <c r="D748" s="314"/>
      <c r="E748" s="314"/>
      <c r="F748" s="314"/>
      <c r="G748" s="315"/>
      <c r="H748" s="341"/>
      <c r="I748" s="342"/>
      <c r="J748" s="342"/>
      <c r="K748" s="342"/>
      <c r="L748" s="343"/>
      <c r="M748" s="346"/>
      <c r="N748" s="347"/>
      <c r="O748" s="347"/>
      <c r="P748" s="347"/>
      <c r="Q748" s="347"/>
      <c r="R748" s="347"/>
      <c r="S748" s="347"/>
      <c r="T748" s="347"/>
      <c r="U748" s="347"/>
      <c r="V748" s="347"/>
      <c r="W748" s="347"/>
      <c r="X748" s="347"/>
      <c r="Y748" s="348"/>
      <c r="Z748" s="697"/>
      <c r="AA748" s="698"/>
      <c r="AB748" s="698"/>
      <c r="AC748" s="698"/>
      <c r="AD748" s="341"/>
      <c r="AE748" s="342"/>
      <c r="AF748" s="342"/>
      <c r="AG748" s="342"/>
      <c r="AH748" s="343"/>
      <c r="AI748" s="346"/>
      <c r="AJ748" s="347"/>
      <c r="AK748" s="347"/>
      <c r="AL748" s="347"/>
      <c r="AM748" s="347"/>
      <c r="AN748" s="347"/>
      <c r="AO748" s="347"/>
      <c r="AP748" s="347"/>
      <c r="AQ748" s="347"/>
      <c r="AR748" s="347"/>
      <c r="AS748" s="347"/>
      <c r="AT748" s="347"/>
      <c r="AU748" s="348"/>
      <c r="AV748" s="697"/>
      <c r="AW748" s="698"/>
      <c r="AX748" s="698"/>
      <c r="AY748" s="699"/>
    </row>
    <row r="749" spans="2:51" ht="24.75" customHeight="1">
      <c r="B749" s="313"/>
      <c r="C749" s="314"/>
      <c r="D749" s="314"/>
      <c r="E749" s="314"/>
      <c r="F749" s="314"/>
      <c r="G749" s="315"/>
      <c r="H749" s="642"/>
      <c r="I749" s="595"/>
      <c r="J749" s="595"/>
      <c r="K749" s="595"/>
      <c r="L749" s="596"/>
      <c r="M749" s="643"/>
      <c r="N749" s="644"/>
      <c r="O749" s="644"/>
      <c r="P749" s="644"/>
      <c r="Q749" s="644"/>
      <c r="R749" s="644"/>
      <c r="S749" s="644"/>
      <c r="T749" s="644"/>
      <c r="U749" s="644"/>
      <c r="V749" s="644"/>
      <c r="W749" s="644"/>
      <c r="X749" s="644"/>
      <c r="Y749" s="645"/>
      <c r="Z749" s="646"/>
      <c r="AA749" s="647"/>
      <c r="AB749" s="647"/>
      <c r="AC749" s="647"/>
      <c r="AD749" s="642"/>
      <c r="AE749" s="595"/>
      <c r="AF749" s="595"/>
      <c r="AG749" s="595"/>
      <c r="AH749" s="596"/>
      <c r="AI749" s="643"/>
      <c r="AJ749" s="644"/>
      <c r="AK749" s="644"/>
      <c r="AL749" s="644"/>
      <c r="AM749" s="644"/>
      <c r="AN749" s="644"/>
      <c r="AO749" s="644"/>
      <c r="AP749" s="644"/>
      <c r="AQ749" s="644"/>
      <c r="AR749" s="644"/>
      <c r="AS749" s="644"/>
      <c r="AT749" s="644"/>
      <c r="AU749" s="645"/>
      <c r="AV749" s="646"/>
      <c r="AW749" s="647"/>
      <c r="AX749" s="647"/>
      <c r="AY749" s="648"/>
    </row>
    <row r="750" spans="2:51" ht="24.75" customHeight="1" thickBot="1">
      <c r="B750" s="316"/>
      <c r="C750" s="317"/>
      <c r="D750" s="317"/>
      <c r="E750" s="317"/>
      <c r="F750" s="317"/>
      <c r="G750" s="318"/>
      <c r="H750" s="740" t="s">
        <v>35</v>
      </c>
      <c r="I750" s="741"/>
      <c r="J750" s="741"/>
      <c r="K750" s="741"/>
      <c r="L750" s="741"/>
      <c r="M750" s="742"/>
      <c r="N750" s="743"/>
      <c r="O750" s="743"/>
      <c r="P750" s="743"/>
      <c r="Q750" s="743"/>
      <c r="R750" s="743"/>
      <c r="S750" s="743"/>
      <c r="T750" s="743"/>
      <c r="U750" s="743"/>
      <c r="V750" s="743"/>
      <c r="W750" s="743"/>
      <c r="X750" s="743"/>
      <c r="Y750" s="744"/>
      <c r="Z750" s="745">
        <f>SUM(Z742:AC749)</f>
        <v>0</v>
      </c>
      <c r="AA750" s="746"/>
      <c r="AB750" s="746"/>
      <c r="AC750" s="747"/>
      <c r="AD750" s="740" t="s">
        <v>35</v>
      </c>
      <c r="AE750" s="741"/>
      <c r="AF750" s="741"/>
      <c r="AG750" s="741"/>
      <c r="AH750" s="741"/>
      <c r="AI750" s="742"/>
      <c r="AJ750" s="743"/>
      <c r="AK750" s="743"/>
      <c r="AL750" s="743"/>
      <c r="AM750" s="743"/>
      <c r="AN750" s="743"/>
      <c r="AO750" s="743"/>
      <c r="AP750" s="743"/>
      <c r="AQ750" s="743"/>
      <c r="AR750" s="743"/>
      <c r="AS750" s="743"/>
      <c r="AT750" s="743"/>
      <c r="AU750" s="744"/>
      <c r="AV750" s="745">
        <f>SUM(AV742:AY749)</f>
        <v>0</v>
      </c>
      <c r="AW750" s="746"/>
      <c r="AX750" s="746"/>
      <c r="AY750" s="748"/>
    </row>
    <row r="752" spans="2:51" ht="23.25" customHeight="1">
      <c r="B752" s="53" t="s">
        <v>121</v>
      </c>
      <c r="C752" s="53"/>
      <c r="D752" s="53"/>
      <c r="E752" s="54"/>
      <c r="F752" s="54"/>
      <c r="G752" s="1028" t="s">
        <v>66</v>
      </c>
      <c r="H752" s="1028"/>
      <c r="I752" s="1028"/>
      <c r="J752" s="1028"/>
      <c r="K752" s="1028"/>
      <c r="L752" s="1028"/>
      <c r="M752" s="1028"/>
      <c r="N752" s="1028"/>
      <c r="O752" s="1028"/>
      <c r="P752" s="1028"/>
      <c r="Q752" s="1028"/>
      <c r="R752" s="1028"/>
      <c r="S752" s="1028"/>
      <c r="T752" s="1028"/>
      <c r="U752" s="1028"/>
      <c r="V752" s="1028"/>
      <c r="W752" s="1028"/>
      <c r="X752" s="1028"/>
      <c r="Y752" s="1028"/>
      <c r="Z752" s="1028"/>
      <c r="AA752" s="1028"/>
      <c r="AB752" s="1028"/>
      <c r="AC752" s="1028"/>
      <c r="AD752" s="1028"/>
      <c r="AE752" s="1028"/>
      <c r="AF752" s="1028"/>
      <c r="AG752" s="1028"/>
      <c r="AH752" s="1028"/>
      <c r="AI752" s="1028"/>
      <c r="AJ752" s="1028"/>
      <c r="AK752" s="1028"/>
      <c r="AL752" s="1028"/>
      <c r="AM752" s="1028"/>
      <c r="AN752" s="1028"/>
      <c r="AO752" s="1028"/>
      <c r="AP752" s="1028"/>
      <c r="AQ752" s="1028"/>
      <c r="AR752" s="1028"/>
      <c r="AS752" s="1028"/>
      <c r="AT752" s="1028"/>
      <c r="AU752" s="1028"/>
      <c r="AV752" s="1028"/>
      <c r="AW752" s="1028"/>
      <c r="AX752" s="1028"/>
      <c r="AY752" s="54"/>
    </row>
    <row r="753" spans="2:50" ht="14.25">
      <c r="C753" s="55" t="s">
        <v>156</v>
      </c>
    </row>
    <row r="754" spans="2:50">
      <c r="C754" s="1" t="s">
        <v>141</v>
      </c>
    </row>
    <row r="755" spans="2:50" ht="34.5" customHeight="1">
      <c r="B755" s="264"/>
      <c r="C755" s="264"/>
      <c r="D755" s="269" t="s">
        <v>157</v>
      </c>
      <c r="E755" s="269"/>
      <c r="F755" s="269"/>
      <c r="G755" s="269"/>
      <c r="H755" s="269"/>
      <c r="I755" s="269"/>
      <c r="J755" s="269"/>
      <c r="K755" s="269"/>
      <c r="L755" s="269"/>
      <c r="M755" s="269"/>
      <c r="N755" s="269" t="s">
        <v>158</v>
      </c>
      <c r="O755" s="269"/>
      <c r="P755" s="269"/>
      <c r="Q755" s="269"/>
      <c r="R755" s="269"/>
      <c r="S755" s="269"/>
      <c r="T755" s="269"/>
      <c r="U755" s="269"/>
      <c r="V755" s="269"/>
      <c r="W755" s="269"/>
      <c r="X755" s="269"/>
      <c r="Y755" s="269"/>
      <c r="Z755" s="269"/>
      <c r="AA755" s="269"/>
      <c r="AB755" s="269"/>
      <c r="AC755" s="269"/>
      <c r="AD755" s="269"/>
      <c r="AE755" s="269"/>
      <c r="AF755" s="269"/>
      <c r="AG755" s="269"/>
      <c r="AH755" s="269"/>
      <c r="AI755" s="269"/>
      <c r="AJ755" s="269"/>
      <c r="AK755" s="269"/>
      <c r="AL755" s="297" t="s">
        <v>159</v>
      </c>
      <c r="AM755" s="269"/>
      <c r="AN755" s="269"/>
      <c r="AO755" s="269"/>
      <c r="AP755" s="269"/>
      <c r="AQ755" s="269"/>
      <c r="AR755" s="269" t="s">
        <v>160</v>
      </c>
      <c r="AS755" s="269"/>
      <c r="AT755" s="269"/>
      <c r="AU755" s="269"/>
      <c r="AV755" s="269" t="s">
        <v>161</v>
      </c>
      <c r="AW755" s="269"/>
      <c r="AX755" s="269"/>
    </row>
    <row r="756" spans="2:50" ht="24" customHeight="1">
      <c r="B756" s="264">
        <v>1</v>
      </c>
      <c r="C756" s="264">
        <v>1</v>
      </c>
      <c r="D756" s="266" t="s">
        <v>230</v>
      </c>
      <c r="E756" s="266"/>
      <c r="F756" s="266"/>
      <c r="G756" s="266"/>
      <c r="H756" s="266"/>
      <c r="I756" s="266"/>
      <c r="J756" s="266"/>
      <c r="K756" s="266"/>
      <c r="L756" s="266"/>
      <c r="M756" s="266"/>
      <c r="N756" s="266" t="s">
        <v>250</v>
      </c>
      <c r="O756" s="266"/>
      <c r="P756" s="266"/>
      <c r="Q756" s="266"/>
      <c r="R756" s="266"/>
      <c r="S756" s="266"/>
      <c r="T756" s="266"/>
      <c r="U756" s="266"/>
      <c r="V756" s="266"/>
      <c r="W756" s="266"/>
      <c r="X756" s="266"/>
      <c r="Y756" s="266"/>
      <c r="Z756" s="266"/>
      <c r="AA756" s="266"/>
      <c r="AB756" s="266"/>
      <c r="AC756" s="266"/>
      <c r="AD756" s="266"/>
      <c r="AE756" s="266"/>
      <c r="AF756" s="266"/>
      <c r="AG756" s="266"/>
      <c r="AH756" s="266"/>
      <c r="AI756" s="266"/>
      <c r="AJ756" s="266"/>
      <c r="AK756" s="266"/>
      <c r="AL756" s="1012">
        <v>2</v>
      </c>
      <c r="AM756" s="1013"/>
      <c r="AN756" s="1013"/>
      <c r="AO756" s="1013"/>
      <c r="AP756" s="1013"/>
      <c r="AQ756" s="1013"/>
      <c r="AR756" s="266"/>
      <c r="AS756" s="266"/>
      <c r="AT756" s="266"/>
      <c r="AU756" s="266"/>
      <c r="AV756" s="266"/>
      <c r="AW756" s="266"/>
      <c r="AX756" s="266"/>
    </row>
    <row r="757" spans="2:50" ht="24" customHeight="1">
      <c r="B757" s="264">
        <v>2</v>
      </c>
      <c r="C757" s="264">
        <v>1</v>
      </c>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66"/>
      <c r="AE757" s="266"/>
      <c r="AF757" s="266"/>
      <c r="AG757" s="266"/>
      <c r="AH757" s="266"/>
      <c r="AI757" s="266"/>
      <c r="AJ757" s="266"/>
      <c r="AK757" s="266"/>
      <c r="AL757" s="267"/>
      <c r="AM757" s="266"/>
      <c r="AN757" s="266"/>
      <c r="AO757" s="266"/>
      <c r="AP757" s="266"/>
      <c r="AQ757" s="266"/>
      <c r="AR757" s="266"/>
      <c r="AS757" s="266"/>
      <c r="AT757" s="266"/>
      <c r="AU757" s="266"/>
      <c r="AV757" s="266"/>
      <c r="AW757" s="266"/>
      <c r="AX757" s="266"/>
    </row>
    <row r="758" spans="2:50" ht="24" customHeight="1">
      <c r="B758" s="264">
        <v>3</v>
      </c>
      <c r="C758" s="264">
        <v>1</v>
      </c>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66"/>
      <c r="AE758" s="266"/>
      <c r="AF758" s="266"/>
      <c r="AG758" s="266"/>
      <c r="AH758" s="266"/>
      <c r="AI758" s="266"/>
      <c r="AJ758" s="266"/>
      <c r="AK758" s="266"/>
      <c r="AL758" s="267"/>
      <c r="AM758" s="266"/>
      <c r="AN758" s="266"/>
      <c r="AO758" s="266"/>
      <c r="AP758" s="266"/>
      <c r="AQ758" s="266"/>
      <c r="AR758" s="266"/>
      <c r="AS758" s="266"/>
      <c r="AT758" s="266"/>
      <c r="AU758" s="266"/>
      <c r="AV758" s="266"/>
      <c r="AW758" s="266"/>
      <c r="AX758" s="266"/>
    </row>
    <row r="759" spans="2:50" ht="24" customHeight="1">
      <c r="B759" s="264">
        <v>4</v>
      </c>
      <c r="C759" s="264">
        <v>1</v>
      </c>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66"/>
      <c r="AE759" s="266"/>
      <c r="AF759" s="266"/>
      <c r="AG759" s="266"/>
      <c r="AH759" s="266"/>
      <c r="AI759" s="266"/>
      <c r="AJ759" s="266"/>
      <c r="AK759" s="266"/>
      <c r="AL759" s="267"/>
      <c r="AM759" s="266"/>
      <c r="AN759" s="266"/>
      <c r="AO759" s="266"/>
      <c r="AP759" s="266"/>
      <c r="AQ759" s="266"/>
      <c r="AR759" s="266"/>
      <c r="AS759" s="266"/>
      <c r="AT759" s="266"/>
      <c r="AU759" s="266"/>
      <c r="AV759" s="266"/>
      <c r="AW759" s="266"/>
      <c r="AX759" s="266"/>
    </row>
    <row r="760" spans="2:50" ht="24" customHeight="1">
      <c r="B760" s="264">
        <v>5</v>
      </c>
      <c r="C760" s="264">
        <v>1</v>
      </c>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66"/>
      <c r="AE760" s="266"/>
      <c r="AF760" s="266"/>
      <c r="AG760" s="266"/>
      <c r="AH760" s="266"/>
      <c r="AI760" s="266"/>
      <c r="AJ760" s="266"/>
      <c r="AK760" s="266"/>
      <c r="AL760" s="267"/>
      <c r="AM760" s="266"/>
      <c r="AN760" s="266"/>
      <c r="AO760" s="266"/>
      <c r="AP760" s="266"/>
      <c r="AQ760" s="266"/>
      <c r="AR760" s="266"/>
      <c r="AS760" s="266"/>
      <c r="AT760" s="266"/>
      <c r="AU760" s="266"/>
      <c r="AV760" s="266"/>
      <c r="AW760" s="266"/>
      <c r="AX760" s="266"/>
    </row>
    <row r="762" spans="2:50" ht="23.25" hidden="1" customHeight="1">
      <c r="B762" s="1" t="s">
        <v>165</v>
      </c>
    </row>
    <row r="763" spans="2:50" ht="36" hidden="1" customHeight="1">
      <c r="B763" s="269" t="s">
        <v>166</v>
      </c>
      <c r="C763" s="269"/>
      <c r="D763" s="269"/>
      <c r="E763" s="269"/>
      <c r="F763" s="269"/>
      <c r="G763" s="269"/>
      <c r="H763" s="269"/>
      <c r="I763" s="469"/>
      <c r="J763" s="469"/>
      <c r="K763" s="469"/>
      <c r="L763" s="469"/>
      <c r="M763" s="469"/>
      <c r="N763" s="469"/>
      <c r="O763" s="469"/>
      <c r="P763" s="469"/>
      <c r="Q763" s="469"/>
      <c r="R763" s="469"/>
      <c r="S763" s="469"/>
      <c r="T763" s="469"/>
      <c r="U763" s="469"/>
      <c r="V763" s="469"/>
      <c r="W763" s="469"/>
      <c r="X763" s="469"/>
      <c r="Y763" s="469"/>
    </row>
    <row r="764" spans="2:50" ht="36" hidden="1" customHeight="1">
      <c r="B764" s="760" t="s">
        <v>167</v>
      </c>
      <c r="C764" s="756"/>
      <c r="D764" s="756"/>
      <c r="E764" s="756"/>
      <c r="F764" s="756"/>
      <c r="G764" s="756"/>
      <c r="H764" s="757"/>
      <c r="I764" s="382" t="s">
        <v>168</v>
      </c>
      <c r="J764" s="368"/>
      <c r="K764" s="368"/>
      <c r="L764" s="368"/>
      <c r="M764" s="381"/>
      <c r="N764" s="755" t="s">
        <v>169</v>
      </c>
      <c r="O764" s="756"/>
      <c r="P764" s="756"/>
      <c r="Q764" s="756"/>
      <c r="R764" s="756"/>
      <c r="S764" s="756"/>
      <c r="T764" s="757"/>
      <c r="U764" s="382" t="s">
        <v>168</v>
      </c>
      <c r="V764" s="368"/>
      <c r="W764" s="368"/>
      <c r="X764" s="368"/>
      <c r="Y764" s="381"/>
      <c r="Z764" s="755" t="s">
        <v>170</v>
      </c>
      <c r="AA764" s="756"/>
      <c r="AB764" s="756"/>
      <c r="AC764" s="756"/>
      <c r="AD764" s="756"/>
      <c r="AE764" s="756"/>
      <c r="AF764" s="757"/>
      <c r="AG764" s="382" t="s">
        <v>168</v>
      </c>
      <c r="AH764" s="368"/>
      <c r="AI764" s="368"/>
      <c r="AJ764" s="368"/>
      <c r="AK764" s="381"/>
      <c r="AL764" s="755" t="s">
        <v>171</v>
      </c>
      <c r="AM764" s="756"/>
      <c r="AN764" s="756"/>
      <c r="AO764" s="756"/>
      <c r="AP764" s="756"/>
      <c r="AQ764" s="756"/>
      <c r="AR764" s="757"/>
      <c r="AS764" s="382" t="s">
        <v>168</v>
      </c>
      <c r="AT764" s="368"/>
      <c r="AU764" s="368"/>
      <c r="AV764" s="368"/>
      <c r="AW764" s="381"/>
    </row>
    <row r="765" spans="2:50" ht="36" hidden="1" customHeight="1">
      <c r="B765" s="755" t="s">
        <v>172</v>
      </c>
      <c r="C765" s="756"/>
      <c r="D765" s="756"/>
      <c r="E765" s="756"/>
      <c r="F765" s="756"/>
      <c r="G765" s="756"/>
      <c r="H765" s="757"/>
      <c r="I765" s="758"/>
      <c r="J765" s="662"/>
      <c r="K765" s="662"/>
      <c r="L765" s="662"/>
      <c r="M765" s="759"/>
      <c r="N765" s="755" t="s">
        <v>173</v>
      </c>
      <c r="O765" s="756"/>
      <c r="P765" s="756"/>
      <c r="Q765" s="756"/>
      <c r="R765" s="756"/>
      <c r="S765" s="756"/>
      <c r="T765" s="757"/>
      <c r="U765" s="758"/>
      <c r="V765" s="662"/>
      <c r="W765" s="662"/>
      <c r="X765" s="662"/>
      <c r="Y765" s="759"/>
      <c r="Z765" s="755" t="s">
        <v>174</v>
      </c>
      <c r="AA765" s="756"/>
      <c r="AB765" s="756"/>
      <c r="AC765" s="756"/>
      <c r="AD765" s="756"/>
      <c r="AE765" s="756"/>
      <c r="AF765" s="757"/>
      <c r="AG765" s="758"/>
      <c r="AH765" s="662"/>
      <c r="AI765" s="662"/>
      <c r="AJ765" s="662"/>
      <c r="AK765" s="759"/>
      <c r="AL765" s="760" t="s">
        <v>175</v>
      </c>
      <c r="AM765" s="756"/>
      <c r="AN765" s="756"/>
      <c r="AO765" s="756"/>
      <c r="AP765" s="756"/>
      <c r="AQ765" s="756"/>
      <c r="AR765" s="757"/>
      <c r="AS765" s="758"/>
      <c r="AT765" s="662"/>
      <c r="AU765" s="662"/>
      <c r="AV765" s="662"/>
      <c r="AW765" s="759"/>
    </row>
    <row r="766" spans="2:50">
      <c r="C766" s="1" t="s">
        <v>146</v>
      </c>
    </row>
    <row r="767" spans="2:50" ht="34.5" customHeight="1">
      <c r="B767" s="264"/>
      <c r="C767" s="264"/>
      <c r="D767" s="269" t="s">
        <v>157</v>
      </c>
      <c r="E767" s="269"/>
      <c r="F767" s="269"/>
      <c r="G767" s="269"/>
      <c r="H767" s="269"/>
      <c r="I767" s="269"/>
      <c r="J767" s="269"/>
      <c r="K767" s="269"/>
      <c r="L767" s="269"/>
      <c r="M767" s="269"/>
      <c r="N767" s="269" t="s">
        <v>158</v>
      </c>
      <c r="O767" s="269"/>
      <c r="P767" s="269"/>
      <c r="Q767" s="269"/>
      <c r="R767" s="269"/>
      <c r="S767" s="269"/>
      <c r="T767" s="269"/>
      <c r="U767" s="269"/>
      <c r="V767" s="269"/>
      <c r="W767" s="269"/>
      <c r="X767" s="269"/>
      <c r="Y767" s="269"/>
      <c r="Z767" s="269"/>
      <c r="AA767" s="269"/>
      <c r="AB767" s="269"/>
      <c r="AC767" s="269"/>
      <c r="AD767" s="269"/>
      <c r="AE767" s="269"/>
      <c r="AF767" s="269"/>
      <c r="AG767" s="269"/>
      <c r="AH767" s="269"/>
      <c r="AI767" s="269"/>
      <c r="AJ767" s="269"/>
      <c r="AK767" s="269"/>
      <c r="AL767" s="297" t="s">
        <v>159</v>
      </c>
      <c r="AM767" s="269"/>
      <c r="AN767" s="269"/>
      <c r="AO767" s="269"/>
      <c r="AP767" s="269"/>
      <c r="AQ767" s="269"/>
      <c r="AR767" s="269" t="s">
        <v>160</v>
      </c>
      <c r="AS767" s="269"/>
      <c r="AT767" s="269"/>
      <c r="AU767" s="269"/>
      <c r="AV767" s="269" t="s">
        <v>161</v>
      </c>
      <c r="AW767" s="269"/>
      <c r="AX767" s="269"/>
    </row>
    <row r="768" spans="2:50" ht="24" customHeight="1">
      <c r="B768" s="264">
        <v>1</v>
      </c>
      <c r="C768" s="264">
        <v>1</v>
      </c>
      <c r="D768" s="266" t="s">
        <v>251</v>
      </c>
      <c r="E768" s="266"/>
      <c r="F768" s="266"/>
      <c r="G768" s="266"/>
      <c r="H768" s="266"/>
      <c r="I768" s="266"/>
      <c r="J768" s="266"/>
      <c r="K768" s="266"/>
      <c r="L768" s="266"/>
      <c r="M768" s="266"/>
      <c r="N768" s="266" t="s">
        <v>252</v>
      </c>
      <c r="O768" s="266"/>
      <c r="P768" s="266"/>
      <c r="Q768" s="266"/>
      <c r="R768" s="266"/>
      <c r="S768" s="266"/>
      <c r="T768" s="266"/>
      <c r="U768" s="266"/>
      <c r="V768" s="266"/>
      <c r="W768" s="266"/>
      <c r="X768" s="266"/>
      <c r="Y768" s="266"/>
      <c r="Z768" s="266"/>
      <c r="AA768" s="266"/>
      <c r="AB768" s="266"/>
      <c r="AC768" s="266"/>
      <c r="AD768" s="266"/>
      <c r="AE768" s="266"/>
      <c r="AF768" s="266"/>
      <c r="AG768" s="266"/>
      <c r="AH768" s="266"/>
      <c r="AI768" s="266"/>
      <c r="AJ768" s="266"/>
      <c r="AK768" s="266"/>
      <c r="AL768" s="1012">
        <v>1</v>
      </c>
      <c r="AM768" s="1013"/>
      <c r="AN768" s="1013"/>
      <c r="AO768" s="1013"/>
      <c r="AP768" s="1013"/>
      <c r="AQ768" s="1013"/>
      <c r="AR768" s="266"/>
      <c r="AS768" s="266"/>
      <c r="AT768" s="266"/>
      <c r="AU768" s="266"/>
      <c r="AV768" s="266"/>
      <c r="AW768" s="266"/>
      <c r="AX768" s="266"/>
    </row>
    <row r="769" spans="2:51" ht="24" customHeight="1">
      <c r="B769" s="264">
        <v>2</v>
      </c>
      <c r="C769" s="264">
        <v>1</v>
      </c>
      <c r="D769" s="266" t="s">
        <v>253</v>
      </c>
      <c r="E769" s="266"/>
      <c r="F769" s="266"/>
      <c r="G769" s="266"/>
      <c r="H769" s="266"/>
      <c r="I769" s="266"/>
      <c r="J769" s="266"/>
      <c r="K769" s="266"/>
      <c r="L769" s="266"/>
      <c r="M769" s="266"/>
      <c r="N769" s="266" t="s">
        <v>254</v>
      </c>
      <c r="O769" s="266"/>
      <c r="P769" s="266"/>
      <c r="Q769" s="266"/>
      <c r="R769" s="266"/>
      <c r="S769" s="266"/>
      <c r="T769" s="266"/>
      <c r="U769" s="266"/>
      <c r="V769" s="266"/>
      <c r="W769" s="266"/>
      <c r="X769" s="266"/>
      <c r="Y769" s="266"/>
      <c r="Z769" s="266"/>
      <c r="AA769" s="266"/>
      <c r="AB769" s="266"/>
      <c r="AC769" s="266"/>
      <c r="AD769" s="266"/>
      <c r="AE769" s="266"/>
      <c r="AF769" s="266"/>
      <c r="AG769" s="266"/>
      <c r="AH769" s="266"/>
      <c r="AI769" s="266"/>
      <c r="AJ769" s="266"/>
      <c r="AK769" s="266"/>
      <c r="AL769" s="267">
        <v>0.6</v>
      </c>
      <c r="AM769" s="266"/>
      <c r="AN769" s="266"/>
      <c r="AO769" s="266"/>
      <c r="AP769" s="266"/>
      <c r="AQ769" s="266"/>
      <c r="AR769" s="266"/>
      <c r="AS769" s="266"/>
      <c r="AT769" s="266"/>
      <c r="AU769" s="266"/>
      <c r="AV769" s="266"/>
      <c r="AW769" s="266"/>
      <c r="AX769" s="266"/>
    </row>
    <row r="770" spans="2:51" ht="24" customHeight="1">
      <c r="B770" s="264">
        <v>3</v>
      </c>
      <c r="C770" s="264">
        <v>1</v>
      </c>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66"/>
      <c r="AE770" s="266"/>
      <c r="AF770" s="266"/>
      <c r="AG770" s="266"/>
      <c r="AH770" s="266"/>
      <c r="AI770" s="266"/>
      <c r="AJ770" s="266"/>
      <c r="AK770" s="266"/>
      <c r="AL770" s="267"/>
      <c r="AM770" s="266"/>
      <c r="AN770" s="266"/>
      <c r="AO770" s="266"/>
      <c r="AP770" s="266"/>
      <c r="AQ770" s="266"/>
      <c r="AR770" s="266"/>
      <c r="AS770" s="266"/>
      <c r="AT770" s="266"/>
      <c r="AU770" s="266"/>
      <c r="AV770" s="266"/>
      <c r="AW770" s="266"/>
      <c r="AX770" s="266"/>
    </row>
    <row r="771" spans="2:51" ht="24" customHeight="1">
      <c r="B771" s="264">
        <v>4</v>
      </c>
      <c r="C771" s="264">
        <v>1</v>
      </c>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66"/>
      <c r="AE771" s="266"/>
      <c r="AF771" s="266"/>
      <c r="AG771" s="266"/>
      <c r="AH771" s="266"/>
      <c r="AI771" s="266"/>
      <c r="AJ771" s="266"/>
      <c r="AK771" s="266"/>
      <c r="AL771" s="267"/>
      <c r="AM771" s="266"/>
      <c r="AN771" s="266"/>
      <c r="AO771" s="266"/>
      <c r="AP771" s="266"/>
      <c r="AQ771" s="266"/>
      <c r="AR771" s="266"/>
      <c r="AS771" s="266"/>
      <c r="AT771" s="266"/>
      <c r="AU771" s="266"/>
      <c r="AV771" s="266"/>
      <c r="AW771" s="266"/>
      <c r="AX771" s="266"/>
    </row>
    <row r="772" spans="2:51" ht="24" customHeight="1">
      <c r="B772" s="264">
        <v>5</v>
      </c>
      <c r="C772" s="264">
        <v>1</v>
      </c>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66"/>
      <c r="AE772" s="266"/>
      <c r="AF772" s="266"/>
      <c r="AG772" s="266"/>
      <c r="AH772" s="266"/>
      <c r="AI772" s="266"/>
      <c r="AJ772" s="266"/>
      <c r="AK772" s="266"/>
      <c r="AL772" s="267"/>
      <c r="AM772" s="266"/>
      <c r="AN772" s="266"/>
      <c r="AO772" s="266"/>
      <c r="AP772" s="266"/>
      <c r="AQ772" s="266"/>
      <c r="AR772" s="266"/>
      <c r="AS772" s="266"/>
      <c r="AT772" s="266"/>
      <c r="AU772" s="266"/>
      <c r="AV772" s="266"/>
      <c r="AW772" s="266"/>
      <c r="AX772" s="266"/>
    </row>
    <row r="774" spans="2:51">
      <c r="C774" s="1" t="s">
        <v>178</v>
      </c>
    </row>
    <row r="775" spans="2:51" ht="34.5" customHeight="1">
      <c r="B775" s="264"/>
      <c r="C775" s="264"/>
      <c r="D775" s="269" t="s">
        <v>157</v>
      </c>
      <c r="E775" s="269"/>
      <c r="F775" s="269"/>
      <c r="G775" s="269"/>
      <c r="H775" s="269"/>
      <c r="I775" s="269"/>
      <c r="J775" s="269"/>
      <c r="K775" s="269"/>
      <c r="L775" s="269"/>
      <c r="M775" s="269"/>
      <c r="N775" s="269" t="s">
        <v>158</v>
      </c>
      <c r="O775" s="269"/>
      <c r="P775" s="269"/>
      <c r="Q775" s="269"/>
      <c r="R775" s="269"/>
      <c r="S775" s="269"/>
      <c r="T775" s="269"/>
      <c r="U775" s="269"/>
      <c r="V775" s="269"/>
      <c r="W775" s="269"/>
      <c r="X775" s="269"/>
      <c r="Y775" s="269"/>
      <c r="Z775" s="269"/>
      <c r="AA775" s="269"/>
      <c r="AB775" s="269"/>
      <c r="AC775" s="269"/>
      <c r="AD775" s="269"/>
      <c r="AE775" s="269"/>
      <c r="AF775" s="269"/>
      <c r="AG775" s="269"/>
      <c r="AH775" s="269"/>
      <c r="AI775" s="269"/>
      <c r="AJ775" s="269"/>
      <c r="AK775" s="269"/>
      <c r="AL775" s="297" t="s">
        <v>159</v>
      </c>
      <c r="AM775" s="269"/>
      <c r="AN775" s="269"/>
      <c r="AO775" s="269"/>
      <c r="AP775" s="269"/>
      <c r="AQ775" s="269"/>
      <c r="AR775" s="269" t="s">
        <v>160</v>
      </c>
      <c r="AS775" s="269"/>
      <c r="AT775" s="269"/>
      <c r="AU775" s="269"/>
      <c r="AV775" s="269" t="s">
        <v>161</v>
      </c>
      <c r="AW775" s="269"/>
      <c r="AX775" s="269"/>
    </row>
    <row r="776" spans="2:51" ht="24" customHeight="1">
      <c r="B776" s="264">
        <v>1</v>
      </c>
      <c r="C776" s="264">
        <v>1</v>
      </c>
      <c r="D776" s="266" t="s">
        <v>232</v>
      </c>
      <c r="E776" s="266"/>
      <c r="F776" s="266"/>
      <c r="G776" s="266"/>
      <c r="H776" s="266"/>
      <c r="I776" s="266"/>
      <c r="J776" s="266"/>
      <c r="K776" s="266"/>
      <c r="L776" s="266"/>
      <c r="M776" s="266"/>
      <c r="N776" s="266" t="s">
        <v>255</v>
      </c>
      <c r="O776" s="266"/>
      <c r="P776" s="266"/>
      <c r="Q776" s="266"/>
      <c r="R776" s="266"/>
      <c r="S776" s="266"/>
      <c r="T776" s="266"/>
      <c r="U776" s="266"/>
      <c r="V776" s="266"/>
      <c r="W776" s="266"/>
      <c r="X776" s="266"/>
      <c r="Y776" s="266"/>
      <c r="Z776" s="266"/>
      <c r="AA776" s="266"/>
      <c r="AB776" s="266"/>
      <c r="AC776" s="266"/>
      <c r="AD776" s="266"/>
      <c r="AE776" s="266"/>
      <c r="AF776" s="266"/>
      <c r="AG776" s="266"/>
      <c r="AH776" s="266"/>
      <c r="AI776" s="266"/>
      <c r="AJ776" s="266"/>
      <c r="AK776" s="266"/>
      <c r="AL776" s="1014">
        <v>0.7</v>
      </c>
      <c r="AM776" s="1015"/>
      <c r="AN776" s="1015"/>
      <c r="AO776" s="1015"/>
      <c r="AP776" s="1015"/>
      <c r="AQ776" s="1015"/>
      <c r="AR776" s="266"/>
      <c r="AS776" s="266"/>
      <c r="AT776" s="266"/>
      <c r="AU776" s="266"/>
      <c r="AV776" s="266"/>
      <c r="AW776" s="266"/>
      <c r="AX776" s="266"/>
    </row>
    <row r="777" spans="2:51" ht="24" customHeight="1">
      <c r="B777" s="264">
        <v>2</v>
      </c>
      <c r="C777" s="264">
        <v>1</v>
      </c>
      <c r="D777" s="1031" t="s">
        <v>256</v>
      </c>
      <c r="E777" s="1031"/>
      <c r="F777" s="1031"/>
      <c r="G777" s="1031"/>
      <c r="H777" s="1031"/>
      <c r="I777" s="1031"/>
      <c r="J777" s="1031"/>
      <c r="K777" s="1031"/>
      <c r="L777" s="1031"/>
      <c r="M777" s="1031"/>
      <c r="N777" s="266" t="s">
        <v>255</v>
      </c>
      <c r="O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c r="AK777" s="266"/>
      <c r="AL777" s="1014">
        <v>0.2</v>
      </c>
      <c r="AM777" s="1015"/>
      <c r="AN777" s="1015"/>
      <c r="AO777" s="1015"/>
      <c r="AP777" s="1015"/>
      <c r="AQ777" s="1015"/>
      <c r="AR777" s="266"/>
      <c r="AS777" s="266"/>
      <c r="AT777" s="266"/>
      <c r="AU777" s="266"/>
      <c r="AV777" s="266"/>
      <c r="AW777" s="266"/>
      <c r="AX777" s="266"/>
    </row>
    <row r="778" spans="2:51" ht="24" customHeight="1">
      <c r="B778" s="264">
        <v>3</v>
      </c>
      <c r="C778" s="264">
        <v>1</v>
      </c>
      <c r="D778" s="266" t="s">
        <v>257</v>
      </c>
      <c r="E778" s="266"/>
      <c r="F778" s="266"/>
      <c r="G778" s="266"/>
      <c r="H778" s="266"/>
      <c r="I778" s="266"/>
      <c r="J778" s="266"/>
      <c r="K778" s="266"/>
      <c r="L778" s="266"/>
      <c r="M778" s="266"/>
      <c r="N778" s="266" t="s">
        <v>258</v>
      </c>
      <c r="O778" s="266"/>
      <c r="P778" s="266"/>
      <c r="Q778" s="266"/>
      <c r="R778" s="266"/>
      <c r="S778" s="266"/>
      <c r="T778" s="266"/>
      <c r="U778" s="266"/>
      <c r="V778" s="266"/>
      <c r="W778" s="266"/>
      <c r="X778" s="266"/>
      <c r="Y778" s="266"/>
      <c r="Z778" s="266"/>
      <c r="AA778" s="266"/>
      <c r="AB778" s="266"/>
      <c r="AC778" s="266"/>
      <c r="AD778" s="266"/>
      <c r="AE778" s="266"/>
      <c r="AF778" s="266"/>
      <c r="AG778" s="266"/>
      <c r="AH778" s="266"/>
      <c r="AI778" s="266"/>
      <c r="AJ778" s="266"/>
      <c r="AK778" s="266"/>
      <c r="AL778" s="267">
        <v>0.2</v>
      </c>
      <c r="AM778" s="266"/>
      <c r="AN778" s="266"/>
      <c r="AO778" s="266"/>
      <c r="AP778" s="266"/>
      <c r="AQ778" s="266"/>
      <c r="AR778" s="266"/>
      <c r="AS778" s="266"/>
      <c r="AT778" s="266"/>
      <c r="AU778" s="266"/>
      <c r="AV778" s="266"/>
      <c r="AW778" s="266"/>
      <c r="AX778" s="266"/>
    </row>
    <row r="779" spans="2:51" ht="24" customHeight="1">
      <c r="B779" s="264">
        <v>4</v>
      </c>
      <c r="C779" s="264">
        <v>1</v>
      </c>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66"/>
      <c r="AE779" s="266"/>
      <c r="AF779" s="266"/>
      <c r="AG779" s="266"/>
      <c r="AH779" s="266"/>
      <c r="AI779" s="266"/>
      <c r="AJ779" s="266"/>
      <c r="AK779" s="266"/>
      <c r="AL779" s="267"/>
      <c r="AM779" s="266"/>
      <c r="AN779" s="266"/>
      <c r="AO779" s="266"/>
      <c r="AP779" s="266"/>
      <c r="AQ779" s="266"/>
      <c r="AR779" s="266"/>
      <c r="AS779" s="266"/>
      <c r="AT779" s="266"/>
      <c r="AU779" s="266"/>
      <c r="AV779" s="266"/>
      <c r="AW779" s="266"/>
      <c r="AX779" s="266"/>
    </row>
    <row r="780" spans="2:51" ht="24" customHeight="1">
      <c r="B780" s="264">
        <v>5</v>
      </c>
      <c r="C780" s="264">
        <v>1</v>
      </c>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66"/>
      <c r="AE780" s="266"/>
      <c r="AF780" s="266"/>
      <c r="AG780" s="266"/>
      <c r="AH780" s="266"/>
      <c r="AI780" s="266"/>
      <c r="AJ780" s="266"/>
      <c r="AK780" s="266"/>
      <c r="AL780" s="267"/>
      <c r="AM780" s="266"/>
      <c r="AN780" s="266"/>
      <c r="AO780" s="266"/>
      <c r="AP780" s="266"/>
      <c r="AQ780" s="266"/>
      <c r="AR780" s="266"/>
      <c r="AS780" s="266"/>
      <c r="AT780" s="266"/>
      <c r="AU780" s="266"/>
      <c r="AV780" s="266"/>
      <c r="AW780" s="266"/>
      <c r="AX780" s="266"/>
    </row>
    <row r="782" spans="2:51" ht="21.75" customHeight="1" thickBot="1">
      <c r="AK782" s="271"/>
      <c r="AL782" s="271"/>
      <c r="AM782" s="271"/>
      <c r="AN782" s="271"/>
      <c r="AO782" s="271"/>
      <c r="AP782" s="271"/>
      <c r="AQ782" s="271"/>
      <c r="AR782" s="810" t="s">
        <v>113</v>
      </c>
      <c r="AS782" s="810"/>
      <c r="AT782" s="810"/>
      <c r="AU782" s="810"/>
      <c r="AV782" s="810"/>
      <c r="AW782" s="810"/>
      <c r="AX782" s="810"/>
      <c r="AY782" s="810"/>
    </row>
    <row r="783" spans="2:51" ht="21" customHeight="1">
      <c r="B783" s="275" t="s">
        <v>114</v>
      </c>
      <c r="C783" s="276"/>
      <c r="D783" s="276"/>
      <c r="E783" s="276"/>
      <c r="F783" s="276"/>
      <c r="G783" s="276"/>
      <c r="H783" s="277" t="s">
        <v>67</v>
      </c>
      <c r="I783" s="278"/>
      <c r="J783" s="278"/>
      <c r="K783" s="278"/>
      <c r="L783" s="278"/>
      <c r="M783" s="278"/>
      <c r="N783" s="278"/>
      <c r="O783" s="278"/>
      <c r="P783" s="278"/>
      <c r="Q783" s="278"/>
      <c r="R783" s="278"/>
      <c r="S783" s="278"/>
      <c r="T783" s="278"/>
      <c r="U783" s="278"/>
      <c r="V783" s="278"/>
      <c r="W783" s="278"/>
      <c r="X783" s="278"/>
      <c r="Y783" s="278"/>
      <c r="Z783" s="279" t="s">
        <v>4</v>
      </c>
      <c r="AA783" s="280"/>
      <c r="AB783" s="280"/>
      <c r="AC783" s="280"/>
      <c r="AD783" s="280"/>
      <c r="AE783" s="281"/>
      <c r="AF783" s="282" t="s">
        <v>116</v>
      </c>
      <c r="AG783" s="280"/>
      <c r="AH783" s="280"/>
      <c r="AI783" s="280"/>
      <c r="AJ783" s="280"/>
      <c r="AK783" s="280"/>
      <c r="AL783" s="280"/>
      <c r="AM783" s="280"/>
      <c r="AN783" s="280"/>
      <c r="AO783" s="280"/>
      <c r="AP783" s="280"/>
      <c r="AQ783" s="281"/>
      <c r="AR783" s="283" t="s">
        <v>6</v>
      </c>
      <c r="AS783" s="282"/>
      <c r="AT783" s="282"/>
      <c r="AU783" s="282"/>
      <c r="AV783" s="282"/>
      <c r="AW783" s="282"/>
      <c r="AX783" s="282"/>
      <c r="AY783" s="284"/>
    </row>
    <row r="784" spans="2:51" ht="28.15" customHeight="1">
      <c r="B784" s="285" t="s">
        <v>7</v>
      </c>
      <c r="C784" s="286"/>
      <c r="D784" s="286"/>
      <c r="E784" s="286"/>
      <c r="F784" s="286"/>
      <c r="G784" s="287"/>
      <c r="H784" s="288" t="s">
        <v>259</v>
      </c>
      <c r="I784" s="289"/>
      <c r="J784" s="289"/>
      <c r="K784" s="289"/>
      <c r="L784" s="289"/>
      <c r="M784" s="289"/>
      <c r="N784" s="289"/>
      <c r="O784" s="289"/>
      <c r="P784" s="289"/>
      <c r="Q784" s="289"/>
      <c r="R784" s="289"/>
      <c r="S784" s="289"/>
      <c r="T784" s="289"/>
      <c r="U784" s="289"/>
      <c r="V784" s="289"/>
      <c r="W784" s="290"/>
      <c r="X784" s="290"/>
      <c r="Y784" s="290"/>
      <c r="Z784" s="291" t="s">
        <v>8</v>
      </c>
      <c r="AA784" s="292"/>
      <c r="AB784" s="292"/>
      <c r="AC784" s="292"/>
      <c r="AD784" s="292"/>
      <c r="AE784" s="293"/>
      <c r="AF784" s="292" t="s">
        <v>9</v>
      </c>
      <c r="AG784" s="292"/>
      <c r="AH784" s="292"/>
      <c r="AI784" s="292"/>
      <c r="AJ784" s="292"/>
      <c r="AK784" s="292"/>
      <c r="AL784" s="292"/>
      <c r="AM784" s="292"/>
      <c r="AN784" s="292"/>
      <c r="AO784" s="292"/>
      <c r="AP784" s="292"/>
      <c r="AQ784" s="293"/>
      <c r="AR784" s="294" t="s">
        <v>10</v>
      </c>
      <c r="AS784" s="295"/>
      <c r="AT784" s="295"/>
      <c r="AU784" s="295"/>
      <c r="AV784" s="295"/>
      <c r="AW784" s="295"/>
      <c r="AX784" s="295"/>
      <c r="AY784" s="296"/>
    </row>
    <row r="785" spans="2:60" ht="30.75" customHeight="1">
      <c r="B785" s="361" t="s">
        <v>11</v>
      </c>
      <c r="C785" s="362"/>
      <c r="D785" s="362"/>
      <c r="E785" s="362"/>
      <c r="F785" s="362"/>
      <c r="G785" s="362"/>
      <c r="H785" s="363" t="s">
        <v>12</v>
      </c>
      <c r="I785" s="290"/>
      <c r="J785" s="290"/>
      <c r="K785" s="290"/>
      <c r="L785" s="290"/>
      <c r="M785" s="290"/>
      <c r="N785" s="290"/>
      <c r="O785" s="290"/>
      <c r="P785" s="290"/>
      <c r="Q785" s="290"/>
      <c r="R785" s="290"/>
      <c r="S785" s="290"/>
      <c r="T785" s="290"/>
      <c r="U785" s="290"/>
      <c r="V785" s="290"/>
      <c r="W785" s="290"/>
      <c r="X785" s="290"/>
      <c r="Y785" s="290"/>
      <c r="Z785" s="364" t="s">
        <v>13</v>
      </c>
      <c r="AA785" s="365"/>
      <c r="AB785" s="365"/>
      <c r="AC785" s="365"/>
      <c r="AD785" s="365"/>
      <c r="AE785" s="366"/>
      <c r="AF785" s="367" t="s">
        <v>14</v>
      </c>
      <c r="AG785" s="367"/>
      <c r="AH785" s="367"/>
      <c r="AI785" s="367"/>
      <c r="AJ785" s="367"/>
      <c r="AK785" s="367"/>
      <c r="AL785" s="367"/>
      <c r="AM785" s="367"/>
      <c r="AN785" s="367"/>
      <c r="AO785" s="367"/>
      <c r="AP785" s="367"/>
      <c r="AQ785" s="367"/>
      <c r="AR785" s="368"/>
      <c r="AS785" s="368"/>
      <c r="AT785" s="368"/>
      <c r="AU785" s="368"/>
      <c r="AV785" s="368"/>
      <c r="AW785" s="368"/>
      <c r="AX785" s="368"/>
      <c r="AY785" s="369"/>
    </row>
    <row r="786" spans="2:60" ht="18" customHeight="1">
      <c r="B786" s="370" t="s">
        <v>15</v>
      </c>
      <c r="C786" s="371"/>
      <c r="D786" s="371"/>
      <c r="E786" s="371"/>
      <c r="F786" s="371"/>
      <c r="G786" s="371"/>
      <c r="H786" s="925" t="s">
        <v>117</v>
      </c>
      <c r="I786" s="375"/>
      <c r="J786" s="375"/>
      <c r="K786" s="375"/>
      <c r="L786" s="375"/>
      <c r="M786" s="375"/>
      <c r="N786" s="375"/>
      <c r="O786" s="375"/>
      <c r="P786" s="375"/>
      <c r="Q786" s="375"/>
      <c r="R786" s="375"/>
      <c r="S786" s="375"/>
      <c r="T786" s="375"/>
      <c r="U786" s="375"/>
      <c r="V786" s="375"/>
      <c r="W786" s="376"/>
      <c r="X786" s="376"/>
      <c r="Y786" s="376"/>
      <c r="Z786" s="380" t="s">
        <v>17</v>
      </c>
      <c r="AA786" s="368"/>
      <c r="AB786" s="368"/>
      <c r="AC786" s="368"/>
      <c r="AD786" s="368"/>
      <c r="AE786" s="381"/>
      <c r="AF786" s="833"/>
      <c r="AG786" s="834"/>
      <c r="AH786" s="834"/>
      <c r="AI786" s="834"/>
      <c r="AJ786" s="834"/>
      <c r="AK786" s="834"/>
      <c r="AL786" s="834"/>
      <c r="AM786" s="834"/>
      <c r="AN786" s="834"/>
      <c r="AO786" s="834"/>
      <c r="AP786" s="834"/>
      <c r="AQ786" s="834"/>
      <c r="AR786" s="834"/>
      <c r="AS786" s="834"/>
      <c r="AT786" s="834"/>
      <c r="AU786" s="834"/>
      <c r="AV786" s="834"/>
      <c r="AW786" s="834"/>
      <c r="AX786" s="834"/>
      <c r="AY786" s="835"/>
    </row>
    <row r="787" spans="2:60" ht="24" customHeight="1">
      <c r="B787" s="372"/>
      <c r="C787" s="373"/>
      <c r="D787" s="373"/>
      <c r="E787" s="373"/>
      <c r="F787" s="373"/>
      <c r="G787" s="373"/>
      <c r="H787" s="377"/>
      <c r="I787" s="378"/>
      <c r="J787" s="378"/>
      <c r="K787" s="378"/>
      <c r="L787" s="378"/>
      <c r="M787" s="378"/>
      <c r="N787" s="378"/>
      <c r="O787" s="378"/>
      <c r="P787" s="378"/>
      <c r="Q787" s="378"/>
      <c r="R787" s="378"/>
      <c r="S787" s="378"/>
      <c r="T787" s="378"/>
      <c r="U787" s="378"/>
      <c r="V787" s="378"/>
      <c r="W787" s="379"/>
      <c r="X787" s="379"/>
      <c r="Y787" s="379"/>
      <c r="Z787" s="382"/>
      <c r="AA787" s="368"/>
      <c r="AB787" s="368"/>
      <c r="AC787" s="368"/>
      <c r="AD787" s="368"/>
      <c r="AE787" s="381"/>
      <c r="AF787" s="836"/>
      <c r="AG787" s="836"/>
      <c r="AH787" s="836"/>
      <c r="AI787" s="836"/>
      <c r="AJ787" s="836"/>
      <c r="AK787" s="836"/>
      <c r="AL787" s="836"/>
      <c r="AM787" s="836"/>
      <c r="AN787" s="836"/>
      <c r="AO787" s="836"/>
      <c r="AP787" s="836"/>
      <c r="AQ787" s="836"/>
      <c r="AR787" s="836"/>
      <c r="AS787" s="836"/>
      <c r="AT787" s="836"/>
      <c r="AU787" s="836"/>
      <c r="AV787" s="836"/>
      <c r="AW787" s="836"/>
      <c r="AX787" s="836"/>
      <c r="AY787" s="837"/>
    </row>
    <row r="788" spans="2:60" ht="29.25" customHeight="1">
      <c r="B788" s="298" t="s">
        <v>22</v>
      </c>
      <c r="C788" s="299"/>
      <c r="D788" s="299"/>
      <c r="E788" s="299"/>
      <c r="F788" s="299"/>
      <c r="G788" s="303"/>
      <c r="H788" s="304" t="s">
        <v>118</v>
      </c>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c r="AJ788" s="305"/>
      <c r="AK788" s="305"/>
      <c r="AL788" s="305"/>
      <c r="AM788" s="305"/>
      <c r="AN788" s="305"/>
      <c r="AO788" s="305"/>
      <c r="AP788" s="305"/>
      <c r="AQ788" s="305"/>
      <c r="AR788" s="305"/>
      <c r="AS788" s="305"/>
      <c r="AT788" s="305"/>
      <c r="AU788" s="305"/>
      <c r="AV788" s="305"/>
      <c r="AW788" s="305"/>
      <c r="AX788" s="305"/>
      <c r="AY788" s="306"/>
    </row>
    <row r="789" spans="2:60" ht="21" customHeight="1">
      <c r="B789" s="391" t="s">
        <v>24</v>
      </c>
      <c r="C789" s="392"/>
      <c r="D789" s="392"/>
      <c r="E789" s="392"/>
      <c r="F789" s="392"/>
      <c r="G789" s="393"/>
      <c r="H789" s="400"/>
      <c r="I789" s="401"/>
      <c r="J789" s="401"/>
      <c r="K789" s="401"/>
      <c r="L789" s="401"/>
      <c r="M789" s="401"/>
      <c r="N789" s="401"/>
      <c r="O789" s="401"/>
      <c r="P789" s="401"/>
      <c r="Q789" s="402" t="s">
        <v>25</v>
      </c>
      <c r="R789" s="403"/>
      <c r="S789" s="403"/>
      <c r="T789" s="403"/>
      <c r="U789" s="403"/>
      <c r="V789" s="403"/>
      <c r="W789" s="404"/>
      <c r="X789" s="402" t="s">
        <v>26</v>
      </c>
      <c r="Y789" s="403"/>
      <c r="Z789" s="403"/>
      <c r="AA789" s="403"/>
      <c r="AB789" s="403"/>
      <c r="AC789" s="403"/>
      <c r="AD789" s="404"/>
      <c r="AE789" s="402" t="s">
        <v>27</v>
      </c>
      <c r="AF789" s="403"/>
      <c r="AG789" s="403"/>
      <c r="AH789" s="403"/>
      <c r="AI789" s="403"/>
      <c r="AJ789" s="403"/>
      <c r="AK789" s="404"/>
      <c r="AL789" s="402" t="s">
        <v>28</v>
      </c>
      <c r="AM789" s="403"/>
      <c r="AN789" s="403"/>
      <c r="AO789" s="403"/>
      <c r="AP789" s="403"/>
      <c r="AQ789" s="403"/>
      <c r="AR789" s="404"/>
      <c r="AS789" s="402" t="s">
        <v>29</v>
      </c>
      <c r="AT789" s="403"/>
      <c r="AU789" s="403"/>
      <c r="AV789" s="403"/>
      <c r="AW789" s="403"/>
      <c r="AX789" s="403"/>
      <c r="AY789" s="426"/>
    </row>
    <row r="790" spans="2:60" ht="21" customHeight="1">
      <c r="B790" s="394"/>
      <c r="C790" s="395"/>
      <c r="D790" s="395"/>
      <c r="E790" s="395"/>
      <c r="F790" s="395"/>
      <c r="G790" s="396"/>
      <c r="H790" s="413" t="s">
        <v>30</v>
      </c>
      <c r="I790" s="414"/>
      <c r="J790" s="427" t="s">
        <v>31</v>
      </c>
      <c r="K790" s="428"/>
      <c r="L790" s="428"/>
      <c r="M790" s="428"/>
      <c r="N790" s="428"/>
      <c r="O790" s="428"/>
      <c r="P790" s="429"/>
      <c r="Q790" s="1029" t="s">
        <v>33</v>
      </c>
      <c r="R790" s="430"/>
      <c r="S790" s="430"/>
      <c r="T790" s="430"/>
      <c r="U790" s="430"/>
      <c r="V790" s="430"/>
      <c r="W790" s="430"/>
      <c r="X790" s="430">
        <v>1</v>
      </c>
      <c r="Y790" s="430"/>
      <c r="Z790" s="430"/>
      <c r="AA790" s="430"/>
      <c r="AB790" s="430"/>
      <c r="AC790" s="430"/>
      <c r="AD790" s="430"/>
      <c r="AE790" s="430">
        <v>1</v>
      </c>
      <c r="AF790" s="430"/>
      <c r="AG790" s="430"/>
      <c r="AH790" s="430"/>
      <c r="AI790" s="430"/>
      <c r="AJ790" s="430"/>
      <c r="AK790" s="430"/>
      <c r="AL790" s="430">
        <v>1</v>
      </c>
      <c r="AM790" s="430"/>
      <c r="AN790" s="430"/>
      <c r="AO790" s="430"/>
      <c r="AP790" s="430"/>
      <c r="AQ790" s="430"/>
      <c r="AR790" s="430"/>
      <c r="AS790" s="430">
        <v>1</v>
      </c>
      <c r="AT790" s="430"/>
      <c r="AU790" s="430"/>
      <c r="AV790" s="430"/>
      <c r="AW790" s="430"/>
      <c r="AX790" s="430"/>
      <c r="AY790" s="431"/>
    </row>
    <row r="791" spans="2:60" ht="21" customHeight="1">
      <c r="B791" s="394"/>
      <c r="C791" s="395"/>
      <c r="D791" s="395"/>
      <c r="E791" s="395"/>
      <c r="F791" s="395"/>
      <c r="G791" s="396"/>
      <c r="H791" s="415"/>
      <c r="I791" s="416"/>
      <c r="J791" s="409" t="s">
        <v>32</v>
      </c>
      <c r="K791" s="410"/>
      <c r="L791" s="410"/>
      <c r="M791" s="410"/>
      <c r="N791" s="410"/>
      <c r="O791" s="410"/>
      <c r="P791" s="411"/>
      <c r="Q791" s="791" t="s">
        <v>33</v>
      </c>
      <c r="R791" s="405"/>
      <c r="S791" s="405"/>
      <c r="T791" s="405"/>
      <c r="U791" s="405"/>
      <c r="V791" s="405"/>
      <c r="W791" s="405"/>
      <c r="X791" s="791" t="s">
        <v>33</v>
      </c>
      <c r="Y791" s="405"/>
      <c r="Z791" s="405"/>
      <c r="AA791" s="405"/>
      <c r="AB791" s="405"/>
      <c r="AC791" s="405"/>
      <c r="AD791" s="405"/>
      <c r="AE791" s="791" t="s">
        <v>33</v>
      </c>
      <c r="AF791" s="405"/>
      <c r="AG791" s="405"/>
      <c r="AH791" s="405"/>
      <c r="AI791" s="405"/>
      <c r="AJ791" s="405"/>
      <c r="AK791" s="405"/>
      <c r="AL791" s="405"/>
      <c r="AM791" s="405"/>
      <c r="AN791" s="405"/>
      <c r="AO791" s="405"/>
      <c r="AP791" s="405"/>
      <c r="AQ791" s="405"/>
      <c r="AR791" s="405"/>
      <c r="AS791" s="432"/>
      <c r="AT791" s="432"/>
      <c r="AU791" s="432"/>
      <c r="AV791" s="432"/>
      <c r="AW791" s="432"/>
      <c r="AX791" s="432"/>
      <c r="AY791" s="433"/>
    </row>
    <row r="792" spans="2:60" ht="24.75" customHeight="1">
      <c r="B792" s="394"/>
      <c r="C792" s="395"/>
      <c r="D792" s="395"/>
      <c r="E792" s="395"/>
      <c r="F792" s="395"/>
      <c r="G792" s="396"/>
      <c r="H792" s="415"/>
      <c r="I792" s="416"/>
      <c r="J792" s="409" t="s">
        <v>34</v>
      </c>
      <c r="K792" s="410"/>
      <c r="L792" s="410"/>
      <c r="M792" s="410"/>
      <c r="N792" s="410"/>
      <c r="O792" s="410"/>
      <c r="P792" s="411"/>
      <c r="Q792" s="791" t="s">
        <v>33</v>
      </c>
      <c r="R792" s="405"/>
      <c r="S792" s="405"/>
      <c r="T792" s="405"/>
      <c r="U792" s="405"/>
      <c r="V792" s="405"/>
      <c r="W792" s="405"/>
      <c r="X792" s="791" t="s">
        <v>33</v>
      </c>
      <c r="Y792" s="405"/>
      <c r="Z792" s="405"/>
      <c r="AA792" s="405"/>
      <c r="AB792" s="405"/>
      <c r="AC792" s="405"/>
      <c r="AD792" s="405"/>
      <c r="AE792" s="791" t="s">
        <v>33</v>
      </c>
      <c r="AF792" s="405"/>
      <c r="AG792" s="405"/>
      <c r="AH792" s="405"/>
      <c r="AI792" s="405"/>
      <c r="AJ792" s="405"/>
      <c r="AK792" s="405"/>
      <c r="AL792" s="405"/>
      <c r="AM792" s="405"/>
      <c r="AN792" s="405"/>
      <c r="AO792" s="405"/>
      <c r="AP792" s="405"/>
      <c r="AQ792" s="405"/>
      <c r="AR792" s="405"/>
      <c r="AS792" s="432"/>
      <c r="AT792" s="432"/>
      <c r="AU792" s="432"/>
      <c r="AV792" s="432"/>
      <c r="AW792" s="432"/>
      <c r="AX792" s="432"/>
      <c r="AY792" s="433"/>
    </row>
    <row r="793" spans="2:60" ht="24.75" customHeight="1">
      <c r="B793" s="394"/>
      <c r="C793" s="395"/>
      <c r="D793" s="395"/>
      <c r="E793" s="395"/>
      <c r="F793" s="395"/>
      <c r="G793" s="396"/>
      <c r="H793" s="417"/>
      <c r="I793" s="418"/>
      <c r="J793" s="406" t="s">
        <v>35</v>
      </c>
      <c r="K793" s="407"/>
      <c r="L793" s="407"/>
      <c r="M793" s="407"/>
      <c r="N793" s="407"/>
      <c r="O793" s="407"/>
      <c r="P793" s="408"/>
      <c r="Q793" s="812" t="s">
        <v>33</v>
      </c>
      <c r="R793" s="412"/>
      <c r="S793" s="412"/>
      <c r="T793" s="412"/>
      <c r="U793" s="412"/>
      <c r="V793" s="412"/>
      <c r="W793" s="412"/>
      <c r="X793" s="412">
        <v>2</v>
      </c>
      <c r="Y793" s="412"/>
      <c r="Z793" s="412"/>
      <c r="AA793" s="412"/>
      <c r="AB793" s="412"/>
      <c r="AC793" s="412"/>
      <c r="AD793" s="412"/>
      <c r="AE793" s="412">
        <v>1</v>
      </c>
      <c r="AF793" s="412"/>
      <c r="AG793" s="412"/>
      <c r="AH793" s="412"/>
      <c r="AI793" s="412"/>
      <c r="AJ793" s="412"/>
      <c r="AK793" s="412"/>
      <c r="AL793" s="412"/>
      <c r="AM793" s="412"/>
      <c r="AN793" s="412"/>
      <c r="AO793" s="412"/>
      <c r="AP793" s="412"/>
      <c r="AQ793" s="412"/>
      <c r="AR793" s="412"/>
      <c r="AS793" s="412"/>
      <c r="AT793" s="412"/>
      <c r="AU793" s="412"/>
      <c r="AV793" s="412"/>
      <c r="AW793" s="412"/>
      <c r="AX793" s="412"/>
      <c r="AY793" s="412"/>
    </row>
    <row r="794" spans="2:60" ht="24.75" customHeight="1">
      <c r="B794" s="394"/>
      <c r="C794" s="395"/>
      <c r="D794" s="395"/>
      <c r="E794" s="395"/>
      <c r="F794" s="395"/>
      <c r="G794" s="396"/>
      <c r="H794" s="419" t="s">
        <v>36</v>
      </c>
      <c r="I794" s="420"/>
      <c r="J794" s="420"/>
      <c r="K794" s="420"/>
      <c r="L794" s="420"/>
      <c r="M794" s="420"/>
      <c r="N794" s="420"/>
      <c r="O794" s="420"/>
      <c r="P794" s="420"/>
      <c r="Q794" s="1032" t="s">
        <v>33</v>
      </c>
      <c r="R794" s="421"/>
      <c r="S794" s="421"/>
      <c r="T794" s="421"/>
      <c r="U794" s="421"/>
      <c r="V794" s="421"/>
      <c r="W794" s="421"/>
      <c r="X794" s="421">
        <v>0.6</v>
      </c>
      <c r="Y794" s="421"/>
      <c r="Z794" s="421"/>
      <c r="AA794" s="421"/>
      <c r="AB794" s="421"/>
      <c r="AC794" s="421"/>
      <c r="AD794" s="421"/>
      <c r="AE794" s="1030">
        <v>0.3</v>
      </c>
      <c r="AF794" s="1030"/>
      <c r="AG794" s="1030"/>
      <c r="AH794" s="1030"/>
      <c r="AI794" s="1030"/>
      <c r="AJ794" s="1030"/>
      <c r="AK794" s="1030"/>
      <c r="AL794" s="389"/>
      <c r="AM794" s="389"/>
      <c r="AN794" s="389"/>
      <c r="AO794" s="389"/>
      <c r="AP794" s="389"/>
      <c r="AQ794" s="389"/>
      <c r="AR794" s="389"/>
      <c r="AS794" s="389"/>
      <c r="AT794" s="389"/>
      <c r="AU794" s="389"/>
      <c r="AV794" s="389"/>
      <c r="AW794" s="389"/>
      <c r="AX794" s="389"/>
      <c r="AY794" s="390"/>
      <c r="BH794" s="18"/>
    </row>
    <row r="795" spans="2:60" ht="24.75" customHeight="1">
      <c r="B795" s="397"/>
      <c r="C795" s="398"/>
      <c r="D795" s="398"/>
      <c r="E795" s="398"/>
      <c r="F795" s="398"/>
      <c r="G795" s="399"/>
      <c r="H795" s="419" t="s">
        <v>37</v>
      </c>
      <c r="I795" s="420"/>
      <c r="J795" s="420"/>
      <c r="K795" s="420"/>
      <c r="L795" s="420"/>
      <c r="M795" s="420"/>
      <c r="N795" s="420"/>
      <c r="O795" s="420"/>
      <c r="P795" s="420"/>
      <c r="Q795" s="1032" t="s">
        <v>33</v>
      </c>
      <c r="R795" s="421"/>
      <c r="S795" s="421"/>
      <c r="T795" s="421"/>
      <c r="U795" s="421"/>
      <c r="V795" s="421"/>
      <c r="W795" s="421"/>
      <c r="X795" s="421">
        <v>45</v>
      </c>
      <c r="Y795" s="421"/>
      <c r="Z795" s="421"/>
      <c r="AA795" s="421"/>
      <c r="AB795" s="421"/>
      <c r="AC795" s="421"/>
      <c r="AD795" s="421"/>
      <c r="AE795" s="421">
        <v>19</v>
      </c>
      <c r="AF795" s="421"/>
      <c r="AG795" s="421"/>
      <c r="AH795" s="421"/>
      <c r="AI795" s="421"/>
      <c r="AJ795" s="421"/>
      <c r="AK795" s="421"/>
      <c r="AL795" s="389"/>
      <c r="AM795" s="389"/>
      <c r="AN795" s="389"/>
      <c r="AO795" s="389"/>
      <c r="AP795" s="389"/>
      <c r="AQ795" s="389"/>
      <c r="AR795" s="389"/>
      <c r="AS795" s="389"/>
      <c r="AT795" s="389"/>
      <c r="AU795" s="389"/>
      <c r="AV795" s="389"/>
      <c r="AW795" s="389"/>
      <c r="AX795" s="389"/>
      <c r="AY795" s="390"/>
    </row>
    <row r="796" spans="2:60" ht="23.1" customHeight="1">
      <c r="B796" s="546" t="s">
        <v>59</v>
      </c>
      <c r="C796" s="547"/>
      <c r="D796" s="493" t="s">
        <v>60</v>
      </c>
      <c r="E796" s="494"/>
      <c r="F796" s="494"/>
      <c r="G796" s="494"/>
      <c r="H796" s="494"/>
      <c r="I796" s="494"/>
      <c r="J796" s="494"/>
      <c r="K796" s="494"/>
      <c r="L796" s="495"/>
      <c r="M796" s="496" t="s">
        <v>61</v>
      </c>
      <c r="N796" s="496"/>
      <c r="O796" s="496"/>
      <c r="P796" s="496"/>
      <c r="Q796" s="496"/>
      <c r="R796" s="496"/>
      <c r="S796" s="497" t="s">
        <v>29</v>
      </c>
      <c r="T796" s="497"/>
      <c r="U796" s="497"/>
      <c r="V796" s="497"/>
      <c r="W796" s="497"/>
      <c r="X796" s="497"/>
      <c r="Y796" s="498"/>
      <c r="Z796" s="494"/>
      <c r="AA796" s="494"/>
      <c r="AB796" s="494"/>
      <c r="AC796" s="494"/>
      <c r="AD796" s="494"/>
      <c r="AE796" s="494"/>
      <c r="AF796" s="494"/>
      <c r="AG796" s="494"/>
      <c r="AH796" s="494"/>
      <c r="AI796" s="494"/>
      <c r="AJ796" s="494"/>
      <c r="AK796" s="494"/>
      <c r="AL796" s="494"/>
      <c r="AM796" s="494"/>
      <c r="AN796" s="494"/>
      <c r="AO796" s="494"/>
      <c r="AP796" s="494"/>
      <c r="AQ796" s="494"/>
      <c r="AR796" s="494"/>
      <c r="AS796" s="494"/>
      <c r="AT796" s="494"/>
      <c r="AU796" s="494"/>
      <c r="AV796" s="494"/>
      <c r="AW796" s="494"/>
      <c r="AX796" s="494"/>
      <c r="AY796" s="499"/>
    </row>
    <row r="797" spans="2:60" ht="23.1" customHeight="1">
      <c r="B797" s="548"/>
      <c r="C797" s="549"/>
      <c r="D797" s="966" t="s">
        <v>152</v>
      </c>
      <c r="E797" s="967"/>
      <c r="F797" s="967"/>
      <c r="G797" s="967"/>
      <c r="H797" s="967"/>
      <c r="I797" s="967"/>
      <c r="J797" s="967"/>
      <c r="K797" s="967"/>
      <c r="L797" s="968"/>
      <c r="M797" s="777">
        <v>0.5</v>
      </c>
      <c r="N797" s="778"/>
      <c r="O797" s="778"/>
      <c r="P797" s="778"/>
      <c r="Q797" s="778"/>
      <c r="R797" s="779"/>
      <c r="S797" s="1033">
        <v>0.5</v>
      </c>
      <c r="T797" s="1033"/>
      <c r="U797" s="1033"/>
      <c r="V797" s="1033"/>
      <c r="W797" s="1033"/>
      <c r="X797" s="1033"/>
      <c r="Y797" s="792"/>
      <c r="Z797" s="444"/>
      <c r="AA797" s="444"/>
      <c r="AB797" s="444"/>
      <c r="AC797" s="444"/>
      <c r="AD797" s="444"/>
      <c r="AE797" s="444"/>
      <c r="AF797" s="444"/>
      <c r="AG797" s="444"/>
      <c r="AH797" s="444"/>
      <c r="AI797" s="444"/>
      <c r="AJ797" s="444"/>
      <c r="AK797" s="444"/>
      <c r="AL797" s="444"/>
      <c r="AM797" s="444"/>
      <c r="AN797" s="444"/>
      <c r="AO797" s="444"/>
      <c r="AP797" s="444"/>
      <c r="AQ797" s="444"/>
      <c r="AR797" s="444"/>
      <c r="AS797" s="444"/>
      <c r="AT797" s="444"/>
      <c r="AU797" s="444"/>
      <c r="AV797" s="444"/>
      <c r="AW797" s="444"/>
      <c r="AX797" s="444"/>
      <c r="AY797" s="445"/>
    </row>
    <row r="798" spans="2:60" ht="23.1" customHeight="1">
      <c r="B798" s="548"/>
      <c r="C798" s="549"/>
      <c r="D798" s="972" t="s">
        <v>148</v>
      </c>
      <c r="E798" s="964"/>
      <c r="F798" s="964"/>
      <c r="G798" s="964"/>
      <c r="H798" s="964"/>
      <c r="I798" s="964"/>
      <c r="J798" s="964"/>
      <c r="K798" s="964"/>
      <c r="L798" s="965"/>
      <c r="M798" s="797">
        <v>0.8</v>
      </c>
      <c r="N798" s="797"/>
      <c r="O798" s="797"/>
      <c r="P798" s="797"/>
      <c r="Q798" s="797"/>
      <c r="R798" s="797"/>
      <c r="S798" s="797">
        <v>0.8</v>
      </c>
      <c r="T798" s="797"/>
      <c r="U798" s="797"/>
      <c r="V798" s="797"/>
      <c r="W798" s="797"/>
      <c r="X798" s="797"/>
      <c r="Y798" s="478"/>
      <c r="Z798" s="479"/>
      <c r="AA798" s="479"/>
      <c r="AB798" s="479"/>
      <c r="AC798" s="479"/>
      <c r="AD798" s="479"/>
      <c r="AE798" s="479"/>
      <c r="AF798" s="479"/>
      <c r="AG798" s="479"/>
      <c r="AH798" s="479"/>
      <c r="AI798" s="479"/>
      <c r="AJ798" s="479"/>
      <c r="AK798" s="479"/>
      <c r="AL798" s="479"/>
      <c r="AM798" s="479"/>
      <c r="AN798" s="479"/>
      <c r="AO798" s="479"/>
      <c r="AP798" s="479"/>
      <c r="AQ798" s="479"/>
      <c r="AR798" s="479"/>
      <c r="AS798" s="479"/>
      <c r="AT798" s="479"/>
      <c r="AU798" s="479"/>
      <c r="AV798" s="479"/>
      <c r="AW798" s="479"/>
      <c r="AX798" s="479"/>
      <c r="AY798" s="480"/>
    </row>
    <row r="799" spans="2:60" ht="23.1" customHeight="1">
      <c r="B799" s="548"/>
      <c r="C799" s="549"/>
      <c r="D799" s="553"/>
      <c r="E799" s="554"/>
      <c r="F799" s="554"/>
      <c r="G799" s="554"/>
      <c r="H799" s="554"/>
      <c r="I799" s="554"/>
      <c r="J799" s="554"/>
      <c r="K799" s="554"/>
      <c r="L799" s="555"/>
      <c r="M799" s="797"/>
      <c r="N799" s="797"/>
      <c r="O799" s="797"/>
      <c r="P799" s="797"/>
      <c r="Q799" s="797"/>
      <c r="R799" s="797"/>
      <c r="S799" s="797"/>
      <c r="T799" s="797"/>
      <c r="U799" s="797"/>
      <c r="V799" s="797"/>
      <c r="W799" s="797"/>
      <c r="X799" s="797"/>
      <c r="Y799" s="478"/>
      <c r="Z799" s="479"/>
      <c r="AA799" s="479"/>
      <c r="AB799" s="479"/>
      <c r="AC799" s="479"/>
      <c r="AD799" s="479"/>
      <c r="AE799" s="479"/>
      <c r="AF799" s="479"/>
      <c r="AG799" s="479"/>
      <c r="AH799" s="479"/>
      <c r="AI799" s="479"/>
      <c r="AJ799" s="479"/>
      <c r="AK799" s="479"/>
      <c r="AL799" s="479"/>
      <c r="AM799" s="479"/>
      <c r="AN799" s="479"/>
      <c r="AO799" s="479"/>
      <c r="AP799" s="479"/>
      <c r="AQ799" s="479"/>
      <c r="AR799" s="479"/>
      <c r="AS799" s="479"/>
      <c r="AT799" s="479"/>
      <c r="AU799" s="479"/>
      <c r="AV799" s="479"/>
      <c r="AW799" s="479"/>
      <c r="AX799" s="479"/>
      <c r="AY799" s="480"/>
    </row>
    <row r="800" spans="2:60" ht="23.1" customHeight="1">
      <c r="B800" s="548"/>
      <c r="C800" s="549"/>
      <c r="D800" s="553"/>
      <c r="E800" s="554"/>
      <c r="F800" s="554"/>
      <c r="G800" s="554"/>
      <c r="H800" s="554"/>
      <c r="I800" s="554"/>
      <c r="J800" s="554"/>
      <c r="K800" s="554"/>
      <c r="L800" s="555"/>
      <c r="M800" s="797"/>
      <c r="N800" s="797"/>
      <c r="O800" s="797"/>
      <c r="P800" s="797"/>
      <c r="Q800" s="797"/>
      <c r="R800" s="797"/>
      <c r="S800" s="797"/>
      <c r="T800" s="797"/>
      <c r="U800" s="797"/>
      <c r="V800" s="797"/>
      <c r="W800" s="797"/>
      <c r="X800" s="797"/>
      <c r="Y800" s="478"/>
      <c r="Z800" s="479"/>
      <c r="AA800" s="479"/>
      <c r="AB800" s="479"/>
      <c r="AC800" s="479"/>
      <c r="AD800" s="479"/>
      <c r="AE800" s="479"/>
      <c r="AF800" s="479"/>
      <c r="AG800" s="479"/>
      <c r="AH800" s="479"/>
      <c r="AI800" s="479"/>
      <c r="AJ800" s="479"/>
      <c r="AK800" s="479"/>
      <c r="AL800" s="479"/>
      <c r="AM800" s="479"/>
      <c r="AN800" s="479"/>
      <c r="AO800" s="479"/>
      <c r="AP800" s="479"/>
      <c r="AQ800" s="479"/>
      <c r="AR800" s="479"/>
      <c r="AS800" s="479"/>
      <c r="AT800" s="479"/>
      <c r="AU800" s="479"/>
      <c r="AV800" s="479"/>
      <c r="AW800" s="479"/>
      <c r="AX800" s="479"/>
      <c r="AY800" s="480"/>
    </row>
    <row r="801" spans="1:51" ht="23.1" customHeight="1">
      <c r="B801" s="548"/>
      <c r="C801" s="549"/>
      <c r="D801" s="553"/>
      <c r="E801" s="554"/>
      <c r="F801" s="554"/>
      <c r="G801" s="554"/>
      <c r="H801" s="554"/>
      <c r="I801" s="554"/>
      <c r="J801" s="554"/>
      <c r="K801" s="554"/>
      <c r="L801" s="555"/>
      <c r="M801" s="797"/>
      <c r="N801" s="797"/>
      <c r="O801" s="797"/>
      <c r="P801" s="797"/>
      <c r="Q801" s="797"/>
      <c r="R801" s="797"/>
      <c r="S801" s="797"/>
      <c r="T801" s="797"/>
      <c r="U801" s="797"/>
      <c r="V801" s="797"/>
      <c r="W801" s="797"/>
      <c r="X801" s="797"/>
      <c r="Y801" s="478"/>
      <c r="Z801" s="479"/>
      <c r="AA801" s="479"/>
      <c r="AB801" s="479"/>
      <c r="AC801" s="479"/>
      <c r="AD801" s="479"/>
      <c r="AE801" s="479"/>
      <c r="AF801" s="479"/>
      <c r="AG801" s="479"/>
      <c r="AH801" s="479"/>
      <c r="AI801" s="479"/>
      <c r="AJ801" s="479"/>
      <c r="AK801" s="479"/>
      <c r="AL801" s="479"/>
      <c r="AM801" s="479"/>
      <c r="AN801" s="479"/>
      <c r="AO801" s="479"/>
      <c r="AP801" s="479"/>
      <c r="AQ801" s="479"/>
      <c r="AR801" s="479"/>
      <c r="AS801" s="479"/>
      <c r="AT801" s="479"/>
      <c r="AU801" s="479"/>
      <c r="AV801" s="479"/>
      <c r="AW801" s="479"/>
      <c r="AX801" s="479"/>
      <c r="AY801" s="480"/>
    </row>
    <row r="802" spans="1:51" ht="23.1" customHeight="1">
      <c r="B802" s="548"/>
      <c r="C802" s="549"/>
      <c r="D802" s="553"/>
      <c r="E802" s="554"/>
      <c r="F802" s="554"/>
      <c r="G802" s="554"/>
      <c r="H802" s="554"/>
      <c r="I802" s="554"/>
      <c r="J802" s="554"/>
      <c r="K802" s="554"/>
      <c r="L802" s="555"/>
      <c r="M802" s="797"/>
      <c r="N802" s="797"/>
      <c r="O802" s="797"/>
      <c r="P802" s="797"/>
      <c r="Q802" s="797"/>
      <c r="R802" s="797"/>
      <c r="S802" s="797"/>
      <c r="T802" s="797"/>
      <c r="U802" s="797"/>
      <c r="V802" s="797"/>
      <c r="W802" s="797"/>
      <c r="X802" s="797"/>
      <c r="Y802" s="478"/>
      <c r="Z802" s="479"/>
      <c r="AA802" s="479"/>
      <c r="AB802" s="479"/>
      <c r="AC802" s="479"/>
      <c r="AD802" s="479"/>
      <c r="AE802" s="479"/>
      <c r="AF802" s="479"/>
      <c r="AG802" s="479"/>
      <c r="AH802" s="479"/>
      <c r="AI802" s="479"/>
      <c r="AJ802" s="479"/>
      <c r="AK802" s="479"/>
      <c r="AL802" s="479"/>
      <c r="AM802" s="479"/>
      <c r="AN802" s="479"/>
      <c r="AO802" s="479"/>
      <c r="AP802" s="479"/>
      <c r="AQ802" s="479"/>
      <c r="AR802" s="479"/>
      <c r="AS802" s="479"/>
      <c r="AT802" s="479"/>
      <c r="AU802" s="479"/>
      <c r="AV802" s="479"/>
      <c r="AW802" s="479"/>
      <c r="AX802" s="479"/>
      <c r="AY802" s="480"/>
    </row>
    <row r="803" spans="1:51" ht="23.1" customHeight="1">
      <c r="B803" s="548"/>
      <c r="C803" s="549"/>
      <c r="D803" s="474"/>
      <c r="E803" s="475"/>
      <c r="F803" s="475"/>
      <c r="G803" s="475"/>
      <c r="H803" s="475"/>
      <c r="I803" s="475"/>
      <c r="J803" s="475"/>
      <c r="K803" s="475"/>
      <c r="L803" s="476"/>
      <c r="M803" s="808"/>
      <c r="N803" s="808"/>
      <c r="O803" s="808"/>
      <c r="P803" s="808"/>
      <c r="Q803" s="808"/>
      <c r="R803" s="808"/>
      <c r="S803" s="808"/>
      <c r="T803" s="808"/>
      <c r="U803" s="808"/>
      <c r="V803" s="808"/>
      <c r="W803" s="808"/>
      <c r="X803" s="808"/>
      <c r="Y803" s="478"/>
      <c r="Z803" s="479"/>
      <c r="AA803" s="479"/>
      <c r="AB803" s="479"/>
      <c r="AC803" s="479"/>
      <c r="AD803" s="479"/>
      <c r="AE803" s="479"/>
      <c r="AF803" s="479"/>
      <c r="AG803" s="479"/>
      <c r="AH803" s="479"/>
      <c r="AI803" s="479"/>
      <c r="AJ803" s="479"/>
      <c r="AK803" s="479"/>
      <c r="AL803" s="479"/>
      <c r="AM803" s="479"/>
      <c r="AN803" s="479"/>
      <c r="AO803" s="479"/>
      <c r="AP803" s="479"/>
      <c r="AQ803" s="479"/>
      <c r="AR803" s="479"/>
      <c r="AS803" s="479"/>
      <c r="AT803" s="479"/>
      <c r="AU803" s="479"/>
      <c r="AV803" s="479"/>
      <c r="AW803" s="479"/>
      <c r="AX803" s="479"/>
      <c r="AY803" s="480"/>
    </row>
    <row r="804" spans="1:51" ht="23.1" customHeight="1">
      <c r="B804" s="550"/>
      <c r="C804" s="551"/>
      <c r="D804" s="481" t="s">
        <v>35</v>
      </c>
      <c r="E804" s="327"/>
      <c r="F804" s="327"/>
      <c r="G804" s="327"/>
      <c r="H804" s="327"/>
      <c r="I804" s="327"/>
      <c r="J804" s="327"/>
      <c r="K804" s="327"/>
      <c r="L804" s="328"/>
      <c r="M804" s="1034">
        <f>SUM(M797:R803)</f>
        <v>1.3</v>
      </c>
      <c r="N804" s="1034"/>
      <c r="O804" s="1034"/>
      <c r="P804" s="1034"/>
      <c r="Q804" s="1034"/>
      <c r="R804" s="1034"/>
      <c r="S804" s="1034">
        <v>1.3</v>
      </c>
      <c r="T804" s="1034"/>
      <c r="U804" s="1034"/>
      <c r="V804" s="1034"/>
      <c r="W804" s="1034"/>
      <c r="X804" s="1034"/>
      <c r="Y804" s="483"/>
      <c r="Z804" s="484"/>
      <c r="AA804" s="484"/>
      <c r="AB804" s="484"/>
      <c r="AC804" s="484"/>
      <c r="AD804" s="484"/>
      <c r="AE804" s="484"/>
      <c r="AF804" s="484"/>
      <c r="AG804" s="484"/>
      <c r="AH804" s="484"/>
      <c r="AI804" s="484"/>
      <c r="AJ804" s="484"/>
      <c r="AK804" s="484"/>
      <c r="AL804" s="484"/>
      <c r="AM804" s="484"/>
      <c r="AN804" s="484"/>
      <c r="AO804" s="484"/>
      <c r="AP804" s="484"/>
      <c r="AQ804" s="484"/>
      <c r="AR804" s="484"/>
      <c r="AS804" s="484"/>
      <c r="AT804" s="484"/>
      <c r="AU804" s="484"/>
      <c r="AV804" s="484"/>
      <c r="AW804" s="484"/>
      <c r="AX804" s="484"/>
      <c r="AY804" s="485"/>
    </row>
    <row r="805" spans="1:51" ht="24.75" customHeight="1">
      <c r="B805" s="19"/>
      <c r="C805" s="19"/>
      <c r="D805" s="19"/>
      <c r="E805" s="19"/>
      <c r="F805" s="19"/>
      <c r="G805" s="19"/>
      <c r="H805" s="20"/>
      <c r="I805" s="20"/>
      <c r="J805" s="20"/>
      <c r="K805" s="20"/>
      <c r="L805" s="20"/>
      <c r="M805" s="20"/>
      <c r="N805" s="20"/>
      <c r="O805" s="20"/>
      <c r="P805" s="20"/>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row>
    <row r="806" spans="1:51" ht="23.25" customHeight="1" thickBot="1">
      <c r="A806" s="8"/>
      <c r="B806" s="689" t="s">
        <v>121</v>
      </c>
      <c r="C806" s="690"/>
      <c r="D806" s="690"/>
      <c r="E806" s="690"/>
      <c r="F806" s="690"/>
      <c r="G806" s="690"/>
      <c r="H806" s="690" t="s">
        <v>67</v>
      </c>
      <c r="I806" s="690"/>
      <c r="J806" s="690"/>
      <c r="K806" s="690"/>
      <c r="L806" s="690"/>
      <c r="M806" s="690"/>
      <c r="N806" s="690"/>
      <c r="O806" s="690"/>
      <c r="P806" s="690"/>
      <c r="Q806" s="690"/>
      <c r="R806" s="690"/>
      <c r="S806" s="690"/>
      <c r="T806" s="690"/>
      <c r="U806" s="690"/>
      <c r="V806" s="690"/>
      <c r="W806" s="690"/>
      <c r="X806" s="690"/>
      <c r="Y806" s="690"/>
      <c r="Z806" s="690"/>
      <c r="AA806" s="690"/>
      <c r="AB806" s="690"/>
      <c r="AC806" s="690"/>
      <c r="AD806" s="690"/>
      <c r="AE806" s="690"/>
      <c r="AF806" s="690"/>
      <c r="AG806" s="690"/>
      <c r="AH806" s="690"/>
      <c r="AI806" s="690"/>
      <c r="AJ806" s="690"/>
      <c r="AK806" s="690"/>
      <c r="AL806" s="690"/>
      <c r="AM806" s="690"/>
      <c r="AN806" s="690"/>
      <c r="AO806" s="690"/>
      <c r="AP806" s="690"/>
      <c r="AQ806" s="690"/>
      <c r="AR806" s="690"/>
      <c r="AS806" s="690"/>
      <c r="AT806" s="690"/>
      <c r="AU806" s="690"/>
      <c r="AV806" s="690"/>
      <c r="AW806" s="690"/>
      <c r="AX806" s="690"/>
      <c r="AY806" s="690"/>
    </row>
    <row r="807" spans="1:51" ht="14.25" customHeight="1">
      <c r="A807" s="13"/>
      <c r="B807" s="667" t="s">
        <v>122</v>
      </c>
      <c r="C807" s="668"/>
      <c r="D807" s="668"/>
      <c r="E807" s="668"/>
      <c r="F807" s="668"/>
      <c r="G807" s="669"/>
      <c r="H807" s="22" t="s">
        <v>123</v>
      </c>
      <c r="I807" s="23"/>
      <c r="J807" s="23"/>
      <c r="K807" s="23"/>
      <c r="L807" s="23"/>
      <c r="M807" s="23"/>
      <c r="N807" s="23"/>
      <c r="O807" s="23"/>
      <c r="P807" s="23"/>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4"/>
    </row>
    <row r="808" spans="1:51" ht="14.25" customHeight="1">
      <c r="A808" s="8"/>
      <c r="B808" s="394"/>
      <c r="C808" s="395"/>
      <c r="D808" s="395"/>
      <c r="E808" s="395"/>
      <c r="F808" s="395"/>
      <c r="G808" s="396"/>
      <c r="H808" s="25"/>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c r="AQ808" s="26"/>
      <c r="AR808" s="26"/>
      <c r="AS808" s="26"/>
      <c r="AT808" s="26"/>
      <c r="AU808" s="26"/>
      <c r="AV808" s="26"/>
      <c r="AW808" s="26"/>
      <c r="AX808" s="26"/>
      <c r="AY808" s="27"/>
    </row>
    <row r="809" spans="1:51" ht="14.25" customHeight="1">
      <c r="A809" s="8"/>
      <c r="B809" s="394"/>
      <c r="C809" s="395"/>
      <c r="D809" s="395"/>
      <c r="E809" s="395"/>
      <c r="F809" s="395"/>
      <c r="G809" s="396"/>
      <c r="H809" s="25"/>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c r="AQ809" s="26"/>
      <c r="AR809" s="26"/>
      <c r="AS809" s="26"/>
      <c r="AT809" s="26"/>
      <c r="AU809" s="26"/>
      <c r="AV809" s="26"/>
      <c r="AW809" s="26"/>
      <c r="AX809" s="26"/>
      <c r="AY809" s="27"/>
    </row>
    <row r="810" spans="1:51" ht="14.25" customHeight="1">
      <c r="A810" s="8"/>
      <c r="B810" s="394"/>
      <c r="C810" s="395"/>
      <c r="D810" s="395"/>
      <c r="E810" s="395"/>
      <c r="F810" s="395"/>
      <c r="G810" s="396"/>
      <c r="H810" s="25"/>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c r="AQ810" s="26"/>
      <c r="AR810" s="26"/>
      <c r="AS810" s="26"/>
      <c r="AT810" s="26"/>
      <c r="AU810" s="26"/>
      <c r="AV810" s="26"/>
      <c r="AW810" s="26"/>
      <c r="AX810" s="26"/>
      <c r="AY810" s="27"/>
    </row>
    <row r="811" spans="1:51" ht="14.25" customHeight="1">
      <c r="A811" s="8"/>
      <c r="B811" s="394"/>
      <c r="C811" s="395"/>
      <c r="D811" s="395"/>
      <c r="E811" s="395"/>
      <c r="F811" s="395"/>
      <c r="G811" s="396"/>
      <c r="H811" s="25"/>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c r="AQ811" s="26"/>
      <c r="AR811" s="26"/>
      <c r="AS811" s="26"/>
      <c r="AT811" s="26"/>
      <c r="AU811" s="26"/>
      <c r="AV811" s="26"/>
      <c r="AW811" s="26"/>
      <c r="AX811" s="26"/>
      <c r="AY811" s="27"/>
    </row>
    <row r="812" spans="1:51" ht="14.25" customHeight="1">
      <c r="A812" s="8"/>
      <c r="B812" s="394"/>
      <c r="C812" s="395"/>
      <c r="D812" s="395"/>
      <c r="E812" s="395"/>
      <c r="F812" s="395"/>
      <c r="G812" s="396"/>
      <c r="H812" s="25"/>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c r="AQ812" s="26"/>
      <c r="AR812" s="26"/>
      <c r="AS812" s="26"/>
      <c r="AT812" s="26"/>
      <c r="AU812" s="26"/>
      <c r="AV812" s="26"/>
      <c r="AW812" s="26"/>
      <c r="AX812" s="26"/>
      <c r="AY812" s="27"/>
    </row>
    <row r="813" spans="1:51" ht="14.25" customHeight="1">
      <c r="A813" s="8"/>
      <c r="B813" s="394"/>
      <c r="C813" s="395"/>
      <c r="D813" s="395"/>
      <c r="E813" s="395"/>
      <c r="F813" s="395"/>
      <c r="G813" s="396"/>
      <c r="H813" s="25"/>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c r="AQ813" s="26"/>
      <c r="AR813" s="26"/>
      <c r="AS813" s="26"/>
      <c r="AT813" s="26"/>
      <c r="AU813" s="26"/>
      <c r="AV813" s="26"/>
      <c r="AW813" s="26"/>
      <c r="AX813" s="26"/>
      <c r="AY813" s="27"/>
    </row>
    <row r="814" spans="1:51" ht="14.25" customHeight="1">
      <c r="A814" s="8"/>
      <c r="B814" s="394"/>
      <c r="C814" s="395"/>
      <c r="D814" s="395"/>
      <c r="E814" s="395"/>
      <c r="F814" s="395"/>
      <c r="G814" s="396"/>
      <c r="H814" s="25"/>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c r="AQ814" s="26"/>
      <c r="AR814" s="26"/>
      <c r="AS814" s="26"/>
      <c r="AT814" s="26"/>
      <c r="AU814" s="26"/>
      <c r="AV814" s="26"/>
      <c r="AW814" s="26"/>
      <c r="AX814" s="26"/>
      <c r="AY814" s="27"/>
    </row>
    <row r="815" spans="1:51" ht="14.25" customHeight="1">
      <c r="A815" s="8"/>
      <c r="B815" s="394"/>
      <c r="C815" s="395"/>
      <c r="D815" s="395"/>
      <c r="E815" s="395"/>
      <c r="F815" s="395"/>
      <c r="G815" s="396"/>
      <c r="H815" s="25"/>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c r="AQ815" s="26"/>
      <c r="AR815" s="26"/>
      <c r="AS815" s="26"/>
      <c r="AT815" s="26"/>
      <c r="AU815" s="26"/>
      <c r="AV815" s="26"/>
      <c r="AW815" s="26"/>
      <c r="AX815" s="26"/>
      <c r="AY815" s="27"/>
    </row>
    <row r="816" spans="1:51" ht="14.25" customHeight="1">
      <c r="A816" s="8"/>
      <c r="B816" s="394"/>
      <c r="C816" s="395"/>
      <c r="D816" s="395"/>
      <c r="E816" s="395"/>
      <c r="F816" s="395"/>
      <c r="G816" s="396"/>
      <c r="H816" s="25"/>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c r="AQ816" s="26"/>
      <c r="AR816" s="26"/>
      <c r="AS816" s="26"/>
      <c r="AT816" s="26"/>
      <c r="AU816" s="26"/>
      <c r="AV816" s="26"/>
      <c r="AW816" s="26"/>
      <c r="AX816" s="26"/>
      <c r="AY816" s="27"/>
    </row>
    <row r="817" spans="1:51" ht="14.25" customHeight="1">
      <c r="A817" s="8"/>
      <c r="B817" s="394"/>
      <c r="C817" s="395"/>
      <c r="D817" s="395"/>
      <c r="E817" s="395"/>
      <c r="F817" s="395"/>
      <c r="G817" s="396"/>
      <c r="H817" s="25"/>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c r="AQ817" s="26"/>
      <c r="AR817" s="26"/>
      <c r="AS817" s="26"/>
      <c r="AT817" s="26"/>
      <c r="AU817" s="26"/>
      <c r="AV817" s="26"/>
      <c r="AW817" s="26"/>
      <c r="AX817" s="26"/>
      <c r="AY817" s="27"/>
    </row>
    <row r="818" spans="1:51" ht="14.25" customHeight="1">
      <c r="A818" s="8"/>
      <c r="B818" s="394"/>
      <c r="C818" s="395"/>
      <c r="D818" s="395"/>
      <c r="E818" s="395"/>
      <c r="F818" s="395"/>
      <c r="G818" s="396"/>
      <c r="H818" s="25"/>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c r="AQ818" s="26"/>
      <c r="AR818" s="26"/>
      <c r="AS818" s="26"/>
      <c r="AT818" s="26"/>
      <c r="AU818" s="26"/>
      <c r="AV818" s="26"/>
      <c r="AW818" s="26"/>
      <c r="AX818" s="26"/>
      <c r="AY818" s="27"/>
    </row>
    <row r="819" spans="1:51" ht="14.25" customHeight="1">
      <c r="A819" s="8"/>
      <c r="B819" s="394"/>
      <c r="C819" s="395"/>
      <c r="D819" s="395"/>
      <c r="E819" s="395"/>
      <c r="F819" s="395"/>
      <c r="G819" s="396"/>
      <c r="H819" s="25"/>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c r="AQ819" s="26"/>
      <c r="AR819" s="26"/>
      <c r="AS819" s="26"/>
      <c r="AT819" s="26"/>
      <c r="AU819" s="26"/>
      <c r="AV819" s="26"/>
      <c r="AW819" s="26"/>
      <c r="AX819" s="26"/>
      <c r="AY819" s="27"/>
    </row>
    <row r="820" spans="1:51" ht="14.25" customHeight="1">
      <c r="A820" s="8"/>
      <c r="B820" s="394"/>
      <c r="C820" s="395"/>
      <c r="D820" s="395"/>
      <c r="E820" s="395"/>
      <c r="F820" s="395"/>
      <c r="G820" s="396"/>
      <c r="H820" s="25"/>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c r="AQ820" s="26"/>
      <c r="AR820" s="26"/>
      <c r="AS820" s="26"/>
      <c r="AT820" s="26"/>
      <c r="AU820" s="26"/>
      <c r="AV820" s="26"/>
      <c r="AW820" s="26"/>
      <c r="AX820" s="26"/>
      <c r="AY820" s="27"/>
    </row>
    <row r="821" spans="1:51" ht="14.25" customHeight="1">
      <c r="A821" s="8"/>
      <c r="B821" s="394"/>
      <c r="C821" s="395"/>
      <c r="D821" s="395"/>
      <c r="E821" s="395"/>
      <c r="F821" s="395"/>
      <c r="G821" s="396"/>
      <c r="H821" s="25"/>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c r="AQ821" s="26"/>
      <c r="AR821" s="26"/>
      <c r="AS821" s="26"/>
      <c r="AT821" s="26"/>
      <c r="AU821" s="26"/>
      <c r="AV821" s="26"/>
      <c r="AW821" s="26"/>
      <c r="AX821" s="26"/>
      <c r="AY821" s="27"/>
    </row>
    <row r="822" spans="1:51" ht="14.25" customHeight="1">
      <c r="A822" s="8"/>
      <c r="B822" s="394"/>
      <c r="C822" s="395"/>
      <c r="D822" s="395"/>
      <c r="E822" s="395"/>
      <c r="F822" s="395"/>
      <c r="G822" s="396"/>
      <c r="H822" s="25"/>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c r="AQ822" s="26"/>
      <c r="AR822" s="26"/>
      <c r="AS822" s="26"/>
      <c r="AT822" s="26"/>
      <c r="AU822" s="26"/>
      <c r="AV822" s="26"/>
      <c r="AW822" s="26"/>
      <c r="AX822" s="26"/>
      <c r="AY822" s="27"/>
    </row>
    <row r="823" spans="1:51" ht="14.25" customHeight="1">
      <c r="A823" s="8"/>
      <c r="B823" s="394"/>
      <c r="C823" s="395"/>
      <c r="D823" s="395"/>
      <c r="E823" s="395"/>
      <c r="F823" s="395"/>
      <c r="G823" s="396"/>
      <c r="H823" s="25"/>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c r="AQ823" s="26"/>
      <c r="AR823" s="26"/>
      <c r="AS823" s="26"/>
      <c r="AT823" s="26"/>
      <c r="AU823" s="26"/>
      <c r="AV823" s="26"/>
      <c r="AW823" s="26"/>
      <c r="AX823" s="26"/>
      <c r="AY823" s="27"/>
    </row>
    <row r="824" spans="1:51" ht="14.25" customHeight="1">
      <c r="A824" s="8"/>
      <c r="B824" s="394"/>
      <c r="C824" s="395"/>
      <c r="D824" s="395"/>
      <c r="E824" s="395"/>
      <c r="F824" s="395"/>
      <c r="G824" s="396"/>
      <c r="H824" s="25"/>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c r="AQ824" s="26"/>
      <c r="AR824" s="26"/>
      <c r="AS824" s="26"/>
      <c r="AT824" s="26"/>
      <c r="AU824" s="26"/>
      <c r="AV824" s="26"/>
      <c r="AW824" s="26"/>
      <c r="AX824" s="26"/>
      <c r="AY824" s="27"/>
    </row>
    <row r="825" spans="1:51" ht="14.25" customHeight="1">
      <c r="A825" s="8"/>
      <c r="B825" s="394"/>
      <c r="C825" s="395"/>
      <c r="D825" s="395"/>
      <c r="E825" s="395"/>
      <c r="F825" s="395"/>
      <c r="G825" s="396"/>
      <c r="H825" s="25"/>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c r="AQ825" s="26"/>
      <c r="AR825" s="26"/>
      <c r="AS825" s="26"/>
      <c r="AT825" s="26"/>
      <c r="AU825" s="26"/>
      <c r="AV825" s="26"/>
      <c r="AW825" s="26"/>
      <c r="AX825" s="26"/>
      <c r="AY825" s="27"/>
    </row>
    <row r="826" spans="1:51" ht="14.25" customHeight="1">
      <c r="A826" s="8"/>
      <c r="B826" s="394"/>
      <c r="C826" s="395"/>
      <c r="D826" s="395"/>
      <c r="E826" s="395"/>
      <c r="F826" s="395"/>
      <c r="G826" s="396"/>
      <c r="H826" s="25"/>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c r="AQ826" s="26"/>
      <c r="AR826" s="26"/>
      <c r="AS826" s="26"/>
      <c r="AT826" s="26"/>
      <c r="AU826" s="26"/>
      <c r="AV826" s="26"/>
      <c r="AW826" s="26"/>
      <c r="AX826" s="26"/>
      <c r="AY826" s="27"/>
    </row>
    <row r="827" spans="1:51" ht="14.25" customHeight="1">
      <c r="A827" s="8"/>
      <c r="B827" s="394"/>
      <c r="C827" s="395"/>
      <c r="D827" s="395"/>
      <c r="E827" s="395"/>
      <c r="F827" s="395"/>
      <c r="G827" s="396"/>
      <c r="H827" s="25"/>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c r="AQ827" s="26"/>
      <c r="AR827" s="26"/>
      <c r="AS827" s="26"/>
      <c r="AT827" s="26"/>
      <c r="AU827" s="26"/>
      <c r="AV827" s="26"/>
      <c r="AW827" s="26"/>
      <c r="AX827" s="26"/>
      <c r="AY827" s="27"/>
    </row>
    <row r="828" spans="1:51" ht="14.25" customHeight="1">
      <c r="A828" s="8"/>
      <c r="B828" s="394"/>
      <c r="C828" s="395"/>
      <c r="D828" s="395"/>
      <c r="E828" s="395"/>
      <c r="F828" s="395"/>
      <c r="G828" s="396"/>
      <c r="H828" s="25"/>
      <c r="I828" s="26"/>
      <c r="J828" s="26"/>
      <c r="K828" s="26"/>
      <c r="L828" s="26"/>
      <c r="M828" s="26"/>
      <c r="N828" s="26"/>
      <c r="O828" s="26"/>
      <c r="P828" s="26"/>
      <c r="Q828" s="26"/>
      <c r="R828" s="26"/>
      <c r="S828" s="26"/>
      <c r="T828" s="26"/>
      <c r="U828" s="26"/>
      <c r="V828" s="33"/>
      <c r="W828" s="26"/>
      <c r="X828" s="26"/>
      <c r="Y828" s="26"/>
      <c r="Z828" s="26"/>
      <c r="AA828" s="26"/>
      <c r="AB828" s="26"/>
      <c r="AC828" s="26"/>
      <c r="AD828" s="26"/>
      <c r="AE828" s="26"/>
      <c r="AF828" s="26"/>
      <c r="AG828" s="26"/>
      <c r="AH828" s="26"/>
      <c r="AI828" s="26"/>
      <c r="AJ828" s="26"/>
      <c r="AK828" s="31"/>
      <c r="AL828" s="26"/>
      <c r="AM828" s="26"/>
      <c r="AN828" s="26"/>
      <c r="AO828" s="26"/>
      <c r="AP828" s="26"/>
      <c r="AQ828" s="26"/>
      <c r="AR828" s="26"/>
      <c r="AS828" s="26"/>
      <c r="AT828" s="26"/>
      <c r="AU828" s="26"/>
      <c r="AV828" s="26"/>
      <c r="AW828" s="26"/>
      <c r="AX828" s="26"/>
      <c r="AY828" s="27"/>
    </row>
    <row r="829" spans="1:51" ht="14.25" customHeight="1">
      <c r="A829" s="8"/>
      <c r="B829" s="394"/>
      <c r="C829" s="395"/>
      <c r="D829" s="395"/>
      <c r="E829" s="395"/>
      <c r="F829" s="395"/>
      <c r="G829" s="396"/>
      <c r="H829" s="25"/>
      <c r="I829" s="26"/>
      <c r="J829" s="26"/>
      <c r="K829" s="26"/>
      <c r="L829" s="26"/>
      <c r="M829" s="26"/>
      <c r="N829" s="26"/>
      <c r="O829" s="26"/>
      <c r="P829" s="26"/>
      <c r="Q829" s="26"/>
      <c r="R829" s="26"/>
      <c r="S829" s="26"/>
      <c r="T829" s="26"/>
      <c r="U829" s="26"/>
      <c r="V829" s="31"/>
      <c r="W829" s="29"/>
      <c r="X829" s="29"/>
      <c r="Y829" s="29"/>
      <c r="Z829" s="29"/>
      <c r="AA829" s="29"/>
      <c r="AB829" s="29"/>
      <c r="AC829" s="29"/>
      <c r="AD829" s="29"/>
      <c r="AE829" s="29"/>
      <c r="AF829" s="29"/>
      <c r="AG829" s="29"/>
      <c r="AH829" s="29"/>
      <c r="AI829" s="29"/>
      <c r="AJ829" s="29"/>
      <c r="AK829" s="31"/>
      <c r="AL829" s="26"/>
      <c r="AM829" s="26"/>
      <c r="AN829" s="26"/>
      <c r="AO829" s="26"/>
      <c r="AP829" s="26"/>
      <c r="AQ829" s="26"/>
      <c r="AR829" s="26"/>
      <c r="AS829" s="26"/>
      <c r="AT829" s="26"/>
      <c r="AU829" s="26"/>
      <c r="AV829" s="26"/>
      <c r="AW829" s="26"/>
      <c r="AX829" s="26"/>
      <c r="AY829" s="27"/>
    </row>
    <row r="830" spans="1:51" ht="14.25" customHeight="1">
      <c r="A830" s="8"/>
      <c r="B830" s="394"/>
      <c r="C830" s="395"/>
      <c r="D830" s="395"/>
      <c r="E830" s="395"/>
      <c r="F830" s="395"/>
      <c r="G830" s="396"/>
      <c r="H830" s="25"/>
      <c r="I830" s="26"/>
      <c r="J830" s="26"/>
      <c r="K830" s="26"/>
      <c r="L830" s="26"/>
      <c r="M830" s="26"/>
      <c r="N830" s="26"/>
      <c r="O830" s="26"/>
      <c r="P830" s="26"/>
      <c r="Q830" s="26"/>
      <c r="R830" s="26"/>
      <c r="S830" s="26"/>
      <c r="T830" s="26"/>
      <c r="U830" s="26"/>
      <c r="V830" s="31"/>
      <c r="W830" s="29"/>
      <c r="X830" s="29"/>
      <c r="Y830" s="29"/>
      <c r="Z830" s="29"/>
      <c r="AA830" s="29"/>
      <c r="AB830" s="29"/>
      <c r="AC830" s="29"/>
      <c r="AD830" s="29"/>
      <c r="AE830" s="29"/>
      <c r="AF830" s="29"/>
      <c r="AG830" s="29"/>
      <c r="AH830" s="29"/>
      <c r="AI830" s="29"/>
      <c r="AJ830" s="29"/>
      <c r="AK830" s="31"/>
      <c r="AL830" s="26"/>
      <c r="AM830" s="26"/>
      <c r="AN830" s="26"/>
      <c r="AO830" s="26"/>
      <c r="AP830" s="26"/>
      <c r="AQ830" s="26"/>
      <c r="AR830" s="26"/>
      <c r="AS830" s="26"/>
      <c r="AT830" s="26"/>
      <c r="AU830" s="26"/>
      <c r="AV830" s="26"/>
      <c r="AW830" s="26"/>
      <c r="AX830" s="26"/>
      <c r="AY830" s="27"/>
    </row>
    <row r="831" spans="1:51" ht="14.25" customHeight="1">
      <c r="A831" s="8"/>
      <c r="B831" s="394"/>
      <c r="C831" s="395"/>
      <c r="D831" s="395"/>
      <c r="E831" s="395"/>
      <c r="F831" s="395"/>
      <c r="G831" s="396"/>
      <c r="H831" s="25"/>
      <c r="I831" s="26"/>
      <c r="J831" s="26"/>
      <c r="K831" s="26"/>
      <c r="L831" s="26"/>
      <c r="M831" s="26"/>
      <c r="N831" s="26"/>
      <c r="O831" s="26"/>
      <c r="P831" s="26"/>
      <c r="Q831" s="26"/>
      <c r="R831" s="26"/>
      <c r="S831" s="26"/>
      <c r="T831" s="26"/>
      <c r="U831" s="26"/>
      <c r="V831" s="33"/>
      <c r="W831" s="26"/>
      <c r="X831" s="26"/>
      <c r="Y831" s="26"/>
      <c r="Z831" s="26"/>
      <c r="AA831" s="26"/>
      <c r="AB831" s="26"/>
      <c r="AC831" s="26"/>
      <c r="AD831" s="26"/>
      <c r="AE831" s="26"/>
      <c r="AF831" s="26"/>
      <c r="AG831" s="26"/>
      <c r="AH831" s="26"/>
      <c r="AI831" s="26"/>
      <c r="AJ831" s="26"/>
      <c r="AK831" s="31"/>
      <c r="AL831" s="26"/>
      <c r="AM831" s="26"/>
      <c r="AN831" s="26"/>
      <c r="AO831" s="26"/>
      <c r="AP831" s="26"/>
      <c r="AQ831" s="26"/>
      <c r="AR831" s="26"/>
      <c r="AS831" s="26"/>
      <c r="AT831" s="26"/>
      <c r="AU831" s="26"/>
      <c r="AV831" s="26"/>
      <c r="AW831" s="26"/>
      <c r="AX831" s="26"/>
      <c r="AY831" s="27"/>
    </row>
    <row r="832" spans="1:51" ht="14.25" customHeight="1">
      <c r="A832" s="8"/>
      <c r="B832" s="394"/>
      <c r="C832" s="395"/>
      <c r="D832" s="395"/>
      <c r="E832" s="395"/>
      <c r="F832" s="395"/>
      <c r="G832" s="396"/>
      <c r="H832" s="25"/>
      <c r="I832" s="26"/>
      <c r="J832" s="26"/>
      <c r="K832" s="26"/>
      <c r="L832" s="26"/>
      <c r="M832" s="26"/>
      <c r="N832" s="26"/>
      <c r="O832" s="26"/>
      <c r="P832" s="26"/>
      <c r="Q832" s="26"/>
      <c r="R832" s="26"/>
      <c r="S832" s="26"/>
      <c r="T832" s="26"/>
      <c r="U832" s="26"/>
      <c r="V832" s="33"/>
      <c r="W832" s="29"/>
      <c r="X832" s="29"/>
      <c r="Y832" s="29"/>
      <c r="Z832" s="29"/>
      <c r="AA832" s="29"/>
      <c r="AB832" s="29"/>
      <c r="AC832" s="29"/>
      <c r="AD832" s="29"/>
      <c r="AE832" s="29"/>
      <c r="AF832" s="29"/>
      <c r="AG832" s="29"/>
      <c r="AH832" s="29"/>
      <c r="AI832" s="29"/>
      <c r="AJ832" s="29"/>
      <c r="AK832" s="31"/>
      <c r="AL832" s="26"/>
      <c r="AM832" s="26"/>
      <c r="AN832" s="26"/>
      <c r="AO832" s="26"/>
      <c r="AP832" s="26"/>
      <c r="AQ832" s="26"/>
      <c r="AR832" s="26"/>
      <c r="AS832" s="26"/>
      <c r="AT832" s="26"/>
      <c r="AU832" s="26"/>
      <c r="AV832" s="26"/>
      <c r="AW832" s="26"/>
      <c r="AX832" s="26"/>
      <c r="AY832" s="27"/>
    </row>
    <row r="833" spans="1:51" ht="14.25" customHeight="1">
      <c r="A833" s="8"/>
      <c r="B833" s="394"/>
      <c r="C833" s="395"/>
      <c r="D833" s="395"/>
      <c r="E833" s="395"/>
      <c r="F833" s="395"/>
      <c r="G833" s="396"/>
      <c r="H833" s="25"/>
      <c r="I833" s="26"/>
      <c r="J833" s="26"/>
      <c r="K833" s="26"/>
      <c r="L833" s="26"/>
      <c r="M833" s="26"/>
      <c r="N833" s="26"/>
      <c r="O833" s="26"/>
      <c r="P833" s="26"/>
      <c r="Q833" s="26"/>
      <c r="R833" s="26"/>
      <c r="S833" s="26"/>
      <c r="T833" s="26"/>
      <c r="U833" s="26"/>
      <c r="V833" s="33"/>
      <c r="W833" s="29"/>
      <c r="X833" s="29"/>
      <c r="Y833" s="29"/>
      <c r="Z833" s="29"/>
      <c r="AA833" s="29"/>
      <c r="AB833" s="29"/>
      <c r="AC833" s="29"/>
      <c r="AD833" s="29"/>
      <c r="AE833" s="29"/>
      <c r="AF833" s="29"/>
      <c r="AG833" s="29"/>
      <c r="AH833" s="29"/>
      <c r="AI833" s="29"/>
      <c r="AJ833" s="29"/>
      <c r="AK833" s="31"/>
      <c r="AL833" s="26"/>
      <c r="AM833" s="26"/>
      <c r="AN833" s="26"/>
      <c r="AO833" s="26"/>
      <c r="AP833" s="26"/>
      <c r="AQ833" s="26"/>
      <c r="AR833" s="26"/>
      <c r="AS833" s="26"/>
      <c r="AT833" s="26"/>
      <c r="AU833" s="26"/>
      <c r="AV833" s="26"/>
      <c r="AW833" s="26"/>
      <c r="AX833" s="26"/>
      <c r="AY833" s="27"/>
    </row>
    <row r="834" spans="1:51" ht="14.25" customHeight="1">
      <c r="A834" s="8"/>
      <c r="B834" s="394"/>
      <c r="C834" s="395"/>
      <c r="D834" s="395"/>
      <c r="E834" s="395"/>
      <c r="F834" s="395"/>
      <c r="G834" s="396"/>
      <c r="H834" s="25"/>
      <c r="I834" s="26"/>
      <c r="J834" s="26"/>
      <c r="K834" s="26"/>
      <c r="L834" s="26"/>
      <c r="M834" s="26"/>
      <c r="N834" s="26"/>
      <c r="O834" s="26"/>
      <c r="P834" s="26"/>
      <c r="Q834" s="26"/>
      <c r="R834" s="26"/>
      <c r="S834" s="26"/>
      <c r="T834" s="26"/>
      <c r="U834" s="26"/>
      <c r="V834" s="33"/>
      <c r="W834" s="26"/>
      <c r="X834" s="26"/>
      <c r="Y834" s="26"/>
      <c r="Z834" s="30"/>
      <c r="AA834" s="30"/>
      <c r="AB834" s="30"/>
      <c r="AC834" s="30"/>
      <c r="AD834" s="30"/>
      <c r="AE834" s="30"/>
      <c r="AF834" s="30"/>
      <c r="AG834" s="30"/>
      <c r="AH834" s="26"/>
      <c r="AI834" s="26"/>
      <c r="AJ834" s="26"/>
      <c r="AK834" s="31"/>
      <c r="AL834" s="26"/>
      <c r="AM834" s="26"/>
      <c r="AN834" s="26"/>
      <c r="AO834" s="26"/>
      <c r="AP834" s="26"/>
      <c r="AQ834" s="26"/>
      <c r="AR834" s="26"/>
      <c r="AS834" s="26"/>
      <c r="AT834" s="26"/>
      <c r="AU834" s="26"/>
      <c r="AV834" s="26"/>
      <c r="AW834" s="26"/>
      <c r="AX834" s="26"/>
      <c r="AY834" s="27"/>
    </row>
    <row r="835" spans="1:51" ht="14.25" customHeight="1">
      <c r="A835" s="8"/>
      <c r="B835" s="394"/>
      <c r="C835" s="395"/>
      <c r="D835" s="395"/>
      <c r="E835" s="395"/>
      <c r="F835" s="395"/>
      <c r="G835" s="396"/>
      <c r="H835" s="25"/>
      <c r="I835" s="26"/>
      <c r="J835" s="26"/>
      <c r="K835" s="26"/>
      <c r="L835" s="26"/>
      <c r="M835" s="26"/>
      <c r="N835" s="26"/>
      <c r="O835" s="26"/>
      <c r="P835" s="26"/>
      <c r="Q835" s="26"/>
      <c r="R835" s="26"/>
      <c r="S835" s="26"/>
      <c r="T835" s="26"/>
      <c r="U835" s="26"/>
      <c r="V835" s="33"/>
      <c r="W835" s="28"/>
      <c r="X835" s="28"/>
      <c r="Y835" s="28"/>
      <c r="Z835" s="28"/>
      <c r="AA835" s="28"/>
      <c r="AB835" s="28"/>
      <c r="AC835" s="28"/>
      <c r="AD835" s="28"/>
      <c r="AE835" s="28"/>
      <c r="AF835" s="28"/>
      <c r="AG835" s="28"/>
      <c r="AH835" s="28"/>
      <c r="AI835" s="28"/>
      <c r="AJ835" s="28"/>
      <c r="AK835" s="31"/>
      <c r="AL835" s="26"/>
      <c r="AM835" s="26"/>
      <c r="AN835" s="26"/>
      <c r="AO835" s="26"/>
      <c r="AP835" s="26"/>
      <c r="AQ835" s="26"/>
      <c r="AR835" s="26"/>
      <c r="AS835" s="26"/>
      <c r="AT835" s="26"/>
      <c r="AU835" s="26"/>
      <c r="AV835" s="26"/>
      <c r="AW835" s="26"/>
      <c r="AX835" s="26"/>
      <c r="AY835" s="27"/>
    </row>
    <row r="836" spans="1:51" ht="14.25" customHeight="1">
      <c r="A836" s="8"/>
      <c r="B836" s="394"/>
      <c r="C836" s="395"/>
      <c r="D836" s="395"/>
      <c r="E836" s="395"/>
      <c r="F836" s="395"/>
      <c r="G836" s="396"/>
      <c r="H836" s="25"/>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c r="AQ836" s="26"/>
      <c r="AR836" s="26"/>
      <c r="AS836" s="26"/>
      <c r="AT836" s="26"/>
      <c r="AU836" s="26"/>
      <c r="AV836" s="26"/>
      <c r="AW836" s="26"/>
      <c r="AX836" s="26"/>
      <c r="AY836" s="27"/>
    </row>
    <row r="837" spans="1:51" ht="14.25" customHeight="1">
      <c r="A837" s="8"/>
      <c r="B837" s="394"/>
      <c r="C837" s="395"/>
      <c r="D837" s="395"/>
      <c r="E837" s="395"/>
      <c r="F837" s="395"/>
      <c r="G837" s="396"/>
      <c r="H837" s="25"/>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c r="AQ837" s="26"/>
      <c r="AR837" s="26"/>
      <c r="AS837" s="26"/>
      <c r="AT837" s="26"/>
      <c r="AU837" s="26"/>
      <c r="AV837" s="26"/>
      <c r="AW837" s="26"/>
      <c r="AX837" s="26"/>
      <c r="AY837" s="27"/>
    </row>
    <row r="838" spans="1:51" ht="14.25" customHeight="1">
      <c r="A838" s="8"/>
      <c r="B838" s="394"/>
      <c r="C838" s="395"/>
      <c r="D838" s="395"/>
      <c r="E838" s="395"/>
      <c r="F838" s="395"/>
      <c r="G838" s="396"/>
      <c r="H838" s="25"/>
      <c r="I838" s="26"/>
      <c r="J838" s="26"/>
      <c r="K838" s="26"/>
      <c r="L838" s="26"/>
      <c r="M838" s="26"/>
      <c r="N838" s="26"/>
      <c r="O838" s="26"/>
      <c r="P838" s="26"/>
      <c r="Q838" s="26"/>
      <c r="R838" s="26"/>
      <c r="S838" s="26"/>
      <c r="T838" s="26"/>
      <c r="U838" s="26"/>
      <c r="V838" s="79"/>
      <c r="W838" s="35"/>
      <c r="X838" s="36"/>
      <c r="Y838" s="36"/>
      <c r="Z838" s="36"/>
      <c r="AA838" s="36"/>
      <c r="AB838" s="36"/>
      <c r="AC838" s="36"/>
      <c r="AD838" s="36"/>
      <c r="AE838" s="36"/>
      <c r="AF838" s="36"/>
      <c r="AG838" s="36"/>
      <c r="AH838" s="36"/>
      <c r="AI838" s="36"/>
      <c r="AJ838" s="37"/>
      <c r="AL838" s="26"/>
      <c r="AM838" s="26"/>
      <c r="AN838" s="26"/>
      <c r="AO838" s="26"/>
      <c r="AP838" s="26"/>
      <c r="AQ838" s="26"/>
      <c r="AR838" s="26"/>
      <c r="AS838" s="26"/>
      <c r="AT838" s="26"/>
      <c r="AU838" s="26"/>
      <c r="AV838" s="26"/>
      <c r="AW838" s="26"/>
      <c r="AX838" s="26"/>
      <c r="AY838" s="27"/>
    </row>
    <row r="839" spans="1:51" ht="14.25" customHeight="1">
      <c r="A839" s="8"/>
      <c r="B839" s="394"/>
      <c r="C839" s="395"/>
      <c r="D839" s="395"/>
      <c r="E839" s="395"/>
      <c r="F839" s="395"/>
      <c r="G839" s="396"/>
      <c r="H839" s="25"/>
      <c r="I839" s="26"/>
      <c r="J839" s="26"/>
      <c r="K839" s="26"/>
      <c r="L839" s="26"/>
      <c r="M839" s="26"/>
      <c r="N839" s="26"/>
      <c r="O839" s="26"/>
      <c r="P839" s="26"/>
      <c r="Q839" s="26"/>
      <c r="R839" s="26"/>
      <c r="S839" s="26"/>
      <c r="T839" s="26"/>
      <c r="U839" s="26"/>
      <c r="W839" s="986" t="s">
        <v>260</v>
      </c>
      <c r="X839" s="987"/>
      <c r="Y839" s="987"/>
      <c r="Z839" s="987"/>
      <c r="AA839" s="987"/>
      <c r="AB839" s="987"/>
      <c r="AC839" s="987"/>
      <c r="AD839" s="987"/>
      <c r="AE839" s="987"/>
      <c r="AF839" s="987"/>
      <c r="AG839" s="987"/>
      <c r="AH839" s="987"/>
      <c r="AI839" s="987"/>
      <c r="AJ839" s="988"/>
      <c r="AL839" s="26"/>
      <c r="AM839" s="26"/>
      <c r="AN839" s="26"/>
      <c r="AO839" s="26"/>
      <c r="AP839" s="26"/>
      <c r="AQ839" s="26"/>
      <c r="AR839" s="26"/>
      <c r="AS839" s="26"/>
      <c r="AT839" s="26"/>
      <c r="AU839" s="26"/>
      <c r="AV839" s="26"/>
      <c r="AW839" s="26"/>
      <c r="AX839" s="26"/>
      <c r="AY839" s="27"/>
    </row>
    <row r="840" spans="1:51" ht="14.25" customHeight="1">
      <c r="A840" s="8"/>
      <c r="B840" s="394"/>
      <c r="C840" s="395"/>
      <c r="D840" s="395"/>
      <c r="E840" s="395"/>
      <c r="F840" s="395"/>
      <c r="G840" s="396"/>
      <c r="H840" s="25"/>
      <c r="I840" s="26"/>
      <c r="J840" s="26"/>
      <c r="K840" s="26"/>
      <c r="L840" s="26"/>
      <c r="M840" s="26"/>
      <c r="N840" s="26"/>
      <c r="O840" s="26"/>
      <c r="P840" s="26"/>
      <c r="Q840" s="26"/>
      <c r="R840" s="26"/>
      <c r="S840" s="26"/>
      <c r="T840" s="26"/>
      <c r="U840" s="26"/>
      <c r="W840" s="986" t="s">
        <v>261</v>
      </c>
      <c r="X840" s="987"/>
      <c r="Y840" s="987"/>
      <c r="Z840" s="987"/>
      <c r="AA840" s="987"/>
      <c r="AB840" s="987"/>
      <c r="AC840" s="987"/>
      <c r="AD840" s="987"/>
      <c r="AE840" s="987"/>
      <c r="AF840" s="987"/>
      <c r="AG840" s="987"/>
      <c r="AH840" s="987"/>
      <c r="AI840" s="987"/>
      <c r="AJ840" s="988"/>
      <c r="AL840" s="26"/>
      <c r="AM840" s="26"/>
      <c r="AN840" s="26"/>
      <c r="AO840" s="26"/>
      <c r="AP840" s="26"/>
      <c r="AQ840" s="26"/>
      <c r="AR840" s="26"/>
      <c r="AS840" s="26"/>
      <c r="AT840" s="26"/>
      <c r="AU840" s="26"/>
      <c r="AV840" s="26"/>
      <c r="AW840" s="26"/>
      <c r="AX840" s="26"/>
      <c r="AY840" s="27"/>
    </row>
    <row r="841" spans="1:51" ht="14.25" customHeight="1">
      <c r="A841" s="8"/>
      <c r="B841" s="394"/>
      <c r="C841" s="395"/>
      <c r="D841" s="395"/>
      <c r="E841" s="395"/>
      <c r="F841" s="395"/>
      <c r="G841" s="396"/>
      <c r="H841" s="25"/>
      <c r="I841" s="26"/>
      <c r="J841" s="26"/>
      <c r="K841" s="26"/>
      <c r="L841" s="26"/>
      <c r="M841" s="26"/>
      <c r="N841" s="26"/>
      <c r="O841" s="26"/>
      <c r="P841" s="26"/>
      <c r="Q841" s="26"/>
      <c r="R841" s="26"/>
      <c r="S841" s="26"/>
      <c r="T841" s="26"/>
      <c r="U841" s="26"/>
      <c r="W841" s="38"/>
      <c r="X841" s="39"/>
      <c r="Y841" s="39"/>
      <c r="Z841" s="40"/>
      <c r="AA841" s="40"/>
      <c r="AB841" s="40"/>
      <c r="AC841" s="40"/>
      <c r="AD841" s="40"/>
      <c r="AE841" s="40"/>
      <c r="AF841" s="40"/>
      <c r="AG841" s="40"/>
      <c r="AH841" s="39"/>
      <c r="AI841" s="39"/>
      <c r="AJ841" s="41"/>
      <c r="AL841" s="26"/>
      <c r="AM841" s="26"/>
      <c r="AN841" s="26"/>
      <c r="AO841" s="26"/>
      <c r="AP841" s="26"/>
      <c r="AQ841" s="26"/>
      <c r="AR841" s="26"/>
      <c r="AS841" s="26"/>
      <c r="AT841" s="26"/>
      <c r="AU841" s="26"/>
      <c r="AV841" s="26"/>
      <c r="AW841" s="26"/>
      <c r="AX841" s="26"/>
      <c r="AY841" s="27"/>
    </row>
    <row r="842" spans="1:51" ht="14.25" customHeight="1">
      <c r="A842" s="8"/>
      <c r="B842" s="394"/>
      <c r="C842" s="395"/>
      <c r="D842" s="395"/>
      <c r="E842" s="395"/>
      <c r="F842" s="395"/>
      <c r="G842" s="396"/>
      <c r="H842" s="25"/>
      <c r="I842" s="26"/>
      <c r="J842" s="26"/>
      <c r="K842" s="26"/>
      <c r="L842" s="26"/>
      <c r="M842" s="26"/>
      <c r="N842" s="26"/>
      <c r="O842" s="26"/>
      <c r="P842" s="26"/>
      <c r="Q842" s="26"/>
      <c r="R842" s="26"/>
      <c r="S842" s="26"/>
      <c r="T842" s="26"/>
      <c r="U842" s="26"/>
      <c r="AD842" s="48"/>
      <c r="AL842" s="26"/>
      <c r="AM842" s="26"/>
      <c r="AN842" s="26"/>
      <c r="AO842" s="26"/>
      <c r="AP842" s="26"/>
      <c r="AQ842" s="26"/>
      <c r="AR842" s="26"/>
      <c r="AS842" s="26"/>
      <c r="AT842" s="26"/>
      <c r="AU842" s="26"/>
      <c r="AV842" s="26"/>
      <c r="AW842" s="26"/>
      <c r="AX842" s="26"/>
      <c r="AY842" s="27"/>
    </row>
    <row r="843" spans="1:51" ht="14.25" customHeight="1">
      <c r="A843" s="8"/>
      <c r="B843" s="394"/>
      <c r="C843" s="395"/>
      <c r="D843" s="395"/>
      <c r="E843" s="395"/>
      <c r="F843" s="395"/>
      <c r="G843" s="396"/>
      <c r="H843" s="25"/>
      <c r="I843" s="26"/>
      <c r="J843" s="26"/>
      <c r="K843" s="26"/>
      <c r="L843" s="26"/>
      <c r="M843" s="26"/>
      <c r="N843" s="26"/>
      <c r="O843" s="26"/>
      <c r="P843" s="26"/>
      <c r="Q843" s="26"/>
      <c r="R843" s="26"/>
      <c r="S843" s="26"/>
      <c r="T843" s="26"/>
      <c r="U843" s="26"/>
      <c r="V843" s="79"/>
      <c r="W843" s="35"/>
      <c r="X843" s="36"/>
      <c r="Y843" s="36"/>
      <c r="Z843" s="36"/>
      <c r="AA843" s="36"/>
      <c r="AB843" s="36"/>
      <c r="AC843" s="36"/>
      <c r="AD843" s="36"/>
      <c r="AE843" s="36"/>
      <c r="AF843" s="36"/>
      <c r="AG843" s="36"/>
      <c r="AH843" s="36"/>
      <c r="AI843" s="36"/>
      <c r="AJ843" s="37"/>
      <c r="AL843" s="26"/>
      <c r="AM843" s="26"/>
      <c r="AN843" s="26"/>
      <c r="AO843" s="26"/>
      <c r="AP843" s="26"/>
      <c r="AQ843" s="26"/>
      <c r="AR843" s="26"/>
      <c r="AS843" s="26"/>
      <c r="AT843" s="26"/>
      <c r="AU843" s="26"/>
      <c r="AV843" s="26"/>
      <c r="AW843" s="26"/>
      <c r="AX843" s="26"/>
      <c r="AY843" s="27"/>
    </row>
    <row r="844" spans="1:51" ht="14.25" customHeight="1">
      <c r="A844" s="8"/>
      <c r="B844" s="394"/>
      <c r="C844" s="395"/>
      <c r="D844" s="395"/>
      <c r="E844" s="395"/>
      <c r="F844" s="395"/>
      <c r="G844" s="396"/>
      <c r="H844" s="25"/>
      <c r="I844" s="26"/>
      <c r="J844" s="26"/>
      <c r="K844" s="26"/>
      <c r="L844" s="26"/>
      <c r="M844" s="26"/>
      <c r="N844" s="26"/>
      <c r="O844" s="26"/>
      <c r="P844" s="26"/>
      <c r="Q844" s="26"/>
      <c r="R844" s="26"/>
      <c r="S844" s="26"/>
      <c r="T844" s="26"/>
      <c r="U844" s="26"/>
      <c r="V844" s="79"/>
      <c r="W844" s="986" t="s">
        <v>262</v>
      </c>
      <c r="X844" s="987"/>
      <c r="Y844" s="987"/>
      <c r="Z844" s="987"/>
      <c r="AA844" s="987"/>
      <c r="AB844" s="987"/>
      <c r="AC844" s="987"/>
      <c r="AD844" s="987"/>
      <c r="AE844" s="987"/>
      <c r="AF844" s="987"/>
      <c r="AG844" s="987"/>
      <c r="AH844" s="987"/>
      <c r="AI844" s="987"/>
      <c r="AJ844" s="988"/>
      <c r="AL844" s="26"/>
      <c r="AM844" s="26"/>
      <c r="AN844" s="26"/>
      <c r="AO844" s="26"/>
      <c r="AP844" s="26"/>
      <c r="AQ844" s="26"/>
      <c r="AR844" s="26"/>
      <c r="AS844" s="26"/>
      <c r="AT844" s="26"/>
      <c r="AU844" s="26"/>
      <c r="AV844" s="26"/>
      <c r="AW844" s="26"/>
      <c r="AX844" s="26"/>
      <c r="AY844" s="27"/>
    </row>
    <row r="845" spans="1:51" ht="14.25" customHeight="1">
      <c r="A845" s="8"/>
      <c r="B845" s="394"/>
      <c r="C845" s="395"/>
      <c r="D845" s="395"/>
      <c r="E845" s="395"/>
      <c r="F845" s="395"/>
      <c r="G845" s="396"/>
      <c r="H845" s="25"/>
      <c r="I845" s="26"/>
      <c r="J845" s="26"/>
      <c r="K845" s="26"/>
      <c r="L845" s="26"/>
      <c r="M845" s="26"/>
      <c r="N845" s="26"/>
      <c r="O845" s="26"/>
      <c r="P845" s="26"/>
      <c r="Q845" s="26"/>
      <c r="R845" s="26"/>
      <c r="S845" s="26"/>
      <c r="T845" s="26"/>
      <c r="U845" s="26"/>
      <c r="V845" s="79"/>
      <c r="W845" s="986" t="s">
        <v>261</v>
      </c>
      <c r="X845" s="987"/>
      <c r="Y845" s="987"/>
      <c r="Z845" s="987"/>
      <c r="AA845" s="987"/>
      <c r="AB845" s="987"/>
      <c r="AC845" s="987"/>
      <c r="AD845" s="987"/>
      <c r="AE845" s="987"/>
      <c r="AF845" s="987"/>
      <c r="AG845" s="987"/>
      <c r="AH845" s="987"/>
      <c r="AI845" s="987"/>
      <c r="AJ845" s="988"/>
      <c r="AL845" s="26"/>
      <c r="AM845" s="26"/>
      <c r="AN845" s="26"/>
      <c r="AO845" s="26"/>
      <c r="AP845" s="26"/>
      <c r="AQ845" s="26"/>
      <c r="AR845" s="26"/>
      <c r="AS845" s="26"/>
      <c r="AT845" s="26"/>
      <c r="AU845" s="26"/>
      <c r="AV845" s="26"/>
      <c r="AW845" s="26"/>
      <c r="AX845" s="26"/>
      <c r="AY845" s="27"/>
    </row>
    <row r="846" spans="1:51" ht="14.25" customHeight="1">
      <c r="A846" s="8"/>
      <c r="B846" s="394"/>
      <c r="C846" s="395"/>
      <c r="D846" s="395"/>
      <c r="E846" s="395"/>
      <c r="F846" s="395"/>
      <c r="G846" s="396"/>
      <c r="H846" s="25"/>
      <c r="I846" s="26"/>
      <c r="J846" s="26"/>
      <c r="K846" s="26"/>
      <c r="L846" s="26"/>
      <c r="M846" s="26"/>
      <c r="N846" s="26"/>
      <c r="O846" s="26"/>
      <c r="P846" s="26"/>
      <c r="Q846" s="26"/>
      <c r="R846" s="26"/>
      <c r="S846" s="26"/>
      <c r="T846" s="26"/>
      <c r="U846" s="26"/>
      <c r="V846" s="79"/>
      <c r="W846" s="38"/>
      <c r="X846" s="39"/>
      <c r="Y846" s="39"/>
      <c r="Z846" s="40"/>
      <c r="AA846" s="40"/>
      <c r="AB846" s="40"/>
      <c r="AC846" s="40"/>
      <c r="AD846" s="40"/>
      <c r="AE846" s="40"/>
      <c r="AF846" s="40"/>
      <c r="AG846" s="40"/>
      <c r="AH846" s="39"/>
      <c r="AI846" s="39"/>
      <c r="AJ846" s="41"/>
      <c r="AL846" s="26"/>
      <c r="AM846" s="26"/>
      <c r="AN846" s="26"/>
      <c r="AO846" s="26"/>
      <c r="AP846" s="26"/>
      <c r="AQ846" s="26"/>
      <c r="AR846" s="26"/>
      <c r="AS846" s="26"/>
      <c r="AT846" s="26"/>
      <c r="AU846" s="26"/>
      <c r="AV846" s="26"/>
      <c r="AW846" s="26"/>
      <c r="AX846" s="26"/>
      <c r="AY846" s="27"/>
    </row>
    <row r="847" spans="1:51" ht="14.25" customHeight="1">
      <c r="A847" s="8"/>
      <c r="B847" s="394"/>
      <c r="C847" s="395"/>
      <c r="D847" s="395"/>
      <c r="E847" s="395"/>
      <c r="F847" s="395"/>
      <c r="G847" s="396"/>
      <c r="H847" s="25"/>
      <c r="I847" s="26"/>
      <c r="J847" s="26"/>
      <c r="K847" s="26"/>
      <c r="L847" s="26"/>
      <c r="M847" s="26"/>
      <c r="N847" s="26"/>
      <c r="O847" s="26"/>
      <c r="P847" s="26"/>
      <c r="Q847" s="26"/>
      <c r="R847" s="26"/>
      <c r="S847" s="26"/>
      <c r="T847" s="26"/>
      <c r="U847" s="26"/>
      <c r="V847" s="79"/>
      <c r="W847" s="28"/>
      <c r="X847" s="28"/>
      <c r="Y847" s="28"/>
      <c r="Z847" s="28"/>
      <c r="AA847" s="28"/>
      <c r="AB847" s="28"/>
      <c r="AC847" s="28"/>
      <c r="AD847" s="42"/>
      <c r="AE847" s="28"/>
      <c r="AF847" s="28"/>
      <c r="AG847" s="28"/>
      <c r="AH847" s="28"/>
      <c r="AI847" s="28"/>
      <c r="AJ847" s="28"/>
      <c r="AK847" s="8"/>
      <c r="AL847" s="26"/>
      <c r="AM847" s="26"/>
      <c r="AN847" s="26"/>
      <c r="AO847" s="26"/>
      <c r="AP847" s="26"/>
      <c r="AQ847" s="26"/>
      <c r="AR847" s="26"/>
      <c r="AS847" s="26"/>
      <c r="AT847" s="26"/>
      <c r="AU847" s="26"/>
      <c r="AV847" s="26"/>
      <c r="AW847" s="26"/>
      <c r="AX847" s="26"/>
      <c r="AY847" s="27"/>
    </row>
    <row r="848" spans="1:51" ht="14.25" customHeight="1">
      <c r="A848" s="8"/>
      <c r="B848" s="394"/>
      <c r="C848" s="395"/>
      <c r="D848" s="395"/>
      <c r="E848" s="395"/>
      <c r="F848" s="395"/>
      <c r="G848" s="396"/>
      <c r="H848" s="25"/>
      <c r="I848" s="26"/>
      <c r="J848" s="26"/>
      <c r="K848" s="26"/>
      <c r="L848" s="26"/>
      <c r="M848" s="26"/>
      <c r="N848" s="26"/>
      <c r="O848" s="26"/>
      <c r="P848" s="26"/>
      <c r="Q848" s="26"/>
      <c r="R848" s="26"/>
      <c r="S848" s="26"/>
      <c r="T848" s="26"/>
      <c r="U848" s="26"/>
      <c r="V848" s="26"/>
      <c r="W848" s="35"/>
      <c r="X848" s="36"/>
      <c r="Y848" s="36"/>
      <c r="Z848" s="36"/>
      <c r="AA848" s="36"/>
      <c r="AB848" s="36"/>
      <c r="AC848" s="36"/>
      <c r="AD848" s="36"/>
      <c r="AE848" s="36"/>
      <c r="AF848" s="36"/>
      <c r="AG848" s="36"/>
      <c r="AH848" s="36"/>
      <c r="AI848" s="36"/>
      <c r="AJ848" s="37"/>
      <c r="AK848" s="26"/>
      <c r="AL848" s="26"/>
      <c r="AM848" s="26"/>
      <c r="AN848" s="26"/>
      <c r="AO848" s="26"/>
      <c r="AP848" s="26"/>
      <c r="AQ848" s="26"/>
      <c r="AR848" s="26"/>
      <c r="AS848" s="26"/>
      <c r="AT848" s="26"/>
      <c r="AU848" s="26"/>
      <c r="AV848" s="26"/>
      <c r="AW848" s="26"/>
      <c r="AX848" s="26"/>
      <c r="AY848" s="27"/>
    </row>
    <row r="849" spans="1:51" ht="14.25" customHeight="1">
      <c r="A849" s="8"/>
      <c r="B849" s="394"/>
      <c r="C849" s="395"/>
      <c r="D849" s="395"/>
      <c r="E849" s="395"/>
      <c r="F849" s="395"/>
      <c r="G849" s="396"/>
      <c r="H849" s="25"/>
      <c r="I849" s="26"/>
      <c r="J849" s="26"/>
      <c r="K849" s="26"/>
      <c r="L849" s="26"/>
      <c r="M849" s="26"/>
      <c r="N849" s="26"/>
      <c r="O849" s="26"/>
      <c r="P849" s="26"/>
      <c r="Q849" s="26"/>
      <c r="R849" s="26"/>
      <c r="S849" s="26"/>
      <c r="T849" s="26"/>
      <c r="U849" s="26"/>
      <c r="V849" s="26"/>
      <c r="W849" s="986" t="s">
        <v>263</v>
      </c>
      <c r="X849" s="987"/>
      <c r="Y849" s="987"/>
      <c r="Z849" s="987"/>
      <c r="AA849" s="987"/>
      <c r="AB849" s="987"/>
      <c r="AC849" s="987"/>
      <c r="AD849" s="987"/>
      <c r="AE849" s="987"/>
      <c r="AF849" s="987"/>
      <c r="AG849" s="987"/>
      <c r="AH849" s="987"/>
      <c r="AI849" s="987"/>
      <c r="AJ849" s="988"/>
      <c r="AK849" s="26"/>
      <c r="AL849" s="26"/>
      <c r="AM849" s="26"/>
      <c r="AN849" s="26"/>
      <c r="AO849" s="26"/>
      <c r="AP849" s="26"/>
      <c r="AQ849" s="26"/>
      <c r="AR849" s="26"/>
      <c r="AS849" s="26"/>
      <c r="AT849" s="26"/>
      <c r="AU849" s="26"/>
      <c r="AV849" s="26"/>
      <c r="AW849" s="26"/>
      <c r="AX849" s="26"/>
      <c r="AY849" s="27"/>
    </row>
    <row r="850" spans="1:51" ht="14.25" customHeight="1">
      <c r="A850" s="8"/>
      <c r="B850" s="394"/>
      <c r="C850" s="395"/>
      <c r="D850" s="395"/>
      <c r="E850" s="395"/>
      <c r="F850" s="395"/>
      <c r="G850" s="396"/>
      <c r="H850" s="25"/>
      <c r="I850" s="26"/>
      <c r="J850" s="26"/>
      <c r="K850" s="26"/>
      <c r="L850" s="26"/>
      <c r="M850" s="26"/>
      <c r="N850" s="26"/>
      <c r="O850" s="26"/>
      <c r="P850" s="26"/>
      <c r="Q850" s="26"/>
      <c r="R850" s="26"/>
      <c r="S850" s="26"/>
      <c r="T850" s="26"/>
      <c r="U850" s="26"/>
      <c r="V850" s="26"/>
      <c r="W850" s="986" t="s">
        <v>261</v>
      </c>
      <c r="X850" s="987"/>
      <c r="Y850" s="987"/>
      <c r="Z850" s="987"/>
      <c r="AA850" s="987"/>
      <c r="AB850" s="987"/>
      <c r="AC850" s="987"/>
      <c r="AD850" s="987"/>
      <c r="AE850" s="987"/>
      <c r="AF850" s="987"/>
      <c r="AG850" s="987"/>
      <c r="AH850" s="987"/>
      <c r="AI850" s="987"/>
      <c r="AJ850" s="988"/>
      <c r="AK850" s="26"/>
      <c r="AL850" s="26"/>
      <c r="AM850" s="26"/>
      <c r="AN850" s="26"/>
      <c r="AO850" s="26"/>
      <c r="AP850" s="26"/>
      <c r="AQ850" s="26"/>
      <c r="AR850" s="26"/>
      <c r="AS850" s="26"/>
      <c r="AT850" s="26"/>
      <c r="AU850" s="26"/>
      <c r="AV850" s="26"/>
      <c r="AW850" s="26"/>
      <c r="AX850" s="26"/>
      <c r="AY850" s="27"/>
    </row>
    <row r="851" spans="1:51" ht="14.25" customHeight="1">
      <c r="A851" s="8"/>
      <c r="B851" s="394"/>
      <c r="C851" s="395"/>
      <c r="D851" s="395"/>
      <c r="E851" s="395"/>
      <c r="F851" s="395"/>
      <c r="G851" s="396"/>
      <c r="H851" s="25"/>
      <c r="I851" s="26"/>
      <c r="J851" s="26"/>
      <c r="K851" s="26"/>
      <c r="L851" s="26"/>
      <c r="M851" s="26"/>
      <c r="N851" s="26"/>
      <c r="O851" s="26"/>
      <c r="P851" s="26"/>
      <c r="Q851" s="26"/>
      <c r="R851" s="26"/>
      <c r="S851" s="26"/>
      <c r="T851" s="26"/>
      <c r="U851" s="26"/>
      <c r="V851" s="26"/>
      <c r="W851" s="38"/>
      <c r="X851" s="39"/>
      <c r="Y851" s="39"/>
      <c r="Z851" s="40"/>
      <c r="AA851" s="40"/>
      <c r="AB851" s="40"/>
      <c r="AC851" s="40"/>
      <c r="AD851" s="40"/>
      <c r="AE851" s="40"/>
      <c r="AF851" s="40"/>
      <c r="AG851" s="40"/>
      <c r="AH851" s="39"/>
      <c r="AI851" s="39"/>
      <c r="AJ851" s="41"/>
      <c r="AK851" s="26"/>
      <c r="AL851" s="26"/>
      <c r="AM851" s="26"/>
      <c r="AN851" s="26"/>
      <c r="AO851" s="26"/>
      <c r="AP851" s="26"/>
      <c r="AQ851" s="26"/>
      <c r="AR851" s="26"/>
      <c r="AS851" s="26"/>
      <c r="AT851" s="26"/>
      <c r="AU851" s="26"/>
      <c r="AV851" s="26"/>
      <c r="AW851" s="26"/>
      <c r="AX851" s="26"/>
      <c r="AY851" s="27"/>
    </row>
    <row r="852" spans="1:51" ht="14.25" customHeight="1">
      <c r="A852" s="8"/>
      <c r="B852" s="394"/>
      <c r="C852" s="395"/>
      <c r="D852" s="395"/>
      <c r="E852" s="395"/>
      <c r="F852" s="395"/>
      <c r="G852" s="396"/>
      <c r="H852" s="25"/>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c r="AT852" s="26"/>
      <c r="AU852" s="26"/>
      <c r="AV852" s="26"/>
      <c r="AW852" s="26"/>
      <c r="AX852" s="26"/>
      <c r="AY852" s="27"/>
    </row>
    <row r="853" spans="1:51" ht="14.25" customHeight="1">
      <c r="A853" s="8"/>
      <c r="B853" s="394"/>
      <c r="C853" s="395"/>
      <c r="D853" s="395"/>
      <c r="E853" s="395"/>
      <c r="F853" s="395"/>
      <c r="G853" s="396"/>
      <c r="H853" s="25"/>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c r="AQ853" s="26"/>
      <c r="AR853" s="26"/>
      <c r="AS853" s="26"/>
      <c r="AT853" s="26"/>
      <c r="AU853" s="26"/>
      <c r="AV853" s="26"/>
      <c r="AW853" s="26"/>
      <c r="AX853" s="26"/>
      <c r="AY853" s="27"/>
    </row>
    <row r="854" spans="1:51" ht="14.25" customHeight="1">
      <c r="A854" s="8"/>
      <c r="B854" s="394"/>
      <c r="C854" s="395"/>
      <c r="D854" s="395"/>
      <c r="E854" s="395"/>
      <c r="F854" s="395"/>
      <c r="G854" s="396"/>
      <c r="H854" s="25"/>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c r="AQ854" s="26"/>
      <c r="AR854" s="26"/>
      <c r="AS854" s="26"/>
      <c r="AT854" s="26"/>
      <c r="AU854" s="26"/>
      <c r="AV854" s="26"/>
      <c r="AW854" s="26"/>
      <c r="AX854" s="26"/>
      <c r="AY854" s="27"/>
    </row>
    <row r="855" spans="1:51" ht="14.25" customHeight="1">
      <c r="A855" s="8"/>
      <c r="B855" s="394"/>
      <c r="C855" s="395"/>
      <c r="D855" s="395"/>
      <c r="E855" s="395"/>
      <c r="F855" s="395"/>
      <c r="G855" s="396"/>
      <c r="H855" s="25"/>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c r="AQ855" s="26"/>
      <c r="AR855" s="26"/>
      <c r="AS855" s="26"/>
      <c r="AT855" s="26"/>
      <c r="AU855" s="26"/>
      <c r="AV855" s="26"/>
      <c r="AW855" s="26"/>
      <c r="AX855" s="26"/>
      <c r="AY855" s="27"/>
    </row>
    <row r="856" spans="1:51" ht="14.25" customHeight="1">
      <c r="A856" s="8"/>
      <c r="B856" s="394"/>
      <c r="C856" s="395"/>
      <c r="D856" s="395"/>
      <c r="E856" s="395"/>
      <c r="F856" s="395"/>
      <c r="G856" s="396"/>
      <c r="H856" s="25"/>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c r="AQ856" s="26"/>
      <c r="AR856" s="26"/>
      <c r="AS856" s="26"/>
      <c r="AT856" s="26"/>
      <c r="AU856" s="26"/>
      <c r="AV856" s="26"/>
      <c r="AW856" s="26"/>
      <c r="AX856" s="26"/>
      <c r="AY856" s="27"/>
    </row>
    <row r="857" spans="1:51" ht="14.25" customHeight="1">
      <c r="A857" s="8"/>
      <c r="B857" s="394"/>
      <c r="C857" s="395"/>
      <c r="D857" s="395"/>
      <c r="E857" s="395"/>
      <c r="F857" s="395"/>
      <c r="G857" s="396"/>
      <c r="H857" s="25"/>
      <c r="I857" s="26"/>
      <c r="J857" s="26"/>
      <c r="K857" s="26"/>
      <c r="L857" s="26"/>
      <c r="M857" s="26"/>
      <c r="N857" s="26"/>
      <c r="O857" s="26"/>
      <c r="P857" s="26"/>
      <c r="Q857" s="26"/>
      <c r="R857" s="26"/>
      <c r="S857" s="26"/>
      <c r="T857" s="26"/>
      <c r="U857" s="26"/>
      <c r="V857" s="33"/>
      <c r="W857" s="26"/>
      <c r="X857" s="26"/>
      <c r="Y857" s="26"/>
      <c r="Z857" s="26"/>
      <c r="AA857" s="26"/>
      <c r="AB857" s="26"/>
      <c r="AC857" s="26"/>
      <c r="AD857" s="26"/>
      <c r="AE857" s="26"/>
      <c r="AF857" s="26"/>
      <c r="AG857" s="26"/>
      <c r="AH857" s="26"/>
      <c r="AI857" s="26"/>
      <c r="AJ857" s="26"/>
      <c r="AK857" s="31"/>
      <c r="AL857" s="26"/>
      <c r="AM857" s="26"/>
      <c r="AN857" s="26"/>
      <c r="AO857" s="26"/>
      <c r="AP857" s="26"/>
      <c r="AQ857" s="26"/>
      <c r="AR857" s="26"/>
      <c r="AS857" s="26"/>
      <c r="AT857" s="26"/>
      <c r="AU857" s="26"/>
      <c r="AV857" s="26"/>
      <c r="AW857" s="26"/>
      <c r="AX857" s="26"/>
      <c r="AY857" s="27"/>
    </row>
    <row r="858" spans="1:51" ht="14.25" customHeight="1">
      <c r="A858" s="8"/>
      <c r="B858" s="394"/>
      <c r="C858" s="395"/>
      <c r="D858" s="395"/>
      <c r="E858" s="395"/>
      <c r="F858" s="395"/>
      <c r="G858" s="396"/>
      <c r="H858" s="25"/>
      <c r="I858" s="26"/>
      <c r="J858" s="26"/>
      <c r="K858" s="26"/>
      <c r="L858" s="26"/>
      <c r="M858" s="26"/>
      <c r="N858" s="26"/>
      <c r="O858" s="26"/>
      <c r="P858" s="26"/>
      <c r="Q858" s="26"/>
      <c r="R858" s="26"/>
      <c r="S858" s="26"/>
      <c r="T858" s="26"/>
      <c r="U858" s="26"/>
      <c r="V858" s="31"/>
      <c r="W858" s="29"/>
      <c r="X858" s="29"/>
      <c r="Y858" s="29"/>
      <c r="Z858" s="29"/>
      <c r="AA858" s="29"/>
      <c r="AB858" s="29"/>
      <c r="AC858" s="29"/>
      <c r="AD858" s="29"/>
      <c r="AE858" s="29"/>
      <c r="AF858" s="29"/>
      <c r="AG858" s="29"/>
      <c r="AH858" s="29"/>
      <c r="AI858" s="29"/>
      <c r="AJ858" s="29"/>
      <c r="AK858" s="31"/>
      <c r="AL858" s="26"/>
      <c r="AM858" s="26"/>
      <c r="AN858" s="26"/>
      <c r="AO858" s="26"/>
      <c r="AP858" s="26"/>
      <c r="AQ858" s="26"/>
      <c r="AR858" s="26"/>
      <c r="AS858" s="26"/>
      <c r="AT858" s="26"/>
      <c r="AU858" s="26"/>
      <c r="AV858" s="26"/>
      <c r="AW858" s="26"/>
      <c r="AX858" s="26"/>
      <c r="AY858" s="27"/>
    </row>
    <row r="859" spans="1:51" ht="14.25" customHeight="1">
      <c r="A859" s="8"/>
      <c r="B859" s="394"/>
      <c r="C859" s="395"/>
      <c r="D859" s="395"/>
      <c r="E859" s="395"/>
      <c r="F859" s="395"/>
      <c r="G859" s="396"/>
      <c r="H859" s="25"/>
      <c r="I859" s="26"/>
      <c r="J859" s="26"/>
      <c r="K859" s="26"/>
      <c r="L859" s="26"/>
      <c r="M859" s="26"/>
      <c r="N859" s="26"/>
      <c r="O859" s="26"/>
      <c r="P859" s="26"/>
      <c r="Q859" s="26"/>
      <c r="R859" s="26"/>
      <c r="S859" s="26"/>
      <c r="T859" s="26"/>
      <c r="U859" s="26"/>
      <c r="V859" s="31"/>
      <c r="W859" s="29"/>
      <c r="X859" s="29"/>
      <c r="Y859" s="29"/>
      <c r="Z859" s="29"/>
      <c r="AA859" s="29"/>
      <c r="AB859" s="29"/>
      <c r="AC859" s="29"/>
      <c r="AD859" s="29"/>
      <c r="AE859" s="29"/>
      <c r="AF859" s="29"/>
      <c r="AG859" s="29"/>
      <c r="AH859" s="29"/>
      <c r="AI859" s="29"/>
      <c r="AJ859" s="29"/>
      <c r="AK859" s="31"/>
      <c r="AL859" s="26"/>
      <c r="AM859" s="26"/>
      <c r="AN859" s="26"/>
      <c r="AO859" s="26"/>
      <c r="AP859" s="26"/>
      <c r="AQ859" s="26"/>
      <c r="AR859" s="26"/>
      <c r="AS859" s="26"/>
      <c r="AT859" s="26"/>
      <c r="AU859" s="26"/>
      <c r="AV859" s="26"/>
      <c r="AW859" s="26"/>
      <c r="AX859" s="26"/>
      <c r="AY859" s="27"/>
    </row>
    <row r="860" spans="1:51" ht="14.25" customHeight="1">
      <c r="A860" s="8"/>
      <c r="B860" s="394"/>
      <c r="C860" s="395"/>
      <c r="D860" s="395"/>
      <c r="E860" s="395"/>
      <c r="F860" s="395"/>
      <c r="G860" s="396"/>
      <c r="H860" s="25"/>
      <c r="I860" s="26"/>
      <c r="J860" s="26"/>
      <c r="K860" s="26"/>
      <c r="L860" s="26"/>
      <c r="M860" s="26"/>
      <c r="N860" s="26"/>
      <c r="O860" s="26"/>
      <c r="P860" s="26"/>
      <c r="Q860" s="26"/>
      <c r="R860" s="26"/>
      <c r="S860" s="26"/>
      <c r="T860" s="26"/>
      <c r="U860" s="26"/>
      <c r="V860" s="31"/>
      <c r="W860" s="26"/>
      <c r="X860" s="26"/>
      <c r="Y860" s="26"/>
      <c r="Z860" s="30"/>
      <c r="AA860" s="30"/>
      <c r="AB860" s="30"/>
      <c r="AC860" s="30"/>
      <c r="AD860" s="30"/>
      <c r="AE860" s="30"/>
      <c r="AF860" s="30"/>
      <c r="AG860" s="30"/>
      <c r="AH860" s="26"/>
      <c r="AI860" s="26"/>
      <c r="AJ860" s="26"/>
      <c r="AK860" s="31"/>
      <c r="AL860" s="26"/>
      <c r="AM860" s="26"/>
      <c r="AN860" s="26"/>
      <c r="AO860" s="26"/>
      <c r="AP860" s="26"/>
      <c r="AQ860" s="26"/>
      <c r="AR860" s="26"/>
      <c r="AS860" s="26"/>
      <c r="AT860" s="26"/>
      <c r="AU860" s="26"/>
      <c r="AV860" s="26"/>
      <c r="AW860" s="26"/>
      <c r="AX860" s="26"/>
      <c r="AY860" s="27"/>
    </row>
    <row r="861" spans="1:51" ht="14.25" customHeight="1">
      <c r="A861" s="8"/>
      <c r="B861" s="394"/>
      <c r="C861" s="395"/>
      <c r="D861" s="395"/>
      <c r="E861" s="395"/>
      <c r="F861" s="395"/>
      <c r="G861" s="396"/>
      <c r="H861" s="25"/>
      <c r="I861" s="26"/>
      <c r="J861" s="26"/>
      <c r="K861" s="26"/>
      <c r="L861" s="26"/>
      <c r="M861" s="26"/>
      <c r="N861" s="26"/>
      <c r="O861" s="26"/>
      <c r="P861" s="26"/>
      <c r="Q861" s="26"/>
      <c r="R861" s="26"/>
      <c r="S861" s="26"/>
      <c r="T861" s="26"/>
      <c r="U861" s="26"/>
      <c r="V861" s="31"/>
      <c r="W861" s="31"/>
      <c r="X861" s="31"/>
      <c r="Y861" s="31"/>
      <c r="Z861" s="31"/>
      <c r="AA861" s="31"/>
      <c r="AB861" s="31"/>
      <c r="AC861" s="31"/>
      <c r="AD861" s="31"/>
      <c r="AE861" s="31"/>
      <c r="AF861" s="31"/>
      <c r="AG861" s="31"/>
      <c r="AH861" s="31"/>
      <c r="AI861" s="31"/>
      <c r="AJ861" s="31"/>
      <c r="AK861" s="31"/>
      <c r="AL861" s="26"/>
      <c r="AM861" s="26"/>
      <c r="AN861" s="26"/>
      <c r="AO861" s="26"/>
      <c r="AP861" s="26"/>
      <c r="AQ861" s="26"/>
      <c r="AR861" s="26"/>
      <c r="AS861" s="26"/>
      <c r="AT861" s="26"/>
      <c r="AU861" s="26"/>
      <c r="AV861" s="26"/>
      <c r="AW861" s="26"/>
      <c r="AX861" s="26"/>
      <c r="AY861" s="27"/>
    </row>
    <row r="862" spans="1:51" ht="14.25" customHeight="1">
      <c r="A862" s="8"/>
      <c r="B862" s="394"/>
      <c r="C862" s="395"/>
      <c r="D862" s="395"/>
      <c r="E862" s="395"/>
      <c r="F862" s="395"/>
      <c r="G862" s="396"/>
      <c r="H862" s="25"/>
      <c r="I862" s="26"/>
      <c r="J862" s="26"/>
      <c r="K862" s="26"/>
      <c r="L862" s="26"/>
      <c r="M862" s="26"/>
      <c r="N862" s="26"/>
      <c r="O862" s="26"/>
      <c r="P862" s="26"/>
      <c r="Q862" s="26"/>
      <c r="R862" s="26"/>
      <c r="S862" s="26"/>
      <c r="T862" s="26"/>
      <c r="U862" s="26"/>
      <c r="V862" s="33"/>
      <c r="W862" s="26"/>
      <c r="X862" s="26"/>
      <c r="Y862" s="26"/>
      <c r="Z862" s="26"/>
      <c r="AA862" s="26"/>
      <c r="AB862" s="26"/>
      <c r="AC862" s="26"/>
      <c r="AD862" s="26"/>
      <c r="AE862" s="26"/>
      <c r="AF862" s="26"/>
      <c r="AG862" s="26"/>
      <c r="AH862" s="26"/>
      <c r="AI862" s="26"/>
      <c r="AJ862" s="26"/>
      <c r="AK862" s="31"/>
      <c r="AL862" s="26"/>
      <c r="AM862" s="26"/>
      <c r="AN862" s="26"/>
      <c r="AO862" s="26"/>
      <c r="AP862" s="26"/>
      <c r="AQ862" s="26"/>
      <c r="AR862" s="26"/>
      <c r="AS862" s="26"/>
      <c r="AT862" s="26"/>
      <c r="AU862" s="26"/>
      <c r="AV862" s="26"/>
      <c r="AW862" s="26"/>
      <c r="AX862" s="26"/>
      <c r="AY862" s="27"/>
    </row>
    <row r="863" spans="1:51" ht="14.25" customHeight="1">
      <c r="A863" s="8"/>
      <c r="B863" s="394"/>
      <c r="C863" s="395"/>
      <c r="D863" s="395"/>
      <c r="E863" s="395"/>
      <c r="F863" s="395"/>
      <c r="G863" s="396"/>
      <c r="H863" s="25"/>
      <c r="I863" s="26"/>
      <c r="J863" s="26"/>
      <c r="K863" s="26"/>
      <c r="L863" s="26"/>
      <c r="M863" s="26"/>
      <c r="N863" s="26"/>
      <c r="O863" s="26"/>
      <c r="P863" s="26"/>
      <c r="Q863" s="26"/>
      <c r="R863" s="26"/>
      <c r="S863" s="26"/>
      <c r="T863" s="26"/>
      <c r="U863" s="26"/>
      <c r="V863" s="33"/>
      <c r="W863" s="29"/>
      <c r="X863" s="29"/>
      <c r="Y863" s="29"/>
      <c r="Z863" s="29"/>
      <c r="AA863" s="29"/>
      <c r="AB863" s="29"/>
      <c r="AC863" s="29"/>
      <c r="AD863" s="29"/>
      <c r="AE863" s="29"/>
      <c r="AF863" s="29"/>
      <c r="AG863" s="29"/>
      <c r="AH863" s="29"/>
      <c r="AI863" s="29"/>
      <c r="AJ863" s="29"/>
      <c r="AK863" s="31"/>
      <c r="AL863" s="26"/>
      <c r="AM863" s="26"/>
      <c r="AN863" s="26"/>
      <c r="AO863" s="26"/>
      <c r="AP863" s="26"/>
      <c r="AQ863" s="26"/>
      <c r="AR863" s="26"/>
      <c r="AS863" s="26"/>
      <c r="AT863" s="26"/>
      <c r="AU863" s="26"/>
      <c r="AV863" s="26"/>
      <c r="AW863" s="26"/>
      <c r="AX863" s="26"/>
      <c r="AY863" s="27"/>
    </row>
    <row r="864" spans="1:51" ht="14.25" customHeight="1">
      <c r="A864" s="8"/>
      <c r="B864" s="394"/>
      <c r="C864" s="395"/>
      <c r="D864" s="395"/>
      <c r="E864" s="395"/>
      <c r="F864" s="395"/>
      <c r="G864" s="396"/>
      <c r="H864" s="25"/>
      <c r="I864" s="26"/>
      <c r="J864" s="26"/>
      <c r="K864" s="26"/>
      <c r="L864" s="26"/>
      <c r="M864" s="26"/>
      <c r="N864" s="26"/>
      <c r="O864" s="26"/>
      <c r="P864" s="26"/>
      <c r="Q864" s="26"/>
      <c r="R864" s="26"/>
      <c r="S864" s="26"/>
      <c r="T864" s="26"/>
      <c r="U864" s="26"/>
      <c r="V864" s="33"/>
      <c r="W864" s="29"/>
      <c r="X864" s="29"/>
      <c r="Y864" s="29"/>
      <c r="Z864" s="29"/>
      <c r="AA864" s="29"/>
      <c r="AB864" s="29"/>
      <c r="AC864" s="29"/>
      <c r="AD864" s="29"/>
      <c r="AE864" s="29"/>
      <c r="AF864" s="29"/>
      <c r="AG864" s="29"/>
      <c r="AH864" s="29"/>
      <c r="AI864" s="29"/>
      <c r="AJ864" s="29"/>
      <c r="AK864" s="31"/>
      <c r="AL864" s="26"/>
      <c r="AM864" s="26"/>
      <c r="AN864" s="26"/>
      <c r="AO864" s="26"/>
      <c r="AP864" s="26"/>
      <c r="AQ864" s="26"/>
      <c r="AR864" s="26"/>
      <c r="AS864" s="26"/>
      <c r="AT864" s="26"/>
      <c r="AU864" s="26"/>
      <c r="AV864" s="26"/>
      <c r="AW864" s="26"/>
      <c r="AX864" s="26"/>
      <c r="AY864" s="27"/>
    </row>
    <row r="865" spans="1:51" ht="14.25" customHeight="1">
      <c r="A865" s="8"/>
      <c r="B865" s="394"/>
      <c r="C865" s="395"/>
      <c r="D865" s="395"/>
      <c r="E865" s="395"/>
      <c r="F865" s="395"/>
      <c r="G865" s="396"/>
      <c r="H865" s="25"/>
      <c r="I865" s="26"/>
      <c r="J865" s="26"/>
      <c r="K865" s="26"/>
      <c r="L865" s="26"/>
      <c r="M865" s="26"/>
      <c r="N865" s="26"/>
      <c r="O865" s="26"/>
      <c r="P865" s="26"/>
      <c r="Q865" s="26"/>
      <c r="R865" s="26"/>
      <c r="S865" s="26"/>
      <c r="T865" s="26"/>
      <c r="U865" s="26"/>
      <c r="V865" s="33"/>
      <c r="W865" s="26"/>
      <c r="X865" s="26"/>
      <c r="Y865" s="26"/>
      <c r="Z865" s="30"/>
      <c r="AA865" s="30"/>
      <c r="AB865" s="30"/>
      <c r="AC865" s="30"/>
      <c r="AD865" s="30"/>
      <c r="AE865" s="30"/>
      <c r="AF865" s="30"/>
      <c r="AG865" s="30"/>
      <c r="AH865" s="26"/>
      <c r="AI865" s="26"/>
      <c r="AJ865" s="26"/>
      <c r="AK865" s="31"/>
      <c r="AL865" s="26"/>
      <c r="AM865" s="26"/>
      <c r="AN865" s="26"/>
      <c r="AO865" s="26"/>
      <c r="AP865" s="26"/>
      <c r="AQ865" s="26"/>
      <c r="AR865" s="26"/>
      <c r="AS865" s="26"/>
      <c r="AT865" s="26"/>
      <c r="AU865" s="26"/>
      <c r="AV865" s="26"/>
      <c r="AW865" s="26"/>
      <c r="AX865" s="26"/>
      <c r="AY865" s="27"/>
    </row>
    <row r="866" spans="1:51" ht="14.25" customHeight="1">
      <c r="A866" s="8"/>
      <c r="B866" s="394"/>
      <c r="C866" s="395"/>
      <c r="D866" s="395"/>
      <c r="E866" s="395"/>
      <c r="F866" s="395"/>
      <c r="G866" s="396"/>
      <c r="H866" s="25"/>
      <c r="I866" s="26"/>
      <c r="J866" s="26"/>
      <c r="K866" s="26"/>
      <c r="L866" s="26"/>
      <c r="M866" s="26"/>
      <c r="N866" s="26"/>
      <c r="O866" s="26"/>
      <c r="P866" s="26"/>
      <c r="Q866" s="26"/>
      <c r="R866" s="26"/>
      <c r="S866" s="26"/>
      <c r="T866" s="26"/>
      <c r="U866" s="26"/>
      <c r="V866" s="33"/>
      <c r="W866" s="28"/>
      <c r="X866" s="28"/>
      <c r="Y866" s="28"/>
      <c r="Z866" s="28"/>
      <c r="AA866" s="28"/>
      <c r="AB866" s="28"/>
      <c r="AC866" s="28"/>
      <c r="AD866" s="28"/>
      <c r="AE866" s="28"/>
      <c r="AF866" s="28"/>
      <c r="AG866" s="28"/>
      <c r="AH866" s="28"/>
      <c r="AI866" s="28"/>
      <c r="AJ866" s="28"/>
      <c r="AK866" s="31"/>
      <c r="AL866" s="26"/>
      <c r="AM866" s="26"/>
      <c r="AN866" s="26"/>
      <c r="AO866" s="26"/>
      <c r="AP866" s="26"/>
      <c r="AQ866" s="26"/>
      <c r="AR866" s="26"/>
      <c r="AS866" s="26"/>
      <c r="AT866" s="26"/>
      <c r="AU866" s="26"/>
      <c r="AV866" s="26"/>
      <c r="AW866" s="26"/>
      <c r="AX866" s="26"/>
      <c r="AY866" s="27"/>
    </row>
    <row r="867" spans="1:51" ht="14.25" customHeight="1">
      <c r="A867" s="8"/>
      <c r="B867" s="394"/>
      <c r="C867" s="395"/>
      <c r="D867" s="395"/>
      <c r="E867" s="395"/>
      <c r="F867" s="395"/>
      <c r="G867" s="396"/>
      <c r="H867" s="25"/>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c r="AQ867" s="26"/>
      <c r="AR867" s="26"/>
      <c r="AS867" s="26"/>
      <c r="AT867" s="26"/>
      <c r="AU867" s="26"/>
      <c r="AV867" s="26"/>
      <c r="AW867" s="26"/>
      <c r="AX867" s="26"/>
      <c r="AY867" s="27"/>
    </row>
    <row r="868" spans="1:51" ht="14.25" customHeight="1">
      <c r="A868" s="8"/>
      <c r="B868" s="394"/>
      <c r="C868" s="395"/>
      <c r="D868" s="395"/>
      <c r="E868" s="395"/>
      <c r="F868" s="395"/>
      <c r="G868" s="396"/>
      <c r="H868" s="25"/>
      <c r="I868" s="26"/>
      <c r="J868" s="26"/>
      <c r="K868" s="26"/>
      <c r="L868" s="26"/>
      <c r="M868" s="26"/>
      <c r="N868" s="26"/>
      <c r="O868" s="26"/>
      <c r="P868" s="26"/>
      <c r="Q868" s="26"/>
      <c r="R868" s="26"/>
      <c r="S868" s="26"/>
      <c r="T868" s="26"/>
      <c r="U868" s="26"/>
      <c r="V868" s="26"/>
      <c r="W868" s="29"/>
      <c r="X868" s="29"/>
      <c r="Y868" s="29"/>
      <c r="Z868" s="29"/>
      <c r="AA868" s="29"/>
      <c r="AB868" s="29"/>
      <c r="AC868" s="29"/>
      <c r="AD868" s="29"/>
      <c r="AE868" s="29"/>
      <c r="AF868" s="29"/>
      <c r="AG868" s="29"/>
      <c r="AH868" s="29"/>
      <c r="AI868" s="29"/>
      <c r="AJ868" s="29"/>
      <c r="AK868" s="26"/>
      <c r="AL868" s="26"/>
      <c r="AM868" s="26"/>
      <c r="AN868" s="26"/>
      <c r="AO868" s="26"/>
      <c r="AP868" s="26"/>
      <c r="AQ868" s="26"/>
      <c r="AR868" s="26"/>
      <c r="AS868" s="26"/>
      <c r="AT868" s="26"/>
      <c r="AU868" s="26"/>
      <c r="AV868" s="26"/>
      <c r="AW868" s="26"/>
      <c r="AX868" s="26"/>
      <c r="AY868" s="27"/>
    </row>
    <row r="869" spans="1:51" ht="14.25" customHeight="1">
      <c r="A869" s="8"/>
      <c r="B869" s="394"/>
      <c r="C869" s="395"/>
      <c r="D869" s="395"/>
      <c r="E869" s="395"/>
      <c r="F869" s="395"/>
      <c r="G869" s="396"/>
      <c r="H869" s="25"/>
      <c r="I869" s="26"/>
      <c r="J869" s="26"/>
      <c r="K869" s="26"/>
      <c r="L869" s="26"/>
      <c r="M869" s="26"/>
      <c r="N869" s="26"/>
      <c r="O869" s="26"/>
      <c r="P869" s="26"/>
      <c r="Q869" s="26"/>
      <c r="R869" s="26"/>
      <c r="S869" s="26"/>
      <c r="T869" s="26"/>
      <c r="U869" s="26"/>
      <c r="V869" s="26"/>
      <c r="W869" s="29"/>
      <c r="X869" s="29"/>
      <c r="Y869" s="29"/>
      <c r="Z869" s="29"/>
      <c r="AA869" s="29"/>
      <c r="AB869" s="29"/>
      <c r="AC869" s="29"/>
      <c r="AD869" s="29"/>
      <c r="AE869" s="29"/>
      <c r="AF869" s="29"/>
      <c r="AG869" s="29"/>
      <c r="AH869" s="29"/>
      <c r="AI869" s="29"/>
      <c r="AJ869" s="29"/>
      <c r="AK869" s="26"/>
      <c r="AL869" s="26"/>
      <c r="AM869" s="26"/>
      <c r="AN869" s="26"/>
      <c r="AO869" s="26"/>
      <c r="AP869" s="26"/>
      <c r="AQ869" s="26"/>
      <c r="AR869" s="26"/>
      <c r="AS869" s="26"/>
      <c r="AT869" s="26"/>
      <c r="AU869" s="26"/>
      <c r="AV869" s="26"/>
      <c r="AW869" s="26"/>
      <c r="AX869" s="26"/>
      <c r="AY869" s="27"/>
    </row>
    <row r="870" spans="1:51" ht="14.25" customHeight="1">
      <c r="A870" s="8"/>
      <c r="B870" s="394"/>
      <c r="C870" s="395"/>
      <c r="D870" s="395"/>
      <c r="E870" s="395"/>
      <c r="F870" s="395"/>
      <c r="G870" s="396"/>
      <c r="H870" s="25"/>
      <c r="I870" s="26"/>
      <c r="J870" s="26"/>
      <c r="K870" s="26"/>
      <c r="L870" s="26"/>
      <c r="M870" s="26"/>
      <c r="N870" s="26"/>
      <c r="O870" s="26"/>
      <c r="P870" s="26"/>
      <c r="Q870" s="26"/>
      <c r="R870" s="26"/>
      <c r="S870" s="26"/>
      <c r="T870" s="26"/>
      <c r="U870" s="26"/>
      <c r="V870" s="26"/>
      <c r="W870" s="26"/>
      <c r="X870" s="26"/>
      <c r="Y870" s="26"/>
      <c r="Z870" s="30"/>
      <c r="AA870" s="30"/>
      <c r="AB870" s="30"/>
      <c r="AC870" s="30"/>
      <c r="AD870" s="30"/>
      <c r="AE870" s="30"/>
      <c r="AF870" s="30"/>
      <c r="AG870" s="30"/>
      <c r="AH870" s="26"/>
      <c r="AI870" s="26"/>
      <c r="AJ870" s="26"/>
      <c r="AK870" s="26"/>
      <c r="AL870" s="26"/>
      <c r="AM870" s="26"/>
      <c r="AN870" s="26"/>
      <c r="AO870" s="26"/>
      <c r="AP870" s="26"/>
      <c r="AQ870" s="26"/>
      <c r="AR870" s="26"/>
      <c r="AS870" s="26"/>
      <c r="AT870" s="26"/>
      <c r="AU870" s="26"/>
      <c r="AV870" s="26"/>
      <c r="AW870" s="26"/>
      <c r="AX870" s="26"/>
      <c r="AY870" s="27"/>
    </row>
    <row r="871" spans="1:51" ht="14.25" customHeight="1">
      <c r="A871" s="8"/>
      <c r="B871" s="394"/>
      <c r="C871" s="395"/>
      <c r="D871" s="395"/>
      <c r="E871" s="395"/>
      <c r="F871" s="395"/>
      <c r="G871" s="396"/>
      <c r="H871" s="25"/>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c r="AQ871" s="26"/>
      <c r="AR871" s="26"/>
      <c r="AS871" s="26"/>
      <c r="AT871" s="26"/>
      <c r="AU871" s="26"/>
      <c r="AV871" s="26"/>
      <c r="AW871" s="26"/>
      <c r="AX871" s="26"/>
      <c r="AY871" s="27"/>
    </row>
    <row r="872" spans="1:51" ht="14.25" customHeight="1">
      <c r="A872" s="8"/>
      <c r="B872" s="394"/>
      <c r="C872" s="395"/>
      <c r="D872" s="395"/>
      <c r="E872" s="395"/>
      <c r="F872" s="395"/>
      <c r="G872" s="396"/>
      <c r="H872" s="25"/>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c r="AQ872" s="26"/>
      <c r="AR872" s="26"/>
      <c r="AS872" s="26"/>
      <c r="AT872" s="26"/>
      <c r="AU872" s="26"/>
      <c r="AV872" s="26"/>
      <c r="AW872" s="26"/>
      <c r="AX872" s="26"/>
      <c r="AY872" s="27"/>
    </row>
    <row r="873" spans="1:51" ht="14.25" customHeight="1">
      <c r="A873" s="8"/>
      <c r="B873" s="394"/>
      <c r="C873" s="395"/>
      <c r="D873" s="395"/>
      <c r="E873" s="395"/>
      <c r="F873" s="395"/>
      <c r="G873" s="396"/>
      <c r="H873" s="25"/>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c r="AQ873" s="26"/>
      <c r="AR873" s="26"/>
      <c r="AS873" s="26"/>
      <c r="AT873" s="26"/>
      <c r="AU873" s="26"/>
      <c r="AV873" s="26"/>
      <c r="AW873" s="26"/>
      <c r="AX873" s="26"/>
      <c r="AY873" s="27"/>
    </row>
    <row r="874" spans="1:51" ht="14.25" customHeight="1">
      <c r="A874" s="8"/>
      <c r="B874" s="394"/>
      <c r="C874" s="395"/>
      <c r="D874" s="395"/>
      <c r="E874" s="395"/>
      <c r="F874" s="395"/>
      <c r="G874" s="396"/>
      <c r="H874" s="25"/>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c r="AQ874" s="26"/>
      <c r="AR874" s="26"/>
      <c r="AS874" s="26"/>
      <c r="AT874" s="26"/>
      <c r="AU874" s="26"/>
      <c r="AV874" s="26"/>
      <c r="AW874" s="26"/>
      <c r="AX874" s="26"/>
      <c r="AY874" s="27"/>
    </row>
    <row r="875" spans="1:51" ht="14.25" customHeight="1">
      <c r="A875" s="8"/>
      <c r="B875" s="394"/>
      <c r="C875" s="395"/>
      <c r="D875" s="395"/>
      <c r="E875" s="395"/>
      <c r="F875" s="395"/>
      <c r="G875" s="396"/>
      <c r="H875" s="25"/>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c r="AQ875" s="26"/>
      <c r="AR875" s="26"/>
      <c r="AS875" s="26"/>
      <c r="AT875" s="26"/>
      <c r="AU875" s="26"/>
      <c r="AV875" s="26"/>
      <c r="AW875" s="26"/>
      <c r="AX875" s="26"/>
      <c r="AY875" s="27"/>
    </row>
    <row r="876" spans="1:51" ht="14.25" customHeight="1">
      <c r="A876" s="8"/>
      <c r="B876" s="394"/>
      <c r="C876" s="395"/>
      <c r="D876" s="395"/>
      <c r="E876" s="395"/>
      <c r="F876" s="395"/>
      <c r="G876" s="396"/>
      <c r="H876" s="25"/>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c r="AQ876" s="26"/>
      <c r="AR876" s="26"/>
      <c r="AS876" s="26"/>
      <c r="AT876" s="26"/>
      <c r="AU876" s="26"/>
      <c r="AV876" s="26"/>
      <c r="AW876" s="26"/>
      <c r="AX876" s="26"/>
      <c r="AY876" s="27"/>
    </row>
    <row r="877" spans="1:51" ht="14.25" customHeight="1">
      <c r="A877" s="8"/>
      <c r="B877" s="394"/>
      <c r="C877" s="395"/>
      <c r="D877" s="395"/>
      <c r="E877" s="395"/>
      <c r="F877" s="395"/>
      <c r="G877" s="396"/>
      <c r="H877" s="25"/>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c r="AQ877" s="26"/>
      <c r="AR877" s="26"/>
      <c r="AS877" s="26"/>
      <c r="AT877" s="26"/>
      <c r="AU877" s="26"/>
      <c r="AV877" s="26"/>
      <c r="AW877" s="26"/>
      <c r="AX877" s="26"/>
      <c r="AY877" s="27"/>
    </row>
    <row r="878" spans="1:51" ht="14.25" customHeight="1">
      <c r="A878" s="8"/>
      <c r="B878" s="394"/>
      <c r="C878" s="395"/>
      <c r="D878" s="395"/>
      <c r="E878" s="395"/>
      <c r="F878" s="395"/>
      <c r="G878" s="396"/>
      <c r="H878" s="25"/>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c r="AQ878" s="26"/>
      <c r="AR878" s="26"/>
      <c r="AS878" s="26"/>
      <c r="AT878" s="26"/>
      <c r="AU878" s="26"/>
      <c r="AV878" s="26"/>
      <c r="AW878" s="26"/>
      <c r="AX878" s="26"/>
      <c r="AY878" s="27"/>
    </row>
    <row r="879" spans="1:51" ht="14.25" customHeight="1">
      <c r="B879" s="394"/>
      <c r="C879" s="395"/>
      <c r="D879" s="395"/>
      <c r="E879" s="395"/>
      <c r="F879" s="395"/>
      <c r="G879" s="396"/>
      <c r="H879" s="25"/>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c r="AQ879" s="26"/>
      <c r="AR879" s="26"/>
      <c r="AS879" s="26"/>
      <c r="AT879" s="26"/>
      <c r="AU879" s="26"/>
      <c r="AV879" s="26"/>
      <c r="AW879" s="26"/>
      <c r="AX879" s="26"/>
      <c r="AY879" s="27"/>
    </row>
    <row r="880" spans="1:51" ht="14.25" customHeight="1" thickBot="1">
      <c r="B880" s="670"/>
      <c r="C880" s="671"/>
      <c r="D880" s="671"/>
      <c r="E880" s="671"/>
      <c r="F880" s="671"/>
      <c r="G880" s="672"/>
      <c r="H880" s="50"/>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c r="AG880" s="51"/>
      <c r="AH880" s="51"/>
      <c r="AI880" s="51"/>
      <c r="AJ880" s="51"/>
      <c r="AK880" s="51"/>
      <c r="AL880" s="51"/>
      <c r="AM880" s="51"/>
      <c r="AN880" s="51"/>
      <c r="AO880" s="51"/>
      <c r="AP880" s="51"/>
      <c r="AQ880" s="51"/>
      <c r="AR880" s="51"/>
      <c r="AS880" s="51"/>
      <c r="AT880" s="51"/>
      <c r="AU880" s="51"/>
      <c r="AV880" s="51"/>
      <c r="AW880" s="51"/>
      <c r="AX880" s="51"/>
      <c r="AY880" s="52"/>
    </row>
    <row r="881" spans="2:51" ht="26.25" customHeight="1">
      <c r="B881" s="19"/>
      <c r="C881" s="19"/>
      <c r="D881" s="19"/>
      <c r="E881" s="19"/>
      <c r="F881" s="19"/>
      <c r="G881" s="19"/>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c r="AU881" s="26"/>
      <c r="AV881" s="26"/>
      <c r="AW881" s="26"/>
      <c r="AX881" s="26"/>
      <c r="AY881" s="26"/>
    </row>
    <row r="882" spans="2:51" ht="30" customHeight="1" thickBot="1">
      <c r="B882" s="307" t="s">
        <v>121</v>
      </c>
      <c r="C882" s="307"/>
      <c r="D882" s="307"/>
      <c r="E882" s="307"/>
      <c r="F882" s="308"/>
      <c r="G882" s="308"/>
      <c r="H882" s="690" t="s">
        <v>67</v>
      </c>
      <c r="I882" s="690"/>
      <c r="J882" s="690"/>
      <c r="K882" s="690"/>
      <c r="L882" s="690"/>
      <c r="M882" s="690"/>
      <c r="N882" s="690"/>
      <c r="O882" s="690"/>
      <c r="P882" s="690"/>
      <c r="Q882" s="690"/>
      <c r="R882" s="690"/>
      <c r="S882" s="690"/>
      <c r="T882" s="690"/>
      <c r="U882" s="690"/>
      <c r="V882" s="690"/>
      <c r="W882" s="690"/>
      <c r="X882" s="690"/>
      <c r="Y882" s="690"/>
      <c r="Z882" s="690"/>
      <c r="AA882" s="690"/>
      <c r="AB882" s="690"/>
      <c r="AC882" s="690"/>
      <c r="AD882" s="690"/>
      <c r="AE882" s="690"/>
      <c r="AF882" s="690"/>
      <c r="AG882" s="690"/>
      <c r="AH882" s="690"/>
      <c r="AI882" s="690"/>
      <c r="AJ882" s="690"/>
      <c r="AK882" s="690"/>
      <c r="AL882" s="690"/>
      <c r="AM882" s="690"/>
      <c r="AN882" s="690"/>
      <c r="AO882" s="690"/>
      <c r="AP882" s="690"/>
      <c r="AQ882" s="690"/>
      <c r="AR882" s="690"/>
      <c r="AS882" s="690"/>
      <c r="AT882" s="690"/>
      <c r="AU882" s="690"/>
      <c r="AV882" s="690"/>
      <c r="AW882" s="690"/>
      <c r="AX882" s="690"/>
      <c r="AY882" s="690"/>
    </row>
    <row r="883" spans="2:51" ht="24.75" customHeight="1">
      <c r="B883" s="313" t="s">
        <v>140</v>
      </c>
      <c r="C883" s="314"/>
      <c r="D883" s="314"/>
      <c r="E883" s="314"/>
      <c r="F883" s="314"/>
      <c r="G883" s="315"/>
      <c r="H883" s="319" t="s">
        <v>141</v>
      </c>
      <c r="I883" s="320"/>
      <c r="J883" s="320"/>
      <c r="K883" s="320"/>
      <c r="L883" s="320"/>
      <c r="M883" s="320"/>
      <c r="N883" s="320"/>
      <c r="O883" s="320"/>
      <c r="P883" s="320"/>
      <c r="Q883" s="320"/>
      <c r="R883" s="320"/>
      <c r="S883" s="320"/>
      <c r="T883" s="320"/>
      <c r="U883" s="320"/>
      <c r="V883" s="320"/>
      <c r="W883" s="320"/>
      <c r="X883" s="320"/>
      <c r="Y883" s="320"/>
      <c r="Z883" s="320"/>
      <c r="AA883" s="320"/>
      <c r="AB883" s="320"/>
      <c r="AC883" s="321"/>
      <c r="AD883" s="319" t="s">
        <v>142</v>
      </c>
      <c r="AE883" s="320"/>
      <c r="AF883" s="320"/>
      <c r="AG883" s="320"/>
      <c r="AH883" s="320"/>
      <c r="AI883" s="320"/>
      <c r="AJ883" s="320"/>
      <c r="AK883" s="320"/>
      <c r="AL883" s="320"/>
      <c r="AM883" s="320"/>
      <c r="AN883" s="320"/>
      <c r="AO883" s="320"/>
      <c r="AP883" s="320"/>
      <c r="AQ883" s="320"/>
      <c r="AR883" s="320"/>
      <c r="AS883" s="320"/>
      <c r="AT883" s="320"/>
      <c r="AU883" s="320"/>
      <c r="AV883" s="320"/>
      <c r="AW883" s="320"/>
      <c r="AX883" s="320"/>
      <c r="AY883" s="322"/>
    </row>
    <row r="884" spans="2:51" ht="24.75" customHeight="1">
      <c r="B884" s="313"/>
      <c r="C884" s="314"/>
      <c r="D884" s="314"/>
      <c r="E884" s="314"/>
      <c r="F884" s="314"/>
      <c r="G884" s="315"/>
      <c r="H884" s="326" t="s">
        <v>60</v>
      </c>
      <c r="I884" s="327"/>
      <c r="J884" s="327"/>
      <c r="K884" s="327"/>
      <c r="L884" s="328"/>
      <c r="M884" s="329" t="s">
        <v>143</v>
      </c>
      <c r="N884" s="327"/>
      <c r="O884" s="327"/>
      <c r="P884" s="327"/>
      <c r="Q884" s="327"/>
      <c r="R884" s="327"/>
      <c r="S884" s="327"/>
      <c r="T884" s="327"/>
      <c r="U884" s="327"/>
      <c r="V884" s="327"/>
      <c r="W884" s="327"/>
      <c r="X884" s="327"/>
      <c r="Y884" s="328"/>
      <c r="Z884" s="323" t="s">
        <v>144</v>
      </c>
      <c r="AA884" s="324"/>
      <c r="AB884" s="324"/>
      <c r="AC884" s="325"/>
      <c r="AD884" s="326" t="s">
        <v>60</v>
      </c>
      <c r="AE884" s="327"/>
      <c r="AF884" s="327"/>
      <c r="AG884" s="327"/>
      <c r="AH884" s="328"/>
      <c r="AI884" s="329" t="s">
        <v>143</v>
      </c>
      <c r="AJ884" s="327"/>
      <c r="AK884" s="327"/>
      <c r="AL884" s="327"/>
      <c r="AM884" s="327"/>
      <c r="AN884" s="327"/>
      <c r="AO884" s="327"/>
      <c r="AP884" s="327"/>
      <c r="AQ884" s="327"/>
      <c r="AR884" s="327"/>
      <c r="AS884" s="327"/>
      <c r="AT884" s="327"/>
      <c r="AU884" s="328"/>
      <c r="AV884" s="323" t="s">
        <v>144</v>
      </c>
      <c r="AW884" s="324"/>
      <c r="AX884" s="324"/>
      <c r="AY884" s="330"/>
    </row>
    <row r="885" spans="2:51" ht="24.75" customHeight="1">
      <c r="B885" s="313"/>
      <c r="C885" s="314"/>
      <c r="D885" s="314"/>
      <c r="E885" s="314"/>
      <c r="F885" s="314"/>
      <c r="G885" s="315"/>
      <c r="H885" s="703" t="s">
        <v>264</v>
      </c>
      <c r="I885" s="600"/>
      <c r="J885" s="600"/>
      <c r="K885" s="600"/>
      <c r="L885" s="601"/>
      <c r="M885" s="704" t="s">
        <v>265</v>
      </c>
      <c r="N885" s="705"/>
      <c r="O885" s="705"/>
      <c r="P885" s="705"/>
      <c r="Q885" s="705"/>
      <c r="R885" s="705"/>
      <c r="S885" s="705"/>
      <c r="T885" s="705"/>
      <c r="U885" s="705"/>
      <c r="V885" s="705"/>
      <c r="W885" s="705"/>
      <c r="X885" s="705"/>
      <c r="Y885" s="706"/>
      <c r="Z885" s="767">
        <v>0.3</v>
      </c>
      <c r="AA885" s="768"/>
      <c r="AB885" s="768"/>
      <c r="AC885" s="1035"/>
      <c r="AD885" s="703"/>
      <c r="AE885" s="600"/>
      <c r="AF885" s="600"/>
      <c r="AG885" s="600"/>
      <c r="AH885" s="601"/>
      <c r="AI885" s="704"/>
      <c r="AJ885" s="705"/>
      <c r="AK885" s="705"/>
      <c r="AL885" s="705"/>
      <c r="AM885" s="705"/>
      <c r="AN885" s="705"/>
      <c r="AO885" s="705"/>
      <c r="AP885" s="705"/>
      <c r="AQ885" s="705"/>
      <c r="AR885" s="705"/>
      <c r="AS885" s="705"/>
      <c r="AT885" s="705"/>
      <c r="AU885" s="706"/>
      <c r="AV885" s="694"/>
      <c r="AW885" s="695"/>
      <c r="AX885" s="695"/>
      <c r="AY885" s="696"/>
    </row>
    <row r="886" spans="2:51" ht="24.75" customHeight="1">
      <c r="B886" s="313"/>
      <c r="C886" s="314"/>
      <c r="D886" s="314"/>
      <c r="E886" s="314"/>
      <c r="F886" s="314"/>
      <c r="G886" s="315"/>
      <c r="H886" s="341"/>
      <c r="I886" s="342"/>
      <c r="J886" s="342"/>
      <c r="K886" s="342"/>
      <c r="L886" s="343"/>
      <c r="M886" s="346"/>
      <c r="N886" s="347"/>
      <c r="O886" s="347"/>
      <c r="P886" s="347"/>
      <c r="Q886" s="347"/>
      <c r="R886" s="347"/>
      <c r="S886" s="347"/>
      <c r="T886" s="347"/>
      <c r="U886" s="347"/>
      <c r="V886" s="347"/>
      <c r="W886" s="347"/>
      <c r="X886" s="347"/>
      <c r="Y886" s="348"/>
      <c r="Z886" s="764"/>
      <c r="AA886" s="765"/>
      <c r="AB886" s="765"/>
      <c r="AC886" s="766"/>
      <c r="AD886" s="341"/>
      <c r="AE886" s="342"/>
      <c r="AF886" s="342"/>
      <c r="AG886" s="342"/>
      <c r="AH886" s="343"/>
      <c r="AI886" s="346"/>
      <c r="AJ886" s="347"/>
      <c r="AK886" s="347"/>
      <c r="AL886" s="347"/>
      <c r="AM886" s="347"/>
      <c r="AN886" s="347"/>
      <c r="AO886" s="347"/>
      <c r="AP886" s="347"/>
      <c r="AQ886" s="347"/>
      <c r="AR886" s="347"/>
      <c r="AS886" s="347"/>
      <c r="AT886" s="347"/>
      <c r="AU886" s="348"/>
      <c r="AV886" s="697"/>
      <c r="AW886" s="698"/>
      <c r="AX886" s="698"/>
      <c r="AY886" s="699"/>
    </row>
    <row r="887" spans="2:51" ht="24.75" customHeight="1">
      <c r="B887" s="313"/>
      <c r="C887" s="314"/>
      <c r="D887" s="314"/>
      <c r="E887" s="314"/>
      <c r="F887" s="314"/>
      <c r="G887" s="315"/>
      <c r="H887" s="341"/>
      <c r="I887" s="342"/>
      <c r="J887" s="342"/>
      <c r="K887" s="342"/>
      <c r="L887" s="343"/>
      <c r="M887" s="346"/>
      <c r="N887" s="347"/>
      <c r="O887" s="347"/>
      <c r="P887" s="347"/>
      <c r="Q887" s="347"/>
      <c r="R887" s="347"/>
      <c r="S887" s="347"/>
      <c r="T887" s="347"/>
      <c r="U887" s="347"/>
      <c r="V887" s="347"/>
      <c r="W887" s="347"/>
      <c r="X887" s="347"/>
      <c r="Y887" s="348"/>
      <c r="Z887" s="764"/>
      <c r="AA887" s="765"/>
      <c r="AB887" s="765"/>
      <c r="AC887" s="766"/>
      <c r="AD887" s="341"/>
      <c r="AE887" s="342"/>
      <c r="AF887" s="342"/>
      <c r="AG887" s="342"/>
      <c r="AH887" s="343"/>
      <c r="AI887" s="346"/>
      <c r="AJ887" s="347"/>
      <c r="AK887" s="347"/>
      <c r="AL887" s="347"/>
      <c r="AM887" s="347"/>
      <c r="AN887" s="347"/>
      <c r="AO887" s="347"/>
      <c r="AP887" s="347"/>
      <c r="AQ887" s="347"/>
      <c r="AR887" s="347"/>
      <c r="AS887" s="347"/>
      <c r="AT887" s="347"/>
      <c r="AU887" s="348"/>
      <c r="AV887" s="697"/>
      <c r="AW887" s="698"/>
      <c r="AX887" s="698"/>
      <c r="AY887" s="699"/>
    </row>
    <row r="888" spans="2:51" ht="24.75" customHeight="1">
      <c r="B888" s="313"/>
      <c r="C888" s="314"/>
      <c r="D888" s="314"/>
      <c r="E888" s="314"/>
      <c r="F888" s="314"/>
      <c r="G888" s="315"/>
      <c r="H888" s="341"/>
      <c r="I888" s="342"/>
      <c r="J888" s="342"/>
      <c r="K888" s="342"/>
      <c r="L888" s="343"/>
      <c r="M888" s="346"/>
      <c r="N888" s="347"/>
      <c r="O888" s="347"/>
      <c r="P888" s="347"/>
      <c r="Q888" s="347"/>
      <c r="R888" s="347"/>
      <c r="S888" s="347"/>
      <c r="T888" s="347"/>
      <c r="U888" s="347"/>
      <c r="V888" s="347"/>
      <c r="W888" s="347"/>
      <c r="X888" s="347"/>
      <c r="Y888" s="348"/>
      <c r="Z888" s="764"/>
      <c r="AA888" s="765"/>
      <c r="AB888" s="765"/>
      <c r="AC888" s="766"/>
      <c r="AD888" s="341"/>
      <c r="AE888" s="342"/>
      <c r="AF888" s="342"/>
      <c r="AG888" s="342"/>
      <c r="AH888" s="343"/>
      <c r="AI888" s="346"/>
      <c r="AJ888" s="347"/>
      <c r="AK888" s="347"/>
      <c r="AL888" s="347"/>
      <c r="AM888" s="347"/>
      <c r="AN888" s="347"/>
      <c r="AO888" s="347"/>
      <c r="AP888" s="347"/>
      <c r="AQ888" s="347"/>
      <c r="AR888" s="347"/>
      <c r="AS888" s="347"/>
      <c r="AT888" s="347"/>
      <c r="AU888" s="348"/>
      <c r="AV888" s="697"/>
      <c r="AW888" s="698"/>
      <c r="AX888" s="698"/>
      <c r="AY888" s="699"/>
    </row>
    <row r="889" spans="2:51" ht="24.75" customHeight="1">
      <c r="B889" s="313"/>
      <c r="C889" s="314"/>
      <c r="D889" s="314"/>
      <c r="E889" s="314"/>
      <c r="F889" s="314"/>
      <c r="G889" s="315"/>
      <c r="H889" s="341"/>
      <c r="I889" s="342"/>
      <c r="J889" s="342"/>
      <c r="K889" s="342"/>
      <c r="L889" s="343"/>
      <c r="M889" s="346"/>
      <c r="N889" s="347"/>
      <c r="O889" s="347"/>
      <c r="P889" s="347"/>
      <c r="Q889" s="347"/>
      <c r="R889" s="347"/>
      <c r="S889" s="347"/>
      <c r="T889" s="347"/>
      <c r="U889" s="347"/>
      <c r="V889" s="347"/>
      <c r="W889" s="347"/>
      <c r="X889" s="347"/>
      <c r="Y889" s="348"/>
      <c r="Z889" s="764"/>
      <c r="AA889" s="765"/>
      <c r="AB889" s="765"/>
      <c r="AC889" s="765"/>
      <c r="AD889" s="341"/>
      <c r="AE889" s="342"/>
      <c r="AF889" s="342"/>
      <c r="AG889" s="342"/>
      <c r="AH889" s="343"/>
      <c r="AI889" s="346"/>
      <c r="AJ889" s="347"/>
      <c r="AK889" s="347"/>
      <c r="AL889" s="347"/>
      <c r="AM889" s="347"/>
      <c r="AN889" s="347"/>
      <c r="AO889" s="347"/>
      <c r="AP889" s="347"/>
      <c r="AQ889" s="347"/>
      <c r="AR889" s="347"/>
      <c r="AS889" s="347"/>
      <c r="AT889" s="347"/>
      <c r="AU889" s="348"/>
      <c r="AV889" s="697"/>
      <c r="AW889" s="698"/>
      <c r="AX889" s="698"/>
      <c r="AY889" s="699"/>
    </row>
    <row r="890" spans="2:51" ht="24.75" customHeight="1">
      <c r="B890" s="313"/>
      <c r="C890" s="314"/>
      <c r="D890" s="314"/>
      <c r="E890" s="314"/>
      <c r="F890" s="314"/>
      <c r="G890" s="315"/>
      <c r="H890" s="341"/>
      <c r="I890" s="342"/>
      <c r="J890" s="342"/>
      <c r="K890" s="342"/>
      <c r="L890" s="343"/>
      <c r="M890" s="346"/>
      <c r="N890" s="347"/>
      <c r="O890" s="347"/>
      <c r="P890" s="347"/>
      <c r="Q890" s="347"/>
      <c r="R890" s="347"/>
      <c r="S890" s="347"/>
      <c r="T890" s="347"/>
      <c r="U890" s="347"/>
      <c r="V890" s="347"/>
      <c r="W890" s="347"/>
      <c r="X890" s="347"/>
      <c r="Y890" s="348"/>
      <c r="Z890" s="764"/>
      <c r="AA890" s="765"/>
      <c r="AB890" s="765"/>
      <c r="AC890" s="765"/>
      <c r="AD890" s="341"/>
      <c r="AE890" s="342"/>
      <c r="AF890" s="342"/>
      <c r="AG890" s="342"/>
      <c r="AH890" s="343"/>
      <c r="AI890" s="346"/>
      <c r="AJ890" s="347"/>
      <c r="AK890" s="347"/>
      <c r="AL890" s="347"/>
      <c r="AM890" s="347"/>
      <c r="AN890" s="347"/>
      <c r="AO890" s="347"/>
      <c r="AP890" s="347"/>
      <c r="AQ890" s="347"/>
      <c r="AR890" s="347"/>
      <c r="AS890" s="347"/>
      <c r="AT890" s="347"/>
      <c r="AU890" s="348"/>
      <c r="AV890" s="697"/>
      <c r="AW890" s="698"/>
      <c r="AX890" s="698"/>
      <c r="AY890" s="699"/>
    </row>
    <row r="891" spans="2:51" ht="24.75" customHeight="1">
      <c r="B891" s="313"/>
      <c r="C891" s="314"/>
      <c r="D891" s="314"/>
      <c r="E891" s="314"/>
      <c r="F891" s="314"/>
      <c r="G891" s="315"/>
      <c r="H891" s="341"/>
      <c r="I891" s="342"/>
      <c r="J891" s="342"/>
      <c r="K891" s="342"/>
      <c r="L891" s="343"/>
      <c r="M891" s="346"/>
      <c r="N891" s="347"/>
      <c r="O891" s="347"/>
      <c r="P891" s="347"/>
      <c r="Q891" s="347"/>
      <c r="R891" s="347"/>
      <c r="S891" s="347"/>
      <c r="T891" s="347"/>
      <c r="U891" s="347"/>
      <c r="V891" s="347"/>
      <c r="W891" s="347"/>
      <c r="X891" s="347"/>
      <c r="Y891" s="348"/>
      <c r="Z891" s="764"/>
      <c r="AA891" s="765"/>
      <c r="AB891" s="765"/>
      <c r="AC891" s="765"/>
      <c r="AD891" s="341"/>
      <c r="AE891" s="342"/>
      <c r="AF891" s="342"/>
      <c r="AG891" s="342"/>
      <c r="AH891" s="343"/>
      <c r="AI891" s="346"/>
      <c r="AJ891" s="347"/>
      <c r="AK891" s="347"/>
      <c r="AL891" s="347"/>
      <c r="AM891" s="347"/>
      <c r="AN891" s="347"/>
      <c r="AO891" s="347"/>
      <c r="AP891" s="347"/>
      <c r="AQ891" s="347"/>
      <c r="AR891" s="347"/>
      <c r="AS891" s="347"/>
      <c r="AT891" s="347"/>
      <c r="AU891" s="348"/>
      <c r="AV891" s="697"/>
      <c r="AW891" s="698"/>
      <c r="AX891" s="698"/>
      <c r="AY891" s="699"/>
    </row>
    <row r="892" spans="2:51" ht="24.75" customHeight="1">
      <c r="B892" s="313"/>
      <c r="C892" s="314"/>
      <c r="D892" s="314"/>
      <c r="E892" s="314"/>
      <c r="F892" s="314"/>
      <c r="G892" s="315"/>
      <c r="H892" s="642"/>
      <c r="I892" s="595"/>
      <c r="J892" s="595"/>
      <c r="K892" s="595"/>
      <c r="L892" s="596"/>
      <c r="M892" s="643"/>
      <c r="N892" s="644"/>
      <c r="O892" s="644"/>
      <c r="P892" s="644"/>
      <c r="Q892" s="644"/>
      <c r="R892" s="644"/>
      <c r="S892" s="644"/>
      <c r="T892" s="644"/>
      <c r="U892" s="644"/>
      <c r="V892" s="644"/>
      <c r="W892" s="644"/>
      <c r="X892" s="644"/>
      <c r="Y892" s="645"/>
      <c r="Z892" s="1003"/>
      <c r="AA892" s="1004"/>
      <c r="AB892" s="1004"/>
      <c r="AC892" s="1004"/>
      <c r="AD892" s="642"/>
      <c r="AE892" s="595"/>
      <c r="AF892" s="595"/>
      <c r="AG892" s="595"/>
      <c r="AH892" s="596"/>
      <c r="AI892" s="643"/>
      <c r="AJ892" s="644"/>
      <c r="AK892" s="644"/>
      <c r="AL892" s="644"/>
      <c r="AM892" s="644"/>
      <c r="AN892" s="644"/>
      <c r="AO892" s="644"/>
      <c r="AP892" s="644"/>
      <c r="AQ892" s="644"/>
      <c r="AR892" s="644"/>
      <c r="AS892" s="644"/>
      <c r="AT892" s="644"/>
      <c r="AU892" s="645"/>
      <c r="AV892" s="646"/>
      <c r="AW892" s="647"/>
      <c r="AX892" s="647"/>
      <c r="AY892" s="648"/>
    </row>
    <row r="893" spans="2:51" ht="24.75" customHeight="1">
      <c r="B893" s="313"/>
      <c r="C893" s="314"/>
      <c r="D893" s="314"/>
      <c r="E893" s="314"/>
      <c r="F893" s="314"/>
      <c r="G893" s="315"/>
      <c r="H893" s="716" t="s">
        <v>35</v>
      </c>
      <c r="I893" s="368"/>
      <c r="J893" s="368"/>
      <c r="K893" s="368"/>
      <c r="L893" s="368"/>
      <c r="M893" s="717"/>
      <c r="N893" s="718"/>
      <c r="O893" s="718"/>
      <c r="P893" s="718"/>
      <c r="Q893" s="718"/>
      <c r="R893" s="718"/>
      <c r="S893" s="718"/>
      <c r="T893" s="718"/>
      <c r="U893" s="718"/>
      <c r="V893" s="718"/>
      <c r="W893" s="718"/>
      <c r="X893" s="718"/>
      <c r="Y893" s="719"/>
      <c r="Z893" s="1005">
        <f>SUM(Z885:AC892)</f>
        <v>0.3</v>
      </c>
      <c r="AA893" s="1006"/>
      <c r="AB893" s="1006"/>
      <c r="AC893" s="1007"/>
      <c r="AD893" s="716" t="s">
        <v>35</v>
      </c>
      <c r="AE893" s="368"/>
      <c r="AF893" s="368"/>
      <c r="AG893" s="368"/>
      <c r="AH893" s="368"/>
      <c r="AI893" s="717"/>
      <c r="AJ893" s="718"/>
      <c r="AK893" s="718"/>
      <c r="AL893" s="718"/>
      <c r="AM893" s="718"/>
      <c r="AN893" s="718"/>
      <c r="AO893" s="718"/>
      <c r="AP893" s="718"/>
      <c r="AQ893" s="718"/>
      <c r="AR893" s="718"/>
      <c r="AS893" s="718"/>
      <c r="AT893" s="718"/>
      <c r="AU893" s="719"/>
      <c r="AV893" s="639">
        <f>SUM(AV885:AY892)</f>
        <v>0</v>
      </c>
      <c r="AW893" s="640"/>
      <c r="AX893" s="640"/>
      <c r="AY893" s="641"/>
    </row>
    <row r="894" spans="2:51" ht="25.15" customHeight="1">
      <c r="B894" s="313"/>
      <c r="C894" s="314"/>
      <c r="D894" s="314"/>
      <c r="E894" s="314"/>
      <c r="F894" s="314"/>
      <c r="G894" s="315"/>
      <c r="H894" s="721" t="s">
        <v>146</v>
      </c>
      <c r="I894" s="724"/>
      <c r="J894" s="724"/>
      <c r="K894" s="724"/>
      <c r="L894" s="724"/>
      <c r="M894" s="724"/>
      <c r="N894" s="724"/>
      <c r="O894" s="724"/>
      <c r="P894" s="724"/>
      <c r="Q894" s="724"/>
      <c r="R894" s="724"/>
      <c r="S894" s="724"/>
      <c r="T894" s="724"/>
      <c r="U894" s="724"/>
      <c r="V894" s="724"/>
      <c r="W894" s="724"/>
      <c r="X894" s="724"/>
      <c r="Y894" s="724"/>
      <c r="Z894" s="724"/>
      <c r="AA894" s="724"/>
      <c r="AB894" s="724"/>
      <c r="AC894" s="737"/>
      <c r="AD894" s="721" t="s">
        <v>147</v>
      </c>
      <c r="AE894" s="724"/>
      <c r="AF894" s="724"/>
      <c r="AG894" s="724"/>
      <c r="AH894" s="724"/>
      <c r="AI894" s="724"/>
      <c r="AJ894" s="724"/>
      <c r="AK894" s="724"/>
      <c r="AL894" s="724"/>
      <c r="AM894" s="724"/>
      <c r="AN894" s="724"/>
      <c r="AO894" s="724"/>
      <c r="AP894" s="724"/>
      <c r="AQ894" s="724"/>
      <c r="AR894" s="724"/>
      <c r="AS894" s="724"/>
      <c r="AT894" s="724"/>
      <c r="AU894" s="724"/>
      <c r="AV894" s="724"/>
      <c r="AW894" s="724"/>
      <c r="AX894" s="724"/>
      <c r="AY894" s="725"/>
    </row>
    <row r="895" spans="2:51" ht="25.5" customHeight="1">
      <c r="B895" s="313"/>
      <c r="C895" s="314"/>
      <c r="D895" s="314"/>
      <c r="E895" s="314"/>
      <c r="F895" s="314"/>
      <c r="G895" s="315"/>
      <c r="H895" s="726" t="s">
        <v>60</v>
      </c>
      <c r="I895" s="519"/>
      <c r="J895" s="519"/>
      <c r="K895" s="519"/>
      <c r="L895" s="519"/>
      <c r="M895" s="329" t="s">
        <v>143</v>
      </c>
      <c r="N895" s="290"/>
      <c r="O895" s="290"/>
      <c r="P895" s="290"/>
      <c r="Q895" s="290"/>
      <c r="R895" s="290"/>
      <c r="S895" s="290"/>
      <c r="T895" s="290"/>
      <c r="U895" s="290"/>
      <c r="V895" s="290"/>
      <c r="W895" s="290"/>
      <c r="X895" s="290"/>
      <c r="Y895" s="731"/>
      <c r="Z895" s="323" t="s">
        <v>144</v>
      </c>
      <c r="AA895" s="732"/>
      <c r="AB895" s="732"/>
      <c r="AC895" s="738"/>
      <c r="AD895" s="726" t="s">
        <v>60</v>
      </c>
      <c r="AE895" s="519"/>
      <c r="AF895" s="519"/>
      <c r="AG895" s="519"/>
      <c r="AH895" s="519"/>
      <c r="AI895" s="329" t="s">
        <v>143</v>
      </c>
      <c r="AJ895" s="290"/>
      <c r="AK895" s="290"/>
      <c r="AL895" s="290"/>
      <c r="AM895" s="290"/>
      <c r="AN895" s="290"/>
      <c r="AO895" s="290"/>
      <c r="AP895" s="290"/>
      <c r="AQ895" s="290"/>
      <c r="AR895" s="290"/>
      <c r="AS895" s="290"/>
      <c r="AT895" s="290"/>
      <c r="AU895" s="731"/>
      <c r="AV895" s="323" t="s">
        <v>144</v>
      </c>
      <c r="AW895" s="732"/>
      <c r="AX895" s="732"/>
      <c r="AY895" s="733"/>
    </row>
    <row r="896" spans="2:51" ht="24.75" customHeight="1">
      <c r="B896" s="313"/>
      <c r="C896" s="314"/>
      <c r="D896" s="314"/>
      <c r="E896" s="314"/>
      <c r="F896" s="314"/>
      <c r="G896" s="315"/>
      <c r="H896" s="703"/>
      <c r="I896" s="600"/>
      <c r="J896" s="600"/>
      <c r="K896" s="600"/>
      <c r="L896" s="601"/>
      <c r="M896" s="704"/>
      <c r="N896" s="734"/>
      <c r="O896" s="734"/>
      <c r="P896" s="734"/>
      <c r="Q896" s="734"/>
      <c r="R896" s="734"/>
      <c r="S896" s="734"/>
      <c r="T896" s="734"/>
      <c r="U896" s="734"/>
      <c r="V896" s="734"/>
      <c r="W896" s="734"/>
      <c r="X896" s="734"/>
      <c r="Y896" s="735"/>
      <c r="Z896" s="694"/>
      <c r="AA896" s="695"/>
      <c r="AB896" s="695"/>
      <c r="AC896" s="739"/>
      <c r="AD896" s="703"/>
      <c r="AE896" s="600"/>
      <c r="AF896" s="600"/>
      <c r="AG896" s="600"/>
      <c r="AH896" s="601"/>
      <c r="AI896" s="704"/>
      <c r="AJ896" s="734"/>
      <c r="AK896" s="734"/>
      <c r="AL896" s="734"/>
      <c r="AM896" s="734"/>
      <c r="AN896" s="734"/>
      <c r="AO896" s="734"/>
      <c r="AP896" s="734"/>
      <c r="AQ896" s="734"/>
      <c r="AR896" s="734"/>
      <c r="AS896" s="734"/>
      <c r="AT896" s="734"/>
      <c r="AU896" s="735"/>
      <c r="AV896" s="694"/>
      <c r="AW896" s="695"/>
      <c r="AX896" s="695"/>
      <c r="AY896" s="696"/>
    </row>
    <row r="897" spans="2:51" ht="24.75" customHeight="1">
      <c r="B897" s="313"/>
      <c r="C897" s="314"/>
      <c r="D897" s="314"/>
      <c r="E897" s="314"/>
      <c r="F897" s="314"/>
      <c r="G897" s="315"/>
      <c r="H897" s="341"/>
      <c r="I897" s="342"/>
      <c r="J897" s="342"/>
      <c r="K897" s="342"/>
      <c r="L897" s="343"/>
      <c r="M897" s="346"/>
      <c r="N897" s="347"/>
      <c r="O897" s="347"/>
      <c r="P897" s="347"/>
      <c r="Q897" s="347"/>
      <c r="R897" s="347"/>
      <c r="S897" s="347"/>
      <c r="T897" s="347"/>
      <c r="U897" s="347"/>
      <c r="V897" s="347"/>
      <c r="W897" s="347"/>
      <c r="X897" s="347"/>
      <c r="Y897" s="348"/>
      <c r="Z897" s="697"/>
      <c r="AA897" s="698"/>
      <c r="AB897" s="698"/>
      <c r="AC897" s="720"/>
      <c r="AD897" s="341"/>
      <c r="AE897" s="342"/>
      <c r="AF897" s="342"/>
      <c r="AG897" s="342"/>
      <c r="AH897" s="343"/>
      <c r="AI897" s="346"/>
      <c r="AJ897" s="347"/>
      <c r="AK897" s="347"/>
      <c r="AL897" s="347"/>
      <c r="AM897" s="347"/>
      <c r="AN897" s="347"/>
      <c r="AO897" s="347"/>
      <c r="AP897" s="347"/>
      <c r="AQ897" s="347"/>
      <c r="AR897" s="347"/>
      <c r="AS897" s="347"/>
      <c r="AT897" s="347"/>
      <c r="AU897" s="348"/>
      <c r="AV897" s="697"/>
      <c r="AW897" s="698"/>
      <c r="AX897" s="698"/>
      <c r="AY897" s="699"/>
    </row>
    <row r="898" spans="2:51" ht="24.75" customHeight="1">
      <c r="B898" s="313"/>
      <c r="C898" s="314"/>
      <c r="D898" s="314"/>
      <c r="E898" s="314"/>
      <c r="F898" s="314"/>
      <c r="G898" s="315"/>
      <c r="H898" s="341"/>
      <c r="I898" s="342"/>
      <c r="J898" s="342"/>
      <c r="K898" s="342"/>
      <c r="L898" s="343"/>
      <c r="M898" s="346"/>
      <c r="N898" s="347"/>
      <c r="O898" s="347"/>
      <c r="P898" s="347"/>
      <c r="Q898" s="347"/>
      <c r="R898" s="347"/>
      <c r="S898" s="347"/>
      <c r="T898" s="347"/>
      <c r="U898" s="347"/>
      <c r="V898" s="347"/>
      <c r="W898" s="347"/>
      <c r="X898" s="347"/>
      <c r="Y898" s="348"/>
      <c r="Z898" s="697"/>
      <c r="AA898" s="698"/>
      <c r="AB898" s="698"/>
      <c r="AC898" s="720"/>
      <c r="AD898" s="341"/>
      <c r="AE898" s="342"/>
      <c r="AF898" s="342"/>
      <c r="AG898" s="342"/>
      <c r="AH898" s="343"/>
      <c r="AI898" s="346"/>
      <c r="AJ898" s="347"/>
      <c r="AK898" s="347"/>
      <c r="AL898" s="347"/>
      <c r="AM898" s="347"/>
      <c r="AN898" s="347"/>
      <c r="AO898" s="347"/>
      <c r="AP898" s="347"/>
      <c r="AQ898" s="347"/>
      <c r="AR898" s="347"/>
      <c r="AS898" s="347"/>
      <c r="AT898" s="347"/>
      <c r="AU898" s="348"/>
      <c r="AV898" s="697"/>
      <c r="AW898" s="698"/>
      <c r="AX898" s="698"/>
      <c r="AY898" s="699"/>
    </row>
    <row r="899" spans="2:51" ht="24.75" customHeight="1">
      <c r="B899" s="313"/>
      <c r="C899" s="314"/>
      <c r="D899" s="314"/>
      <c r="E899" s="314"/>
      <c r="F899" s="314"/>
      <c r="G899" s="315"/>
      <c r="H899" s="341"/>
      <c r="I899" s="342"/>
      <c r="J899" s="342"/>
      <c r="K899" s="342"/>
      <c r="L899" s="343"/>
      <c r="M899" s="346"/>
      <c r="N899" s="347"/>
      <c r="O899" s="347"/>
      <c r="P899" s="347"/>
      <c r="Q899" s="347"/>
      <c r="R899" s="347"/>
      <c r="S899" s="347"/>
      <c r="T899" s="347"/>
      <c r="U899" s="347"/>
      <c r="V899" s="347"/>
      <c r="W899" s="347"/>
      <c r="X899" s="347"/>
      <c r="Y899" s="348"/>
      <c r="Z899" s="697"/>
      <c r="AA899" s="698"/>
      <c r="AB899" s="698"/>
      <c r="AC899" s="720"/>
      <c r="AD899" s="341"/>
      <c r="AE899" s="342"/>
      <c r="AF899" s="342"/>
      <c r="AG899" s="342"/>
      <c r="AH899" s="343"/>
      <c r="AI899" s="346"/>
      <c r="AJ899" s="347"/>
      <c r="AK899" s="347"/>
      <c r="AL899" s="347"/>
      <c r="AM899" s="347"/>
      <c r="AN899" s="347"/>
      <c r="AO899" s="347"/>
      <c r="AP899" s="347"/>
      <c r="AQ899" s="347"/>
      <c r="AR899" s="347"/>
      <c r="AS899" s="347"/>
      <c r="AT899" s="347"/>
      <c r="AU899" s="348"/>
      <c r="AV899" s="697"/>
      <c r="AW899" s="698"/>
      <c r="AX899" s="698"/>
      <c r="AY899" s="699"/>
    </row>
    <row r="900" spans="2:51" ht="24.75" customHeight="1">
      <c r="B900" s="313"/>
      <c r="C900" s="314"/>
      <c r="D900" s="314"/>
      <c r="E900" s="314"/>
      <c r="F900" s="314"/>
      <c r="G900" s="315"/>
      <c r="H900" s="341"/>
      <c r="I900" s="342"/>
      <c r="J900" s="342"/>
      <c r="K900" s="342"/>
      <c r="L900" s="343"/>
      <c r="M900" s="346"/>
      <c r="N900" s="347"/>
      <c r="O900" s="347"/>
      <c r="P900" s="347"/>
      <c r="Q900" s="347"/>
      <c r="R900" s="347"/>
      <c r="S900" s="347"/>
      <c r="T900" s="347"/>
      <c r="U900" s="347"/>
      <c r="V900" s="347"/>
      <c r="W900" s="347"/>
      <c r="X900" s="347"/>
      <c r="Y900" s="348"/>
      <c r="Z900" s="697"/>
      <c r="AA900" s="698"/>
      <c r="AB900" s="698"/>
      <c r="AC900" s="698"/>
      <c r="AD900" s="341"/>
      <c r="AE900" s="342"/>
      <c r="AF900" s="342"/>
      <c r="AG900" s="342"/>
      <c r="AH900" s="343"/>
      <c r="AI900" s="346"/>
      <c r="AJ900" s="347"/>
      <c r="AK900" s="347"/>
      <c r="AL900" s="347"/>
      <c r="AM900" s="347"/>
      <c r="AN900" s="347"/>
      <c r="AO900" s="347"/>
      <c r="AP900" s="347"/>
      <c r="AQ900" s="347"/>
      <c r="AR900" s="347"/>
      <c r="AS900" s="347"/>
      <c r="AT900" s="347"/>
      <c r="AU900" s="348"/>
      <c r="AV900" s="697"/>
      <c r="AW900" s="698"/>
      <c r="AX900" s="698"/>
      <c r="AY900" s="699"/>
    </row>
    <row r="901" spans="2:51" ht="24.75" customHeight="1">
      <c r="B901" s="313"/>
      <c r="C901" s="314"/>
      <c r="D901" s="314"/>
      <c r="E901" s="314"/>
      <c r="F901" s="314"/>
      <c r="G901" s="315"/>
      <c r="H901" s="341"/>
      <c r="I901" s="342"/>
      <c r="J901" s="342"/>
      <c r="K901" s="342"/>
      <c r="L901" s="343"/>
      <c r="M901" s="346"/>
      <c r="N901" s="347"/>
      <c r="O901" s="347"/>
      <c r="P901" s="347"/>
      <c r="Q901" s="347"/>
      <c r="R901" s="347"/>
      <c r="S901" s="347"/>
      <c r="T901" s="347"/>
      <c r="U901" s="347"/>
      <c r="V901" s="347"/>
      <c r="W901" s="347"/>
      <c r="X901" s="347"/>
      <c r="Y901" s="348"/>
      <c r="Z901" s="697"/>
      <c r="AA901" s="698"/>
      <c r="AB901" s="698"/>
      <c r="AC901" s="698"/>
      <c r="AD901" s="341"/>
      <c r="AE901" s="342"/>
      <c r="AF901" s="342"/>
      <c r="AG901" s="342"/>
      <c r="AH901" s="343"/>
      <c r="AI901" s="346"/>
      <c r="AJ901" s="347"/>
      <c r="AK901" s="347"/>
      <c r="AL901" s="347"/>
      <c r="AM901" s="347"/>
      <c r="AN901" s="347"/>
      <c r="AO901" s="347"/>
      <c r="AP901" s="347"/>
      <c r="AQ901" s="347"/>
      <c r="AR901" s="347"/>
      <c r="AS901" s="347"/>
      <c r="AT901" s="347"/>
      <c r="AU901" s="348"/>
      <c r="AV901" s="697"/>
      <c r="AW901" s="698"/>
      <c r="AX901" s="698"/>
      <c r="AY901" s="699"/>
    </row>
    <row r="902" spans="2:51" ht="24.75" customHeight="1">
      <c r="B902" s="313"/>
      <c r="C902" s="314"/>
      <c r="D902" s="314"/>
      <c r="E902" s="314"/>
      <c r="F902" s="314"/>
      <c r="G902" s="315"/>
      <c r="H902" s="341"/>
      <c r="I902" s="342"/>
      <c r="J902" s="342"/>
      <c r="K902" s="342"/>
      <c r="L902" s="343"/>
      <c r="M902" s="346"/>
      <c r="N902" s="347"/>
      <c r="O902" s="347"/>
      <c r="P902" s="347"/>
      <c r="Q902" s="347"/>
      <c r="R902" s="347"/>
      <c r="S902" s="347"/>
      <c r="T902" s="347"/>
      <c r="U902" s="347"/>
      <c r="V902" s="347"/>
      <c r="W902" s="347"/>
      <c r="X902" s="347"/>
      <c r="Y902" s="348"/>
      <c r="Z902" s="697"/>
      <c r="AA902" s="698"/>
      <c r="AB902" s="698"/>
      <c r="AC902" s="698"/>
      <c r="AD902" s="341"/>
      <c r="AE902" s="342"/>
      <c r="AF902" s="342"/>
      <c r="AG902" s="342"/>
      <c r="AH902" s="343"/>
      <c r="AI902" s="346"/>
      <c r="AJ902" s="347"/>
      <c r="AK902" s="347"/>
      <c r="AL902" s="347"/>
      <c r="AM902" s="347"/>
      <c r="AN902" s="347"/>
      <c r="AO902" s="347"/>
      <c r="AP902" s="347"/>
      <c r="AQ902" s="347"/>
      <c r="AR902" s="347"/>
      <c r="AS902" s="347"/>
      <c r="AT902" s="347"/>
      <c r="AU902" s="348"/>
      <c r="AV902" s="697"/>
      <c r="AW902" s="698"/>
      <c r="AX902" s="698"/>
      <c r="AY902" s="699"/>
    </row>
    <row r="903" spans="2:51" ht="24.75" customHeight="1">
      <c r="B903" s="313"/>
      <c r="C903" s="314"/>
      <c r="D903" s="314"/>
      <c r="E903" s="314"/>
      <c r="F903" s="314"/>
      <c r="G903" s="315"/>
      <c r="H903" s="642"/>
      <c r="I903" s="595"/>
      <c r="J903" s="595"/>
      <c r="K903" s="595"/>
      <c r="L903" s="596"/>
      <c r="M903" s="643"/>
      <c r="N903" s="644"/>
      <c r="O903" s="644"/>
      <c r="P903" s="644"/>
      <c r="Q903" s="644"/>
      <c r="R903" s="644"/>
      <c r="S903" s="644"/>
      <c r="T903" s="644"/>
      <c r="U903" s="644"/>
      <c r="V903" s="644"/>
      <c r="W903" s="644"/>
      <c r="X903" s="644"/>
      <c r="Y903" s="645"/>
      <c r="Z903" s="646"/>
      <c r="AA903" s="647"/>
      <c r="AB903" s="647"/>
      <c r="AC903" s="647"/>
      <c r="AD903" s="642"/>
      <c r="AE903" s="595"/>
      <c r="AF903" s="595"/>
      <c r="AG903" s="595"/>
      <c r="AH903" s="596"/>
      <c r="AI903" s="643"/>
      <c r="AJ903" s="644"/>
      <c r="AK903" s="644"/>
      <c r="AL903" s="644"/>
      <c r="AM903" s="644"/>
      <c r="AN903" s="644"/>
      <c r="AO903" s="644"/>
      <c r="AP903" s="644"/>
      <c r="AQ903" s="644"/>
      <c r="AR903" s="644"/>
      <c r="AS903" s="644"/>
      <c r="AT903" s="644"/>
      <c r="AU903" s="645"/>
      <c r="AV903" s="646"/>
      <c r="AW903" s="647"/>
      <c r="AX903" s="647"/>
      <c r="AY903" s="648"/>
    </row>
    <row r="904" spans="2:51" ht="24.75" customHeight="1">
      <c r="B904" s="313"/>
      <c r="C904" s="314"/>
      <c r="D904" s="314"/>
      <c r="E904" s="314"/>
      <c r="F904" s="314"/>
      <c r="G904" s="315"/>
      <c r="H904" s="716" t="s">
        <v>35</v>
      </c>
      <c r="I904" s="368"/>
      <c r="J904" s="368"/>
      <c r="K904" s="368"/>
      <c r="L904" s="368"/>
      <c r="M904" s="717"/>
      <c r="N904" s="718"/>
      <c r="O904" s="718"/>
      <c r="P904" s="718"/>
      <c r="Q904" s="718"/>
      <c r="R904" s="718"/>
      <c r="S904" s="718"/>
      <c r="T904" s="718"/>
      <c r="U904" s="718"/>
      <c r="V904" s="718"/>
      <c r="W904" s="718"/>
      <c r="X904" s="718"/>
      <c r="Y904" s="719"/>
      <c r="Z904" s="639">
        <f>SUM(Z896:AC903)</f>
        <v>0</v>
      </c>
      <c r="AA904" s="640"/>
      <c r="AB904" s="640"/>
      <c r="AC904" s="736"/>
      <c r="AD904" s="716" t="s">
        <v>35</v>
      </c>
      <c r="AE904" s="368"/>
      <c r="AF904" s="368"/>
      <c r="AG904" s="368"/>
      <c r="AH904" s="368"/>
      <c r="AI904" s="717"/>
      <c r="AJ904" s="718"/>
      <c r="AK904" s="718"/>
      <c r="AL904" s="718"/>
      <c r="AM904" s="718"/>
      <c r="AN904" s="718"/>
      <c r="AO904" s="718"/>
      <c r="AP904" s="718"/>
      <c r="AQ904" s="718"/>
      <c r="AR904" s="718"/>
      <c r="AS904" s="718"/>
      <c r="AT904" s="718"/>
      <c r="AU904" s="719"/>
      <c r="AV904" s="639">
        <f>SUM(AV896:AY903)</f>
        <v>0</v>
      </c>
      <c r="AW904" s="640"/>
      <c r="AX904" s="640"/>
      <c r="AY904" s="641"/>
    </row>
    <row r="905" spans="2:51" ht="24.75" customHeight="1">
      <c r="B905" s="313"/>
      <c r="C905" s="314"/>
      <c r="D905" s="314"/>
      <c r="E905" s="314"/>
      <c r="F905" s="314"/>
      <c r="G905" s="315"/>
      <c r="H905" s="721" t="s">
        <v>150</v>
      </c>
      <c r="I905" s="724"/>
      <c r="J905" s="724"/>
      <c r="K905" s="724"/>
      <c r="L905" s="724"/>
      <c r="M905" s="724"/>
      <c r="N905" s="724"/>
      <c r="O905" s="724"/>
      <c r="P905" s="724"/>
      <c r="Q905" s="724"/>
      <c r="R905" s="724"/>
      <c r="S905" s="724"/>
      <c r="T905" s="724"/>
      <c r="U905" s="724"/>
      <c r="V905" s="724"/>
      <c r="W905" s="724"/>
      <c r="X905" s="724"/>
      <c r="Y905" s="724"/>
      <c r="Z905" s="724"/>
      <c r="AA905" s="724"/>
      <c r="AB905" s="724"/>
      <c r="AC905" s="737"/>
      <c r="AD905" s="721" t="s">
        <v>151</v>
      </c>
      <c r="AE905" s="724"/>
      <c r="AF905" s="724"/>
      <c r="AG905" s="724"/>
      <c r="AH905" s="724"/>
      <c r="AI905" s="724"/>
      <c r="AJ905" s="724"/>
      <c r="AK905" s="724"/>
      <c r="AL905" s="724"/>
      <c r="AM905" s="724"/>
      <c r="AN905" s="724"/>
      <c r="AO905" s="724"/>
      <c r="AP905" s="724"/>
      <c r="AQ905" s="724"/>
      <c r="AR905" s="724"/>
      <c r="AS905" s="724"/>
      <c r="AT905" s="724"/>
      <c r="AU905" s="724"/>
      <c r="AV905" s="724"/>
      <c r="AW905" s="724"/>
      <c r="AX905" s="724"/>
      <c r="AY905" s="725"/>
    </row>
    <row r="906" spans="2:51" ht="24.75" customHeight="1">
      <c r="B906" s="313"/>
      <c r="C906" s="314"/>
      <c r="D906" s="314"/>
      <c r="E906" s="314"/>
      <c r="F906" s="314"/>
      <c r="G906" s="315"/>
      <c r="H906" s="726" t="s">
        <v>60</v>
      </c>
      <c r="I906" s="519"/>
      <c r="J906" s="519"/>
      <c r="K906" s="519"/>
      <c r="L906" s="519"/>
      <c r="M906" s="329" t="s">
        <v>143</v>
      </c>
      <c r="N906" s="290"/>
      <c r="O906" s="290"/>
      <c r="P906" s="290"/>
      <c r="Q906" s="290"/>
      <c r="R906" s="290"/>
      <c r="S906" s="290"/>
      <c r="T906" s="290"/>
      <c r="U906" s="290"/>
      <c r="V906" s="290"/>
      <c r="W906" s="290"/>
      <c r="X906" s="290"/>
      <c r="Y906" s="731"/>
      <c r="Z906" s="323" t="s">
        <v>144</v>
      </c>
      <c r="AA906" s="732"/>
      <c r="AB906" s="732"/>
      <c r="AC906" s="738"/>
      <c r="AD906" s="726" t="s">
        <v>60</v>
      </c>
      <c r="AE906" s="519"/>
      <c r="AF906" s="519"/>
      <c r="AG906" s="519"/>
      <c r="AH906" s="519"/>
      <c r="AI906" s="329" t="s">
        <v>143</v>
      </c>
      <c r="AJ906" s="290"/>
      <c r="AK906" s="290"/>
      <c r="AL906" s="290"/>
      <c r="AM906" s="290"/>
      <c r="AN906" s="290"/>
      <c r="AO906" s="290"/>
      <c r="AP906" s="290"/>
      <c r="AQ906" s="290"/>
      <c r="AR906" s="290"/>
      <c r="AS906" s="290"/>
      <c r="AT906" s="290"/>
      <c r="AU906" s="731"/>
      <c r="AV906" s="323" t="s">
        <v>144</v>
      </c>
      <c r="AW906" s="732"/>
      <c r="AX906" s="732"/>
      <c r="AY906" s="733"/>
    </row>
    <row r="907" spans="2:51" ht="24.75" customHeight="1">
      <c r="B907" s="313"/>
      <c r="C907" s="314"/>
      <c r="D907" s="314"/>
      <c r="E907" s="314"/>
      <c r="F907" s="314"/>
      <c r="G907" s="315"/>
      <c r="H907" s="703"/>
      <c r="I907" s="600"/>
      <c r="J907" s="600"/>
      <c r="K907" s="600"/>
      <c r="L907" s="601"/>
      <c r="M907" s="704"/>
      <c r="N907" s="734"/>
      <c r="O907" s="734"/>
      <c r="P907" s="734"/>
      <c r="Q907" s="734"/>
      <c r="R907" s="734"/>
      <c r="S907" s="734"/>
      <c r="T907" s="734"/>
      <c r="U907" s="734"/>
      <c r="V907" s="734"/>
      <c r="W907" s="734"/>
      <c r="X907" s="734"/>
      <c r="Y907" s="735"/>
      <c r="Z907" s="694"/>
      <c r="AA907" s="695"/>
      <c r="AB907" s="695"/>
      <c r="AC907" s="739"/>
      <c r="AD907" s="703"/>
      <c r="AE907" s="600"/>
      <c r="AF907" s="600"/>
      <c r="AG907" s="600"/>
      <c r="AH907" s="601"/>
      <c r="AI907" s="704"/>
      <c r="AJ907" s="734"/>
      <c r="AK907" s="734"/>
      <c r="AL907" s="734"/>
      <c r="AM907" s="734"/>
      <c r="AN907" s="734"/>
      <c r="AO907" s="734"/>
      <c r="AP907" s="734"/>
      <c r="AQ907" s="734"/>
      <c r="AR907" s="734"/>
      <c r="AS907" s="734"/>
      <c r="AT907" s="734"/>
      <c r="AU907" s="735"/>
      <c r="AV907" s="694"/>
      <c r="AW907" s="695"/>
      <c r="AX907" s="695"/>
      <c r="AY907" s="696"/>
    </row>
    <row r="908" spans="2:51" ht="24.75" customHeight="1">
      <c r="B908" s="313"/>
      <c r="C908" s="314"/>
      <c r="D908" s="314"/>
      <c r="E908" s="314"/>
      <c r="F908" s="314"/>
      <c r="G908" s="315"/>
      <c r="H908" s="341"/>
      <c r="I908" s="342"/>
      <c r="J908" s="342"/>
      <c r="K908" s="342"/>
      <c r="L908" s="343"/>
      <c r="M908" s="346"/>
      <c r="N908" s="347"/>
      <c r="O908" s="347"/>
      <c r="P908" s="347"/>
      <c r="Q908" s="347"/>
      <c r="R908" s="347"/>
      <c r="S908" s="347"/>
      <c r="T908" s="347"/>
      <c r="U908" s="347"/>
      <c r="V908" s="347"/>
      <c r="W908" s="347"/>
      <c r="X908" s="347"/>
      <c r="Y908" s="348"/>
      <c r="Z908" s="697"/>
      <c r="AA908" s="698"/>
      <c r="AB908" s="698"/>
      <c r="AC908" s="720"/>
      <c r="AD908" s="341"/>
      <c r="AE908" s="342"/>
      <c r="AF908" s="342"/>
      <c r="AG908" s="342"/>
      <c r="AH908" s="343"/>
      <c r="AI908" s="346"/>
      <c r="AJ908" s="347"/>
      <c r="AK908" s="347"/>
      <c r="AL908" s="347"/>
      <c r="AM908" s="347"/>
      <c r="AN908" s="347"/>
      <c r="AO908" s="347"/>
      <c r="AP908" s="347"/>
      <c r="AQ908" s="347"/>
      <c r="AR908" s="347"/>
      <c r="AS908" s="347"/>
      <c r="AT908" s="347"/>
      <c r="AU908" s="348"/>
      <c r="AV908" s="697"/>
      <c r="AW908" s="698"/>
      <c r="AX908" s="698"/>
      <c r="AY908" s="699"/>
    </row>
    <row r="909" spans="2:51" ht="24.75" customHeight="1">
      <c r="B909" s="313"/>
      <c r="C909" s="314"/>
      <c r="D909" s="314"/>
      <c r="E909" s="314"/>
      <c r="F909" s="314"/>
      <c r="G909" s="315"/>
      <c r="H909" s="341"/>
      <c r="I909" s="342"/>
      <c r="J909" s="342"/>
      <c r="K909" s="342"/>
      <c r="L909" s="343"/>
      <c r="M909" s="346"/>
      <c r="N909" s="347"/>
      <c r="O909" s="347"/>
      <c r="P909" s="347"/>
      <c r="Q909" s="347"/>
      <c r="R909" s="347"/>
      <c r="S909" s="347"/>
      <c r="T909" s="347"/>
      <c r="U909" s="347"/>
      <c r="V909" s="347"/>
      <c r="W909" s="347"/>
      <c r="X909" s="347"/>
      <c r="Y909" s="348"/>
      <c r="Z909" s="697"/>
      <c r="AA909" s="698"/>
      <c r="AB909" s="698"/>
      <c r="AC909" s="720"/>
      <c r="AD909" s="341"/>
      <c r="AE909" s="342"/>
      <c r="AF909" s="342"/>
      <c r="AG909" s="342"/>
      <c r="AH909" s="343"/>
      <c r="AI909" s="346"/>
      <c r="AJ909" s="347"/>
      <c r="AK909" s="347"/>
      <c r="AL909" s="347"/>
      <c r="AM909" s="347"/>
      <c r="AN909" s="347"/>
      <c r="AO909" s="347"/>
      <c r="AP909" s="347"/>
      <c r="AQ909" s="347"/>
      <c r="AR909" s="347"/>
      <c r="AS909" s="347"/>
      <c r="AT909" s="347"/>
      <c r="AU909" s="348"/>
      <c r="AV909" s="697"/>
      <c r="AW909" s="698"/>
      <c r="AX909" s="698"/>
      <c r="AY909" s="699"/>
    </row>
    <row r="910" spans="2:51" ht="24.75" customHeight="1">
      <c r="B910" s="313"/>
      <c r="C910" s="314"/>
      <c r="D910" s="314"/>
      <c r="E910" s="314"/>
      <c r="F910" s="314"/>
      <c r="G910" s="315"/>
      <c r="H910" s="341"/>
      <c r="I910" s="342"/>
      <c r="J910" s="342"/>
      <c r="K910" s="342"/>
      <c r="L910" s="343"/>
      <c r="M910" s="346"/>
      <c r="N910" s="347"/>
      <c r="O910" s="347"/>
      <c r="P910" s="347"/>
      <c r="Q910" s="347"/>
      <c r="R910" s="347"/>
      <c r="S910" s="347"/>
      <c r="T910" s="347"/>
      <c r="U910" s="347"/>
      <c r="V910" s="347"/>
      <c r="W910" s="347"/>
      <c r="X910" s="347"/>
      <c r="Y910" s="348"/>
      <c r="Z910" s="697"/>
      <c r="AA910" s="698"/>
      <c r="AB910" s="698"/>
      <c r="AC910" s="720"/>
      <c r="AD910" s="341"/>
      <c r="AE910" s="342"/>
      <c r="AF910" s="342"/>
      <c r="AG910" s="342"/>
      <c r="AH910" s="343"/>
      <c r="AI910" s="346"/>
      <c r="AJ910" s="347"/>
      <c r="AK910" s="347"/>
      <c r="AL910" s="347"/>
      <c r="AM910" s="347"/>
      <c r="AN910" s="347"/>
      <c r="AO910" s="347"/>
      <c r="AP910" s="347"/>
      <c r="AQ910" s="347"/>
      <c r="AR910" s="347"/>
      <c r="AS910" s="347"/>
      <c r="AT910" s="347"/>
      <c r="AU910" s="348"/>
      <c r="AV910" s="697"/>
      <c r="AW910" s="698"/>
      <c r="AX910" s="698"/>
      <c r="AY910" s="699"/>
    </row>
    <row r="911" spans="2:51" ht="24.75" customHeight="1">
      <c r="B911" s="313"/>
      <c r="C911" s="314"/>
      <c r="D911" s="314"/>
      <c r="E911" s="314"/>
      <c r="F911" s="314"/>
      <c r="G911" s="315"/>
      <c r="H911" s="341"/>
      <c r="I911" s="342"/>
      <c r="J911" s="342"/>
      <c r="K911" s="342"/>
      <c r="L911" s="343"/>
      <c r="M911" s="346"/>
      <c r="N911" s="347"/>
      <c r="O911" s="347"/>
      <c r="P911" s="347"/>
      <c r="Q911" s="347"/>
      <c r="R911" s="347"/>
      <c r="S911" s="347"/>
      <c r="T911" s="347"/>
      <c r="U911" s="347"/>
      <c r="V911" s="347"/>
      <c r="W911" s="347"/>
      <c r="X911" s="347"/>
      <c r="Y911" s="348"/>
      <c r="Z911" s="697"/>
      <c r="AA911" s="698"/>
      <c r="AB911" s="698"/>
      <c r="AC911" s="698"/>
      <c r="AD911" s="341"/>
      <c r="AE911" s="342"/>
      <c r="AF911" s="342"/>
      <c r="AG911" s="342"/>
      <c r="AH911" s="343"/>
      <c r="AI911" s="346"/>
      <c r="AJ911" s="347"/>
      <c r="AK911" s="347"/>
      <c r="AL911" s="347"/>
      <c r="AM911" s="347"/>
      <c r="AN911" s="347"/>
      <c r="AO911" s="347"/>
      <c r="AP911" s="347"/>
      <c r="AQ911" s="347"/>
      <c r="AR911" s="347"/>
      <c r="AS911" s="347"/>
      <c r="AT911" s="347"/>
      <c r="AU911" s="348"/>
      <c r="AV911" s="697"/>
      <c r="AW911" s="698"/>
      <c r="AX911" s="698"/>
      <c r="AY911" s="699"/>
    </row>
    <row r="912" spans="2:51" ht="24.75" customHeight="1">
      <c r="B912" s="313"/>
      <c r="C912" s="314"/>
      <c r="D912" s="314"/>
      <c r="E912" s="314"/>
      <c r="F912" s="314"/>
      <c r="G912" s="315"/>
      <c r="H912" s="341"/>
      <c r="I912" s="342"/>
      <c r="J912" s="342"/>
      <c r="K912" s="342"/>
      <c r="L912" s="343"/>
      <c r="M912" s="346"/>
      <c r="N912" s="347"/>
      <c r="O912" s="347"/>
      <c r="P912" s="347"/>
      <c r="Q912" s="347"/>
      <c r="R912" s="347"/>
      <c r="S912" s="347"/>
      <c r="T912" s="347"/>
      <c r="U912" s="347"/>
      <c r="V912" s="347"/>
      <c r="W912" s="347"/>
      <c r="X912" s="347"/>
      <c r="Y912" s="348"/>
      <c r="Z912" s="697"/>
      <c r="AA912" s="698"/>
      <c r="AB912" s="698"/>
      <c r="AC912" s="698"/>
      <c r="AD912" s="341"/>
      <c r="AE912" s="342"/>
      <c r="AF912" s="342"/>
      <c r="AG912" s="342"/>
      <c r="AH912" s="343"/>
      <c r="AI912" s="346"/>
      <c r="AJ912" s="347"/>
      <c r="AK912" s="347"/>
      <c r="AL912" s="347"/>
      <c r="AM912" s="347"/>
      <c r="AN912" s="347"/>
      <c r="AO912" s="347"/>
      <c r="AP912" s="347"/>
      <c r="AQ912" s="347"/>
      <c r="AR912" s="347"/>
      <c r="AS912" s="347"/>
      <c r="AT912" s="347"/>
      <c r="AU912" s="348"/>
      <c r="AV912" s="697"/>
      <c r="AW912" s="698"/>
      <c r="AX912" s="698"/>
      <c r="AY912" s="699"/>
    </row>
    <row r="913" spans="2:51" ht="24.75" customHeight="1">
      <c r="B913" s="313"/>
      <c r="C913" s="314"/>
      <c r="D913" s="314"/>
      <c r="E913" s="314"/>
      <c r="F913" s="314"/>
      <c r="G913" s="315"/>
      <c r="H913" s="341"/>
      <c r="I913" s="342"/>
      <c r="J913" s="342"/>
      <c r="K913" s="342"/>
      <c r="L913" s="343"/>
      <c r="M913" s="346"/>
      <c r="N913" s="347"/>
      <c r="O913" s="347"/>
      <c r="P913" s="347"/>
      <c r="Q913" s="347"/>
      <c r="R913" s="347"/>
      <c r="S913" s="347"/>
      <c r="T913" s="347"/>
      <c r="U913" s="347"/>
      <c r="V913" s="347"/>
      <c r="W913" s="347"/>
      <c r="X913" s="347"/>
      <c r="Y913" s="348"/>
      <c r="Z913" s="697"/>
      <c r="AA913" s="698"/>
      <c r="AB913" s="698"/>
      <c r="AC913" s="698"/>
      <c r="AD913" s="341"/>
      <c r="AE913" s="342"/>
      <c r="AF913" s="342"/>
      <c r="AG913" s="342"/>
      <c r="AH913" s="343"/>
      <c r="AI913" s="346"/>
      <c r="AJ913" s="347"/>
      <c r="AK913" s="347"/>
      <c r="AL913" s="347"/>
      <c r="AM913" s="347"/>
      <c r="AN913" s="347"/>
      <c r="AO913" s="347"/>
      <c r="AP913" s="347"/>
      <c r="AQ913" s="347"/>
      <c r="AR913" s="347"/>
      <c r="AS913" s="347"/>
      <c r="AT913" s="347"/>
      <c r="AU913" s="348"/>
      <c r="AV913" s="697"/>
      <c r="AW913" s="698"/>
      <c r="AX913" s="698"/>
      <c r="AY913" s="699"/>
    </row>
    <row r="914" spans="2:51" ht="24.75" customHeight="1">
      <c r="B914" s="313"/>
      <c r="C914" s="314"/>
      <c r="D914" s="314"/>
      <c r="E914" s="314"/>
      <c r="F914" s="314"/>
      <c r="G914" s="315"/>
      <c r="H914" s="642"/>
      <c r="I914" s="595"/>
      <c r="J914" s="595"/>
      <c r="K914" s="595"/>
      <c r="L914" s="596"/>
      <c r="M914" s="643"/>
      <c r="N914" s="644"/>
      <c r="O914" s="644"/>
      <c r="P914" s="644"/>
      <c r="Q914" s="644"/>
      <c r="R914" s="644"/>
      <c r="S914" s="644"/>
      <c r="T914" s="644"/>
      <c r="U914" s="644"/>
      <c r="V914" s="644"/>
      <c r="W914" s="644"/>
      <c r="X914" s="644"/>
      <c r="Y914" s="645"/>
      <c r="Z914" s="646"/>
      <c r="AA914" s="647"/>
      <c r="AB914" s="647"/>
      <c r="AC914" s="647"/>
      <c r="AD914" s="642"/>
      <c r="AE914" s="595"/>
      <c r="AF914" s="595"/>
      <c r="AG914" s="595"/>
      <c r="AH914" s="596"/>
      <c r="AI914" s="643"/>
      <c r="AJ914" s="644"/>
      <c r="AK914" s="644"/>
      <c r="AL914" s="644"/>
      <c r="AM914" s="644"/>
      <c r="AN914" s="644"/>
      <c r="AO914" s="644"/>
      <c r="AP914" s="644"/>
      <c r="AQ914" s="644"/>
      <c r="AR914" s="644"/>
      <c r="AS914" s="644"/>
      <c r="AT914" s="644"/>
      <c r="AU914" s="645"/>
      <c r="AV914" s="646"/>
      <c r="AW914" s="647"/>
      <c r="AX914" s="647"/>
      <c r="AY914" s="648"/>
    </row>
    <row r="915" spans="2:51" ht="24.75" customHeight="1">
      <c r="B915" s="313"/>
      <c r="C915" s="314"/>
      <c r="D915" s="314"/>
      <c r="E915" s="314"/>
      <c r="F915" s="314"/>
      <c r="G915" s="315"/>
      <c r="H915" s="716" t="s">
        <v>35</v>
      </c>
      <c r="I915" s="368"/>
      <c r="J915" s="368"/>
      <c r="K915" s="368"/>
      <c r="L915" s="368"/>
      <c r="M915" s="717"/>
      <c r="N915" s="718"/>
      <c r="O915" s="718"/>
      <c r="P915" s="718"/>
      <c r="Q915" s="718"/>
      <c r="R915" s="718"/>
      <c r="S915" s="718"/>
      <c r="T915" s="718"/>
      <c r="U915" s="718"/>
      <c r="V915" s="718"/>
      <c r="W915" s="718"/>
      <c r="X915" s="718"/>
      <c r="Y915" s="719"/>
      <c r="Z915" s="639">
        <f>SUM(Z907:AC914)</f>
        <v>0</v>
      </c>
      <c r="AA915" s="640"/>
      <c r="AB915" s="640"/>
      <c r="AC915" s="736"/>
      <c r="AD915" s="716" t="s">
        <v>35</v>
      </c>
      <c r="AE915" s="368"/>
      <c r="AF915" s="368"/>
      <c r="AG915" s="368"/>
      <c r="AH915" s="368"/>
      <c r="AI915" s="717"/>
      <c r="AJ915" s="718"/>
      <c r="AK915" s="718"/>
      <c r="AL915" s="718"/>
      <c r="AM915" s="718"/>
      <c r="AN915" s="718"/>
      <c r="AO915" s="718"/>
      <c r="AP915" s="718"/>
      <c r="AQ915" s="718"/>
      <c r="AR915" s="718"/>
      <c r="AS915" s="718"/>
      <c r="AT915" s="718"/>
      <c r="AU915" s="719"/>
      <c r="AV915" s="639">
        <f>SUM(AV907:AY914)</f>
        <v>0</v>
      </c>
      <c r="AW915" s="640"/>
      <c r="AX915" s="640"/>
      <c r="AY915" s="641"/>
    </row>
    <row r="916" spans="2:51" ht="24.75" customHeight="1">
      <c r="B916" s="313"/>
      <c r="C916" s="314"/>
      <c r="D916" s="314"/>
      <c r="E916" s="314"/>
      <c r="F916" s="314"/>
      <c r="G916" s="315"/>
      <c r="H916" s="721" t="s">
        <v>154</v>
      </c>
      <c r="I916" s="724"/>
      <c r="J916" s="724"/>
      <c r="K916" s="724"/>
      <c r="L916" s="724"/>
      <c r="M916" s="724"/>
      <c r="N916" s="724"/>
      <c r="O916" s="724"/>
      <c r="P916" s="724"/>
      <c r="Q916" s="724"/>
      <c r="R916" s="724"/>
      <c r="S916" s="724"/>
      <c r="T916" s="724"/>
      <c r="U916" s="724"/>
      <c r="V916" s="724"/>
      <c r="W916" s="724"/>
      <c r="X916" s="724"/>
      <c r="Y916" s="724"/>
      <c r="Z916" s="724"/>
      <c r="AA916" s="724"/>
      <c r="AB916" s="724"/>
      <c r="AC916" s="737"/>
      <c r="AD916" s="721" t="s">
        <v>155</v>
      </c>
      <c r="AE916" s="724"/>
      <c r="AF916" s="724"/>
      <c r="AG916" s="724"/>
      <c r="AH916" s="724"/>
      <c r="AI916" s="724"/>
      <c r="AJ916" s="724"/>
      <c r="AK916" s="724"/>
      <c r="AL916" s="724"/>
      <c r="AM916" s="724"/>
      <c r="AN916" s="724"/>
      <c r="AO916" s="724"/>
      <c r="AP916" s="724"/>
      <c r="AQ916" s="724"/>
      <c r="AR916" s="724"/>
      <c r="AS916" s="724"/>
      <c r="AT916" s="724"/>
      <c r="AU916" s="724"/>
      <c r="AV916" s="724"/>
      <c r="AW916" s="724"/>
      <c r="AX916" s="724"/>
      <c r="AY916" s="725"/>
    </row>
    <row r="917" spans="2:51" ht="24.75" customHeight="1">
      <c r="B917" s="313"/>
      <c r="C917" s="314"/>
      <c r="D917" s="314"/>
      <c r="E917" s="314"/>
      <c r="F917" s="314"/>
      <c r="G917" s="315"/>
      <c r="H917" s="726" t="s">
        <v>60</v>
      </c>
      <c r="I917" s="519"/>
      <c r="J917" s="519"/>
      <c r="K917" s="519"/>
      <c r="L917" s="519"/>
      <c r="M917" s="329" t="s">
        <v>143</v>
      </c>
      <c r="N917" s="290"/>
      <c r="O917" s="290"/>
      <c r="P917" s="290"/>
      <c r="Q917" s="290"/>
      <c r="R917" s="290"/>
      <c r="S917" s="290"/>
      <c r="T917" s="290"/>
      <c r="U917" s="290"/>
      <c r="V917" s="290"/>
      <c r="W917" s="290"/>
      <c r="X917" s="290"/>
      <c r="Y917" s="731"/>
      <c r="Z917" s="323" t="s">
        <v>144</v>
      </c>
      <c r="AA917" s="732"/>
      <c r="AB917" s="732"/>
      <c r="AC917" s="738"/>
      <c r="AD917" s="726" t="s">
        <v>60</v>
      </c>
      <c r="AE917" s="519"/>
      <c r="AF917" s="519"/>
      <c r="AG917" s="519"/>
      <c r="AH917" s="519"/>
      <c r="AI917" s="329" t="s">
        <v>143</v>
      </c>
      <c r="AJ917" s="290"/>
      <c r="AK917" s="290"/>
      <c r="AL917" s="290"/>
      <c r="AM917" s="290"/>
      <c r="AN917" s="290"/>
      <c r="AO917" s="290"/>
      <c r="AP917" s="290"/>
      <c r="AQ917" s="290"/>
      <c r="AR917" s="290"/>
      <c r="AS917" s="290"/>
      <c r="AT917" s="290"/>
      <c r="AU917" s="731"/>
      <c r="AV917" s="323" t="s">
        <v>144</v>
      </c>
      <c r="AW917" s="732"/>
      <c r="AX917" s="732"/>
      <c r="AY917" s="733"/>
    </row>
    <row r="918" spans="2:51" ht="24.75" customHeight="1">
      <c r="B918" s="313"/>
      <c r="C918" s="314"/>
      <c r="D918" s="314"/>
      <c r="E918" s="314"/>
      <c r="F918" s="314"/>
      <c r="G918" s="315"/>
      <c r="H918" s="703"/>
      <c r="I918" s="600"/>
      <c r="J918" s="600"/>
      <c r="K918" s="600"/>
      <c r="L918" s="601"/>
      <c r="M918" s="704"/>
      <c r="N918" s="734"/>
      <c r="O918" s="734"/>
      <c r="P918" s="734"/>
      <c r="Q918" s="734"/>
      <c r="R918" s="734"/>
      <c r="S918" s="734"/>
      <c r="T918" s="734"/>
      <c r="U918" s="734"/>
      <c r="V918" s="734"/>
      <c r="W918" s="734"/>
      <c r="X918" s="734"/>
      <c r="Y918" s="735"/>
      <c r="Z918" s="694"/>
      <c r="AA918" s="695"/>
      <c r="AB918" s="695"/>
      <c r="AC918" s="739"/>
      <c r="AD918" s="703"/>
      <c r="AE918" s="600"/>
      <c r="AF918" s="600"/>
      <c r="AG918" s="600"/>
      <c r="AH918" s="601"/>
      <c r="AI918" s="704"/>
      <c r="AJ918" s="734"/>
      <c r="AK918" s="734"/>
      <c r="AL918" s="734"/>
      <c r="AM918" s="734"/>
      <c r="AN918" s="734"/>
      <c r="AO918" s="734"/>
      <c r="AP918" s="734"/>
      <c r="AQ918" s="734"/>
      <c r="AR918" s="734"/>
      <c r="AS918" s="734"/>
      <c r="AT918" s="734"/>
      <c r="AU918" s="735"/>
      <c r="AV918" s="694"/>
      <c r="AW918" s="695"/>
      <c r="AX918" s="695"/>
      <c r="AY918" s="696"/>
    </row>
    <row r="919" spans="2:51" ht="24.75" customHeight="1">
      <c r="B919" s="313"/>
      <c r="C919" s="314"/>
      <c r="D919" s="314"/>
      <c r="E919" s="314"/>
      <c r="F919" s="314"/>
      <c r="G919" s="315"/>
      <c r="H919" s="341"/>
      <c r="I919" s="342"/>
      <c r="J919" s="342"/>
      <c r="K919" s="342"/>
      <c r="L919" s="343"/>
      <c r="M919" s="346"/>
      <c r="N919" s="347"/>
      <c r="O919" s="347"/>
      <c r="P919" s="347"/>
      <c r="Q919" s="347"/>
      <c r="R919" s="347"/>
      <c r="S919" s="347"/>
      <c r="T919" s="347"/>
      <c r="U919" s="347"/>
      <c r="V919" s="347"/>
      <c r="W919" s="347"/>
      <c r="X919" s="347"/>
      <c r="Y919" s="348"/>
      <c r="Z919" s="697"/>
      <c r="AA919" s="698"/>
      <c r="AB919" s="698"/>
      <c r="AC919" s="720"/>
      <c r="AD919" s="341"/>
      <c r="AE919" s="342"/>
      <c r="AF919" s="342"/>
      <c r="AG919" s="342"/>
      <c r="AH919" s="343"/>
      <c r="AI919" s="346"/>
      <c r="AJ919" s="347"/>
      <c r="AK919" s="347"/>
      <c r="AL919" s="347"/>
      <c r="AM919" s="347"/>
      <c r="AN919" s="347"/>
      <c r="AO919" s="347"/>
      <c r="AP919" s="347"/>
      <c r="AQ919" s="347"/>
      <c r="AR919" s="347"/>
      <c r="AS919" s="347"/>
      <c r="AT919" s="347"/>
      <c r="AU919" s="348"/>
      <c r="AV919" s="697"/>
      <c r="AW919" s="698"/>
      <c r="AX919" s="698"/>
      <c r="AY919" s="699"/>
    </row>
    <row r="920" spans="2:51" ht="24.75" customHeight="1">
      <c r="B920" s="313"/>
      <c r="C920" s="314"/>
      <c r="D920" s="314"/>
      <c r="E920" s="314"/>
      <c r="F920" s="314"/>
      <c r="G920" s="315"/>
      <c r="H920" s="341"/>
      <c r="I920" s="342"/>
      <c r="J920" s="342"/>
      <c r="K920" s="342"/>
      <c r="L920" s="343"/>
      <c r="M920" s="346"/>
      <c r="N920" s="347"/>
      <c r="O920" s="347"/>
      <c r="P920" s="347"/>
      <c r="Q920" s="347"/>
      <c r="R920" s="347"/>
      <c r="S920" s="347"/>
      <c r="T920" s="347"/>
      <c r="U920" s="347"/>
      <c r="V920" s="347"/>
      <c r="W920" s="347"/>
      <c r="X920" s="347"/>
      <c r="Y920" s="348"/>
      <c r="Z920" s="697"/>
      <c r="AA920" s="698"/>
      <c r="AB920" s="698"/>
      <c r="AC920" s="720"/>
      <c r="AD920" s="341"/>
      <c r="AE920" s="342"/>
      <c r="AF920" s="342"/>
      <c r="AG920" s="342"/>
      <c r="AH920" s="343"/>
      <c r="AI920" s="346"/>
      <c r="AJ920" s="347"/>
      <c r="AK920" s="347"/>
      <c r="AL920" s="347"/>
      <c r="AM920" s="347"/>
      <c r="AN920" s="347"/>
      <c r="AO920" s="347"/>
      <c r="AP920" s="347"/>
      <c r="AQ920" s="347"/>
      <c r="AR920" s="347"/>
      <c r="AS920" s="347"/>
      <c r="AT920" s="347"/>
      <c r="AU920" s="348"/>
      <c r="AV920" s="697"/>
      <c r="AW920" s="698"/>
      <c r="AX920" s="698"/>
      <c r="AY920" s="699"/>
    </row>
    <row r="921" spans="2:51" ht="24.75" customHeight="1">
      <c r="B921" s="313"/>
      <c r="C921" s="314"/>
      <c r="D921" s="314"/>
      <c r="E921" s="314"/>
      <c r="F921" s="314"/>
      <c r="G921" s="315"/>
      <c r="H921" s="341"/>
      <c r="I921" s="342"/>
      <c r="J921" s="342"/>
      <c r="K921" s="342"/>
      <c r="L921" s="343"/>
      <c r="M921" s="346"/>
      <c r="N921" s="347"/>
      <c r="O921" s="347"/>
      <c r="P921" s="347"/>
      <c r="Q921" s="347"/>
      <c r="R921" s="347"/>
      <c r="S921" s="347"/>
      <c r="T921" s="347"/>
      <c r="U921" s="347"/>
      <c r="V921" s="347"/>
      <c r="W921" s="347"/>
      <c r="X921" s="347"/>
      <c r="Y921" s="348"/>
      <c r="Z921" s="697"/>
      <c r="AA921" s="698"/>
      <c r="AB921" s="698"/>
      <c r="AC921" s="720"/>
      <c r="AD921" s="341"/>
      <c r="AE921" s="342"/>
      <c r="AF921" s="342"/>
      <c r="AG921" s="342"/>
      <c r="AH921" s="343"/>
      <c r="AI921" s="346"/>
      <c r="AJ921" s="347"/>
      <c r="AK921" s="347"/>
      <c r="AL921" s="347"/>
      <c r="AM921" s="347"/>
      <c r="AN921" s="347"/>
      <c r="AO921" s="347"/>
      <c r="AP921" s="347"/>
      <c r="AQ921" s="347"/>
      <c r="AR921" s="347"/>
      <c r="AS921" s="347"/>
      <c r="AT921" s="347"/>
      <c r="AU921" s="348"/>
      <c r="AV921" s="697"/>
      <c r="AW921" s="698"/>
      <c r="AX921" s="698"/>
      <c r="AY921" s="699"/>
    </row>
    <row r="922" spans="2:51" ht="24.75" customHeight="1">
      <c r="B922" s="313"/>
      <c r="C922" s="314"/>
      <c r="D922" s="314"/>
      <c r="E922" s="314"/>
      <c r="F922" s="314"/>
      <c r="G922" s="315"/>
      <c r="H922" s="341"/>
      <c r="I922" s="342"/>
      <c r="J922" s="342"/>
      <c r="K922" s="342"/>
      <c r="L922" s="343"/>
      <c r="M922" s="346"/>
      <c r="N922" s="347"/>
      <c r="O922" s="347"/>
      <c r="P922" s="347"/>
      <c r="Q922" s="347"/>
      <c r="R922" s="347"/>
      <c r="S922" s="347"/>
      <c r="T922" s="347"/>
      <c r="U922" s="347"/>
      <c r="V922" s="347"/>
      <c r="W922" s="347"/>
      <c r="X922" s="347"/>
      <c r="Y922" s="348"/>
      <c r="Z922" s="697"/>
      <c r="AA922" s="698"/>
      <c r="AB922" s="698"/>
      <c r="AC922" s="698"/>
      <c r="AD922" s="341"/>
      <c r="AE922" s="342"/>
      <c r="AF922" s="342"/>
      <c r="AG922" s="342"/>
      <c r="AH922" s="343"/>
      <c r="AI922" s="346"/>
      <c r="AJ922" s="347"/>
      <c r="AK922" s="347"/>
      <c r="AL922" s="347"/>
      <c r="AM922" s="347"/>
      <c r="AN922" s="347"/>
      <c r="AO922" s="347"/>
      <c r="AP922" s="347"/>
      <c r="AQ922" s="347"/>
      <c r="AR922" s="347"/>
      <c r="AS922" s="347"/>
      <c r="AT922" s="347"/>
      <c r="AU922" s="348"/>
      <c r="AV922" s="697"/>
      <c r="AW922" s="698"/>
      <c r="AX922" s="698"/>
      <c r="AY922" s="699"/>
    </row>
    <row r="923" spans="2:51" ht="24.75" customHeight="1">
      <c r="B923" s="313"/>
      <c r="C923" s="314"/>
      <c r="D923" s="314"/>
      <c r="E923" s="314"/>
      <c r="F923" s="314"/>
      <c r="G923" s="315"/>
      <c r="H923" s="341"/>
      <c r="I923" s="342"/>
      <c r="J923" s="342"/>
      <c r="K923" s="342"/>
      <c r="L923" s="343"/>
      <c r="M923" s="346"/>
      <c r="N923" s="347"/>
      <c r="O923" s="347"/>
      <c r="P923" s="347"/>
      <c r="Q923" s="347"/>
      <c r="R923" s="347"/>
      <c r="S923" s="347"/>
      <c r="T923" s="347"/>
      <c r="U923" s="347"/>
      <c r="V923" s="347"/>
      <c r="W923" s="347"/>
      <c r="X923" s="347"/>
      <c r="Y923" s="348"/>
      <c r="Z923" s="697"/>
      <c r="AA923" s="698"/>
      <c r="AB923" s="698"/>
      <c r="AC923" s="698"/>
      <c r="AD923" s="341"/>
      <c r="AE923" s="342"/>
      <c r="AF923" s="342"/>
      <c r="AG923" s="342"/>
      <c r="AH923" s="343"/>
      <c r="AI923" s="346"/>
      <c r="AJ923" s="347"/>
      <c r="AK923" s="347"/>
      <c r="AL923" s="347"/>
      <c r="AM923" s="347"/>
      <c r="AN923" s="347"/>
      <c r="AO923" s="347"/>
      <c r="AP923" s="347"/>
      <c r="AQ923" s="347"/>
      <c r="AR923" s="347"/>
      <c r="AS923" s="347"/>
      <c r="AT923" s="347"/>
      <c r="AU923" s="348"/>
      <c r="AV923" s="697"/>
      <c r="AW923" s="698"/>
      <c r="AX923" s="698"/>
      <c r="AY923" s="699"/>
    </row>
    <row r="924" spans="2:51" ht="24.75" customHeight="1">
      <c r="B924" s="313"/>
      <c r="C924" s="314"/>
      <c r="D924" s="314"/>
      <c r="E924" s="314"/>
      <c r="F924" s="314"/>
      <c r="G924" s="315"/>
      <c r="H924" s="341"/>
      <c r="I924" s="342"/>
      <c r="J924" s="342"/>
      <c r="K924" s="342"/>
      <c r="L924" s="343"/>
      <c r="M924" s="346"/>
      <c r="N924" s="347"/>
      <c r="O924" s="347"/>
      <c r="P924" s="347"/>
      <c r="Q924" s="347"/>
      <c r="R924" s="347"/>
      <c r="S924" s="347"/>
      <c r="T924" s="347"/>
      <c r="U924" s="347"/>
      <c r="V924" s="347"/>
      <c r="W924" s="347"/>
      <c r="X924" s="347"/>
      <c r="Y924" s="348"/>
      <c r="Z924" s="697"/>
      <c r="AA924" s="698"/>
      <c r="AB924" s="698"/>
      <c r="AC924" s="698"/>
      <c r="AD924" s="341"/>
      <c r="AE924" s="342"/>
      <c r="AF924" s="342"/>
      <c r="AG924" s="342"/>
      <c r="AH924" s="343"/>
      <c r="AI924" s="346"/>
      <c r="AJ924" s="347"/>
      <c r="AK924" s="347"/>
      <c r="AL924" s="347"/>
      <c r="AM924" s="347"/>
      <c r="AN924" s="347"/>
      <c r="AO924" s="347"/>
      <c r="AP924" s="347"/>
      <c r="AQ924" s="347"/>
      <c r="AR924" s="347"/>
      <c r="AS924" s="347"/>
      <c r="AT924" s="347"/>
      <c r="AU924" s="348"/>
      <c r="AV924" s="697"/>
      <c r="AW924" s="698"/>
      <c r="AX924" s="698"/>
      <c r="AY924" s="699"/>
    </row>
    <row r="925" spans="2:51" ht="24.75" customHeight="1">
      <c r="B925" s="313"/>
      <c r="C925" s="314"/>
      <c r="D925" s="314"/>
      <c r="E925" s="314"/>
      <c r="F925" s="314"/>
      <c r="G925" s="315"/>
      <c r="H925" s="642"/>
      <c r="I925" s="595"/>
      <c r="J925" s="595"/>
      <c r="K925" s="595"/>
      <c r="L925" s="596"/>
      <c r="M925" s="643"/>
      <c r="N925" s="644"/>
      <c r="O925" s="644"/>
      <c r="P925" s="644"/>
      <c r="Q925" s="644"/>
      <c r="R925" s="644"/>
      <c r="S925" s="644"/>
      <c r="T925" s="644"/>
      <c r="U925" s="644"/>
      <c r="V925" s="644"/>
      <c r="W925" s="644"/>
      <c r="X925" s="644"/>
      <c r="Y925" s="645"/>
      <c r="Z925" s="646"/>
      <c r="AA925" s="647"/>
      <c r="AB925" s="647"/>
      <c r="AC925" s="647"/>
      <c r="AD925" s="642"/>
      <c r="AE925" s="595"/>
      <c r="AF925" s="595"/>
      <c r="AG925" s="595"/>
      <c r="AH925" s="596"/>
      <c r="AI925" s="643"/>
      <c r="AJ925" s="644"/>
      <c r="AK925" s="644"/>
      <c r="AL925" s="644"/>
      <c r="AM925" s="644"/>
      <c r="AN925" s="644"/>
      <c r="AO925" s="644"/>
      <c r="AP925" s="644"/>
      <c r="AQ925" s="644"/>
      <c r="AR925" s="644"/>
      <c r="AS925" s="644"/>
      <c r="AT925" s="644"/>
      <c r="AU925" s="645"/>
      <c r="AV925" s="646"/>
      <c r="AW925" s="647"/>
      <c r="AX925" s="647"/>
      <c r="AY925" s="648"/>
    </row>
    <row r="926" spans="2:51" ht="24.75" customHeight="1" thickBot="1">
      <c r="B926" s="316"/>
      <c r="C926" s="317"/>
      <c r="D926" s="317"/>
      <c r="E926" s="317"/>
      <c r="F926" s="317"/>
      <c r="G926" s="318"/>
      <c r="H926" s="740" t="s">
        <v>35</v>
      </c>
      <c r="I926" s="741"/>
      <c r="J926" s="741"/>
      <c r="K926" s="741"/>
      <c r="L926" s="741"/>
      <c r="M926" s="742"/>
      <c r="N926" s="743"/>
      <c r="O926" s="743"/>
      <c r="P926" s="743"/>
      <c r="Q926" s="743"/>
      <c r="R926" s="743"/>
      <c r="S926" s="743"/>
      <c r="T926" s="743"/>
      <c r="U926" s="743"/>
      <c r="V926" s="743"/>
      <c r="W926" s="743"/>
      <c r="X926" s="743"/>
      <c r="Y926" s="744"/>
      <c r="Z926" s="745">
        <f>SUM(Z918:AC925)</f>
        <v>0</v>
      </c>
      <c r="AA926" s="746"/>
      <c r="AB926" s="746"/>
      <c r="AC926" s="747"/>
      <c r="AD926" s="740" t="s">
        <v>35</v>
      </c>
      <c r="AE926" s="741"/>
      <c r="AF926" s="741"/>
      <c r="AG926" s="741"/>
      <c r="AH926" s="741"/>
      <c r="AI926" s="742"/>
      <c r="AJ926" s="743"/>
      <c r="AK926" s="743"/>
      <c r="AL926" s="743"/>
      <c r="AM926" s="743"/>
      <c r="AN926" s="743"/>
      <c r="AO926" s="743"/>
      <c r="AP926" s="743"/>
      <c r="AQ926" s="743"/>
      <c r="AR926" s="743"/>
      <c r="AS926" s="743"/>
      <c r="AT926" s="743"/>
      <c r="AU926" s="744"/>
      <c r="AV926" s="745">
        <f>SUM(AV918:AY925)</f>
        <v>0</v>
      </c>
      <c r="AW926" s="746"/>
      <c r="AX926" s="746"/>
      <c r="AY926" s="748"/>
    </row>
    <row r="928" spans="2:51" ht="23.25" customHeight="1">
      <c r="B928" s="53" t="s">
        <v>121</v>
      </c>
      <c r="C928" s="53"/>
      <c r="D928" s="53"/>
      <c r="E928" s="54"/>
      <c r="F928" s="54"/>
      <c r="G928" s="1036" t="s">
        <v>67</v>
      </c>
      <c r="H928" s="1036"/>
      <c r="I928" s="1036"/>
      <c r="J928" s="1036"/>
      <c r="K928" s="1036"/>
      <c r="L928" s="1036"/>
      <c r="M928" s="1036"/>
      <c r="N928" s="1036"/>
      <c r="O928" s="1036"/>
      <c r="P928" s="1036"/>
      <c r="Q928" s="1036"/>
      <c r="R928" s="1036"/>
      <c r="S928" s="1036"/>
      <c r="T928" s="1036"/>
      <c r="U928" s="1036"/>
      <c r="V928" s="1036"/>
      <c r="W928" s="1036"/>
      <c r="X928" s="1036"/>
      <c r="Y928" s="1036"/>
      <c r="Z928" s="1036"/>
      <c r="AA928" s="1036"/>
      <c r="AB928" s="1036"/>
      <c r="AC928" s="1036"/>
      <c r="AD928" s="1036"/>
      <c r="AE928" s="1036"/>
      <c r="AF928" s="1036"/>
      <c r="AG928" s="1036"/>
      <c r="AH928" s="1036"/>
      <c r="AI928" s="1036"/>
      <c r="AJ928" s="1036"/>
      <c r="AK928" s="1036"/>
      <c r="AL928" s="1036"/>
      <c r="AM928" s="1036"/>
      <c r="AN928" s="1036"/>
      <c r="AO928" s="1036"/>
      <c r="AP928" s="1036"/>
      <c r="AQ928" s="1036"/>
      <c r="AR928" s="1036"/>
      <c r="AS928" s="1036"/>
      <c r="AT928" s="1036"/>
      <c r="AU928" s="1036"/>
      <c r="AV928" s="1036"/>
      <c r="AW928" s="1036"/>
      <c r="AX928" s="1036"/>
      <c r="AY928" s="54"/>
    </row>
    <row r="929" spans="2:50" ht="14.25">
      <c r="C929" s="55" t="s">
        <v>156</v>
      </c>
    </row>
    <row r="930" spans="2:50">
      <c r="C930" s="1" t="s">
        <v>141</v>
      </c>
    </row>
    <row r="931" spans="2:50" ht="34.5" customHeight="1">
      <c r="B931" s="264"/>
      <c r="C931" s="264"/>
      <c r="D931" s="269" t="s">
        <v>157</v>
      </c>
      <c r="E931" s="269"/>
      <c r="F931" s="269"/>
      <c r="G931" s="269"/>
      <c r="H931" s="269"/>
      <c r="I931" s="269"/>
      <c r="J931" s="269"/>
      <c r="K931" s="269"/>
      <c r="L931" s="269"/>
      <c r="M931" s="269"/>
      <c r="N931" s="269" t="s">
        <v>158</v>
      </c>
      <c r="O931" s="269"/>
      <c r="P931" s="269"/>
      <c r="Q931" s="269"/>
      <c r="R931" s="269"/>
      <c r="S931" s="269"/>
      <c r="T931" s="269"/>
      <c r="U931" s="269"/>
      <c r="V931" s="269"/>
      <c r="W931" s="269"/>
      <c r="X931" s="269"/>
      <c r="Y931" s="269"/>
      <c r="Z931" s="269"/>
      <c r="AA931" s="269"/>
      <c r="AB931" s="269"/>
      <c r="AC931" s="269"/>
      <c r="AD931" s="269"/>
      <c r="AE931" s="269"/>
      <c r="AF931" s="269"/>
      <c r="AG931" s="269"/>
      <c r="AH931" s="269"/>
      <c r="AI931" s="269"/>
      <c r="AJ931" s="269"/>
      <c r="AK931" s="269"/>
      <c r="AL931" s="297" t="s">
        <v>159</v>
      </c>
      <c r="AM931" s="269"/>
      <c r="AN931" s="269"/>
      <c r="AO931" s="269"/>
      <c r="AP931" s="269"/>
      <c r="AQ931" s="269"/>
      <c r="AR931" s="269" t="s">
        <v>160</v>
      </c>
      <c r="AS931" s="269"/>
      <c r="AT931" s="269"/>
      <c r="AU931" s="269"/>
      <c r="AV931" s="269" t="s">
        <v>161</v>
      </c>
      <c r="AW931" s="269"/>
      <c r="AX931" s="269"/>
    </row>
    <row r="932" spans="2:50" ht="24" customHeight="1">
      <c r="B932" s="264">
        <v>1</v>
      </c>
      <c r="C932" s="264">
        <v>1</v>
      </c>
      <c r="D932" s="1037" t="s">
        <v>263</v>
      </c>
      <c r="E932" s="1037"/>
      <c r="F932" s="1037"/>
      <c r="G932" s="1037"/>
      <c r="H932" s="1037"/>
      <c r="I932" s="1037"/>
      <c r="J932" s="1037"/>
      <c r="K932" s="1037"/>
      <c r="L932" s="1037"/>
      <c r="M932" s="1037"/>
      <c r="N932" s="266" t="s">
        <v>266</v>
      </c>
      <c r="O932" s="266"/>
      <c r="P932" s="266"/>
      <c r="Q932" s="266"/>
      <c r="R932" s="266"/>
      <c r="S932" s="266"/>
      <c r="T932" s="266"/>
      <c r="U932" s="266"/>
      <c r="V932" s="266"/>
      <c r="W932" s="266"/>
      <c r="X932" s="266"/>
      <c r="Y932" s="266"/>
      <c r="Z932" s="266"/>
      <c r="AA932" s="266"/>
      <c r="AB932" s="266"/>
      <c r="AC932" s="266"/>
      <c r="AD932" s="266"/>
      <c r="AE932" s="266"/>
      <c r="AF932" s="266"/>
      <c r="AG932" s="266"/>
      <c r="AH932" s="266"/>
      <c r="AI932" s="266"/>
      <c r="AJ932" s="266"/>
      <c r="AK932" s="266"/>
      <c r="AL932" s="267">
        <v>0.3</v>
      </c>
      <c r="AM932" s="266"/>
      <c r="AN932" s="266"/>
      <c r="AO932" s="266"/>
      <c r="AP932" s="266"/>
      <c r="AQ932" s="266"/>
      <c r="AR932" s="266"/>
      <c r="AS932" s="266"/>
      <c r="AT932" s="266"/>
      <c r="AU932" s="266"/>
      <c r="AV932" s="266"/>
      <c r="AW932" s="266"/>
      <c r="AX932" s="266"/>
    </row>
    <row r="933" spans="2:50" ht="24" customHeight="1">
      <c r="B933" s="264">
        <v>2</v>
      </c>
      <c r="C933" s="264">
        <v>1</v>
      </c>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66"/>
      <c r="AE933" s="266"/>
      <c r="AF933" s="266"/>
      <c r="AG933" s="266"/>
      <c r="AH933" s="266"/>
      <c r="AI933" s="266"/>
      <c r="AJ933" s="266"/>
      <c r="AK933" s="266"/>
      <c r="AL933" s="267"/>
      <c r="AM933" s="266"/>
      <c r="AN933" s="266"/>
      <c r="AO933" s="266"/>
      <c r="AP933" s="266"/>
      <c r="AQ933" s="266"/>
      <c r="AR933" s="266"/>
      <c r="AS933" s="266"/>
      <c r="AT933" s="266"/>
      <c r="AU933" s="266"/>
      <c r="AV933" s="266"/>
      <c r="AW933" s="266"/>
      <c r="AX933" s="266"/>
    </row>
    <row r="934" spans="2:50" ht="24" customHeight="1">
      <c r="B934" s="264">
        <v>3</v>
      </c>
      <c r="C934" s="264">
        <v>1</v>
      </c>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66"/>
      <c r="AE934" s="266"/>
      <c r="AF934" s="266"/>
      <c r="AG934" s="266"/>
      <c r="AH934" s="266"/>
      <c r="AI934" s="266"/>
      <c r="AJ934" s="266"/>
      <c r="AK934" s="266"/>
      <c r="AL934" s="267"/>
      <c r="AM934" s="266"/>
      <c r="AN934" s="266"/>
      <c r="AO934" s="266"/>
      <c r="AP934" s="266"/>
      <c r="AQ934" s="266"/>
      <c r="AR934" s="266"/>
      <c r="AS934" s="266"/>
      <c r="AT934" s="266"/>
      <c r="AU934" s="266"/>
      <c r="AV934" s="266"/>
      <c r="AW934" s="266"/>
      <c r="AX934" s="266"/>
    </row>
    <row r="935" spans="2:50" ht="24" customHeight="1">
      <c r="B935" s="264">
        <v>4</v>
      </c>
      <c r="C935" s="264">
        <v>1</v>
      </c>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66"/>
      <c r="AE935" s="266"/>
      <c r="AF935" s="266"/>
      <c r="AG935" s="266"/>
      <c r="AH935" s="266"/>
      <c r="AI935" s="266"/>
      <c r="AJ935" s="266"/>
      <c r="AK935" s="266"/>
      <c r="AL935" s="267"/>
      <c r="AM935" s="266"/>
      <c r="AN935" s="266"/>
      <c r="AO935" s="266"/>
      <c r="AP935" s="266"/>
      <c r="AQ935" s="266"/>
      <c r="AR935" s="266"/>
      <c r="AS935" s="266"/>
      <c r="AT935" s="266"/>
      <c r="AU935" s="266"/>
      <c r="AV935" s="266"/>
      <c r="AW935" s="266"/>
      <c r="AX935" s="266"/>
    </row>
    <row r="936" spans="2:50" ht="24" customHeight="1">
      <c r="B936" s="264">
        <v>5</v>
      </c>
      <c r="C936" s="264">
        <v>1</v>
      </c>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66"/>
      <c r="AE936" s="266"/>
      <c r="AF936" s="266"/>
      <c r="AG936" s="266"/>
      <c r="AH936" s="266"/>
      <c r="AI936" s="266"/>
      <c r="AJ936" s="266"/>
      <c r="AK936" s="266"/>
      <c r="AL936" s="267"/>
      <c r="AM936" s="266"/>
      <c r="AN936" s="266"/>
      <c r="AO936" s="266"/>
      <c r="AP936" s="266"/>
      <c r="AQ936" s="266"/>
      <c r="AR936" s="266"/>
      <c r="AS936" s="266"/>
      <c r="AT936" s="266"/>
      <c r="AU936" s="266"/>
      <c r="AV936" s="266"/>
      <c r="AW936" s="266"/>
      <c r="AX936" s="266"/>
    </row>
    <row r="937" spans="2:50" ht="24" customHeight="1">
      <c r="B937" s="264">
        <v>6</v>
      </c>
      <c r="C937" s="264">
        <v>1</v>
      </c>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66"/>
      <c r="AE937" s="266"/>
      <c r="AF937" s="266"/>
      <c r="AG937" s="266"/>
      <c r="AH937" s="266"/>
      <c r="AI937" s="266"/>
      <c r="AJ937" s="266"/>
      <c r="AK937" s="266"/>
      <c r="AL937" s="267"/>
      <c r="AM937" s="266"/>
      <c r="AN937" s="266"/>
      <c r="AO937" s="266"/>
      <c r="AP937" s="266"/>
      <c r="AQ937" s="266"/>
      <c r="AR937" s="266"/>
      <c r="AS937" s="266"/>
      <c r="AT937" s="266"/>
      <c r="AU937" s="266"/>
      <c r="AV937" s="266"/>
      <c r="AW937" s="266"/>
      <c r="AX937" s="266"/>
    </row>
    <row r="938" spans="2:50" ht="24" customHeight="1">
      <c r="B938" s="264">
        <v>7</v>
      </c>
      <c r="C938" s="264">
        <v>1</v>
      </c>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66"/>
      <c r="AE938" s="266"/>
      <c r="AF938" s="266"/>
      <c r="AG938" s="266"/>
      <c r="AH938" s="266"/>
      <c r="AI938" s="266"/>
      <c r="AJ938" s="266"/>
      <c r="AK938" s="266"/>
      <c r="AL938" s="267"/>
      <c r="AM938" s="266"/>
      <c r="AN938" s="266"/>
      <c r="AO938" s="266"/>
      <c r="AP938" s="266"/>
      <c r="AQ938" s="266"/>
      <c r="AR938" s="266"/>
      <c r="AS938" s="266"/>
      <c r="AT938" s="266"/>
      <c r="AU938" s="266"/>
      <c r="AV938" s="266"/>
      <c r="AW938" s="266"/>
      <c r="AX938" s="266"/>
    </row>
    <row r="939" spans="2:50" ht="24" customHeight="1">
      <c r="B939" s="264">
        <v>8</v>
      </c>
      <c r="C939" s="264">
        <v>1</v>
      </c>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66"/>
      <c r="AE939" s="266"/>
      <c r="AF939" s="266"/>
      <c r="AG939" s="266"/>
      <c r="AH939" s="266"/>
      <c r="AI939" s="266"/>
      <c r="AJ939" s="266"/>
      <c r="AK939" s="266"/>
      <c r="AL939" s="267"/>
      <c r="AM939" s="266"/>
      <c r="AN939" s="266"/>
      <c r="AO939" s="266"/>
      <c r="AP939" s="266"/>
      <c r="AQ939" s="266"/>
      <c r="AR939" s="266"/>
      <c r="AS939" s="266"/>
      <c r="AT939" s="266"/>
      <c r="AU939" s="266"/>
      <c r="AV939" s="266"/>
      <c r="AW939" s="266"/>
      <c r="AX939" s="266"/>
    </row>
    <row r="940" spans="2:50" ht="24" customHeight="1">
      <c r="B940" s="264">
        <v>9</v>
      </c>
      <c r="C940" s="264">
        <v>1</v>
      </c>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66"/>
      <c r="AE940" s="266"/>
      <c r="AF940" s="266"/>
      <c r="AG940" s="266"/>
      <c r="AH940" s="266"/>
      <c r="AI940" s="266"/>
      <c r="AJ940" s="266"/>
      <c r="AK940" s="266"/>
      <c r="AL940" s="267"/>
      <c r="AM940" s="266"/>
      <c r="AN940" s="266"/>
      <c r="AO940" s="266"/>
      <c r="AP940" s="266"/>
      <c r="AQ940" s="266"/>
      <c r="AR940" s="266"/>
      <c r="AS940" s="266"/>
      <c r="AT940" s="266"/>
      <c r="AU940" s="266"/>
      <c r="AV940" s="266"/>
      <c r="AW940" s="266"/>
      <c r="AX940" s="266"/>
    </row>
    <row r="941" spans="2:50" ht="24" customHeight="1">
      <c r="B941" s="264">
        <v>10</v>
      </c>
      <c r="C941" s="264">
        <v>1</v>
      </c>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66"/>
      <c r="AE941" s="266"/>
      <c r="AF941" s="266"/>
      <c r="AG941" s="266"/>
      <c r="AH941" s="266"/>
      <c r="AI941" s="266"/>
      <c r="AJ941" s="266"/>
      <c r="AK941" s="266"/>
      <c r="AL941" s="267"/>
      <c r="AM941" s="266"/>
      <c r="AN941" s="266"/>
      <c r="AO941" s="266"/>
      <c r="AP941" s="266"/>
      <c r="AQ941" s="266"/>
      <c r="AR941" s="266"/>
      <c r="AS941" s="266"/>
      <c r="AT941" s="266"/>
      <c r="AU941" s="266"/>
      <c r="AV941" s="266"/>
      <c r="AW941" s="266"/>
      <c r="AX941" s="266"/>
    </row>
    <row r="943" spans="2:50" ht="23.25" hidden="1" customHeight="1">
      <c r="B943" s="1" t="s">
        <v>165</v>
      </c>
    </row>
    <row r="944" spans="2:50" ht="36" hidden="1" customHeight="1">
      <c r="B944" s="269" t="s">
        <v>166</v>
      </c>
      <c r="C944" s="269"/>
      <c r="D944" s="269"/>
      <c r="E944" s="269"/>
      <c r="F944" s="269"/>
      <c r="G944" s="269"/>
      <c r="H944" s="269"/>
      <c r="I944" s="469"/>
      <c r="J944" s="469"/>
      <c r="K944" s="469"/>
      <c r="L944" s="469"/>
      <c r="M944" s="469"/>
      <c r="N944" s="469"/>
      <c r="O944" s="469"/>
      <c r="P944" s="469"/>
      <c r="Q944" s="469"/>
      <c r="R944" s="469"/>
      <c r="S944" s="469"/>
      <c r="T944" s="469"/>
      <c r="U944" s="469"/>
      <c r="V944" s="469"/>
      <c r="W944" s="469"/>
      <c r="X944" s="469"/>
      <c r="Y944" s="469"/>
    </row>
    <row r="945" spans="2:50" ht="36" hidden="1" customHeight="1">
      <c r="B945" s="760" t="s">
        <v>167</v>
      </c>
      <c r="C945" s="756"/>
      <c r="D945" s="756"/>
      <c r="E945" s="756"/>
      <c r="F945" s="756"/>
      <c r="G945" s="756"/>
      <c r="H945" s="757"/>
      <c r="I945" s="382" t="s">
        <v>168</v>
      </c>
      <c r="J945" s="368"/>
      <c r="K945" s="368"/>
      <c r="L945" s="368"/>
      <c r="M945" s="381"/>
      <c r="N945" s="755" t="s">
        <v>169</v>
      </c>
      <c r="O945" s="756"/>
      <c r="P945" s="756"/>
      <c r="Q945" s="756"/>
      <c r="R945" s="756"/>
      <c r="S945" s="756"/>
      <c r="T945" s="757"/>
      <c r="U945" s="382" t="s">
        <v>168</v>
      </c>
      <c r="V945" s="368"/>
      <c r="W945" s="368"/>
      <c r="X945" s="368"/>
      <c r="Y945" s="381"/>
      <c r="Z945" s="755" t="s">
        <v>170</v>
      </c>
      <c r="AA945" s="756"/>
      <c r="AB945" s="756"/>
      <c r="AC945" s="756"/>
      <c r="AD945" s="756"/>
      <c r="AE945" s="756"/>
      <c r="AF945" s="757"/>
      <c r="AG945" s="382" t="s">
        <v>168</v>
      </c>
      <c r="AH945" s="368"/>
      <c r="AI945" s="368"/>
      <c r="AJ945" s="368"/>
      <c r="AK945" s="381"/>
      <c r="AL945" s="755" t="s">
        <v>171</v>
      </c>
      <c r="AM945" s="756"/>
      <c r="AN945" s="756"/>
      <c r="AO945" s="756"/>
      <c r="AP945" s="756"/>
      <c r="AQ945" s="756"/>
      <c r="AR945" s="757"/>
      <c r="AS945" s="382" t="s">
        <v>168</v>
      </c>
      <c r="AT945" s="368"/>
      <c r="AU945" s="368"/>
      <c r="AV945" s="368"/>
      <c r="AW945" s="381"/>
    </row>
    <row r="946" spans="2:50" ht="36" hidden="1" customHeight="1">
      <c r="B946" s="755" t="s">
        <v>172</v>
      </c>
      <c r="C946" s="756"/>
      <c r="D946" s="756"/>
      <c r="E946" s="756"/>
      <c r="F946" s="756"/>
      <c r="G946" s="756"/>
      <c r="H946" s="757"/>
      <c r="I946" s="758"/>
      <c r="J946" s="662"/>
      <c r="K946" s="662"/>
      <c r="L946" s="662"/>
      <c r="M946" s="759"/>
      <c r="N946" s="755" t="s">
        <v>173</v>
      </c>
      <c r="O946" s="756"/>
      <c r="P946" s="756"/>
      <c r="Q946" s="756"/>
      <c r="R946" s="756"/>
      <c r="S946" s="756"/>
      <c r="T946" s="757"/>
      <c r="U946" s="758"/>
      <c r="V946" s="662"/>
      <c r="W946" s="662"/>
      <c r="X946" s="662"/>
      <c r="Y946" s="759"/>
      <c r="Z946" s="755" t="s">
        <v>174</v>
      </c>
      <c r="AA946" s="756"/>
      <c r="AB946" s="756"/>
      <c r="AC946" s="756"/>
      <c r="AD946" s="756"/>
      <c r="AE946" s="756"/>
      <c r="AF946" s="757"/>
      <c r="AG946" s="758"/>
      <c r="AH946" s="662"/>
      <c r="AI946" s="662"/>
      <c r="AJ946" s="662"/>
      <c r="AK946" s="759"/>
      <c r="AL946" s="760" t="s">
        <v>175</v>
      </c>
      <c r="AM946" s="756"/>
      <c r="AN946" s="756"/>
      <c r="AO946" s="756"/>
      <c r="AP946" s="756"/>
      <c r="AQ946" s="756"/>
      <c r="AR946" s="757"/>
      <c r="AS946" s="758"/>
      <c r="AT946" s="662"/>
      <c r="AU946" s="662"/>
      <c r="AV946" s="662"/>
      <c r="AW946" s="759"/>
    </row>
    <row r="947" spans="2:50">
      <c r="C947" s="1" t="s">
        <v>146</v>
      </c>
    </row>
    <row r="948" spans="2:50" ht="34.5" customHeight="1">
      <c r="B948" s="264"/>
      <c r="C948" s="264"/>
      <c r="D948" s="269" t="s">
        <v>157</v>
      </c>
      <c r="E948" s="269"/>
      <c r="F948" s="269"/>
      <c r="G948" s="269"/>
      <c r="H948" s="269"/>
      <c r="I948" s="269"/>
      <c r="J948" s="269"/>
      <c r="K948" s="269"/>
      <c r="L948" s="269"/>
      <c r="M948" s="269"/>
      <c r="N948" s="269" t="s">
        <v>158</v>
      </c>
      <c r="O948" s="269"/>
      <c r="P948" s="269"/>
      <c r="Q948" s="269"/>
      <c r="R948" s="269"/>
      <c r="S948" s="269"/>
      <c r="T948" s="269"/>
      <c r="U948" s="269"/>
      <c r="V948" s="269"/>
      <c r="W948" s="269"/>
      <c r="X948" s="269"/>
      <c r="Y948" s="269"/>
      <c r="Z948" s="269"/>
      <c r="AA948" s="269"/>
      <c r="AB948" s="269"/>
      <c r="AC948" s="269"/>
      <c r="AD948" s="269"/>
      <c r="AE948" s="269"/>
      <c r="AF948" s="269"/>
      <c r="AG948" s="269"/>
      <c r="AH948" s="269"/>
      <c r="AI948" s="269"/>
      <c r="AJ948" s="269"/>
      <c r="AK948" s="269"/>
      <c r="AL948" s="297" t="s">
        <v>159</v>
      </c>
      <c r="AM948" s="269"/>
      <c r="AN948" s="269"/>
      <c r="AO948" s="269"/>
      <c r="AP948" s="269"/>
      <c r="AQ948" s="269"/>
      <c r="AR948" s="269" t="s">
        <v>160</v>
      </c>
      <c r="AS948" s="269"/>
      <c r="AT948" s="269"/>
      <c r="AU948" s="269"/>
      <c r="AV948" s="269" t="s">
        <v>161</v>
      </c>
      <c r="AW948" s="269"/>
      <c r="AX948" s="269"/>
    </row>
    <row r="949" spans="2:50" ht="24" customHeight="1">
      <c r="B949" s="264">
        <v>1</v>
      </c>
      <c r="C949" s="264">
        <v>1</v>
      </c>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66"/>
      <c r="AE949" s="266"/>
      <c r="AF949" s="266"/>
      <c r="AG949" s="266"/>
      <c r="AH949" s="266"/>
      <c r="AI949" s="266"/>
      <c r="AJ949" s="266"/>
      <c r="AK949" s="266"/>
      <c r="AL949" s="267"/>
      <c r="AM949" s="266"/>
      <c r="AN949" s="266"/>
      <c r="AO949" s="266"/>
      <c r="AP949" s="266"/>
      <c r="AQ949" s="266"/>
      <c r="AR949" s="266"/>
      <c r="AS949" s="266"/>
      <c r="AT949" s="266"/>
      <c r="AU949" s="266"/>
      <c r="AV949" s="266"/>
      <c r="AW949" s="266"/>
      <c r="AX949" s="266"/>
    </row>
    <row r="950" spans="2:50" ht="24" customHeight="1">
      <c r="B950" s="264">
        <v>2</v>
      </c>
      <c r="C950" s="264">
        <v>1</v>
      </c>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66"/>
      <c r="AE950" s="266"/>
      <c r="AF950" s="266"/>
      <c r="AG950" s="266"/>
      <c r="AH950" s="266"/>
      <c r="AI950" s="266"/>
      <c r="AJ950" s="266"/>
      <c r="AK950" s="266"/>
      <c r="AL950" s="267"/>
      <c r="AM950" s="266"/>
      <c r="AN950" s="266"/>
      <c r="AO950" s="266"/>
      <c r="AP950" s="266"/>
      <c r="AQ950" s="266"/>
      <c r="AR950" s="266"/>
      <c r="AS950" s="266"/>
      <c r="AT950" s="266"/>
      <c r="AU950" s="266"/>
      <c r="AV950" s="266"/>
      <c r="AW950" s="266"/>
      <c r="AX950" s="266"/>
    </row>
    <row r="951" spans="2:50" ht="24" customHeight="1">
      <c r="B951" s="264">
        <v>3</v>
      </c>
      <c r="C951" s="264">
        <v>1</v>
      </c>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66"/>
      <c r="AE951" s="266"/>
      <c r="AF951" s="266"/>
      <c r="AG951" s="266"/>
      <c r="AH951" s="266"/>
      <c r="AI951" s="266"/>
      <c r="AJ951" s="266"/>
      <c r="AK951" s="266"/>
      <c r="AL951" s="267"/>
      <c r="AM951" s="266"/>
      <c r="AN951" s="266"/>
      <c r="AO951" s="266"/>
      <c r="AP951" s="266"/>
      <c r="AQ951" s="266"/>
      <c r="AR951" s="266"/>
      <c r="AS951" s="266"/>
      <c r="AT951" s="266"/>
      <c r="AU951" s="266"/>
      <c r="AV951" s="266"/>
      <c r="AW951" s="266"/>
      <c r="AX951" s="266"/>
    </row>
    <row r="952" spans="2:50" ht="24" customHeight="1">
      <c r="B952" s="264">
        <v>4</v>
      </c>
      <c r="C952" s="264">
        <v>1</v>
      </c>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66"/>
      <c r="AE952" s="266"/>
      <c r="AF952" s="266"/>
      <c r="AG952" s="266"/>
      <c r="AH952" s="266"/>
      <c r="AI952" s="266"/>
      <c r="AJ952" s="266"/>
      <c r="AK952" s="266"/>
      <c r="AL952" s="267"/>
      <c r="AM952" s="266"/>
      <c r="AN952" s="266"/>
      <c r="AO952" s="266"/>
      <c r="AP952" s="266"/>
      <c r="AQ952" s="266"/>
      <c r="AR952" s="266"/>
      <c r="AS952" s="266"/>
      <c r="AT952" s="266"/>
      <c r="AU952" s="266"/>
      <c r="AV952" s="266"/>
      <c r="AW952" s="266"/>
      <c r="AX952" s="266"/>
    </row>
    <row r="953" spans="2:50" ht="24" customHeight="1">
      <c r="B953" s="264">
        <v>5</v>
      </c>
      <c r="C953" s="264">
        <v>1</v>
      </c>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66"/>
      <c r="AE953" s="266"/>
      <c r="AF953" s="266"/>
      <c r="AG953" s="266"/>
      <c r="AH953" s="266"/>
      <c r="AI953" s="266"/>
      <c r="AJ953" s="266"/>
      <c r="AK953" s="266"/>
      <c r="AL953" s="267"/>
      <c r="AM953" s="266"/>
      <c r="AN953" s="266"/>
      <c r="AO953" s="266"/>
      <c r="AP953" s="266"/>
      <c r="AQ953" s="266"/>
      <c r="AR953" s="266"/>
      <c r="AS953" s="266"/>
      <c r="AT953" s="266"/>
      <c r="AU953" s="266"/>
      <c r="AV953" s="266"/>
      <c r="AW953" s="266"/>
      <c r="AX953" s="266"/>
    </row>
    <row r="954" spans="2:50" ht="24" customHeight="1">
      <c r="B954" s="264">
        <v>6</v>
      </c>
      <c r="C954" s="264">
        <v>1</v>
      </c>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66"/>
      <c r="AE954" s="266"/>
      <c r="AF954" s="266"/>
      <c r="AG954" s="266"/>
      <c r="AH954" s="266"/>
      <c r="AI954" s="266"/>
      <c r="AJ954" s="266"/>
      <c r="AK954" s="266"/>
      <c r="AL954" s="267"/>
      <c r="AM954" s="266"/>
      <c r="AN954" s="266"/>
      <c r="AO954" s="266"/>
      <c r="AP954" s="266"/>
      <c r="AQ954" s="266"/>
      <c r="AR954" s="266"/>
      <c r="AS954" s="266"/>
      <c r="AT954" s="266"/>
      <c r="AU954" s="266"/>
      <c r="AV954" s="266"/>
      <c r="AW954" s="266"/>
      <c r="AX954" s="266"/>
    </row>
    <row r="955" spans="2:50" ht="24" customHeight="1">
      <c r="B955" s="264">
        <v>7</v>
      </c>
      <c r="C955" s="264">
        <v>1</v>
      </c>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66"/>
      <c r="AE955" s="266"/>
      <c r="AF955" s="266"/>
      <c r="AG955" s="266"/>
      <c r="AH955" s="266"/>
      <c r="AI955" s="266"/>
      <c r="AJ955" s="266"/>
      <c r="AK955" s="266"/>
      <c r="AL955" s="267"/>
      <c r="AM955" s="266"/>
      <c r="AN955" s="266"/>
      <c r="AO955" s="266"/>
      <c r="AP955" s="266"/>
      <c r="AQ955" s="266"/>
      <c r="AR955" s="266"/>
      <c r="AS955" s="266"/>
      <c r="AT955" s="266"/>
      <c r="AU955" s="266"/>
      <c r="AV955" s="266"/>
      <c r="AW955" s="266"/>
      <c r="AX955" s="266"/>
    </row>
    <row r="956" spans="2:50" ht="24" customHeight="1">
      <c r="B956" s="264">
        <v>8</v>
      </c>
      <c r="C956" s="264">
        <v>1</v>
      </c>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66"/>
      <c r="AE956" s="266"/>
      <c r="AF956" s="266"/>
      <c r="AG956" s="266"/>
      <c r="AH956" s="266"/>
      <c r="AI956" s="266"/>
      <c r="AJ956" s="266"/>
      <c r="AK956" s="266"/>
      <c r="AL956" s="267"/>
      <c r="AM956" s="266"/>
      <c r="AN956" s="266"/>
      <c r="AO956" s="266"/>
      <c r="AP956" s="266"/>
      <c r="AQ956" s="266"/>
      <c r="AR956" s="266"/>
      <c r="AS956" s="266"/>
      <c r="AT956" s="266"/>
      <c r="AU956" s="266"/>
      <c r="AV956" s="266"/>
      <c r="AW956" s="266"/>
      <c r="AX956" s="266"/>
    </row>
    <row r="957" spans="2:50" ht="24" customHeight="1">
      <c r="B957" s="264">
        <v>9</v>
      </c>
      <c r="C957" s="264">
        <v>1</v>
      </c>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66"/>
      <c r="AE957" s="266"/>
      <c r="AF957" s="266"/>
      <c r="AG957" s="266"/>
      <c r="AH957" s="266"/>
      <c r="AI957" s="266"/>
      <c r="AJ957" s="266"/>
      <c r="AK957" s="266"/>
      <c r="AL957" s="267"/>
      <c r="AM957" s="266"/>
      <c r="AN957" s="266"/>
      <c r="AO957" s="266"/>
      <c r="AP957" s="266"/>
      <c r="AQ957" s="266"/>
      <c r="AR957" s="266"/>
      <c r="AS957" s="266"/>
      <c r="AT957" s="266"/>
      <c r="AU957" s="266"/>
      <c r="AV957" s="266"/>
      <c r="AW957" s="266"/>
      <c r="AX957" s="266"/>
    </row>
    <row r="958" spans="2:50" ht="24" customHeight="1">
      <c r="B958" s="264">
        <v>10</v>
      </c>
      <c r="C958" s="264">
        <v>1</v>
      </c>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66"/>
      <c r="AE958" s="266"/>
      <c r="AF958" s="266"/>
      <c r="AG958" s="266"/>
      <c r="AH958" s="266"/>
      <c r="AI958" s="266"/>
      <c r="AJ958" s="266"/>
      <c r="AK958" s="266"/>
      <c r="AL958" s="267"/>
      <c r="AM958" s="266"/>
      <c r="AN958" s="266"/>
      <c r="AO958" s="266"/>
      <c r="AP958" s="266"/>
      <c r="AQ958" s="266"/>
      <c r="AR958" s="266"/>
      <c r="AS958" s="266"/>
      <c r="AT958" s="266"/>
      <c r="AU958" s="266"/>
      <c r="AV958" s="266"/>
      <c r="AW958" s="266"/>
      <c r="AX958" s="266"/>
    </row>
    <row r="961" spans="2:60" ht="21.75" customHeight="1" thickBot="1">
      <c r="AK961" s="271"/>
      <c r="AL961" s="271"/>
      <c r="AM961" s="271"/>
      <c r="AN961" s="271"/>
      <c r="AO961" s="271"/>
      <c r="AP961" s="271"/>
      <c r="AQ961" s="271"/>
      <c r="AR961" s="810" t="s">
        <v>113</v>
      </c>
      <c r="AS961" s="810"/>
      <c r="AT961" s="810"/>
      <c r="AU961" s="810"/>
      <c r="AV961" s="810"/>
      <c r="AW961" s="810"/>
      <c r="AX961" s="810"/>
      <c r="AY961" s="810"/>
    </row>
    <row r="962" spans="2:60" ht="21" customHeight="1">
      <c r="B962" s="275" t="s">
        <v>114</v>
      </c>
      <c r="C962" s="276"/>
      <c r="D962" s="276"/>
      <c r="E962" s="276"/>
      <c r="F962" s="276"/>
      <c r="G962" s="276"/>
      <c r="H962" s="277" t="s">
        <v>68</v>
      </c>
      <c r="I962" s="278"/>
      <c r="J962" s="278"/>
      <c r="K962" s="278"/>
      <c r="L962" s="278"/>
      <c r="M962" s="278"/>
      <c r="N962" s="278"/>
      <c r="O962" s="278"/>
      <c r="P962" s="278"/>
      <c r="Q962" s="278"/>
      <c r="R962" s="278"/>
      <c r="S962" s="278"/>
      <c r="T962" s="278"/>
      <c r="U962" s="278"/>
      <c r="V962" s="278"/>
      <c r="W962" s="278"/>
      <c r="X962" s="278"/>
      <c r="Y962" s="278"/>
      <c r="Z962" s="279" t="s">
        <v>4</v>
      </c>
      <c r="AA962" s="280"/>
      <c r="AB962" s="280"/>
      <c r="AC962" s="280"/>
      <c r="AD962" s="280"/>
      <c r="AE962" s="281"/>
      <c r="AF962" s="282" t="s">
        <v>5</v>
      </c>
      <c r="AG962" s="280"/>
      <c r="AH962" s="280"/>
      <c r="AI962" s="280"/>
      <c r="AJ962" s="280"/>
      <c r="AK962" s="280"/>
      <c r="AL962" s="280"/>
      <c r="AM962" s="280"/>
      <c r="AN962" s="280"/>
      <c r="AO962" s="280"/>
      <c r="AP962" s="280"/>
      <c r="AQ962" s="281"/>
      <c r="AR962" s="283" t="s">
        <v>6</v>
      </c>
      <c r="AS962" s="282"/>
      <c r="AT962" s="282"/>
      <c r="AU962" s="282"/>
      <c r="AV962" s="282"/>
      <c r="AW962" s="282"/>
      <c r="AX962" s="282"/>
      <c r="AY962" s="284"/>
    </row>
    <row r="963" spans="2:60" ht="28.15" customHeight="1">
      <c r="B963" s="285" t="s">
        <v>7</v>
      </c>
      <c r="C963" s="286"/>
      <c r="D963" s="286"/>
      <c r="E963" s="286"/>
      <c r="F963" s="286"/>
      <c r="G963" s="287"/>
      <c r="H963" s="288" t="s">
        <v>267</v>
      </c>
      <c r="I963" s="289"/>
      <c r="J963" s="289"/>
      <c r="K963" s="289"/>
      <c r="L963" s="289"/>
      <c r="M963" s="289"/>
      <c r="N963" s="289"/>
      <c r="O963" s="289"/>
      <c r="P963" s="289"/>
      <c r="Q963" s="289"/>
      <c r="R963" s="289"/>
      <c r="S963" s="289"/>
      <c r="T963" s="289"/>
      <c r="U963" s="289"/>
      <c r="V963" s="289"/>
      <c r="W963" s="290"/>
      <c r="X963" s="290"/>
      <c r="Y963" s="290"/>
      <c r="Z963" s="291" t="s">
        <v>8</v>
      </c>
      <c r="AA963" s="292"/>
      <c r="AB963" s="292"/>
      <c r="AC963" s="292"/>
      <c r="AD963" s="292"/>
      <c r="AE963" s="293"/>
      <c r="AF963" s="292" t="s">
        <v>9</v>
      </c>
      <c r="AG963" s="292"/>
      <c r="AH963" s="292"/>
      <c r="AI963" s="292"/>
      <c r="AJ963" s="292"/>
      <c r="AK963" s="292"/>
      <c r="AL963" s="292"/>
      <c r="AM963" s="292"/>
      <c r="AN963" s="292"/>
      <c r="AO963" s="292"/>
      <c r="AP963" s="292"/>
      <c r="AQ963" s="293"/>
      <c r="AR963" s="294" t="s">
        <v>10</v>
      </c>
      <c r="AS963" s="295"/>
      <c r="AT963" s="295"/>
      <c r="AU963" s="295"/>
      <c r="AV963" s="295"/>
      <c r="AW963" s="295"/>
      <c r="AX963" s="295"/>
      <c r="AY963" s="296"/>
    </row>
    <row r="964" spans="2:60" ht="30.75" customHeight="1">
      <c r="B964" s="361" t="s">
        <v>11</v>
      </c>
      <c r="C964" s="362"/>
      <c r="D964" s="362"/>
      <c r="E964" s="362"/>
      <c r="F964" s="362"/>
      <c r="G964" s="362"/>
      <c r="H964" s="363" t="s">
        <v>12</v>
      </c>
      <c r="I964" s="290"/>
      <c r="J964" s="290"/>
      <c r="K964" s="290"/>
      <c r="L964" s="290"/>
      <c r="M964" s="290"/>
      <c r="N964" s="290"/>
      <c r="O964" s="290"/>
      <c r="P964" s="290"/>
      <c r="Q964" s="290"/>
      <c r="R964" s="290"/>
      <c r="S964" s="290"/>
      <c r="T964" s="290"/>
      <c r="U964" s="290"/>
      <c r="V964" s="290"/>
      <c r="W964" s="290"/>
      <c r="X964" s="290"/>
      <c r="Y964" s="290"/>
      <c r="Z964" s="364" t="s">
        <v>13</v>
      </c>
      <c r="AA964" s="365"/>
      <c r="AB964" s="365"/>
      <c r="AC964" s="365"/>
      <c r="AD964" s="365"/>
      <c r="AE964" s="366"/>
      <c r="AF964" s="367" t="s">
        <v>14</v>
      </c>
      <c r="AG964" s="367"/>
      <c r="AH964" s="367"/>
      <c r="AI964" s="367"/>
      <c r="AJ964" s="367"/>
      <c r="AK964" s="367"/>
      <c r="AL964" s="367"/>
      <c r="AM964" s="367"/>
      <c r="AN964" s="367"/>
      <c r="AO964" s="367"/>
      <c r="AP964" s="367"/>
      <c r="AQ964" s="367"/>
      <c r="AR964" s="368"/>
      <c r="AS964" s="368"/>
      <c r="AT964" s="368"/>
      <c r="AU964" s="368"/>
      <c r="AV964" s="368"/>
      <c r="AW964" s="368"/>
      <c r="AX964" s="368"/>
      <c r="AY964" s="369"/>
    </row>
    <row r="965" spans="2:60" ht="18" customHeight="1">
      <c r="B965" s="370" t="s">
        <v>15</v>
      </c>
      <c r="C965" s="371"/>
      <c r="D965" s="371"/>
      <c r="E965" s="371"/>
      <c r="F965" s="371"/>
      <c r="G965" s="371"/>
      <c r="H965" s="925" t="s">
        <v>117</v>
      </c>
      <c r="I965" s="375"/>
      <c r="J965" s="375"/>
      <c r="K965" s="375"/>
      <c r="L965" s="375"/>
      <c r="M965" s="375"/>
      <c r="N965" s="375"/>
      <c r="O965" s="375"/>
      <c r="P965" s="375"/>
      <c r="Q965" s="375"/>
      <c r="R965" s="375"/>
      <c r="S965" s="375"/>
      <c r="T965" s="375"/>
      <c r="U965" s="375"/>
      <c r="V965" s="375"/>
      <c r="W965" s="376"/>
      <c r="X965" s="376"/>
      <c r="Y965" s="376"/>
      <c r="Z965" s="380" t="s">
        <v>17</v>
      </c>
      <c r="AA965" s="368"/>
      <c r="AB965" s="368"/>
      <c r="AC965" s="368"/>
      <c r="AD965" s="368"/>
      <c r="AE965" s="381"/>
      <c r="AF965" s="833"/>
      <c r="AG965" s="834"/>
      <c r="AH965" s="834"/>
      <c r="AI965" s="834"/>
      <c r="AJ965" s="834"/>
      <c r="AK965" s="834"/>
      <c r="AL965" s="834"/>
      <c r="AM965" s="834"/>
      <c r="AN965" s="834"/>
      <c r="AO965" s="834"/>
      <c r="AP965" s="834"/>
      <c r="AQ965" s="834"/>
      <c r="AR965" s="834"/>
      <c r="AS965" s="834"/>
      <c r="AT965" s="834"/>
      <c r="AU965" s="834"/>
      <c r="AV965" s="834"/>
      <c r="AW965" s="834"/>
      <c r="AX965" s="834"/>
      <c r="AY965" s="835"/>
    </row>
    <row r="966" spans="2:60" ht="24" customHeight="1">
      <c r="B966" s="372"/>
      <c r="C966" s="373"/>
      <c r="D966" s="373"/>
      <c r="E966" s="373"/>
      <c r="F966" s="373"/>
      <c r="G966" s="373"/>
      <c r="H966" s="377"/>
      <c r="I966" s="378"/>
      <c r="J966" s="378"/>
      <c r="K966" s="378"/>
      <c r="L966" s="378"/>
      <c r="M966" s="378"/>
      <c r="N966" s="378"/>
      <c r="O966" s="378"/>
      <c r="P966" s="378"/>
      <c r="Q966" s="378"/>
      <c r="R966" s="378"/>
      <c r="S966" s="378"/>
      <c r="T966" s="378"/>
      <c r="U966" s="378"/>
      <c r="V966" s="378"/>
      <c r="W966" s="379"/>
      <c r="X966" s="379"/>
      <c r="Y966" s="379"/>
      <c r="Z966" s="382"/>
      <c r="AA966" s="368"/>
      <c r="AB966" s="368"/>
      <c r="AC966" s="368"/>
      <c r="AD966" s="368"/>
      <c r="AE966" s="381"/>
      <c r="AF966" s="836"/>
      <c r="AG966" s="836"/>
      <c r="AH966" s="836"/>
      <c r="AI966" s="836"/>
      <c r="AJ966" s="836"/>
      <c r="AK966" s="836"/>
      <c r="AL966" s="836"/>
      <c r="AM966" s="836"/>
      <c r="AN966" s="836"/>
      <c r="AO966" s="836"/>
      <c r="AP966" s="836"/>
      <c r="AQ966" s="836"/>
      <c r="AR966" s="836"/>
      <c r="AS966" s="836"/>
      <c r="AT966" s="836"/>
      <c r="AU966" s="836"/>
      <c r="AV966" s="836"/>
      <c r="AW966" s="836"/>
      <c r="AX966" s="836"/>
      <c r="AY966" s="837"/>
    </row>
    <row r="967" spans="2:60" ht="29.25" customHeight="1">
      <c r="B967" s="298" t="s">
        <v>22</v>
      </c>
      <c r="C967" s="299"/>
      <c r="D967" s="299"/>
      <c r="E967" s="299"/>
      <c r="F967" s="299"/>
      <c r="G967" s="303"/>
      <c r="H967" s="304" t="s">
        <v>268</v>
      </c>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305"/>
      <c r="AE967" s="305"/>
      <c r="AF967" s="305"/>
      <c r="AG967" s="305"/>
      <c r="AH967" s="305"/>
      <c r="AI967" s="305"/>
      <c r="AJ967" s="305"/>
      <c r="AK967" s="305"/>
      <c r="AL967" s="305"/>
      <c r="AM967" s="305"/>
      <c r="AN967" s="305"/>
      <c r="AO967" s="305"/>
      <c r="AP967" s="305"/>
      <c r="AQ967" s="305"/>
      <c r="AR967" s="305"/>
      <c r="AS967" s="305"/>
      <c r="AT967" s="305"/>
      <c r="AU967" s="305"/>
      <c r="AV967" s="305"/>
      <c r="AW967" s="305"/>
      <c r="AX967" s="305"/>
      <c r="AY967" s="306"/>
    </row>
    <row r="968" spans="2:60" ht="21" customHeight="1">
      <c r="B968" s="391" t="s">
        <v>24</v>
      </c>
      <c r="C968" s="392"/>
      <c r="D968" s="392"/>
      <c r="E968" s="392"/>
      <c r="F968" s="392"/>
      <c r="G968" s="393"/>
      <c r="H968" s="400"/>
      <c r="I968" s="401"/>
      <c r="J968" s="401"/>
      <c r="K968" s="401"/>
      <c r="L968" s="401"/>
      <c r="M968" s="401"/>
      <c r="N968" s="401"/>
      <c r="O968" s="401"/>
      <c r="P968" s="401"/>
      <c r="Q968" s="402" t="s">
        <v>25</v>
      </c>
      <c r="R968" s="403"/>
      <c r="S968" s="403"/>
      <c r="T968" s="403"/>
      <c r="U968" s="403"/>
      <c r="V968" s="403"/>
      <c r="W968" s="404"/>
      <c r="X968" s="402" t="s">
        <v>26</v>
      </c>
      <c r="Y968" s="403"/>
      <c r="Z968" s="403"/>
      <c r="AA968" s="403"/>
      <c r="AB968" s="403"/>
      <c r="AC968" s="403"/>
      <c r="AD968" s="404"/>
      <c r="AE968" s="402" t="s">
        <v>27</v>
      </c>
      <c r="AF968" s="403"/>
      <c r="AG968" s="403"/>
      <c r="AH968" s="403"/>
      <c r="AI968" s="403"/>
      <c r="AJ968" s="403"/>
      <c r="AK968" s="404"/>
      <c r="AL968" s="402" t="s">
        <v>28</v>
      </c>
      <c r="AM968" s="403"/>
      <c r="AN968" s="403"/>
      <c r="AO968" s="403"/>
      <c r="AP968" s="403"/>
      <c r="AQ968" s="403"/>
      <c r="AR968" s="404"/>
      <c r="AS968" s="402" t="s">
        <v>29</v>
      </c>
      <c r="AT968" s="403"/>
      <c r="AU968" s="403"/>
      <c r="AV968" s="403"/>
      <c r="AW968" s="403"/>
      <c r="AX968" s="403"/>
      <c r="AY968" s="426"/>
    </row>
    <row r="969" spans="2:60" ht="21" customHeight="1">
      <c r="B969" s="394"/>
      <c r="C969" s="395"/>
      <c r="D969" s="395"/>
      <c r="E969" s="395"/>
      <c r="F969" s="395"/>
      <c r="G969" s="396"/>
      <c r="H969" s="413" t="s">
        <v>30</v>
      </c>
      <c r="I969" s="414"/>
      <c r="J969" s="427" t="s">
        <v>31</v>
      </c>
      <c r="K969" s="428"/>
      <c r="L969" s="428"/>
      <c r="M969" s="428"/>
      <c r="N969" s="428"/>
      <c r="O969" s="428"/>
      <c r="P969" s="429"/>
      <c r="Q969" s="1029" t="s">
        <v>33</v>
      </c>
      <c r="R969" s="430"/>
      <c r="S969" s="430"/>
      <c r="T969" s="430"/>
      <c r="U969" s="430"/>
      <c r="V969" s="430"/>
      <c r="W969" s="430"/>
      <c r="X969" s="1029" t="s">
        <v>33</v>
      </c>
      <c r="Y969" s="430"/>
      <c r="Z969" s="430"/>
      <c r="AA969" s="430"/>
      <c r="AB969" s="430"/>
      <c r="AC969" s="430"/>
      <c r="AD969" s="430"/>
      <c r="AE969" s="430">
        <v>51</v>
      </c>
      <c r="AF969" s="430"/>
      <c r="AG969" s="430"/>
      <c r="AH969" s="430"/>
      <c r="AI969" s="430"/>
      <c r="AJ969" s="430"/>
      <c r="AK969" s="430"/>
      <c r="AL969" s="1029" t="s">
        <v>33</v>
      </c>
      <c r="AM969" s="430"/>
      <c r="AN969" s="430"/>
      <c r="AO969" s="430"/>
      <c r="AP969" s="430"/>
      <c r="AQ969" s="430"/>
      <c r="AR969" s="430"/>
      <c r="AS969" s="430" t="s">
        <v>1623</v>
      </c>
      <c r="AT969" s="430"/>
      <c r="AU969" s="430"/>
      <c r="AV969" s="430"/>
      <c r="AW969" s="430"/>
      <c r="AX969" s="430"/>
      <c r="AY969" s="431"/>
    </row>
    <row r="970" spans="2:60" ht="21" customHeight="1">
      <c r="B970" s="394"/>
      <c r="C970" s="395"/>
      <c r="D970" s="395"/>
      <c r="E970" s="395"/>
      <c r="F970" s="395"/>
      <c r="G970" s="396"/>
      <c r="H970" s="415"/>
      <c r="I970" s="416"/>
      <c r="J970" s="409" t="s">
        <v>32</v>
      </c>
      <c r="K970" s="410"/>
      <c r="L970" s="410"/>
      <c r="M970" s="410"/>
      <c r="N970" s="410"/>
      <c r="O970" s="410"/>
      <c r="P970" s="411"/>
      <c r="Q970" s="791" t="s">
        <v>33</v>
      </c>
      <c r="R970" s="405"/>
      <c r="S970" s="405"/>
      <c r="T970" s="405"/>
      <c r="U970" s="405"/>
      <c r="V970" s="405"/>
      <c r="W970" s="405"/>
      <c r="X970" s="791" t="s">
        <v>33</v>
      </c>
      <c r="Y970" s="405"/>
      <c r="Z970" s="405"/>
      <c r="AA970" s="405"/>
      <c r="AB970" s="405"/>
      <c r="AC970" s="405"/>
      <c r="AD970" s="405"/>
      <c r="AE970" s="791" t="s">
        <v>33</v>
      </c>
      <c r="AF970" s="405"/>
      <c r="AG970" s="405"/>
      <c r="AH970" s="405"/>
      <c r="AI970" s="405"/>
      <c r="AJ970" s="405"/>
      <c r="AK970" s="405"/>
      <c r="AL970" s="791" t="s">
        <v>33</v>
      </c>
      <c r="AM970" s="405"/>
      <c r="AN970" s="405"/>
      <c r="AO970" s="405"/>
      <c r="AP970" s="405"/>
      <c r="AQ970" s="405"/>
      <c r="AR970" s="405"/>
      <c r="AS970" s="432"/>
      <c r="AT970" s="432"/>
      <c r="AU970" s="432"/>
      <c r="AV970" s="432"/>
      <c r="AW970" s="432"/>
      <c r="AX970" s="432"/>
      <c r="AY970" s="433"/>
    </row>
    <row r="971" spans="2:60" ht="24.75" customHeight="1">
      <c r="B971" s="394"/>
      <c r="C971" s="395"/>
      <c r="D971" s="395"/>
      <c r="E971" s="395"/>
      <c r="F971" s="395"/>
      <c r="G971" s="396"/>
      <c r="H971" s="415"/>
      <c r="I971" s="416"/>
      <c r="J971" s="409" t="s">
        <v>34</v>
      </c>
      <c r="K971" s="410"/>
      <c r="L971" s="410"/>
      <c r="M971" s="410"/>
      <c r="N971" s="410"/>
      <c r="O971" s="410"/>
      <c r="P971" s="411"/>
      <c r="Q971" s="791" t="s">
        <v>33</v>
      </c>
      <c r="R971" s="405"/>
      <c r="S971" s="405"/>
      <c r="T971" s="405"/>
      <c r="U971" s="405"/>
      <c r="V971" s="405"/>
      <c r="W971" s="405"/>
      <c r="X971" s="791" t="s">
        <v>33</v>
      </c>
      <c r="Y971" s="405"/>
      <c r="Z971" s="405"/>
      <c r="AA971" s="405"/>
      <c r="AB971" s="405"/>
      <c r="AC971" s="405"/>
      <c r="AD971" s="405"/>
      <c r="AE971" s="791" t="s">
        <v>33</v>
      </c>
      <c r="AF971" s="405"/>
      <c r="AG971" s="405"/>
      <c r="AH971" s="405"/>
      <c r="AI971" s="405"/>
      <c r="AJ971" s="405"/>
      <c r="AK971" s="405"/>
      <c r="AL971" s="791" t="s">
        <v>33</v>
      </c>
      <c r="AM971" s="405"/>
      <c r="AN971" s="405"/>
      <c r="AO971" s="405"/>
      <c r="AP971" s="405"/>
      <c r="AQ971" s="405"/>
      <c r="AR971" s="405"/>
      <c r="AS971" s="432"/>
      <c r="AT971" s="432"/>
      <c r="AU971" s="432"/>
      <c r="AV971" s="432"/>
      <c r="AW971" s="432"/>
      <c r="AX971" s="432"/>
      <c r="AY971" s="433"/>
    </row>
    <row r="972" spans="2:60" ht="24.75" customHeight="1">
      <c r="B972" s="394"/>
      <c r="C972" s="395"/>
      <c r="D972" s="395"/>
      <c r="E972" s="395"/>
      <c r="F972" s="395"/>
      <c r="G972" s="396"/>
      <c r="H972" s="417"/>
      <c r="I972" s="418"/>
      <c r="J972" s="406" t="s">
        <v>35</v>
      </c>
      <c r="K972" s="407"/>
      <c r="L972" s="407"/>
      <c r="M972" s="407"/>
      <c r="N972" s="407"/>
      <c r="O972" s="407"/>
      <c r="P972" s="408"/>
      <c r="Q972" s="812" t="s">
        <v>33</v>
      </c>
      <c r="R972" s="412"/>
      <c r="S972" s="412"/>
      <c r="T972" s="412"/>
      <c r="U972" s="412"/>
      <c r="V972" s="412"/>
      <c r="W972" s="412"/>
      <c r="X972" s="812" t="s">
        <v>33</v>
      </c>
      <c r="Y972" s="412"/>
      <c r="Z972" s="412"/>
      <c r="AA972" s="412"/>
      <c r="AB972" s="412"/>
      <c r="AC972" s="412"/>
      <c r="AD972" s="412"/>
      <c r="AE972" s="412">
        <v>51</v>
      </c>
      <c r="AF972" s="412"/>
      <c r="AG972" s="412"/>
      <c r="AH972" s="412"/>
      <c r="AI972" s="412"/>
      <c r="AJ972" s="412"/>
      <c r="AK972" s="412"/>
      <c r="AL972" s="812" t="s">
        <v>33</v>
      </c>
      <c r="AM972" s="412"/>
      <c r="AN972" s="412"/>
      <c r="AO972" s="412"/>
      <c r="AP972" s="412"/>
      <c r="AQ972" s="412"/>
      <c r="AR972" s="412"/>
      <c r="AS972" s="412"/>
      <c r="AT972" s="412"/>
      <c r="AU972" s="412"/>
      <c r="AV972" s="412"/>
      <c r="AW972" s="412"/>
      <c r="AX972" s="412"/>
      <c r="AY972" s="412"/>
    </row>
    <row r="973" spans="2:60" ht="24.75" customHeight="1">
      <c r="B973" s="394"/>
      <c r="C973" s="395"/>
      <c r="D973" s="395"/>
      <c r="E973" s="395"/>
      <c r="F973" s="395"/>
      <c r="G973" s="396"/>
      <c r="H973" s="419" t="s">
        <v>36</v>
      </c>
      <c r="I973" s="420"/>
      <c r="J973" s="420"/>
      <c r="K973" s="420"/>
      <c r="L973" s="420"/>
      <c r="M973" s="420"/>
      <c r="N973" s="420"/>
      <c r="O973" s="420"/>
      <c r="P973" s="420"/>
      <c r="Q973" s="1032" t="s">
        <v>33</v>
      </c>
      <c r="R973" s="421"/>
      <c r="S973" s="421"/>
      <c r="T973" s="421"/>
      <c r="U973" s="421"/>
      <c r="V973" s="421"/>
      <c r="W973" s="421"/>
      <c r="X973" s="1032" t="s">
        <v>33</v>
      </c>
      <c r="Y973" s="421"/>
      <c r="Z973" s="421"/>
      <c r="AA973" s="421"/>
      <c r="AB973" s="421"/>
      <c r="AC973" s="421"/>
      <c r="AD973" s="421"/>
      <c r="AE973" s="421">
        <v>32</v>
      </c>
      <c r="AF973" s="421"/>
      <c r="AG973" s="421"/>
      <c r="AH973" s="421"/>
      <c r="AI973" s="421"/>
      <c r="AJ973" s="421"/>
      <c r="AK973" s="421"/>
      <c r="AL973" s="389"/>
      <c r="AM973" s="389"/>
      <c r="AN973" s="389"/>
      <c r="AO973" s="389"/>
      <c r="AP973" s="389"/>
      <c r="AQ973" s="389"/>
      <c r="AR973" s="389"/>
      <c r="AS973" s="389"/>
      <c r="AT973" s="389"/>
      <c r="AU973" s="389"/>
      <c r="AV973" s="389"/>
      <c r="AW973" s="389"/>
      <c r="AX973" s="389"/>
      <c r="AY973" s="390"/>
      <c r="BH973" s="18"/>
    </row>
    <row r="974" spans="2:60" ht="24.75" customHeight="1">
      <c r="B974" s="397"/>
      <c r="C974" s="398"/>
      <c r="D974" s="398"/>
      <c r="E974" s="398"/>
      <c r="F974" s="398"/>
      <c r="G974" s="399"/>
      <c r="H974" s="419" t="s">
        <v>37</v>
      </c>
      <c r="I974" s="420"/>
      <c r="J974" s="420"/>
      <c r="K974" s="420"/>
      <c r="L974" s="420"/>
      <c r="M974" s="420"/>
      <c r="N974" s="420"/>
      <c r="O974" s="420"/>
      <c r="P974" s="420"/>
      <c r="Q974" s="1032" t="s">
        <v>33</v>
      </c>
      <c r="R974" s="421"/>
      <c r="S974" s="421"/>
      <c r="T974" s="421"/>
      <c r="U974" s="421"/>
      <c r="V974" s="421"/>
      <c r="W974" s="421"/>
      <c r="X974" s="1032" t="s">
        <v>33</v>
      </c>
      <c r="Y974" s="421"/>
      <c r="Z974" s="421"/>
      <c r="AA974" s="421"/>
      <c r="AB974" s="421"/>
      <c r="AC974" s="421"/>
      <c r="AD974" s="421"/>
      <c r="AE974" s="421">
        <v>62</v>
      </c>
      <c r="AF974" s="421"/>
      <c r="AG974" s="421"/>
      <c r="AH974" s="421"/>
      <c r="AI974" s="421"/>
      <c r="AJ974" s="421"/>
      <c r="AK974" s="421"/>
      <c r="AL974" s="389"/>
      <c r="AM974" s="389"/>
      <c r="AN974" s="389"/>
      <c r="AO974" s="389"/>
      <c r="AP974" s="389"/>
      <c r="AQ974" s="389"/>
      <c r="AR974" s="389"/>
      <c r="AS974" s="389"/>
      <c r="AT974" s="389"/>
      <c r="AU974" s="389"/>
      <c r="AV974" s="389"/>
      <c r="AW974" s="389"/>
      <c r="AX974" s="389"/>
      <c r="AY974" s="390"/>
    </row>
    <row r="975" spans="2:60" ht="23.1" customHeight="1">
      <c r="B975" s="546" t="s">
        <v>59</v>
      </c>
      <c r="C975" s="547"/>
      <c r="D975" s="493" t="s">
        <v>60</v>
      </c>
      <c r="E975" s="494"/>
      <c r="F975" s="494"/>
      <c r="G975" s="494"/>
      <c r="H975" s="494"/>
      <c r="I975" s="494"/>
      <c r="J975" s="494"/>
      <c r="K975" s="494"/>
      <c r="L975" s="495"/>
      <c r="M975" s="496" t="s">
        <v>61</v>
      </c>
      <c r="N975" s="496"/>
      <c r="O975" s="496"/>
      <c r="P975" s="496"/>
      <c r="Q975" s="496"/>
      <c r="R975" s="496"/>
      <c r="S975" s="497" t="s">
        <v>29</v>
      </c>
      <c r="T975" s="497"/>
      <c r="U975" s="497"/>
      <c r="V975" s="497"/>
      <c r="W975" s="497"/>
      <c r="X975" s="497"/>
      <c r="Y975" s="498"/>
      <c r="Z975" s="494"/>
      <c r="AA975" s="494"/>
      <c r="AB975" s="494"/>
      <c r="AC975" s="494"/>
      <c r="AD975" s="494"/>
      <c r="AE975" s="494"/>
      <c r="AF975" s="494"/>
      <c r="AG975" s="494"/>
      <c r="AH975" s="494"/>
      <c r="AI975" s="494"/>
      <c r="AJ975" s="494"/>
      <c r="AK975" s="494"/>
      <c r="AL975" s="494"/>
      <c r="AM975" s="494"/>
      <c r="AN975" s="494"/>
      <c r="AO975" s="494"/>
      <c r="AP975" s="494"/>
      <c r="AQ975" s="494"/>
      <c r="AR975" s="494"/>
      <c r="AS975" s="494"/>
      <c r="AT975" s="494"/>
      <c r="AU975" s="494"/>
      <c r="AV975" s="494"/>
      <c r="AW975" s="494"/>
      <c r="AX975" s="494"/>
      <c r="AY975" s="499"/>
    </row>
    <row r="976" spans="2:60" ht="23.1" customHeight="1">
      <c r="B976" s="548"/>
      <c r="C976" s="549"/>
      <c r="D976" s="439" t="s">
        <v>33</v>
      </c>
      <c r="E976" s="440"/>
      <c r="F976" s="440"/>
      <c r="G976" s="440"/>
      <c r="H976" s="440"/>
      <c r="I976" s="440"/>
      <c r="J976" s="440"/>
      <c r="K976" s="440"/>
      <c r="L976" s="441"/>
      <c r="M976" s="1041" t="s">
        <v>33</v>
      </c>
      <c r="N976" s="1017"/>
      <c r="O976" s="1017"/>
      <c r="P976" s="1017"/>
      <c r="Q976" s="1017"/>
      <c r="R976" s="1018"/>
      <c r="S976" s="1042" t="s">
        <v>33</v>
      </c>
      <c r="T976" s="442"/>
      <c r="U976" s="442"/>
      <c r="V976" s="442"/>
      <c r="W976" s="442"/>
      <c r="X976" s="442"/>
      <c r="Y976" s="792"/>
      <c r="Z976" s="444"/>
      <c r="AA976" s="444"/>
      <c r="AB976" s="444"/>
      <c r="AC976" s="444"/>
      <c r="AD976" s="444"/>
      <c r="AE976" s="444"/>
      <c r="AF976" s="444"/>
      <c r="AG976" s="444"/>
      <c r="AH976" s="444"/>
      <c r="AI976" s="444"/>
      <c r="AJ976" s="444"/>
      <c r="AK976" s="444"/>
      <c r="AL976" s="444"/>
      <c r="AM976" s="444"/>
      <c r="AN976" s="444"/>
      <c r="AO976" s="444"/>
      <c r="AP976" s="444"/>
      <c r="AQ976" s="444"/>
      <c r="AR976" s="444"/>
      <c r="AS976" s="444"/>
      <c r="AT976" s="444"/>
      <c r="AU976" s="444"/>
      <c r="AV976" s="444"/>
      <c r="AW976" s="444"/>
      <c r="AX976" s="444"/>
      <c r="AY976" s="445"/>
    </row>
    <row r="977" spans="1:51" ht="23.1" customHeight="1">
      <c r="B977" s="548"/>
      <c r="C977" s="549"/>
      <c r="D977" s="556" t="s">
        <v>33</v>
      </c>
      <c r="E977" s="554"/>
      <c r="F977" s="554"/>
      <c r="G977" s="554"/>
      <c r="H977" s="554"/>
      <c r="I977" s="554"/>
      <c r="J977" s="554"/>
      <c r="K977" s="554"/>
      <c r="L977" s="555"/>
      <c r="M977" s="946" t="s">
        <v>33</v>
      </c>
      <c r="N977" s="486"/>
      <c r="O977" s="486"/>
      <c r="P977" s="486"/>
      <c r="Q977" s="486"/>
      <c r="R977" s="486"/>
      <c r="S977" s="946" t="s">
        <v>33</v>
      </c>
      <c r="T977" s="486"/>
      <c r="U977" s="486"/>
      <c r="V977" s="486"/>
      <c r="W977" s="486"/>
      <c r="X977" s="486"/>
      <c r="Y977" s="478"/>
      <c r="Z977" s="479"/>
      <c r="AA977" s="479"/>
      <c r="AB977" s="479"/>
      <c r="AC977" s="479"/>
      <c r="AD977" s="479"/>
      <c r="AE977" s="479"/>
      <c r="AF977" s="479"/>
      <c r="AG977" s="479"/>
      <c r="AH977" s="479"/>
      <c r="AI977" s="479"/>
      <c r="AJ977" s="479"/>
      <c r="AK977" s="479"/>
      <c r="AL977" s="479"/>
      <c r="AM977" s="479"/>
      <c r="AN977" s="479"/>
      <c r="AO977" s="479"/>
      <c r="AP977" s="479"/>
      <c r="AQ977" s="479"/>
      <c r="AR977" s="479"/>
      <c r="AS977" s="479"/>
      <c r="AT977" s="479"/>
      <c r="AU977" s="479"/>
      <c r="AV977" s="479"/>
      <c r="AW977" s="479"/>
      <c r="AX977" s="479"/>
      <c r="AY977" s="480"/>
    </row>
    <row r="978" spans="1:51" ht="23.1" customHeight="1">
      <c r="B978" s="548"/>
      <c r="C978" s="549"/>
      <c r="D978" s="556" t="s">
        <v>33</v>
      </c>
      <c r="E978" s="554"/>
      <c r="F978" s="554"/>
      <c r="G978" s="554"/>
      <c r="H978" s="554"/>
      <c r="I978" s="554"/>
      <c r="J978" s="554"/>
      <c r="K978" s="554"/>
      <c r="L978" s="555"/>
      <c r="M978" s="946" t="s">
        <v>33</v>
      </c>
      <c r="N978" s="486"/>
      <c r="O978" s="486"/>
      <c r="P978" s="486"/>
      <c r="Q978" s="486"/>
      <c r="R978" s="486"/>
      <c r="S978" s="946" t="s">
        <v>33</v>
      </c>
      <c r="T978" s="486"/>
      <c r="U978" s="486"/>
      <c r="V978" s="486"/>
      <c r="W978" s="486"/>
      <c r="X978" s="486"/>
      <c r="Y978" s="478"/>
      <c r="Z978" s="479"/>
      <c r="AA978" s="479"/>
      <c r="AB978" s="479"/>
      <c r="AC978" s="479"/>
      <c r="AD978" s="479"/>
      <c r="AE978" s="479"/>
      <c r="AF978" s="479"/>
      <c r="AG978" s="479"/>
      <c r="AH978" s="479"/>
      <c r="AI978" s="479"/>
      <c r="AJ978" s="479"/>
      <c r="AK978" s="479"/>
      <c r="AL978" s="479"/>
      <c r="AM978" s="479"/>
      <c r="AN978" s="479"/>
      <c r="AO978" s="479"/>
      <c r="AP978" s="479"/>
      <c r="AQ978" s="479"/>
      <c r="AR978" s="479"/>
      <c r="AS978" s="479"/>
      <c r="AT978" s="479"/>
      <c r="AU978" s="479"/>
      <c r="AV978" s="479"/>
      <c r="AW978" s="479"/>
      <c r="AX978" s="479"/>
      <c r="AY978" s="480"/>
    </row>
    <row r="979" spans="1:51" ht="23.1" customHeight="1">
      <c r="B979" s="548"/>
      <c r="C979" s="549"/>
      <c r="D979" s="556" t="s">
        <v>33</v>
      </c>
      <c r="E979" s="554"/>
      <c r="F979" s="554"/>
      <c r="G979" s="554"/>
      <c r="H979" s="554"/>
      <c r="I979" s="554"/>
      <c r="J979" s="554"/>
      <c r="K979" s="554"/>
      <c r="L979" s="555"/>
      <c r="M979" s="946" t="s">
        <v>33</v>
      </c>
      <c r="N979" s="486"/>
      <c r="O979" s="486"/>
      <c r="P979" s="486"/>
      <c r="Q979" s="486"/>
      <c r="R979" s="486"/>
      <c r="S979" s="946" t="s">
        <v>33</v>
      </c>
      <c r="T979" s="486"/>
      <c r="U979" s="486"/>
      <c r="V979" s="486"/>
      <c r="W979" s="486"/>
      <c r="X979" s="486"/>
      <c r="Y979" s="478"/>
      <c r="Z979" s="479"/>
      <c r="AA979" s="479"/>
      <c r="AB979" s="479"/>
      <c r="AC979" s="479"/>
      <c r="AD979" s="479"/>
      <c r="AE979" s="479"/>
      <c r="AF979" s="479"/>
      <c r="AG979" s="479"/>
      <c r="AH979" s="479"/>
      <c r="AI979" s="479"/>
      <c r="AJ979" s="479"/>
      <c r="AK979" s="479"/>
      <c r="AL979" s="479"/>
      <c r="AM979" s="479"/>
      <c r="AN979" s="479"/>
      <c r="AO979" s="479"/>
      <c r="AP979" s="479"/>
      <c r="AQ979" s="479"/>
      <c r="AR979" s="479"/>
      <c r="AS979" s="479"/>
      <c r="AT979" s="479"/>
      <c r="AU979" s="479"/>
      <c r="AV979" s="479"/>
      <c r="AW979" s="479"/>
      <c r="AX979" s="479"/>
      <c r="AY979" s="480"/>
    </row>
    <row r="980" spans="1:51" ht="23.1" customHeight="1">
      <c r="B980" s="548"/>
      <c r="C980" s="549"/>
      <c r="D980" s="556" t="s">
        <v>33</v>
      </c>
      <c r="E980" s="554"/>
      <c r="F980" s="554"/>
      <c r="G980" s="554"/>
      <c r="H980" s="554"/>
      <c r="I980" s="554"/>
      <c r="J980" s="554"/>
      <c r="K980" s="554"/>
      <c r="L980" s="555"/>
      <c r="M980" s="946" t="s">
        <v>33</v>
      </c>
      <c r="N980" s="486"/>
      <c r="O980" s="486"/>
      <c r="P980" s="486"/>
      <c r="Q980" s="486"/>
      <c r="R980" s="486"/>
      <c r="S980" s="946" t="s">
        <v>33</v>
      </c>
      <c r="T980" s="486"/>
      <c r="U980" s="486"/>
      <c r="V980" s="486"/>
      <c r="W980" s="486"/>
      <c r="X980" s="486"/>
      <c r="Y980" s="478"/>
      <c r="Z980" s="479"/>
      <c r="AA980" s="479"/>
      <c r="AB980" s="479"/>
      <c r="AC980" s="479"/>
      <c r="AD980" s="479"/>
      <c r="AE980" s="479"/>
      <c r="AF980" s="479"/>
      <c r="AG980" s="479"/>
      <c r="AH980" s="479"/>
      <c r="AI980" s="479"/>
      <c r="AJ980" s="479"/>
      <c r="AK980" s="479"/>
      <c r="AL980" s="479"/>
      <c r="AM980" s="479"/>
      <c r="AN980" s="479"/>
      <c r="AO980" s="479"/>
      <c r="AP980" s="479"/>
      <c r="AQ980" s="479"/>
      <c r="AR980" s="479"/>
      <c r="AS980" s="479"/>
      <c r="AT980" s="479"/>
      <c r="AU980" s="479"/>
      <c r="AV980" s="479"/>
      <c r="AW980" s="479"/>
      <c r="AX980" s="479"/>
      <c r="AY980" s="480"/>
    </row>
    <row r="981" spans="1:51" ht="23.1" customHeight="1">
      <c r="B981" s="548"/>
      <c r="C981" s="549"/>
      <c r="D981" s="556" t="s">
        <v>33</v>
      </c>
      <c r="E981" s="554"/>
      <c r="F981" s="554"/>
      <c r="G981" s="554"/>
      <c r="H981" s="554"/>
      <c r="I981" s="554"/>
      <c r="J981" s="554"/>
      <c r="K981" s="554"/>
      <c r="L981" s="555"/>
      <c r="M981" s="946" t="s">
        <v>33</v>
      </c>
      <c r="N981" s="486"/>
      <c r="O981" s="486"/>
      <c r="P981" s="486"/>
      <c r="Q981" s="486"/>
      <c r="R981" s="486"/>
      <c r="S981" s="946" t="s">
        <v>33</v>
      </c>
      <c r="T981" s="486"/>
      <c r="U981" s="486"/>
      <c r="V981" s="486"/>
      <c r="W981" s="486"/>
      <c r="X981" s="486"/>
      <c r="Y981" s="478"/>
      <c r="Z981" s="479"/>
      <c r="AA981" s="479"/>
      <c r="AB981" s="479"/>
      <c r="AC981" s="479"/>
      <c r="AD981" s="479"/>
      <c r="AE981" s="479"/>
      <c r="AF981" s="479"/>
      <c r="AG981" s="479"/>
      <c r="AH981" s="479"/>
      <c r="AI981" s="479"/>
      <c r="AJ981" s="479"/>
      <c r="AK981" s="479"/>
      <c r="AL981" s="479"/>
      <c r="AM981" s="479"/>
      <c r="AN981" s="479"/>
      <c r="AO981" s="479"/>
      <c r="AP981" s="479"/>
      <c r="AQ981" s="479"/>
      <c r="AR981" s="479"/>
      <c r="AS981" s="479"/>
      <c r="AT981" s="479"/>
      <c r="AU981" s="479"/>
      <c r="AV981" s="479"/>
      <c r="AW981" s="479"/>
      <c r="AX981" s="479"/>
      <c r="AY981" s="480"/>
    </row>
    <row r="982" spans="1:51" ht="23.1" customHeight="1">
      <c r="B982" s="548"/>
      <c r="C982" s="549"/>
      <c r="D982" s="1038" t="s">
        <v>33</v>
      </c>
      <c r="E982" s="475"/>
      <c r="F982" s="475"/>
      <c r="G982" s="475"/>
      <c r="H982" s="475"/>
      <c r="I982" s="475"/>
      <c r="J982" s="475"/>
      <c r="K982" s="475"/>
      <c r="L982" s="476"/>
      <c r="M982" s="945" t="s">
        <v>33</v>
      </c>
      <c r="N982" s="477"/>
      <c r="O982" s="477"/>
      <c r="P982" s="477"/>
      <c r="Q982" s="477"/>
      <c r="R982" s="477"/>
      <c r="S982" s="945" t="s">
        <v>33</v>
      </c>
      <c r="T982" s="477"/>
      <c r="U982" s="477"/>
      <c r="V982" s="477"/>
      <c r="W982" s="477"/>
      <c r="X982" s="477"/>
      <c r="Y982" s="478"/>
      <c r="Z982" s="479"/>
      <c r="AA982" s="479"/>
      <c r="AB982" s="479"/>
      <c r="AC982" s="479"/>
      <c r="AD982" s="479"/>
      <c r="AE982" s="479"/>
      <c r="AF982" s="479"/>
      <c r="AG982" s="479"/>
      <c r="AH982" s="479"/>
      <c r="AI982" s="479"/>
      <c r="AJ982" s="479"/>
      <c r="AK982" s="479"/>
      <c r="AL982" s="479"/>
      <c r="AM982" s="479"/>
      <c r="AN982" s="479"/>
      <c r="AO982" s="479"/>
      <c r="AP982" s="479"/>
      <c r="AQ982" s="479"/>
      <c r="AR982" s="479"/>
      <c r="AS982" s="479"/>
      <c r="AT982" s="479"/>
      <c r="AU982" s="479"/>
      <c r="AV982" s="479"/>
      <c r="AW982" s="479"/>
      <c r="AX982" s="479"/>
      <c r="AY982" s="480"/>
    </row>
    <row r="983" spans="1:51" ht="23.1" customHeight="1">
      <c r="B983" s="550"/>
      <c r="C983" s="551"/>
      <c r="D983" s="481" t="s">
        <v>35</v>
      </c>
      <c r="E983" s="327"/>
      <c r="F983" s="327"/>
      <c r="G983" s="327"/>
      <c r="H983" s="327"/>
      <c r="I983" s="327"/>
      <c r="J983" s="327"/>
      <c r="K983" s="327"/>
      <c r="L983" s="328"/>
      <c r="M983" s="1040" t="s">
        <v>33</v>
      </c>
      <c r="N983" s="482"/>
      <c r="O983" s="482"/>
      <c r="P983" s="482"/>
      <c r="Q983" s="482"/>
      <c r="R983" s="482"/>
      <c r="S983" s="1040" t="s">
        <v>33</v>
      </c>
      <c r="T983" s="482"/>
      <c r="U983" s="482"/>
      <c r="V983" s="482"/>
      <c r="W983" s="482"/>
      <c r="X983" s="482"/>
      <c r="Y983" s="483"/>
      <c r="Z983" s="484"/>
      <c r="AA983" s="484"/>
      <c r="AB983" s="484"/>
      <c r="AC983" s="484"/>
      <c r="AD983" s="484"/>
      <c r="AE983" s="484"/>
      <c r="AF983" s="484"/>
      <c r="AG983" s="484"/>
      <c r="AH983" s="484"/>
      <c r="AI983" s="484"/>
      <c r="AJ983" s="484"/>
      <c r="AK983" s="484"/>
      <c r="AL983" s="484"/>
      <c r="AM983" s="484"/>
      <c r="AN983" s="484"/>
      <c r="AO983" s="484"/>
      <c r="AP983" s="484"/>
      <c r="AQ983" s="484"/>
      <c r="AR983" s="484"/>
      <c r="AS983" s="484"/>
      <c r="AT983" s="484"/>
      <c r="AU983" s="484"/>
      <c r="AV983" s="484"/>
      <c r="AW983" s="484"/>
      <c r="AX983" s="484"/>
      <c r="AY983" s="485"/>
    </row>
    <row r="984" spans="1:51" ht="24.75" customHeight="1">
      <c r="B984" s="19"/>
      <c r="C984" s="19"/>
      <c r="D984" s="19"/>
      <c r="E984" s="19"/>
      <c r="F984" s="19"/>
      <c r="G984" s="19"/>
      <c r="H984" s="20"/>
      <c r="I984" s="20"/>
      <c r="J984" s="20"/>
      <c r="K984" s="20"/>
      <c r="L984" s="20"/>
      <c r="M984" s="20"/>
      <c r="N984" s="20"/>
      <c r="O984" s="20"/>
      <c r="P984" s="20"/>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row>
    <row r="985" spans="1:51" ht="23.25" customHeight="1" thickBot="1">
      <c r="A985" s="8"/>
      <c r="B985" s="689" t="s">
        <v>121</v>
      </c>
      <c r="C985" s="690"/>
      <c r="D985" s="690"/>
      <c r="E985" s="690"/>
      <c r="F985" s="690"/>
      <c r="G985" s="690"/>
      <c r="H985" s="690" t="s">
        <v>68</v>
      </c>
      <c r="I985" s="690"/>
      <c r="J985" s="690"/>
      <c r="K985" s="690"/>
      <c r="L985" s="690"/>
      <c r="M985" s="690"/>
      <c r="N985" s="690"/>
      <c r="O985" s="690"/>
      <c r="P985" s="690"/>
      <c r="Q985" s="690"/>
      <c r="R985" s="690"/>
      <c r="S985" s="690"/>
      <c r="T985" s="690"/>
      <c r="U985" s="690"/>
      <c r="V985" s="690"/>
      <c r="W985" s="690"/>
      <c r="X985" s="690"/>
      <c r="Y985" s="690"/>
      <c r="Z985" s="690"/>
      <c r="AA985" s="690"/>
      <c r="AB985" s="690"/>
      <c r="AC985" s="690"/>
      <c r="AD985" s="690"/>
      <c r="AE985" s="690"/>
      <c r="AF985" s="690"/>
      <c r="AG985" s="690"/>
      <c r="AH985" s="690"/>
      <c r="AI985" s="690"/>
      <c r="AJ985" s="690"/>
      <c r="AK985" s="690"/>
      <c r="AL985" s="690"/>
      <c r="AM985" s="690"/>
      <c r="AN985" s="690"/>
      <c r="AO985" s="690"/>
      <c r="AP985" s="690"/>
      <c r="AQ985" s="690"/>
      <c r="AR985" s="690"/>
      <c r="AS985" s="690"/>
      <c r="AT985" s="690"/>
      <c r="AU985" s="690"/>
      <c r="AV985" s="690"/>
      <c r="AW985" s="690"/>
      <c r="AX985" s="690"/>
      <c r="AY985" s="690"/>
    </row>
    <row r="986" spans="1:51" ht="14.25" customHeight="1">
      <c r="A986" s="13"/>
      <c r="B986" s="667" t="s">
        <v>122</v>
      </c>
      <c r="C986" s="668"/>
      <c r="D986" s="668"/>
      <c r="E986" s="668"/>
      <c r="F986" s="668"/>
      <c r="G986" s="669"/>
      <c r="H986" s="22" t="s">
        <v>123</v>
      </c>
      <c r="I986" s="23"/>
      <c r="J986" s="23"/>
      <c r="K986" s="23"/>
      <c r="L986" s="23"/>
      <c r="M986" s="23"/>
      <c r="N986" s="23"/>
      <c r="O986" s="23"/>
      <c r="P986" s="23"/>
      <c r="Q986" s="23"/>
      <c r="R986" s="23"/>
      <c r="S986" s="23"/>
      <c r="T986" s="23"/>
      <c r="U986" s="23"/>
      <c r="V986" s="23"/>
      <c r="W986" s="23"/>
      <c r="X986" s="23"/>
      <c r="Y986" s="23"/>
      <c r="Z986" s="23"/>
      <c r="AA986" s="23"/>
      <c r="AB986" s="23"/>
      <c r="AC986" s="23"/>
      <c r="AD986" s="23"/>
      <c r="AE986" s="23"/>
      <c r="AF986" s="23"/>
      <c r="AG986" s="23"/>
      <c r="AH986" s="23"/>
      <c r="AI986" s="23"/>
      <c r="AJ986" s="23"/>
      <c r="AK986" s="23"/>
      <c r="AL986" s="23"/>
      <c r="AM986" s="23"/>
      <c r="AN986" s="23"/>
      <c r="AO986" s="23"/>
      <c r="AP986" s="23"/>
      <c r="AQ986" s="23"/>
      <c r="AR986" s="23"/>
      <c r="AS986" s="23"/>
      <c r="AT986" s="23"/>
      <c r="AU986" s="23"/>
      <c r="AV986" s="23"/>
      <c r="AW986" s="23"/>
      <c r="AX986" s="23"/>
      <c r="AY986" s="24"/>
    </row>
    <row r="987" spans="1:51" ht="14.25" customHeight="1">
      <c r="A987" s="8"/>
      <c r="B987" s="394"/>
      <c r="C987" s="395"/>
      <c r="D987" s="395"/>
      <c r="E987" s="395"/>
      <c r="F987" s="395"/>
      <c r="G987" s="396"/>
      <c r="H987" s="25"/>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L987" s="26"/>
      <c r="AM987" s="26"/>
      <c r="AN987" s="26"/>
      <c r="AO987" s="26"/>
      <c r="AP987" s="26"/>
      <c r="AQ987" s="26"/>
      <c r="AR987" s="26"/>
      <c r="AS987" s="26"/>
      <c r="AT987" s="26"/>
      <c r="AU987" s="26"/>
      <c r="AV987" s="26"/>
      <c r="AW987" s="26"/>
      <c r="AX987" s="26"/>
      <c r="AY987" s="27"/>
    </row>
    <row r="988" spans="1:51" ht="14.25" customHeight="1">
      <c r="A988" s="8"/>
      <c r="B988" s="394"/>
      <c r="C988" s="395"/>
      <c r="D988" s="395"/>
      <c r="E988" s="395"/>
      <c r="F988" s="395"/>
      <c r="G988" s="396"/>
      <c r="H988" s="25"/>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c r="AF988" s="26"/>
      <c r="AG988" s="26"/>
      <c r="AH988" s="26"/>
      <c r="AI988" s="26"/>
      <c r="AJ988" s="26"/>
      <c r="AK988" s="26"/>
      <c r="AL988" s="26"/>
      <c r="AM988" s="26"/>
      <c r="AN988" s="26"/>
      <c r="AO988" s="26"/>
      <c r="AP988" s="26"/>
      <c r="AQ988" s="26"/>
      <c r="AR988" s="26"/>
      <c r="AS988" s="26"/>
      <c r="AT988" s="26"/>
      <c r="AU988" s="26"/>
      <c r="AV988" s="26"/>
      <c r="AW988" s="26"/>
      <c r="AX988" s="26"/>
      <c r="AY988" s="27"/>
    </row>
    <row r="989" spans="1:51" ht="14.25" customHeight="1">
      <c r="A989" s="8"/>
      <c r="B989" s="394"/>
      <c r="C989" s="395"/>
      <c r="D989" s="395"/>
      <c r="E989" s="395"/>
      <c r="F989" s="395"/>
      <c r="G989" s="396"/>
      <c r="H989" s="25"/>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c r="AF989" s="26"/>
      <c r="AG989" s="26"/>
      <c r="AH989" s="26"/>
      <c r="AI989" s="26"/>
      <c r="AJ989" s="26"/>
      <c r="AK989" s="26"/>
      <c r="AL989" s="26"/>
      <c r="AM989" s="26"/>
      <c r="AN989" s="26"/>
      <c r="AO989" s="26"/>
      <c r="AP989" s="26"/>
      <c r="AQ989" s="26"/>
      <c r="AR989" s="26"/>
      <c r="AS989" s="26"/>
      <c r="AT989" s="26"/>
      <c r="AU989" s="26"/>
      <c r="AV989" s="26"/>
      <c r="AW989" s="26"/>
      <c r="AX989" s="26"/>
      <c r="AY989" s="27"/>
    </row>
    <row r="990" spans="1:51" ht="14.25" customHeight="1">
      <c r="A990" s="8"/>
      <c r="B990" s="394"/>
      <c r="C990" s="395"/>
      <c r="D990" s="395"/>
      <c r="E990" s="395"/>
      <c r="F990" s="395"/>
      <c r="G990" s="396"/>
      <c r="H990" s="25"/>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c r="AL990" s="26"/>
      <c r="AM990" s="26"/>
      <c r="AN990" s="26"/>
      <c r="AO990" s="26"/>
      <c r="AP990" s="26"/>
      <c r="AQ990" s="26"/>
      <c r="AR990" s="26"/>
      <c r="AS990" s="26"/>
      <c r="AT990" s="26"/>
      <c r="AU990" s="26"/>
      <c r="AV990" s="26"/>
      <c r="AW990" s="26"/>
      <c r="AX990" s="26"/>
      <c r="AY990" s="27"/>
    </row>
    <row r="991" spans="1:51" ht="14.25" customHeight="1">
      <c r="A991" s="8"/>
      <c r="B991" s="394"/>
      <c r="C991" s="395"/>
      <c r="D991" s="395"/>
      <c r="E991" s="395"/>
      <c r="F991" s="395"/>
      <c r="G991" s="396"/>
      <c r="H991" s="25"/>
      <c r="I991" s="26"/>
      <c r="J991" s="26"/>
      <c r="K991" s="26"/>
      <c r="L991" s="26"/>
      <c r="M991" s="35"/>
      <c r="N991" s="36"/>
      <c r="O991" s="36"/>
      <c r="P991" s="36"/>
      <c r="Q991" s="36"/>
      <c r="R991" s="36"/>
      <c r="S991" s="36"/>
      <c r="T991" s="36"/>
      <c r="U991" s="36"/>
      <c r="V991" s="36"/>
      <c r="W991" s="36"/>
      <c r="X991" s="36"/>
      <c r="Y991" s="36"/>
      <c r="Z991" s="36"/>
      <c r="AA991" s="36"/>
      <c r="AB991" s="37"/>
      <c r="AC991" s="26"/>
      <c r="AD991" s="26"/>
      <c r="AE991" s="26"/>
      <c r="AF991" s="26"/>
      <c r="AG991" s="26"/>
      <c r="AH991" s="26"/>
      <c r="AI991" s="26"/>
      <c r="AJ991" s="26"/>
      <c r="AK991" s="26"/>
      <c r="AL991" s="26"/>
      <c r="AM991" s="26"/>
      <c r="AN991" s="26"/>
      <c r="AO991" s="26"/>
      <c r="AP991" s="26"/>
      <c r="AQ991" s="26"/>
      <c r="AR991" s="26"/>
      <c r="AS991" s="26"/>
      <c r="AT991" s="26"/>
      <c r="AU991" s="26"/>
      <c r="AV991" s="26"/>
      <c r="AW991" s="26"/>
      <c r="AX991" s="26"/>
      <c r="AY991" s="27"/>
    </row>
    <row r="992" spans="1:51" ht="14.25" customHeight="1">
      <c r="A992" s="8"/>
      <c r="B992" s="394"/>
      <c r="C992" s="395"/>
      <c r="D992" s="395"/>
      <c r="E992" s="395"/>
      <c r="F992" s="395"/>
      <c r="G992" s="396"/>
      <c r="H992" s="25"/>
      <c r="I992" s="26"/>
      <c r="J992" s="26"/>
      <c r="K992" s="26"/>
      <c r="L992" s="26"/>
      <c r="M992" s="986" t="s">
        <v>124</v>
      </c>
      <c r="N992" s="987"/>
      <c r="O992" s="987"/>
      <c r="P992" s="987"/>
      <c r="Q992" s="987"/>
      <c r="R992" s="987"/>
      <c r="S992" s="987"/>
      <c r="T992" s="987"/>
      <c r="U992" s="987"/>
      <c r="V992" s="987"/>
      <c r="W992" s="987"/>
      <c r="X992" s="987"/>
      <c r="Y992" s="987"/>
      <c r="Z992" s="987"/>
      <c r="AA992" s="987"/>
      <c r="AB992" s="988"/>
      <c r="AC992" s="26"/>
      <c r="AD992" s="26"/>
      <c r="AE992" s="26"/>
      <c r="AF992" s="26"/>
      <c r="AG992" s="26"/>
      <c r="AH992" s="26"/>
      <c r="AI992" s="26"/>
      <c r="AJ992" s="26"/>
      <c r="AK992" s="26"/>
      <c r="AL992" s="26"/>
      <c r="AM992" s="26"/>
      <c r="AN992" s="26"/>
      <c r="AO992" s="26"/>
      <c r="AP992" s="26"/>
      <c r="AQ992" s="26"/>
      <c r="AR992" s="26"/>
      <c r="AS992" s="26"/>
      <c r="AT992" s="26"/>
      <c r="AU992" s="26"/>
      <c r="AV992" s="26"/>
      <c r="AW992" s="26"/>
      <c r="AX992" s="26"/>
      <c r="AY992" s="27"/>
    </row>
    <row r="993" spans="1:51" ht="14.25" customHeight="1">
      <c r="A993" s="8"/>
      <c r="B993" s="394"/>
      <c r="C993" s="395"/>
      <c r="D993" s="395"/>
      <c r="E993" s="395"/>
      <c r="F993" s="395"/>
      <c r="G993" s="396"/>
      <c r="H993" s="25"/>
      <c r="I993" s="26"/>
      <c r="J993" s="26"/>
      <c r="K993" s="26"/>
      <c r="L993" s="26"/>
      <c r="M993" s="986" t="s">
        <v>269</v>
      </c>
      <c r="N993" s="987"/>
      <c r="O993" s="987"/>
      <c r="P993" s="987"/>
      <c r="Q993" s="987"/>
      <c r="R993" s="987"/>
      <c r="S993" s="987"/>
      <c r="T993" s="987"/>
      <c r="U993" s="987"/>
      <c r="V993" s="987"/>
      <c r="W993" s="987"/>
      <c r="X993" s="987"/>
      <c r="Y993" s="987"/>
      <c r="Z993" s="987"/>
      <c r="AA993" s="987"/>
      <c r="AB993" s="988"/>
      <c r="AC993" s="26"/>
      <c r="AD993" s="26"/>
      <c r="AE993" s="26"/>
      <c r="AF993" s="26"/>
      <c r="AG993" s="26"/>
      <c r="AH993" s="26"/>
      <c r="AI993" s="26"/>
      <c r="AJ993" s="26"/>
      <c r="AK993" s="26"/>
      <c r="AL993" s="26"/>
      <c r="AM993" s="26"/>
      <c r="AN993" s="26"/>
      <c r="AO993" s="26"/>
      <c r="AP993" s="26"/>
      <c r="AQ993" s="26"/>
      <c r="AR993" s="26"/>
      <c r="AS993" s="26"/>
      <c r="AT993" s="26"/>
      <c r="AU993" s="26"/>
      <c r="AV993" s="26"/>
      <c r="AW993" s="26"/>
      <c r="AX993" s="26"/>
      <c r="AY993" s="27"/>
    </row>
    <row r="994" spans="1:51" ht="14.25" customHeight="1">
      <c r="A994" s="8"/>
      <c r="B994" s="394"/>
      <c r="C994" s="395"/>
      <c r="D994" s="395"/>
      <c r="E994" s="395"/>
      <c r="F994" s="395"/>
      <c r="G994" s="396"/>
      <c r="H994" s="25"/>
      <c r="I994" s="26"/>
      <c r="J994" s="26"/>
      <c r="K994" s="26"/>
      <c r="L994" s="26"/>
      <c r="M994" s="38"/>
      <c r="N994" s="39"/>
      <c r="O994" s="39"/>
      <c r="P994" s="40"/>
      <c r="Q994" s="40"/>
      <c r="R994" s="40"/>
      <c r="S994" s="40"/>
      <c r="T994" s="40"/>
      <c r="U994" s="40"/>
      <c r="V994" s="40"/>
      <c r="W994" s="40"/>
      <c r="X994" s="40"/>
      <c r="Y994" s="40"/>
      <c r="Z994" s="39"/>
      <c r="AA994" s="39"/>
      <c r="AB994" s="41"/>
      <c r="AC994" s="26"/>
      <c r="AD994" s="26"/>
      <c r="AE994" s="26"/>
      <c r="AF994" s="26"/>
      <c r="AG994" s="26"/>
      <c r="AH994" s="26"/>
      <c r="AI994" s="26"/>
      <c r="AJ994" s="26"/>
      <c r="AK994" s="26"/>
      <c r="AL994" s="26"/>
      <c r="AM994" s="26"/>
      <c r="AN994" s="26"/>
      <c r="AO994" s="26"/>
      <c r="AP994" s="26"/>
      <c r="AQ994" s="26"/>
      <c r="AR994" s="26"/>
      <c r="AS994" s="26"/>
      <c r="AT994" s="26"/>
      <c r="AU994" s="26"/>
      <c r="AV994" s="26"/>
      <c r="AW994" s="26"/>
      <c r="AX994" s="26"/>
      <c r="AY994" s="27"/>
    </row>
    <row r="995" spans="1:51" ht="14.25" customHeight="1">
      <c r="A995" s="8"/>
      <c r="B995" s="394"/>
      <c r="C995" s="395"/>
      <c r="D995" s="395"/>
      <c r="E995" s="395"/>
      <c r="F995" s="395"/>
      <c r="G995" s="396"/>
      <c r="H995" s="25"/>
      <c r="I995" s="26"/>
      <c r="J995" s="26"/>
      <c r="K995" s="26"/>
      <c r="L995" s="26"/>
      <c r="M995" s="26"/>
      <c r="N995" s="80"/>
      <c r="O995" s="26"/>
      <c r="P995" s="26"/>
      <c r="Q995" s="26"/>
      <c r="R995" s="26"/>
      <c r="S995" s="26"/>
      <c r="T995" s="26"/>
      <c r="U995" s="26"/>
      <c r="V995" s="26"/>
      <c r="W995" s="26"/>
      <c r="X995" s="26"/>
      <c r="Y995" s="26"/>
      <c r="Z995" s="26"/>
      <c r="AA995" s="26"/>
      <c r="AB995" s="26"/>
      <c r="AC995" s="26"/>
      <c r="AD995" s="26"/>
      <c r="AE995" s="26"/>
      <c r="AF995" s="26"/>
      <c r="AG995" s="26"/>
      <c r="AH995" s="26"/>
      <c r="AI995" s="26"/>
      <c r="AJ995" s="26"/>
      <c r="AK995" s="26"/>
      <c r="AL995" s="26"/>
      <c r="AM995" s="26"/>
      <c r="AN995" s="26"/>
      <c r="AO995" s="26"/>
      <c r="AP995" s="26"/>
      <c r="AQ995" s="26"/>
      <c r="AR995" s="26"/>
      <c r="AS995" s="26"/>
      <c r="AT995" s="26"/>
      <c r="AU995" s="26"/>
      <c r="AV995" s="26"/>
      <c r="AW995" s="26"/>
      <c r="AX995" s="26"/>
      <c r="AY995" s="27"/>
    </row>
    <row r="996" spans="1:51" ht="14.25" customHeight="1">
      <c r="A996" s="8"/>
      <c r="B996" s="394"/>
      <c r="C996" s="395"/>
      <c r="D996" s="395"/>
      <c r="E996" s="395"/>
      <c r="F996" s="395"/>
      <c r="G996" s="396"/>
      <c r="H996" s="25"/>
      <c r="I996" s="26"/>
      <c r="J996" s="26"/>
      <c r="K996" s="26"/>
      <c r="L996" s="26"/>
      <c r="M996" s="26"/>
      <c r="N996" s="27"/>
      <c r="O996" s="26"/>
      <c r="P996" s="26"/>
      <c r="Q996" s="26"/>
      <c r="R996" s="26"/>
      <c r="S996" s="26"/>
      <c r="T996" s="26"/>
      <c r="U996" s="26"/>
      <c r="V996" s="26"/>
      <c r="W996" s="26"/>
      <c r="X996" s="26"/>
      <c r="Y996" s="26"/>
      <c r="Z996" s="26"/>
      <c r="AA996" s="26"/>
      <c r="AB996" s="26"/>
      <c r="AC996" s="26"/>
      <c r="AD996" s="26"/>
      <c r="AE996" s="26"/>
      <c r="AF996" s="26"/>
      <c r="AG996" s="26"/>
      <c r="AH996" s="26"/>
      <c r="AI996" s="26"/>
      <c r="AJ996" s="26"/>
      <c r="AK996" s="26"/>
      <c r="AL996" s="26"/>
      <c r="AM996" s="26"/>
      <c r="AN996" s="26"/>
      <c r="AO996" s="26"/>
      <c r="AP996" s="26"/>
      <c r="AQ996" s="26"/>
      <c r="AR996" s="26"/>
      <c r="AS996" s="26"/>
      <c r="AT996" s="26"/>
      <c r="AU996" s="26"/>
      <c r="AV996" s="26"/>
      <c r="AW996" s="26"/>
      <c r="AX996" s="26"/>
      <c r="AY996" s="27"/>
    </row>
    <row r="997" spans="1:51" ht="14.25" customHeight="1">
      <c r="A997" s="8"/>
      <c r="B997" s="394"/>
      <c r="C997" s="395"/>
      <c r="D997" s="395"/>
      <c r="E997" s="395"/>
      <c r="F997" s="395"/>
      <c r="G997" s="396"/>
      <c r="H997" s="25"/>
      <c r="I997" s="26"/>
      <c r="J997" s="26"/>
      <c r="K997" s="26"/>
      <c r="L997" s="26"/>
      <c r="M997" s="26"/>
      <c r="N997" s="27"/>
      <c r="O997" s="26"/>
      <c r="P997" s="26"/>
      <c r="Q997" s="26"/>
      <c r="R997" s="26"/>
      <c r="S997" s="26"/>
      <c r="T997" s="26"/>
      <c r="U997" s="26"/>
      <c r="V997" s="1039" t="s">
        <v>270</v>
      </c>
      <c r="W997" s="1039"/>
      <c r="X997" s="1039"/>
      <c r="Y997" s="1039"/>
      <c r="Z997" s="1039"/>
      <c r="AA997" s="1039"/>
      <c r="AB997" s="1039"/>
      <c r="AC997" s="26"/>
      <c r="AD997" s="26"/>
      <c r="AE997" s="26"/>
      <c r="AF997" s="26"/>
      <c r="AG997" s="26"/>
      <c r="AH997" s="26"/>
      <c r="AI997" s="26"/>
      <c r="AJ997" s="26"/>
      <c r="AK997" s="26"/>
      <c r="AL997" s="26"/>
      <c r="AM997" s="26"/>
      <c r="AN997" s="26"/>
      <c r="AO997" s="26"/>
      <c r="AP997" s="26"/>
      <c r="AQ997" s="26"/>
      <c r="AR997" s="26"/>
      <c r="AS997" s="26"/>
      <c r="AT997" s="26"/>
      <c r="AU997" s="26"/>
      <c r="AV997" s="26"/>
      <c r="AW997" s="26"/>
      <c r="AX997" s="26"/>
      <c r="AY997" s="27"/>
    </row>
    <row r="998" spans="1:51" ht="14.25" customHeight="1">
      <c r="A998" s="8"/>
      <c r="B998" s="394"/>
      <c r="C998" s="395"/>
      <c r="D998" s="395"/>
      <c r="E998" s="395"/>
      <c r="F998" s="395"/>
      <c r="G998" s="396"/>
      <c r="H998" s="25"/>
      <c r="I998" s="26"/>
      <c r="J998" s="26"/>
      <c r="K998" s="26"/>
      <c r="L998" s="26"/>
      <c r="M998" s="26"/>
      <c r="N998" s="27"/>
      <c r="O998" s="26"/>
      <c r="P998" s="26"/>
      <c r="Q998" s="26"/>
      <c r="R998" s="26"/>
      <c r="S998" s="26"/>
      <c r="T998" s="26"/>
      <c r="U998" s="26"/>
      <c r="V998" s="35"/>
      <c r="W998" s="36"/>
      <c r="X998" s="36"/>
      <c r="Y998" s="36"/>
      <c r="Z998" s="36"/>
      <c r="AA998" s="36"/>
      <c r="AB998" s="36"/>
      <c r="AC998" s="36"/>
      <c r="AD998" s="36"/>
      <c r="AE998" s="36"/>
      <c r="AF998" s="36"/>
      <c r="AG998" s="36"/>
      <c r="AH998" s="36"/>
      <c r="AI998" s="36"/>
      <c r="AJ998" s="36"/>
      <c r="AK998" s="37"/>
      <c r="AL998" s="26"/>
      <c r="AM998" s="26"/>
      <c r="AN998" s="26"/>
      <c r="AO998" s="26"/>
      <c r="AP998" s="26"/>
      <c r="AQ998" s="26"/>
      <c r="AR998" s="26"/>
      <c r="AS998" s="26"/>
      <c r="AT998" s="26"/>
      <c r="AU998" s="26"/>
      <c r="AV998" s="26"/>
      <c r="AW998" s="26"/>
      <c r="AX998" s="26"/>
      <c r="AY998" s="27"/>
    </row>
    <row r="999" spans="1:51" ht="14.25" customHeight="1" thickBot="1">
      <c r="A999" s="8"/>
      <c r="B999" s="394"/>
      <c r="C999" s="395"/>
      <c r="D999" s="395"/>
      <c r="E999" s="395"/>
      <c r="F999" s="395"/>
      <c r="G999" s="396"/>
      <c r="H999" s="25"/>
      <c r="I999" s="26"/>
      <c r="J999" s="26"/>
      <c r="K999" s="26"/>
      <c r="L999" s="26"/>
      <c r="M999" s="26"/>
      <c r="N999" s="27"/>
      <c r="O999" s="26"/>
      <c r="P999" s="26"/>
      <c r="Q999" s="26"/>
      <c r="R999" s="26"/>
      <c r="S999" s="26"/>
      <c r="T999" s="26"/>
      <c r="U999" s="26"/>
      <c r="V999" s="986" t="s">
        <v>271</v>
      </c>
      <c r="W999" s="987"/>
      <c r="X999" s="987"/>
      <c r="Y999" s="987"/>
      <c r="Z999" s="987"/>
      <c r="AA999" s="987"/>
      <c r="AB999" s="987"/>
      <c r="AC999" s="987"/>
      <c r="AD999" s="987"/>
      <c r="AE999" s="987"/>
      <c r="AF999" s="987"/>
      <c r="AG999" s="987"/>
      <c r="AH999" s="987"/>
      <c r="AI999" s="987"/>
      <c r="AJ999" s="987"/>
      <c r="AK999" s="988"/>
      <c r="AL999" s="26"/>
      <c r="AM999" s="26"/>
      <c r="AN999" s="26"/>
      <c r="AO999" s="26"/>
      <c r="AP999" s="26"/>
      <c r="AQ999" s="26"/>
      <c r="AR999" s="26"/>
      <c r="AS999" s="26"/>
      <c r="AT999" s="26"/>
      <c r="AU999" s="26"/>
      <c r="AV999" s="26"/>
      <c r="AW999" s="26"/>
      <c r="AX999" s="26"/>
      <c r="AY999" s="27"/>
    </row>
    <row r="1000" spans="1:51" ht="14.25" customHeight="1">
      <c r="A1000" s="8"/>
      <c r="B1000" s="394"/>
      <c r="C1000" s="395"/>
      <c r="D1000" s="395"/>
      <c r="E1000" s="395"/>
      <c r="F1000" s="395"/>
      <c r="G1000" s="396"/>
      <c r="H1000" s="25"/>
      <c r="I1000" s="26"/>
      <c r="J1000" s="26"/>
      <c r="K1000" s="26"/>
      <c r="L1000" s="26"/>
      <c r="M1000" s="26"/>
      <c r="N1000" s="27"/>
      <c r="O1000" s="81"/>
      <c r="P1000" s="23"/>
      <c r="Q1000" s="23"/>
      <c r="R1000" s="23"/>
      <c r="S1000" s="23"/>
      <c r="T1000" s="23"/>
      <c r="U1000" s="82"/>
      <c r="V1000" s="986" t="s">
        <v>272</v>
      </c>
      <c r="W1000" s="987"/>
      <c r="X1000" s="987"/>
      <c r="Y1000" s="987"/>
      <c r="Z1000" s="987"/>
      <c r="AA1000" s="987"/>
      <c r="AB1000" s="987"/>
      <c r="AC1000" s="987"/>
      <c r="AD1000" s="987"/>
      <c r="AE1000" s="987"/>
      <c r="AF1000" s="987"/>
      <c r="AG1000" s="987"/>
      <c r="AH1000" s="987"/>
      <c r="AI1000" s="987"/>
      <c r="AJ1000" s="987"/>
      <c r="AK1000" s="988"/>
      <c r="AL1000" s="26"/>
      <c r="AM1000" s="26"/>
      <c r="AN1000" s="26"/>
      <c r="AO1000" s="26"/>
      <c r="AP1000" s="26"/>
      <c r="AQ1000" s="26"/>
      <c r="AR1000" s="26"/>
      <c r="AS1000" s="26"/>
      <c r="AT1000" s="26"/>
      <c r="AU1000" s="26"/>
      <c r="AV1000" s="26"/>
      <c r="AW1000" s="26"/>
      <c r="AX1000" s="26"/>
      <c r="AY1000" s="27"/>
    </row>
    <row r="1001" spans="1:51" ht="14.25" customHeight="1">
      <c r="A1001" s="8"/>
      <c r="B1001" s="394"/>
      <c r="C1001" s="395"/>
      <c r="D1001" s="395"/>
      <c r="E1001" s="395"/>
      <c r="F1001" s="395"/>
      <c r="G1001" s="396"/>
      <c r="H1001" s="25"/>
      <c r="I1001" s="26"/>
      <c r="J1001" s="26"/>
      <c r="K1001" s="26"/>
      <c r="L1001" s="26"/>
      <c r="M1001" s="26"/>
      <c r="N1001" s="27"/>
      <c r="O1001" s="26"/>
      <c r="P1001" s="26"/>
      <c r="Q1001" s="26"/>
      <c r="R1001" s="26"/>
      <c r="S1001" s="26"/>
      <c r="T1001" s="26"/>
      <c r="U1001" s="26"/>
      <c r="V1001" s="38"/>
      <c r="W1001" s="39"/>
      <c r="X1001" s="39"/>
      <c r="Y1001" s="40"/>
      <c r="Z1001" s="40"/>
      <c r="AA1001" s="40"/>
      <c r="AB1001" s="40"/>
      <c r="AC1001" s="40"/>
      <c r="AD1001" s="40"/>
      <c r="AE1001" s="40"/>
      <c r="AF1001" s="40"/>
      <c r="AG1001" s="40"/>
      <c r="AH1001" s="40"/>
      <c r="AI1001" s="39"/>
      <c r="AJ1001" s="39"/>
      <c r="AK1001" s="41"/>
      <c r="AL1001" s="26"/>
      <c r="AM1001" s="26"/>
      <c r="AN1001" s="26"/>
      <c r="AO1001" s="26"/>
      <c r="AP1001" s="26"/>
      <c r="AQ1001" s="26"/>
      <c r="AR1001" s="26"/>
      <c r="AS1001" s="26"/>
      <c r="AT1001" s="26"/>
      <c r="AU1001" s="26"/>
      <c r="AV1001" s="26"/>
      <c r="AW1001" s="26"/>
      <c r="AX1001" s="26"/>
      <c r="AY1001" s="27"/>
    </row>
    <row r="1002" spans="1:51" ht="14.25" customHeight="1">
      <c r="A1002" s="8"/>
      <c r="B1002" s="394"/>
      <c r="C1002" s="395"/>
      <c r="D1002" s="395"/>
      <c r="E1002" s="395"/>
      <c r="F1002" s="395"/>
      <c r="G1002" s="396"/>
      <c r="H1002" s="25"/>
      <c r="I1002" s="26"/>
      <c r="J1002" s="26"/>
      <c r="K1002" s="26"/>
      <c r="L1002" s="26"/>
      <c r="M1002" s="26"/>
      <c r="N1002" s="27"/>
      <c r="O1002" s="26"/>
      <c r="P1002" s="26"/>
      <c r="Q1002" s="26"/>
      <c r="R1002" s="26"/>
      <c r="S1002" s="26"/>
      <c r="T1002" s="26"/>
      <c r="U1002" s="26"/>
      <c r="V1002" s="1008" t="s">
        <v>273</v>
      </c>
      <c r="W1002" s="1008"/>
      <c r="X1002" s="1008"/>
      <c r="Y1002" s="1008"/>
      <c r="Z1002" s="1008"/>
      <c r="AA1002" s="1008"/>
      <c r="AB1002" s="1008"/>
      <c r="AC1002" s="1008"/>
      <c r="AD1002" s="1008"/>
      <c r="AE1002" s="1008"/>
      <c r="AF1002" s="1008"/>
      <c r="AG1002" s="1008"/>
      <c r="AH1002" s="1008"/>
      <c r="AI1002" s="1008"/>
      <c r="AJ1002" s="1008"/>
      <c r="AK1002" s="1008"/>
      <c r="AL1002" s="26"/>
      <c r="AM1002" s="26"/>
      <c r="AN1002" s="26"/>
      <c r="AO1002" s="26"/>
      <c r="AP1002" s="26"/>
      <c r="AQ1002" s="26"/>
      <c r="AR1002" s="26"/>
      <c r="AS1002" s="26"/>
      <c r="AT1002" s="26"/>
      <c r="AU1002" s="26"/>
      <c r="AV1002" s="26"/>
      <c r="AW1002" s="26"/>
      <c r="AX1002" s="26"/>
      <c r="AY1002" s="27"/>
    </row>
    <row r="1003" spans="1:51" ht="14.25" customHeight="1">
      <c r="A1003" s="8"/>
      <c r="B1003" s="394"/>
      <c r="C1003" s="395"/>
      <c r="D1003" s="395"/>
      <c r="E1003" s="395"/>
      <c r="F1003" s="395"/>
      <c r="G1003" s="396"/>
      <c r="H1003" s="25"/>
      <c r="I1003" s="26"/>
      <c r="J1003" s="26"/>
      <c r="K1003" s="26"/>
      <c r="L1003" s="26"/>
      <c r="M1003" s="26"/>
      <c r="N1003" s="27"/>
      <c r="O1003" s="26"/>
      <c r="P1003" s="26"/>
      <c r="Q1003" s="26"/>
      <c r="R1003" s="26"/>
      <c r="S1003" s="26"/>
      <c r="T1003" s="26"/>
      <c r="U1003" s="26"/>
      <c r="V1003" s="26"/>
      <c r="W1003" s="26"/>
      <c r="X1003" s="26"/>
      <c r="Y1003" s="26"/>
      <c r="Z1003" s="26"/>
      <c r="AA1003" s="26"/>
      <c r="AB1003" s="26"/>
      <c r="AC1003" s="26"/>
      <c r="AD1003" s="26"/>
      <c r="AE1003" s="26"/>
      <c r="AF1003" s="26"/>
      <c r="AG1003" s="26"/>
      <c r="AH1003" s="26"/>
      <c r="AI1003" s="26"/>
      <c r="AJ1003" s="26"/>
      <c r="AK1003" s="26"/>
      <c r="AL1003" s="26"/>
      <c r="AM1003" s="26"/>
      <c r="AN1003" s="26"/>
      <c r="AO1003" s="26"/>
      <c r="AP1003" s="26"/>
      <c r="AQ1003" s="26"/>
      <c r="AR1003" s="26"/>
      <c r="AS1003" s="26"/>
      <c r="AT1003" s="26"/>
      <c r="AU1003" s="26"/>
      <c r="AV1003" s="26"/>
      <c r="AW1003" s="26"/>
      <c r="AX1003" s="26"/>
      <c r="AY1003" s="27"/>
    </row>
    <row r="1004" spans="1:51" ht="14.25" customHeight="1">
      <c r="A1004" s="8"/>
      <c r="B1004" s="394"/>
      <c r="C1004" s="395"/>
      <c r="D1004" s="395"/>
      <c r="E1004" s="395"/>
      <c r="F1004" s="395"/>
      <c r="G1004" s="396"/>
      <c r="H1004" s="25"/>
      <c r="I1004" s="26"/>
      <c r="J1004" s="26"/>
      <c r="K1004" s="26"/>
      <c r="L1004" s="26"/>
      <c r="M1004" s="26"/>
      <c r="N1004" s="27"/>
      <c r="O1004" s="26"/>
      <c r="P1004" s="26"/>
      <c r="Q1004" s="26"/>
      <c r="R1004" s="26"/>
      <c r="S1004" s="26"/>
      <c r="T1004" s="26"/>
      <c r="U1004" s="26"/>
      <c r="V1004" s="1039" t="s">
        <v>126</v>
      </c>
      <c r="W1004" s="1039"/>
      <c r="X1004" s="1039"/>
      <c r="Y1004" s="1039"/>
      <c r="Z1004" s="1039"/>
      <c r="AA1004" s="1039"/>
      <c r="AB1004" s="1039"/>
      <c r="AC1004" s="26"/>
      <c r="AD1004" s="26"/>
      <c r="AE1004" s="26"/>
      <c r="AF1004" s="26"/>
      <c r="AG1004" s="26"/>
      <c r="AH1004" s="26"/>
      <c r="AI1004" s="26"/>
      <c r="AJ1004" s="26"/>
      <c r="AK1004" s="26"/>
      <c r="AL1004" s="26"/>
      <c r="AM1004" s="26"/>
      <c r="AN1004" s="26"/>
      <c r="AO1004" s="26"/>
      <c r="AP1004" s="26"/>
      <c r="AQ1004" s="26"/>
      <c r="AR1004" s="26"/>
      <c r="AS1004" s="26"/>
      <c r="AT1004" s="26"/>
      <c r="AU1004" s="26"/>
      <c r="AV1004" s="26"/>
      <c r="AW1004" s="26"/>
      <c r="AX1004" s="26"/>
      <c r="AY1004" s="27"/>
    </row>
    <row r="1005" spans="1:51" ht="14.25" customHeight="1">
      <c r="A1005" s="8"/>
      <c r="B1005" s="394"/>
      <c r="C1005" s="395"/>
      <c r="D1005" s="395"/>
      <c r="E1005" s="395"/>
      <c r="F1005" s="395"/>
      <c r="G1005" s="396"/>
      <c r="H1005" s="25"/>
      <c r="I1005" s="26"/>
      <c r="J1005" s="26"/>
      <c r="K1005" s="26"/>
      <c r="L1005" s="26"/>
      <c r="M1005" s="26"/>
      <c r="N1005" s="27"/>
      <c r="O1005" s="26"/>
      <c r="P1005" s="26"/>
      <c r="Q1005" s="26"/>
      <c r="R1005" s="26"/>
      <c r="S1005" s="26"/>
      <c r="T1005" s="26"/>
      <c r="U1005" s="26"/>
      <c r="V1005" s="35"/>
      <c r="W1005" s="36"/>
      <c r="X1005" s="36"/>
      <c r="Y1005" s="36"/>
      <c r="Z1005" s="36"/>
      <c r="AA1005" s="36"/>
      <c r="AB1005" s="36"/>
      <c r="AC1005" s="36"/>
      <c r="AD1005" s="36"/>
      <c r="AE1005" s="36"/>
      <c r="AF1005" s="36"/>
      <c r="AG1005" s="36"/>
      <c r="AH1005" s="36"/>
      <c r="AI1005" s="36"/>
      <c r="AJ1005" s="36"/>
      <c r="AK1005" s="37"/>
      <c r="AL1005" s="26"/>
      <c r="AM1005" s="26"/>
      <c r="AN1005" s="26"/>
      <c r="AO1005" s="26"/>
      <c r="AP1005" s="26"/>
      <c r="AQ1005" s="26"/>
      <c r="AR1005" s="26"/>
      <c r="AS1005" s="26"/>
      <c r="AT1005" s="26"/>
      <c r="AU1005" s="26"/>
      <c r="AV1005" s="26"/>
      <c r="AW1005" s="26"/>
      <c r="AX1005" s="26"/>
      <c r="AY1005" s="27"/>
    </row>
    <row r="1006" spans="1:51" ht="14.25" customHeight="1" thickBot="1">
      <c r="A1006" s="8"/>
      <c r="B1006" s="394"/>
      <c r="C1006" s="395"/>
      <c r="D1006" s="395"/>
      <c r="E1006" s="395"/>
      <c r="F1006" s="395"/>
      <c r="G1006" s="396"/>
      <c r="H1006" s="25"/>
      <c r="I1006" s="26"/>
      <c r="J1006" s="26"/>
      <c r="K1006" s="26"/>
      <c r="L1006" s="26"/>
      <c r="M1006" s="26"/>
      <c r="N1006" s="27"/>
      <c r="O1006" s="26"/>
      <c r="P1006" s="26"/>
      <c r="Q1006" s="26"/>
      <c r="R1006" s="26"/>
      <c r="S1006" s="26"/>
      <c r="T1006" s="26"/>
      <c r="U1006" s="26"/>
      <c r="V1006" s="986" t="s">
        <v>274</v>
      </c>
      <c r="W1006" s="987"/>
      <c r="X1006" s="987"/>
      <c r="Y1006" s="987"/>
      <c r="Z1006" s="987"/>
      <c r="AA1006" s="987"/>
      <c r="AB1006" s="987"/>
      <c r="AC1006" s="987"/>
      <c r="AD1006" s="987"/>
      <c r="AE1006" s="987"/>
      <c r="AF1006" s="987"/>
      <c r="AG1006" s="987"/>
      <c r="AH1006" s="987"/>
      <c r="AI1006" s="987"/>
      <c r="AJ1006" s="987"/>
      <c r="AK1006" s="988"/>
      <c r="AL1006" s="26"/>
      <c r="AM1006" s="26"/>
      <c r="AN1006" s="26"/>
      <c r="AO1006" s="26"/>
      <c r="AP1006" s="26"/>
      <c r="AQ1006" s="26"/>
      <c r="AR1006" s="26"/>
      <c r="AS1006" s="26"/>
      <c r="AT1006" s="26"/>
      <c r="AU1006" s="26"/>
      <c r="AV1006" s="26"/>
      <c r="AW1006" s="26"/>
      <c r="AX1006" s="26"/>
      <c r="AY1006" s="27"/>
    </row>
    <row r="1007" spans="1:51" ht="14.25" customHeight="1">
      <c r="A1007" s="8"/>
      <c r="B1007" s="394"/>
      <c r="C1007" s="395"/>
      <c r="D1007" s="395"/>
      <c r="E1007" s="395"/>
      <c r="F1007" s="395"/>
      <c r="G1007" s="396"/>
      <c r="H1007" s="25"/>
      <c r="I1007" s="26"/>
      <c r="J1007" s="26"/>
      <c r="K1007" s="26"/>
      <c r="L1007" s="26"/>
      <c r="M1007" s="26"/>
      <c r="N1007" s="27"/>
      <c r="O1007" s="81"/>
      <c r="P1007" s="23"/>
      <c r="Q1007" s="23"/>
      <c r="R1007" s="23"/>
      <c r="S1007" s="23"/>
      <c r="T1007" s="23"/>
      <c r="U1007" s="82"/>
      <c r="V1007" s="986" t="s">
        <v>214</v>
      </c>
      <c r="W1007" s="987"/>
      <c r="X1007" s="987"/>
      <c r="Y1007" s="987"/>
      <c r="Z1007" s="987"/>
      <c r="AA1007" s="987"/>
      <c r="AB1007" s="987"/>
      <c r="AC1007" s="987"/>
      <c r="AD1007" s="987"/>
      <c r="AE1007" s="987"/>
      <c r="AF1007" s="987"/>
      <c r="AG1007" s="987"/>
      <c r="AH1007" s="987"/>
      <c r="AI1007" s="987"/>
      <c r="AJ1007" s="987"/>
      <c r="AK1007" s="988"/>
      <c r="AL1007" s="26"/>
      <c r="AM1007" s="26"/>
      <c r="AN1007" s="26"/>
      <c r="AO1007" s="26"/>
      <c r="AP1007" s="26"/>
      <c r="AQ1007" s="26"/>
      <c r="AR1007" s="26"/>
      <c r="AS1007" s="26"/>
      <c r="AT1007" s="26"/>
      <c r="AU1007" s="26"/>
      <c r="AV1007" s="26"/>
      <c r="AW1007" s="26"/>
      <c r="AX1007" s="26"/>
      <c r="AY1007" s="27"/>
    </row>
    <row r="1008" spans="1:51" ht="14.25" customHeight="1">
      <c r="A1008" s="8"/>
      <c r="B1008" s="394"/>
      <c r="C1008" s="395"/>
      <c r="D1008" s="395"/>
      <c r="E1008" s="395"/>
      <c r="F1008" s="395"/>
      <c r="G1008" s="396"/>
      <c r="H1008" s="25"/>
      <c r="I1008" s="26"/>
      <c r="J1008" s="26"/>
      <c r="K1008" s="26"/>
      <c r="L1008" s="26"/>
      <c r="M1008" s="26"/>
      <c r="N1008" s="27"/>
      <c r="O1008" s="26"/>
      <c r="P1008" s="26"/>
      <c r="Q1008" s="26"/>
      <c r="R1008" s="26"/>
      <c r="S1008" s="26"/>
      <c r="T1008" s="26"/>
      <c r="U1008" s="26"/>
      <c r="V1008" s="38"/>
      <c r="W1008" s="39"/>
      <c r="X1008" s="39"/>
      <c r="Y1008" s="40"/>
      <c r="Z1008" s="40"/>
      <c r="AA1008" s="40"/>
      <c r="AB1008" s="40"/>
      <c r="AC1008" s="40"/>
      <c r="AD1008" s="40"/>
      <c r="AE1008" s="40"/>
      <c r="AF1008" s="40"/>
      <c r="AG1008" s="40"/>
      <c r="AH1008" s="40"/>
      <c r="AI1008" s="39"/>
      <c r="AJ1008" s="39"/>
      <c r="AK1008" s="41"/>
      <c r="AL1008" s="26"/>
      <c r="AM1008" s="26"/>
      <c r="AN1008" s="26"/>
      <c r="AO1008" s="26"/>
      <c r="AP1008" s="26"/>
      <c r="AQ1008" s="26"/>
      <c r="AR1008" s="26"/>
      <c r="AS1008" s="26"/>
      <c r="AT1008" s="26"/>
      <c r="AU1008" s="26"/>
      <c r="AV1008" s="26"/>
      <c r="AW1008" s="26"/>
      <c r="AX1008" s="26"/>
      <c r="AY1008" s="27"/>
    </row>
    <row r="1009" spans="1:51" ht="14.25" customHeight="1">
      <c r="A1009" s="8"/>
      <c r="B1009" s="394"/>
      <c r="C1009" s="395"/>
      <c r="D1009" s="395"/>
      <c r="E1009" s="395"/>
      <c r="F1009" s="395"/>
      <c r="G1009" s="396"/>
      <c r="H1009" s="25"/>
      <c r="I1009" s="26"/>
      <c r="J1009" s="26"/>
      <c r="K1009" s="26"/>
      <c r="L1009" s="26"/>
      <c r="M1009" s="26"/>
      <c r="N1009" s="27"/>
      <c r="O1009" s="26"/>
      <c r="P1009" s="26"/>
      <c r="Q1009" s="26"/>
      <c r="R1009" s="26"/>
      <c r="S1009" s="26"/>
      <c r="T1009" s="26"/>
      <c r="U1009" s="26"/>
      <c r="V1009" s="1008" t="s">
        <v>275</v>
      </c>
      <c r="W1009" s="1008"/>
      <c r="X1009" s="1008"/>
      <c r="Y1009" s="1008"/>
      <c r="Z1009" s="1008"/>
      <c r="AA1009" s="1008"/>
      <c r="AB1009" s="1008"/>
      <c r="AC1009" s="1008"/>
      <c r="AD1009" s="1008"/>
      <c r="AE1009" s="1008"/>
      <c r="AF1009" s="1008"/>
      <c r="AG1009" s="1008"/>
      <c r="AH1009" s="1008"/>
      <c r="AI1009" s="1008"/>
      <c r="AJ1009" s="1008"/>
      <c r="AK1009" s="1008"/>
      <c r="AL1009" s="26"/>
      <c r="AM1009" s="26"/>
      <c r="AN1009" s="26"/>
      <c r="AO1009" s="26"/>
      <c r="AP1009" s="26"/>
      <c r="AQ1009" s="26"/>
      <c r="AR1009" s="26"/>
      <c r="AS1009" s="26"/>
      <c r="AT1009" s="26"/>
      <c r="AU1009" s="26"/>
      <c r="AV1009" s="26"/>
      <c r="AW1009" s="26"/>
      <c r="AX1009" s="26"/>
      <c r="AY1009" s="27"/>
    </row>
    <row r="1010" spans="1:51" ht="14.25" customHeight="1">
      <c r="A1010" s="8"/>
      <c r="B1010" s="394"/>
      <c r="C1010" s="395"/>
      <c r="D1010" s="395"/>
      <c r="E1010" s="395"/>
      <c r="F1010" s="395"/>
      <c r="G1010" s="396"/>
      <c r="H1010" s="25"/>
      <c r="I1010" s="26"/>
      <c r="J1010" s="26"/>
      <c r="K1010" s="26"/>
      <c r="L1010" s="26"/>
      <c r="M1010" s="26"/>
      <c r="N1010" s="27"/>
      <c r="O1010" s="26"/>
      <c r="P1010" s="26"/>
      <c r="Q1010" s="26"/>
      <c r="R1010" s="26"/>
      <c r="S1010" s="26"/>
      <c r="T1010" s="26"/>
      <c r="U1010" s="26"/>
      <c r="V1010" s="26"/>
      <c r="W1010" s="26"/>
      <c r="X1010" s="26"/>
      <c r="Y1010" s="26"/>
      <c r="Z1010" s="26"/>
      <c r="AA1010" s="26"/>
      <c r="AB1010" s="26"/>
      <c r="AC1010" s="26"/>
      <c r="AD1010" s="26"/>
      <c r="AE1010" s="26"/>
      <c r="AF1010" s="26"/>
      <c r="AG1010" s="26"/>
      <c r="AH1010" s="26"/>
      <c r="AI1010" s="26"/>
      <c r="AJ1010" s="26"/>
      <c r="AK1010" s="26"/>
      <c r="AL1010" s="26"/>
      <c r="AM1010" s="26"/>
      <c r="AN1010" s="26"/>
      <c r="AO1010" s="26"/>
      <c r="AP1010" s="26"/>
      <c r="AQ1010" s="26"/>
      <c r="AR1010" s="26"/>
      <c r="AS1010" s="26"/>
      <c r="AT1010" s="26"/>
      <c r="AU1010" s="26"/>
      <c r="AV1010" s="26"/>
      <c r="AW1010" s="26"/>
      <c r="AX1010" s="26"/>
      <c r="AY1010" s="27"/>
    </row>
    <row r="1011" spans="1:51" ht="14.25" customHeight="1">
      <c r="A1011" s="8"/>
      <c r="B1011" s="394"/>
      <c r="C1011" s="395"/>
      <c r="D1011" s="395"/>
      <c r="E1011" s="395"/>
      <c r="F1011" s="395"/>
      <c r="G1011" s="396"/>
      <c r="H1011" s="25"/>
      <c r="I1011" s="26"/>
      <c r="J1011" s="26"/>
      <c r="K1011" s="26"/>
      <c r="L1011" s="26"/>
      <c r="M1011" s="26"/>
      <c r="N1011" s="27"/>
      <c r="O1011" s="26"/>
      <c r="P1011" s="26"/>
      <c r="Q1011" s="26"/>
      <c r="R1011" s="26"/>
      <c r="S1011" s="26"/>
      <c r="T1011" s="26"/>
      <c r="U1011" s="26"/>
      <c r="V1011" s="990" t="s">
        <v>127</v>
      </c>
      <c r="W1011" s="990"/>
      <c r="X1011" s="990"/>
      <c r="Y1011" s="990"/>
      <c r="Z1011" s="990"/>
      <c r="AA1011" s="990"/>
      <c r="AB1011" s="990"/>
      <c r="AC1011" s="990"/>
      <c r="AD1011" s="990"/>
      <c r="AE1011" s="26"/>
      <c r="AF1011" s="26"/>
      <c r="AG1011" s="26"/>
      <c r="AH1011" s="26"/>
      <c r="AI1011" s="26"/>
      <c r="AJ1011" s="26"/>
      <c r="AK1011" s="26"/>
      <c r="AL1011" s="26"/>
      <c r="AM1011" s="26"/>
      <c r="AN1011" s="26"/>
      <c r="AO1011" s="26"/>
      <c r="AP1011" s="26"/>
      <c r="AQ1011" s="26"/>
      <c r="AR1011" s="26"/>
      <c r="AS1011" s="26"/>
      <c r="AT1011" s="26"/>
      <c r="AU1011" s="26"/>
      <c r="AV1011" s="26"/>
      <c r="AW1011" s="26"/>
      <c r="AX1011" s="26"/>
      <c r="AY1011" s="27"/>
    </row>
    <row r="1012" spans="1:51" ht="14.25" customHeight="1">
      <c r="A1012" s="8"/>
      <c r="B1012" s="394"/>
      <c r="C1012" s="395"/>
      <c r="D1012" s="395"/>
      <c r="E1012" s="395"/>
      <c r="F1012" s="395"/>
      <c r="G1012" s="396"/>
      <c r="H1012" s="25"/>
      <c r="I1012" s="26"/>
      <c r="J1012" s="26"/>
      <c r="K1012" s="26"/>
      <c r="L1012" s="26"/>
      <c r="M1012" s="26"/>
      <c r="N1012" s="27"/>
      <c r="O1012" s="26"/>
      <c r="P1012" s="26"/>
      <c r="Q1012" s="26"/>
      <c r="R1012" s="26"/>
      <c r="S1012" s="26"/>
      <c r="T1012" s="26"/>
      <c r="U1012" s="26"/>
      <c r="V1012" s="35"/>
      <c r="W1012" s="36"/>
      <c r="X1012" s="36"/>
      <c r="Y1012" s="36"/>
      <c r="Z1012" s="36"/>
      <c r="AA1012" s="36"/>
      <c r="AB1012" s="36"/>
      <c r="AC1012" s="36"/>
      <c r="AD1012" s="36"/>
      <c r="AE1012" s="36"/>
      <c r="AF1012" s="36"/>
      <c r="AG1012" s="36"/>
      <c r="AH1012" s="36"/>
      <c r="AI1012" s="36"/>
      <c r="AJ1012" s="36"/>
      <c r="AK1012" s="37"/>
      <c r="AL1012" s="26"/>
      <c r="AM1012" s="26"/>
      <c r="AN1012" s="26"/>
      <c r="AO1012" s="26"/>
      <c r="AP1012" s="26"/>
      <c r="AQ1012" s="26"/>
      <c r="AR1012" s="26"/>
      <c r="AS1012" s="26"/>
      <c r="AT1012" s="26"/>
      <c r="AU1012" s="26"/>
      <c r="AV1012" s="26"/>
      <c r="AW1012" s="26"/>
      <c r="AX1012" s="26"/>
      <c r="AY1012" s="27"/>
    </row>
    <row r="1013" spans="1:51" ht="14.25" customHeight="1" thickBot="1">
      <c r="A1013" s="8"/>
      <c r="B1013" s="394"/>
      <c r="C1013" s="395"/>
      <c r="D1013" s="395"/>
      <c r="E1013" s="395"/>
      <c r="F1013" s="395"/>
      <c r="G1013" s="396"/>
      <c r="H1013" s="25"/>
      <c r="I1013" s="26"/>
      <c r="J1013" s="26"/>
      <c r="K1013" s="26"/>
      <c r="L1013" s="26"/>
      <c r="M1013" s="26"/>
      <c r="N1013" s="27"/>
      <c r="O1013" s="26"/>
      <c r="P1013" s="26"/>
      <c r="Q1013" s="26"/>
      <c r="R1013" s="26"/>
      <c r="S1013" s="26"/>
      <c r="T1013" s="26"/>
      <c r="U1013" s="26"/>
      <c r="V1013" s="986" t="s">
        <v>276</v>
      </c>
      <c r="W1013" s="987"/>
      <c r="X1013" s="987"/>
      <c r="Y1013" s="987"/>
      <c r="Z1013" s="987"/>
      <c r="AA1013" s="987"/>
      <c r="AB1013" s="987"/>
      <c r="AC1013" s="987"/>
      <c r="AD1013" s="987"/>
      <c r="AE1013" s="987"/>
      <c r="AF1013" s="987"/>
      <c r="AG1013" s="987"/>
      <c r="AH1013" s="987"/>
      <c r="AI1013" s="987"/>
      <c r="AJ1013" s="987"/>
      <c r="AK1013" s="988"/>
      <c r="AL1013" s="26"/>
      <c r="AM1013" s="26"/>
      <c r="AN1013" s="26"/>
      <c r="AO1013" s="26"/>
      <c r="AP1013" s="26"/>
      <c r="AQ1013" s="26"/>
      <c r="AR1013" s="26"/>
      <c r="AS1013" s="26"/>
      <c r="AT1013" s="26"/>
      <c r="AU1013" s="26"/>
      <c r="AV1013" s="26"/>
      <c r="AW1013" s="26"/>
      <c r="AX1013" s="26"/>
      <c r="AY1013" s="27"/>
    </row>
    <row r="1014" spans="1:51" ht="14.25" customHeight="1">
      <c r="A1014" s="8"/>
      <c r="B1014" s="394"/>
      <c r="C1014" s="395"/>
      <c r="D1014" s="395"/>
      <c r="E1014" s="395"/>
      <c r="F1014" s="395"/>
      <c r="G1014" s="396"/>
      <c r="H1014" s="25"/>
      <c r="I1014" s="26"/>
      <c r="J1014" s="26"/>
      <c r="K1014" s="26"/>
      <c r="L1014" s="26"/>
      <c r="M1014" s="26"/>
      <c r="N1014" s="27"/>
      <c r="O1014" s="81"/>
      <c r="P1014" s="23"/>
      <c r="Q1014" s="23"/>
      <c r="R1014" s="23"/>
      <c r="S1014" s="23"/>
      <c r="T1014" s="23"/>
      <c r="U1014" s="82"/>
      <c r="V1014" s="986" t="s">
        <v>277</v>
      </c>
      <c r="W1014" s="987"/>
      <c r="X1014" s="987"/>
      <c r="Y1014" s="987"/>
      <c r="Z1014" s="987"/>
      <c r="AA1014" s="987"/>
      <c r="AB1014" s="987"/>
      <c r="AC1014" s="987"/>
      <c r="AD1014" s="987"/>
      <c r="AE1014" s="987"/>
      <c r="AF1014" s="987"/>
      <c r="AG1014" s="987"/>
      <c r="AH1014" s="987"/>
      <c r="AI1014" s="987"/>
      <c r="AJ1014" s="987"/>
      <c r="AK1014" s="988"/>
      <c r="AL1014" s="26"/>
      <c r="AM1014" s="26"/>
      <c r="AN1014" s="26"/>
      <c r="AO1014" s="26"/>
      <c r="AP1014" s="26"/>
      <c r="AQ1014" s="26"/>
      <c r="AR1014" s="26"/>
      <c r="AS1014" s="26"/>
      <c r="AT1014" s="26"/>
      <c r="AU1014" s="26"/>
      <c r="AV1014" s="26"/>
      <c r="AW1014" s="26"/>
      <c r="AX1014" s="26"/>
      <c r="AY1014" s="27"/>
    </row>
    <row r="1015" spans="1:51" ht="14.25" customHeight="1">
      <c r="A1015" s="8"/>
      <c r="B1015" s="394"/>
      <c r="C1015" s="395"/>
      <c r="D1015" s="395"/>
      <c r="E1015" s="395"/>
      <c r="F1015" s="395"/>
      <c r="G1015" s="396"/>
      <c r="H1015" s="25"/>
      <c r="I1015" s="26"/>
      <c r="J1015" s="26"/>
      <c r="K1015" s="26"/>
      <c r="L1015" s="26"/>
      <c r="M1015" s="26"/>
      <c r="N1015" s="27"/>
      <c r="O1015" s="26"/>
      <c r="P1015" s="26"/>
      <c r="Q1015" s="26"/>
      <c r="R1015" s="26"/>
      <c r="S1015" s="26"/>
      <c r="T1015" s="26"/>
      <c r="U1015" s="26"/>
      <c r="V1015" s="38"/>
      <c r="W1015" s="39"/>
      <c r="X1015" s="39"/>
      <c r="Y1015" s="40"/>
      <c r="Z1015" s="40"/>
      <c r="AA1015" s="40"/>
      <c r="AB1015" s="40"/>
      <c r="AC1015" s="40"/>
      <c r="AD1015" s="40"/>
      <c r="AE1015" s="40"/>
      <c r="AF1015" s="40"/>
      <c r="AG1015" s="40"/>
      <c r="AH1015" s="40"/>
      <c r="AI1015" s="39"/>
      <c r="AJ1015" s="39"/>
      <c r="AK1015" s="41"/>
      <c r="AL1015" s="26"/>
      <c r="AM1015" s="26"/>
      <c r="AN1015" s="26"/>
      <c r="AO1015" s="26"/>
      <c r="AP1015" s="26"/>
      <c r="AQ1015" s="26"/>
      <c r="AR1015" s="26"/>
      <c r="AS1015" s="26"/>
      <c r="AT1015" s="26"/>
      <c r="AU1015" s="26"/>
      <c r="AV1015" s="26"/>
      <c r="AW1015" s="26"/>
      <c r="AX1015" s="26"/>
      <c r="AY1015" s="27"/>
    </row>
    <row r="1016" spans="1:51" ht="14.25" customHeight="1">
      <c r="A1016" s="8"/>
      <c r="B1016" s="394"/>
      <c r="C1016" s="395"/>
      <c r="D1016" s="395"/>
      <c r="E1016" s="395"/>
      <c r="F1016" s="395"/>
      <c r="G1016" s="396"/>
      <c r="H1016" s="25"/>
      <c r="I1016" s="26"/>
      <c r="J1016" s="26"/>
      <c r="K1016" s="26"/>
      <c r="L1016" s="26"/>
      <c r="M1016" s="26"/>
      <c r="N1016" s="27"/>
      <c r="O1016" s="26"/>
      <c r="P1016" s="26"/>
      <c r="Q1016" s="26"/>
      <c r="R1016" s="26"/>
      <c r="S1016" s="26"/>
      <c r="T1016" s="26"/>
      <c r="U1016" s="26"/>
      <c r="V1016" s="1008" t="s">
        <v>278</v>
      </c>
      <c r="W1016" s="1008"/>
      <c r="X1016" s="1008"/>
      <c r="Y1016" s="1008"/>
      <c r="Z1016" s="1008"/>
      <c r="AA1016" s="1008"/>
      <c r="AB1016" s="1008"/>
      <c r="AC1016" s="1008"/>
      <c r="AD1016" s="1008"/>
      <c r="AE1016" s="1008"/>
      <c r="AF1016" s="1008"/>
      <c r="AG1016" s="1008"/>
      <c r="AH1016" s="1008"/>
      <c r="AI1016" s="1008"/>
      <c r="AJ1016" s="1008"/>
      <c r="AK1016" s="1008"/>
      <c r="AL1016" s="26"/>
      <c r="AM1016" s="26"/>
      <c r="AN1016" s="26"/>
      <c r="AO1016" s="26"/>
      <c r="AP1016" s="26"/>
      <c r="AQ1016" s="26"/>
      <c r="AR1016" s="26"/>
      <c r="AS1016" s="26"/>
      <c r="AT1016" s="26"/>
      <c r="AU1016" s="26"/>
      <c r="AV1016" s="26"/>
      <c r="AW1016" s="26"/>
      <c r="AX1016" s="26"/>
      <c r="AY1016" s="27"/>
    </row>
    <row r="1017" spans="1:51" ht="14.25" customHeight="1">
      <c r="A1017" s="8"/>
      <c r="B1017" s="394"/>
      <c r="C1017" s="395"/>
      <c r="D1017" s="395"/>
      <c r="E1017" s="395"/>
      <c r="F1017" s="395"/>
      <c r="G1017" s="396"/>
      <c r="H1017" s="25"/>
      <c r="I1017" s="26"/>
      <c r="J1017" s="26"/>
      <c r="K1017" s="26"/>
      <c r="L1017" s="26"/>
      <c r="M1017" s="26"/>
      <c r="N1017" s="27"/>
      <c r="O1017" s="26"/>
      <c r="P1017" s="26"/>
      <c r="Q1017" s="26"/>
      <c r="R1017" s="26"/>
      <c r="S1017" s="26"/>
      <c r="T1017" s="26"/>
      <c r="U1017" s="26"/>
      <c r="V1017" s="26"/>
      <c r="W1017" s="26"/>
      <c r="X1017" s="26"/>
      <c r="Y1017" s="26"/>
      <c r="Z1017" s="26"/>
      <c r="AA1017" s="26"/>
      <c r="AB1017" s="26"/>
      <c r="AC1017" s="26"/>
      <c r="AD1017" s="26"/>
      <c r="AE1017" s="26"/>
      <c r="AF1017" s="26"/>
      <c r="AG1017" s="26"/>
      <c r="AH1017" s="26"/>
      <c r="AI1017" s="26"/>
      <c r="AJ1017" s="26"/>
      <c r="AK1017" s="26"/>
      <c r="AL1017" s="26"/>
      <c r="AM1017" s="26"/>
      <c r="AN1017" s="26"/>
      <c r="AO1017" s="26"/>
      <c r="AP1017" s="26"/>
      <c r="AQ1017" s="26"/>
      <c r="AR1017" s="26"/>
      <c r="AS1017" s="26"/>
      <c r="AT1017" s="26"/>
      <c r="AU1017" s="26"/>
      <c r="AV1017" s="26"/>
      <c r="AW1017" s="26"/>
      <c r="AX1017" s="26"/>
      <c r="AY1017" s="27"/>
    </row>
    <row r="1018" spans="1:51" ht="14.25" customHeight="1">
      <c r="A1018" s="8"/>
      <c r="B1018" s="394"/>
      <c r="C1018" s="395"/>
      <c r="D1018" s="395"/>
      <c r="E1018" s="395"/>
      <c r="F1018" s="395"/>
      <c r="G1018" s="396"/>
      <c r="H1018" s="25"/>
      <c r="I1018" s="26"/>
      <c r="J1018" s="26"/>
      <c r="K1018" s="26"/>
      <c r="L1018" s="26"/>
      <c r="M1018" s="26"/>
      <c r="N1018" s="27"/>
      <c r="O1018" s="26"/>
      <c r="P1018" s="26"/>
      <c r="Q1018" s="26"/>
      <c r="R1018" s="26"/>
      <c r="S1018" s="26"/>
      <c r="T1018" s="26"/>
      <c r="U1018" s="26"/>
      <c r="V1018" s="989" t="s">
        <v>126</v>
      </c>
      <c r="W1018" s="989"/>
      <c r="X1018" s="989"/>
      <c r="Y1018" s="989"/>
      <c r="Z1018" s="989"/>
      <c r="AA1018" s="989"/>
      <c r="AB1018" s="989"/>
      <c r="AC1018" s="989"/>
      <c r="AD1018" s="989"/>
      <c r="AE1018" s="989"/>
      <c r="AF1018" s="26"/>
      <c r="AG1018" s="26"/>
      <c r="AH1018" s="26"/>
      <c r="AI1018" s="26"/>
      <c r="AJ1018" s="26"/>
      <c r="AK1018" s="26"/>
      <c r="AL1018" s="26"/>
      <c r="AM1018" s="26"/>
      <c r="AN1018" s="26"/>
      <c r="AO1018" s="26"/>
      <c r="AP1018" s="26"/>
      <c r="AQ1018" s="26"/>
      <c r="AR1018" s="26"/>
      <c r="AS1018" s="26"/>
      <c r="AT1018" s="26"/>
      <c r="AU1018" s="26"/>
      <c r="AV1018" s="26"/>
      <c r="AW1018" s="26"/>
      <c r="AX1018" s="26"/>
      <c r="AY1018" s="27"/>
    </row>
    <row r="1019" spans="1:51" ht="14.25" customHeight="1">
      <c r="A1019" s="8"/>
      <c r="B1019" s="394"/>
      <c r="C1019" s="395"/>
      <c r="D1019" s="395"/>
      <c r="E1019" s="395"/>
      <c r="F1019" s="395"/>
      <c r="G1019" s="396"/>
      <c r="H1019" s="25"/>
      <c r="I1019" s="26"/>
      <c r="J1019" s="26"/>
      <c r="K1019" s="26"/>
      <c r="L1019" s="26"/>
      <c r="M1019" s="26"/>
      <c r="N1019" s="27"/>
      <c r="O1019" s="26"/>
      <c r="P1019" s="26"/>
      <c r="Q1019" s="26"/>
      <c r="R1019" s="26"/>
      <c r="S1019" s="26"/>
      <c r="T1019" s="26"/>
      <c r="U1019" s="26"/>
      <c r="V1019" s="35"/>
      <c r="W1019" s="36"/>
      <c r="X1019" s="36"/>
      <c r="Y1019" s="36"/>
      <c r="Z1019" s="36"/>
      <c r="AA1019" s="36"/>
      <c r="AB1019" s="36"/>
      <c r="AC1019" s="36"/>
      <c r="AD1019" s="36"/>
      <c r="AE1019" s="36"/>
      <c r="AF1019" s="36"/>
      <c r="AG1019" s="36"/>
      <c r="AH1019" s="36"/>
      <c r="AI1019" s="36"/>
      <c r="AJ1019" s="36"/>
      <c r="AK1019" s="37"/>
      <c r="AL1019" s="26"/>
      <c r="AM1019" s="26"/>
      <c r="AN1019" s="26"/>
      <c r="AO1019" s="26"/>
      <c r="AP1019" s="26"/>
      <c r="AQ1019" s="26"/>
      <c r="AR1019" s="26"/>
      <c r="AS1019" s="26"/>
      <c r="AT1019" s="26"/>
      <c r="AU1019" s="26"/>
      <c r="AV1019" s="26"/>
      <c r="AW1019" s="26"/>
      <c r="AX1019" s="26"/>
      <c r="AY1019" s="27"/>
    </row>
    <row r="1020" spans="1:51" ht="14.25" customHeight="1" thickBot="1">
      <c r="A1020" s="8"/>
      <c r="B1020" s="394"/>
      <c r="C1020" s="395"/>
      <c r="D1020" s="395"/>
      <c r="E1020" s="395"/>
      <c r="F1020" s="395"/>
      <c r="G1020" s="396"/>
      <c r="H1020" s="25"/>
      <c r="I1020" s="26"/>
      <c r="J1020" s="26"/>
      <c r="K1020" s="26"/>
      <c r="L1020" s="26"/>
      <c r="M1020" s="26"/>
      <c r="N1020" s="27"/>
      <c r="O1020" s="26"/>
      <c r="P1020" s="26"/>
      <c r="Q1020" s="26"/>
      <c r="R1020" s="26"/>
      <c r="S1020" s="26"/>
      <c r="T1020" s="26"/>
      <c r="U1020" s="26"/>
      <c r="V1020" s="986" t="s">
        <v>279</v>
      </c>
      <c r="W1020" s="987"/>
      <c r="X1020" s="987"/>
      <c r="Y1020" s="987"/>
      <c r="Z1020" s="987"/>
      <c r="AA1020" s="987"/>
      <c r="AB1020" s="987"/>
      <c r="AC1020" s="987"/>
      <c r="AD1020" s="987"/>
      <c r="AE1020" s="987"/>
      <c r="AF1020" s="987"/>
      <c r="AG1020" s="987"/>
      <c r="AH1020" s="987"/>
      <c r="AI1020" s="987"/>
      <c r="AJ1020" s="987"/>
      <c r="AK1020" s="988"/>
      <c r="AL1020" s="26"/>
      <c r="AM1020" s="26"/>
      <c r="AN1020" s="26"/>
      <c r="AO1020" s="26"/>
      <c r="AP1020" s="26"/>
      <c r="AQ1020" s="26"/>
      <c r="AR1020" s="26"/>
      <c r="AS1020" s="26"/>
      <c r="AT1020" s="26"/>
      <c r="AU1020" s="26"/>
      <c r="AV1020" s="26"/>
      <c r="AW1020" s="26"/>
      <c r="AX1020" s="26"/>
      <c r="AY1020" s="27"/>
    </row>
    <row r="1021" spans="1:51" ht="14.25" customHeight="1">
      <c r="A1021" s="8"/>
      <c r="B1021" s="394"/>
      <c r="C1021" s="395"/>
      <c r="D1021" s="395"/>
      <c r="E1021" s="395"/>
      <c r="F1021" s="395"/>
      <c r="G1021" s="396"/>
      <c r="H1021" s="25"/>
      <c r="I1021" s="26"/>
      <c r="J1021" s="26"/>
      <c r="K1021" s="26"/>
      <c r="L1021" s="26"/>
      <c r="M1021" s="26"/>
      <c r="N1021" s="27"/>
      <c r="O1021" s="81"/>
      <c r="P1021" s="23"/>
      <c r="Q1021" s="23"/>
      <c r="R1021" s="23"/>
      <c r="S1021" s="23"/>
      <c r="T1021" s="23"/>
      <c r="U1021" s="82"/>
      <c r="V1021" s="986" t="s">
        <v>280</v>
      </c>
      <c r="W1021" s="987"/>
      <c r="X1021" s="987"/>
      <c r="Y1021" s="987"/>
      <c r="Z1021" s="987"/>
      <c r="AA1021" s="987"/>
      <c r="AB1021" s="987"/>
      <c r="AC1021" s="987"/>
      <c r="AD1021" s="987"/>
      <c r="AE1021" s="987"/>
      <c r="AF1021" s="987"/>
      <c r="AG1021" s="987"/>
      <c r="AH1021" s="987"/>
      <c r="AI1021" s="987"/>
      <c r="AJ1021" s="987"/>
      <c r="AK1021" s="988"/>
      <c r="AL1021" s="26"/>
      <c r="AM1021" s="26"/>
      <c r="AN1021" s="26"/>
      <c r="AO1021" s="26"/>
      <c r="AP1021" s="26"/>
      <c r="AQ1021" s="26"/>
      <c r="AR1021" s="26"/>
      <c r="AS1021" s="26"/>
      <c r="AT1021" s="26"/>
      <c r="AU1021" s="26"/>
      <c r="AV1021" s="26"/>
      <c r="AW1021" s="26"/>
      <c r="AX1021" s="26"/>
      <c r="AY1021" s="27"/>
    </row>
    <row r="1022" spans="1:51" ht="14.25" customHeight="1">
      <c r="A1022" s="8"/>
      <c r="B1022" s="394"/>
      <c r="C1022" s="395"/>
      <c r="D1022" s="395"/>
      <c r="E1022" s="395"/>
      <c r="F1022" s="395"/>
      <c r="G1022" s="396"/>
      <c r="H1022" s="25"/>
      <c r="I1022" s="26"/>
      <c r="J1022" s="26"/>
      <c r="K1022" s="26"/>
      <c r="L1022" s="26"/>
      <c r="M1022" s="26"/>
      <c r="N1022" s="27"/>
      <c r="O1022" s="26"/>
      <c r="P1022" s="26"/>
      <c r="Q1022" s="26"/>
      <c r="R1022" s="26"/>
      <c r="S1022" s="26"/>
      <c r="T1022" s="26"/>
      <c r="U1022" s="26"/>
      <c r="V1022" s="38"/>
      <c r="W1022" s="39"/>
      <c r="X1022" s="39"/>
      <c r="Y1022" s="40"/>
      <c r="Z1022" s="40"/>
      <c r="AA1022" s="40"/>
      <c r="AB1022" s="40"/>
      <c r="AC1022" s="40"/>
      <c r="AD1022" s="40"/>
      <c r="AE1022" s="40"/>
      <c r="AF1022" s="40"/>
      <c r="AG1022" s="40"/>
      <c r="AH1022" s="40"/>
      <c r="AI1022" s="39"/>
      <c r="AJ1022" s="39"/>
      <c r="AK1022" s="41"/>
      <c r="AL1022" s="26"/>
      <c r="AM1022" s="26"/>
      <c r="AN1022" s="26"/>
      <c r="AO1022" s="26"/>
      <c r="AP1022" s="26"/>
      <c r="AQ1022" s="26"/>
      <c r="AR1022" s="26"/>
      <c r="AS1022" s="26"/>
      <c r="AT1022" s="26"/>
      <c r="AU1022" s="26"/>
      <c r="AV1022" s="26"/>
      <c r="AW1022" s="26"/>
      <c r="AX1022" s="26"/>
      <c r="AY1022" s="27"/>
    </row>
    <row r="1023" spans="1:51" ht="14.25" customHeight="1">
      <c r="A1023" s="8"/>
      <c r="B1023" s="394"/>
      <c r="C1023" s="395"/>
      <c r="D1023" s="395"/>
      <c r="E1023" s="395"/>
      <c r="F1023" s="395"/>
      <c r="G1023" s="396"/>
      <c r="H1023" s="25"/>
      <c r="I1023" s="26"/>
      <c r="J1023" s="26"/>
      <c r="K1023" s="26"/>
      <c r="L1023" s="26"/>
      <c r="M1023" s="26"/>
      <c r="N1023" s="27"/>
      <c r="O1023" s="26"/>
      <c r="P1023" s="26"/>
      <c r="Q1023" s="26"/>
      <c r="R1023" s="26"/>
      <c r="S1023" s="26"/>
      <c r="T1023" s="26"/>
      <c r="U1023" s="26"/>
      <c r="V1023" s="1008" t="s">
        <v>281</v>
      </c>
      <c r="W1023" s="1008"/>
      <c r="X1023" s="1008"/>
      <c r="Y1023" s="1008"/>
      <c r="Z1023" s="1008"/>
      <c r="AA1023" s="1008"/>
      <c r="AB1023" s="1008"/>
      <c r="AC1023" s="1008"/>
      <c r="AD1023" s="1008"/>
      <c r="AE1023" s="1008"/>
      <c r="AF1023" s="1008"/>
      <c r="AG1023" s="1008"/>
      <c r="AH1023" s="1008"/>
      <c r="AI1023" s="1008"/>
      <c r="AJ1023" s="1008"/>
      <c r="AK1023" s="1008"/>
      <c r="AL1023" s="26"/>
      <c r="AM1023" s="26"/>
      <c r="AN1023" s="26"/>
      <c r="AO1023" s="26"/>
      <c r="AP1023" s="26"/>
      <c r="AQ1023" s="26"/>
      <c r="AR1023" s="26"/>
      <c r="AS1023" s="26"/>
      <c r="AT1023" s="26"/>
      <c r="AU1023" s="26"/>
      <c r="AV1023" s="26"/>
      <c r="AW1023" s="26"/>
      <c r="AX1023" s="26"/>
      <c r="AY1023" s="27"/>
    </row>
    <row r="1024" spans="1:51" ht="14.25" customHeight="1">
      <c r="A1024" s="8"/>
      <c r="B1024" s="394"/>
      <c r="C1024" s="395"/>
      <c r="D1024" s="395"/>
      <c r="E1024" s="395"/>
      <c r="F1024" s="395"/>
      <c r="G1024" s="396"/>
      <c r="H1024" s="25"/>
      <c r="I1024" s="26"/>
      <c r="J1024" s="26"/>
      <c r="K1024" s="26"/>
      <c r="L1024" s="26"/>
      <c r="M1024" s="26"/>
      <c r="N1024" s="27"/>
      <c r="O1024" s="26"/>
      <c r="P1024" s="26"/>
      <c r="Q1024" s="26"/>
      <c r="R1024" s="26"/>
      <c r="S1024" s="26"/>
      <c r="T1024" s="26"/>
      <c r="U1024" s="26"/>
      <c r="V1024" s="26"/>
      <c r="W1024" s="26"/>
      <c r="X1024" s="26"/>
      <c r="Y1024" s="26"/>
      <c r="Z1024" s="26"/>
      <c r="AA1024" s="26"/>
      <c r="AB1024" s="26"/>
      <c r="AC1024" s="26"/>
      <c r="AD1024" s="26"/>
      <c r="AE1024" s="26"/>
      <c r="AF1024" s="26"/>
      <c r="AG1024" s="26"/>
      <c r="AH1024" s="26"/>
      <c r="AI1024" s="26"/>
      <c r="AJ1024" s="26"/>
      <c r="AK1024" s="26"/>
      <c r="AL1024" s="26"/>
      <c r="AM1024" s="26"/>
      <c r="AN1024" s="26"/>
      <c r="AO1024" s="26"/>
      <c r="AP1024" s="26"/>
      <c r="AQ1024" s="26"/>
      <c r="AR1024" s="26"/>
      <c r="AS1024" s="26"/>
      <c r="AT1024" s="26"/>
      <c r="AU1024" s="26"/>
      <c r="AV1024" s="26"/>
      <c r="AW1024" s="26"/>
      <c r="AX1024" s="26"/>
      <c r="AY1024" s="27"/>
    </row>
    <row r="1025" spans="1:51" ht="14.25" customHeight="1">
      <c r="A1025" s="8"/>
      <c r="B1025" s="394"/>
      <c r="C1025" s="395"/>
      <c r="D1025" s="395"/>
      <c r="E1025" s="395"/>
      <c r="F1025" s="395"/>
      <c r="G1025" s="396"/>
      <c r="H1025" s="25"/>
      <c r="I1025" s="26"/>
      <c r="J1025" s="26"/>
      <c r="K1025" s="26"/>
      <c r="L1025" s="26"/>
      <c r="M1025" s="26"/>
      <c r="N1025" s="27"/>
      <c r="O1025" s="26"/>
      <c r="P1025" s="26"/>
      <c r="Q1025" s="26"/>
      <c r="R1025" s="26"/>
      <c r="S1025" s="26"/>
      <c r="T1025" s="26"/>
      <c r="U1025" s="26"/>
      <c r="V1025" s="990" t="s">
        <v>127</v>
      </c>
      <c r="W1025" s="990"/>
      <c r="X1025" s="990"/>
      <c r="Y1025" s="990"/>
      <c r="Z1025" s="990"/>
      <c r="AA1025" s="990"/>
      <c r="AB1025" s="990"/>
      <c r="AC1025" s="990"/>
      <c r="AD1025" s="990"/>
      <c r="AE1025" s="26"/>
      <c r="AF1025" s="26"/>
      <c r="AG1025" s="26"/>
      <c r="AH1025" s="26"/>
      <c r="AI1025" s="26"/>
      <c r="AJ1025" s="26"/>
      <c r="AK1025" s="26"/>
      <c r="AL1025" s="26"/>
      <c r="AM1025" s="26"/>
      <c r="AN1025" s="26"/>
      <c r="AO1025" s="26"/>
      <c r="AP1025" s="26"/>
      <c r="AQ1025" s="26"/>
      <c r="AR1025" s="26"/>
      <c r="AS1025" s="26"/>
      <c r="AT1025" s="26"/>
      <c r="AU1025" s="26"/>
      <c r="AV1025" s="26"/>
      <c r="AW1025" s="26"/>
      <c r="AX1025" s="26"/>
      <c r="AY1025" s="27"/>
    </row>
    <row r="1026" spans="1:51" ht="14.25" customHeight="1">
      <c r="A1026" s="8"/>
      <c r="B1026" s="394"/>
      <c r="C1026" s="395"/>
      <c r="D1026" s="395"/>
      <c r="E1026" s="395"/>
      <c r="F1026" s="395"/>
      <c r="G1026" s="396"/>
      <c r="H1026" s="25"/>
      <c r="I1026" s="26"/>
      <c r="J1026" s="26"/>
      <c r="K1026" s="26"/>
      <c r="L1026" s="26"/>
      <c r="M1026" s="26"/>
      <c r="N1026" s="27"/>
      <c r="O1026" s="26"/>
      <c r="P1026" s="26"/>
      <c r="Q1026" s="26"/>
      <c r="R1026" s="26"/>
      <c r="S1026" s="26"/>
      <c r="T1026" s="26"/>
      <c r="U1026" s="26"/>
      <c r="V1026" s="35"/>
      <c r="W1026" s="36"/>
      <c r="X1026" s="36"/>
      <c r="Y1026" s="36"/>
      <c r="Z1026" s="36"/>
      <c r="AA1026" s="36"/>
      <c r="AB1026" s="36"/>
      <c r="AC1026" s="36"/>
      <c r="AD1026" s="36"/>
      <c r="AE1026" s="36"/>
      <c r="AF1026" s="36"/>
      <c r="AG1026" s="36"/>
      <c r="AH1026" s="36"/>
      <c r="AI1026" s="36"/>
      <c r="AJ1026" s="36"/>
      <c r="AK1026" s="37"/>
      <c r="AL1026" s="26"/>
      <c r="AM1026" s="26"/>
      <c r="AN1026" s="26"/>
      <c r="AO1026" s="26"/>
      <c r="AP1026" s="26"/>
      <c r="AQ1026" s="26"/>
      <c r="AR1026" s="26"/>
      <c r="AS1026" s="26"/>
      <c r="AT1026" s="26"/>
      <c r="AU1026" s="26"/>
      <c r="AV1026" s="26"/>
      <c r="AW1026" s="26"/>
      <c r="AX1026" s="26"/>
      <c r="AY1026" s="27"/>
    </row>
    <row r="1027" spans="1:51" ht="14.25" customHeight="1" thickBot="1">
      <c r="A1027" s="8"/>
      <c r="B1027" s="394"/>
      <c r="C1027" s="395"/>
      <c r="D1027" s="395"/>
      <c r="E1027" s="395"/>
      <c r="F1027" s="395"/>
      <c r="G1027" s="396"/>
      <c r="H1027" s="25"/>
      <c r="I1027" s="26"/>
      <c r="J1027" s="26"/>
      <c r="K1027" s="26"/>
      <c r="L1027" s="26"/>
      <c r="M1027" s="26"/>
      <c r="N1027" s="27"/>
      <c r="O1027" s="26"/>
      <c r="P1027" s="26"/>
      <c r="Q1027" s="26"/>
      <c r="R1027" s="26"/>
      <c r="S1027" s="26"/>
      <c r="T1027" s="26"/>
      <c r="U1027" s="26"/>
      <c r="V1027" s="986" t="s">
        <v>282</v>
      </c>
      <c r="W1027" s="987"/>
      <c r="X1027" s="987"/>
      <c r="Y1027" s="987"/>
      <c r="Z1027" s="987"/>
      <c r="AA1027" s="987"/>
      <c r="AB1027" s="987"/>
      <c r="AC1027" s="987"/>
      <c r="AD1027" s="987"/>
      <c r="AE1027" s="987"/>
      <c r="AF1027" s="987"/>
      <c r="AG1027" s="987"/>
      <c r="AH1027" s="987"/>
      <c r="AI1027" s="987"/>
      <c r="AJ1027" s="987"/>
      <c r="AK1027" s="988"/>
      <c r="AL1027" s="26"/>
      <c r="AM1027" s="26"/>
      <c r="AN1027" s="26"/>
      <c r="AO1027" s="26"/>
      <c r="AP1027" s="26"/>
      <c r="AQ1027" s="26"/>
      <c r="AR1027" s="26"/>
      <c r="AS1027" s="26"/>
      <c r="AT1027" s="26"/>
      <c r="AU1027" s="26"/>
      <c r="AV1027" s="26"/>
      <c r="AW1027" s="26"/>
      <c r="AX1027" s="26"/>
      <c r="AY1027" s="27"/>
    </row>
    <row r="1028" spans="1:51" ht="14.25" customHeight="1">
      <c r="A1028" s="8"/>
      <c r="B1028" s="394"/>
      <c r="C1028" s="395"/>
      <c r="D1028" s="395"/>
      <c r="E1028" s="395"/>
      <c r="F1028" s="395"/>
      <c r="G1028" s="396"/>
      <c r="H1028" s="25"/>
      <c r="I1028" s="26"/>
      <c r="J1028" s="26"/>
      <c r="K1028" s="26"/>
      <c r="L1028" s="26"/>
      <c r="M1028" s="26"/>
      <c r="N1028" s="27"/>
      <c r="O1028" s="81"/>
      <c r="P1028" s="23"/>
      <c r="Q1028" s="23"/>
      <c r="R1028" s="23"/>
      <c r="S1028" s="23"/>
      <c r="T1028" s="23"/>
      <c r="U1028" s="82"/>
      <c r="V1028" s="986" t="s">
        <v>283</v>
      </c>
      <c r="W1028" s="987"/>
      <c r="X1028" s="987"/>
      <c r="Y1028" s="987"/>
      <c r="Z1028" s="987"/>
      <c r="AA1028" s="987"/>
      <c r="AB1028" s="987"/>
      <c r="AC1028" s="987"/>
      <c r="AD1028" s="987"/>
      <c r="AE1028" s="987"/>
      <c r="AF1028" s="987"/>
      <c r="AG1028" s="987"/>
      <c r="AH1028" s="987"/>
      <c r="AI1028" s="987"/>
      <c r="AJ1028" s="987"/>
      <c r="AK1028" s="988"/>
      <c r="AL1028" s="26"/>
      <c r="AM1028" s="26"/>
      <c r="AN1028" s="26"/>
      <c r="AO1028" s="26"/>
      <c r="AP1028" s="26"/>
      <c r="AQ1028" s="26"/>
      <c r="AR1028" s="26"/>
      <c r="AS1028" s="26"/>
      <c r="AT1028" s="26"/>
      <c r="AU1028" s="26"/>
      <c r="AV1028" s="26"/>
      <c r="AW1028" s="26"/>
      <c r="AX1028" s="26"/>
      <c r="AY1028" s="27"/>
    </row>
    <row r="1029" spans="1:51" ht="14.25" customHeight="1">
      <c r="A1029" s="8"/>
      <c r="B1029" s="394"/>
      <c r="C1029" s="395"/>
      <c r="D1029" s="395"/>
      <c r="E1029" s="395"/>
      <c r="F1029" s="395"/>
      <c r="G1029" s="396"/>
      <c r="H1029" s="25"/>
      <c r="I1029" s="26"/>
      <c r="J1029" s="26"/>
      <c r="K1029" s="26"/>
      <c r="L1029" s="26"/>
      <c r="M1029" s="26"/>
      <c r="N1029" s="27"/>
      <c r="O1029" s="26"/>
      <c r="P1029" s="26"/>
      <c r="Q1029" s="26"/>
      <c r="R1029" s="26"/>
      <c r="S1029" s="26"/>
      <c r="T1029" s="26"/>
      <c r="U1029" s="26"/>
      <c r="V1029" s="38"/>
      <c r="W1029" s="39"/>
      <c r="X1029" s="39"/>
      <c r="Y1029" s="40"/>
      <c r="Z1029" s="40"/>
      <c r="AA1029" s="40"/>
      <c r="AB1029" s="40"/>
      <c r="AC1029" s="40"/>
      <c r="AD1029" s="40"/>
      <c r="AE1029" s="40"/>
      <c r="AF1029" s="40"/>
      <c r="AG1029" s="40"/>
      <c r="AH1029" s="40"/>
      <c r="AI1029" s="39"/>
      <c r="AJ1029" s="39"/>
      <c r="AK1029" s="41"/>
      <c r="AL1029" s="26"/>
      <c r="AM1029" s="26"/>
      <c r="AN1029" s="26"/>
      <c r="AO1029" s="26"/>
      <c r="AP1029" s="26"/>
      <c r="AQ1029" s="26"/>
      <c r="AR1029" s="26"/>
      <c r="AS1029" s="26"/>
      <c r="AT1029" s="26"/>
      <c r="AU1029" s="26"/>
      <c r="AV1029" s="26"/>
      <c r="AW1029" s="26"/>
      <c r="AX1029" s="26"/>
      <c r="AY1029" s="27"/>
    </row>
    <row r="1030" spans="1:51" ht="14.25" customHeight="1">
      <c r="A1030" s="8"/>
      <c r="B1030" s="394"/>
      <c r="C1030" s="395"/>
      <c r="D1030" s="395"/>
      <c r="E1030" s="395"/>
      <c r="F1030" s="395"/>
      <c r="G1030" s="396"/>
      <c r="H1030" s="25"/>
      <c r="I1030" s="26"/>
      <c r="J1030" s="26"/>
      <c r="K1030" s="26"/>
      <c r="L1030" s="26"/>
      <c r="M1030" s="26"/>
      <c r="N1030" s="27"/>
      <c r="O1030" s="26"/>
      <c r="P1030" s="26"/>
      <c r="Q1030" s="26"/>
      <c r="R1030" s="26"/>
      <c r="S1030" s="26"/>
      <c r="T1030" s="26"/>
      <c r="U1030" s="26"/>
      <c r="V1030" s="1008" t="s">
        <v>284</v>
      </c>
      <c r="W1030" s="1008"/>
      <c r="X1030" s="1008"/>
      <c r="Y1030" s="1008"/>
      <c r="Z1030" s="1008"/>
      <c r="AA1030" s="1008"/>
      <c r="AB1030" s="1008"/>
      <c r="AC1030" s="1008"/>
      <c r="AD1030" s="1008"/>
      <c r="AE1030" s="1008"/>
      <c r="AF1030" s="1008"/>
      <c r="AG1030" s="1008"/>
      <c r="AH1030" s="1008"/>
      <c r="AI1030" s="1008"/>
      <c r="AJ1030" s="1008"/>
      <c r="AK1030" s="1008"/>
      <c r="AL1030" s="26"/>
      <c r="AM1030" s="26"/>
      <c r="AN1030" s="26"/>
      <c r="AO1030" s="26"/>
      <c r="AP1030" s="26"/>
      <c r="AQ1030" s="26"/>
      <c r="AR1030" s="26"/>
      <c r="AS1030" s="26"/>
      <c r="AT1030" s="26"/>
      <c r="AU1030" s="26"/>
      <c r="AV1030" s="26"/>
      <c r="AW1030" s="26"/>
      <c r="AX1030" s="26"/>
      <c r="AY1030" s="27"/>
    </row>
    <row r="1031" spans="1:51" ht="14.25" customHeight="1">
      <c r="A1031" s="8"/>
      <c r="B1031" s="394"/>
      <c r="C1031" s="395"/>
      <c r="D1031" s="395"/>
      <c r="E1031" s="395"/>
      <c r="F1031" s="395"/>
      <c r="G1031" s="396"/>
      <c r="H1031" s="25"/>
      <c r="I1031" s="26"/>
      <c r="J1031" s="26"/>
      <c r="K1031" s="26"/>
      <c r="L1031" s="26"/>
      <c r="M1031" s="26"/>
      <c r="N1031" s="27"/>
      <c r="O1031" s="26"/>
      <c r="P1031" s="26"/>
      <c r="Q1031" s="26"/>
      <c r="R1031" s="26"/>
      <c r="S1031" s="26"/>
      <c r="T1031" s="26"/>
      <c r="U1031" s="26"/>
      <c r="V1031" s="26"/>
      <c r="W1031" s="26"/>
      <c r="X1031" s="26"/>
      <c r="Y1031" s="26"/>
      <c r="Z1031" s="26"/>
      <c r="AA1031" s="26"/>
      <c r="AB1031" s="26"/>
      <c r="AC1031" s="26"/>
      <c r="AD1031" s="26"/>
      <c r="AE1031" s="26"/>
      <c r="AF1031" s="26"/>
      <c r="AG1031" s="26"/>
      <c r="AH1031" s="26"/>
      <c r="AI1031" s="26"/>
      <c r="AJ1031" s="26"/>
      <c r="AK1031" s="26"/>
      <c r="AL1031" s="26"/>
      <c r="AM1031" s="26"/>
      <c r="AN1031" s="26"/>
      <c r="AO1031" s="26"/>
      <c r="AP1031" s="26"/>
      <c r="AQ1031" s="26"/>
      <c r="AR1031" s="26"/>
      <c r="AS1031" s="26"/>
      <c r="AT1031" s="26"/>
      <c r="AU1031" s="26"/>
      <c r="AV1031" s="26"/>
      <c r="AW1031" s="26"/>
      <c r="AX1031" s="26"/>
      <c r="AY1031" s="27"/>
    </row>
    <row r="1032" spans="1:51" ht="14.25" customHeight="1">
      <c r="A1032" s="8"/>
      <c r="B1032" s="394"/>
      <c r="C1032" s="395"/>
      <c r="D1032" s="395"/>
      <c r="E1032" s="395"/>
      <c r="F1032" s="395"/>
      <c r="G1032" s="396"/>
      <c r="H1032" s="25"/>
      <c r="I1032" s="26"/>
      <c r="J1032" s="26"/>
      <c r="K1032" s="26"/>
      <c r="L1032" s="26"/>
      <c r="M1032" s="26"/>
      <c r="N1032" s="27"/>
      <c r="O1032" s="26"/>
      <c r="P1032" s="26"/>
      <c r="Q1032" s="26"/>
      <c r="R1032" s="26"/>
      <c r="S1032" s="26"/>
      <c r="T1032" s="26"/>
      <c r="U1032" s="26"/>
      <c r="V1032" s="989" t="s">
        <v>126</v>
      </c>
      <c r="W1032" s="989"/>
      <c r="X1032" s="989"/>
      <c r="Y1032" s="989"/>
      <c r="Z1032" s="989"/>
      <c r="AA1032" s="989"/>
      <c r="AB1032" s="989"/>
      <c r="AC1032" s="989"/>
      <c r="AD1032" s="989"/>
      <c r="AE1032" s="989"/>
      <c r="AF1032" s="26"/>
      <c r="AG1032" s="26"/>
      <c r="AH1032" s="26"/>
      <c r="AI1032" s="26"/>
      <c r="AJ1032" s="26"/>
      <c r="AK1032" s="26"/>
      <c r="AL1032" s="26"/>
      <c r="AM1032" s="26"/>
      <c r="AN1032" s="26"/>
      <c r="AO1032" s="26"/>
      <c r="AP1032" s="26"/>
      <c r="AQ1032" s="26"/>
      <c r="AR1032" s="26"/>
      <c r="AS1032" s="26"/>
      <c r="AT1032" s="26"/>
      <c r="AU1032" s="26"/>
      <c r="AV1032" s="26"/>
      <c r="AW1032" s="26"/>
      <c r="AX1032" s="26"/>
      <c r="AY1032" s="27"/>
    </row>
    <row r="1033" spans="1:51" ht="14.25" customHeight="1">
      <c r="A1033" s="8"/>
      <c r="B1033" s="394"/>
      <c r="C1033" s="395"/>
      <c r="D1033" s="395"/>
      <c r="E1033" s="395"/>
      <c r="F1033" s="395"/>
      <c r="G1033" s="396"/>
      <c r="H1033" s="25"/>
      <c r="I1033" s="26"/>
      <c r="J1033" s="26"/>
      <c r="K1033" s="26"/>
      <c r="L1033" s="26"/>
      <c r="M1033" s="26"/>
      <c r="N1033" s="27"/>
      <c r="O1033" s="26"/>
      <c r="P1033" s="26"/>
      <c r="Q1033" s="26"/>
      <c r="R1033" s="26"/>
      <c r="S1033" s="26"/>
      <c r="T1033" s="26"/>
      <c r="U1033" s="26"/>
      <c r="V1033" s="35"/>
      <c r="W1033" s="36"/>
      <c r="X1033" s="36"/>
      <c r="Y1033" s="36"/>
      <c r="Z1033" s="36"/>
      <c r="AA1033" s="36"/>
      <c r="AB1033" s="36"/>
      <c r="AC1033" s="36"/>
      <c r="AD1033" s="36"/>
      <c r="AE1033" s="36"/>
      <c r="AF1033" s="36"/>
      <c r="AG1033" s="36"/>
      <c r="AH1033" s="36"/>
      <c r="AI1033" s="36"/>
      <c r="AJ1033" s="36"/>
      <c r="AK1033" s="37"/>
      <c r="AL1033" s="26"/>
      <c r="AM1033" s="26"/>
      <c r="AN1033" s="26"/>
      <c r="AO1033" s="26"/>
      <c r="AP1033" s="26"/>
      <c r="AQ1033" s="26"/>
      <c r="AR1033" s="26"/>
      <c r="AS1033" s="26"/>
      <c r="AT1033" s="26"/>
      <c r="AU1033" s="26"/>
      <c r="AV1033" s="26"/>
      <c r="AW1033" s="26"/>
      <c r="AX1033" s="26"/>
      <c r="AY1033" s="27"/>
    </row>
    <row r="1034" spans="1:51" ht="14.25" customHeight="1" thickBot="1">
      <c r="A1034" s="8"/>
      <c r="B1034" s="394"/>
      <c r="C1034" s="395"/>
      <c r="D1034" s="395"/>
      <c r="E1034" s="395"/>
      <c r="F1034" s="395"/>
      <c r="G1034" s="396"/>
      <c r="H1034" s="25"/>
      <c r="I1034" s="26"/>
      <c r="J1034" s="26"/>
      <c r="K1034" s="26"/>
      <c r="L1034" s="26"/>
      <c r="M1034" s="26"/>
      <c r="N1034" s="27"/>
      <c r="O1034" s="26"/>
      <c r="P1034" s="26"/>
      <c r="Q1034" s="26"/>
      <c r="R1034" s="26"/>
      <c r="S1034" s="26"/>
      <c r="T1034" s="26"/>
      <c r="U1034" s="26"/>
      <c r="V1034" s="986" t="s">
        <v>285</v>
      </c>
      <c r="W1034" s="987"/>
      <c r="X1034" s="987"/>
      <c r="Y1034" s="987"/>
      <c r="Z1034" s="987"/>
      <c r="AA1034" s="987"/>
      <c r="AB1034" s="987"/>
      <c r="AC1034" s="987"/>
      <c r="AD1034" s="987"/>
      <c r="AE1034" s="987"/>
      <c r="AF1034" s="987"/>
      <c r="AG1034" s="987"/>
      <c r="AH1034" s="987"/>
      <c r="AI1034" s="987"/>
      <c r="AJ1034" s="987"/>
      <c r="AK1034" s="988"/>
      <c r="AL1034" s="26"/>
      <c r="AM1034" s="26"/>
      <c r="AN1034" s="26"/>
      <c r="AO1034" s="26"/>
      <c r="AP1034" s="26"/>
      <c r="AQ1034" s="26"/>
      <c r="AR1034" s="26"/>
      <c r="AS1034" s="26"/>
      <c r="AT1034" s="26"/>
      <c r="AU1034" s="26"/>
      <c r="AV1034" s="26"/>
      <c r="AW1034" s="26"/>
      <c r="AX1034" s="26"/>
      <c r="AY1034" s="27"/>
    </row>
    <row r="1035" spans="1:51" ht="14.25" customHeight="1">
      <c r="A1035" s="8"/>
      <c r="B1035" s="394"/>
      <c r="C1035" s="395"/>
      <c r="D1035" s="395"/>
      <c r="E1035" s="395"/>
      <c r="F1035" s="395"/>
      <c r="G1035" s="396"/>
      <c r="H1035" s="25"/>
      <c r="I1035" s="26"/>
      <c r="J1035" s="26"/>
      <c r="K1035" s="26"/>
      <c r="L1035" s="26"/>
      <c r="M1035" s="26"/>
      <c r="N1035" s="26"/>
      <c r="O1035" s="81"/>
      <c r="P1035" s="23"/>
      <c r="Q1035" s="23"/>
      <c r="R1035" s="23"/>
      <c r="S1035" s="23"/>
      <c r="T1035" s="23"/>
      <c r="U1035" s="82"/>
      <c r="V1035" s="986" t="s">
        <v>277</v>
      </c>
      <c r="W1035" s="987"/>
      <c r="X1035" s="987"/>
      <c r="Y1035" s="987"/>
      <c r="Z1035" s="987"/>
      <c r="AA1035" s="987"/>
      <c r="AB1035" s="987"/>
      <c r="AC1035" s="987"/>
      <c r="AD1035" s="987"/>
      <c r="AE1035" s="987"/>
      <c r="AF1035" s="987"/>
      <c r="AG1035" s="987"/>
      <c r="AH1035" s="987"/>
      <c r="AI1035" s="987"/>
      <c r="AJ1035" s="987"/>
      <c r="AK1035" s="988"/>
      <c r="AL1035" s="26"/>
      <c r="AM1035" s="26"/>
      <c r="AN1035" s="26"/>
      <c r="AO1035" s="26"/>
      <c r="AP1035" s="26"/>
      <c r="AQ1035" s="26"/>
      <c r="AR1035" s="26"/>
      <c r="AS1035" s="26"/>
      <c r="AT1035" s="26"/>
      <c r="AU1035" s="26"/>
      <c r="AV1035" s="26"/>
      <c r="AW1035" s="26"/>
      <c r="AX1035" s="26"/>
      <c r="AY1035" s="27"/>
    </row>
    <row r="1036" spans="1:51" ht="14.25" customHeight="1">
      <c r="A1036" s="8"/>
      <c r="B1036" s="394"/>
      <c r="C1036" s="395"/>
      <c r="D1036" s="395"/>
      <c r="E1036" s="395"/>
      <c r="F1036" s="395"/>
      <c r="G1036" s="396"/>
      <c r="H1036" s="25"/>
      <c r="I1036" s="26"/>
      <c r="J1036" s="26"/>
      <c r="K1036" s="26"/>
      <c r="L1036" s="26"/>
      <c r="M1036" s="26"/>
      <c r="N1036" s="26"/>
      <c r="O1036" s="61"/>
      <c r="P1036" s="26"/>
      <c r="Q1036" s="26"/>
      <c r="R1036" s="26"/>
      <c r="S1036" s="26"/>
      <c r="T1036" s="26"/>
      <c r="U1036" s="26"/>
      <c r="V1036" s="38"/>
      <c r="W1036" s="39"/>
      <c r="X1036" s="39"/>
      <c r="Y1036" s="40"/>
      <c r="Z1036" s="40"/>
      <c r="AA1036" s="40"/>
      <c r="AB1036" s="40"/>
      <c r="AC1036" s="40"/>
      <c r="AD1036" s="40"/>
      <c r="AE1036" s="40"/>
      <c r="AF1036" s="40"/>
      <c r="AG1036" s="40"/>
      <c r="AH1036" s="40"/>
      <c r="AI1036" s="39"/>
      <c r="AJ1036" s="39"/>
      <c r="AK1036" s="41"/>
      <c r="AL1036" s="26"/>
      <c r="AM1036" s="26"/>
      <c r="AN1036" s="26"/>
      <c r="AO1036" s="26"/>
      <c r="AP1036" s="26"/>
      <c r="AQ1036" s="26"/>
      <c r="AR1036" s="26"/>
      <c r="AS1036" s="26"/>
      <c r="AT1036" s="26"/>
      <c r="AU1036" s="26"/>
      <c r="AV1036" s="26"/>
      <c r="AW1036" s="26"/>
      <c r="AX1036" s="26"/>
      <c r="AY1036" s="27"/>
    </row>
    <row r="1037" spans="1:51" ht="14.25" customHeight="1">
      <c r="A1037" s="8"/>
      <c r="B1037" s="394"/>
      <c r="C1037" s="395"/>
      <c r="D1037" s="395"/>
      <c r="E1037" s="395"/>
      <c r="F1037" s="395"/>
      <c r="G1037" s="396"/>
      <c r="H1037" s="25"/>
      <c r="I1037" s="26"/>
      <c r="J1037" s="26"/>
      <c r="K1037" s="26"/>
      <c r="L1037" s="26"/>
      <c r="M1037" s="26"/>
      <c r="N1037" s="26"/>
      <c r="O1037" s="61"/>
      <c r="P1037" s="26"/>
      <c r="Q1037" s="26"/>
      <c r="R1037" s="26"/>
      <c r="S1037" s="26"/>
      <c r="T1037" s="26"/>
      <c r="U1037" s="26"/>
      <c r="V1037" s="1008" t="s">
        <v>286</v>
      </c>
      <c r="W1037" s="1008"/>
      <c r="X1037" s="1008"/>
      <c r="Y1037" s="1008"/>
      <c r="Z1037" s="1008"/>
      <c r="AA1037" s="1008"/>
      <c r="AB1037" s="1008"/>
      <c r="AC1037" s="1008"/>
      <c r="AD1037" s="1008"/>
      <c r="AE1037" s="1008"/>
      <c r="AF1037" s="1008"/>
      <c r="AG1037" s="1008"/>
      <c r="AH1037" s="1008"/>
      <c r="AI1037" s="1008"/>
      <c r="AJ1037" s="1008"/>
      <c r="AK1037" s="1008"/>
      <c r="AL1037" s="26"/>
      <c r="AM1037" s="26"/>
      <c r="AN1037" s="26"/>
      <c r="AO1037" s="26"/>
      <c r="AP1037" s="26"/>
      <c r="AQ1037" s="26"/>
      <c r="AR1037" s="26"/>
      <c r="AS1037" s="26"/>
      <c r="AT1037" s="26"/>
      <c r="AU1037" s="26"/>
      <c r="AV1037" s="26"/>
      <c r="AW1037" s="26"/>
      <c r="AX1037" s="26"/>
      <c r="AY1037" s="27"/>
    </row>
    <row r="1038" spans="1:51" ht="14.25" customHeight="1">
      <c r="A1038" s="8"/>
      <c r="B1038" s="394"/>
      <c r="C1038" s="395"/>
      <c r="D1038" s="395"/>
      <c r="E1038" s="395"/>
      <c r="F1038" s="395"/>
      <c r="G1038" s="396"/>
      <c r="H1038" s="25"/>
      <c r="I1038" s="26"/>
      <c r="J1038" s="26"/>
      <c r="K1038" s="26"/>
      <c r="L1038" s="26"/>
      <c r="M1038" s="26"/>
      <c r="N1038" s="26"/>
      <c r="O1038" s="61"/>
      <c r="P1038" s="26"/>
      <c r="Q1038" s="26"/>
      <c r="R1038" s="26"/>
      <c r="S1038" s="26"/>
      <c r="T1038" s="26"/>
      <c r="U1038" s="26"/>
      <c r="V1038" s="26"/>
      <c r="W1038" s="26"/>
      <c r="X1038" s="26"/>
      <c r="Y1038" s="26"/>
      <c r="Z1038" s="26"/>
      <c r="AA1038" s="26"/>
      <c r="AB1038" s="26"/>
      <c r="AC1038" s="26"/>
      <c r="AD1038" s="26"/>
      <c r="AE1038" s="26"/>
      <c r="AF1038" s="26"/>
      <c r="AG1038" s="26"/>
      <c r="AH1038" s="26"/>
      <c r="AI1038" s="26"/>
      <c r="AJ1038" s="26"/>
      <c r="AK1038" s="26"/>
      <c r="AL1038" s="26"/>
      <c r="AM1038" s="26"/>
      <c r="AN1038" s="26"/>
      <c r="AO1038" s="26"/>
      <c r="AP1038" s="26"/>
      <c r="AQ1038" s="26"/>
      <c r="AR1038" s="26"/>
      <c r="AS1038" s="26"/>
      <c r="AT1038" s="26"/>
      <c r="AU1038" s="26"/>
      <c r="AV1038" s="26"/>
      <c r="AW1038" s="26"/>
      <c r="AX1038" s="26"/>
      <c r="AY1038" s="27"/>
    </row>
    <row r="1039" spans="1:51" ht="14.25" customHeight="1">
      <c r="A1039" s="8"/>
      <c r="B1039" s="394"/>
      <c r="C1039" s="395"/>
      <c r="D1039" s="395"/>
      <c r="E1039" s="395"/>
      <c r="F1039" s="395"/>
      <c r="G1039" s="396"/>
      <c r="H1039" s="25"/>
      <c r="I1039" s="26"/>
      <c r="J1039" s="26"/>
      <c r="K1039" s="26"/>
      <c r="L1039" s="26"/>
      <c r="M1039" s="26"/>
      <c r="N1039" s="26"/>
      <c r="O1039" s="61"/>
      <c r="P1039" s="26"/>
      <c r="Q1039" s="26"/>
      <c r="R1039" s="26"/>
      <c r="S1039" s="26"/>
      <c r="T1039" s="26"/>
      <c r="U1039" s="26"/>
      <c r="V1039" s="990" t="s">
        <v>127</v>
      </c>
      <c r="W1039" s="990"/>
      <c r="X1039" s="990"/>
      <c r="Y1039" s="990"/>
      <c r="Z1039" s="990"/>
      <c r="AA1039" s="990"/>
      <c r="AB1039" s="990"/>
      <c r="AC1039" s="990"/>
      <c r="AD1039" s="990"/>
      <c r="AE1039" s="26"/>
      <c r="AF1039" s="26"/>
      <c r="AG1039" s="26"/>
      <c r="AH1039" s="26"/>
      <c r="AI1039" s="26"/>
      <c r="AJ1039" s="26"/>
      <c r="AK1039" s="26"/>
      <c r="AL1039" s="26"/>
      <c r="AM1039" s="26"/>
      <c r="AN1039" s="26"/>
      <c r="AO1039" s="26"/>
      <c r="AP1039" s="26"/>
      <c r="AQ1039" s="26"/>
      <c r="AR1039" s="26"/>
      <c r="AS1039" s="26"/>
      <c r="AT1039" s="26"/>
      <c r="AU1039" s="26"/>
      <c r="AV1039" s="26"/>
      <c r="AW1039" s="26"/>
      <c r="AX1039" s="26"/>
      <c r="AY1039" s="27"/>
    </row>
    <row r="1040" spans="1:51" ht="14.25" customHeight="1">
      <c r="A1040" s="8"/>
      <c r="B1040" s="394"/>
      <c r="C1040" s="395"/>
      <c r="D1040" s="395"/>
      <c r="E1040" s="395"/>
      <c r="F1040" s="395"/>
      <c r="G1040" s="396"/>
      <c r="H1040" s="25"/>
      <c r="I1040" s="26"/>
      <c r="J1040" s="26"/>
      <c r="K1040" s="26"/>
      <c r="L1040" s="26"/>
      <c r="M1040" s="26"/>
      <c r="N1040" s="26"/>
      <c r="O1040" s="61"/>
      <c r="P1040" s="26"/>
      <c r="Q1040" s="26"/>
      <c r="R1040" s="26"/>
      <c r="S1040" s="26"/>
      <c r="T1040" s="26"/>
      <c r="U1040" s="26"/>
      <c r="V1040" s="35"/>
      <c r="W1040" s="36"/>
      <c r="X1040" s="36"/>
      <c r="Y1040" s="36"/>
      <c r="Z1040" s="36"/>
      <c r="AA1040" s="36"/>
      <c r="AB1040" s="36"/>
      <c r="AC1040" s="36"/>
      <c r="AD1040" s="36"/>
      <c r="AE1040" s="36"/>
      <c r="AF1040" s="36"/>
      <c r="AG1040" s="36"/>
      <c r="AH1040" s="36"/>
      <c r="AI1040" s="36"/>
      <c r="AJ1040" s="36"/>
      <c r="AK1040" s="37"/>
      <c r="AL1040" s="26"/>
      <c r="AM1040" s="26"/>
      <c r="AN1040" s="26"/>
      <c r="AO1040" s="26"/>
      <c r="AP1040" s="26"/>
      <c r="AQ1040" s="26"/>
      <c r="AR1040" s="26"/>
      <c r="AS1040" s="26"/>
      <c r="AT1040" s="26"/>
      <c r="AU1040" s="26"/>
      <c r="AV1040" s="26"/>
      <c r="AW1040" s="26"/>
      <c r="AX1040" s="26"/>
      <c r="AY1040" s="27"/>
    </row>
    <row r="1041" spans="1:51" ht="14.25" customHeight="1" thickBot="1">
      <c r="A1041" s="8"/>
      <c r="B1041" s="394"/>
      <c r="C1041" s="395"/>
      <c r="D1041" s="395"/>
      <c r="E1041" s="395"/>
      <c r="F1041" s="395"/>
      <c r="G1041" s="396"/>
      <c r="H1041" s="25"/>
      <c r="I1041" s="26"/>
      <c r="J1041" s="26"/>
      <c r="K1041" s="26"/>
      <c r="L1041" s="26"/>
      <c r="M1041" s="26"/>
      <c r="N1041" s="26"/>
      <c r="O1041" s="61"/>
      <c r="P1041" s="26"/>
      <c r="Q1041" s="26"/>
      <c r="R1041" s="26"/>
      <c r="S1041" s="26"/>
      <c r="T1041" s="26"/>
      <c r="U1041" s="26"/>
      <c r="V1041" s="986" t="s">
        <v>287</v>
      </c>
      <c r="W1041" s="987"/>
      <c r="X1041" s="987"/>
      <c r="Y1041" s="987"/>
      <c r="Z1041" s="987"/>
      <c r="AA1041" s="987"/>
      <c r="AB1041" s="987"/>
      <c r="AC1041" s="987"/>
      <c r="AD1041" s="987"/>
      <c r="AE1041" s="987"/>
      <c r="AF1041" s="987"/>
      <c r="AG1041" s="987"/>
      <c r="AH1041" s="987"/>
      <c r="AI1041" s="987"/>
      <c r="AJ1041" s="987"/>
      <c r="AK1041" s="988"/>
      <c r="AL1041" s="26"/>
      <c r="AM1041" s="26"/>
      <c r="AN1041" s="26"/>
      <c r="AO1041" s="26"/>
      <c r="AP1041" s="26"/>
      <c r="AQ1041" s="26"/>
      <c r="AR1041" s="26"/>
      <c r="AS1041" s="26"/>
      <c r="AT1041" s="26"/>
      <c r="AU1041" s="26"/>
      <c r="AV1041" s="26"/>
      <c r="AW1041" s="26"/>
      <c r="AX1041" s="26"/>
      <c r="AY1041" s="27"/>
    </row>
    <row r="1042" spans="1:51" ht="14.25" customHeight="1">
      <c r="A1042" s="8"/>
      <c r="B1042" s="394"/>
      <c r="C1042" s="395"/>
      <c r="D1042" s="395"/>
      <c r="E1042" s="395"/>
      <c r="F1042" s="395"/>
      <c r="G1042" s="396"/>
      <c r="H1042" s="25"/>
      <c r="I1042" s="26"/>
      <c r="J1042" s="26"/>
      <c r="K1042" s="26"/>
      <c r="L1042" s="26"/>
      <c r="M1042" s="26"/>
      <c r="N1042" s="26"/>
      <c r="O1042" s="81"/>
      <c r="P1042" s="23"/>
      <c r="Q1042" s="23"/>
      <c r="R1042" s="23"/>
      <c r="S1042" s="23"/>
      <c r="T1042" s="23"/>
      <c r="U1042" s="82"/>
      <c r="V1042" s="986" t="s">
        <v>277</v>
      </c>
      <c r="W1042" s="987"/>
      <c r="X1042" s="987"/>
      <c r="Y1042" s="987"/>
      <c r="Z1042" s="987"/>
      <c r="AA1042" s="987"/>
      <c r="AB1042" s="987"/>
      <c r="AC1042" s="987"/>
      <c r="AD1042" s="987"/>
      <c r="AE1042" s="987"/>
      <c r="AF1042" s="987"/>
      <c r="AG1042" s="987"/>
      <c r="AH1042" s="987"/>
      <c r="AI1042" s="987"/>
      <c r="AJ1042" s="987"/>
      <c r="AK1042" s="988"/>
      <c r="AL1042" s="26"/>
      <c r="AM1042" s="26"/>
      <c r="AN1042" s="26"/>
      <c r="AO1042" s="26"/>
      <c r="AP1042" s="26"/>
      <c r="AQ1042" s="26"/>
      <c r="AR1042" s="26"/>
      <c r="AS1042" s="26"/>
      <c r="AT1042" s="26"/>
      <c r="AU1042" s="26"/>
      <c r="AV1042" s="26"/>
      <c r="AW1042" s="26"/>
      <c r="AX1042" s="26"/>
      <c r="AY1042" s="27"/>
    </row>
    <row r="1043" spans="1:51" ht="14.25" customHeight="1">
      <c r="A1043" s="8"/>
      <c r="B1043" s="394"/>
      <c r="C1043" s="395"/>
      <c r="D1043" s="395"/>
      <c r="E1043" s="395"/>
      <c r="F1043" s="395"/>
      <c r="G1043" s="396"/>
      <c r="H1043" s="25"/>
      <c r="I1043" s="26"/>
      <c r="J1043" s="26"/>
      <c r="K1043" s="26"/>
      <c r="L1043" s="26"/>
      <c r="M1043" s="26"/>
      <c r="N1043" s="26"/>
      <c r="O1043" s="61"/>
      <c r="P1043" s="26"/>
      <c r="Q1043" s="26"/>
      <c r="R1043" s="26"/>
      <c r="S1043" s="26"/>
      <c r="T1043" s="26"/>
      <c r="U1043" s="26"/>
      <c r="V1043" s="38"/>
      <c r="W1043" s="39"/>
      <c r="X1043" s="39"/>
      <c r="Y1043" s="40"/>
      <c r="Z1043" s="40"/>
      <c r="AA1043" s="40"/>
      <c r="AB1043" s="40"/>
      <c r="AC1043" s="40"/>
      <c r="AD1043" s="40"/>
      <c r="AE1043" s="40"/>
      <c r="AF1043" s="40"/>
      <c r="AG1043" s="40"/>
      <c r="AH1043" s="40"/>
      <c r="AI1043" s="39"/>
      <c r="AJ1043" s="39"/>
      <c r="AK1043" s="41"/>
      <c r="AL1043" s="26"/>
      <c r="AM1043" s="26"/>
      <c r="AN1043" s="26"/>
      <c r="AO1043" s="26"/>
      <c r="AP1043" s="26"/>
      <c r="AQ1043" s="26"/>
      <c r="AR1043" s="26"/>
      <c r="AS1043" s="26"/>
      <c r="AT1043" s="26"/>
      <c r="AU1043" s="26"/>
      <c r="AV1043" s="26"/>
      <c r="AW1043" s="26"/>
      <c r="AX1043" s="26"/>
      <c r="AY1043" s="27"/>
    </row>
    <row r="1044" spans="1:51" ht="14.25" customHeight="1">
      <c r="A1044" s="8"/>
      <c r="B1044" s="394"/>
      <c r="C1044" s="395"/>
      <c r="D1044" s="395"/>
      <c r="E1044" s="395"/>
      <c r="F1044" s="395"/>
      <c r="G1044" s="396"/>
      <c r="H1044" s="25"/>
      <c r="I1044" s="26"/>
      <c r="J1044" s="26"/>
      <c r="K1044" s="26"/>
      <c r="L1044" s="26"/>
      <c r="M1044" s="26"/>
      <c r="N1044" s="26"/>
      <c r="O1044" s="61"/>
      <c r="P1044" s="26"/>
      <c r="Q1044" s="26"/>
      <c r="R1044" s="26"/>
      <c r="S1044" s="26"/>
      <c r="T1044" s="26"/>
      <c r="U1044" s="26"/>
      <c r="V1044" s="1008" t="s">
        <v>288</v>
      </c>
      <c r="W1044" s="1008"/>
      <c r="X1044" s="1008"/>
      <c r="Y1044" s="1008"/>
      <c r="Z1044" s="1008"/>
      <c r="AA1044" s="1008"/>
      <c r="AB1044" s="1008"/>
      <c r="AC1044" s="1008"/>
      <c r="AD1044" s="1008"/>
      <c r="AE1044" s="1008"/>
      <c r="AF1044" s="1008"/>
      <c r="AG1044" s="1008"/>
      <c r="AH1044" s="1008"/>
      <c r="AI1044" s="1008"/>
      <c r="AJ1044" s="1008"/>
      <c r="AK1044" s="1008"/>
      <c r="AL1044" s="26"/>
      <c r="AM1044" s="26"/>
      <c r="AN1044" s="26"/>
      <c r="AO1044" s="26"/>
      <c r="AP1044" s="26"/>
      <c r="AQ1044" s="26"/>
      <c r="AR1044" s="26"/>
      <c r="AS1044" s="26"/>
      <c r="AT1044" s="26"/>
      <c r="AU1044" s="26"/>
      <c r="AV1044" s="26"/>
      <c r="AW1044" s="26"/>
      <c r="AX1044" s="26"/>
      <c r="AY1044" s="27"/>
    </row>
    <row r="1045" spans="1:51" ht="14.25" customHeight="1">
      <c r="A1045" s="8"/>
      <c r="B1045" s="394"/>
      <c r="C1045" s="395"/>
      <c r="D1045" s="395"/>
      <c r="E1045" s="395"/>
      <c r="F1045" s="395"/>
      <c r="G1045" s="396"/>
      <c r="H1045" s="25"/>
      <c r="I1045" s="26"/>
      <c r="J1045" s="26"/>
      <c r="K1045" s="26"/>
      <c r="L1045" s="26"/>
      <c r="M1045" s="26"/>
      <c r="N1045" s="26"/>
      <c r="O1045" s="61"/>
      <c r="P1045" s="26"/>
      <c r="Q1045" s="26"/>
      <c r="R1045" s="26"/>
      <c r="S1045" s="26"/>
      <c r="T1045" s="26"/>
      <c r="U1045" s="26"/>
      <c r="V1045" s="26"/>
      <c r="W1045" s="26"/>
      <c r="X1045" s="26"/>
      <c r="Y1045" s="26"/>
      <c r="Z1045" s="26"/>
      <c r="AA1045" s="26"/>
      <c r="AB1045" s="26"/>
      <c r="AC1045" s="26"/>
      <c r="AD1045" s="26"/>
      <c r="AE1045" s="26"/>
      <c r="AF1045" s="26"/>
      <c r="AG1045" s="26"/>
      <c r="AH1045" s="26"/>
      <c r="AI1045" s="26"/>
      <c r="AJ1045" s="26"/>
      <c r="AK1045" s="26"/>
      <c r="AL1045" s="26"/>
      <c r="AM1045" s="26"/>
      <c r="AN1045" s="26"/>
      <c r="AO1045" s="26"/>
      <c r="AP1045" s="26"/>
      <c r="AQ1045" s="26"/>
      <c r="AR1045" s="26"/>
      <c r="AS1045" s="26"/>
      <c r="AT1045" s="26"/>
      <c r="AU1045" s="26"/>
      <c r="AV1045" s="26"/>
      <c r="AW1045" s="26"/>
      <c r="AX1045" s="26"/>
      <c r="AY1045" s="27"/>
    </row>
    <row r="1046" spans="1:51" ht="14.25" customHeight="1">
      <c r="A1046" s="8"/>
      <c r="B1046" s="394"/>
      <c r="C1046" s="395"/>
      <c r="D1046" s="395"/>
      <c r="E1046" s="395"/>
      <c r="F1046" s="395"/>
      <c r="G1046" s="396"/>
      <c r="H1046" s="25"/>
      <c r="I1046" s="26"/>
      <c r="J1046" s="26"/>
      <c r="K1046" s="26"/>
      <c r="L1046" s="26"/>
      <c r="M1046" s="26"/>
      <c r="N1046" s="26"/>
      <c r="O1046" s="61"/>
      <c r="P1046" s="26"/>
      <c r="Q1046" s="26"/>
      <c r="R1046" s="26"/>
      <c r="S1046" s="26"/>
      <c r="T1046" s="26"/>
      <c r="U1046" s="26"/>
      <c r="V1046" s="989" t="s">
        <v>126</v>
      </c>
      <c r="W1046" s="989"/>
      <c r="X1046" s="989"/>
      <c r="Y1046" s="989"/>
      <c r="Z1046" s="989"/>
      <c r="AA1046" s="989"/>
      <c r="AB1046" s="989"/>
      <c r="AC1046" s="989"/>
      <c r="AD1046" s="989"/>
      <c r="AE1046" s="989"/>
      <c r="AF1046" s="26"/>
      <c r="AG1046" s="26"/>
      <c r="AH1046" s="26"/>
      <c r="AI1046" s="26"/>
      <c r="AJ1046" s="26"/>
      <c r="AK1046" s="26"/>
      <c r="AL1046" s="26"/>
      <c r="AM1046" s="26"/>
      <c r="AN1046" s="26"/>
      <c r="AO1046" s="26"/>
      <c r="AP1046" s="26"/>
      <c r="AQ1046" s="26"/>
      <c r="AR1046" s="26"/>
      <c r="AS1046" s="26"/>
      <c r="AT1046" s="26"/>
      <c r="AU1046" s="26"/>
      <c r="AV1046" s="26"/>
      <c r="AW1046" s="26"/>
      <c r="AX1046" s="26"/>
      <c r="AY1046" s="27"/>
    </row>
    <row r="1047" spans="1:51" ht="14.25" customHeight="1">
      <c r="A1047" s="8"/>
      <c r="B1047" s="394"/>
      <c r="C1047" s="395"/>
      <c r="D1047" s="395"/>
      <c r="E1047" s="395"/>
      <c r="F1047" s="395"/>
      <c r="G1047" s="396"/>
      <c r="H1047" s="25"/>
      <c r="I1047" s="26"/>
      <c r="J1047" s="26"/>
      <c r="K1047" s="26"/>
      <c r="L1047" s="26"/>
      <c r="M1047" s="26"/>
      <c r="N1047" s="26"/>
      <c r="O1047" s="61"/>
      <c r="P1047" s="26"/>
      <c r="Q1047" s="26"/>
      <c r="R1047" s="26"/>
      <c r="S1047" s="26"/>
      <c r="T1047" s="26"/>
      <c r="U1047" s="26"/>
      <c r="V1047" s="35"/>
      <c r="W1047" s="36"/>
      <c r="X1047" s="36"/>
      <c r="Y1047" s="36"/>
      <c r="Z1047" s="36"/>
      <c r="AA1047" s="36"/>
      <c r="AB1047" s="36"/>
      <c r="AC1047" s="36"/>
      <c r="AD1047" s="36"/>
      <c r="AE1047" s="36"/>
      <c r="AF1047" s="36"/>
      <c r="AG1047" s="36"/>
      <c r="AH1047" s="36"/>
      <c r="AI1047" s="36"/>
      <c r="AJ1047" s="36"/>
      <c r="AK1047" s="37"/>
      <c r="AL1047" s="26"/>
      <c r="AM1047" s="26"/>
      <c r="AN1047" s="26"/>
      <c r="AO1047" s="26"/>
      <c r="AP1047" s="26"/>
      <c r="AQ1047" s="26"/>
      <c r="AR1047" s="26"/>
      <c r="AS1047" s="26"/>
      <c r="AT1047" s="26"/>
      <c r="AU1047" s="26"/>
      <c r="AV1047" s="26"/>
      <c r="AW1047" s="26"/>
      <c r="AX1047" s="26"/>
      <c r="AY1047" s="27"/>
    </row>
    <row r="1048" spans="1:51" ht="14.25" customHeight="1" thickBot="1">
      <c r="A1048" s="8"/>
      <c r="B1048" s="394"/>
      <c r="C1048" s="395"/>
      <c r="D1048" s="395"/>
      <c r="E1048" s="395"/>
      <c r="F1048" s="395"/>
      <c r="G1048" s="396"/>
      <c r="H1048" s="25"/>
      <c r="I1048" s="26"/>
      <c r="J1048" s="26"/>
      <c r="K1048" s="26"/>
      <c r="L1048" s="26"/>
      <c r="M1048" s="26"/>
      <c r="N1048" s="26"/>
      <c r="O1048" s="61"/>
      <c r="P1048" s="26"/>
      <c r="Q1048" s="26"/>
      <c r="R1048" s="26"/>
      <c r="S1048" s="26"/>
      <c r="T1048" s="26"/>
      <c r="U1048" s="26"/>
      <c r="V1048" s="986" t="s">
        <v>289</v>
      </c>
      <c r="W1048" s="987"/>
      <c r="X1048" s="987"/>
      <c r="Y1048" s="987"/>
      <c r="Z1048" s="987"/>
      <c r="AA1048" s="987"/>
      <c r="AB1048" s="987"/>
      <c r="AC1048" s="987"/>
      <c r="AD1048" s="987"/>
      <c r="AE1048" s="987"/>
      <c r="AF1048" s="987"/>
      <c r="AG1048" s="987"/>
      <c r="AH1048" s="987"/>
      <c r="AI1048" s="987"/>
      <c r="AJ1048" s="987"/>
      <c r="AK1048" s="988"/>
      <c r="AL1048" s="26"/>
      <c r="AM1048" s="26"/>
      <c r="AN1048" s="26"/>
      <c r="AO1048" s="26"/>
      <c r="AP1048" s="26"/>
      <c r="AQ1048" s="26"/>
      <c r="AR1048" s="26"/>
      <c r="AS1048" s="26"/>
      <c r="AT1048" s="26"/>
      <c r="AU1048" s="26"/>
      <c r="AV1048" s="26"/>
      <c r="AW1048" s="26"/>
      <c r="AX1048" s="26"/>
      <c r="AY1048" s="27"/>
    </row>
    <row r="1049" spans="1:51" ht="14.25" customHeight="1">
      <c r="A1049" s="8"/>
      <c r="B1049" s="394"/>
      <c r="C1049" s="395"/>
      <c r="D1049" s="395"/>
      <c r="E1049" s="395"/>
      <c r="F1049" s="395"/>
      <c r="G1049" s="396"/>
      <c r="H1049" s="25"/>
      <c r="I1049" s="26"/>
      <c r="J1049" s="26"/>
      <c r="K1049" s="26"/>
      <c r="L1049" s="26"/>
      <c r="M1049" s="26"/>
      <c r="N1049" s="26"/>
      <c r="O1049" s="23"/>
      <c r="P1049" s="23"/>
      <c r="Q1049" s="23"/>
      <c r="R1049" s="23"/>
      <c r="S1049" s="23"/>
      <c r="T1049" s="23"/>
      <c r="U1049" s="82"/>
      <c r="V1049" s="986" t="s">
        <v>290</v>
      </c>
      <c r="W1049" s="987"/>
      <c r="X1049" s="987"/>
      <c r="Y1049" s="987"/>
      <c r="Z1049" s="987"/>
      <c r="AA1049" s="987"/>
      <c r="AB1049" s="987"/>
      <c r="AC1049" s="987"/>
      <c r="AD1049" s="987"/>
      <c r="AE1049" s="987"/>
      <c r="AF1049" s="987"/>
      <c r="AG1049" s="987"/>
      <c r="AH1049" s="987"/>
      <c r="AI1049" s="987"/>
      <c r="AJ1049" s="987"/>
      <c r="AK1049" s="988"/>
      <c r="AL1049" s="26"/>
      <c r="AM1049" s="26"/>
      <c r="AN1049" s="26"/>
      <c r="AO1049" s="26"/>
      <c r="AP1049" s="26"/>
      <c r="AQ1049" s="26"/>
      <c r="AR1049" s="26"/>
      <c r="AS1049" s="26"/>
      <c r="AT1049" s="26"/>
      <c r="AU1049" s="26"/>
      <c r="AV1049" s="26"/>
      <c r="AW1049" s="26"/>
      <c r="AX1049" s="26"/>
      <c r="AY1049" s="27"/>
    </row>
    <row r="1050" spans="1:51" ht="14.25" customHeight="1">
      <c r="A1050" s="8"/>
      <c r="B1050" s="394"/>
      <c r="C1050" s="395"/>
      <c r="D1050" s="395"/>
      <c r="E1050" s="395"/>
      <c r="F1050" s="395"/>
      <c r="G1050" s="396"/>
      <c r="H1050" s="25"/>
      <c r="I1050" s="26"/>
      <c r="J1050" s="26"/>
      <c r="K1050" s="26"/>
      <c r="L1050" s="26"/>
      <c r="M1050" s="26"/>
      <c r="N1050" s="26"/>
      <c r="O1050" s="26"/>
      <c r="P1050" s="26"/>
      <c r="Q1050" s="26"/>
      <c r="R1050" s="26"/>
      <c r="S1050" s="26"/>
      <c r="T1050" s="26"/>
      <c r="U1050" s="26"/>
      <c r="V1050" s="38"/>
      <c r="W1050" s="39"/>
      <c r="X1050" s="39"/>
      <c r="Y1050" s="40"/>
      <c r="Z1050" s="40"/>
      <c r="AA1050" s="40"/>
      <c r="AB1050" s="40"/>
      <c r="AC1050" s="40"/>
      <c r="AD1050" s="40"/>
      <c r="AE1050" s="40"/>
      <c r="AF1050" s="40"/>
      <c r="AG1050" s="40"/>
      <c r="AH1050" s="40"/>
      <c r="AI1050" s="39"/>
      <c r="AJ1050" s="39"/>
      <c r="AK1050" s="41"/>
      <c r="AL1050" s="26"/>
      <c r="AM1050" s="26"/>
      <c r="AN1050" s="26"/>
      <c r="AO1050" s="26"/>
      <c r="AP1050" s="26"/>
      <c r="AQ1050" s="26"/>
      <c r="AR1050" s="26"/>
      <c r="AS1050" s="26"/>
      <c r="AT1050" s="26"/>
      <c r="AU1050" s="26"/>
      <c r="AV1050" s="26"/>
      <c r="AW1050" s="26"/>
      <c r="AX1050" s="26"/>
      <c r="AY1050" s="27"/>
    </row>
    <row r="1051" spans="1:51" ht="14.25" customHeight="1">
      <c r="A1051" s="8"/>
      <c r="B1051" s="394"/>
      <c r="C1051" s="395"/>
      <c r="D1051" s="395"/>
      <c r="E1051" s="395"/>
      <c r="F1051" s="395"/>
      <c r="G1051" s="396"/>
      <c r="H1051" s="25"/>
      <c r="I1051" s="26"/>
      <c r="J1051" s="26"/>
      <c r="K1051" s="26"/>
      <c r="L1051" s="26"/>
      <c r="M1051" s="26"/>
      <c r="N1051" s="26"/>
      <c r="O1051" s="26"/>
      <c r="P1051" s="26"/>
      <c r="Q1051" s="26"/>
      <c r="R1051" s="26"/>
      <c r="S1051" s="26"/>
      <c r="T1051" s="26"/>
      <c r="U1051" s="26"/>
      <c r="V1051" s="1008" t="s">
        <v>291</v>
      </c>
      <c r="W1051" s="1008"/>
      <c r="X1051" s="1008"/>
      <c r="Y1051" s="1008"/>
      <c r="Z1051" s="1008"/>
      <c r="AA1051" s="1008"/>
      <c r="AB1051" s="1008"/>
      <c r="AC1051" s="1008"/>
      <c r="AD1051" s="1008"/>
      <c r="AE1051" s="1008"/>
      <c r="AF1051" s="1008"/>
      <c r="AG1051" s="1008"/>
      <c r="AH1051" s="1008"/>
      <c r="AI1051" s="1008"/>
      <c r="AJ1051" s="1008"/>
      <c r="AK1051" s="1008"/>
      <c r="AL1051" s="26"/>
      <c r="AM1051" s="26"/>
      <c r="AN1051" s="26"/>
      <c r="AO1051" s="26"/>
      <c r="AP1051" s="26"/>
      <c r="AQ1051" s="26"/>
      <c r="AR1051" s="26"/>
      <c r="AS1051" s="26"/>
      <c r="AT1051" s="26"/>
      <c r="AU1051" s="26"/>
      <c r="AV1051" s="26"/>
      <c r="AW1051" s="26"/>
      <c r="AX1051" s="26"/>
      <c r="AY1051" s="27"/>
    </row>
    <row r="1052" spans="1:51" ht="14.25" customHeight="1">
      <c r="A1052" s="8"/>
      <c r="B1052" s="394"/>
      <c r="C1052" s="395"/>
      <c r="D1052" s="395"/>
      <c r="E1052" s="395"/>
      <c r="F1052" s="395"/>
      <c r="G1052" s="396"/>
      <c r="H1052" s="25"/>
      <c r="I1052" s="26"/>
      <c r="J1052" s="26"/>
      <c r="K1052" s="26"/>
      <c r="L1052" s="26"/>
      <c r="M1052" s="26"/>
      <c r="N1052" s="26"/>
      <c r="O1052" s="26"/>
      <c r="P1052" s="26"/>
      <c r="Q1052" s="26"/>
      <c r="R1052" s="26"/>
      <c r="S1052" s="26"/>
      <c r="T1052" s="26"/>
      <c r="U1052" s="26"/>
      <c r="V1052" s="26"/>
      <c r="W1052" s="26"/>
      <c r="X1052" s="26"/>
      <c r="Y1052" s="26"/>
      <c r="Z1052" s="26"/>
      <c r="AA1052" s="26"/>
      <c r="AB1052" s="26"/>
      <c r="AC1052" s="26"/>
      <c r="AD1052" s="26"/>
      <c r="AE1052" s="26"/>
      <c r="AF1052" s="26"/>
      <c r="AG1052" s="26"/>
      <c r="AH1052" s="26"/>
      <c r="AI1052" s="26"/>
      <c r="AJ1052" s="26"/>
      <c r="AK1052" s="26"/>
      <c r="AL1052" s="26"/>
      <c r="AM1052" s="26"/>
      <c r="AN1052" s="26"/>
      <c r="AO1052" s="26"/>
      <c r="AP1052" s="26"/>
      <c r="AQ1052" s="26"/>
      <c r="AR1052" s="26"/>
      <c r="AS1052" s="26"/>
      <c r="AT1052" s="26"/>
      <c r="AU1052" s="26"/>
      <c r="AV1052" s="26"/>
      <c r="AW1052" s="26"/>
      <c r="AX1052" s="26"/>
      <c r="AY1052" s="27"/>
    </row>
    <row r="1053" spans="1:51" ht="14.25" customHeight="1">
      <c r="B1053" s="394"/>
      <c r="C1053" s="395"/>
      <c r="D1053" s="395"/>
      <c r="E1053" s="395"/>
      <c r="F1053" s="395"/>
      <c r="G1053" s="396"/>
      <c r="H1053" s="25"/>
      <c r="I1053" s="26"/>
      <c r="J1053" s="26"/>
      <c r="K1053" s="26"/>
      <c r="L1053" s="26"/>
      <c r="M1053" s="26"/>
      <c r="N1053" s="26"/>
      <c r="O1053" s="26"/>
      <c r="P1053" s="26"/>
      <c r="Q1053" s="26"/>
      <c r="R1053" s="26"/>
      <c r="S1053" s="26"/>
      <c r="T1053" s="26"/>
      <c r="U1053" s="26"/>
      <c r="V1053" s="26"/>
      <c r="W1053" s="26"/>
      <c r="X1053" s="26"/>
      <c r="Y1053" s="26"/>
      <c r="Z1053" s="26"/>
      <c r="AA1053" s="26"/>
      <c r="AB1053" s="26"/>
      <c r="AC1053" s="26"/>
      <c r="AD1053" s="26"/>
      <c r="AE1053" s="26"/>
      <c r="AF1053" s="26"/>
      <c r="AG1053" s="26"/>
      <c r="AH1053" s="26"/>
      <c r="AI1053" s="26"/>
      <c r="AJ1053" s="26"/>
      <c r="AK1053" s="26"/>
      <c r="AL1053" s="26"/>
      <c r="AM1053" s="26"/>
      <c r="AN1053" s="26"/>
      <c r="AO1053" s="26"/>
      <c r="AP1053" s="26"/>
      <c r="AQ1053" s="26"/>
      <c r="AR1053" s="26"/>
      <c r="AS1053" s="26"/>
      <c r="AT1053" s="26"/>
      <c r="AU1053" s="26"/>
      <c r="AV1053" s="26"/>
      <c r="AW1053" s="26"/>
      <c r="AX1053" s="26"/>
      <c r="AY1053" s="27"/>
    </row>
    <row r="1054" spans="1:51" ht="14.25" customHeight="1" thickBot="1">
      <c r="B1054" s="670"/>
      <c r="C1054" s="671"/>
      <c r="D1054" s="671"/>
      <c r="E1054" s="671"/>
      <c r="F1054" s="671"/>
      <c r="G1054" s="672"/>
      <c r="H1054" s="50"/>
      <c r="I1054" s="51"/>
      <c r="J1054" s="51"/>
      <c r="K1054" s="51"/>
      <c r="L1054" s="51"/>
      <c r="M1054" s="51"/>
      <c r="N1054" s="51"/>
      <c r="O1054" s="51"/>
      <c r="P1054" s="51"/>
      <c r="Q1054" s="51"/>
      <c r="R1054" s="51"/>
      <c r="S1054" s="51"/>
      <c r="T1054" s="51"/>
      <c r="U1054" s="51"/>
      <c r="V1054" s="51"/>
      <c r="W1054" s="51"/>
      <c r="X1054" s="51"/>
      <c r="Y1054" s="51"/>
      <c r="Z1054" s="51"/>
      <c r="AA1054" s="51"/>
      <c r="AB1054" s="51"/>
      <c r="AC1054" s="51"/>
      <c r="AD1054" s="51"/>
      <c r="AE1054" s="51"/>
      <c r="AF1054" s="51"/>
      <c r="AG1054" s="51"/>
      <c r="AH1054" s="51"/>
      <c r="AI1054" s="51"/>
      <c r="AJ1054" s="51"/>
      <c r="AK1054" s="51"/>
      <c r="AL1054" s="51"/>
      <c r="AM1054" s="51"/>
      <c r="AN1054" s="51"/>
      <c r="AO1054" s="51"/>
      <c r="AP1054" s="51"/>
      <c r="AQ1054" s="51"/>
      <c r="AR1054" s="51"/>
      <c r="AS1054" s="51"/>
      <c r="AT1054" s="51"/>
      <c r="AU1054" s="51"/>
      <c r="AV1054" s="51"/>
      <c r="AW1054" s="51"/>
      <c r="AX1054" s="51"/>
      <c r="AY1054" s="52"/>
    </row>
    <row r="1055" spans="1:51" ht="23.25" customHeight="1">
      <c r="B1055" s="19"/>
      <c r="C1055" s="19"/>
      <c r="D1055" s="19"/>
      <c r="E1055" s="19"/>
      <c r="F1055" s="19"/>
      <c r="G1055" s="19"/>
      <c r="H1055" s="26"/>
      <c r="I1055" s="26"/>
      <c r="J1055" s="26"/>
      <c r="K1055" s="26"/>
      <c r="L1055" s="26"/>
      <c r="M1055" s="26"/>
      <c r="N1055" s="26"/>
      <c r="O1055" s="26"/>
      <c r="P1055" s="26"/>
      <c r="Q1055" s="26"/>
      <c r="R1055" s="26"/>
      <c r="S1055" s="26"/>
      <c r="T1055" s="26"/>
      <c r="U1055" s="26"/>
      <c r="V1055" s="26"/>
      <c r="W1055" s="26"/>
      <c r="X1055" s="26"/>
      <c r="Y1055" s="26"/>
      <c r="Z1055" s="26"/>
      <c r="AA1055" s="26"/>
      <c r="AB1055" s="26"/>
      <c r="AC1055" s="26"/>
      <c r="AD1055" s="26"/>
      <c r="AE1055" s="26"/>
      <c r="AF1055" s="26"/>
      <c r="AG1055" s="26"/>
      <c r="AH1055" s="26"/>
      <c r="AI1055" s="26"/>
      <c r="AJ1055" s="26"/>
      <c r="AK1055" s="26"/>
      <c r="AL1055" s="26"/>
      <c r="AM1055" s="26"/>
      <c r="AN1055" s="26"/>
      <c r="AO1055" s="26"/>
      <c r="AP1055" s="26"/>
      <c r="AQ1055" s="26"/>
      <c r="AR1055" s="26"/>
      <c r="AS1055" s="26"/>
      <c r="AT1055" s="26"/>
      <c r="AU1055" s="26"/>
      <c r="AV1055" s="26"/>
      <c r="AW1055" s="26"/>
      <c r="AX1055" s="26"/>
      <c r="AY1055" s="26"/>
    </row>
    <row r="1056" spans="1:51" ht="30" customHeight="1" thickBot="1">
      <c r="B1056" s="307" t="s">
        <v>121</v>
      </c>
      <c r="C1056" s="307"/>
      <c r="D1056" s="307"/>
      <c r="E1056" s="307"/>
      <c r="F1056" s="308"/>
      <c r="G1056" s="308"/>
      <c r="H1056" s="309" t="s">
        <v>68</v>
      </c>
      <c r="I1056" s="309"/>
      <c r="J1056" s="309"/>
      <c r="K1056" s="309"/>
      <c r="L1056" s="309"/>
      <c r="M1056" s="309"/>
      <c r="N1056" s="309"/>
      <c r="O1056" s="309"/>
      <c r="P1056" s="309"/>
      <c r="Q1056" s="309"/>
      <c r="R1056" s="309"/>
      <c r="S1056" s="309"/>
      <c r="T1056" s="309"/>
      <c r="U1056" s="309"/>
      <c r="V1056" s="309"/>
      <c r="W1056" s="309"/>
      <c r="X1056" s="309"/>
      <c r="Y1056" s="309"/>
      <c r="Z1056" s="309"/>
      <c r="AA1056" s="309"/>
      <c r="AB1056" s="309"/>
      <c r="AC1056" s="309"/>
      <c r="AD1056" s="309"/>
      <c r="AE1056" s="309"/>
      <c r="AF1056" s="309"/>
      <c r="AG1056" s="309"/>
      <c r="AH1056" s="309"/>
      <c r="AI1056" s="309"/>
      <c r="AJ1056" s="309"/>
      <c r="AK1056" s="309"/>
      <c r="AL1056" s="309"/>
      <c r="AM1056" s="309"/>
      <c r="AN1056" s="309"/>
      <c r="AO1056" s="309"/>
      <c r="AP1056" s="309"/>
      <c r="AQ1056" s="309"/>
      <c r="AR1056" s="309"/>
      <c r="AS1056" s="309"/>
      <c r="AT1056" s="309"/>
      <c r="AU1056" s="309"/>
      <c r="AV1056" s="309"/>
      <c r="AW1056" s="309"/>
      <c r="AX1056" s="309"/>
      <c r="AY1056" s="309"/>
    </row>
    <row r="1057" spans="2:51" ht="24.75" customHeight="1">
      <c r="B1057" s="313" t="s">
        <v>140</v>
      </c>
      <c r="C1057" s="314"/>
      <c r="D1057" s="314"/>
      <c r="E1057" s="314"/>
      <c r="F1057" s="314"/>
      <c r="G1057" s="315"/>
      <c r="H1057" s="319" t="s">
        <v>141</v>
      </c>
      <c r="I1057" s="320"/>
      <c r="J1057" s="320"/>
      <c r="K1057" s="320"/>
      <c r="L1057" s="320"/>
      <c r="M1057" s="320"/>
      <c r="N1057" s="320"/>
      <c r="O1057" s="320"/>
      <c r="P1057" s="320"/>
      <c r="Q1057" s="320"/>
      <c r="R1057" s="320"/>
      <c r="S1057" s="320"/>
      <c r="T1057" s="320"/>
      <c r="U1057" s="320"/>
      <c r="V1057" s="320"/>
      <c r="W1057" s="320"/>
      <c r="X1057" s="320"/>
      <c r="Y1057" s="320"/>
      <c r="Z1057" s="320"/>
      <c r="AA1057" s="320"/>
      <c r="AB1057" s="320"/>
      <c r="AC1057" s="321"/>
      <c r="AD1057" s="319" t="s">
        <v>142</v>
      </c>
      <c r="AE1057" s="320"/>
      <c r="AF1057" s="320"/>
      <c r="AG1057" s="320"/>
      <c r="AH1057" s="320"/>
      <c r="AI1057" s="320"/>
      <c r="AJ1057" s="320"/>
      <c r="AK1057" s="320"/>
      <c r="AL1057" s="320"/>
      <c r="AM1057" s="320"/>
      <c r="AN1057" s="320"/>
      <c r="AO1057" s="320"/>
      <c r="AP1057" s="320"/>
      <c r="AQ1057" s="320"/>
      <c r="AR1057" s="320"/>
      <c r="AS1057" s="320"/>
      <c r="AT1057" s="320"/>
      <c r="AU1057" s="320"/>
      <c r="AV1057" s="320"/>
      <c r="AW1057" s="320"/>
      <c r="AX1057" s="320"/>
      <c r="AY1057" s="322"/>
    </row>
    <row r="1058" spans="2:51" ht="24.75" customHeight="1">
      <c r="B1058" s="313"/>
      <c r="C1058" s="314"/>
      <c r="D1058" s="314"/>
      <c r="E1058" s="314"/>
      <c r="F1058" s="314"/>
      <c r="G1058" s="315"/>
      <c r="H1058" s="326" t="s">
        <v>60</v>
      </c>
      <c r="I1058" s="327"/>
      <c r="J1058" s="327"/>
      <c r="K1058" s="327"/>
      <c r="L1058" s="328"/>
      <c r="M1058" s="329" t="s">
        <v>143</v>
      </c>
      <c r="N1058" s="327"/>
      <c r="O1058" s="327"/>
      <c r="P1058" s="327"/>
      <c r="Q1058" s="327"/>
      <c r="R1058" s="327"/>
      <c r="S1058" s="327"/>
      <c r="T1058" s="327"/>
      <c r="U1058" s="327"/>
      <c r="V1058" s="327"/>
      <c r="W1058" s="327"/>
      <c r="X1058" s="327"/>
      <c r="Y1058" s="328"/>
      <c r="Z1058" s="323" t="s">
        <v>144</v>
      </c>
      <c r="AA1058" s="324"/>
      <c r="AB1058" s="324"/>
      <c r="AC1058" s="325"/>
      <c r="AD1058" s="326" t="s">
        <v>60</v>
      </c>
      <c r="AE1058" s="327"/>
      <c r="AF1058" s="327"/>
      <c r="AG1058" s="327"/>
      <c r="AH1058" s="328"/>
      <c r="AI1058" s="329" t="s">
        <v>143</v>
      </c>
      <c r="AJ1058" s="327"/>
      <c r="AK1058" s="327"/>
      <c r="AL1058" s="327"/>
      <c r="AM1058" s="327"/>
      <c r="AN1058" s="327"/>
      <c r="AO1058" s="327"/>
      <c r="AP1058" s="327"/>
      <c r="AQ1058" s="327"/>
      <c r="AR1058" s="327"/>
      <c r="AS1058" s="327"/>
      <c r="AT1058" s="327"/>
      <c r="AU1058" s="328"/>
      <c r="AV1058" s="323" t="s">
        <v>144</v>
      </c>
      <c r="AW1058" s="324"/>
      <c r="AX1058" s="324"/>
      <c r="AY1058" s="330"/>
    </row>
    <row r="1059" spans="2:51" ht="24.75" customHeight="1">
      <c r="B1059" s="313"/>
      <c r="C1059" s="314"/>
      <c r="D1059" s="314"/>
      <c r="E1059" s="314"/>
      <c r="F1059" s="314"/>
      <c r="G1059" s="315"/>
      <c r="H1059" s="703" t="s">
        <v>292</v>
      </c>
      <c r="I1059" s="600"/>
      <c r="J1059" s="600"/>
      <c r="K1059" s="600"/>
      <c r="L1059" s="601"/>
      <c r="M1059" s="704" t="s">
        <v>273</v>
      </c>
      <c r="N1059" s="705"/>
      <c r="O1059" s="705"/>
      <c r="P1059" s="705"/>
      <c r="Q1059" s="705"/>
      <c r="R1059" s="705"/>
      <c r="S1059" s="705"/>
      <c r="T1059" s="705"/>
      <c r="U1059" s="705"/>
      <c r="V1059" s="705"/>
      <c r="W1059" s="705"/>
      <c r="X1059" s="705"/>
      <c r="Y1059" s="706"/>
      <c r="Z1059" s="694">
        <v>22</v>
      </c>
      <c r="AA1059" s="695"/>
      <c r="AB1059" s="695"/>
      <c r="AC1059" s="921"/>
      <c r="AD1059" s="703" t="s">
        <v>293</v>
      </c>
      <c r="AE1059" s="600"/>
      <c r="AF1059" s="600"/>
      <c r="AG1059" s="600"/>
      <c r="AH1059" s="601"/>
      <c r="AI1059" s="704" t="s">
        <v>294</v>
      </c>
      <c r="AJ1059" s="705"/>
      <c r="AK1059" s="705"/>
      <c r="AL1059" s="705"/>
      <c r="AM1059" s="705"/>
      <c r="AN1059" s="705"/>
      <c r="AO1059" s="705"/>
      <c r="AP1059" s="705"/>
      <c r="AQ1059" s="705"/>
      <c r="AR1059" s="705"/>
      <c r="AS1059" s="705"/>
      <c r="AT1059" s="705"/>
      <c r="AU1059" s="706"/>
      <c r="AV1059" s="767">
        <v>0.1</v>
      </c>
      <c r="AW1059" s="768"/>
      <c r="AX1059" s="768"/>
      <c r="AY1059" s="1044"/>
    </row>
    <row r="1060" spans="2:51" ht="24.75" customHeight="1">
      <c r="B1060" s="313"/>
      <c r="C1060" s="314"/>
      <c r="D1060" s="314"/>
      <c r="E1060" s="314"/>
      <c r="F1060" s="314"/>
      <c r="G1060" s="315"/>
      <c r="H1060" s="341"/>
      <c r="I1060" s="342"/>
      <c r="J1060" s="342"/>
      <c r="K1060" s="342"/>
      <c r="L1060" s="343"/>
      <c r="M1060" s="346"/>
      <c r="N1060" s="347"/>
      <c r="O1060" s="347"/>
      <c r="P1060" s="347"/>
      <c r="Q1060" s="347"/>
      <c r="R1060" s="347"/>
      <c r="S1060" s="347"/>
      <c r="T1060" s="347"/>
      <c r="U1060" s="347"/>
      <c r="V1060" s="347"/>
      <c r="W1060" s="347"/>
      <c r="X1060" s="347"/>
      <c r="Y1060" s="348"/>
      <c r="Z1060" s="697"/>
      <c r="AA1060" s="698"/>
      <c r="AB1060" s="698"/>
      <c r="AC1060" s="720"/>
      <c r="AD1060" s="341"/>
      <c r="AE1060" s="342"/>
      <c r="AF1060" s="342"/>
      <c r="AG1060" s="342"/>
      <c r="AH1060" s="343"/>
      <c r="AI1060" s="346"/>
      <c r="AJ1060" s="347"/>
      <c r="AK1060" s="347"/>
      <c r="AL1060" s="347"/>
      <c r="AM1060" s="347"/>
      <c r="AN1060" s="347"/>
      <c r="AO1060" s="347"/>
      <c r="AP1060" s="347"/>
      <c r="AQ1060" s="347"/>
      <c r="AR1060" s="347"/>
      <c r="AS1060" s="347"/>
      <c r="AT1060" s="347"/>
      <c r="AU1060" s="348"/>
      <c r="AV1060" s="764"/>
      <c r="AW1060" s="765"/>
      <c r="AX1060" s="765"/>
      <c r="AY1060" s="1043"/>
    </row>
    <row r="1061" spans="2:51" ht="24.75" customHeight="1">
      <c r="B1061" s="313"/>
      <c r="C1061" s="314"/>
      <c r="D1061" s="314"/>
      <c r="E1061" s="314"/>
      <c r="F1061" s="314"/>
      <c r="G1061" s="315"/>
      <c r="H1061" s="341"/>
      <c r="I1061" s="342"/>
      <c r="J1061" s="342"/>
      <c r="K1061" s="342"/>
      <c r="L1061" s="343"/>
      <c r="M1061" s="346"/>
      <c r="N1061" s="347"/>
      <c r="O1061" s="347"/>
      <c r="P1061" s="347"/>
      <c r="Q1061" s="347"/>
      <c r="R1061" s="347"/>
      <c r="S1061" s="347"/>
      <c r="T1061" s="347"/>
      <c r="U1061" s="347"/>
      <c r="V1061" s="347"/>
      <c r="W1061" s="347"/>
      <c r="X1061" s="347"/>
      <c r="Y1061" s="348"/>
      <c r="Z1061" s="697"/>
      <c r="AA1061" s="698"/>
      <c r="AB1061" s="698"/>
      <c r="AC1061" s="720"/>
      <c r="AD1061" s="341"/>
      <c r="AE1061" s="342"/>
      <c r="AF1061" s="342"/>
      <c r="AG1061" s="342"/>
      <c r="AH1061" s="343"/>
      <c r="AI1061" s="346"/>
      <c r="AJ1061" s="347"/>
      <c r="AK1061" s="347"/>
      <c r="AL1061" s="347"/>
      <c r="AM1061" s="347"/>
      <c r="AN1061" s="347"/>
      <c r="AO1061" s="347"/>
      <c r="AP1061" s="347"/>
      <c r="AQ1061" s="347"/>
      <c r="AR1061" s="347"/>
      <c r="AS1061" s="347"/>
      <c r="AT1061" s="347"/>
      <c r="AU1061" s="348"/>
      <c r="AV1061" s="764"/>
      <c r="AW1061" s="765"/>
      <c r="AX1061" s="765"/>
      <c r="AY1061" s="1043"/>
    </row>
    <row r="1062" spans="2:51" ht="24.75" customHeight="1">
      <c r="B1062" s="313"/>
      <c r="C1062" s="314"/>
      <c r="D1062" s="314"/>
      <c r="E1062" s="314"/>
      <c r="F1062" s="314"/>
      <c r="G1062" s="315"/>
      <c r="H1062" s="341"/>
      <c r="I1062" s="342"/>
      <c r="J1062" s="342"/>
      <c r="K1062" s="342"/>
      <c r="L1062" s="343"/>
      <c r="M1062" s="346"/>
      <c r="N1062" s="347"/>
      <c r="O1062" s="347"/>
      <c r="P1062" s="347"/>
      <c r="Q1062" s="347"/>
      <c r="R1062" s="347"/>
      <c r="S1062" s="347"/>
      <c r="T1062" s="347"/>
      <c r="U1062" s="347"/>
      <c r="V1062" s="347"/>
      <c r="W1062" s="347"/>
      <c r="X1062" s="347"/>
      <c r="Y1062" s="348"/>
      <c r="Z1062" s="697"/>
      <c r="AA1062" s="698"/>
      <c r="AB1062" s="698"/>
      <c r="AC1062" s="720"/>
      <c r="AD1062" s="341"/>
      <c r="AE1062" s="342"/>
      <c r="AF1062" s="342"/>
      <c r="AG1062" s="342"/>
      <c r="AH1062" s="343"/>
      <c r="AI1062" s="346"/>
      <c r="AJ1062" s="347"/>
      <c r="AK1062" s="347"/>
      <c r="AL1062" s="347"/>
      <c r="AM1062" s="347"/>
      <c r="AN1062" s="347"/>
      <c r="AO1062" s="347"/>
      <c r="AP1062" s="347"/>
      <c r="AQ1062" s="347"/>
      <c r="AR1062" s="347"/>
      <c r="AS1062" s="347"/>
      <c r="AT1062" s="347"/>
      <c r="AU1062" s="348"/>
      <c r="AV1062" s="764"/>
      <c r="AW1062" s="765"/>
      <c r="AX1062" s="765"/>
      <c r="AY1062" s="1043"/>
    </row>
    <row r="1063" spans="2:51" ht="24.75" customHeight="1">
      <c r="B1063" s="313"/>
      <c r="C1063" s="314"/>
      <c r="D1063" s="314"/>
      <c r="E1063" s="314"/>
      <c r="F1063" s="314"/>
      <c r="G1063" s="315"/>
      <c r="H1063" s="341"/>
      <c r="I1063" s="342"/>
      <c r="J1063" s="342"/>
      <c r="K1063" s="342"/>
      <c r="L1063" s="343"/>
      <c r="M1063" s="346"/>
      <c r="N1063" s="347"/>
      <c r="O1063" s="347"/>
      <c r="P1063" s="347"/>
      <c r="Q1063" s="347"/>
      <c r="R1063" s="347"/>
      <c r="S1063" s="347"/>
      <c r="T1063" s="347"/>
      <c r="U1063" s="347"/>
      <c r="V1063" s="347"/>
      <c r="W1063" s="347"/>
      <c r="X1063" s="347"/>
      <c r="Y1063" s="348"/>
      <c r="Z1063" s="697"/>
      <c r="AA1063" s="698"/>
      <c r="AB1063" s="698"/>
      <c r="AC1063" s="698"/>
      <c r="AD1063" s="341"/>
      <c r="AE1063" s="342"/>
      <c r="AF1063" s="342"/>
      <c r="AG1063" s="342"/>
      <c r="AH1063" s="343"/>
      <c r="AI1063" s="346"/>
      <c r="AJ1063" s="347"/>
      <c r="AK1063" s="347"/>
      <c r="AL1063" s="347"/>
      <c r="AM1063" s="347"/>
      <c r="AN1063" s="347"/>
      <c r="AO1063" s="347"/>
      <c r="AP1063" s="347"/>
      <c r="AQ1063" s="347"/>
      <c r="AR1063" s="347"/>
      <c r="AS1063" s="347"/>
      <c r="AT1063" s="347"/>
      <c r="AU1063" s="348"/>
      <c r="AV1063" s="764"/>
      <c r="AW1063" s="765"/>
      <c r="AX1063" s="765"/>
      <c r="AY1063" s="1043"/>
    </row>
    <row r="1064" spans="2:51" ht="24.75" customHeight="1">
      <c r="B1064" s="313"/>
      <c r="C1064" s="314"/>
      <c r="D1064" s="314"/>
      <c r="E1064" s="314"/>
      <c r="F1064" s="314"/>
      <c r="G1064" s="315"/>
      <c r="H1064" s="341"/>
      <c r="I1064" s="342"/>
      <c r="J1064" s="342"/>
      <c r="K1064" s="342"/>
      <c r="L1064" s="343"/>
      <c r="M1064" s="346"/>
      <c r="N1064" s="347"/>
      <c r="O1064" s="347"/>
      <c r="P1064" s="347"/>
      <c r="Q1064" s="347"/>
      <c r="R1064" s="347"/>
      <c r="S1064" s="347"/>
      <c r="T1064" s="347"/>
      <c r="U1064" s="347"/>
      <c r="V1064" s="347"/>
      <c r="W1064" s="347"/>
      <c r="X1064" s="347"/>
      <c r="Y1064" s="348"/>
      <c r="Z1064" s="697"/>
      <c r="AA1064" s="698"/>
      <c r="AB1064" s="698"/>
      <c r="AC1064" s="698"/>
      <c r="AD1064" s="341"/>
      <c r="AE1064" s="342"/>
      <c r="AF1064" s="342"/>
      <c r="AG1064" s="342"/>
      <c r="AH1064" s="343"/>
      <c r="AI1064" s="346"/>
      <c r="AJ1064" s="347"/>
      <c r="AK1064" s="347"/>
      <c r="AL1064" s="347"/>
      <c r="AM1064" s="347"/>
      <c r="AN1064" s="347"/>
      <c r="AO1064" s="347"/>
      <c r="AP1064" s="347"/>
      <c r="AQ1064" s="347"/>
      <c r="AR1064" s="347"/>
      <c r="AS1064" s="347"/>
      <c r="AT1064" s="347"/>
      <c r="AU1064" s="348"/>
      <c r="AV1064" s="764"/>
      <c r="AW1064" s="765"/>
      <c r="AX1064" s="765"/>
      <c r="AY1064" s="1043"/>
    </row>
    <row r="1065" spans="2:51" ht="24.75" customHeight="1">
      <c r="B1065" s="313"/>
      <c r="C1065" s="314"/>
      <c r="D1065" s="314"/>
      <c r="E1065" s="314"/>
      <c r="F1065" s="314"/>
      <c r="G1065" s="315"/>
      <c r="H1065" s="341"/>
      <c r="I1065" s="342"/>
      <c r="J1065" s="342"/>
      <c r="K1065" s="342"/>
      <c r="L1065" s="343"/>
      <c r="M1065" s="346"/>
      <c r="N1065" s="347"/>
      <c r="O1065" s="347"/>
      <c r="P1065" s="347"/>
      <c r="Q1065" s="347"/>
      <c r="R1065" s="347"/>
      <c r="S1065" s="347"/>
      <c r="T1065" s="347"/>
      <c r="U1065" s="347"/>
      <c r="V1065" s="347"/>
      <c r="W1065" s="347"/>
      <c r="X1065" s="347"/>
      <c r="Y1065" s="348"/>
      <c r="Z1065" s="697"/>
      <c r="AA1065" s="698"/>
      <c r="AB1065" s="698"/>
      <c r="AC1065" s="698"/>
      <c r="AD1065" s="341"/>
      <c r="AE1065" s="342"/>
      <c r="AF1065" s="342"/>
      <c r="AG1065" s="342"/>
      <c r="AH1065" s="343"/>
      <c r="AI1065" s="346"/>
      <c r="AJ1065" s="347"/>
      <c r="AK1065" s="347"/>
      <c r="AL1065" s="347"/>
      <c r="AM1065" s="347"/>
      <c r="AN1065" s="347"/>
      <c r="AO1065" s="347"/>
      <c r="AP1065" s="347"/>
      <c r="AQ1065" s="347"/>
      <c r="AR1065" s="347"/>
      <c r="AS1065" s="347"/>
      <c r="AT1065" s="347"/>
      <c r="AU1065" s="348"/>
      <c r="AV1065" s="764"/>
      <c r="AW1065" s="765"/>
      <c r="AX1065" s="765"/>
      <c r="AY1065" s="1043"/>
    </row>
    <row r="1066" spans="2:51" ht="24.75" customHeight="1">
      <c r="B1066" s="313"/>
      <c r="C1066" s="314"/>
      <c r="D1066" s="314"/>
      <c r="E1066" s="314"/>
      <c r="F1066" s="314"/>
      <c r="G1066" s="315"/>
      <c r="H1066" s="642"/>
      <c r="I1066" s="595"/>
      <c r="J1066" s="595"/>
      <c r="K1066" s="595"/>
      <c r="L1066" s="596"/>
      <c r="M1066" s="643"/>
      <c r="N1066" s="644"/>
      <c r="O1066" s="644"/>
      <c r="P1066" s="644"/>
      <c r="Q1066" s="644"/>
      <c r="R1066" s="644"/>
      <c r="S1066" s="644"/>
      <c r="T1066" s="644"/>
      <c r="U1066" s="644"/>
      <c r="V1066" s="644"/>
      <c r="W1066" s="644"/>
      <c r="X1066" s="644"/>
      <c r="Y1066" s="645"/>
      <c r="Z1066" s="646"/>
      <c r="AA1066" s="647"/>
      <c r="AB1066" s="647"/>
      <c r="AC1066" s="647"/>
      <c r="AD1066" s="642"/>
      <c r="AE1066" s="595"/>
      <c r="AF1066" s="595"/>
      <c r="AG1066" s="595"/>
      <c r="AH1066" s="596"/>
      <c r="AI1066" s="643"/>
      <c r="AJ1066" s="644"/>
      <c r="AK1066" s="644"/>
      <c r="AL1066" s="644"/>
      <c r="AM1066" s="644"/>
      <c r="AN1066" s="644"/>
      <c r="AO1066" s="644"/>
      <c r="AP1066" s="644"/>
      <c r="AQ1066" s="644"/>
      <c r="AR1066" s="644"/>
      <c r="AS1066" s="644"/>
      <c r="AT1066" s="644"/>
      <c r="AU1066" s="645"/>
      <c r="AV1066" s="1003"/>
      <c r="AW1066" s="1004"/>
      <c r="AX1066" s="1004"/>
      <c r="AY1066" s="1045"/>
    </row>
    <row r="1067" spans="2:51" ht="24.75" customHeight="1">
      <c r="B1067" s="313"/>
      <c r="C1067" s="314"/>
      <c r="D1067" s="314"/>
      <c r="E1067" s="314"/>
      <c r="F1067" s="314"/>
      <c r="G1067" s="315"/>
      <c r="H1067" s="716" t="s">
        <v>35</v>
      </c>
      <c r="I1067" s="368"/>
      <c r="J1067" s="368"/>
      <c r="K1067" s="368"/>
      <c r="L1067" s="368"/>
      <c r="M1067" s="717"/>
      <c r="N1067" s="718"/>
      <c r="O1067" s="718"/>
      <c r="P1067" s="718"/>
      <c r="Q1067" s="718"/>
      <c r="R1067" s="718"/>
      <c r="S1067" s="718"/>
      <c r="T1067" s="718"/>
      <c r="U1067" s="718"/>
      <c r="V1067" s="718"/>
      <c r="W1067" s="718"/>
      <c r="X1067" s="718"/>
      <c r="Y1067" s="719"/>
      <c r="Z1067" s="639">
        <f>SUM(Z1059:AC1066)</f>
        <v>22</v>
      </c>
      <c r="AA1067" s="640"/>
      <c r="AB1067" s="640"/>
      <c r="AC1067" s="736"/>
      <c r="AD1067" s="716" t="s">
        <v>35</v>
      </c>
      <c r="AE1067" s="368"/>
      <c r="AF1067" s="368"/>
      <c r="AG1067" s="368"/>
      <c r="AH1067" s="368"/>
      <c r="AI1067" s="717"/>
      <c r="AJ1067" s="718"/>
      <c r="AK1067" s="718"/>
      <c r="AL1067" s="718"/>
      <c r="AM1067" s="718"/>
      <c r="AN1067" s="718"/>
      <c r="AO1067" s="718"/>
      <c r="AP1067" s="718"/>
      <c r="AQ1067" s="718"/>
      <c r="AR1067" s="718"/>
      <c r="AS1067" s="718"/>
      <c r="AT1067" s="718"/>
      <c r="AU1067" s="719"/>
      <c r="AV1067" s="1005">
        <f>SUM(AV1059:AY1066)</f>
        <v>0.1</v>
      </c>
      <c r="AW1067" s="1006"/>
      <c r="AX1067" s="1006"/>
      <c r="AY1067" s="1046"/>
    </row>
    <row r="1068" spans="2:51" ht="25.15" customHeight="1">
      <c r="B1068" s="313"/>
      <c r="C1068" s="314"/>
      <c r="D1068" s="314"/>
      <c r="E1068" s="314"/>
      <c r="F1068" s="314"/>
      <c r="G1068" s="315"/>
      <c r="H1068" s="721" t="s">
        <v>146</v>
      </c>
      <c r="I1068" s="724"/>
      <c r="J1068" s="724"/>
      <c r="K1068" s="724"/>
      <c r="L1068" s="724"/>
      <c r="M1068" s="724"/>
      <c r="N1068" s="724"/>
      <c r="O1068" s="724"/>
      <c r="P1068" s="724"/>
      <c r="Q1068" s="724"/>
      <c r="R1068" s="724"/>
      <c r="S1068" s="724"/>
      <c r="T1068" s="724"/>
      <c r="U1068" s="724"/>
      <c r="V1068" s="724"/>
      <c r="W1068" s="724"/>
      <c r="X1068" s="724"/>
      <c r="Y1068" s="724"/>
      <c r="Z1068" s="724"/>
      <c r="AA1068" s="724"/>
      <c r="AB1068" s="724"/>
      <c r="AC1068" s="737"/>
      <c r="AD1068" s="721" t="s">
        <v>147</v>
      </c>
      <c r="AE1068" s="724"/>
      <c r="AF1068" s="724"/>
      <c r="AG1068" s="724"/>
      <c r="AH1068" s="724"/>
      <c r="AI1068" s="724"/>
      <c r="AJ1068" s="724"/>
      <c r="AK1068" s="724"/>
      <c r="AL1068" s="724"/>
      <c r="AM1068" s="724"/>
      <c r="AN1068" s="724"/>
      <c r="AO1068" s="724"/>
      <c r="AP1068" s="724"/>
      <c r="AQ1068" s="724"/>
      <c r="AR1068" s="724"/>
      <c r="AS1068" s="724"/>
      <c r="AT1068" s="724"/>
      <c r="AU1068" s="724"/>
      <c r="AV1068" s="724"/>
      <c r="AW1068" s="724"/>
      <c r="AX1068" s="724"/>
      <c r="AY1068" s="725"/>
    </row>
    <row r="1069" spans="2:51" ht="25.5" customHeight="1">
      <c r="B1069" s="313"/>
      <c r="C1069" s="314"/>
      <c r="D1069" s="314"/>
      <c r="E1069" s="314"/>
      <c r="F1069" s="314"/>
      <c r="G1069" s="315"/>
      <c r="H1069" s="726" t="s">
        <v>60</v>
      </c>
      <c r="I1069" s="519"/>
      <c r="J1069" s="519"/>
      <c r="K1069" s="519"/>
      <c r="L1069" s="519"/>
      <c r="M1069" s="329" t="s">
        <v>143</v>
      </c>
      <c r="N1069" s="290"/>
      <c r="O1069" s="290"/>
      <c r="P1069" s="290"/>
      <c r="Q1069" s="290"/>
      <c r="R1069" s="290"/>
      <c r="S1069" s="290"/>
      <c r="T1069" s="290"/>
      <c r="U1069" s="290"/>
      <c r="V1069" s="290"/>
      <c r="W1069" s="290"/>
      <c r="X1069" s="290"/>
      <c r="Y1069" s="731"/>
      <c r="Z1069" s="323" t="s">
        <v>144</v>
      </c>
      <c r="AA1069" s="732"/>
      <c r="AB1069" s="732"/>
      <c r="AC1069" s="738"/>
      <c r="AD1069" s="726" t="s">
        <v>60</v>
      </c>
      <c r="AE1069" s="519"/>
      <c r="AF1069" s="519"/>
      <c r="AG1069" s="519"/>
      <c r="AH1069" s="519"/>
      <c r="AI1069" s="329" t="s">
        <v>143</v>
      </c>
      <c r="AJ1069" s="290"/>
      <c r="AK1069" s="290"/>
      <c r="AL1069" s="290"/>
      <c r="AM1069" s="290"/>
      <c r="AN1069" s="290"/>
      <c r="AO1069" s="290"/>
      <c r="AP1069" s="290"/>
      <c r="AQ1069" s="290"/>
      <c r="AR1069" s="290"/>
      <c r="AS1069" s="290"/>
      <c r="AT1069" s="290"/>
      <c r="AU1069" s="731"/>
      <c r="AV1069" s="323" t="s">
        <v>144</v>
      </c>
      <c r="AW1069" s="732"/>
      <c r="AX1069" s="732"/>
      <c r="AY1069" s="733"/>
    </row>
    <row r="1070" spans="2:51" ht="24.75" customHeight="1">
      <c r="B1070" s="313"/>
      <c r="C1070" s="314"/>
      <c r="D1070" s="314"/>
      <c r="E1070" s="314"/>
      <c r="F1070" s="314"/>
      <c r="G1070" s="315"/>
      <c r="H1070" s="703" t="s">
        <v>152</v>
      </c>
      <c r="I1070" s="600"/>
      <c r="J1070" s="600"/>
      <c r="K1070" s="600"/>
      <c r="L1070" s="601"/>
      <c r="M1070" s="704" t="s">
        <v>295</v>
      </c>
      <c r="N1070" s="734"/>
      <c r="O1070" s="734"/>
      <c r="P1070" s="734"/>
      <c r="Q1070" s="734"/>
      <c r="R1070" s="734"/>
      <c r="S1070" s="734"/>
      <c r="T1070" s="734"/>
      <c r="U1070" s="734"/>
      <c r="V1070" s="734"/>
      <c r="W1070" s="734"/>
      <c r="X1070" s="734"/>
      <c r="Y1070" s="735"/>
      <c r="Z1070" s="694">
        <v>5</v>
      </c>
      <c r="AA1070" s="695"/>
      <c r="AB1070" s="695"/>
      <c r="AC1070" s="739"/>
      <c r="AD1070" s="703" t="s">
        <v>296</v>
      </c>
      <c r="AE1070" s="600"/>
      <c r="AF1070" s="600"/>
      <c r="AG1070" s="600"/>
      <c r="AH1070" s="601"/>
      <c r="AI1070" s="704" t="s">
        <v>297</v>
      </c>
      <c r="AJ1070" s="734"/>
      <c r="AK1070" s="734"/>
      <c r="AL1070" s="734"/>
      <c r="AM1070" s="734"/>
      <c r="AN1070" s="734"/>
      <c r="AO1070" s="734"/>
      <c r="AP1070" s="734"/>
      <c r="AQ1070" s="734"/>
      <c r="AR1070" s="734"/>
      <c r="AS1070" s="734"/>
      <c r="AT1070" s="734"/>
      <c r="AU1070" s="735"/>
      <c r="AV1070" s="767">
        <v>0.4</v>
      </c>
      <c r="AW1070" s="768"/>
      <c r="AX1070" s="768"/>
      <c r="AY1070" s="1044"/>
    </row>
    <row r="1071" spans="2:51" ht="24.75" customHeight="1">
      <c r="B1071" s="313"/>
      <c r="C1071" s="314"/>
      <c r="D1071" s="314"/>
      <c r="E1071" s="314"/>
      <c r="F1071" s="314"/>
      <c r="G1071" s="315"/>
      <c r="H1071" s="341" t="s">
        <v>298</v>
      </c>
      <c r="I1071" s="342"/>
      <c r="J1071" s="342"/>
      <c r="K1071" s="342"/>
      <c r="L1071" s="343"/>
      <c r="M1071" s="346" t="s">
        <v>299</v>
      </c>
      <c r="N1071" s="347"/>
      <c r="O1071" s="347"/>
      <c r="P1071" s="347"/>
      <c r="Q1071" s="347"/>
      <c r="R1071" s="347"/>
      <c r="S1071" s="347"/>
      <c r="T1071" s="347"/>
      <c r="U1071" s="347"/>
      <c r="V1071" s="347"/>
      <c r="W1071" s="347"/>
      <c r="X1071" s="347"/>
      <c r="Y1071" s="348"/>
      <c r="Z1071" s="697">
        <v>1</v>
      </c>
      <c r="AA1071" s="698"/>
      <c r="AB1071" s="698"/>
      <c r="AC1071" s="720"/>
      <c r="AD1071" s="341"/>
      <c r="AE1071" s="342"/>
      <c r="AF1071" s="342"/>
      <c r="AG1071" s="342"/>
      <c r="AH1071" s="343"/>
      <c r="AI1071" s="346"/>
      <c r="AJ1071" s="347"/>
      <c r="AK1071" s="347"/>
      <c r="AL1071" s="347"/>
      <c r="AM1071" s="347"/>
      <c r="AN1071" s="347"/>
      <c r="AO1071" s="347"/>
      <c r="AP1071" s="347"/>
      <c r="AQ1071" s="347"/>
      <c r="AR1071" s="347"/>
      <c r="AS1071" s="347"/>
      <c r="AT1071" s="347"/>
      <c r="AU1071" s="348"/>
      <c r="AV1071" s="764"/>
      <c r="AW1071" s="765"/>
      <c r="AX1071" s="765"/>
      <c r="AY1071" s="1043"/>
    </row>
    <row r="1072" spans="2:51" ht="24.75" customHeight="1">
      <c r="B1072" s="313"/>
      <c r="C1072" s="314"/>
      <c r="D1072" s="314"/>
      <c r="E1072" s="314"/>
      <c r="F1072" s="314"/>
      <c r="G1072" s="315"/>
      <c r="H1072" s="341"/>
      <c r="I1072" s="342"/>
      <c r="J1072" s="342"/>
      <c r="K1072" s="342"/>
      <c r="L1072" s="343"/>
      <c r="M1072" s="346"/>
      <c r="N1072" s="347"/>
      <c r="O1072" s="347"/>
      <c r="P1072" s="347"/>
      <c r="Q1072" s="347"/>
      <c r="R1072" s="347"/>
      <c r="S1072" s="347"/>
      <c r="T1072" s="347"/>
      <c r="U1072" s="347"/>
      <c r="V1072" s="347"/>
      <c r="W1072" s="347"/>
      <c r="X1072" s="347"/>
      <c r="Y1072" s="348"/>
      <c r="Z1072" s="697"/>
      <c r="AA1072" s="698"/>
      <c r="AB1072" s="698"/>
      <c r="AC1072" s="720"/>
      <c r="AD1072" s="341"/>
      <c r="AE1072" s="342"/>
      <c r="AF1072" s="342"/>
      <c r="AG1072" s="342"/>
      <c r="AH1072" s="343"/>
      <c r="AI1072" s="346"/>
      <c r="AJ1072" s="347"/>
      <c r="AK1072" s="347"/>
      <c r="AL1072" s="347"/>
      <c r="AM1072" s="347"/>
      <c r="AN1072" s="347"/>
      <c r="AO1072" s="347"/>
      <c r="AP1072" s="347"/>
      <c r="AQ1072" s="347"/>
      <c r="AR1072" s="347"/>
      <c r="AS1072" s="347"/>
      <c r="AT1072" s="347"/>
      <c r="AU1072" s="348"/>
      <c r="AV1072" s="764"/>
      <c r="AW1072" s="765"/>
      <c r="AX1072" s="765"/>
      <c r="AY1072" s="1043"/>
    </row>
    <row r="1073" spans="2:51" ht="24.75" customHeight="1">
      <c r="B1073" s="313"/>
      <c r="C1073" s="314"/>
      <c r="D1073" s="314"/>
      <c r="E1073" s="314"/>
      <c r="F1073" s="314"/>
      <c r="G1073" s="315"/>
      <c r="H1073" s="341"/>
      <c r="I1073" s="342"/>
      <c r="J1073" s="342"/>
      <c r="K1073" s="342"/>
      <c r="L1073" s="343"/>
      <c r="M1073" s="346"/>
      <c r="N1073" s="347"/>
      <c r="O1073" s="347"/>
      <c r="P1073" s="347"/>
      <c r="Q1073" s="347"/>
      <c r="R1073" s="347"/>
      <c r="S1073" s="347"/>
      <c r="T1073" s="347"/>
      <c r="U1073" s="347"/>
      <c r="V1073" s="347"/>
      <c r="W1073" s="347"/>
      <c r="X1073" s="347"/>
      <c r="Y1073" s="348"/>
      <c r="Z1073" s="697"/>
      <c r="AA1073" s="698"/>
      <c r="AB1073" s="698"/>
      <c r="AC1073" s="720"/>
      <c r="AD1073" s="341"/>
      <c r="AE1073" s="342"/>
      <c r="AF1073" s="342"/>
      <c r="AG1073" s="342"/>
      <c r="AH1073" s="343"/>
      <c r="AI1073" s="346"/>
      <c r="AJ1073" s="347"/>
      <c r="AK1073" s="347"/>
      <c r="AL1073" s="347"/>
      <c r="AM1073" s="347"/>
      <c r="AN1073" s="347"/>
      <c r="AO1073" s="347"/>
      <c r="AP1073" s="347"/>
      <c r="AQ1073" s="347"/>
      <c r="AR1073" s="347"/>
      <c r="AS1073" s="347"/>
      <c r="AT1073" s="347"/>
      <c r="AU1073" s="348"/>
      <c r="AV1073" s="764"/>
      <c r="AW1073" s="765"/>
      <c r="AX1073" s="765"/>
      <c r="AY1073" s="1043"/>
    </row>
    <row r="1074" spans="2:51" ht="24.75" customHeight="1">
      <c r="B1074" s="313"/>
      <c r="C1074" s="314"/>
      <c r="D1074" s="314"/>
      <c r="E1074" s="314"/>
      <c r="F1074" s="314"/>
      <c r="G1074" s="315"/>
      <c r="H1074" s="341"/>
      <c r="I1074" s="342"/>
      <c r="J1074" s="342"/>
      <c r="K1074" s="342"/>
      <c r="L1074" s="343"/>
      <c r="M1074" s="346"/>
      <c r="N1074" s="347"/>
      <c r="O1074" s="347"/>
      <c r="P1074" s="347"/>
      <c r="Q1074" s="347"/>
      <c r="R1074" s="347"/>
      <c r="S1074" s="347"/>
      <c r="T1074" s="347"/>
      <c r="U1074" s="347"/>
      <c r="V1074" s="347"/>
      <c r="W1074" s="347"/>
      <c r="X1074" s="347"/>
      <c r="Y1074" s="348"/>
      <c r="Z1074" s="697"/>
      <c r="AA1074" s="698"/>
      <c r="AB1074" s="698"/>
      <c r="AC1074" s="698"/>
      <c r="AD1074" s="341"/>
      <c r="AE1074" s="342"/>
      <c r="AF1074" s="342"/>
      <c r="AG1074" s="342"/>
      <c r="AH1074" s="343"/>
      <c r="AI1074" s="346"/>
      <c r="AJ1074" s="347"/>
      <c r="AK1074" s="347"/>
      <c r="AL1074" s="347"/>
      <c r="AM1074" s="347"/>
      <c r="AN1074" s="347"/>
      <c r="AO1074" s="347"/>
      <c r="AP1074" s="347"/>
      <c r="AQ1074" s="347"/>
      <c r="AR1074" s="347"/>
      <c r="AS1074" s="347"/>
      <c r="AT1074" s="347"/>
      <c r="AU1074" s="348"/>
      <c r="AV1074" s="764"/>
      <c r="AW1074" s="765"/>
      <c r="AX1074" s="765"/>
      <c r="AY1074" s="1043"/>
    </row>
    <row r="1075" spans="2:51" ht="24.75" customHeight="1">
      <c r="B1075" s="313"/>
      <c r="C1075" s="314"/>
      <c r="D1075" s="314"/>
      <c r="E1075" s="314"/>
      <c r="F1075" s="314"/>
      <c r="G1075" s="315"/>
      <c r="H1075" s="341"/>
      <c r="I1075" s="342"/>
      <c r="J1075" s="342"/>
      <c r="K1075" s="342"/>
      <c r="L1075" s="343"/>
      <c r="M1075" s="346"/>
      <c r="N1075" s="347"/>
      <c r="O1075" s="347"/>
      <c r="P1075" s="347"/>
      <c r="Q1075" s="347"/>
      <c r="R1075" s="347"/>
      <c r="S1075" s="347"/>
      <c r="T1075" s="347"/>
      <c r="U1075" s="347"/>
      <c r="V1075" s="347"/>
      <c r="W1075" s="347"/>
      <c r="X1075" s="347"/>
      <c r="Y1075" s="348"/>
      <c r="Z1075" s="697"/>
      <c r="AA1075" s="698"/>
      <c r="AB1075" s="698"/>
      <c r="AC1075" s="698"/>
      <c r="AD1075" s="341"/>
      <c r="AE1075" s="342"/>
      <c r="AF1075" s="342"/>
      <c r="AG1075" s="342"/>
      <c r="AH1075" s="343"/>
      <c r="AI1075" s="346"/>
      <c r="AJ1075" s="347"/>
      <c r="AK1075" s="347"/>
      <c r="AL1075" s="347"/>
      <c r="AM1075" s="347"/>
      <c r="AN1075" s="347"/>
      <c r="AO1075" s="347"/>
      <c r="AP1075" s="347"/>
      <c r="AQ1075" s="347"/>
      <c r="AR1075" s="347"/>
      <c r="AS1075" s="347"/>
      <c r="AT1075" s="347"/>
      <c r="AU1075" s="348"/>
      <c r="AV1075" s="764"/>
      <c r="AW1075" s="765"/>
      <c r="AX1075" s="765"/>
      <c r="AY1075" s="1043"/>
    </row>
    <row r="1076" spans="2:51" ht="24.75" customHeight="1">
      <c r="B1076" s="313"/>
      <c r="C1076" s="314"/>
      <c r="D1076" s="314"/>
      <c r="E1076" s="314"/>
      <c r="F1076" s="314"/>
      <c r="G1076" s="315"/>
      <c r="H1076" s="341"/>
      <c r="I1076" s="342"/>
      <c r="J1076" s="342"/>
      <c r="K1076" s="342"/>
      <c r="L1076" s="343"/>
      <c r="M1076" s="346"/>
      <c r="N1076" s="347"/>
      <c r="O1076" s="347"/>
      <c r="P1076" s="347"/>
      <c r="Q1076" s="347"/>
      <c r="R1076" s="347"/>
      <c r="S1076" s="347"/>
      <c r="T1076" s="347"/>
      <c r="U1076" s="347"/>
      <c r="V1076" s="347"/>
      <c r="W1076" s="347"/>
      <c r="X1076" s="347"/>
      <c r="Y1076" s="348"/>
      <c r="Z1076" s="697"/>
      <c r="AA1076" s="698"/>
      <c r="AB1076" s="698"/>
      <c r="AC1076" s="698"/>
      <c r="AD1076" s="341"/>
      <c r="AE1076" s="342"/>
      <c r="AF1076" s="342"/>
      <c r="AG1076" s="342"/>
      <c r="AH1076" s="343"/>
      <c r="AI1076" s="346"/>
      <c r="AJ1076" s="347"/>
      <c r="AK1076" s="347"/>
      <c r="AL1076" s="347"/>
      <c r="AM1076" s="347"/>
      <c r="AN1076" s="347"/>
      <c r="AO1076" s="347"/>
      <c r="AP1076" s="347"/>
      <c r="AQ1076" s="347"/>
      <c r="AR1076" s="347"/>
      <c r="AS1076" s="347"/>
      <c r="AT1076" s="347"/>
      <c r="AU1076" s="348"/>
      <c r="AV1076" s="764"/>
      <c r="AW1076" s="765"/>
      <c r="AX1076" s="765"/>
      <c r="AY1076" s="1043"/>
    </row>
    <row r="1077" spans="2:51" ht="24.75" customHeight="1">
      <c r="B1077" s="313"/>
      <c r="C1077" s="314"/>
      <c r="D1077" s="314"/>
      <c r="E1077" s="314"/>
      <c r="F1077" s="314"/>
      <c r="G1077" s="315"/>
      <c r="H1077" s="642"/>
      <c r="I1077" s="595"/>
      <c r="J1077" s="595"/>
      <c r="K1077" s="595"/>
      <c r="L1077" s="596"/>
      <c r="M1077" s="643"/>
      <c r="N1077" s="644"/>
      <c r="O1077" s="644"/>
      <c r="P1077" s="644"/>
      <c r="Q1077" s="644"/>
      <c r="R1077" s="644"/>
      <c r="S1077" s="644"/>
      <c r="T1077" s="644"/>
      <c r="U1077" s="644"/>
      <c r="V1077" s="644"/>
      <c r="W1077" s="644"/>
      <c r="X1077" s="644"/>
      <c r="Y1077" s="645"/>
      <c r="Z1077" s="646"/>
      <c r="AA1077" s="647"/>
      <c r="AB1077" s="647"/>
      <c r="AC1077" s="647"/>
      <c r="AD1077" s="642"/>
      <c r="AE1077" s="595"/>
      <c r="AF1077" s="595"/>
      <c r="AG1077" s="595"/>
      <c r="AH1077" s="596"/>
      <c r="AI1077" s="643"/>
      <c r="AJ1077" s="644"/>
      <c r="AK1077" s="644"/>
      <c r="AL1077" s="644"/>
      <c r="AM1077" s="644"/>
      <c r="AN1077" s="644"/>
      <c r="AO1077" s="644"/>
      <c r="AP1077" s="644"/>
      <c r="AQ1077" s="644"/>
      <c r="AR1077" s="644"/>
      <c r="AS1077" s="644"/>
      <c r="AT1077" s="644"/>
      <c r="AU1077" s="645"/>
      <c r="AV1077" s="1003"/>
      <c r="AW1077" s="1004"/>
      <c r="AX1077" s="1004"/>
      <c r="AY1077" s="1045"/>
    </row>
    <row r="1078" spans="2:51" ht="24.75" customHeight="1">
      <c r="B1078" s="313"/>
      <c r="C1078" s="314"/>
      <c r="D1078" s="314"/>
      <c r="E1078" s="314"/>
      <c r="F1078" s="314"/>
      <c r="G1078" s="315"/>
      <c r="H1078" s="716" t="s">
        <v>35</v>
      </c>
      <c r="I1078" s="368"/>
      <c r="J1078" s="368"/>
      <c r="K1078" s="368"/>
      <c r="L1078" s="368"/>
      <c r="M1078" s="717"/>
      <c r="N1078" s="718"/>
      <c r="O1078" s="718"/>
      <c r="P1078" s="718"/>
      <c r="Q1078" s="718"/>
      <c r="R1078" s="718"/>
      <c r="S1078" s="718"/>
      <c r="T1078" s="718"/>
      <c r="U1078" s="718"/>
      <c r="V1078" s="718"/>
      <c r="W1078" s="718"/>
      <c r="X1078" s="718"/>
      <c r="Y1078" s="719"/>
      <c r="Z1078" s="639">
        <f>SUM(Z1070:AC1077)</f>
        <v>6</v>
      </c>
      <c r="AA1078" s="640"/>
      <c r="AB1078" s="640"/>
      <c r="AC1078" s="736"/>
      <c r="AD1078" s="716" t="s">
        <v>35</v>
      </c>
      <c r="AE1078" s="368"/>
      <c r="AF1078" s="368"/>
      <c r="AG1078" s="368"/>
      <c r="AH1078" s="368"/>
      <c r="AI1078" s="717"/>
      <c r="AJ1078" s="718"/>
      <c r="AK1078" s="718"/>
      <c r="AL1078" s="718"/>
      <c r="AM1078" s="718"/>
      <c r="AN1078" s="718"/>
      <c r="AO1078" s="718"/>
      <c r="AP1078" s="718"/>
      <c r="AQ1078" s="718"/>
      <c r="AR1078" s="718"/>
      <c r="AS1078" s="718"/>
      <c r="AT1078" s="718"/>
      <c r="AU1078" s="719"/>
      <c r="AV1078" s="1005">
        <f>SUM(AV1070:AY1077)</f>
        <v>0.4</v>
      </c>
      <c r="AW1078" s="1006"/>
      <c r="AX1078" s="1006"/>
      <c r="AY1078" s="1046"/>
    </row>
    <row r="1079" spans="2:51" ht="24.75" customHeight="1">
      <c r="B1079" s="313"/>
      <c r="C1079" s="314"/>
      <c r="D1079" s="314"/>
      <c r="E1079" s="314"/>
      <c r="F1079" s="314"/>
      <c r="G1079" s="315"/>
      <c r="H1079" s="721" t="s">
        <v>150</v>
      </c>
      <c r="I1079" s="724"/>
      <c r="J1079" s="724"/>
      <c r="K1079" s="724"/>
      <c r="L1079" s="724"/>
      <c r="M1079" s="724"/>
      <c r="N1079" s="724"/>
      <c r="O1079" s="724"/>
      <c r="P1079" s="724"/>
      <c r="Q1079" s="724"/>
      <c r="R1079" s="724"/>
      <c r="S1079" s="724"/>
      <c r="T1079" s="724"/>
      <c r="U1079" s="724"/>
      <c r="V1079" s="724"/>
      <c r="W1079" s="724"/>
      <c r="X1079" s="724"/>
      <c r="Y1079" s="724"/>
      <c r="Z1079" s="724"/>
      <c r="AA1079" s="724"/>
      <c r="AB1079" s="724"/>
      <c r="AC1079" s="737"/>
      <c r="AD1079" s="721" t="s">
        <v>151</v>
      </c>
      <c r="AE1079" s="724"/>
      <c r="AF1079" s="724"/>
      <c r="AG1079" s="724"/>
      <c r="AH1079" s="724"/>
      <c r="AI1079" s="724"/>
      <c r="AJ1079" s="724"/>
      <c r="AK1079" s="724"/>
      <c r="AL1079" s="724"/>
      <c r="AM1079" s="724"/>
      <c r="AN1079" s="724"/>
      <c r="AO1079" s="724"/>
      <c r="AP1079" s="724"/>
      <c r="AQ1079" s="724"/>
      <c r="AR1079" s="724"/>
      <c r="AS1079" s="724"/>
      <c r="AT1079" s="724"/>
      <c r="AU1079" s="724"/>
      <c r="AV1079" s="724"/>
      <c r="AW1079" s="724"/>
      <c r="AX1079" s="724"/>
      <c r="AY1079" s="725"/>
    </row>
    <row r="1080" spans="2:51" ht="24.75" customHeight="1">
      <c r="B1080" s="313"/>
      <c r="C1080" s="314"/>
      <c r="D1080" s="314"/>
      <c r="E1080" s="314"/>
      <c r="F1080" s="314"/>
      <c r="G1080" s="315"/>
      <c r="H1080" s="726" t="s">
        <v>60</v>
      </c>
      <c r="I1080" s="519"/>
      <c r="J1080" s="519"/>
      <c r="K1080" s="519"/>
      <c r="L1080" s="519"/>
      <c r="M1080" s="329" t="s">
        <v>143</v>
      </c>
      <c r="N1080" s="290"/>
      <c r="O1080" s="290"/>
      <c r="P1080" s="290"/>
      <c r="Q1080" s="290"/>
      <c r="R1080" s="290"/>
      <c r="S1080" s="290"/>
      <c r="T1080" s="290"/>
      <c r="U1080" s="290"/>
      <c r="V1080" s="290"/>
      <c r="W1080" s="290"/>
      <c r="X1080" s="290"/>
      <c r="Y1080" s="731"/>
      <c r="Z1080" s="323" t="s">
        <v>144</v>
      </c>
      <c r="AA1080" s="732"/>
      <c r="AB1080" s="732"/>
      <c r="AC1080" s="738"/>
      <c r="AD1080" s="726" t="s">
        <v>60</v>
      </c>
      <c r="AE1080" s="519"/>
      <c r="AF1080" s="519"/>
      <c r="AG1080" s="519"/>
      <c r="AH1080" s="519"/>
      <c r="AI1080" s="329" t="s">
        <v>143</v>
      </c>
      <c r="AJ1080" s="290"/>
      <c r="AK1080" s="290"/>
      <c r="AL1080" s="290"/>
      <c r="AM1080" s="290"/>
      <c r="AN1080" s="290"/>
      <c r="AO1080" s="290"/>
      <c r="AP1080" s="290"/>
      <c r="AQ1080" s="290"/>
      <c r="AR1080" s="290"/>
      <c r="AS1080" s="290"/>
      <c r="AT1080" s="290"/>
      <c r="AU1080" s="731"/>
      <c r="AV1080" s="323" t="s">
        <v>144</v>
      </c>
      <c r="AW1080" s="732"/>
      <c r="AX1080" s="732"/>
      <c r="AY1080" s="733"/>
    </row>
    <row r="1081" spans="2:51" ht="24.75" customHeight="1">
      <c r="B1081" s="313"/>
      <c r="C1081" s="314"/>
      <c r="D1081" s="314"/>
      <c r="E1081" s="314"/>
      <c r="F1081" s="314"/>
      <c r="G1081" s="315"/>
      <c r="H1081" s="703" t="s">
        <v>298</v>
      </c>
      <c r="I1081" s="600"/>
      <c r="J1081" s="600"/>
      <c r="K1081" s="600"/>
      <c r="L1081" s="601"/>
      <c r="M1081" s="704" t="s">
        <v>300</v>
      </c>
      <c r="N1081" s="734"/>
      <c r="O1081" s="734"/>
      <c r="P1081" s="734"/>
      <c r="Q1081" s="734"/>
      <c r="R1081" s="734"/>
      <c r="S1081" s="734"/>
      <c r="T1081" s="734"/>
      <c r="U1081" s="734"/>
      <c r="V1081" s="734"/>
      <c r="W1081" s="734"/>
      <c r="X1081" s="734"/>
      <c r="Y1081" s="735"/>
      <c r="Z1081" s="767">
        <v>0.4</v>
      </c>
      <c r="AA1081" s="768"/>
      <c r="AB1081" s="768"/>
      <c r="AC1081" s="769"/>
      <c r="AD1081" s="703" t="s">
        <v>301</v>
      </c>
      <c r="AE1081" s="600"/>
      <c r="AF1081" s="600"/>
      <c r="AG1081" s="600"/>
      <c r="AH1081" s="601"/>
      <c r="AI1081" s="704" t="s">
        <v>288</v>
      </c>
      <c r="AJ1081" s="734"/>
      <c r="AK1081" s="734"/>
      <c r="AL1081" s="734"/>
      <c r="AM1081" s="734"/>
      <c r="AN1081" s="734"/>
      <c r="AO1081" s="734"/>
      <c r="AP1081" s="734"/>
      <c r="AQ1081" s="734"/>
      <c r="AR1081" s="734"/>
      <c r="AS1081" s="734"/>
      <c r="AT1081" s="734"/>
      <c r="AU1081" s="735"/>
      <c r="AV1081" s="767">
        <v>0.4</v>
      </c>
      <c r="AW1081" s="768"/>
      <c r="AX1081" s="768"/>
      <c r="AY1081" s="1044"/>
    </row>
    <row r="1082" spans="2:51" ht="24.75" customHeight="1">
      <c r="B1082" s="313"/>
      <c r="C1082" s="314"/>
      <c r="D1082" s="314"/>
      <c r="E1082" s="314"/>
      <c r="F1082" s="314"/>
      <c r="G1082" s="315"/>
      <c r="H1082" s="341"/>
      <c r="I1082" s="342"/>
      <c r="J1082" s="342"/>
      <c r="K1082" s="342"/>
      <c r="L1082" s="343"/>
      <c r="M1082" s="346"/>
      <c r="N1082" s="347"/>
      <c r="O1082" s="347"/>
      <c r="P1082" s="347"/>
      <c r="Q1082" s="347"/>
      <c r="R1082" s="347"/>
      <c r="S1082" s="347"/>
      <c r="T1082" s="347"/>
      <c r="U1082" s="347"/>
      <c r="V1082" s="347"/>
      <c r="W1082" s="347"/>
      <c r="X1082" s="347"/>
      <c r="Y1082" s="348"/>
      <c r="Z1082" s="764"/>
      <c r="AA1082" s="765"/>
      <c r="AB1082" s="765"/>
      <c r="AC1082" s="766"/>
      <c r="AD1082" s="341"/>
      <c r="AE1082" s="342"/>
      <c r="AF1082" s="342"/>
      <c r="AG1082" s="342"/>
      <c r="AH1082" s="343"/>
      <c r="AI1082" s="346"/>
      <c r="AJ1082" s="347"/>
      <c r="AK1082" s="347"/>
      <c r="AL1082" s="347"/>
      <c r="AM1082" s="347"/>
      <c r="AN1082" s="347"/>
      <c r="AO1082" s="347"/>
      <c r="AP1082" s="347"/>
      <c r="AQ1082" s="347"/>
      <c r="AR1082" s="347"/>
      <c r="AS1082" s="347"/>
      <c r="AT1082" s="347"/>
      <c r="AU1082" s="348"/>
      <c r="AV1082" s="764"/>
      <c r="AW1082" s="765"/>
      <c r="AX1082" s="765"/>
      <c r="AY1082" s="1043"/>
    </row>
    <row r="1083" spans="2:51" ht="24.75" customHeight="1">
      <c r="B1083" s="313"/>
      <c r="C1083" s="314"/>
      <c r="D1083" s="314"/>
      <c r="E1083" s="314"/>
      <c r="F1083" s="314"/>
      <c r="G1083" s="315"/>
      <c r="H1083" s="341"/>
      <c r="I1083" s="342"/>
      <c r="J1083" s="342"/>
      <c r="K1083" s="342"/>
      <c r="L1083" s="343"/>
      <c r="M1083" s="346"/>
      <c r="N1083" s="347"/>
      <c r="O1083" s="347"/>
      <c r="P1083" s="347"/>
      <c r="Q1083" s="347"/>
      <c r="R1083" s="347"/>
      <c r="S1083" s="347"/>
      <c r="T1083" s="347"/>
      <c r="U1083" s="347"/>
      <c r="V1083" s="347"/>
      <c r="W1083" s="347"/>
      <c r="X1083" s="347"/>
      <c r="Y1083" s="348"/>
      <c r="Z1083" s="764"/>
      <c r="AA1083" s="765"/>
      <c r="AB1083" s="765"/>
      <c r="AC1083" s="766"/>
      <c r="AD1083" s="341"/>
      <c r="AE1083" s="342"/>
      <c r="AF1083" s="342"/>
      <c r="AG1083" s="342"/>
      <c r="AH1083" s="343"/>
      <c r="AI1083" s="346"/>
      <c r="AJ1083" s="347"/>
      <c r="AK1083" s="347"/>
      <c r="AL1083" s="347"/>
      <c r="AM1083" s="347"/>
      <c r="AN1083" s="347"/>
      <c r="AO1083" s="347"/>
      <c r="AP1083" s="347"/>
      <c r="AQ1083" s="347"/>
      <c r="AR1083" s="347"/>
      <c r="AS1083" s="347"/>
      <c r="AT1083" s="347"/>
      <c r="AU1083" s="348"/>
      <c r="AV1083" s="764"/>
      <c r="AW1083" s="765"/>
      <c r="AX1083" s="765"/>
      <c r="AY1083" s="1043"/>
    </row>
    <row r="1084" spans="2:51" ht="24.75" customHeight="1">
      <c r="B1084" s="313"/>
      <c r="C1084" s="314"/>
      <c r="D1084" s="314"/>
      <c r="E1084" s="314"/>
      <c r="F1084" s="314"/>
      <c r="G1084" s="315"/>
      <c r="H1084" s="341"/>
      <c r="I1084" s="342"/>
      <c r="J1084" s="342"/>
      <c r="K1084" s="342"/>
      <c r="L1084" s="343"/>
      <c r="M1084" s="346"/>
      <c r="N1084" s="347"/>
      <c r="O1084" s="347"/>
      <c r="P1084" s="347"/>
      <c r="Q1084" s="347"/>
      <c r="R1084" s="347"/>
      <c r="S1084" s="347"/>
      <c r="T1084" s="347"/>
      <c r="U1084" s="347"/>
      <c r="V1084" s="347"/>
      <c r="W1084" s="347"/>
      <c r="X1084" s="347"/>
      <c r="Y1084" s="348"/>
      <c r="Z1084" s="764"/>
      <c r="AA1084" s="765"/>
      <c r="AB1084" s="765"/>
      <c r="AC1084" s="766"/>
      <c r="AD1084" s="341"/>
      <c r="AE1084" s="342"/>
      <c r="AF1084" s="342"/>
      <c r="AG1084" s="342"/>
      <c r="AH1084" s="343"/>
      <c r="AI1084" s="346"/>
      <c r="AJ1084" s="347"/>
      <c r="AK1084" s="347"/>
      <c r="AL1084" s="347"/>
      <c r="AM1084" s="347"/>
      <c r="AN1084" s="347"/>
      <c r="AO1084" s="347"/>
      <c r="AP1084" s="347"/>
      <c r="AQ1084" s="347"/>
      <c r="AR1084" s="347"/>
      <c r="AS1084" s="347"/>
      <c r="AT1084" s="347"/>
      <c r="AU1084" s="348"/>
      <c r="AV1084" s="764"/>
      <c r="AW1084" s="765"/>
      <c r="AX1084" s="765"/>
      <c r="AY1084" s="1043"/>
    </row>
    <row r="1085" spans="2:51" ht="24.75" customHeight="1">
      <c r="B1085" s="313"/>
      <c r="C1085" s="314"/>
      <c r="D1085" s="314"/>
      <c r="E1085" s="314"/>
      <c r="F1085" s="314"/>
      <c r="G1085" s="315"/>
      <c r="H1085" s="341"/>
      <c r="I1085" s="342"/>
      <c r="J1085" s="342"/>
      <c r="K1085" s="342"/>
      <c r="L1085" s="343"/>
      <c r="M1085" s="346"/>
      <c r="N1085" s="347"/>
      <c r="O1085" s="347"/>
      <c r="P1085" s="347"/>
      <c r="Q1085" s="347"/>
      <c r="R1085" s="347"/>
      <c r="S1085" s="347"/>
      <c r="T1085" s="347"/>
      <c r="U1085" s="347"/>
      <c r="V1085" s="347"/>
      <c r="W1085" s="347"/>
      <c r="X1085" s="347"/>
      <c r="Y1085" s="348"/>
      <c r="Z1085" s="764"/>
      <c r="AA1085" s="765"/>
      <c r="AB1085" s="765"/>
      <c r="AC1085" s="765"/>
      <c r="AD1085" s="341"/>
      <c r="AE1085" s="342"/>
      <c r="AF1085" s="342"/>
      <c r="AG1085" s="342"/>
      <c r="AH1085" s="343"/>
      <c r="AI1085" s="346"/>
      <c r="AJ1085" s="347"/>
      <c r="AK1085" s="347"/>
      <c r="AL1085" s="347"/>
      <c r="AM1085" s="347"/>
      <c r="AN1085" s="347"/>
      <c r="AO1085" s="347"/>
      <c r="AP1085" s="347"/>
      <c r="AQ1085" s="347"/>
      <c r="AR1085" s="347"/>
      <c r="AS1085" s="347"/>
      <c r="AT1085" s="347"/>
      <c r="AU1085" s="348"/>
      <c r="AV1085" s="764"/>
      <c r="AW1085" s="765"/>
      <c r="AX1085" s="765"/>
      <c r="AY1085" s="1043"/>
    </row>
    <row r="1086" spans="2:51" ht="24.75" customHeight="1">
      <c r="B1086" s="313"/>
      <c r="C1086" s="314"/>
      <c r="D1086" s="314"/>
      <c r="E1086" s="314"/>
      <c r="F1086" s="314"/>
      <c r="G1086" s="315"/>
      <c r="H1086" s="341"/>
      <c r="I1086" s="342"/>
      <c r="J1086" s="342"/>
      <c r="K1086" s="342"/>
      <c r="L1086" s="343"/>
      <c r="M1086" s="346"/>
      <c r="N1086" s="347"/>
      <c r="O1086" s="347"/>
      <c r="P1086" s="347"/>
      <c r="Q1086" s="347"/>
      <c r="R1086" s="347"/>
      <c r="S1086" s="347"/>
      <c r="T1086" s="347"/>
      <c r="U1086" s="347"/>
      <c r="V1086" s="347"/>
      <c r="W1086" s="347"/>
      <c r="X1086" s="347"/>
      <c r="Y1086" s="348"/>
      <c r="Z1086" s="764"/>
      <c r="AA1086" s="765"/>
      <c r="AB1086" s="765"/>
      <c r="AC1086" s="765"/>
      <c r="AD1086" s="341"/>
      <c r="AE1086" s="342"/>
      <c r="AF1086" s="342"/>
      <c r="AG1086" s="342"/>
      <c r="AH1086" s="343"/>
      <c r="AI1086" s="346"/>
      <c r="AJ1086" s="347"/>
      <c r="AK1086" s="347"/>
      <c r="AL1086" s="347"/>
      <c r="AM1086" s="347"/>
      <c r="AN1086" s="347"/>
      <c r="AO1086" s="347"/>
      <c r="AP1086" s="347"/>
      <c r="AQ1086" s="347"/>
      <c r="AR1086" s="347"/>
      <c r="AS1086" s="347"/>
      <c r="AT1086" s="347"/>
      <c r="AU1086" s="348"/>
      <c r="AV1086" s="764"/>
      <c r="AW1086" s="765"/>
      <c r="AX1086" s="765"/>
      <c r="AY1086" s="1043"/>
    </row>
    <row r="1087" spans="2:51" ht="24.75" customHeight="1">
      <c r="B1087" s="313"/>
      <c r="C1087" s="314"/>
      <c r="D1087" s="314"/>
      <c r="E1087" s="314"/>
      <c r="F1087" s="314"/>
      <c r="G1087" s="315"/>
      <c r="H1087" s="341"/>
      <c r="I1087" s="342"/>
      <c r="J1087" s="342"/>
      <c r="K1087" s="342"/>
      <c r="L1087" s="343"/>
      <c r="M1087" s="346"/>
      <c r="N1087" s="347"/>
      <c r="O1087" s="347"/>
      <c r="P1087" s="347"/>
      <c r="Q1087" s="347"/>
      <c r="R1087" s="347"/>
      <c r="S1087" s="347"/>
      <c r="T1087" s="347"/>
      <c r="U1087" s="347"/>
      <c r="V1087" s="347"/>
      <c r="W1087" s="347"/>
      <c r="X1087" s="347"/>
      <c r="Y1087" s="348"/>
      <c r="Z1087" s="764"/>
      <c r="AA1087" s="765"/>
      <c r="AB1087" s="765"/>
      <c r="AC1087" s="765"/>
      <c r="AD1087" s="341"/>
      <c r="AE1087" s="342"/>
      <c r="AF1087" s="342"/>
      <c r="AG1087" s="342"/>
      <c r="AH1087" s="343"/>
      <c r="AI1087" s="346"/>
      <c r="AJ1087" s="347"/>
      <c r="AK1087" s="347"/>
      <c r="AL1087" s="347"/>
      <c r="AM1087" s="347"/>
      <c r="AN1087" s="347"/>
      <c r="AO1087" s="347"/>
      <c r="AP1087" s="347"/>
      <c r="AQ1087" s="347"/>
      <c r="AR1087" s="347"/>
      <c r="AS1087" s="347"/>
      <c r="AT1087" s="347"/>
      <c r="AU1087" s="348"/>
      <c r="AV1087" s="764"/>
      <c r="AW1087" s="765"/>
      <c r="AX1087" s="765"/>
      <c r="AY1087" s="1043"/>
    </row>
    <row r="1088" spans="2:51" ht="24.75" customHeight="1">
      <c r="B1088" s="313"/>
      <c r="C1088" s="314"/>
      <c r="D1088" s="314"/>
      <c r="E1088" s="314"/>
      <c r="F1088" s="314"/>
      <c r="G1088" s="315"/>
      <c r="H1088" s="642"/>
      <c r="I1088" s="595"/>
      <c r="J1088" s="595"/>
      <c r="K1088" s="595"/>
      <c r="L1088" s="596"/>
      <c r="M1088" s="643"/>
      <c r="N1088" s="644"/>
      <c r="O1088" s="644"/>
      <c r="P1088" s="644"/>
      <c r="Q1088" s="644"/>
      <c r="R1088" s="644"/>
      <c r="S1088" s="644"/>
      <c r="T1088" s="644"/>
      <c r="U1088" s="644"/>
      <c r="V1088" s="644"/>
      <c r="W1088" s="644"/>
      <c r="X1088" s="644"/>
      <c r="Y1088" s="645"/>
      <c r="Z1088" s="1003"/>
      <c r="AA1088" s="1004"/>
      <c r="AB1088" s="1004"/>
      <c r="AC1088" s="1004"/>
      <c r="AD1088" s="642"/>
      <c r="AE1088" s="595"/>
      <c r="AF1088" s="595"/>
      <c r="AG1088" s="595"/>
      <c r="AH1088" s="596"/>
      <c r="AI1088" s="643"/>
      <c r="AJ1088" s="644"/>
      <c r="AK1088" s="644"/>
      <c r="AL1088" s="644"/>
      <c r="AM1088" s="644"/>
      <c r="AN1088" s="644"/>
      <c r="AO1088" s="644"/>
      <c r="AP1088" s="644"/>
      <c r="AQ1088" s="644"/>
      <c r="AR1088" s="644"/>
      <c r="AS1088" s="644"/>
      <c r="AT1088" s="644"/>
      <c r="AU1088" s="645"/>
      <c r="AV1088" s="1003"/>
      <c r="AW1088" s="1004"/>
      <c r="AX1088" s="1004"/>
      <c r="AY1088" s="1045"/>
    </row>
    <row r="1089" spans="2:51" ht="24.75" customHeight="1">
      <c r="B1089" s="313"/>
      <c r="C1089" s="314"/>
      <c r="D1089" s="314"/>
      <c r="E1089" s="314"/>
      <c r="F1089" s="314"/>
      <c r="G1089" s="315"/>
      <c r="H1089" s="716" t="s">
        <v>35</v>
      </c>
      <c r="I1089" s="368"/>
      <c r="J1089" s="368"/>
      <c r="K1089" s="368"/>
      <c r="L1089" s="368"/>
      <c r="M1089" s="717"/>
      <c r="N1089" s="718"/>
      <c r="O1089" s="718"/>
      <c r="P1089" s="718"/>
      <c r="Q1089" s="718"/>
      <c r="R1089" s="718"/>
      <c r="S1089" s="718"/>
      <c r="T1089" s="718"/>
      <c r="U1089" s="718"/>
      <c r="V1089" s="718"/>
      <c r="W1089" s="718"/>
      <c r="X1089" s="718"/>
      <c r="Y1089" s="719"/>
      <c r="Z1089" s="1005">
        <f>SUM(Z1081:AC1088)</f>
        <v>0.4</v>
      </c>
      <c r="AA1089" s="1006"/>
      <c r="AB1089" s="1006"/>
      <c r="AC1089" s="1007"/>
      <c r="AD1089" s="716" t="s">
        <v>35</v>
      </c>
      <c r="AE1089" s="368"/>
      <c r="AF1089" s="368"/>
      <c r="AG1089" s="368"/>
      <c r="AH1089" s="368"/>
      <c r="AI1089" s="717"/>
      <c r="AJ1089" s="718"/>
      <c r="AK1089" s="718"/>
      <c r="AL1089" s="718"/>
      <c r="AM1089" s="718"/>
      <c r="AN1089" s="718"/>
      <c r="AO1089" s="718"/>
      <c r="AP1089" s="718"/>
      <c r="AQ1089" s="718"/>
      <c r="AR1089" s="718"/>
      <c r="AS1089" s="718"/>
      <c r="AT1089" s="718"/>
      <c r="AU1089" s="719"/>
      <c r="AV1089" s="1005">
        <f>SUM(AV1081:AY1088)</f>
        <v>0.4</v>
      </c>
      <c r="AW1089" s="1006"/>
      <c r="AX1089" s="1006"/>
      <c r="AY1089" s="1046"/>
    </row>
    <row r="1090" spans="2:51" ht="24.75" customHeight="1">
      <c r="B1090" s="313"/>
      <c r="C1090" s="314"/>
      <c r="D1090" s="314"/>
      <c r="E1090" s="314"/>
      <c r="F1090" s="314"/>
      <c r="G1090" s="315"/>
      <c r="H1090" s="721" t="s">
        <v>154</v>
      </c>
      <c r="I1090" s="724"/>
      <c r="J1090" s="724"/>
      <c r="K1090" s="724"/>
      <c r="L1090" s="724"/>
      <c r="M1090" s="724"/>
      <c r="N1090" s="724"/>
      <c r="O1090" s="724"/>
      <c r="P1090" s="724"/>
      <c r="Q1090" s="724"/>
      <c r="R1090" s="724"/>
      <c r="S1090" s="724"/>
      <c r="T1090" s="724"/>
      <c r="U1090" s="724"/>
      <c r="V1090" s="724"/>
      <c r="W1090" s="724"/>
      <c r="X1090" s="724"/>
      <c r="Y1090" s="724"/>
      <c r="Z1090" s="724"/>
      <c r="AA1090" s="724"/>
      <c r="AB1090" s="724"/>
      <c r="AC1090" s="737"/>
      <c r="AD1090" s="721" t="s">
        <v>155</v>
      </c>
      <c r="AE1090" s="724"/>
      <c r="AF1090" s="724"/>
      <c r="AG1090" s="724"/>
      <c r="AH1090" s="724"/>
      <c r="AI1090" s="724"/>
      <c r="AJ1090" s="724"/>
      <c r="AK1090" s="724"/>
      <c r="AL1090" s="724"/>
      <c r="AM1090" s="724"/>
      <c r="AN1090" s="724"/>
      <c r="AO1090" s="724"/>
      <c r="AP1090" s="724"/>
      <c r="AQ1090" s="724"/>
      <c r="AR1090" s="724"/>
      <c r="AS1090" s="724"/>
      <c r="AT1090" s="724"/>
      <c r="AU1090" s="724"/>
      <c r="AV1090" s="724"/>
      <c r="AW1090" s="724"/>
      <c r="AX1090" s="724"/>
      <c r="AY1090" s="725"/>
    </row>
    <row r="1091" spans="2:51" ht="24.75" customHeight="1">
      <c r="B1091" s="313"/>
      <c r="C1091" s="314"/>
      <c r="D1091" s="314"/>
      <c r="E1091" s="314"/>
      <c r="F1091" s="314"/>
      <c r="G1091" s="315"/>
      <c r="H1091" s="726" t="s">
        <v>60</v>
      </c>
      <c r="I1091" s="519"/>
      <c r="J1091" s="519"/>
      <c r="K1091" s="519"/>
      <c r="L1091" s="519"/>
      <c r="M1091" s="329" t="s">
        <v>143</v>
      </c>
      <c r="N1091" s="290"/>
      <c r="O1091" s="290"/>
      <c r="P1091" s="290"/>
      <c r="Q1091" s="290"/>
      <c r="R1091" s="290"/>
      <c r="S1091" s="290"/>
      <c r="T1091" s="290"/>
      <c r="U1091" s="290"/>
      <c r="V1091" s="290"/>
      <c r="W1091" s="290"/>
      <c r="X1091" s="290"/>
      <c r="Y1091" s="731"/>
      <c r="Z1091" s="323" t="s">
        <v>144</v>
      </c>
      <c r="AA1091" s="732"/>
      <c r="AB1091" s="732"/>
      <c r="AC1091" s="738"/>
      <c r="AD1091" s="726" t="s">
        <v>60</v>
      </c>
      <c r="AE1091" s="519"/>
      <c r="AF1091" s="519"/>
      <c r="AG1091" s="519"/>
      <c r="AH1091" s="519"/>
      <c r="AI1091" s="329" t="s">
        <v>143</v>
      </c>
      <c r="AJ1091" s="290"/>
      <c r="AK1091" s="290"/>
      <c r="AL1091" s="290"/>
      <c r="AM1091" s="290"/>
      <c r="AN1091" s="290"/>
      <c r="AO1091" s="290"/>
      <c r="AP1091" s="290"/>
      <c r="AQ1091" s="290"/>
      <c r="AR1091" s="290"/>
      <c r="AS1091" s="290"/>
      <c r="AT1091" s="290"/>
      <c r="AU1091" s="731"/>
      <c r="AV1091" s="323" t="s">
        <v>144</v>
      </c>
      <c r="AW1091" s="732"/>
      <c r="AX1091" s="732"/>
      <c r="AY1091" s="733"/>
    </row>
    <row r="1092" spans="2:51" ht="24.75" customHeight="1">
      <c r="B1092" s="313"/>
      <c r="C1092" s="314"/>
      <c r="D1092" s="314"/>
      <c r="E1092" s="314"/>
      <c r="F1092" s="314"/>
      <c r="G1092" s="315"/>
      <c r="H1092" s="703" t="s">
        <v>293</v>
      </c>
      <c r="I1092" s="600"/>
      <c r="J1092" s="600"/>
      <c r="K1092" s="600"/>
      <c r="L1092" s="601"/>
      <c r="M1092" s="704" t="s">
        <v>302</v>
      </c>
      <c r="N1092" s="734"/>
      <c r="O1092" s="734"/>
      <c r="P1092" s="734"/>
      <c r="Q1092" s="734"/>
      <c r="R1092" s="734"/>
      <c r="S1092" s="734"/>
      <c r="T1092" s="734"/>
      <c r="U1092" s="734"/>
      <c r="V1092" s="734"/>
      <c r="W1092" s="734"/>
      <c r="X1092" s="734"/>
      <c r="Y1092" s="735"/>
      <c r="Z1092" s="767">
        <v>0.3</v>
      </c>
      <c r="AA1092" s="768"/>
      <c r="AB1092" s="768"/>
      <c r="AC1092" s="769"/>
      <c r="AD1092" s="703" t="s">
        <v>148</v>
      </c>
      <c r="AE1092" s="600"/>
      <c r="AF1092" s="600"/>
      <c r="AG1092" s="600"/>
      <c r="AH1092" s="601"/>
      <c r="AI1092" s="704" t="s">
        <v>303</v>
      </c>
      <c r="AJ1092" s="734"/>
      <c r="AK1092" s="734"/>
      <c r="AL1092" s="734"/>
      <c r="AM1092" s="734"/>
      <c r="AN1092" s="734"/>
      <c r="AO1092" s="734"/>
      <c r="AP1092" s="734"/>
      <c r="AQ1092" s="734"/>
      <c r="AR1092" s="734"/>
      <c r="AS1092" s="734"/>
      <c r="AT1092" s="734"/>
      <c r="AU1092" s="735"/>
      <c r="AV1092" s="694">
        <v>2</v>
      </c>
      <c r="AW1092" s="695"/>
      <c r="AX1092" s="695"/>
      <c r="AY1092" s="696"/>
    </row>
    <row r="1093" spans="2:51" ht="24.75" customHeight="1">
      <c r="B1093" s="313"/>
      <c r="C1093" s="314"/>
      <c r="D1093" s="314"/>
      <c r="E1093" s="314"/>
      <c r="F1093" s="314"/>
      <c r="G1093" s="315"/>
      <c r="H1093" s="341"/>
      <c r="I1093" s="342"/>
      <c r="J1093" s="342"/>
      <c r="K1093" s="342"/>
      <c r="L1093" s="343"/>
      <c r="M1093" s="346"/>
      <c r="N1093" s="347"/>
      <c r="O1093" s="347"/>
      <c r="P1093" s="347"/>
      <c r="Q1093" s="347"/>
      <c r="R1093" s="347"/>
      <c r="S1093" s="347"/>
      <c r="T1093" s="347"/>
      <c r="U1093" s="347"/>
      <c r="V1093" s="347"/>
      <c r="W1093" s="347"/>
      <c r="X1093" s="347"/>
      <c r="Y1093" s="348"/>
      <c r="Z1093" s="764"/>
      <c r="AA1093" s="765"/>
      <c r="AB1093" s="765"/>
      <c r="AC1093" s="766"/>
      <c r="AD1093" s="341"/>
      <c r="AE1093" s="342"/>
      <c r="AF1093" s="342"/>
      <c r="AG1093" s="342"/>
      <c r="AH1093" s="343"/>
      <c r="AI1093" s="346"/>
      <c r="AJ1093" s="347"/>
      <c r="AK1093" s="347"/>
      <c r="AL1093" s="347"/>
      <c r="AM1093" s="347"/>
      <c r="AN1093" s="347"/>
      <c r="AO1093" s="347"/>
      <c r="AP1093" s="347"/>
      <c r="AQ1093" s="347"/>
      <c r="AR1093" s="347"/>
      <c r="AS1093" s="347"/>
      <c r="AT1093" s="347"/>
      <c r="AU1093" s="348"/>
      <c r="AV1093" s="697"/>
      <c r="AW1093" s="698"/>
      <c r="AX1093" s="698"/>
      <c r="AY1093" s="699"/>
    </row>
    <row r="1094" spans="2:51" ht="24.75" customHeight="1">
      <c r="B1094" s="313"/>
      <c r="C1094" s="314"/>
      <c r="D1094" s="314"/>
      <c r="E1094" s="314"/>
      <c r="F1094" s="314"/>
      <c r="G1094" s="315"/>
      <c r="H1094" s="341"/>
      <c r="I1094" s="342"/>
      <c r="J1094" s="342"/>
      <c r="K1094" s="342"/>
      <c r="L1094" s="343"/>
      <c r="M1094" s="346"/>
      <c r="N1094" s="347"/>
      <c r="O1094" s="347"/>
      <c r="P1094" s="347"/>
      <c r="Q1094" s="347"/>
      <c r="R1094" s="347"/>
      <c r="S1094" s="347"/>
      <c r="T1094" s="347"/>
      <c r="U1094" s="347"/>
      <c r="V1094" s="347"/>
      <c r="W1094" s="347"/>
      <c r="X1094" s="347"/>
      <c r="Y1094" s="348"/>
      <c r="Z1094" s="764"/>
      <c r="AA1094" s="765"/>
      <c r="AB1094" s="765"/>
      <c r="AC1094" s="766"/>
      <c r="AD1094" s="341"/>
      <c r="AE1094" s="342"/>
      <c r="AF1094" s="342"/>
      <c r="AG1094" s="342"/>
      <c r="AH1094" s="343"/>
      <c r="AI1094" s="346"/>
      <c r="AJ1094" s="347"/>
      <c r="AK1094" s="347"/>
      <c r="AL1094" s="347"/>
      <c r="AM1094" s="347"/>
      <c r="AN1094" s="347"/>
      <c r="AO1094" s="347"/>
      <c r="AP1094" s="347"/>
      <c r="AQ1094" s="347"/>
      <c r="AR1094" s="347"/>
      <c r="AS1094" s="347"/>
      <c r="AT1094" s="347"/>
      <c r="AU1094" s="348"/>
      <c r="AV1094" s="697"/>
      <c r="AW1094" s="698"/>
      <c r="AX1094" s="698"/>
      <c r="AY1094" s="699"/>
    </row>
    <row r="1095" spans="2:51" ht="24.75" customHeight="1">
      <c r="B1095" s="313"/>
      <c r="C1095" s="314"/>
      <c r="D1095" s="314"/>
      <c r="E1095" s="314"/>
      <c r="F1095" s="314"/>
      <c r="G1095" s="315"/>
      <c r="H1095" s="341"/>
      <c r="I1095" s="342"/>
      <c r="J1095" s="342"/>
      <c r="K1095" s="342"/>
      <c r="L1095" s="343"/>
      <c r="M1095" s="346"/>
      <c r="N1095" s="347"/>
      <c r="O1095" s="347"/>
      <c r="P1095" s="347"/>
      <c r="Q1095" s="347"/>
      <c r="R1095" s="347"/>
      <c r="S1095" s="347"/>
      <c r="T1095" s="347"/>
      <c r="U1095" s="347"/>
      <c r="V1095" s="347"/>
      <c r="W1095" s="347"/>
      <c r="X1095" s="347"/>
      <c r="Y1095" s="348"/>
      <c r="Z1095" s="764"/>
      <c r="AA1095" s="765"/>
      <c r="AB1095" s="765"/>
      <c r="AC1095" s="766"/>
      <c r="AD1095" s="341"/>
      <c r="AE1095" s="342"/>
      <c r="AF1095" s="342"/>
      <c r="AG1095" s="342"/>
      <c r="AH1095" s="343"/>
      <c r="AI1095" s="346"/>
      <c r="AJ1095" s="347"/>
      <c r="AK1095" s="347"/>
      <c r="AL1095" s="347"/>
      <c r="AM1095" s="347"/>
      <c r="AN1095" s="347"/>
      <c r="AO1095" s="347"/>
      <c r="AP1095" s="347"/>
      <c r="AQ1095" s="347"/>
      <c r="AR1095" s="347"/>
      <c r="AS1095" s="347"/>
      <c r="AT1095" s="347"/>
      <c r="AU1095" s="348"/>
      <c r="AV1095" s="697"/>
      <c r="AW1095" s="698"/>
      <c r="AX1095" s="698"/>
      <c r="AY1095" s="699"/>
    </row>
    <row r="1096" spans="2:51" ht="24.75" customHeight="1">
      <c r="B1096" s="313"/>
      <c r="C1096" s="314"/>
      <c r="D1096" s="314"/>
      <c r="E1096" s="314"/>
      <c r="F1096" s="314"/>
      <c r="G1096" s="315"/>
      <c r="H1096" s="341"/>
      <c r="I1096" s="342"/>
      <c r="J1096" s="342"/>
      <c r="K1096" s="342"/>
      <c r="L1096" s="343"/>
      <c r="M1096" s="346"/>
      <c r="N1096" s="347"/>
      <c r="O1096" s="347"/>
      <c r="P1096" s="347"/>
      <c r="Q1096" s="347"/>
      <c r="R1096" s="347"/>
      <c r="S1096" s="347"/>
      <c r="T1096" s="347"/>
      <c r="U1096" s="347"/>
      <c r="V1096" s="347"/>
      <c r="W1096" s="347"/>
      <c r="X1096" s="347"/>
      <c r="Y1096" s="348"/>
      <c r="Z1096" s="764"/>
      <c r="AA1096" s="765"/>
      <c r="AB1096" s="765"/>
      <c r="AC1096" s="765"/>
      <c r="AD1096" s="341"/>
      <c r="AE1096" s="342"/>
      <c r="AF1096" s="342"/>
      <c r="AG1096" s="342"/>
      <c r="AH1096" s="343"/>
      <c r="AI1096" s="346"/>
      <c r="AJ1096" s="347"/>
      <c r="AK1096" s="347"/>
      <c r="AL1096" s="347"/>
      <c r="AM1096" s="347"/>
      <c r="AN1096" s="347"/>
      <c r="AO1096" s="347"/>
      <c r="AP1096" s="347"/>
      <c r="AQ1096" s="347"/>
      <c r="AR1096" s="347"/>
      <c r="AS1096" s="347"/>
      <c r="AT1096" s="347"/>
      <c r="AU1096" s="348"/>
      <c r="AV1096" s="697"/>
      <c r="AW1096" s="698"/>
      <c r="AX1096" s="698"/>
      <c r="AY1096" s="699"/>
    </row>
    <row r="1097" spans="2:51" ht="24.75" customHeight="1">
      <c r="B1097" s="313"/>
      <c r="C1097" s="314"/>
      <c r="D1097" s="314"/>
      <c r="E1097" s="314"/>
      <c r="F1097" s="314"/>
      <c r="G1097" s="315"/>
      <c r="H1097" s="341"/>
      <c r="I1097" s="342"/>
      <c r="J1097" s="342"/>
      <c r="K1097" s="342"/>
      <c r="L1097" s="343"/>
      <c r="M1097" s="346"/>
      <c r="N1097" s="347"/>
      <c r="O1097" s="347"/>
      <c r="P1097" s="347"/>
      <c r="Q1097" s="347"/>
      <c r="R1097" s="347"/>
      <c r="S1097" s="347"/>
      <c r="T1097" s="347"/>
      <c r="U1097" s="347"/>
      <c r="V1097" s="347"/>
      <c r="W1097" s="347"/>
      <c r="X1097" s="347"/>
      <c r="Y1097" s="348"/>
      <c r="Z1097" s="764"/>
      <c r="AA1097" s="765"/>
      <c r="AB1097" s="765"/>
      <c r="AC1097" s="765"/>
      <c r="AD1097" s="341"/>
      <c r="AE1097" s="342"/>
      <c r="AF1097" s="342"/>
      <c r="AG1097" s="342"/>
      <c r="AH1097" s="343"/>
      <c r="AI1097" s="346"/>
      <c r="AJ1097" s="347"/>
      <c r="AK1097" s="347"/>
      <c r="AL1097" s="347"/>
      <c r="AM1097" s="347"/>
      <c r="AN1097" s="347"/>
      <c r="AO1097" s="347"/>
      <c r="AP1097" s="347"/>
      <c r="AQ1097" s="347"/>
      <c r="AR1097" s="347"/>
      <c r="AS1097" s="347"/>
      <c r="AT1097" s="347"/>
      <c r="AU1097" s="348"/>
      <c r="AV1097" s="697"/>
      <c r="AW1097" s="698"/>
      <c r="AX1097" s="698"/>
      <c r="AY1097" s="699"/>
    </row>
    <row r="1098" spans="2:51" ht="24.75" customHeight="1">
      <c r="B1098" s="313"/>
      <c r="C1098" s="314"/>
      <c r="D1098" s="314"/>
      <c r="E1098" s="314"/>
      <c r="F1098" s="314"/>
      <c r="G1098" s="315"/>
      <c r="H1098" s="341"/>
      <c r="I1098" s="342"/>
      <c r="J1098" s="342"/>
      <c r="K1098" s="342"/>
      <c r="L1098" s="343"/>
      <c r="M1098" s="346"/>
      <c r="N1098" s="347"/>
      <c r="O1098" s="347"/>
      <c r="P1098" s="347"/>
      <c r="Q1098" s="347"/>
      <c r="R1098" s="347"/>
      <c r="S1098" s="347"/>
      <c r="T1098" s="347"/>
      <c r="U1098" s="347"/>
      <c r="V1098" s="347"/>
      <c r="W1098" s="347"/>
      <c r="X1098" s="347"/>
      <c r="Y1098" s="348"/>
      <c r="Z1098" s="764"/>
      <c r="AA1098" s="765"/>
      <c r="AB1098" s="765"/>
      <c r="AC1098" s="765"/>
      <c r="AD1098" s="341"/>
      <c r="AE1098" s="342"/>
      <c r="AF1098" s="342"/>
      <c r="AG1098" s="342"/>
      <c r="AH1098" s="343"/>
      <c r="AI1098" s="346"/>
      <c r="AJ1098" s="347"/>
      <c r="AK1098" s="347"/>
      <c r="AL1098" s="347"/>
      <c r="AM1098" s="347"/>
      <c r="AN1098" s="347"/>
      <c r="AO1098" s="347"/>
      <c r="AP1098" s="347"/>
      <c r="AQ1098" s="347"/>
      <c r="AR1098" s="347"/>
      <c r="AS1098" s="347"/>
      <c r="AT1098" s="347"/>
      <c r="AU1098" s="348"/>
      <c r="AV1098" s="697"/>
      <c r="AW1098" s="698"/>
      <c r="AX1098" s="698"/>
      <c r="AY1098" s="699"/>
    </row>
    <row r="1099" spans="2:51" ht="24.75" customHeight="1">
      <c r="B1099" s="313"/>
      <c r="C1099" s="314"/>
      <c r="D1099" s="314"/>
      <c r="E1099" s="314"/>
      <c r="F1099" s="314"/>
      <c r="G1099" s="315"/>
      <c r="H1099" s="642"/>
      <c r="I1099" s="595"/>
      <c r="J1099" s="595"/>
      <c r="K1099" s="595"/>
      <c r="L1099" s="596"/>
      <c r="M1099" s="643"/>
      <c r="N1099" s="644"/>
      <c r="O1099" s="644"/>
      <c r="P1099" s="644"/>
      <c r="Q1099" s="644"/>
      <c r="R1099" s="644"/>
      <c r="S1099" s="644"/>
      <c r="T1099" s="644"/>
      <c r="U1099" s="644"/>
      <c r="V1099" s="644"/>
      <c r="W1099" s="644"/>
      <c r="X1099" s="644"/>
      <c r="Y1099" s="645"/>
      <c r="Z1099" s="1003"/>
      <c r="AA1099" s="1004"/>
      <c r="AB1099" s="1004"/>
      <c r="AC1099" s="1004"/>
      <c r="AD1099" s="642"/>
      <c r="AE1099" s="595"/>
      <c r="AF1099" s="595"/>
      <c r="AG1099" s="595"/>
      <c r="AH1099" s="596"/>
      <c r="AI1099" s="643"/>
      <c r="AJ1099" s="644"/>
      <c r="AK1099" s="644"/>
      <c r="AL1099" s="644"/>
      <c r="AM1099" s="644"/>
      <c r="AN1099" s="644"/>
      <c r="AO1099" s="644"/>
      <c r="AP1099" s="644"/>
      <c r="AQ1099" s="644"/>
      <c r="AR1099" s="644"/>
      <c r="AS1099" s="644"/>
      <c r="AT1099" s="644"/>
      <c r="AU1099" s="645"/>
      <c r="AV1099" s="646"/>
      <c r="AW1099" s="647"/>
      <c r="AX1099" s="647"/>
      <c r="AY1099" s="648"/>
    </row>
    <row r="1100" spans="2:51" ht="24.75" customHeight="1" thickBot="1">
      <c r="B1100" s="316"/>
      <c r="C1100" s="317"/>
      <c r="D1100" s="317"/>
      <c r="E1100" s="317"/>
      <c r="F1100" s="317"/>
      <c r="G1100" s="318"/>
      <c r="H1100" s="740" t="s">
        <v>35</v>
      </c>
      <c r="I1100" s="741"/>
      <c r="J1100" s="741"/>
      <c r="K1100" s="741"/>
      <c r="L1100" s="741"/>
      <c r="M1100" s="742"/>
      <c r="N1100" s="743"/>
      <c r="O1100" s="743"/>
      <c r="P1100" s="743"/>
      <c r="Q1100" s="743"/>
      <c r="R1100" s="743"/>
      <c r="S1100" s="743"/>
      <c r="T1100" s="743"/>
      <c r="U1100" s="743"/>
      <c r="V1100" s="743"/>
      <c r="W1100" s="743"/>
      <c r="X1100" s="743"/>
      <c r="Y1100" s="744"/>
      <c r="Z1100" s="852">
        <f>SUM(Z1092:AC1099)</f>
        <v>0.3</v>
      </c>
      <c r="AA1100" s="853"/>
      <c r="AB1100" s="853"/>
      <c r="AC1100" s="854"/>
      <c r="AD1100" s="740" t="s">
        <v>35</v>
      </c>
      <c r="AE1100" s="741"/>
      <c r="AF1100" s="741"/>
      <c r="AG1100" s="741"/>
      <c r="AH1100" s="741"/>
      <c r="AI1100" s="742"/>
      <c r="AJ1100" s="743"/>
      <c r="AK1100" s="743"/>
      <c r="AL1100" s="743"/>
      <c r="AM1100" s="743"/>
      <c r="AN1100" s="743"/>
      <c r="AO1100" s="743"/>
      <c r="AP1100" s="743"/>
      <c r="AQ1100" s="743"/>
      <c r="AR1100" s="743"/>
      <c r="AS1100" s="743"/>
      <c r="AT1100" s="743"/>
      <c r="AU1100" s="744"/>
      <c r="AV1100" s="745">
        <f>SUM(AV1092:AY1099)</f>
        <v>2</v>
      </c>
      <c r="AW1100" s="746"/>
      <c r="AX1100" s="746"/>
      <c r="AY1100" s="748"/>
    </row>
    <row r="1102" spans="2:51" ht="23.25" customHeight="1">
      <c r="B1102" s="53" t="s">
        <v>121</v>
      </c>
      <c r="C1102" s="53"/>
      <c r="D1102" s="53"/>
      <c r="E1102" s="54"/>
      <c r="F1102" s="54"/>
      <c r="G1102" s="1028" t="s">
        <v>68</v>
      </c>
      <c r="H1102" s="1028"/>
      <c r="I1102" s="1028"/>
      <c r="J1102" s="1028"/>
      <c r="K1102" s="1028"/>
      <c r="L1102" s="1028"/>
      <c r="M1102" s="1028"/>
      <c r="N1102" s="1028"/>
      <c r="O1102" s="1028"/>
      <c r="P1102" s="1028"/>
      <c r="Q1102" s="1028"/>
      <c r="R1102" s="1028"/>
      <c r="S1102" s="1028"/>
      <c r="T1102" s="1028"/>
      <c r="U1102" s="1028"/>
      <c r="V1102" s="1028"/>
      <c r="W1102" s="1028"/>
      <c r="X1102" s="1028"/>
      <c r="Y1102" s="1028"/>
      <c r="Z1102" s="1028"/>
      <c r="AA1102" s="1028"/>
      <c r="AB1102" s="1028"/>
      <c r="AC1102" s="1028"/>
      <c r="AD1102" s="1028"/>
      <c r="AE1102" s="1028"/>
      <c r="AF1102" s="1028"/>
      <c r="AG1102" s="1028"/>
      <c r="AH1102" s="1028"/>
      <c r="AI1102" s="1028"/>
      <c r="AJ1102" s="1028"/>
      <c r="AK1102" s="1028"/>
      <c r="AL1102" s="1028"/>
      <c r="AM1102" s="1028"/>
      <c r="AN1102" s="1028"/>
      <c r="AO1102" s="1028"/>
      <c r="AP1102" s="1028"/>
      <c r="AQ1102" s="1028"/>
      <c r="AR1102" s="1028"/>
      <c r="AS1102" s="1028"/>
      <c r="AT1102" s="1028"/>
      <c r="AU1102" s="1028"/>
      <c r="AV1102" s="1028"/>
      <c r="AW1102" s="1028"/>
      <c r="AX1102" s="1028"/>
      <c r="AY1102" s="54"/>
    </row>
    <row r="1103" spans="2:51" ht="14.25">
      <c r="C1103" s="55" t="s">
        <v>156</v>
      </c>
    </row>
    <row r="1104" spans="2:51">
      <c r="C1104" s="1" t="s">
        <v>141</v>
      </c>
    </row>
    <row r="1105" spans="2:50" ht="34.5" customHeight="1">
      <c r="B1105" s="264"/>
      <c r="C1105" s="264"/>
      <c r="D1105" s="269" t="s">
        <v>157</v>
      </c>
      <c r="E1105" s="269"/>
      <c r="F1105" s="269"/>
      <c r="G1105" s="269"/>
      <c r="H1105" s="269"/>
      <c r="I1105" s="269"/>
      <c r="J1105" s="269"/>
      <c r="K1105" s="269"/>
      <c r="L1105" s="269"/>
      <c r="M1105" s="269"/>
      <c r="N1105" s="269" t="s">
        <v>158</v>
      </c>
      <c r="O1105" s="269"/>
      <c r="P1105" s="269"/>
      <c r="Q1105" s="269"/>
      <c r="R1105" s="269"/>
      <c r="S1105" s="269"/>
      <c r="T1105" s="269"/>
      <c r="U1105" s="269"/>
      <c r="V1105" s="269"/>
      <c r="W1105" s="269"/>
      <c r="X1105" s="269"/>
      <c r="Y1105" s="269"/>
      <c r="Z1105" s="269"/>
      <c r="AA1105" s="269"/>
      <c r="AB1105" s="269"/>
      <c r="AC1105" s="269"/>
      <c r="AD1105" s="269"/>
      <c r="AE1105" s="269"/>
      <c r="AF1105" s="269"/>
      <c r="AG1105" s="269"/>
      <c r="AH1105" s="269"/>
      <c r="AI1105" s="269"/>
      <c r="AJ1105" s="269"/>
      <c r="AK1105" s="269"/>
      <c r="AL1105" s="297" t="s">
        <v>159</v>
      </c>
      <c r="AM1105" s="269"/>
      <c r="AN1105" s="269"/>
      <c r="AO1105" s="269"/>
      <c r="AP1105" s="269"/>
      <c r="AQ1105" s="269"/>
      <c r="AR1105" s="269" t="s">
        <v>160</v>
      </c>
      <c r="AS1105" s="269"/>
      <c r="AT1105" s="269"/>
      <c r="AU1105" s="269"/>
      <c r="AV1105" s="269" t="s">
        <v>161</v>
      </c>
      <c r="AW1105" s="269"/>
      <c r="AX1105" s="269"/>
    </row>
    <row r="1106" spans="2:50" ht="24" customHeight="1">
      <c r="B1106" s="264">
        <v>1</v>
      </c>
      <c r="C1106" s="264">
        <v>1</v>
      </c>
      <c r="D1106" s="266" t="s">
        <v>232</v>
      </c>
      <c r="E1106" s="266"/>
      <c r="F1106" s="266"/>
      <c r="G1106" s="266"/>
      <c r="H1106" s="266"/>
      <c r="I1106" s="266"/>
      <c r="J1106" s="266"/>
      <c r="K1106" s="266"/>
      <c r="L1106" s="266"/>
      <c r="M1106" s="266"/>
      <c r="N1106" s="266" t="s">
        <v>304</v>
      </c>
      <c r="O1106" s="266"/>
      <c r="P1106" s="266"/>
      <c r="Q1106" s="266"/>
      <c r="R1106" s="266"/>
      <c r="S1106" s="266"/>
      <c r="T1106" s="266"/>
      <c r="U1106" s="266"/>
      <c r="V1106" s="266"/>
      <c r="W1106" s="266"/>
      <c r="X1106" s="266"/>
      <c r="Y1106" s="266"/>
      <c r="Z1106" s="266"/>
      <c r="AA1106" s="266"/>
      <c r="AB1106" s="266"/>
      <c r="AC1106" s="266"/>
      <c r="AD1106" s="266"/>
      <c r="AE1106" s="266"/>
      <c r="AF1106" s="266"/>
      <c r="AG1106" s="266"/>
      <c r="AH1106" s="266"/>
      <c r="AI1106" s="266"/>
      <c r="AJ1106" s="266"/>
      <c r="AK1106" s="266"/>
      <c r="AL1106" s="267">
        <v>22</v>
      </c>
      <c r="AM1106" s="266"/>
      <c r="AN1106" s="266"/>
      <c r="AO1106" s="266"/>
      <c r="AP1106" s="266"/>
      <c r="AQ1106" s="266"/>
      <c r="AR1106" s="266">
        <v>3</v>
      </c>
      <c r="AS1106" s="266"/>
      <c r="AT1106" s="266"/>
      <c r="AU1106" s="266"/>
      <c r="AV1106" s="266">
        <v>61</v>
      </c>
      <c r="AW1106" s="266"/>
      <c r="AX1106" s="266"/>
    </row>
    <row r="1107" spans="2:50" ht="24" customHeight="1">
      <c r="B1107" s="264">
        <v>2</v>
      </c>
      <c r="C1107" s="264">
        <v>1</v>
      </c>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66"/>
      <c r="AE1107" s="266"/>
      <c r="AF1107" s="266"/>
      <c r="AG1107" s="266"/>
      <c r="AH1107" s="266"/>
      <c r="AI1107" s="266"/>
      <c r="AJ1107" s="266"/>
      <c r="AK1107" s="266"/>
      <c r="AL1107" s="267"/>
      <c r="AM1107" s="266"/>
      <c r="AN1107" s="266"/>
      <c r="AO1107" s="266"/>
      <c r="AP1107" s="266"/>
      <c r="AQ1107" s="266"/>
      <c r="AR1107" s="266"/>
      <c r="AS1107" s="266"/>
      <c r="AT1107" s="266"/>
      <c r="AU1107" s="266"/>
      <c r="AV1107" s="266"/>
      <c r="AW1107" s="266"/>
      <c r="AX1107" s="266"/>
    </row>
    <row r="1108" spans="2:50" ht="24" customHeight="1">
      <c r="B1108" s="264">
        <v>3</v>
      </c>
      <c r="C1108" s="264">
        <v>1</v>
      </c>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66"/>
      <c r="AE1108" s="266"/>
      <c r="AF1108" s="266"/>
      <c r="AG1108" s="266"/>
      <c r="AH1108" s="266"/>
      <c r="AI1108" s="266"/>
      <c r="AJ1108" s="266"/>
      <c r="AK1108" s="266"/>
      <c r="AL1108" s="267"/>
      <c r="AM1108" s="266"/>
      <c r="AN1108" s="266"/>
      <c r="AO1108" s="266"/>
      <c r="AP1108" s="266"/>
      <c r="AQ1108" s="266"/>
      <c r="AR1108" s="266"/>
      <c r="AS1108" s="266"/>
      <c r="AT1108" s="266"/>
      <c r="AU1108" s="266"/>
      <c r="AV1108" s="266"/>
      <c r="AW1108" s="266"/>
      <c r="AX1108" s="266"/>
    </row>
    <row r="1110" spans="2:50" ht="23.25" hidden="1" customHeight="1">
      <c r="B1110" s="1" t="s">
        <v>165</v>
      </c>
    </row>
    <row r="1111" spans="2:50" ht="36" hidden="1" customHeight="1">
      <c r="B1111" s="269" t="s">
        <v>166</v>
      </c>
      <c r="C1111" s="269"/>
      <c r="D1111" s="269"/>
      <c r="E1111" s="269"/>
      <c r="F1111" s="269"/>
      <c r="G1111" s="269"/>
      <c r="H1111" s="269"/>
      <c r="I1111" s="469"/>
      <c r="J1111" s="469"/>
      <c r="K1111" s="469"/>
      <c r="L1111" s="469"/>
      <c r="M1111" s="469"/>
      <c r="N1111" s="469"/>
      <c r="O1111" s="469"/>
      <c r="P1111" s="469"/>
      <c r="Q1111" s="469"/>
      <c r="R1111" s="469"/>
      <c r="S1111" s="469"/>
      <c r="T1111" s="469"/>
      <c r="U1111" s="469"/>
      <c r="V1111" s="469"/>
      <c r="W1111" s="469"/>
      <c r="X1111" s="469"/>
      <c r="Y1111" s="469"/>
    </row>
    <row r="1112" spans="2:50" ht="36" hidden="1" customHeight="1">
      <c r="B1112" s="760" t="s">
        <v>167</v>
      </c>
      <c r="C1112" s="756"/>
      <c r="D1112" s="756"/>
      <c r="E1112" s="756"/>
      <c r="F1112" s="756"/>
      <c r="G1112" s="756"/>
      <c r="H1112" s="757"/>
      <c r="I1112" s="382" t="s">
        <v>168</v>
      </c>
      <c r="J1112" s="368"/>
      <c r="K1112" s="368"/>
      <c r="L1112" s="368"/>
      <c r="M1112" s="381"/>
      <c r="N1112" s="755" t="s">
        <v>169</v>
      </c>
      <c r="O1112" s="756"/>
      <c r="P1112" s="756"/>
      <c r="Q1112" s="756"/>
      <c r="R1112" s="756"/>
      <c r="S1112" s="756"/>
      <c r="T1112" s="757"/>
      <c r="U1112" s="382" t="s">
        <v>168</v>
      </c>
      <c r="V1112" s="368"/>
      <c r="W1112" s="368"/>
      <c r="X1112" s="368"/>
      <c r="Y1112" s="381"/>
      <c r="Z1112" s="755" t="s">
        <v>170</v>
      </c>
      <c r="AA1112" s="756"/>
      <c r="AB1112" s="756"/>
      <c r="AC1112" s="756"/>
      <c r="AD1112" s="756"/>
      <c r="AE1112" s="756"/>
      <c r="AF1112" s="757"/>
      <c r="AG1112" s="382" t="s">
        <v>168</v>
      </c>
      <c r="AH1112" s="368"/>
      <c r="AI1112" s="368"/>
      <c r="AJ1112" s="368"/>
      <c r="AK1112" s="381"/>
      <c r="AL1112" s="755" t="s">
        <v>171</v>
      </c>
      <c r="AM1112" s="756"/>
      <c r="AN1112" s="756"/>
      <c r="AO1112" s="756"/>
      <c r="AP1112" s="756"/>
      <c r="AQ1112" s="756"/>
      <c r="AR1112" s="757"/>
      <c r="AS1112" s="382" t="s">
        <v>168</v>
      </c>
      <c r="AT1112" s="368"/>
      <c r="AU1112" s="368"/>
      <c r="AV1112" s="368"/>
      <c r="AW1112" s="381"/>
    </row>
    <row r="1113" spans="2:50" ht="36" hidden="1" customHeight="1">
      <c r="B1113" s="755" t="s">
        <v>172</v>
      </c>
      <c r="C1113" s="756"/>
      <c r="D1113" s="756"/>
      <c r="E1113" s="756"/>
      <c r="F1113" s="756"/>
      <c r="G1113" s="756"/>
      <c r="H1113" s="757"/>
      <c r="I1113" s="758"/>
      <c r="J1113" s="662"/>
      <c r="K1113" s="662"/>
      <c r="L1113" s="662"/>
      <c r="M1113" s="759"/>
      <c r="N1113" s="755" t="s">
        <v>173</v>
      </c>
      <c r="O1113" s="756"/>
      <c r="P1113" s="756"/>
      <c r="Q1113" s="756"/>
      <c r="R1113" s="756"/>
      <c r="S1113" s="756"/>
      <c r="T1113" s="757"/>
      <c r="U1113" s="758"/>
      <c r="V1113" s="662"/>
      <c r="W1113" s="662"/>
      <c r="X1113" s="662"/>
      <c r="Y1113" s="759"/>
      <c r="Z1113" s="755" t="s">
        <v>174</v>
      </c>
      <c r="AA1113" s="756"/>
      <c r="AB1113" s="756"/>
      <c r="AC1113" s="756"/>
      <c r="AD1113" s="756"/>
      <c r="AE1113" s="756"/>
      <c r="AF1113" s="757"/>
      <c r="AG1113" s="758"/>
      <c r="AH1113" s="662"/>
      <c r="AI1113" s="662"/>
      <c r="AJ1113" s="662"/>
      <c r="AK1113" s="759"/>
      <c r="AL1113" s="760" t="s">
        <v>175</v>
      </c>
      <c r="AM1113" s="756"/>
      <c r="AN1113" s="756"/>
      <c r="AO1113" s="756"/>
      <c r="AP1113" s="756"/>
      <c r="AQ1113" s="756"/>
      <c r="AR1113" s="757"/>
      <c r="AS1113" s="758"/>
      <c r="AT1113" s="662"/>
      <c r="AU1113" s="662"/>
      <c r="AV1113" s="662"/>
      <c r="AW1113" s="759"/>
    </row>
    <row r="1114" spans="2:50">
      <c r="C1114" s="1" t="s">
        <v>146</v>
      </c>
    </row>
    <row r="1115" spans="2:50" ht="34.5" customHeight="1">
      <c r="B1115" s="264"/>
      <c r="C1115" s="264"/>
      <c r="D1115" s="269" t="s">
        <v>157</v>
      </c>
      <c r="E1115" s="269"/>
      <c r="F1115" s="269"/>
      <c r="G1115" s="269"/>
      <c r="H1115" s="269"/>
      <c r="I1115" s="269"/>
      <c r="J1115" s="269"/>
      <c r="K1115" s="269"/>
      <c r="L1115" s="269"/>
      <c r="M1115" s="269"/>
      <c r="N1115" s="269" t="s">
        <v>158</v>
      </c>
      <c r="O1115" s="269"/>
      <c r="P1115" s="269"/>
      <c r="Q1115" s="269"/>
      <c r="R1115" s="269"/>
      <c r="S1115" s="269"/>
      <c r="T1115" s="269"/>
      <c r="U1115" s="269"/>
      <c r="V1115" s="269"/>
      <c r="W1115" s="269"/>
      <c r="X1115" s="269"/>
      <c r="Y1115" s="269"/>
      <c r="Z1115" s="269"/>
      <c r="AA1115" s="269"/>
      <c r="AB1115" s="269"/>
      <c r="AC1115" s="269"/>
      <c r="AD1115" s="269"/>
      <c r="AE1115" s="269"/>
      <c r="AF1115" s="269"/>
      <c r="AG1115" s="269"/>
      <c r="AH1115" s="269"/>
      <c r="AI1115" s="269"/>
      <c r="AJ1115" s="269"/>
      <c r="AK1115" s="269"/>
      <c r="AL1115" s="297" t="s">
        <v>159</v>
      </c>
      <c r="AM1115" s="269"/>
      <c r="AN1115" s="269"/>
      <c r="AO1115" s="269"/>
      <c r="AP1115" s="269"/>
      <c r="AQ1115" s="269"/>
      <c r="AR1115" s="269" t="s">
        <v>160</v>
      </c>
      <c r="AS1115" s="269"/>
      <c r="AT1115" s="269"/>
      <c r="AU1115" s="269"/>
      <c r="AV1115" s="269" t="s">
        <v>161</v>
      </c>
      <c r="AW1115" s="269"/>
      <c r="AX1115" s="269"/>
    </row>
    <row r="1116" spans="2:50" ht="24" customHeight="1">
      <c r="B1116" s="264">
        <v>1</v>
      </c>
      <c r="C1116" s="264">
        <v>1</v>
      </c>
      <c r="D1116" s="266" t="s">
        <v>305</v>
      </c>
      <c r="E1116" s="266"/>
      <c r="F1116" s="266"/>
      <c r="G1116" s="266"/>
      <c r="H1116" s="266"/>
      <c r="I1116" s="266"/>
      <c r="J1116" s="266"/>
      <c r="K1116" s="266"/>
      <c r="L1116" s="266"/>
      <c r="M1116" s="266"/>
      <c r="N1116" s="266" t="s">
        <v>306</v>
      </c>
      <c r="O1116" s="266"/>
      <c r="P1116" s="266"/>
      <c r="Q1116" s="266"/>
      <c r="R1116" s="266"/>
      <c r="S1116" s="266"/>
      <c r="T1116" s="266"/>
      <c r="U1116" s="266"/>
      <c r="V1116" s="266"/>
      <c r="W1116" s="266"/>
      <c r="X1116" s="266"/>
      <c r="Y1116" s="266"/>
      <c r="Z1116" s="266"/>
      <c r="AA1116" s="266"/>
      <c r="AB1116" s="266"/>
      <c r="AC1116" s="266"/>
      <c r="AD1116" s="266"/>
      <c r="AE1116" s="266"/>
      <c r="AF1116" s="266"/>
      <c r="AG1116" s="266"/>
      <c r="AH1116" s="266"/>
      <c r="AI1116" s="266"/>
      <c r="AJ1116" s="266"/>
      <c r="AK1116" s="266"/>
      <c r="AL1116" s="267">
        <v>6</v>
      </c>
      <c r="AM1116" s="266"/>
      <c r="AN1116" s="266"/>
      <c r="AO1116" s="266"/>
      <c r="AP1116" s="266"/>
      <c r="AQ1116" s="266"/>
      <c r="AR1116" s="266"/>
      <c r="AS1116" s="266"/>
      <c r="AT1116" s="266"/>
      <c r="AU1116" s="266"/>
      <c r="AV1116" s="266"/>
      <c r="AW1116" s="266"/>
      <c r="AX1116" s="266"/>
    </row>
    <row r="1117" spans="2:50" ht="24" customHeight="1">
      <c r="B1117" s="264">
        <v>2</v>
      </c>
      <c r="C1117" s="264">
        <v>1</v>
      </c>
      <c r="D1117" s="266" t="s">
        <v>307</v>
      </c>
      <c r="E1117" s="266"/>
      <c r="F1117" s="266"/>
      <c r="G1117" s="266"/>
      <c r="H1117" s="266"/>
      <c r="I1117" s="266"/>
      <c r="J1117" s="266"/>
      <c r="K1117" s="266"/>
      <c r="L1117" s="266"/>
      <c r="M1117" s="266"/>
      <c r="N1117" s="266" t="s">
        <v>308</v>
      </c>
      <c r="O1117" s="266"/>
      <c r="P1117" s="266"/>
      <c r="Q1117" s="266"/>
      <c r="R1117" s="266"/>
      <c r="S1117" s="266"/>
      <c r="T1117" s="266"/>
      <c r="U1117" s="266"/>
      <c r="V1117" s="266"/>
      <c r="W1117" s="266"/>
      <c r="X1117" s="266"/>
      <c r="Y1117" s="266"/>
      <c r="Z1117" s="266"/>
      <c r="AA1117" s="266"/>
      <c r="AB1117" s="266"/>
      <c r="AC1117" s="266"/>
      <c r="AD1117" s="266"/>
      <c r="AE1117" s="266"/>
      <c r="AF1117" s="266"/>
      <c r="AG1117" s="266"/>
      <c r="AH1117" s="266"/>
      <c r="AI1117" s="266"/>
      <c r="AJ1117" s="266"/>
      <c r="AK1117" s="266"/>
      <c r="AL1117" s="267">
        <v>0.2</v>
      </c>
      <c r="AM1117" s="266"/>
      <c r="AN1117" s="266"/>
      <c r="AO1117" s="266"/>
      <c r="AP1117" s="266"/>
      <c r="AQ1117" s="266"/>
      <c r="AR1117" s="266"/>
      <c r="AS1117" s="266"/>
      <c r="AT1117" s="266"/>
      <c r="AU1117" s="266"/>
      <c r="AV1117" s="266"/>
      <c r="AW1117" s="266"/>
      <c r="AX1117" s="266"/>
    </row>
    <row r="1118" spans="2:50" ht="24" customHeight="1">
      <c r="B1118" s="264">
        <v>3</v>
      </c>
      <c r="C1118" s="264">
        <v>1</v>
      </c>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66"/>
      <c r="AE1118" s="266"/>
      <c r="AF1118" s="266"/>
      <c r="AG1118" s="266"/>
      <c r="AH1118" s="266"/>
      <c r="AI1118" s="266"/>
      <c r="AJ1118" s="266"/>
      <c r="AK1118" s="266"/>
      <c r="AL1118" s="267"/>
      <c r="AM1118" s="266"/>
      <c r="AN1118" s="266"/>
      <c r="AO1118" s="266"/>
      <c r="AP1118" s="266"/>
      <c r="AQ1118" s="266"/>
      <c r="AR1118" s="266"/>
      <c r="AS1118" s="266"/>
      <c r="AT1118" s="266"/>
      <c r="AU1118" s="266"/>
      <c r="AV1118" s="266"/>
      <c r="AW1118" s="266"/>
      <c r="AX1118" s="266"/>
    </row>
    <row r="1120" spans="2:50">
      <c r="C1120" s="1" t="s">
        <v>178</v>
      </c>
    </row>
    <row r="1121" spans="2:50" ht="34.5" customHeight="1">
      <c r="B1121" s="264"/>
      <c r="C1121" s="264"/>
      <c r="D1121" s="269" t="s">
        <v>157</v>
      </c>
      <c r="E1121" s="269"/>
      <c r="F1121" s="269"/>
      <c r="G1121" s="269"/>
      <c r="H1121" s="269"/>
      <c r="I1121" s="269"/>
      <c r="J1121" s="269"/>
      <c r="K1121" s="269"/>
      <c r="L1121" s="269"/>
      <c r="M1121" s="269"/>
      <c r="N1121" s="269" t="s">
        <v>158</v>
      </c>
      <c r="O1121" s="269"/>
      <c r="P1121" s="269"/>
      <c r="Q1121" s="269"/>
      <c r="R1121" s="269"/>
      <c r="S1121" s="269"/>
      <c r="T1121" s="269"/>
      <c r="U1121" s="269"/>
      <c r="V1121" s="269"/>
      <c r="W1121" s="269"/>
      <c r="X1121" s="269"/>
      <c r="Y1121" s="269"/>
      <c r="Z1121" s="269"/>
      <c r="AA1121" s="269"/>
      <c r="AB1121" s="269"/>
      <c r="AC1121" s="269"/>
      <c r="AD1121" s="269"/>
      <c r="AE1121" s="269"/>
      <c r="AF1121" s="269"/>
      <c r="AG1121" s="269"/>
      <c r="AH1121" s="269"/>
      <c r="AI1121" s="269"/>
      <c r="AJ1121" s="269"/>
      <c r="AK1121" s="269"/>
      <c r="AL1121" s="297" t="s">
        <v>159</v>
      </c>
      <c r="AM1121" s="269"/>
      <c r="AN1121" s="269"/>
      <c r="AO1121" s="269"/>
      <c r="AP1121" s="269"/>
      <c r="AQ1121" s="269"/>
      <c r="AR1121" s="269" t="s">
        <v>160</v>
      </c>
      <c r="AS1121" s="269"/>
      <c r="AT1121" s="269"/>
      <c r="AU1121" s="269"/>
      <c r="AV1121" s="269" t="s">
        <v>161</v>
      </c>
      <c r="AW1121" s="269"/>
      <c r="AX1121" s="269"/>
    </row>
    <row r="1122" spans="2:50" ht="24" customHeight="1">
      <c r="B1122" s="264">
        <v>1</v>
      </c>
      <c r="C1122" s="264">
        <v>1</v>
      </c>
      <c r="D1122" s="266" t="s">
        <v>309</v>
      </c>
      <c r="E1122" s="266"/>
      <c r="F1122" s="266"/>
      <c r="G1122" s="266"/>
      <c r="H1122" s="266"/>
      <c r="I1122" s="266"/>
      <c r="J1122" s="266"/>
      <c r="K1122" s="266"/>
      <c r="L1122" s="266"/>
      <c r="M1122" s="266"/>
      <c r="N1122" s="266" t="s">
        <v>300</v>
      </c>
      <c r="O1122" s="266"/>
      <c r="P1122" s="266"/>
      <c r="Q1122" s="266"/>
      <c r="R1122" s="266"/>
      <c r="S1122" s="266"/>
      <c r="T1122" s="266"/>
      <c r="U1122" s="266"/>
      <c r="V1122" s="266"/>
      <c r="W1122" s="266"/>
      <c r="X1122" s="266"/>
      <c r="Y1122" s="266"/>
      <c r="Z1122" s="266"/>
      <c r="AA1122" s="266"/>
      <c r="AB1122" s="266"/>
      <c r="AC1122" s="266"/>
      <c r="AD1122" s="266"/>
      <c r="AE1122" s="266"/>
      <c r="AF1122" s="266"/>
      <c r="AG1122" s="266"/>
      <c r="AH1122" s="266"/>
      <c r="AI1122" s="266"/>
      <c r="AJ1122" s="266"/>
      <c r="AK1122" s="266"/>
      <c r="AL1122" s="267">
        <v>0.4</v>
      </c>
      <c r="AM1122" s="266"/>
      <c r="AN1122" s="266"/>
      <c r="AO1122" s="266"/>
      <c r="AP1122" s="266"/>
      <c r="AQ1122" s="266"/>
      <c r="AR1122" s="266"/>
      <c r="AS1122" s="266"/>
      <c r="AT1122" s="266"/>
      <c r="AU1122" s="266"/>
      <c r="AV1122" s="266"/>
      <c r="AW1122" s="266"/>
      <c r="AX1122" s="266"/>
    </row>
    <row r="1123" spans="2:50" ht="24" customHeight="1">
      <c r="B1123" s="264">
        <v>2</v>
      </c>
      <c r="C1123" s="264">
        <v>1</v>
      </c>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66"/>
      <c r="AE1123" s="266"/>
      <c r="AF1123" s="266"/>
      <c r="AG1123" s="266"/>
      <c r="AH1123" s="266"/>
      <c r="AI1123" s="266"/>
      <c r="AJ1123" s="266"/>
      <c r="AK1123" s="266"/>
      <c r="AL1123" s="267"/>
      <c r="AM1123" s="266"/>
      <c r="AN1123" s="266"/>
      <c r="AO1123" s="266"/>
      <c r="AP1123" s="266"/>
      <c r="AQ1123" s="266"/>
      <c r="AR1123" s="266"/>
      <c r="AS1123" s="266"/>
      <c r="AT1123" s="266"/>
      <c r="AU1123" s="266"/>
      <c r="AV1123" s="266"/>
      <c r="AW1123" s="266"/>
      <c r="AX1123" s="266"/>
    </row>
    <row r="1124" spans="2:50" ht="24" customHeight="1">
      <c r="B1124" s="264">
        <v>3</v>
      </c>
      <c r="C1124" s="264">
        <v>1</v>
      </c>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66"/>
      <c r="AE1124" s="266"/>
      <c r="AF1124" s="266"/>
      <c r="AG1124" s="266"/>
      <c r="AH1124" s="266"/>
      <c r="AI1124" s="266"/>
      <c r="AJ1124" s="266"/>
      <c r="AK1124" s="266"/>
      <c r="AL1124" s="267"/>
      <c r="AM1124" s="266"/>
      <c r="AN1124" s="266"/>
      <c r="AO1124" s="266"/>
      <c r="AP1124" s="266"/>
      <c r="AQ1124" s="266"/>
      <c r="AR1124" s="266"/>
      <c r="AS1124" s="266"/>
      <c r="AT1124" s="266"/>
      <c r="AU1124" s="266"/>
      <c r="AV1124" s="266"/>
      <c r="AW1124" s="266"/>
      <c r="AX1124" s="266"/>
    </row>
    <row r="1126" spans="2:50">
      <c r="C1126" s="1" t="s">
        <v>210</v>
      </c>
    </row>
    <row r="1127" spans="2:50" ht="34.5" customHeight="1">
      <c r="B1127" s="264"/>
      <c r="C1127" s="264"/>
      <c r="D1127" s="269" t="s">
        <v>157</v>
      </c>
      <c r="E1127" s="269"/>
      <c r="F1127" s="269"/>
      <c r="G1127" s="269"/>
      <c r="H1127" s="269"/>
      <c r="I1127" s="269"/>
      <c r="J1127" s="269"/>
      <c r="K1127" s="269"/>
      <c r="L1127" s="269"/>
      <c r="M1127" s="269"/>
      <c r="N1127" s="269" t="s">
        <v>158</v>
      </c>
      <c r="O1127" s="269"/>
      <c r="P1127" s="269"/>
      <c r="Q1127" s="269"/>
      <c r="R1127" s="269"/>
      <c r="S1127" s="269"/>
      <c r="T1127" s="269"/>
      <c r="U1127" s="269"/>
      <c r="V1127" s="269"/>
      <c r="W1127" s="269"/>
      <c r="X1127" s="269"/>
      <c r="Y1127" s="269"/>
      <c r="Z1127" s="269"/>
      <c r="AA1127" s="269"/>
      <c r="AB1127" s="269"/>
      <c r="AC1127" s="269"/>
      <c r="AD1127" s="269"/>
      <c r="AE1127" s="269"/>
      <c r="AF1127" s="269"/>
      <c r="AG1127" s="269"/>
      <c r="AH1127" s="269"/>
      <c r="AI1127" s="269"/>
      <c r="AJ1127" s="269"/>
      <c r="AK1127" s="269"/>
      <c r="AL1127" s="297" t="s">
        <v>159</v>
      </c>
      <c r="AM1127" s="269"/>
      <c r="AN1127" s="269"/>
      <c r="AO1127" s="269"/>
      <c r="AP1127" s="269"/>
      <c r="AQ1127" s="269"/>
      <c r="AR1127" s="269" t="s">
        <v>160</v>
      </c>
      <c r="AS1127" s="269"/>
      <c r="AT1127" s="269"/>
      <c r="AU1127" s="269"/>
      <c r="AV1127" s="269" t="s">
        <v>161</v>
      </c>
      <c r="AW1127" s="269"/>
      <c r="AX1127" s="269"/>
    </row>
    <row r="1128" spans="2:50" ht="24" customHeight="1">
      <c r="B1128" s="264">
        <v>1</v>
      </c>
      <c r="C1128" s="264">
        <v>1</v>
      </c>
      <c r="D1128" s="266" t="s">
        <v>310</v>
      </c>
      <c r="E1128" s="266"/>
      <c r="F1128" s="266"/>
      <c r="G1128" s="266"/>
      <c r="H1128" s="266"/>
      <c r="I1128" s="266"/>
      <c r="J1128" s="266"/>
      <c r="K1128" s="266"/>
      <c r="L1128" s="266"/>
      <c r="M1128" s="266"/>
      <c r="N1128" s="266" t="s">
        <v>311</v>
      </c>
      <c r="O1128" s="266"/>
      <c r="P1128" s="266"/>
      <c r="Q1128" s="266"/>
      <c r="R1128" s="266"/>
      <c r="S1128" s="266"/>
      <c r="T1128" s="266"/>
      <c r="U1128" s="266"/>
      <c r="V1128" s="266"/>
      <c r="W1128" s="266"/>
      <c r="X1128" s="266"/>
      <c r="Y1128" s="266"/>
      <c r="Z1128" s="266"/>
      <c r="AA1128" s="266"/>
      <c r="AB1128" s="266"/>
      <c r="AC1128" s="266"/>
      <c r="AD1128" s="266"/>
      <c r="AE1128" s="266"/>
      <c r="AF1128" s="266"/>
      <c r="AG1128" s="266"/>
      <c r="AH1128" s="266"/>
      <c r="AI1128" s="266"/>
      <c r="AJ1128" s="266"/>
      <c r="AK1128" s="266"/>
      <c r="AL1128" s="267">
        <v>0.1</v>
      </c>
      <c r="AM1128" s="266"/>
      <c r="AN1128" s="266"/>
      <c r="AO1128" s="266"/>
      <c r="AP1128" s="266"/>
      <c r="AQ1128" s="266"/>
      <c r="AR1128" s="266"/>
      <c r="AS1128" s="266"/>
      <c r="AT1128" s="266"/>
      <c r="AU1128" s="266"/>
      <c r="AV1128" s="266"/>
      <c r="AW1128" s="266"/>
      <c r="AX1128" s="266"/>
    </row>
    <row r="1129" spans="2:50" ht="24" customHeight="1">
      <c r="B1129" s="264">
        <v>2</v>
      </c>
      <c r="C1129" s="264">
        <v>1</v>
      </c>
      <c r="D1129" s="266" t="s">
        <v>312</v>
      </c>
      <c r="E1129" s="266"/>
      <c r="F1129" s="266"/>
      <c r="G1129" s="266"/>
      <c r="H1129" s="266"/>
      <c r="I1129" s="266"/>
      <c r="J1129" s="266"/>
      <c r="K1129" s="266"/>
      <c r="L1129" s="266"/>
      <c r="M1129" s="266"/>
      <c r="N1129" s="266" t="s">
        <v>313</v>
      </c>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7">
        <v>0.1</v>
      </c>
      <c r="AM1129" s="266"/>
      <c r="AN1129" s="266"/>
      <c r="AO1129" s="266"/>
      <c r="AP1129" s="266"/>
      <c r="AQ1129" s="266"/>
      <c r="AR1129" s="266"/>
      <c r="AS1129" s="266"/>
      <c r="AT1129" s="266"/>
      <c r="AU1129" s="266"/>
      <c r="AV1129" s="266"/>
      <c r="AW1129" s="266"/>
      <c r="AX1129" s="266"/>
    </row>
    <row r="1130" spans="2:50" ht="24" customHeight="1">
      <c r="B1130" s="264">
        <v>3</v>
      </c>
      <c r="C1130" s="264">
        <v>1</v>
      </c>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66"/>
      <c r="AE1130" s="266"/>
      <c r="AF1130" s="266"/>
      <c r="AG1130" s="266"/>
      <c r="AH1130" s="266"/>
      <c r="AI1130" s="266"/>
      <c r="AJ1130" s="266"/>
      <c r="AK1130" s="266"/>
      <c r="AL1130" s="267"/>
      <c r="AM1130" s="266"/>
      <c r="AN1130" s="266"/>
      <c r="AO1130" s="266"/>
      <c r="AP1130" s="266"/>
      <c r="AQ1130" s="266"/>
      <c r="AR1130" s="266"/>
      <c r="AS1130" s="266"/>
      <c r="AT1130" s="266"/>
      <c r="AU1130" s="266"/>
      <c r="AV1130" s="266"/>
      <c r="AW1130" s="266"/>
      <c r="AX1130" s="266"/>
    </row>
    <row r="1132" spans="2:50">
      <c r="C1132" s="1" t="s">
        <v>314</v>
      </c>
    </row>
    <row r="1133" spans="2:50" ht="34.5" customHeight="1">
      <c r="B1133" s="264"/>
      <c r="C1133" s="264"/>
      <c r="D1133" s="269" t="s">
        <v>157</v>
      </c>
      <c r="E1133" s="269"/>
      <c r="F1133" s="269"/>
      <c r="G1133" s="269"/>
      <c r="H1133" s="269"/>
      <c r="I1133" s="269"/>
      <c r="J1133" s="269"/>
      <c r="K1133" s="269"/>
      <c r="L1133" s="269"/>
      <c r="M1133" s="269"/>
      <c r="N1133" s="269" t="s">
        <v>158</v>
      </c>
      <c r="O1133" s="269"/>
      <c r="P1133" s="269"/>
      <c r="Q1133" s="269"/>
      <c r="R1133" s="269"/>
      <c r="S1133" s="269"/>
      <c r="T1133" s="269"/>
      <c r="U1133" s="269"/>
      <c r="V1133" s="269"/>
      <c r="W1133" s="269"/>
      <c r="X1133" s="269"/>
      <c r="Y1133" s="269"/>
      <c r="Z1133" s="269"/>
      <c r="AA1133" s="269"/>
      <c r="AB1133" s="269"/>
      <c r="AC1133" s="269"/>
      <c r="AD1133" s="269"/>
      <c r="AE1133" s="269"/>
      <c r="AF1133" s="269"/>
      <c r="AG1133" s="269"/>
      <c r="AH1133" s="269"/>
      <c r="AI1133" s="269"/>
      <c r="AJ1133" s="269"/>
      <c r="AK1133" s="269"/>
      <c r="AL1133" s="297" t="s">
        <v>159</v>
      </c>
      <c r="AM1133" s="269"/>
      <c r="AN1133" s="269"/>
      <c r="AO1133" s="269"/>
      <c r="AP1133" s="269"/>
      <c r="AQ1133" s="269"/>
      <c r="AR1133" s="269" t="s">
        <v>160</v>
      </c>
      <c r="AS1133" s="269"/>
      <c r="AT1133" s="269"/>
      <c r="AU1133" s="269"/>
      <c r="AV1133" s="269" t="s">
        <v>161</v>
      </c>
      <c r="AW1133" s="269"/>
      <c r="AX1133" s="269"/>
    </row>
    <row r="1134" spans="2:50" ht="24" customHeight="1">
      <c r="B1134" s="264">
        <v>1</v>
      </c>
      <c r="C1134" s="264">
        <v>1</v>
      </c>
      <c r="D1134" s="266" t="s">
        <v>315</v>
      </c>
      <c r="E1134" s="266"/>
      <c r="F1134" s="266"/>
      <c r="G1134" s="266"/>
      <c r="H1134" s="266"/>
      <c r="I1134" s="266"/>
      <c r="J1134" s="266"/>
      <c r="K1134" s="266"/>
      <c r="L1134" s="266"/>
      <c r="M1134" s="266"/>
      <c r="N1134" s="266" t="s">
        <v>284</v>
      </c>
      <c r="O1134" s="266"/>
      <c r="P1134" s="266"/>
      <c r="Q1134" s="266"/>
      <c r="R1134" s="266"/>
      <c r="S1134" s="266"/>
      <c r="T1134" s="266"/>
      <c r="U1134" s="266"/>
      <c r="V1134" s="266"/>
      <c r="W1134" s="266"/>
      <c r="X1134" s="266"/>
      <c r="Y1134" s="266"/>
      <c r="Z1134" s="266"/>
      <c r="AA1134" s="266"/>
      <c r="AB1134" s="266"/>
      <c r="AC1134" s="266"/>
      <c r="AD1134" s="266"/>
      <c r="AE1134" s="266"/>
      <c r="AF1134" s="266"/>
      <c r="AG1134" s="266"/>
      <c r="AH1134" s="266"/>
      <c r="AI1134" s="266"/>
      <c r="AJ1134" s="266"/>
      <c r="AK1134" s="266"/>
      <c r="AL1134" s="267">
        <v>0.1</v>
      </c>
      <c r="AM1134" s="266"/>
      <c r="AN1134" s="266"/>
      <c r="AO1134" s="266"/>
      <c r="AP1134" s="266"/>
      <c r="AQ1134" s="266"/>
      <c r="AR1134" s="266"/>
      <c r="AS1134" s="266"/>
      <c r="AT1134" s="266"/>
      <c r="AU1134" s="266"/>
      <c r="AV1134" s="266"/>
      <c r="AW1134" s="266"/>
      <c r="AX1134" s="266"/>
    </row>
    <row r="1135" spans="2:50" ht="24" customHeight="1">
      <c r="B1135" s="264">
        <v>2</v>
      </c>
      <c r="C1135" s="264">
        <v>1</v>
      </c>
      <c r="D1135" s="266"/>
      <c r="E1135" s="266"/>
      <c r="F1135" s="266"/>
      <c r="G1135" s="266"/>
      <c r="H1135" s="266"/>
      <c r="I1135" s="266"/>
      <c r="J1135" s="266"/>
      <c r="K1135" s="266"/>
      <c r="L1135" s="266"/>
      <c r="M1135" s="266"/>
      <c r="N1135" s="266"/>
      <c r="O1135" s="266"/>
      <c r="P1135" s="266"/>
      <c r="Q1135" s="266"/>
      <c r="R1135" s="266"/>
      <c r="S1135" s="266"/>
      <c r="T1135" s="266"/>
      <c r="U1135" s="266"/>
      <c r="V1135" s="266"/>
      <c r="W1135" s="266"/>
      <c r="X1135" s="266"/>
      <c r="Y1135" s="266"/>
      <c r="Z1135" s="266"/>
      <c r="AA1135" s="266"/>
      <c r="AB1135" s="266"/>
      <c r="AC1135" s="266"/>
      <c r="AD1135" s="266"/>
      <c r="AE1135" s="266"/>
      <c r="AF1135" s="266"/>
      <c r="AG1135" s="266"/>
      <c r="AH1135" s="266"/>
      <c r="AI1135" s="266"/>
      <c r="AJ1135" s="266"/>
      <c r="AK1135" s="266"/>
      <c r="AL1135" s="267"/>
      <c r="AM1135" s="266"/>
      <c r="AN1135" s="266"/>
      <c r="AO1135" s="266"/>
      <c r="AP1135" s="266"/>
      <c r="AQ1135" s="266"/>
      <c r="AR1135" s="266"/>
      <c r="AS1135" s="266"/>
      <c r="AT1135" s="266"/>
      <c r="AU1135" s="266"/>
      <c r="AV1135" s="266"/>
      <c r="AW1135" s="266"/>
      <c r="AX1135" s="266"/>
    </row>
    <row r="1136" spans="2:50" ht="24" customHeight="1">
      <c r="B1136" s="264">
        <v>3</v>
      </c>
      <c r="C1136" s="264">
        <v>1</v>
      </c>
      <c r="D1136" s="266"/>
      <c r="E1136" s="266"/>
      <c r="F1136" s="266"/>
      <c r="G1136" s="266"/>
      <c r="H1136" s="266"/>
      <c r="I1136" s="266"/>
      <c r="J1136" s="266"/>
      <c r="K1136" s="266"/>
      <c r="L1136" s="266"/>
      <c r="M1136" s="266"/>
      <c r="N1136" s="266"/>
      <c r="O1136" s="266"/>
      <c r="P1136" s="266"/>
      <c r="Q1136" s="266"/>
      <c r="R1136" s="266"/>
      <c r="S1136" s="266"/>
      <c r="T1136" s="266"/>
      <c r="U1136" s="266"/>
      <c r="V1136" s="266"/>
      <c r="W1136" s="266"/>
      <c r="X1136" s="266"/>
      <c r="Y1136" s="266"/>
      <c r="Z1136" s="266"/>
      <c r="AA1136" s="266"/>
      <c r="AB1136" s="266"/>
      <c r="AC1136" s="266"/>
      <c r="AD1136" s="266"/>
      <c r="AE1136" s="266"/>
      <c r="AF1136" s="266"/>
      <c r="AG1136" s="266"/>
      <c r="AH1136" s="266"/>
      <c r="AI1136" s="266"/>
      <c r="AJ1136" s="266"/>
      <c r="AK1136" s="266"/>
      <c r="AL1136" s="267"/>
      <c r="AM1136" s="266"/>
      <c r="AN1136" s="266"/>
      <c r="AO1136" s="266"/>
      <c r="AP1136" s="266"/>
      <c r="AQ1136" s="266"/>
      <c r="AR1136" s="266"/>
      <c r="AS1136" s="266"/>
      <c r="AT1136" s="266"/>
      <c r="AU1136" s="266"/>
      <c r="AV1136" s="266"/>
      <c r="AW1136" s="266"/>
      <c r="AX1136" s="266"/>
    </row>
    <row r="1138" spans="2:50">
      <c r="C1138" s="1" t="s">
        <v>316</v>
      </c>
    </row>
    <row r="1139" spans="2:50" ht="34.5" customHeight="1">
      <c r="B1139" s="264"/>
      <c r="C1139" s="264"/>
      <c r="D1139" s="269" t="s">
        <v>157</v>
      </c>
      <c r="E1139" s="269"/>
      <c r="F1139" s="269"/>
      <c r="G1139" s="269"/>
      <c r="H1139" s="269"/>
      <c r="I1139" s="269"/>
      <c r="J1139" s="269"/>
      <c r="K1139" s="269"/>
      <c r="L1139" s="269"/>
      <c r="M1139" s="269"/>
      <c r="N1139" s="269" t="s">
        <v>158</v>
      </c>
      <c r="O1139" s="269"/>
      <c r="P1139" s="269"/>
      <c r="Q1139" s="269"/>
      <c r="R1139" s="269"/>
      <c r="S1139" s="269"/>
      <c r="T1139" s="269"/>
      <c r="U1139" s="269"/>
      <c r="V1139" s="269"/>
      <c r="W1139" s="269"/>
      <c r="X1139" s="269"/>
      <c r="Y1139" s="269"/>
      <c r="Z1139" s="269"/>
      <c r="AA1139" s="269"/>
      <c r="AB1139" s="269"/>
      <c r="AC1139" s="269"/>
      <c r="AD1139" s="269"/>
      <c r="AE1139" s="269"/>
      <c r="AF1139" s="269"/>
      <c r="AG1139" s="269"/>
      <c r="AH1139" s="269"/>
      <c r="AI1139" s="269"/>
      <c r="AJ1139" s="269"/>
      <c r="AK1139" s="269"/>
      <c r="AL1139" s="297" t="s">
        <v>159</v>
      </c>
      <c r="AM1139" s="269"/>
      <c r="AN1139" s="269"/>
      <c r="AO1139" s="269"/>
      <c r="AP1139" s="269"/>
      <c r="AQ1139" s="269"/>
      <c r="AR1139" s="269" t="s">
        <v>160</v>
      </c>
      <c r="AS1139" s="269"/>
      <c r="AT1139" s="269"/>
      <c r="AU1139" s="269"/>
      <c r="AV1139" s="269" t="s">
        <v>161</v>
      </c>
      <c r="AW1139" s="269"/>
      <c r="AX1139" s="269"/>
    </row>
    <row r="1140" spans="2:50" ht="24" customHeight="1">
      <c r="B1140" s="264">
        <v>1</v>
      </c>
      <c r="C1140" s="264">
        <v>1</v>
      </c>
      <c r="D1140" s="266" t="s">
        <v>317</v>
      </c>
      <c r="E1140" s="266"/>
      <c r="F1140" s="266"/>
      <c r="G1140" s="266"/>
      <c r="H1140" s="266"/>
      <c r="I1140" s="266"/>
      <c r="J1140" s="266"/>
      <c r="K1140" s="266"/>
      <c r="L1140" s="266"/>
      <c r="M1140" s="266"/>
      <c r="N1140" s="266" t="s">
        <v>297</v>
      </c>
      <c r="O1140" s="266"/>
      <c r="P1140" s="266"/>
      <c r="Q1140" s="266"/>
      <c r="R1140" s="266"/>
      <c r="S1140" s="266"/>
      <c r="T1140" s="266"/>
      <c r="U1140" s="266"/>
      <c r="V1140" s="266"/>
      <c r="W1140" s="266"/>
      <c r="X1140" s="266"/>
      <c r="Y1140" s="266"/>
      <c r="Z1140" s="266"/>
      <c r="AA1140" s="266"/>
      <c r="AB1140" s="266"/>
      <c r="AC1140" s="266"/>
      <c r="AD1140" s="266"/>
      <c r="AE1140" s="266"/>
      <c r="AF1140" s="266"/>
      <c r="AG1140" s="266"/>
      <c r="AH1140" s="266"/>
      <c r="AI1140" s="266"/>
      <c r="AJ1140" s="266"/>
      <c r="AK1140" s="266"/>
      <c r="AL1140" s="267">
        <v>0.4</v>
      </c>
      <c r="AM1140" s="266"/>
      <c r="AN1140" s="266"/>
      <c r="AO1140" s="266"/>
      <c r="AP1140" s="266"/>
      <c r="AQ1140" s="266"/>
      <c r="AR1140" s="266"/>
      <c r="AS1140" s="266"/>
      <c r="AT1140" s="266"/>
      <c r="AU1140" s="266"/>
      <c r="AV1140" s="266"/>
      <c r="AW1140" s="266"/>
      <c r="AX1140" s="266"/>
    </row>
    <row r="1141" spans="2:50" ht="24" customHeight="1">
      <c r="B1141" s="264">
        <v>2</v>
      </c>
      <c r="C1141" s="264">
        <v>1</v>
      </c>
      <c r="D1141" s="266"/>
      <c r="E1141" s="266"/>
      <c r="F1141" s="266"/>
      <c r="G1141" s="266"/>
      <c r="H1141" s="266"/>
      <c r="I1141" s="266"/>
      <c r="J1141" s="266"/>
      <c r="K1141" s="266"/>
      <c r="L1141" s="266"/>
      <c r="M1141" s="266"/>
      <c r="N1141" s="266"/>
      <c r="O1141" s="266"/>
      <c r="P1141" s="266"/>
      <c r="Q1141" s="266"/>
      <c r="R1141" s="266"/>
      <c r="S1141" s="266"/>
      <c r="T1141" s="266"/>
      <c r="U1141" s="266"/>
      <c r="V1141" s="266"/>
      <c r="W1141" s="266"/>
      <c r="X1141" s="266"/>
      <c r="Y1141" s="266"/>
      <c r="Z1141" s="266"/>
      <c r="AA1141" s="266"/>
      <c r="AB1141" s="266"/>
      <c r="AC1141" s="266"/>
      <c r="AD1141" s="266"/>
      <c r="AE1141" s="266"/>
      <c r="AF1141" s="266"/>
      <c r="AG1141" s="266"/>
      <c r="AH1141" s="266"/>
      <c r="AI1141" s="266"/>
      <c r="AJ1141" s="266"/>
      <c r="AK1141" s="266"/>
      <c r="AL1141" s="267"/>
      <c r="AM1141" s="266"/>
      <c r="AN1141" s="266"/>
      <c r="AO1141" s="266"/>
      <c r="AP1141" s="266"/>
      <c r="AQ1141" s="266"/>
      <c r="AR1141" s="266"/>
      <c r="AS1141" s="266"/>
      <c r="AT1141" s="266"/>
      <c r="AU1141" s="266"/>
      <c r="AV1141" s="266"/>
      <c r="AW1141" s="266"/>
      <c r="AX1141" s="266"/>
    </row>
    <row r="1142" spans="2:50" ht="24" customHeight="1">
      <c r="B1142" s="264">
        <v>3</v>
      </c>
      <c r="C1142" s="264">
        <v>1</v>
      </c>
      <c r="D1142" s="266"/>
      <c r="E1142" s="266"/>
      <c r="F1142" s="266"/>
      <c r="G1142" s="266"/>
      <c r="H1142" s="266"/>
      <c r="I1142" s="266"/>
      <c r="J1142" s="266"/>
      <c r="K1142" s="266"/>
      <c r="L1142" s="266"/>
      <c r="M1142" s="266"/>
      <c r="N1142" s="266"/>
      <c r="O1142" s="266"/>
      <c r="P1142" s="266"/>
      <c r="Q1142" s="266"/>
      <c r="R1142" s="266"/>
      <c r="S1142" s="266"/>
      <c r="T1142" s="266"/>
      <c r="U1142" s="266"/>
      <c r="V1142" s="266"/>
      <c r="W1142" s="266"/>
      <c r="X1142" s="266"/>
      <c r="Y1142" s="266"/>
      <c r="Z1142" s="266"/>
      <c r="AA1142" s="266"/>
      <c r="AB1142" s="266"/>
      <c r="AC1142" s="266"/>
      <c r="AD1142" s="266"/>
      <c r="AE1142" s="266"/>
      <c r="AF1142" s="266"/>
      <c r="AG1142" s="266"/>
      <c r="AH1142" s="266"/>
      <c r="AI1142" s="266"/>
      <c r="AJ1142" s="266"/>
      <c r="AK1142" s="266"/>
      <c r="AL1142" s="267"/>
      <c r="AM1142" s="266"/>
      <c r="AN1142" s="266"/>
      <c r="AO1142" s="266"/>
      <c r="AP1142" s="266"/>
      <c r="AQ1142" s="266"/>
      <c r="AR1142" s="266"/>
      <c r="AS1142" s="266"/>
      <c r="AT1142" s="266"/>
      <c r="AU1142" s="266"/>
      <c r="AV1142" s="266"/>
      <c r="AW1142" s="266"/>
      <c r="AX1142" s="266"/>
    </row>
    <row r="1144" spans="2:50">
      <c r="C1144" s="1" t="s">
        <v>318</v>
      </c>
    </row>
    <row r="1145" spans="2:50" ht="34.5" customHeight="1">
      <c r="B1145" s="264"/>
      <c r="C1145" s="264"/>
      <c r="D1145" s="269" t="s">
        <v>157</v>
      </c>
      <c r="E1145" s="269"/>
      <c r="F1145" s="269"/>
      <c r="G1145" s="269"/>
      <c r="H1145" s="269"/>
      <c r="I1145" s="269"/>
      <c r="J1145" s="269"/>
      <c r="K1145" s="269"/>
      <c r="L1145" s="269"/>
      <c r="M1145" s="269"/>
      <c r="N1145" s="269" t="s">
        <v>158</v>
      </c>
      <c r="O1145" s="269"/>
      <c r="P1145" s="269"/>
      <c r="Q1145" s="269"/>
      <c r="R1145" s="269"/>
      <c r="S1145" s="269"/>
      <c r="T1145" s="269"/>
      <c r="U1145" s="269"/>
      <c r="V1145" s="269"/>
      <c r="W1145" s="269"/>
      <c r="X1145" s="269"/>
      <c r="Y1145" s="269"/>
      <c r="Z1145" s="269"/>
      <c r="AA1145" s="269"/>
      <c r="AB1145" s="269"/>
      <c r="AC1145" s="269"/>
      <c r="AD1145" s="269"/>
      <c r="AE1145" s="269"/>
      <c r="AF1145" s="269"/>
      <c r="AG1145" s="269"/>
      <c r="AH1145" s="269"/>
      <c r="AI1145" s="269"/>
      <c r="AJ1145" s="269"/>
      <c r="AK1145" s="269"/>
      <c r="AL1145" s="297" t="s">
        <v>159</v>
      </c>
      <c r="AM1145" s="269"/>
      <c r="AN1145" s="269"/>
      <c r="AO1145" s="269"/>
      <c r="AP1145" s="269"/>
      <c r="AQ1145" s="269"/>
      <c r="AR1145" s="269" t="s">
        <v>160</v>
      </c>
      <c r="AS1145" s="269"/>
      <c r="AT1145" s="269"/>
      <c r="AU1145" s="269"/>
      <c r="AV1145" s="269" t="s">
        <v>161</v>
      </c>
      <c r="AW1145" s="269"/>
      <c r="AX1145" s="269"/>
    </row>
    <row r="1146" spans="2:50" ht="24" customHeight="1">
      <c r="B1146" s="264">
        <v>1</v>
      </c>
      <c r="C1146" s="264">
        <v>1</v>
      </c>
      <c r="D1146" s="266" t="s">
        <v>319</v>
      </c>
      <c r="E1146" s="266"/>
      <c r="F1146" s="266"/>
      <c r="G1146" s="266"/>
      <c r="H1146" s="266"/>
      <c r="I1146" s="266"/>
      <c r="J1146" s="266"/>
      <c r="K1146" s="266"/>
      <c r="L1146" s="266"/>
      <c r="M1146" s="266"/>
      <c r="N1146" s="266" t="s">
        <v>288</v>
      </c>
      <c r="O1146" s="266"/>
      <c r="P1146" s="266"/>
      <c r="Q1146" s="266"/>
      <c r="R1146" s="266"/>
      <c r="S1146" s="266"/>
      <c r="T1146" s="266"/>
      <c r="U1146" s="266"/>
      <c r="V1146" s="266"/>
      <c r="W1146" s="266"/>
      <c r="X1146" s="266"/>
      <c r="Y1146" s="266"/>
      <c r="Z1146" s="266"/>
      <c r="AA1146" s="266"/>
      <c r="AB1146" s="266"/>
      <c r="AC1146" s="266"/>
      <c r="AD1146" s="266"/>
      <c r="AE1146" s="266"/>
      <c r="AF1146" s="266"/>
      <c r="AG1146" s="266"/>
      <c r="AH1146" s="266"/>
      <c r="AI1146" s="266"/>
      <c r="AJ1146" s="266"/>
      <c r="AK1146" s="266"/>
      <c r="AL1146" s="267">
        <v>0.4</v>
      </c>
      <c r="AM1146" s="266"/>
      <c r="AN1146" s="266"/>
      <c r="AO1146" s="266"/>
      <c r="AP1146" s="266"/>
      <c r="AQ1146" s="266"/>
      <c r="AR1146" s="266"/>
      <c r="AS1146" s="266"/>
      <c r="AT1146" s="266"/>
      <c r="AU1146" s="266"/>
      <c r="AV1146" s="266"/>
      <c r="AW1146" s="266"/>
      <c r="AX1146" s="266"/>
    </row>
    <row r="1147" spans="2:50" ht="24" customHeight="1">
      <c r="B1147" s="264">
        <v>2</v>
      </c>
      <c r="C1147" s="264">
        <v>1</v>
      </c>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66"/>
      <c r="AE1147" s="266"/>
      <c r="AF1147" s="266"/>
      <c r="AG1147" s="266"/>
      <c r="AH1147" s="266"/>
      <c r="AI1147" s="266"/>
      <c r="AJ1147" s="266"/>
      <c r="AK1147" s="266"/>
      <c r="AL1147" s="267"/>
      <c r="AM1147" s="266"/>
      <c r="AN1147" s="266"/>
      <c r="AO1147" s="266"/>
      <c r="AP1147" s="266"/>
      <c r="AQ1147" s="266"/>
      <c r="AR1147" s="266"/>
      <c r="AS1147" s="266"/>
      <c r="AT1147" s="266"/>
      <c r="AU1147" s="266"/>
      <c r="AV1147" s="266"/>
      <c r="AW1147" s="266"/>
      <c r="AX1147" s="266"/>
    </row>
    <row r="1148" spans="2:50" ht="24" customHeight="1">
      <c r="B1148" s="264">
        <v>3</v>
      </c>
      <c r="C1148" s="264">
        <v>1</v>
      </c>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66"/>
      <c r="AE1148" s="266"/>
      <c r="AF1148" s="266"/>
      <c r="AG1148" s="266"/>
      <c r="AH1148" s="266"/>
      <c r="AI1148" s="266"/>
      <c r="AJ1148" s="266"/>
      <c r="AK1148" s="266"/>
      <c r="AL1148" s="267"/>
      <c r="AM1148" s="266"/>
      <c r="AN1148" s="266"/>
      <c r="AO1148" s="266"/>
      <c r="AP1148" s="266"/>
      <c r="AQ1148" s="266"/>
      <c r="AR1148" s="266"/>
      <c r="AS1148" s="266"/>
      <c r="AT1148" s="266"/>
      <c r="AU1148" s="266"/>
      <c r="AV1148" s="266"/>
      <c r="AW1148" s="266"/>
      <c r="AX1148" s="266"/>
    </row>
    <row r="1150" spans="2:50">
      <c r="C1150" s="1" t="s">
        <v>320</v>
      </c>
    </row>
    <row r="1151" spans="2:50" ht="34.5" customHeight="1">
      <c r="B1151" s="264"/>
      <c r="C1151" s="264"/>
      <c r="D1151" s="269" t="s">
        <v>157</v>
      </c>
      <c r="E1151" s="269"/>
      <c r="F1151" s="269"/>
      <c r="G1151" s="269"/>
      <c r="H1151" s="269"/>
      <c r="I1151" s="269"/>
      <c r="J1151" s="269"/>
      <c r="K1151" s="269"/>
      <c r="L1151" s="269"/>
      <c r="M1151" s="269"/>
      <c r="N1151" s="269" t="s">
        <v>158</v>
      </c>
      <c r="O1151" s="269"/>
      <c r="P1151" s="269"/>
      <c r="Q1151" s="269"/>
      <c r="R1151" s="269"/>
      <c r="S1151" s="269"/>
      <c r="T1151" s="269"/>
      <c r="U1151" s="269"/>
      <c r="V1151" s="269"/>
      <c r="W1151" s="269"/>
      <c r="X1151" s="269"/>
      <c r="Y1151" s="269"/>
      <c r="Z1151" s="269"/>
      <c r="AA1151" s="269"/>
      <c r="AB1151" s="269"/>
      <c r="AC1151" s="269"/>
      <c r="AD1151" s="269"/>
      <c r="AE1151" s="269"/>
      <c r="AF1151" s="269"/>
      <c r="AG1151" s="269"/>
      <c r="AH1151" s="269"/>
      <c r="AI1151" s="269"/>
      <c r="AJ1151" s="269"/>
      <c r="AK1151" s="269"/>
      <c r="AL1151" s="297" t="s">
        <v>159</v>
      </c>
      <c r="AM1151" s="269"/>
      <c r="AN1151" s="269"/>
      <c r="AO1151" s="269"/>
      <c r="AP1151" s="269"/>
      <c r="AQ1151" s="269"/>
      <c r="AR1151" s="269" t="s">
        <v>160</v>
      </c>
      <c r="AS1151" s="269"/>
      <c r="AT1151" s="269"/>
      <c r="AU1151" s="269"/>
      <c r="AV1151" s="269" t="s">
        <v>161</v>
      </c>
      <c r="AW1151" s="269"/>
      <c r="AX1151" s="269"/>
    </row>
    <row r="1152" spans="2:50" ht="24" customHeight="1">
      <c r="B1152" s="264">
        <v>1</v>
      </c>
      <c r="C1152" s="264">
        <v>1</v>
      </c>
      <c r="D1152" s="266" t="s">
        <v>321</v>
      </c>
      <c r="E1152" s="266"/>
      <c r="F1152" s="266"/>
      <c r="G1152" s="266"/>
      <c r="H1152" s="266"/>
      <c r="I1152" s="266"/>
      <c r="J1152" s="266"/>
      <c r="K1152" s="266"/>
      <c r="L1152" s="266"/>
      <c r="M1152" s="266"/>
      <c r="N1152" s="266" t="s">
        <v>291</v>
      </c>
      <c r="O1152" s="266"/>
      <c r="P1152" s="266"/>
      <c r="Q1152" s="266"/>
      <c r="R1152" s="266"/>
      <c r="S1152" s="266"/>
      <c r="T1152" s="266"/>
      <c r="U1152" s="266"/>
      <c r="V1152" s="266"/>
      <c r="W1152" s="266"/>
      <c r="X1152" s="266"/>
      <c r="Y1152" s="266"/>
      <c r="Z1152" s="266"/>
      <c r="AA1152" s="266"/>
      <c r="AB1152" s="266"/>
      <c r="AC1152" s="266"/>
      <c r="AD1152" s="266"/>
      <c r="AE1152" s="266"/>
      <c r="AF1152" s="266"/>
      <c r="AG1152" s="266"/>
      <c r="AH1152" s="266"/>
      <c r="AI1152" s="266"/>
      <c r="AJ1152" s="266"/>
      <c r="AK1152" s="266"/>
      <c r="AL1152" s="267">
        <v>2</v>
      </c>
      <c r="AM1152" s="266"/>
      <c r="AN1152" s="266"/>
      <c r="AO1152" s="266"/>
      <c r="AP1152" s="266"/>
      <c r="AQ1152" s="266"/>
      <c r="AR1152" s="266"/>
      <c r="AS1152" s="266"/>
      <c r="AT1152" s="266"/>
      <c r="AU1152" s="266"/>
      <c r="AV1152" s="266"/>
      <c r="AW1152" s="266"/>
      <c r="AX1152" s="266"/>
    </row>
    <row r="1153" spans="2:50" ht="24" customHeight="1">
      <c r="B1153" s="264">
        <v>2</v>
      </c>
      <c r="C1153" s="264">
        <v>1</v>
      </c>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66"/>
      <c r="AE1153" s="266"/>
      <c r="AF1153" s="266"/>
      <c r="AG1153" s="266"/>
      <c r="AH1153" s="266"/>
      <c r="AI1153" s="266"/>
      <c r="AJ1153" s="266"/>
      <c r="AK1153" s="266"/>
      <c r="AL1153" s="267"/>
      <c r="AM1153" s="266"/>
      <c r="AN1153" s="266"/>
      <c r="AO1153" s="266"/>
      <c r="AP1153" s="266"/>
      <c r="AQ1153" s="266"/>
      <c r="AR1153" s="266"/>
      <c r="AS1153" s="266"/>
      <c r="AT1153" s="266"/>
      <c r="AU1153" s="266"/>
      <c r="AV1153" s="266"/>
      <c r="AW1153" s="266"/>
      <c r="AX1153" s="266"/>
    </row>
    <row r="1154" spans="2:50" ht="24" customHeight="1">
      <c r="B1154" s="264">
        <v>3</v>
      </c>
      <c r="C1154" s="264">
        <v>1</v>
      </c>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66"/>
      <c r="AE1154" s="266"/>
      <c r="AF1154" s="266"/>
      <c r="AG1154" s="266"/>
      <c r="AH1154" s="266"/>
      <c r="AI1154" s="266"/>
      <c r="AJ1154" s="266"/>
      <c r="AK1154" s="266"/>
      <c r="AL1154" s="267"/>
      <c r="AM1154" s="266"/>
      <c r="AN1154" s="266"/>
      <c r="AO1154" s="266"/>
      <c r="AP1154" s="266"/>
      <c r="AQ1154" s="266"/>
      <c r="AR1154" s="266"/>
      <c r="AS1154" s="266"/>
      <c r="AT1154" s="266"/>
      <c r="AU1154" s="266"/>
      <c r="AV1154" s="266"/>
      <c r="AW1154" s="266"/>
      <c r="AX1154" s="266"/>
    </row>
  </sheetData>
  <mergeCells count="3368">
    <mergeCell ref="B1154:C1154"/>
    <mergeCell ref="D1154:M1154"/>
    <mergeCell ref="N1154:AK1154"/>
    <mergeCell ref="AL1154:AQ1154"/>
    <mergeCell ref="AR1154:AU1154"/>
    <mergeCell ref="AV1154:AX1154"/>
    <mergeCell ref="B1153:C1153"/>
    <mergeCell ref="D1153:M1153"/>
    <mergeCell ref="N1153:AK1153"/>
    <mergeCell ref="AL1153:AQ1153"/>
    <mergeCell ref="AR1153:AU1153"/>
    <mergeCell ref="AV1153:AX1153"/>
    <mergeCell ref="B1152:C1152"/>
    <mergeCell ref="D1152:M1152"/>
    <mergeCell ref="N1152:AK1152"/>
    <mergeCell ref="AL1152:AQ1152"/>
    <mergeCell ref="AR1152:AU1152"/>
    <mergeCell ref="AV1152:AX1152"/>
    <mergeCell ref="B1151:C1151"/>
    <mergeCell ref="D1151:M1151"/>
    <mergeCell ref="N1151:AK1151"/>
    <mergeCell ref="AL1151:AQ1151"/>
    <mergeCell ref="AR1151:AU1151"/>
    <mergeCell ref="AV1151:AX1151"/>
    <mergeCell ref="B1148:C1148"/>
    <mergeCell ref="D1148:M1148"/>
    <mergeCell ref="N1148:AK1148"/>
    <mergeCell ref="AL1148:AQ1148"/>
    <mergeCell ref="AR1148:AU1148"/>
    <mergeCell ref="AV1148:AX1148"/>
    <mergeCell ref="B1147:C1147"/>
    <mergeCell ref="D1147:M1147"/>
    <mergeCell ref="N1147:AK1147"/>
    <mergeCell ref="AL1147:AQ1147"/>
    <mergeCell ref="AR1147:AU1147"/>
    <mergeCell ref="AV1147:AX1147"/>
    <mergeCell ref="B1146:C1146"/>
    <mergeCell ref="D1146:M1146"/>
    <mergeCell ref="N1146:AK1146"/>
    <mergeCell ref="AL1146:AQ1146"/>
    <mergeCell ref="AR1146:AU1146"/>
    <mergeCell ref="AV1146:AX1146"/>
    <mergeCell ref="B1145:C1145"/>
    <mergeCell ref="D1145:M1145"/>
    <mergeCell ref="N1145:AK1145"/>
    <mergeCell ref="AL1145:AQ1145"/>
    <mergeCell ref="AR1145:AU1145"/>
    <mergeCell ref="AV1145:AX1145"/>
    <mergeCell ref="B1142:C1142"/>
    <mergeCell ref="D1142:M1142"/>
    <mergeCell ref="N1142:AK1142"/>
    <mergeCell ref="AL1142:AQ1142"/>
    <mergeCell ref="AR1142:AU1142"/>
    <mergeCell ref="AV1142:AX1142"/>
    <mergeCell ref="B1141:C1141"/>
    <mergeCell ref="D1141:M1141"/>
    <mergeCell ref="N1141:AK1141"/>
    <mergeCell ref="AL1141:AQ1141"/>
    <mergeCell ref="AR1141:AU1141"/>
    <mergeCell ref="AV1141:AX1141"/>
    <mergeCell ref="B1140:C1140"/>
    <mergeCell ref="D1140:M1140"/>
    <mergeCell ref="N1140:AK1140"/>
    <mergeCell ref="AL1140:AQ1140"/>
    <mergeCell ref="AR1140:AU1140"/>
    <mergeCell ref="AV1140:AX1140"/>
    <mergeCell ref="B1139:C1139"/>
    <mergeCell ref="D1139:M1139"/>
    <mergeCell ref="N1139:AK1139"/>
    <mergeCell ref="AL1139:AQ1139"/>
    <mergeCell ref="AR1139:AU1139"/>
    <mergeCell ref="AV1139:AX1139"/>
    <mergeCell ref="B1136:C1136"/>
    <mergeCell ref="D1136:M1136"/>
    <mergeCell ref="N1136:AK1136"/>
    <mergeCell ref="AL1136:AQ1136"/>
    <mergeCell ref="AR1136:AU1136"/>
    <mergeCell ref="AV1136:AX1136"/>
    <mergeCell ref="B1135:C1135"/>
    <mergeCell ref="D1135:M1135"/>
    <mergeCell ref="N1135:AK1135"/>
    <mergeCell ref="AL1135:AQ1135"/>
    <mergeCell ref="AR1135:AU1135"/>
    <mergeCell ref="AV1135:AX1135"/>
    <mergeCell ref="B1134:C1134"/>
    <mergeCell ref="D1134:M1134"/>
    <mergeCell ref="N1134:AK1134"/>
    <mergeCell ref="AL1134:AQ1134"/>
    <mergeCell ref="AR1134:AU1134"/>
    <mergeCell ref="AV1134:AX1134"/>
    <mergeCell ref="B1133:C1133"/>
    <mergeCell ref="D1133:M1133"/>
    <mergeCell ref="N1133:AK1133"/>
    <mergeCell ref="AL1133:AQ1133"/>
    <mergeCell ref="AR1133:AU1133"/>
    <mergeCell ref="AV1133:AX1133"/>
    <mergeCell ref="B1130:C1130"/>
    <mergeCell ref="D1130:M1130"/>
    <mergeCell ref="N1130:AK1130"/>
    <mergeCell ref="AL1130:AQ1130"/>
    <mergeCell ref="AR1130:AU1130"/>
    <mergeCell ref="AV1130:AX1130"/>
    <mergeCell ref="B1129:C1129"/>
    <mergeCell ref="D1129:M1129"/>
    <mergeCell ref="N1129:AK1129"/>
    <mergeCell ref="AL1129:AQ1129"/>
    <mergeCell ref="AR1129:AU1129"/>
    <mergeCell ref="AV1129:AX1129"/>
    <mergeCell ref="B1128:C1128"/>
    <mergeCell ref="D1128:M1128"/>
    <mergeCell ref="N1128:AK1128"/>
    <mergeCell ref="AL1128:AQ1128"/>
    <mergeCell ref="AR1128:AU1128"/>
    <mergeCell ref="AV1128:AX1128"/>
    <mergeCell ref="B1127:C1127"/>
    <mergeCell ref="D1127:M1127"/>
    <mergeCell ref="N1127:AK1127"/>
    <mergeCell ref="AL1127:AQ1127"/>
    <mergeCell ref="AR1127:AU1127"/>
    <mergeCell ref="AV1127:AX1127"/>
    <mergeCell ref="B1124:C1124"/>
    <mergeCell ref="D1124:M1124"/>
    <mergeCell ref="N1124:AK1124"/>
    <mergeCell ref="AL1124:AQ1124"/>
    <mergeCell ref="AR1124:AU1124"/>
    <mergeCell ref="AV1124:AX1124"/>
    <mergeCell ref="B1123:C1123"/>
    <mergeCell ref="D1123:M1123"/>
    <mergeCell ref="N1123:AK1123"/>
    <mergeCell ref="AL1123:AQ1123"/>
    <mergeCell ref="AR1123:AU1123"/>
    <mergeCell ref="AV1123:AX1123"/>
    <mergeCell ref="B1122:C1122"/>
    <mergeCell ref="D1122:M1122"/>
    <mergeCell ref="N1122:AK1122"/>
    <mergeCell ref="AL1122:AQ1122"/>
    <mergeCell ref="AR1122:AU1122"/>
    <mergeCell ref="AV1122:AX1122"/>
    <mergeCell ref="B1121:C1121"/>
    <mergeCell ref="D1121:M1121"/>
    <mergeCell ref="N1121:AK1121"/>
    <mergeCell ref="AL1121:AQ1121"/>
    <mergeCell ref="AR1121:AU1121"/>
    <mergeCell ref="AV1121:AX1121"/>
    <mergeCell ref="B1118:C1118"/>
    <mergeCell ref="D1118:M1118"/>
    <mergeCell ref="N1118:AK1118"/>
    <mergeCell ref="AL1118:AQ1118"/>
    <mergeCell ref="AR1118:AU1118"/>
    <mergeCell ref="AV1118:AX1118"/>
    <mergeCell ref="B1117:C1117"/>
    <mergeCell ref="D1117:M1117"/>
    <mergeCell ref="N1117:AK1117"/>
    <mergeCell ref="AL1117:AQ1117"/>
    <mergeCell ref="AR1117:AU1117"/>
    <mergeCell ref="AV1117:AX1117"/>
    <mergeCell ref="B1116:C1116"/>
    <mergeCell ref="D1116:M1116"/>
    <mergeCell ref="N1116:AK1116"/>
    <mergeCell ref="AL1116:AQ1116"/>
    <mergeCell ref="AR1116:AU1116"/>
    <mergeCell ref="AV1116:AX1116"/>
    <mergeCell ref="AL1113:AR1113"/>
    <mergeCell ref="AS1113:AW1113"/>
    <mergeCell ref="B1115:C1115"/>
    <mergeCell ref="D1115:M1115"/>
    <mergeCell ref="N1115:AK1115"/>
    <mergeCell ref="AL1115:AQ1115"/>
    <mergeCell ref="AR1115:AU1115"/>
    <mergeCell ref="AV1115:AX1115"/>
    <mergeCell ref="Z1112:AF1112"/>
    <mergeCell ref="AG1112:AK1112"/>
    <mergeCell ref="AL1112:AR1112"/>
    <mergeCell ref="AS1112:AW1112"/>
    <mergeCell ref="B1113:H1113"/>
    <mergeCell ref="I1113:M1113"/>
    <mergeCell ref="N1113:T1113"/>
    <mergeCell ref="U1113:Y1113"/>
    <mergeCell ref="Z1113:AF1113"/>
    <mergeCell ref="AG1113:AK1113"/>
    <mergeCell ref="B1111:H1111"/>
    <mergeCell ref="I1111:Y1111"/>
    <mergeCell ref="B1112:H1112"/>
    <mergeCell ref="I1112:M1112"/>
    <mergeCell ref="N1112:T1112"/>
    <mergeCell ref="U1112:Y1112"/>
    <mergeCell ref="B1108:C1108"/>
    <mergeCell ref="D1108:M1108"/>
    <mergeCell ref="N1108:AK1108"/>
    <mergeCell ref="AL1108:AQ1108"/>
    <mergeCell ref="AR1108:AU1108"/>
    <mergeCell ref="AV1108:AX1108"/>
    <mergeCell ref="B1107:C1107"/>
    <mergeCell ref="D1107:M1107"/>
    <mergeCell ref="N1107:AK1107"/>
    <mergeCell ref="AL1107:AQ1107"/>
    <mergeCell ref="AR1107:AU1107"/>
    <mergeCell ref="AV1107:AX1107"/>
    <mergeCell ref="B1106:C1106"/>
    <mergeCell ref="D1106:M1106"/>
    <mergeCell ref="N1106:AK1106"/>
    <mergeCell ref="AL1106:AQ1106"/>
    <mergeCell ref="AR1106:AU1106"/>
    <mergeCell ref="AV1106:AX1106"/>
    <mergeCell ref="G1102:AX1102"/>
    <mergeCell ref="B1105:C1105"/>
    <mergeCell ref="D1105:M1105"/>
    <mergeCell ref="N1105:AK1105"/>
    <mergeCell ref="AL1105:AQ1105"/>
    <mergeCell ref="AR1105:AU1105"/>
    <mergeCell ref="AV1105:AX1105"/>
    <mergeCell ref="H1100:L1100"/>
    <mergeCell ref="M1100:Y1100"/>
    <mergeCell ref="Z1100:AC1100"/>
    <mergeCell ref="AD1100:AH1100"/>
    <mergeCell ref="AI1100:AU1100"/>
    <mergeCell ref="AV1100:AY1100"/>
    <mergeCell ref="H1099:L1099"/>
    <mergeCell ref="M1099:Y1099"/>
    <mergeCell ref="Z1099:AC1099"/>
    <mergeCell ref="AD1099:AH1099"/>
    <mergeCell ref="AI1099:AU1099"/>
    <mergeCell ref="AV1099:AY1099"/>
    <mergeCell ref="H1098:L1098"/>
    <mergeCell ref="M1098:Y1098"/>
    <mergeCell ref="Z1098:AC1098"/>
    <mergeCell ref="AD1098:AH1098"/>
    <mergeCell ref="AI1098:AU1098"/>
    <mergeCell ref="AV1098:AY1098"/>
    <mergeCell ref="H1097:L1097"/>
    <mergeCell ref="M1097:Y1097"/>
    <mergeCell ref="Z1097:AC1097"/>
    <mergeCell ref="AD1097:AH1097"/>
    <mergeCell ref="AI1097:AU1097"/>
    <mergeCell ref="AV1097:AY1097"/>
    <mergeCell ref="H1096:L1096"/>
    <mergeCell ref="M1096:Y1096"/>
    <mergeCell ref="Z1096:AC1096"/>
    <mergeCell ref="AD1096:AH1096"/>
    <mergeCell ref="AI1096:AU1096"/>
    <mergeCell ref="AV1096:AY1096"/>
    <mergeCell ref="H1095:L1095"/>
    <mergeCell ref="M1095:Y1095"/>
    <mergeCell ref="Z1095:AC1095"/>
    <mergeCell ref="AD1095:AH1095"/>
    <mergeCell ref="AI1095:AU1095"/>
    <mergeCell ref="AV1095:AY1095"/>
    <mergeCell ref="H1094:L1094"/>
    <mergeCell ref="M1094:Y1094"/>
    <mergeCell ref="Z1094:AC1094"/>
    <mergeCell ref="AD1094:AH1094"/>
    <mergeCell ref="AI1094:AU1094"/>
    <mergeCell ref="AV1094:AY1094"/>
    <mergeCell ref="H1093:L1093"/>
    <mergeCell ref="M1093:Y1093"/>
    <mergeCell ref="Z1093:AC1093"/>
    <mergeCell ref="AD1093:AH1093"/>
    <mergeCell ref="AI1093:AU1093"/>
    <mergeCell ref="AV1093:AY1093"/>
    <mergeCell ref="H1092:L1092"/>
    <mergeCell ref="M1092:Y1092"/>
    <mergeCell ref="Z1092:AC1092"/>
    <mergeCell ref="AD1092:AH1092"/>
    <mergeCell ref="AI1092:AU1092"/>
    <mergeCell ref="AV1092:AY1092"/>
    <mergeCell ref="H1090:AC1090"/>
    <mergeCell ref="AD1090:AY1090"/>
    <mergeCell ref="H1091:L1091"/>
    <mergeCell ref="M1091:Y1091"/>
    <mergeCell ref="Z1091:AC1091"/>
    <mergeCell ref="AD1091:AH1091"/>
    <mergeCell ref="AI1091:AU1091"/>
    <mergeCell ref="AV1091:AY1091"/>
    <mergeCell ref="H1089:L1089"/>
    <mergeCell ref="M1089:Y1089"/>
    <mergeCell ref="Z1089:AC1089"/>
    <mergeCell ref="AD1089:AH1089"/>
    <mergeCell ref="AI1089:AU1089"/>
    <mergeCell ref="AV1089:AY1089"/>
    <mergeCell ref="H1088:L1088"/>
    <mergeCell ref="M1088:Y1088"/>
    <mergeCell ref="Z1088:AC1088"/>
    <mergeCell ref="AD1088:AH1088"/>
    <mergeCell ref="AI1088:AU1088"/>
    <mergeCell ref="AV1088:AY1088"/>
    <mergeCell ref="H1087:L1087"/>
    <mergeCell ref="M1087:Y1087"/>
    <mergeCell ref="Z1087:AC1087"/>
    <mergeCell ref="AD1087:AH1087"/>
    <mergeCell ref="AI1087:AU1087"/>
    <mergeCell ref="AV1087:AY1087"/>
    <mergeCell ref="H1086:L1086"/>
    <mergeCell ref="M1086:Y1086"/>
    <mergeCell ref="Z1086:AC1086"/>
    <mergeCell ref="AD1086:AH1086"/>
    <mergeCell ref="AI1086:AU1086"/>
    <mergeCell ref="AV1086:AY1086"/>
    <mergeCell ref="H1085:L1085"/>
    <mergeCell ref="M1085:Y1085"/>
    <mergeCell ref="Z1085:AC1085"/>
    <mergeCell ref="AD1085:AH1085"/>
    <mergeCell ref="AI1085:AU1085"/>
    <mergeCell ref="AV1085:AY1085"/>
    <mergeCell ref="H1084:L1084"/>
    <mergeCell ref="M1084:Y1084"/>
    <mergeCell ref="Z1084:AC1084"/>
    <mergeCell ref="AD1084:AH1084"/>
    <mergeCell ref="AI1084:AU1084"/>
    <mergeCell ref="AV1084:AY1084"/>
    <mergeCell ref="H1083:L1083"/>
    <mergeCell ref="M1083:Y1083"/>
    <mergeCell ref="Z1083:AC1083"/>
    <mergeCell ref="AD1083:AH1083"/>
    <mergeCell ref="AI1083:AU1083"/>
    <mergeCell ref="AV1083:AY1083"/>
    <mergeCell ref="H1082:L1082"/>
    <mergeCell ref="M1082:Y1082"/>
    <mergeCell ref="Z1082:AC1082"/>
    <mergeCell ref="AD1082:AH1082"/>
    <mergeCell ref="AI1082:AU1082"/>
    <mergeCell ref="AV1082:AY1082"/>
    <mergeCell ref="H1081:L1081"/>
    <mergeCell ref="M1081:Y1081"/>
    <mergeCell ref="Z1081:AC1081"/>
    <mergeCell ref="AD1081:AH1081"/>
    <mergeCell ref="AI1081:AU1081"/>
    <mergeCell ref="AV1081:AY1081"/>
    <mergeCell ref="H1079:AC1079"/>
    <mergeCell ref="AD1079:AY1079"/>
    <mergeCell ref="H1080:L1080"/>
    <mergeCell ref="M1080:Y1080"/>
    <mergeCell ref="Z1080:AC1080"/>
    <mergeCell ref="AD1080:AH1080"/>
    <mergeCell ref="AI1080:AU1080"/>
    <mergeCell ref="AV1080:AY1080"/>
    <mergeCell ref="H1078:L1078"/>
    <mergeCell ref="M1078:Y1078"/>
    <mergeCell ref="Z1078:AC1078"/>
    <mergeCell ref="AD1078:AH1078"/>
    <mergeCell ref="AI1078:AU1078"/>
    <mergeCell ref="AV1078:AY1078"/>
    <mergeCell ref="H1077:L1077"/>
    <mergeCell ref="M1077:Y1077"/>
    <mergeCell ref="Z1077:AC1077"/>
    <mergeCell ref="AD1077:AH1077"/>
    <mergeCell ref="AI1077:AU1077"/>
    <mergeCell ref="AV1077:AY1077"/>
    <mergeCell ref="H1076:L1076"/>
    <mergeCell ref="M1076:Y1076"/>
    <mergeCell ref="Z1076:AC1076"/>
    <mergeCell ref="AD1076:AH1076"/>
    <mergeCell ref="AI1076:AU1076"/>
    <mergeCell ref="AV1076:AY1076"/>
    <mergeCell ref="H1075:L1075"/>
    <mergeCell ref="M1075:Y1075"/>
    <mergeCell ref="Z1075:AC1075"/>
    <mergeCell ref="AD1075:AH1075"/>
    <mergeCell ref="AI1075:AU1075"/>
    <mergeCell ref="AV1075:AY1075"/>
    <mergeCell ref="H1074:L1074"/>
    <mergeCell ref="M1074:Y1074"/>
    <mergeCell ref="Z1074:AC1074"/>
    <mergeCell ref="AD1074:AH1074"/>
    <mergeCell ref="AI1074:AU1074"/>
    <mergeCell ref="AV1074:AY1074"/>
    <mergeCell ref="H1073:L1073"/>
    <mergeCell ref="M1073:Y1073"/>
    <mergeCell ref="Z1073:AC1073"/>
    <mergeCell ref="AD1073:AH1073"/>
    <mergeCell ref="AI1073:AU1073"/>
    <mergeCell ref="AV1073:AY1073"/>
    <mergeCell ref="H1072:L1072"/>
    <mergeCell ref="M1072:Y1072"/>
    <mergeCell ref="Z1072:AC1072"/>
    <mergeCell ref="AD1072:AH1072"/>
    <mergeCell ref="AI1072:AU1072"/>
    <mergeCell ref="AV1072:AY1072"/>
    <mergeCell ref="H1071:L1071"/>
    <mergeCell ref="M1071:Y1071"/>
    <mergeCell ref="Z1071:AC1071"/>
    <mergeCell ref="AD1071:AH1071"/>
    <mergeCell ref="AI1071:AU1071"/>
    <mergeCell ref="AV1071:AY1071"/>
    <mergeCell ref="H1070:L1070"/>
    <mergeCell ref="M1070:Y1070"/>
    <mergeCell ref="Z1070:AC1070"/>
    <mergeCell ref="AD1070:AH1070"/>
    <mergeCell ref="AI1070:AU1070"/>
    <mergeCell ref="AV1070:AY1070"/>
    <mergeCell ref="H1068:AC1068"/>
    <mergeCell ref="AD1068:AY1068"/>
    <mergeCell ref="H1069:L1069"/>
    <mergeCell ref="M1069:Y1069"/>
    <mergeCell ref="Z1069:AC1069"/>
    <mergeCell ref="AD1069:AH1069"/>
    <mergeCell ref="AI1069:AU1069"/>
    <mergeCell ref="AV1069:AY1069"/>
    <mergeCell ref="H1067:L1067"/>
    <mergeCell ref="M1067:Y1067"/>
    <mergeCell ref="Z1067:AC1067"/>
    <mergeCell ref="AD1067:AH1067"/>
    <mergeCell ref="AI1067:AU1067"/>
    <mergeCell ref="AV1067:AY1067"/>
    <mergeCell ref="Z1062:AC1062"/>
    <mergeCell ref="AD1062:AH1062"/>
    <mergeCell ref="AI1062:AU1062"/>
    <mergeCell ref="AV1062:AY1062"/>
    <mergeCell ref="H1061:L1061"/>
    <mergeCell ref="M1061:Y1061"/>
    <mergeCell ref="Z1061:AC1061"/>
    <mergeCell ref="AD1061:AH1061"/>
    <mergeCell ref="AI1061:AU1061"/>
    <mergeCell ref="AV1061:AY1061"/>
    <mergeCell ref="H1066:L1066"/>
    <mergeCell ref="M1066:Y1066"/>
    <mergeCell ref="Z1066:AC1066"/>
    <mergeCell ref="AD1066:AH1066"/>
    <mergeCell ref="AI1066:AU1066"/>
    <mergeCell ref="AV1066:AY1066"/>
    <mergeCell ref="H1065:L1065"/>
    <mergeCell ref="M1065:Y1065"/>
    <mergeCell ref="Z1065:AC1065"/>
    <mergeCell ref="AD1065:AH1065"/>
    <mergeCell ref="AI1065:AU1065"/>
    <mergeCell ref="AV1065:AY1065"/>
    <mergeCell ref="H1064:L1064"/>
    <mergeCell ref="M1064:Y1064"/>
    <mergeCell ref="Z1064:AC1064"/>
    <mergeCell ref="AD1064:AH1064"/>
    <mergeCell ref="AI1064:AU1064"/>
    <mergeCell ref="AV1064:AY1064"/>
    <mergeCell ref="H1060:L1060"/>
    <mergeCell ref="M1060:Y1060"/>
    <mergeCell ref="Z1060:AC1060"/>
    <mergeCell ref="AD1060:AH1060"/>
    <mergeCell ref="AI1060:AU1060"/>
    <mergeCell ref="AV1060:AY1060"/>
    <mergeCell ref="AI1058:AU1058"/>
    <mergeCell ref="AV1058:AY1058"/>
    <mergeCell ref="H1059:L1059"/>
    <mergeCell ref="M1059:Y1059"/>
    <mergeCell ref="Z1059:AC1059"/>
    <mergeCell ref="AD1059:AH1059"/>
    <mergeCell ref="AI1059:AU1059"/>
    <mergeCell ref="AV1059:AY1059"/>
    <mergeCell ref="V1051:AK1051"/>
    <mergeCell ref="B1056:G1056"/>
    <mergeCell ref="H1056:AY1056"/>
    <mergeCell ref="B1057:G1100"/>
    <mergeCell ref="H1057:AC1057"/>
    <mergeCell ref="AD1057:AY1057"/>
    <mergeCell ref="H1058:L1058"/>
    <mergeCell ref="M1058:Y1058"/>
    <mergeCell ref="Z1058:AC1058"/>
    <mergeCell ref="AD1058:AH1058"/>
    <mergeCell ref="H1063:L1063"/>
    <mergeCell ref="M1063:Y1063"/>
    <mergeCell ref="Z1063:AC1063"/>
    <mergeCell ref="AD1063:AH1063"/>
    <mergeCell ref="AI1063:AU1063"/>
    <mergeCell ref="AV1063:AY1063"/>
    <mergeCell ref="H1062:L1062"/>
    <mergeCell ref="M1062:Y1062"/>
    <mergeCell ref="V1042:AK1042"/>
    <mergeCell ref="V1044:AK1044"/>
    <mergeCell ref="V1046:AE1046"/>
    <mergeCell ref="V1048:AK1048"/>
    <mergeCell ref="V1049:AK1049"/>
    <mergeCell ref="V1030:AK1030"/>
    <mergeCell ref="V1032:AE1032"/>
    <mergeCell ref="V1034:AK1034"/>
    <mergeCell ref="V1035:AK1035"/>
    <mergeCell ref="V1037:AK1037"/>
    <mergeCell ref="V1039:AD1039"/>
    <mergeCell ref="V1020:AK1020"/>
    <mergeCell ref="V1021:AK1021"/>
    <mergeCell ref="V1023:AK1023"/>
    <mergeCell ref="V1025:AD1025"/>
    <mergeCell ref="V1027:AK1027"/>
    <mergeCell ref="V1028:AK1028"/>
    <mergeCell ref="V1009:AK1009"/>
    <mergeCell ref="V1011:AD1011"/>
    <mergeCell ref="V1013:AK1013"/>
    <mergeCell ref="V1014:AK1014"/>
    <mergeCell ref="V1016:AK1016"/>
    <mergeCell ref="V1018:AE1018"/>
    <mergeCell ref="B986:G1054"/>
    <mergeCell ref="M992:AB992"/>
    <mergeCell ref="M993:AB993"/>
    <mergeCell ref="V997:AB997"/>
    <mergeCell ref="V999:AK999"/>
    <mergeCell ref="V1000:AK1000"/>
    <mergeCell ref="V1002:AK1002"/>
    <mergeCell ref="V1004:AB1004"/>
    <mergeCell ref="V1006:AK1006"/>
    <mergeCell ref="V1007:AK1007"/>
    <mergeCell ref="D983:L983"/>
    <mergeCell ref="M983:R983"/>
    <mergeCell ref="S983:X983"/>
    <mergeCell ref="Y983:AY983"/>
    <mergeCell ref="B985:G985"/>
    <mergeCell ref="H985:AY985"/>
    <mergeCell ref="B975:C983"/>
    <mergeCell ref="D975:L975"/>
    <mergeCell ref="M975:R975"/>
    <mergeCell ref="S975:X975"/>
    <mergeCell ref="Y975:AY975"/>
    <mergeCell ref="D976:L976"/>
    <mergeCell ref="M976:R976"/>
    <mergeCell ref="S976:X976"/>
    <mergeCell ref="Y976:AY976"/>
    <mergeCell ref="V1041:AK1041"/>
    <mergeCell ref="D981:L981"/>
    <mergeCell ref="M981:R981"/>
    <mergeCell ref="S981:X981"/>
    <mergeCell ref="Y981:AY981"/>
    <mergeCell ref="D982:L982"/>
    <mergeCell ref="M982:R982"/>
    <mergeCell ref="S982:X982"/>
    <mergeCell ref="Y982:AY982"/>
    <mergeCell ref="D979:L979"/>
    <mergeCell ref="M979:R979"/>
    <mergeCell ref="S979:X979"/>
    <mergeCell ref="Y979:AY979"/>
    <mergeCell ref="D980:L980"/>
    <mergeCell ref="M980:R980"/>
    <mergeCell ref="S980:X980"/>
    <mergeCell ref="Y980:AY980"/>
    <mergeCell ref="M977:R977"/>
    <mergeCell ref="S977:X977"/>
    <mergeCell ref="Y977:AY977"/>
    <mergeCell ref="D978:L978"/>
    <mergeCell ref="M978:R978"/>
    <mergeCell ref="S978:X978"/>
    <mergeCell ref="Y978:AY978"/>
    <mergeCell ref="D977:L977"/>
    <mergeCell ref="AS968:AY968"/>
    <mergeCell ref="H969:I972"/>
    <mergeCell ref="J969:P969"/>
    <mergeCell ref="Q969:W969"/>
    <mergeCell ref="X969:AD969"/>
    <mergeCell ref="AE969:AK969"/>
    <mergeCell ref="AL969:AR969"/>
    <mergeCell ref="AS969:AY969"/>
    <mergeCell ref="J970:P970"/>
    <mergeCell ref="Q970:W970"/>
    <mergeCell ref="AS973:AY973"/>
    <mergeCell ref="H974:P974"/>
    <mergeCell ref="Q974:W974"/>
    <mergeCell ref="X974:AD974"/>
    <mergeCell ref="AE974:AK974"/>
    <mergeCell ref="AL974:AR974"/>
    <mergeCell ref="AS974:AY974"/>
    <mergeCell ref="Q972:W972"/>
    <mergeCell ref="X972:AD972"/>
    <mergeCell ref="AE972:AK972"/>
    <mergeCell ref="AL972:AR972"/>
    <mergeCell ref="AS972:AY972"/>
    <mergeCell ref="H973:P973"/>
    <mergeCell ref="Q973:W973"/>
    <mergeCell ref="X973:AD973"/>
    <mergeCell ref="AE973:AK973"/>
    <mergeCell ref="AL973:AR973"/>
    <mergeCell ref="B968:G974"/>
    <mergeCell ref="H968:P968"/>
    <mergeCell ref="Q968:W968"/>
    <mergeCell ref="X968:AD968"/>
    <mergeCell ref="AE968:AK968"/>
    <mergeCell ref="AL968:AR968"/>
    <mergeCell ref="X970:AD970"/>
    <mergeCell ref="AE970:AK970"/>
    <mergeCell ref="AL970:AR970"/>
    <mergeCell ref="J972:P972"/>
    <mergeCell ref="B965:G966"/>
    <mergeCell ref="H965:Y966"/>
    <mergeCell ref="Z965:AE966"/>
    <mergeCell ref="AF965:AY966"/>
    <mergeCell ref="B967:G967"/>
    <mergeCell ref="H967:AY967"/>
    <mergeCell ref="B963:G963"/>
    <mergeCell ref="H963:Y963"/>
    <mergeCell ref="Z963:AE963"/>
    <mergeCell ref="AF963:AQ963"/>
    <mergeCell ref="AR963:AY963"/>
    <mergeCell ref="B964:G964"/>
    <mergeCell ref="H964:Y964"/>
    <mergeCell ref="Z964:AE964"/>
    <mergeCell ref="AF964:AY964"/>
    <mergeCell ref="AS970:AY970"/>
    <mergeCell ref="J971:P971"/>
    <mergeCell ref="Q971:W971"/>
    <mergeCell ref="X971:AD971"/>
    <mergeCell ref="AE971:AK971"/>
    <mergeCell ref="AL971:AR971"/>
    <mergeCell ref="AS971:AY971"/>
    <mergeCell ref="AK961:AQ961"/>
    <mergeCell ref="AR961:AY961"/>
    <mergeCell ref="B962:G962"/>
    <mergeCell ref="H962:Y962"/>
    <mergeCell ref="Z962:AE962"/>
    <mergeCell ref="AF962:AQ962"/>
    <mergeCell ref="AR962:AY962"/>
    <mergeCell ref="B958:C958"/>
    <mergeCell ref="D958:M958"/>
    <mergeCell ref="N958:AK958"/>
    <mergeCell ref="AL958:AQ958"/>
    <mergeCell ref="AR958:AU958"/>
    <mergeCell ref="AV958:AX958"/>
    <mergeCell ref="B957:C957"/>
    <mergeCell ref="D957:M957"/>
    <mergeCell ref="N957:AK957"/>
    <mergeCell ref="AL957:AQ957"/>
    <mergeCell ref="AR957:AU957"/>
    <mergeCell ref="AV957:AX957"/>
    <mergeCell ref="B956:C956"/>
    <mergeCell ref="D956:M956"/>
    <mergeCell ref="N956:AK956"/>
    <mergeCell ref="AL956:AQ956"/>
    <mergeCell ref="AR956:AU956"/>
    <mergeCell ref="AV956:AX956"/>
    <mergeCell ref="B955:C955"/>
    <mergeCell ref="D955:M955"/>
    <mergeCell ref="N955:AK955"/>
    <mergeCell ref="AL955:AQ955"/>
    <mergeCell ref="AR955:AU955"/>
    <mergeCell ref="AV955:AX955"/>
    <mergeCell ref="B954:C954"/>
    <mergeCell ref="D954:M954"/>
    <mergeCell ref="N954:AK954"/>
    <mergeCell ref="AL954:AQ954"/>
    <mergeCell ref="AR954:AU954"/>
    <mergeCell ref="AV954:AX954"/>
    <mergeCell ref="B953:C953"/>
    <mergeCell ref="D953:M953"/>
    <mergeCell ref="N953:AK953"/>
    <mergeCell ref="AL953:AQ953"/>
    <mergeCell ref="AR953:AU953"/>
    <mergeCell ref="AV953:AX953"/>
    <mergeCell ref="B952:C952"/>
    <mergeCell ref="D952:M952"/>
    <mergeCell ref="N952:AK952"/>
    <mergeCell ref="AL952:AQ952"/>
    <mergeCell ref="AR952:AU952"/>
    <mergeCell ref="AV952:AX952"/>
    <mergeCell ref="B951:C951"/>
    <mergeCell ref="D951:M951"/>
    <mergeCell ref="N951:AK951"/>
    <mergeCell ref="AL951:AQ951"/>
    <mergeCell ref="AR951:AU951"/>
    <mergeCell ref="AV951:AX951"/>
    <mergeCell ref="B950:C950"/>
    <mergeCell ref="D950:M950"/>
    <mergeCell ref="N950:AK950"/>
    <mergeCell ref="AL950:AQ950"/>
    <mergeCell ref="AR950:AU950"/>
    <mergeCell ref="AV950:AX950"/>
    <mergeCell ref="B949:C949"/>
    <mergeCell ref="D949:M949"/>
    <mergeCell ref="N949:AK949"/>
    <mergeCell ref="AL949:AQ949"/>
    <mergeCell ref="AR949:AU949"/>
    <mergeCell ref="AV949:AX949"/>
    <mergeCell ref="AL946:AR946"/>
    <mergeCell ref="AS946:AW946"/>
    <mergeCell ref="B948:C948"/>
    <mergeCell ref="D948:M948"/>
    <mergeCell ref="N948:AK948"/>
    <mergeCell ref="AL948:AQ948"/>
    <mergeCell ref="AR948:AU948"/>
    <mergeCell ref="AV948:AX948"/>
    <mergeCell ref="Z945:AF945"/>
    <mergeCell ref="AG945:AK945"/>
    <mergeCell ref="AL945:AR945"/>
    <mergeCell ref="AS945:AW945"/>
    <mergeCell ref="B946:H946"/>
    <mergeCell ref="I946:M946"/>
    <mergeCell ref="N946:T946"/>
    <mergeCell ref="U946:Y946"/>
    <mergeCell ref="Z946:AF946"/>
    <mergeCell ref="AG946:AK946"/>
    <mergeCell ref="B944:H944"/>
    <mergeCell ref="I944:Y944"/>
    <mergeCell ref="B945:H945"/>
    <mergeCell ref="I945:M945"/>
    <mergeCell ref="N945:T945"/>
    <mergeCell ref="U945:Y945"/>
    <mergeCell ref="B941:C941"/>
    <mergeCell ref="D941:M941"/>
    <mergeCell ref="N941:AK941"/>
    <mergeCell ref="AL941:AQ941"/>
    <mergeCell ref="AR941:AU941"/>
    <mergeCell ref="AV941:AX941"/>
    <mergeCell ref="B940:C940"/>
    <mergeCell ref="D940:M940"/>
    <mergeCell ref="N940:AK940"/>
    <mergeCell ref="AL940:AQ940"/>
    <mergeCell ref="AR940:AU940"/>
    <mergeCell ref="AV940:AX940"/>
    <mergeCell ref="B939:C939"/>
    <mergeCell ref="D939:M939"/>
    <mergeCell ref="N939:AK939"/>
    <mergeCell ref="AL939:AQ939"/>
    <mergeCell ref="AR939:AU939"/>
    <mergeCell ref="AV939:AX939"/>
    <mergeCell ref="B938:C938"/>
    <mergeCell ref="D938:M938"/>
    <mergeCell ref="N938:AK938"/>
    <mergeCell ref="AL938:AQ938"/>
    <mergeCell ref="AR938:AU938"/>
    <mergeCell ref="AV938:AX938"/>
    <mergeCell ref="B937:C937"/>
    <mergeCell ref="D937:M937"/>
    <mergeCell ref="N937:AK937"/>
    <mergeCell ref="AL937:AQ937"/>
    <mergeCell ref="AR937:AU937"/>
    <mergeCell ref="AV937:AX937"/>
    <mergeCell ref="B936:C936"/>
    <mergeCell ref="D936:M936"/>
    <mergeCell ref="N936:AK936"/>
    <mergeCell ref="AL936:AQ936"/>
    <mergeCell ref="AR936:AU936"/>
    <mergeCell ref="AV936:AX936"/>
    <mergeCell ref="B935:C935"/>
    <mergeCell ref="D935:M935"/>
    <mergeCell ref="N935:AK935"/>
    <mergeCell ref="AL935:AQ935"/>
    <mergeCell ref="AR935:AU935"/>
    <mergeCell ref="AV935:AX935"/>
    <mergeCell ref="B934:C934"/>
    <mergeCell ref="D934:M934"/>
    <mergeCell ref="N934:AK934"/>
    <mergeCell ref="AL934:AQ934"/>
    <mergeCell ref="AR934:AU934"/>
    <mergeCell ref="AV934:AX934"/>
    <mergeCell ref="B933:C933"/>
    <mergeCell ref="D933:M933"/>
    <mergeCell ref="N933:AK933"/>
    <mergeCell ref="AL933:AQ933"/>
    <mergeCell ref="AR933:AU933"/>
    <mergeCell ref="AV933:AX933"/>
    <mergeCell ref="B932:C932"/>
    <mergeCell ref="D932:M932"/>
    <mergeCell ref="N932:AK932"/>
    <mergeCell ref="AL932:AQ932"/>
    <mergeCell ref="AR932:AU932"/>
    <mergeCell ref="AV932:AX932"/>
    <mergeCell ref="G928:AX928"/>
    <mergeCell ref="B931:C931"/>
    <mergeCell ref="D931:M931"/>
    <mergeCell ref="N931:AK931"/>
    <mergeCell ref="AL931:AQ931"/>
    <mergeCell ref="AR931:AU931"/>
    <mergeCell ref="AV931:AX931"/>
    <mergeCell ref="H926:L926"/>
    <mergeCell ref="M926:Y926"/>
    <mergeCell ref="Z926:AC926"/>
    <mergeCell ref="AD926:AH926"/>
    <mergeCell ref="AI926:AU926"/>
    <mergeCell ref="AV926:AY926"/>
    <mergeCell ref="H925:L925"/>
    <mergeCell ref="M925:Y925"/>
    <mergeCell ref="Z925:AC925"/>
    <mergeCell ref="AD925:AH925"/>
    <mergeCell ref="AI925:AU925"/>
    <mergeCell ref="AV925:AY925"/>
    <mergeCell ref="H924:L924"/>
    <mergeCell ref="M924:Y924"/>
    <mergeCell ref="Z924:AC924"/>
    <mergeCell ref="AD924:AH924"/>
    <mergeCell ref="AI924:AU924"/>
    <mergeCell ref="AV924:AY924"/>
    <mergeCell ref="H923:L923"/>
    <mergeCell ref="M923:Y923"/>
    <mergeCell ref="Z923:AC923"/>
    <mergeCell ref="AD923:AH923"/>
    <mergeCell ref="AI923:AU923"/>
    <mergeCell ref="AV923:AY923"/>
    <mergeCell ref="H922:L922"/>
    <mergeCell ref="M922:Y922"/>
    <mergeCell ref="Z922:AC922"/>
    <mergeCell ref="AD922:AH922"/>
    <mergeCell ref="AI922:AU922"/>
    <mergeCell ref="AV922:AY922"/>
    <mergeCell ref="H921:L921"/>
    <mergeCell ref="M921:Y921"/>
    <mergeCell ref="Z921:AC921"/>
    <mergeCell ref="AD921:AH921"/>
    <mergeCell ref="AI921:AU921"/>
    <mergeCell ref="AV921:AY921"/>
    <mergeCell ref="H920:L920"/>
    <mergeCell ref="M920:Y920"/>
    <mergeCell ref="Z920:AC920"/>
    <mergeCell ref="AD920:AH920"/>
    <mergeCell ref="AI920:AU920"/>
    <mergeCell ref="AV920:AY920"/>
    <mergeCell ref="H919:L919"/>
    <mergeCell ref="M919:Y919"/>
    <mergeCell ref="Z919:AC919"/>
    <mergeCell ref="AD919:AH919"/>
    <mergeCell ref="AI919:AU919"/>
    <mergeCell ref="AV919:AY919"/>
    <mergeCell ref="H918:L918"/>
    <mergeCell ref="M918:Y918"/>
    <mergeCell ref="Z918:AC918"/>
    <mergeCell ref="AD918:AH918"/>
    <mergeCell ref="AI918:AU918"/>
    <mergeCell ref="AV918:AY918"/>
    <mergeCell ref="H916:AC916"/>
    <mergeCell ref="AD916:AY916"/>
    <mergeCell ref="H917:L917"/>
    <mergeCell ref="M917:Y917"/>
    <mergeCell ref="Z917:AC917"/>
    <mergeCell ref="AD917:AH917"/>
    <mergeCell ref="AI917:AU917"/>
    <mergeCell ref="AV917:AY917"/>
    <mergeCell ref="H915:L915"/>
    <mergeCell ref="M915:Y915"/>
    <mergeCell ref="Z915:AC915"/>
    <mergeCell ref="AD915:AH915"/>
    <mergeCell ref="AI915:AU915"/>
    <mergeCell ref="AV915:AY915"/>
    <mergeCell ref="H914:L914"/>
    <mergeCell ref="M914:Y914"/>
    <mergeCell ref="Z914:AC914"/>
    <mergeCell ref="AD914:AH914"/>
    <mergeCell ref="AI914:AU914"/>
    <mergeCell ref="AV914:AY914"/>
    <mergeCell ref="H913:L913"/>
    <mergeCell ref="M913:Y913"/>
    <mergeCell ref="Z913:AC913"/>
    <mergeCell ref="AD913:AH913"/>
    <mergeCell ref="AI913:AU913"/>
    <mergeCell ref="AV913:AY913"/>
    <mergeCell ref="H912:L912"/>
    <mergeCell ref="M912:Y912"/>
    <mergeCell ref="Z912:AC912"/>
    <mergeCell ref="AD912:AH912"/>
    <mergeCell ref="AI912:AU912"/>
    <mergeCell ref="AV912:AY912"/>
    <mergeCell ref="H911:L911"/>
    <mergeCell ref="M911:Y911"/>
    <mergeCell ref="Z911:AC911"/>
    <mergeCell ref="AD911:AH911"/>
    <mergeCell ref="AI911:AU911"/>
    <mergeCell ref="AV911:AY911"/>
    <mergeCell ref="H910:L910"/>
    <mergeCell ref="M910:Y910"/>
    <mergeCell ref="Z910:AC910"/>
    <mergeCell ref="AD910:AH910"/>
    <mergeCell ref="AI910:AU910"/>
    <mergeCell ref="AV910:AY910"/>
    <mergeCell ref="H909:L909"/>
    <mergeCell ref="M909:Y909"/>
    <mergeCell ref="Z909:AC909"/>
    <mergeCell ref="AD909:AH909"/>
    <mergeCell ref="AI909:AU909"/>
    <mergeCell ref="AV909:AY909"/>
    <mergeCell ref="H908:L908"/>
    <mergeCell ref="M908:Y908"/>
    <mergeCell ref="Z908:AC908"/>
    <mergeCell ref="AD908:AH908"/>
    <mergeCell ref="AI908:AU908"/>
    <mergeCell ref="AV908:AY908"/>
    <mergeCell ref="H907:L907"/>
    <mergeCell ref="M907:Y907"/>
    <mergeCell ref="Z907:AC907"/>
    <mergeCell ref="AD907:AH907"/>
    <mergeCell ref="AI907:AU907"/>
    <mergeCell ref="AV907:AY907"/>
    <mergeCell ref="H905:AC905"/>
    <mergeCell ref="AD905:AY905"/>
    <mergeCell ref="H906:L906"/>
    <mergeCell ref="M906:Y906"/>
    <mergeCell ref="Z906:AC906"/>
    <mergeCell ref="AD906:AH906"/>
    <mergeCell ref="AI906:AU906"/>
    <mergeCell ref="AV906:AY906"/>
    <mergeCell ref="H904:L904"/>
    <mergeCell ref="M904:Y904"/>
    <mergeCell ref="Z904:AC904"/>
    <mergeCell ref="AD904:AH904"/>
    <mergeCell ref="AI904:AU904"/>
    <mergeCell ref="AV904:AY904"/>
    <mergeCell ref="H903:L903"/>
    <mergeCell ref="M903:Y903"/>
    <mergeCell ref="Z903:AC903"/>
    <mergeCell ref="AD903:AH903"/>
    <mergeCell ref="AI903:AU903"/>
    <mergeCell ref="AV903:AY903"/>
    <mergeCell ref="H902:L902"/>
    <mergeCell ref="M902:Y902"/>
    <mergeCell ref="Z902:AC902"/>
    <mergeCell ref="AD902:AH902"/>
    <mergeCell ref="AI902:AU902"/>
    <mergeCell ref="AV902:AY902"/>
    <mergeCell ref="H901:L901"/>
    <mergeCell ref="M901:Y901"/>
    <mergeCell ref="Z901:AC901"/>
    <mergeCell ref="AD901:AH901"/>
    <mergeCell ref="AI901:AU901"/>
    <mergeCell ref="AV901:AY901"/>
    <mergeCell ref="H900:L900"/>
    <mergeCell ref="M900:Y900"/>
    <mergeCell ref="Z900:AC900"/>
    <mergeCell ref="AD900:AH900"/>
    <mergeCell ref="AI900:AU900"/>
    <mergeCell ref="AV900:AY900"/>
    <mergeCell ref="H899:L899"/>
    <mergeCell ref="M899:Y899"/>
    <mergeCell ref="Z899:AC899"/>
    <mergeCell ref="AD899:AH899"/>
    <mergeCell ref="AI899:AU899"/>
    <mergeCell ref="AV899:AY899"/>
    <mergeCell ref="H898:L898"/>
    <mergeCell ref="M898:Y898"/>
    <mergeCell ref="Z898:AC898"/>
    <mergeCell ref="AD898:AH898"/>
    <mergeCell ref="AI898:AU898"/>
    <mergeCell ref="AV898:AY898"/>
    <mergeCell ref="H897:L897"/>
    <mergeCell ref="M897:Y897"/>
    <mergeCell ref="Z897:AC897"/>
    <mergeCell ref="AD897:AH897"/>
    <mergeCell ref="AI897:AU897"/>
    <mergeCell ref="AV897:AY897"/>
    <mergeCell ref="H896:L896"/>
    <mergeCell ref="M896:Y896"/>
    <mergeCell ref="Z896:AC896"/>
    <mergeCell ref="AD896:AH896"/>
    <mergeCell ref="AI896:AU896"/>
    <mergeCell ref="AV896:AY896"/>
    <mergeCell ref="H894:AC894"/>
    <mergeCell ref="AD894:AY894"/>
    <mergeCell ref="H895:L895"/>
    <mergeCell ref="M895:Y895"/>
    <mergeCell ref="Z895:AC895"/>
    <mergeCell ref="AD895:AH895"/>
    <mergeCell ref="AI895:AU895"/>
    <mergeCell ref="AV895:AY895"/>
    <mergeCell ref="H893:L893"/>
    <mergeCell ref="M893:Y893"/>
    <mergeCell ref="Z893:AC893"/>
    <mergeCell ref="AD893:AH893"/>
    <mergeCell ref="AI893:AU893"/>
    <mergeCell ref="AV893:AY893"/>
    <mergeCell ref="H892:L892"/>
    <mergeCell ref="M892:Y892"/>
    <mergeCell ref="Z892:AC892"/>
    <mergeCell ref="AD892:AH892"/>
    <mergeCell ref="AI892:AU892"/>
    <mergeCell ref="AV892:AY892"/>
    <mergeCell ref="AD886:AH886"/>
    <mergeCell ref="AI886:AU886"/>
    <mergeCell ref="AV886:AY886"/>
    <mergeCell ref="H891:L891"/>
    <mergeCell ref="M891:Y891"/>
    <mergeCell ref="Z891:AC891"/>
    <mergeCell ref="AD891:AH891"/>
    <mergeCell ref="AI891:AU891"/>
    <mergeCell ref="AV891:AY891"/>
    <mergeCell ref="H890:L890"/>
    <mergeCell ref="M890:Y890"/>
    <mergeCell ref="Z890:AC890"/>
    <mergeCell ref="AD890:AH890"/>
    <mergeCell ref="AI890:AU890"/>
    <mergeCell ref="AV890:AY890"/>
    <mergeCell ref="H889:L889"/>
    <mergeCell ref="M889:Y889"/>
    <mergeCell ref="Z889:AC889"/>
    <mergeCell ref="AD889:AH889"/>
    <mergeCell ref="AI889:AU889"/>
    <mergeCell ref="AV889:AY889"/>
    <mergeCell ref="AV884:AY884"/>
    <mergeCell ref="H885:L885"/>
    <mergeCell ref="M885:Y885"/>
    <mergeCell ref="Z885:AC885"/>
    <mergeCell ref="AD885:AH885"/>
    <mergeCell ref="AI885:AU885"/>
    <mergeCell ref="AV885:AY885"/>
    <mergeCell ref="B882:G882"/>
    <mergeCell ref="H882:AY882"/>
    <mergeCell ref="B883:G926"/>
    <mergeCell ref="H883:AC883"/>
    <mergeCell ref="AD883:AY883"/>
    <mergeCell ref="H884:L884"/>
    <mergeCell ref="M884:Y884"/>
    <mergeCell ref="Z884:AC884"/>
    <mergeCell ref="AD884:AH884"/>
    <mergeCell ref="AI884:AU884"/>
    <mergeCell ref="H888:L888"/>
    <mergeCell ref="M888:Y888"/>
    <mergeCell ref="Z888:AC888"/>
    <mergeCell ref="AD888:AH888"/>
    <mergeCell ref="AI888:AU888"/>
    <mergeCell ref="AV888:AY888"/>
    <mergeCell ref="H887:L887"/>
    <mergeCell ref="M887:Y887"/>
    <mergeCell ref="Z887:AC887"/>
    <mergeCell ref="AD887:AH887"/>
    <mergeCell ref="AI887:AU887"/>
    <mergeCell ref="AV887:AY887"/>
    <mergeCell ref="H886:L886"/>
    <mergeCell ref="M886:Y886"/>
    <mergeCell ref="Z886:AC886"/>
    <mergeCell ref="B807:G880"/>
    <mergeCell ref="W839:AJ839"/>
    <mergeCell ref="W840:AJ840"/>
    <mergeCell ref="W844:AJ844"/>
    <mergeCell ref="W845:AJ845"/>
    <mergeCell ref="W849:AJ849"/>
    <mergeCell ref="W850:AJ850"/>
    <mergeCell ref="D804:L804"/>
    <mergeCell ref="M804:R804"/>
    <mergeCell ref="S804:X804"/>
    <mergeCell ref="Y804:AY804"/>
    <mergeCell ref="B806:G806"/>
    <mergeCell ref="H806:AY806"/>
    <mergeCell ref="D802:L802"/>
    <mergeCell ref="M802:R802"/>
    <mergeCell ref="S802:X802"/>
    <mergeCell ref="Y802:AY802"/>
    <mergeCell ref="D803:L803"/>
    <mergeCell ref="M803:R803"/>
    <mergeCell ref="S803:X803"/>
    <mergeCell ref="Y803:AY803"/>
    <mergeCell ref="D800:L800"/>
    <mergeCell ref="M800:R800"/>
    <mergeCell ref="S800:X800"/>
    <mergeCell ref="Y800:AY800"/>
    <mergeCell ref="D801:L801"/>
    <mergeCell ref="M801:R801"/>
    <mergeCell ref="S801:X801"/>
    <mergeCell ref="Y801:AY801"/>
    <mergeCell ref="M798:R798"/>
    <mergeCell ref="S798:X798"/>
    <mergeCell ref="Y798:AY798"/>
    <mergeCell ref="D799:L799"/>
    <mergeCell ref="M799:R799"/>
    <mergeCell ref="S799:X799"/>
    <mergeCell ref="Y799:AY799"/>
    <mergeCell ref="B796:C804"/>
    <mergeCell ref="D796:L796"/>
    <mergeCell ref="M796:R796"/>
    <mergeCell ref="S796:X796"/>
    <mergeCell ref="Y796:AY796"/>
    <mergeCell ref="D797:L797"/>
    <mergeCell ref="M797:R797"/>
    <mergeCell ref="S797:X797"/>
    <mergeCell ref="Y797:AY797"/>
    <mergeCell ref="D798:L798"/>
    <mergeCell ref="AS789:AY789"/>
    <mergeCell ref="H790:I793"/>
    <mergeCell ref="J790:P790"/>
    <mergeCell ref="Q790:W790"/>
    <mergeCell ref="X790:AD790"/>
    <mergeCell ref="AE790:AK790"/>
    <mergeCell ref="AL790:AR790"/>
    <mergeCell ref="AS790:AY790"/>
    <mergeCell ref="J791:P791"/>
    <mergeCell ref="Q791:W791"/>
    <mergeCell ref="AS794:AY794"/>
    <mergeCell ref="H795:P795"/>
    <mergeCell ref="Q795:W795"/>
    <mergeCell ref="X795:AD795"/>
    <mergeCell ref="AE795:AK795"/>
    <mergeCell ref="AL795:AR795"/>
    <mergeCell ref="AS795:AY795"/>
    <mergeCell ref="Q793:W793"/>
    <mergeCell ref="X793:AD793"/>
    <mergeCell ref="AE793:AK793"/>
    <mergeCell ref="AL793:AR793"/>
    <mergeCell ref="AS793:AY793"/>
    <mergeCell ref="H794:P794"/>
    <mergeCell ref="Q794:W794"/>
    <mergeCell ref="X794:AD794"/>
    <mergeCell ref="AE794:AK794"/>
    <mergeCell ref="AL794:AR794"/>
    <mergeCell ref="B789:G795"/>
    <mergeCell ref="H789:P789"/>
    <mergeCell ref="Q789:W789"/>
    <mergeCell ref="X789:AD789"/>
    <mergeCell ref="AE789:AK789"/>
    <mergeCell ref="AL789:AR789"/>
    <mergeCell ref="X791:AD791"/>
    <mergeCell ref="AE791:AK791"/>
    <mergeCell ref="AL791:AR791"/>
    <mergeCell ref="J793:P793"/>
    <mergeCell ref="B786:G787"/>
    <mergeCell ref="H786:Y787"/>
    <mergeCell ref="Z786:AE787"/>
    <mergeCell ref="AF786:AY787"/>
    <mergeCell ref="B788:G788"/>
    <mergeCell ref="H788:AY788"/>
    <mergeCell ref="B784:G784"/>
    <mergeCell ref="H784:Y784"/>
    <mergeCell ref="Z784:AE784"/>
    <mergeCell ref="AF784:AQ784"/>
    <mergeCell ref="AR784:AY784"/>
    <mergeCell ref="B785:G785"/>
    <mergeCell ref="H785:Y785"/>
    <mergeCell ref="Z785:AE785"/>
    <mergeCell ref="AF785:AY785"/>
    <mergeCell ref="AS791:AY791"/>
    <mergeCell ref="J792:P792"/>
    <mergeCell ref="Q792:W792"/>
    <mergeCell ref="X792:AD792"/>
    <mergeCell ref="AE792:AK792"/>
    <mergeCell ref="AL792:AR792"/>
    <mergeCell ref="AS792:AY792"/>
    <mergeCell ref="AK782:AQ782"/>
    <mergeCell ref="AR782:AY782"/>
    <mergeCell ref="B783:G783"/>
    <mergeCell ref="H783:Y783"/>
    <mergeCell ref="Z783:AE783"/>
    <mergeCell ref="AF783:AQ783"/>
    <mergeCell ref="AR783:AY783"/>
    <mergeCell ref="B780:C780"/>
    <mergeCell ref="D780:M780"/>
    <mergeCell ref="N780:AK780"/>
    <mergeCell ref="AL780:AQ780"/>
    <mergeCell ref="AR780:AU780"/>
    <mergeCell ref="AV780:AX780"/>
    <mergeCell ref="B779:C779"/>
    <mergeCell ref="D779:M779"/>
    <mergeCell ref="N779:AK779"/>
    <mergeCell ref="AL779:AQ779"/>
    <mergeCell ref="AR779:AU779"/>
    <mergeCell ref="AV779:AX779"/>
    <mergeCell ref="B778:C778"/>
    <mergeCell ref="D778:M778"/>
    <mergeCell ref="N778:AK778"/>
    <mergeCell ref="AL778:AQ778"/>
    <mergeCell ref="AR778:AU778"/>
    <mergeCell ref="AV778:AX778"/>
    <mergeCell ref="B777:C777"/>
    <mergeCell ref="D777:M777"/>
    <mergeCell ref="N777:AK777"/>
    <mergeCell ref="AL777:AQ777"/>
    <mergeCell ref="AR777:AU777"/>
    <mergeCell ref="AV777:AX777"/>
    <mergeCell ref="B776:C776"/>
    <mergeCell ref="D776:M776"/>
    <mergeCell ref="N776:AK776"/>
    <mergeCell ref="AL776:AQ776"/>
    <mergeCell ref="AR776:AU776"/>
    <mergeCell ref="AV776:AX776"/>
    <mergeCell ref="B775:C775"/>
    <mergeCell ref="D775:M775"/>
    <mergeCell ref="N775:AK775"/>
    <mergeCell ref="AL775:AQ775"/>
    <mergeCell ref="AR775:AU775"/>
    <mergeCell ref="AV775:AX775"/>
    <mergeCell ref="B772:C772"/>
    <mergeCell ref="D772:M772"/>
    <mergeCell ref="N772:AK772"/>
    <mergeCell ref="AL772:AQ772"/>
    <mergeCell ref="AR772:AU772"/>
    <mergeCell ref="AV772:AX772"/>
    <mergeCell ref="B771:C771"/>
    <mergeCell ref="D771:M771"/>
    <mergeCell ref="N771:AK771"/>
    <mergeCell ref="AL771:AQ771"/>
    <mergeCell ref="AR771:AU771"/>
    <mergeCell ref="AV771:AX771"/>
    <mergeCell ref="B770:C770"/>
    <mergeCell ref="D770:M770"/>
    <mergeCell ref="N770:AK770"/>
    <mergeCell ref="AL770:AQ770"/>
    <mergeCell ref="AR770:AU770"/>
    <mergeCell ref="AV770:AX770"/>
    <mergeCell ref="B769:C769"/>
    <mergeCell ref="D769:M769"/>
    <mergeCell ref="N769:AK769"/>
    <mergeCell ref="AL769:AQ769"/>
    <mergeCell ref="AR769:AU769"/>
    <mergeCell ref="AV769:AX769"/>
    <mergeCell ref="B768:C768"/>
    <mergeCell ref="D768:M768"/>
    <mergeCell ref="N768:AK768"/>
    <mergeCell ref="AL768:AQ768"/>
    <mergeCell ref="AR768:AU768"/>
    <mergeCell ref="AV768:AX768"/>
    <mergeCell ref="AL765:AR765"/>
    <mergeCell ref="AS765:AW765"/>
    <mergeCell ref="B767:C767"/>
    <mergeCell ref="D767:M767"/>
    <mergeCell ref="N767:AK767"/>
    <mergeCell ref="AL767:AQ767"/>
    <mergeCell ref="AR767:AU767"/>
    <mergeCell ref="AV767:AX767"/>
    <mergeCell ref="Z764:AF764"/>
    <mergeCell ref="AG764:AK764"/>
    <mergeCell ref="AL764:AR764"/>
    <mergeCell ref="AS764:AW764"/>
    <mergeCell ref="B765:H765"/>
    <mergeCell ref="I765:M765"/>
    <mergeCell ref="N765:T765"/>
    <mergeCell ref="U765:Y765"/>
    <mergeCell ref="Z765:AF765"/>
    <mergeCell ref="AG765:AK765"/>
    <mergeCell ref="B763:H763"/>
    <mergeCell ref="I763:Y763"/>
    <mergeCell ref="B764:H764"/>
    <mergeCell ref="I764:M764"/>
    <mergeCell ref="N764:T764"/>
    <mergeCell ref="U764:Y764"/>
    <mergeCell ref="B760:C760"/>
    <mergeCell ref="D760:M760"/>
    <mergeCell ref="N760:AK760"/>
    <mergeCell ref="AL760:AQ760"/>
    <mergeCell ref="AR760:AU760"/>
    <mergeCell ref="AV760:AX760"/>
    <mergeCell ref="B759:C759"/>
    <mergeCell ref="D759:M759"/>
    <mergeCell ref="N759:AK759"/>
    <mergeCell ref="AL759:AQ759"/>
    <mergeCell ref="AR759:AU759"/>
    <mergeCell ref="AV759:AX759"/>
    <mergeCell ref="B758:C758"/>
    <mergeCell ref="D758:M758"/>
    <mergeCell ref="N758:AK758"/>
    <mergeCell ref="AL758:AQ758"/>
    <mergeCell ref="AR758:AU758"/>
    <mergeCell ref="AV758:AX758"/>
    <mergeCell ref="B757:C757"/>
    <mergeCell ref="D757:M757"/>
    <mergeCell ref="N757:AK757"/>
    <mergeCell ref="AL757:AQ757"/>
    <mergeCell ref="AR757:AU757"/>
    <mergeCell ref="AV757:AX757"/>
    <mergeCell ref="B756:C756"/>
    <mergeCell ref="D756:M756"/>
    <mergeCell ref="N756:AK756"/>
    <mergeCell ref="AL756:AQ756"/>
    <mergeCell ref="AR756:AU756"/>
    <mergeCell ref="AV756:AX756"/>
    <mergeCell ref="G752:AX752"/>
    <mergeCell ref="B755:C755"/>
    <mergeCell ref="D755:M755"/>
    <mergeCell ref="N755:AK755"/>
    <mergeCell ref="AL755:AQ755"/>
    <mergeCell ref="AR755:AU755"/>
    <mergeCell ref="AV755:AX755"/>
    <mergeCell ref="H750:L750"/>
    <mergeCell ref="M750:Y750"/>
    <mergeCell ref="Z750:AC750"/>
    <mergeCell ref="AD750:AH750"/>
    <mergeCell ref="AI750:AU750"/>
    <mergeCell ref="AV750:AY750"/>
    <mergeCell ref="H749:L749"/>
    <mergeCell ref="M749:Y749"/>
    <mergeCell ref="Z749:AC749"/>
    <mergeCell ref="AD749:AH749"/>
    <mergeCell ref="AI749:AU749"/>
    <mergeCell ref="AV749:AY749"/>
    <mergeCell ref="H748:L748"/>
    <mergeCell ref="M748:Y748"/>
    <mergeCell ref="Z748:AC748"/>
    <mergeCell ref="AD748:AH748"/>
    <mergeCell ref="AI748:AU748"/>
    <mergeCell ref="AV748:AY748"/>
    <mergeCell ref="H747:L747"/>
    <mergeCell ref="M747:Y747"/>
    <mergeCell ref="Z747:AC747"/>
    <mergeCell ref="AD747:AH747"/>
    <mergeCell ref="AI747:AU747"/>
    <mergeCell ref="AV747:AY747"/>
    <mergeCell ref="H746:L746"/>
    <mergeCell ref="M746:Y746"/>
    <mergeCell ref="Z746:AC746"/>
    <mergeCell ref="AD746:AH746"/>
    <mergeCell ref="AI746:AU746"/>
    <mergeCell ref="AV746:AY746"/>
    <mergeCell ref="H745:L745"/>
    <mergeCell ref="M745:Y745"/>
    <mergeCell ref="Z745:AC745"/>
    <mergeCell ref="AD745:AH745"/>
    <mergeCell ref="AI745:AU745"/>
    <mergeCell ref="AV745:AY745"/>
    <mergeCell ref="H744:L744"/>
    <mergeCell ref="M744:Y744"/>
    <mergeCell ref="Z744:AC744"/>
    <mergeCell ref="AD744:AH744"/>
    <mergeCell ref="AI744:AU744"/>
    <mergeCell ref="AV744:AY744"/>
    <mergeCell ref="H743:L743"/>
    <mergeCell ref="M743:Y743"/>
    <mergeCell ref="Z743:AC743"/>
    <mergeCell ref="AD743:AH743"/>
    <mergeCell ref="AI743:AU743"/>
    <mergeCell ref="AV743:AY743"/>
    <mergeCell ref="H742:L742"/>
    <mergeCell ref="M742:Y742"/>
    <mergeCell ref="Z742:AC742"/>
    <mergeCell ref="AD742:AH742"/>
    <mergeCell ref="AI742:AU742"/>
    <mergeCell ref="AV742:AY742"/>
    <mergeCell ref="H740:AC740"/>
    <mergeCell ref="AD740:AY740"/>
    <mergeCell ref="H741:L741"/>
    <mergeCell ref="M741:Y741"/>
    <mergeCell ref="Z741:AC741"/>
    <mergeCell ref="AD741:AH741"/>
    <mergeCell ref="AI741:AU741"/>
    <mergeCell ref="AV741:AY741"/>
    <mergeCell ref="H739:L739"/>
    <mergeCell ref="M739:Y739"/>
    <mergeCell ref="Z739:AC739"/>
    <mergeCell ref="AD739:AH739"/>
    <mergeCell ref="AI739:AU739"/>
    <mergeCell ref="AV739:AY739"/>
    <mergeCell ref="H738:L738"/>
    <mergeCell ref="M738:Y738"/>
    <mergeCell ref="Z738:AC738"/>
    <mergeCell ref="AD738:AH738"/>
    <mergeCell ref="AI738:AU738"/>
    <mergeCell ref="AV738:AY738"/>
    <mergeCell ref="H737:L737"/>
    <mergeCell ref="M737:Y737"/>
    <mergeCell ref="Z737:AC737"/>
    <mergeCell ref="AD737:AH737"/>
    <mergeCell ref="AI737:AU737"/>
    <mergeCell ref="AV737:AY737"/>
    <mergeCell ref="H736:L736"/>
    <mergeCell ref="M736:Y736"/>
    <mergeCell ref="Z736:AC736"/>
    <mergeCell ref="AD736:AH736"/>
    <mergeCell ref="AI736:AU736"/>
    <mergeCell ref="AV736:AY736"/>
    <mergeCell ref="H735:L735"/>
    <mergeCell ref="M735:Y735"/>
    <mergeCell ref="Z735:AC735"/>
    <mergeCell ref="AD735:AH735"/>
    <mergeCell ref="AI735:AU735"/>
    <mergeCell ref="AV735:AY735"/>
    <mergeCell ref="H734:L734"/>
    <mergeCell ref="M734:Y734"/>
    <mergeCell ref="Z734:AC734"/>
    <mergeCell ref="AD734:AH734"/>
    <mergeCell ref="AI734:AU734"/>
    <mergeCell ref="AV734:AY734"/>
    <mergeCell ref="H733:L733"/>
    <mergeCell ref="M733:Y733"/>
    <mergeCell ref="Z733:AC733"/>
    <mergeCell ref="AD733:AH733"/>
    <mergeCell ref="AI733:AU733"/>
    <mergeCell ref="AV733:AY733"/>
    <mergeCell ref="H732:L732"/>
    <mergeCell ref="M732:Y732"/>
    <mergeCell ref="Z732:AC732"/>
    <mergeCell ref="AD732:AH732"/>
    <mergeCell ref="AI732:AU732"/>
    <mergeCell ref="AV732:AY732"/>
    <mergeCell ref="H731:L731"/>
    <mergeCell ref="M731:Y731"/>
    <mergeCell ref="Z731:AC731"/>
    <mergeCell ref="AD731:AH731"/>
    <mergeCell ref="AI731:AU731"/>
    <mergeCell ref="AV731:AY731"/>
    <mergeCell ref="H729:AC729"/>
    <mergeCell ref="AD729:AY729"/>
    <mergeCell ref="H730:L730"/>
    <mergeCell ref="M730:Y730"/>
    <mergeCell ref="Z730:AC730"/>
    <mergeCell ref="AD730:AH730"/>
    <mergeCell ref="AI730:AU730"/>
    <mergeCell ref="AV730:AY730"/>
    <mergeCell ref="H728:L728"/>
    <mergeCell ref="M728:Y728"/>
    <mergeCell ref="Z728:AC728"/>
    <mergeCell ref="AD728:AH728"/>
    <mergeCell ref="AI728:AU728"/>
    <mergeCell ref="AV728:AY728"/>
    <mergeCell ref="H727:L727"/>
    <mergeCell ref="M727:Y727"/>
    <mergeCell ref="Z727:AC727"/>
    <mergeCell ref="AD727:AH727"/>
    <mergeCell ref="AI727:AU727"/>
    <mergeCell ref="AV727:AY727"/>
    <mergeCell ref="H726:L726"/>
    <mergeCell ref="M726:Y726"/>
    <mergeCell ref="Z726:AC726"/>
    <mergeCell ref="AD726:AH726"/>
    <mergeCell ref="AI726:AU726"/>
    <mergeCell ref="AV726:AY726"/>
    <mergeCell ref="H725:L725"/>
    <mergeCell ref="M725:Y725"/>
    <mergeCell ref="Z725:AC725"/>
    <mergeCell ref="AD725:AH725"/>
    <mergeCell ref="AI725:AU725"/>
    <mergeCell ref="AV725:AY725"/>
    <mergeCell ref="H724:L724"/>
    <mergeCell ref="M724:Y724"/>
    <mergeCell ref="Z724:AC724"/>
    <mergeCell ref="AD724:AH724"/>
    <mergeCell ref="AI724:AU724"/>
    <mergeCell ref="AV724:AY724"/>
    <mergeCell ref="H723:L723"/>
    <mergeCell ref="M723:Y723"/>
    <mergeCell ref="Z723:AC723"/>
    <mergeCell ref="AD723:AH723"/>
    <mergeCell ref="AI723:AU723"/>
    <mergeCell ref="AV723:AY723"/>
    <mergeCell ref="H722:L722"/>
    <mergeCell ref="M722:Y722"/>
    <mergeCell ref="Z722:AC722"/>
    <mergeCell ref="AD722:AH722"/>
    <mergeCell ref="AI722:AU722"/>
    <mergeCell ref="AV722:AY722"/>
    <mergeCell ref="H721:L721"/>
    <mergeCell ref="M721:Y721"/>
    <mergeCell ref="Z721:AC721"/>
    <mergeCell ref="AD721:AH721"/>
    <mergeCell ref="AI721:AU721"/>
    <mergeCell ref="AV721:AY721"/>
    <mergeCell ref="H720:L720"/>
    <mergeCell ref="M720:Y720"/>
    <mergeCell ref="Z720:AC720"/>
    <mergeCell ref="AD720:AH720"/>
    <mergeCell ref="AI720:AU720"/>
    <mergeCell ref="AV720:AY720"/>
    <mergeCell ref="H718:AC718"/>
    <mergeCell ref="AD718:AY718"/>
    <mergeCell ref="H719:L719"/>
    <mergeCell ref="M719:Y719"/>
    <mergeCell ref="Z719:AC719"/>
    <mergeCell ref="AD719:AH719"/>
    <mergeCell ref="AI719:AU719"/>
    <mergeCell ref="AV719:AY719"/>
    <mergeCell ref="H717:L717"/>
    <mergeCell ref="M717:Y717"/>
    <mergeCell ref="Z717:AC717"/>
    <mergeCell ref="AD717:AH717"/>
    <mergeCell ref="AI717:AU717"/>
    <mergeCell ref="AV717:AY717"/>
    <mergeCell ref="H716:L716"/>
    <mergeCell ref="M716:Y716"/>
    <mergeCell ref="Z716:AC716"/>
    <mergeCell ref="AD716:AH716"/>
    <mergeCell ref="AI716:AU716"/>
    <mergeCell ref="AV716:AY716"/>
    <mergeCell ref="AD710:AH710"/>
    <mergeCell ref="AI710:AU710"/>
    <mergeCell ref="AV710:AY710"/>
    <mergeCell ref="H715:L715"/>
    <mergeCell ref="M715:Y715"/>
    <mergeCell ref="Z715:AC715"/>
    <mergeCell ref="AD715:AH715"/>
    <mergeCell ref="AI715:AU715"/>
    <mergeCell ref="AV715:AY715"/>
    <mergeCell ref="H714:L714"/>
    <mergeCell ref="M714:Y714"/>
    <mergeCell ref="Z714:AC714"/>
    <mergeCell ref="AD714:AH714"/>
    <mergeCell ref="AI714:AU714"/>
    <mergeCell ref="AV714:AY714"/>
    <mergeCell ref="H713:L713"/>
    <mergeCell ref="M713:Y713"/>
    <mergeCell ref="Z713:AC713"/>
    <mergeCell ref="AD713:AH713"/>
    <mergeCell ref="AI713:AU713"/>
    <mergeCell ref="AV713:AY713"/>
    <mergeCell ref="AV708:AY708"/>
    <mergeCell ref="H709:L709"/>
    <mergeCell ref="M709:Y709"/>
    <mergeCell ref="Z709:AC709"/>
    <mergeCell ref="AD709:AH709"/>
    <mergeCell ref="AI709:AU709"/>
    <mergeCell ref="AV709:AY709"/>
    <mergeCell ref="B706:G706"/>
    <mergeCell ref="H706:AY706"/>
    <mergeCell ref="B707:G750"/>
    <mergeCell ref="H707:AC707"/>
    <mergeCell ref="AD707:AY707"/>
    <mergeCell ref="H708:L708"/>
    <mergeCell ref="M708:Y708"/>
    <mergeCell ref="Z708:AC708"/>
    <mergeCell ref="AD708:AH708"/>
    <mergeCell ref="AI708:AU708"/>
    <mergeCell ref="H712:L712"/>
    <mergeCell ref="M712:Y712"/>
    <mergeCell ref="Z712:AC712"/>
    <mergeCell ref="AD712:AH712"/>
    <mergeCell ref="AI712:AU712"/>
    <mergeCell ref="AV712:AY712"/>
    <mergeCell ref="H711:L711"/>
    <mergeCell ref="M711:Y711"/>
    <mergeCell ref="Z711:AC711"/>
    <mergeCell ref="AD711:AH711"/>
    <mergeCell ref="AI711:AU711"/>
    <mergeCell ref="AV711:AY711"/>
    <mergeCell ref="H710:L710"/>
    <mergeCell ref="M710:Y710"/>
    <mergeCell ref="Z710:AC710"/>
    <mergeCell ref="Z668:AI668"/>
    <mergeCell ref="AK668:AS668"/>
    <mergeCell ref="O669:X669"/>
    <mergeCell ref="Z669:AI669"/>
    <mergeCell ref="AK669:AS669"/>
    <mergeCell ref="O670:X671"/>
    <mergeCell ref="Z670:AI671"/>
    <mergeCell ref="AK670:AS671"/>
    <mergeCell ref="B629:G704"/>
    <mergeCell ref="W658:AL658"/>
    <mergeCell ref="W659:AL659"/>
    <mergeCell ref="O666:X666"/>
    <mergeCell ref="Z666:AI666"/>
    <mergeCell ref="AK666:AS666"/>
    <mergeCell ref="O667:X667"/>
    <mergeCell ref="Z667:AI667"/>
    <mergeCell ref="AK667:AS667"/>
    <mergeCell ref="O668:X668"/>
    <mergeCell ref="B628:G628"/>
    <mergeCell ref="H628:AY628"/>
    <mergeCell ref="D624:L624"/>
    <mergeCell ref="M624:R624"/>
    <mergeCell ref="S624:X624"/>
    <mergeCell ref="Y624:AY624"/>
    <mergeCell ref="D625:L625"/>
    <mergeCell ref="M625:R625"/>
    <mergeCell ref="S625:X625"/>
    <mergeCell ref="Y625:AY625"/>
    <mergeCell ref="D622:L622"/>
    <mergeCell ref="M622:R622"/>
    <mergeCell ref="S622:X622"/>
    <mergeCell ref="Y622:AY622"/>
    <mergeCell ref="D623:L623"/>
    <mergeCell ref="M623:R623"/>
    <mergeCell ref="S623:X623"/>
    <mergeCell ref="Y623:AY623"/>
    <mergeCell ref="M620:R620"/>
    <mergeCell ref="S620:X620"/>
    <mergeCell ref="Y620:AY620"/>
    <mergeCell ref="D621:L621"/>
    <mergeCell ref="M621:R621"/>
    <mergeCell ref="S621:X621"/>
    <mergeCell ref="Y621:AY621"/>
    <mergeCell ref="B618:C626"/>
    <mergeCell ref="D618:L618"/>
    <mergeCell ref="M618:R618"/>
    <mergeCell ref="S618:X618"/>
    <mergeCell ref="Y618:AY618"/>
    <mergeCell ref="D619:L619"/>
    <mergeCell ref="M619:R619"/>
    <mergeCell ref="S619:X619"/>
    <mergeCell ref="Y619:AY619"/>
    <mergeCell ref="D620:L620"/>
    <mergeCell ref="D626:L626"/>
    <mergeCell ref="M626:R626"/>
    <mergeCell ref="S626:X626"/>
    <mergeCell ref="Y626:AY626"/>
    <mergeCell ref="AS611:AY611"/>
    <mergeCell ref="H612:I615"/>
    <mergeCell ref="J612:P612"/>
    <mergeCell ref="Q612:W612"/>
    <mergeCell ref="X612:AD612"/>
    <mergeCell ref="AE612:AK612"/>
    <mergeCell ref="AL612:AR612"/>
    <mergeCell ref="AS612:AY612"/>
    <mergeCell ref="J613:P613"/>
    <mergeCell ref="Q613:W613"/>
    <mergeCell ref="AS616:AY616"/>
    <mergeCell ref="H617:P617"/>
    <mergeCell ref="Q617:W617"/>
    <mergeCell ref="X617:AD617"/>
    <mergeCell ref="AE617:AK617"/>
    <mergeCell ref="AL617:AR617"/>
    <mergeCell ref="AS617:AY617"/>
    <mergeCell ref="Q615:W615"/>
    <mergeCell ref="X615:AD615"/>
    <mergeCell ref="AE615:AK615"/>
    <mergeCell ref="AL615:AR615"/>
    <mergeCell ref="AS615:AY615"/>
    <mergeCell ref="H616:P616"/>
    <mergeCell ref="Q616:W616"/>
    <mergeCell ref="X616:AD616"/>
    <mergeCell ref="AE616:AK616"/>
    <mergeCell ref="AL616:AR616"/>
    <mergeCell ref="B611:G617"/>
    <mergeCell ref="H611:P611"/>
    <mergeCell ref="Q611:W611"/>
    <mergeCell ref="X611:AD611"/>
    <mergeCell ref="AE611:AK611"/>
    <mergeCell ref="AL611:AR611"/>
    <mergeCell ref="X613:AD613"/>
    <mergeCell ref="AE613:AK613"/>
    <mergeCell ref="AL613:AR613"/>
    <mergeCell ref="J615:P615"/>
    <mergeCell ref="B608:G609"/>
    <mergeCell ref="H608:Y609"/>
    <mergeCell ref="Z608:AE609"/>
    <mergeCell ref="AF608:AY609"/>
    <mergeCell ref="B610:G610"/>
    <mergeCell ref="H610:AY610"/>
    <mergeCell ref="B606:G606"/>
    <mergeCell ref="H606:Y606"/>
    <mergeCell ref="Z606:AE606"/>
    <mergeCell ref="AF606:AQ606"/>
    <mergeCell ref="AR606:AY606"/>
    <mergeCell ref="B607:G607"/>
    <mergeCell ref="H607:Y607"/>
    <mergeCell ref="Z607:AE607"/>
    <mergeCell ref="AF607:AY607"/>
    <mergeCell ref="AS613:AY613"/>
    <mergeCell ref="J614:P614"/>
    <mergeCell ref="Q614:W614"/>
    <mergeCell ref="X614:AD614"/>
    <mergeCell ref="AE614:AK614"/>
    <mergeCell ref="AL614:AR614"/>
    <mergeCell ref="AS614:AY614"/>
    <mergeCell ref="AK604:AQ604"/>
    <mergeCell ref="AR604:AY604"/>
    <mergeCell ref="B605:G605"/>
    <mergeCell ref="H605:Y605"/>
    <mergeCell ref="Z605:AE605"/>
    <mergeCell ref="AF605:AQ605"/>
    <mergeCell ref="AR605:AY605"/>
    <mergeCell ref="B602:C602"/>
    <mergeCell ref="D602:M602"/>
    <mergeCell ref="N602:AK602"/>
    <mergeCell ref="AL602:AQ602"/>
    <mergeCell ref="AR602:AU602"/>
    <mergeCell ref="AV602:AX602"/>
    <mergeCell ref="B601:C601"/>
    <mergeCell ref="D601:M601"/>
    <mergeCell ref="N601:AK601"/>
    <mergeCell ref="AL601:AQ601"/>
    <mergeCell ref="AR601:AU601"/>
    <mergeCell ref="AV601:AX601"/>
    <mergeCell ref="B600:C600"/>
    <mergeCell ref="D600:M600"/>
    <mergeCell ref="N600:AK600"/>
    <mergeCell ref="AL600:AQ600"/>
    <mergeCell ref="AR600:AU600"/>
    <mergeCell ref="AV600:AX600"/>
    <mergeCell ref="B599:C599"/>
    <mergeCell ref="D599:M599"/>
    <mergeCell ref="N599:AK599"/>
    <mergeCell ref="AL599:AQ599"/>
    <mergeCell ref="AR599:AU599"/>
    <mergeCell ref="AV599:AX599"/>
    <mergeCell ref="B598:C598"/>
    <mergeCell ref="D598:M598"/>
    <mergeCell ref="N598:AK598"/>
    <mergeCell ref="AL598:AQ598"/>
    <mergeCell ref="AR598:AU598"/>
    <mergeCell ref="AV598:AX598"/>
    <mergeCell ref="AL595:AR595"/>
    <mergeCell ref="AS595:AW595"/>
    <mergeCell ref="B597:C597"/>
    <mergeCell ref="D597:M597"/>
    <mergeCell ref="N597:AK597"/>
    <mergeCell ref="AL597:AQ597"/>
    <mergeCell ref="AR597:AU597"/>
    <mergeCell ref="AV597:AX597"/>
    <mergeCell ref="Z594:AF594"/>
    <mergeCell ref="AG594:AK594"/>
    <mergeCell ref="AL594:AR594"/>
    <mergeCell ref="AS594:AW594"/>
    <mergeCell ref="B595:H595"/>
    <mergeCell ref="I595:M595"/>
    <mergeCell ref="N595:T595"/>
    <mergeCell ref="U595:Y595"/>
    <mergeCell ref="Z595:AF595"/>
    <mergeCell ref="AG595:AK595"/>
    <mergeCell ref="B593:H593"/>
    <mergeCell ref="I593:Y593"/>
    <mergeCell ref="B594:H594"/>
    <mergeCell ref="I594:M594"/>
    <mergeCell ref="N594:T594"/>
    <mergeCell ref="U594:Y594"/>
    <mergeCell ref="B590:C590"/>
    <mergeCell ref="D590:M590"/>
    <mergeCell ref="N590:AK590"/>
    <mergeCell ref="AL590:AQ590"/>
    <mergeCell ref="AR590:AU590"/>
    <mergeCell ref="AV590:AX590"/>
    <mergeCell ref="B589:C589"/>
    <mergeCell ref="D589:M589"/>
    <mergeCell ref="N589:AK589"/>
    <mergeCell ref="AL589:AQ589"/>
    <mergeCell ref="AR589:AU589"/>
    <mergeCell ref="AV589:AX589"/>
    <mergeCell ref="B588:C588"/>
    <mergeCell ref="D588:M588"/>
    <mergeCell ref="N588:AK588"/>
    <mergeCell ref="AL588:AQ588"/>
    <mergeCell ref="AR588:AU588"/>
    <mergeCell ref="AV588:AX588"/>
    <mergeCell ref="B587:C587"/>
    <mergeCell ref="D587:M587"/>
    <mergeCell ref="N587:AK587"/>
    <mergeCell ref="AL587:AQ587"/>
    <mergeCell ref="AR587:AU587"/>
    <mergeCell ref="AV587:AX587"/>
    <mergeCell ref="B586:C586"/>
    <mergeCell ref="D586:M586"/>
    <mergeCell ref="N586:AK586"/>
    <mergeCell ref="AL586:AQ586"/>
    <mergeCell ref="AR586:AU586"/>
    <mergeCell ref="AV586:AX586"/>
    <mergeCell ref="B585:C585"/>
    <mergeCell ref="D585:M585"/>
    <mergeCell ref="N585:AK585"/>
    <mergeCell ref="AL585:AQ585"/>
    <mergeCell ref="AR585:AU585"/>
    <mergeCell ref="AV585:AX585"/>
    <mergeCell ref="B582:C582"/>
    <mergeCell ref="D582:M582"/>
    <mergeCell ref="N582:AK582"/>
    <mergeCell ref="AL582:AQ582"/>
    <mergeCell ref="AR582:AU582"/>
    <mergeCell ref="AV582:AX582"/>
    <mergeCell ref="B581:C581"/>
    <mergeCell ref="D581:M581"/>
    <mergeCell ref="N581:AK581"/>
    <mergeCell ref="AL581:AQ581"/>
    <mergeCell ref="AR581:AU581"/>
    <mergeCell ref="AV581:AX581"/>
    <mergeCell ref="B580:C580"/>
    <mergeCell ref="D580:M580"/>
    <mergeCell ref="N580:AK580"/>
    <mergeCell ref="AL580:AQ580"/>
    <mergeCell ref="AR580:AU580"/>
    <mergeCell ref="AV580:AX580"/>
    <mergeCell ref="B579:C579"/>
    <mergeCell ref="D579:M579"/>
    <mergeCell ref="N579:AK579"/>
    <mergeCell ref="AL579:AQ579"/>
    <mergeCell ref="AR579:AU579"/>
    <mergeCell ref="AV579:AX579"/>
    <mergeCell ref="B578:C578"/>
    <mergeCell ref="D578:M578"/>
    <mergeCell ref="N578:AK578"/>
    <mergeCell ref="AL578:AQ578"/>
    <mergeCell ref="AR578:AU578"/>
    <mergeCell ref="AV578:AX578"/>
    <mergeCell ref="G574:AX574"/>
    <mergeCell ref="B577:C577"/>
    <mergeCell ref="D577:M577"/>
    <mergeCell ref="N577:AK577"/>
    <mergeCell ref="AL577:AQ577"/>
    <mergeCell ref="AR577:AU577"/>
    <mergeCell ref="AV577:AX577"/>
    <mergeCell ref="H572:L572"/>
    <mergeCell ref="M572:Y572"/>
    <mergeCell ref="Z572:AC572"/>
    <mergeCell ref="AD572:AH572"/>
    <mergeCell ref="AI572:AU572"/>
    <mergeCell ref="AV572:AY572"/>
    <mergeCell ref="H571:L571"/>
    <mergeCell ref="M571:Y571"/>
    <mergeCell ref="Z571:AC571"/>
    <mergeCell ref="AD571:AH571"/>
    <mergeCell ref="AI571:AU571"/>
    <mergeCell ref="AV571:AY571"/>
    <mergeCell ref="H570:L570"/>
    <mergeCell ref="M570:Y570"/>
    <mergeCell ref="Z570:AC570"/>
    <mergeCell ref="AD570:AH570"/>
    <mergeCell ref="AI570:AU570"/>
    <mergeCell ref="AV570:AY570"/>
    <mergeCell ref="H569:L569"/>
    <mergeCell ref="M569:Y569"/>
    <mergeCell ref="Z569:AC569"/>
    <mergeCell ref="AD569:AH569"/>
    <mergeCell ref="AI569:AU569"/>
    <mergeCell ref="AV569:AY569"/>
    <mergeCell ref="H568:L568"/>
    <mergeCell ref="M568:Y568"/>
    <mergeCell ref="Z568:AC568"/>
    <mergeCell ref="AD568:AH568"/>
    <mergeCell ref="AI568:AU568"/>
    <mergeCell ref="AV568:AY568"/>
    <mergeCell ref="H567:L567"/>
    <mergeCell ref="M567:Y567"/>
    <mergeCell ref="Z567:AC567"/>
    <mergeCell ref="AD567:AH567"/>
    <mergeCell ref="AI567:AU567"/>
    <mergeCell ref="AV567:AY567"/>
    <mergeCell ref="H566:L566"/>
    <mergeCell ref="M566:Y566"/>
    <mergeCell ref="Z566:AC566"/>
    <mergeCell ref="AD566:AH566"/>
    <mergeCell ref="AI566:AU566"/>
    <mergeCell ref="AV566:AY566"/>
    <mergeCell ref="H565:L565"/>
    <mergeCell ref="M565:Y565"/>
    <mergeCell ref="Z565:AC565"/>
    <mergeCell ref="AD565:AH565"/>
    <mergeCell ref="AI565:AU565"/>
    <mergeCell ref="AV565:AY565"/>
    <mergeCell ref="H564:L564"/>
    <mergeCell ref="M564:Y564"/>
    <mergeCell ref="Z564:AC564"/>
    <mergeCell ref="AD564:AH564"/>
    <mergeCell ref="AI564:AU564"/>
    <mergeCell ref="AV564:AY564"/>
    <mergeCell ref="H562:AC562"/>
    <mergeCell ref="AD562:AY562"/>
    <mergeCell ref="H563:L563"/>
    <mergeCell ref="M563:Y563"/>
    <mergeCell ref="Z563:AC563"/>
    <mergeCell ref="AD563:AH563"/>
    <mergeCell ref="AI563:AU563"/>
    <mergeCell ref="AV563:AY563"/>
    <mergeCell ref="H561:L561"/>
    <mergeCell ref="M561:Y561"/>
    <mergeCell ref="Z561:AC561"/>
    <mergeCell ref="AD561:AH561"/>
    <mergeCell ref="AI561:AU561"/>
    <mergeCell ref="AV561:AY561"/>
    <mergeCell ref="H560:L560"/>
    <mergeCell ref="M560:Y560"/>
    <mergeCell ref="Z560:AC560"/>
    <mergeCell ref="AD560:AH560"/>
    <mergeCell ref="AI560:AU560"/>
    <mergeCell ref="AV560:AY560"/>
    <mergeCell ref="H559:L559"/>
    <mergeCell ref="M559:Y559"/>
    <mergeCell ref="Z559:AC559"/>
    <mergeCell ref="AD559:AH559"/>
    <mergeCell ref="AI559:AU559"/>
    <mergeCell ref="AV559:AY559"/>
    <mergeCell ref="H558:L558"/>
    <mergeCell ref="M558:Y558"/>
    <mergeCell ref="Z558:AC558"/>
    <mergeCell ref="AD558:AH558"/>
    <mergeCell ref="AI558:AU558"/>
    <mergeCell ref="AV558:AY558"/>
    <mergeCell ref="H557:L557"/>
    <mergeCell ref="M557:Y557"/>
    <mergeCell ref="Z557:AC557"/>
    <mergeCell ref="AD557:AH557"/>
    <mergeCell ref="AI557:AU557"/>
    <mergeCell ref="AV557:AY557"/>
    <mergeCell ref="H556:L556"/>
    <mergeCell ref="M556:Y556"/>
    <mergeCell ref="Z556:AC556"/>
    <mergeCell ref="AD556:AH556"/>
    <mergeCell ref="AI556:AU556"/>
    <mergeCell ref="AV556:AY556"/>
    <mergeCell ref="H555:L555"/>
    <mergeCell ref="M555:Y555"/>
    <mergeCell ref="Z555:AC555"/>
    <mergeCell ref="AD555:AH555"/>
    <mergeCell ref="AI555:AU555"/>
    <mergeCell ref="AV555:AY555"/>
    <mergeCell ref="H554:L554"/>
    <mergeCell ref="M554:Y554"/>
    <mergeCell ref="Z554:AC554"/>
    <mergeCell ref="AD554:AH554"/>
    <mergeCell ref="AI554:AU554"/>
    <mergeCell ref="AV554:AY554"/>
    <mergeCell ref="H553:L553"/>
    <mergeCell ref="M553:Y553"/>
    <mergeCell ref="Z553:AC553"/>
    <mergeCell ref="AD553:AH553"/>
    <mergeCell ref="AI553:AU553"/>
    <mergeCell ref="AV553:AY553"/>
    <mergeCell ref="H551:AC551"/>
    <mergeCell ref="AD551:AY551"/>
    <mergeCell ref="H552:L552"/>
    <mergeCell ref="M552:Y552"/>
    <mergeCell ref="Z552:AC552"/>
    <mergeCell ref="AD552:AH552"/>
    <mergeCell ref="AI552:AU552"/>
    <mergeCell ref="AV552:AY552"/>
    <mergeCell ref="H550:L550"/>
    <mergeCell ref="M550:Y550"/>
    <mergeCell ref="Z550:AC550"/>
    <mergeCell ref="AD550:AH550"/>
    <mergeCell ref="AI550:AU550"/>
    <mergeCell ref="AV550:AY550"/>
    <mergeCell ref="H549:L549"/>
    <mergeCell ref="M549:Y549"/>
    <mergeCell ref="Z549:AC549"/>
    <mergeCell ref="AD549:AH549"/>
    <mergeCell ref="AI549:AU549"/>
    <mergeCell ref="AV549:AY549"/>
    <mergeCell ref="H548:L548"/>
    <mergeCell ref="M548:Y548"/>
    <mergeCell ref="Z548:AC548"/>
    <mergeCell ref="AD548:AH548"/>
    <mergeCell ref="AI548:AU548"/>
    <mergeCell ref="AV548:AY548"/>
    <mergeCell ref="H547:L547"/>
    <mergeCell ref="M547:Y547"/>
    <mergeCell ref="Z547:AC547"/>
    <mergeCell ref="AD547:AH547"/>
    <mergeCell ref="AI547:AU547"/>
    <mergeCell ref="AV547:AY547"/>
    <mergeCell ref="H546:L546"/>
    <mergeCell ref="M546:Y546"/>
    <mergeCell ref="Z546:AC546"/>
    <mergeCell ref="AD546:AH546"/>
    <mergeCell ref="AI546:AU546"/>
    <mergeCell ref="AV546:AY546"/>
    <mergeCell ref="H545:L545"/>
    <mergeCell ref="M545:Y545"/>
    <mergeCell ref="Z545:AC545"/>
    <mergeCell ref="AD545:AH545"/>
    <mergeCell ref="AI545:AU545"/>
    <mergeCell ref="AV545:AY545"/>
    <mergeCell ref="H544:L544"/>
    <mergeCell ref="M544:Y544"/>
    <mergeCell ref="Z544:AC544"/>
    <mergeCell ref="AD544:AH544"/>
    <mergeCell ref="AI544:AU544"/>
    <mergeCell ref="AV544:AY544"/>
    <mergeCell ref="H543:L543"/>
    <mergeCell ref="M543:Y543"/>
    <mergeCell ref="Z543:AC543"/>
    <mergeCell ref="AD543:AH543"/>
    <mergeCell ref="AI543:AU543"/>
    <mergeCell ref="AV543:AY543"/>
    <mergeCell ref="H542:L542"/>
    <mergeCell ref="M542:Y542"/>
    <mergeCell ref="Z542:AC542"/>
    <mergeCell ref="AD542:AH542"/>
    <mergeCell ref="AI542:AU542"/>
    <mergeCell ref="AV542:AY542"/>
    <mergeCell ref="H540:AC540"/>
    <mergeCell ref="AD540:AY540"/>
    <mergeCell ref="H541:L541"/>
    <mergeCell ref="M541:Y541"/>
    <mergeCell ref="Z541:AC541"/>
    <mergeCell ref="AD541:AH541"/>
    <mergeCell ref="AI541:AU541"/>
    <mergeCell ref="AV541:AY541"/>
    <mergeCell ref="H539:L539"/>
    <mergeCell ref="M539:Y539"/>
    <mergeCell ref="Z539:AC539"/>
    <mergeCell ref="AD539:AH539"/>
    <mergeCell ref="AI539:AU539"/>
    <mergeCell ref="AV539:AY539"/>
    <mergeCell ref="H538:L538"/>
    <mergeCell ref="M538:Y538"/>
    <mergeCell ref="Z538:AC538"/>
    <mergeCell ref="AD538:AH538"/>
    <mergeCell ref="AI538:AU538"/>
    <mergeCell ref="AV538:AY538"/>
    <mergeCell ref="AD532:AH532"/>
    <mergeCell ref="AI532:AU532"/>
    <mergeCell ref="AV532:AY532"/>
    <mergeCell ref="H537:L537"/>
    <mergeCell ref="M537:Y537"/>
    <mergeCell ref="Z537:AC537"/>
    <mergeCell ref="AD537:AH537"/>
    <mergeCell ref="AI537:AU537"/>
    <mergeCell ref="AV537:AY537"/>
    <mergeCell ref="H536:L536"/>
    <mergeCell ref="M536:Y536"/>
    <mergeCell ref="Z536:AC536"/>
    <mergeCell ref="AD536:AH536"/>
    <mergeCell ref="AI536:AU536"/>
    <mergeCell ref="AV536:AY536"/>
    <mergeCell ref="H535:L535"/>
    <mergeCell ref="M535:Y535"/>
    <mergeCell ref="Z535:AC535"/>
    <mergeCell ref="AD535:AH535"/>
    <mergeCell ref="AI535:AU535"/>
    <mergeCell ref="AV535:AY535"/>
    <mergeCell ref="AV530:AY530"/>
    <mergeCell ref="H531:L531"/>
    <mergeCell ref="M531:Y531"/>
    <mergeCell ref="Z531:AC531"/>
    <mergeCell ref="AD531:AH531"/>
    <mergeCell ref="AI531:AU531"/>
    <mergeCell ref="AV531:AY531"/>
    <mergeCell ref="B528:G528"/>
    <mergeCell ref="H528:AY528"/>
    <mergeCell ref="B529:G572"/>
    <mergeCell ref="H529:AC529"/>
    <mergeCell ref="AD529:AY529"/>
    <mergeCell ref="H530:L530"/>
    <mergeCell ref="M530:Y530"/>
    <mergeCell ref="Z530:AC530"/>
    <mergeCell ref="AD530:AH530"/>
    <mergeCell ref="AI530:AU530"/>
    <mergeCell ref="H534:L534"/>
    <mergeCell ref="M534:Y534"/>
    <mergeCell ref="Z534:AC534"/>
    <mergeCell ref="AD534:AH534"/>
    <mergeCell ref="AI534:AU534"/>
    <mergeCell ref="AV534:AY534"/>
    <mergeCell ref="H533:L533"/>
    <mergeCell ref="M533:Y533"/>
    <mergeCell ref="Z533:AC533"/>
    <mergeCell ref="AD533:AH533"/>
    <mergeCell ref="AI533:AU533"/>
    <mergeCell ref="AV533:AY533"/>
    <mergeCell ref="H532:L532"/>
    <mergeCell ref="M532:Y532"/>
    <mergeCell ref="Z532:AC532"/>
    <mergeCell ref="Y493:AH493"/>
    <mergeCell ref="AJ493:AR493"/>
    <mergeCell ref="N494:W494"/>
    <mergeCell ref="Y494:AH494"/>
    <mergeCell ref="AJ494:AR494"/>
    <mergeCell ref="N495:W496"/>
    <mergeCell ref="Y495:AH496"/>
    <mergeCell ref="AJ495:AR496"/>
    <mergeCell ref="B451:G526"/>
    <mergeCell ref="V483:AK483"/>
    <mergeCell ref="V484:AK484"/>
    <mergeCell ref="N491:W491"/>
    <mergeCell ref="Y491:AH491"/>
    <mergeCell ref="AJ491:AR491"/>
    <mergeCell ref="N492:W492"/>
    <mergeCell ref="Y492:AH492"/>
    <mergeCell ref="AJ492:AR492"/>
    <mergeCell ref="N493:W493"/>
    <mergeCell ref="B450:G450"/>
    <mergeCell ref="H450:AY450"/>
    <mergeCell ref="D446:L446"/>
    <mergeCell ref="M446:R446"/>
    <mergeCell ref="S446:X446"/>
    <mergeCell ref="Y446:AY446"/>
    <mergeCell ref="D447:L447"/>
    <mergeCell ref="M447:R447"/>
    <mergeCell ref="S447:X447"/>
    <mergeCell ref="Y447:AY447"/>
    <mergeCell ref="D444:L444"/>
    <mergeCell ref="M444:R444"/>
    <mergeCell ref="S444:X444"/>
    <mergeCell ref="Y444:AY444"/>
    <mergeCell ref="D445:L445"/>
    <mergeCell ref="M445:R445"/>
    <mergeCell ref="S445:X445"/>
    <mergeCell ref="Y445:AY445"/>
    <mergeCell ref="M442:R442"/>
    <mergeCell ref="S442:X442"/>
    <mergeCell ref="Y442:AY442"/>
    <mergeCell ref="D443:L443"/>
    <mergeCell ref="M443:R443"/>
    <mergeCell ref="S443:X443"/>
    <mergeCell ref="Y443:AY443"/>
    <mergeCell ref="B440:C448"/>
    <mergeCell ref="D440:L440"/>
    <mergeCell ref="M440:R440"/>
    <mergeCell ref="S440:X440"/>
    <mergeCell ref="Y440:AY440"/>
    <mergeCell ref="D441:L441"/>
    <mergeCell ref="M441:R441"/>
    <mergeCell ref="S441:X441"/>
    <mergeCell ref="Y441:AY441"/>
    <mergeCell ref="D442:L442"/>
    <mergeCell ref="D448:L448"/>
    <mergeCell ref="M448:R448"/>
    <mergeCell ref="S448:X448"/>
    <mergeCell ref="Y448:AY448"/>
    <mergeCell ref="AS433:AY433"/>
    <mergeCell ref="H434:I437"/>
    <mergeCell ref="J434:P434"/>
    <mergeCell ref="Q434:W434"/>
    <mergeCell ref="X434:AD434"/>
    <mergeCell ref="AE434:AK434"/>
    <mergeCell ref="AL434:AR434"/>
    <mergeCell ref="AS434:AY434"/>
    <mergeCell ref="J435:P435"/>
    <mergeCell ref="Q435:W435"/>
    <mergeCell ref="AS438:AY438"/>
    <mergeCell ref="H439:P439"/>
    <mergeCell ref="Q439:W439"/>
    <mergeCell ref="X439:AD439"/>
    <mergeCell ref="AE439:AK439"/>
    <mergeCell ref="AL439:AR439"/>
    <mergeCell ref="AS439:AY439"/>
    <mergeCell ref="Q437:W437"/>
    <mergeCell ref="X437:AD437"/>
    <mergeCell ref="AE437:AK437"/>
    <mergeCell ref="AL437:AR437"/>
    <mergeCell ref="AS437:AY437"/>
    <mergeCell ref="H438:P438"/>
    <mergeCell ref="Q438:W438"/>
    <mergeCell ref="X438:AD438"/>
    <mergeCell ref="AE438:AK438"/>
    <mergeCell ref="AL438:AR438"/>
    <mergeCell ref="B433:G439"/>
    <mergeCell ref="H433:P433"/>
    <mergeCell ref="Q433:W433"/>
    <mergeCell ref="X433:AD433"/>
    <mergeCell ref="AE433:AK433"/>
    <mergeCell ref="AL433:AR433"/>
    <mergeCell ref="X435:AD435"/>
    <mergeCell ref="AE435:AK435"/>
    <mergeCell ref="AL435:AR435"/>
    <mergeCell ref="J437:P437"/>
    <mergeCell ref="B430:G431"/>
    <mergeCell ref="H430:Y431"/>
    <mergeCell ref="Z430:AE431"/>
    <mergeCell ref="AF430:AY431"/>
    <mergeCell ref="B432:G432"/>
    <mergeCell ref="H432:AY432"/>
    <mergeCell ref="B428:G428"/>
    <mergeCell ref="H428:Y428"/>
    <mergeCell ref="Z428:AE428"/>
    <mergeCell ref="AF428:AQ428"/>
    <mergeCell ref="AR428:AY428"/>
    <mergeCell ref="B429:G429"/>
    <mergeCell ref="H429:Y429"/>
    <mergeCell ref="Z429:AE429"/>
    <mergeCell ref="AF429:AY429"/>
    <mergeCell ref="AS435:AY435"/>
    <mergeCell ref="J436:P436"/>
    <mergeCell ref="Q436:W436"/>
    <mergeCell ref="X436:AD436"/>
    <mergeCell ref="AE436:AK436"/>
    <mergeCell ref="AL436:AR436"/>
    <mergeCell ref="AS436:AY436"/>
    <mergeCell ref="AK426:AQ426"/>
    <mergeCell ref="AR426:AY426"/>
    <mergeCell ref="B427:G427"/>
    <mergeCell ref="H427:Y427"/>
    <mergeCell ref="Z427:AE427"/>
    <mergeCell ref="AF427:AQ427"/>
    <mergeCell ref="AR427:AY427"/>
    <mergeCell ref="B424:C424"/>
    <mergeCell ref="D424:M424"/>
    <mergeCell ref="N424:AK424"/>
    <mergeCell ref="AL424:AQ424"/>
    <mergeCell ref="AR424:AU424"/>
    <mergeCell ref="AV424:AX424"/>
    <mergeCell ref="B423:C423"/>
    <mergeCell ref="D423:M423"/>
    <mergeCell ref="N423:AK423"/>
    <mergeCell ref="AL423:AQ423"/>
    <mergeCell ref="AR423:AU423"/>
    <mergeCell ref="AV423:AX423"/>
    <mergeCell ref="B422:C422"/>
    <mergeCell ref="D422:M422"/>
    <mergeCell ref="N422:AK422"/>
    <mergeCell ref="AL422:AQ422"/>
    <mergeCell ref="AR422:AU422"/>
    <mergeCell ref="AV422:AX422"/>
    <mergeCell ref="B421:C421"/>
    <mergeCell ref="D421:M421"/>
    <mergeCell ref="N421:AK421"/>
    <mergeCell ref="AL421:AQ421"/>
    <mergeCell ref="AR421:AU421"/>
    <mergeCell ref="AV421:AX421"/>
    <mergeCell ref="B420:C420"/>
    <mergeCell ref="D420:M420"/>
    <mergeCell ref="N420:AK420"/>
    <mergeCell ref="AL420:AQ420"/>
    <mergeCell ref="AR420:AU420"/>
    <mergeCell ref="AV420:AX420"/>
    <mergeCell ref="B419:C419"/>
    <mergeCell ref="D419:M419"/>
    <mergeCell ref="N419:AK419"/>
    <mergeCell ref="AL419:AQ419"/>
    <mergeCell ref="AR419:AU419"/>
    <mergeCell ref="AV419:AX419"/>
    <mergeCell ref="B416:C416"/>
    <mergeCell ref="D416:M416"/>
    <mergeCell ref="N416:AK416"/>
    <mergeCell ref="AL416:AQ416"/>
    <mergeCell ref="AR416:AU416"/>
    <mergeCell ref="AV416:AX416"/>
    <mergeCell ref="B415:C415"/>
    <mergeCell ref="D415:M415"/>
    <mergeCell ref="N415:AK415"/>
    <mergeCell ref="AL415:AQ415"/>
    <mergeCell ref="AR415:AU415"/>
    <mergeCell ref="AV415:AX415"/>
    <mergeCell ref="B414:C414"/>
    <mergeCell ref="D414:M414"/>
    <mergeCell ref="N414:AK414"/>
    <mergeCell ref="AL414:AQ414"/>
    <mergeCell ref="AR414:AU414"/>
    <mergeCell ref="AV414:AX414"/>
    <mergeCell ref="B413:C413"/>
    <mergeCell ref="D413:M413"/>
    <mergeCell ref="N413:AK413"/>
    <mergeCell ref="AL413:AQ413"/>
    <mergeCell ref="AR413:AU413"/>
    <mergeCell ref="AV413:AX413"/>
    <mergeCell ref="B412:C412"/>
    <mergeCell ref="D412:M412"/>
    <mergeCell ref="N412:AK412"/>
    <mergeCell ref="AL412:AQ412"/>
    <mergeCell ref="AR412:AU412"/>
    <mergeCell ref="AV412:AX412"/>
    <mergeCell ref="B411:C411"/>
    <mergeCell ref="D411:M411"/>
    <mergeCell ref="N411:AK411"/>
    <mergeCell ref="AL411:AQ411"/>
    <mergeCell ref="AR411:AU411"/>
    <mergeCell ref="AV411:AX411"/>
    <mergeCell ref="B408:C408"/>
    <mergeCell ref="D408:M408"/>
    <mergeCell ref="N408:AK408"/>
    <mergeCell ref="AL408:AQ408"/>
    <mergeCell ref="AR408:AU408"/>
    <mergeCell ref="AV408:AX408"/>
    <mergeCell ref="B407:C407"/>
    <mergeCell ref="D407:M407"/>
    <mergeCell ref="N407:AK407"/>
    <mergeCell ref="AL407:AQ407"/>
    <mergeCell ref="AR407:AU407"/>
    <mergeCell ref="AV407:AX407"/>
    <mergeCell ref="B406:C406"/>
    <mergeCell ref="D406:M406"/>
    <mergeCell ref="N406:AK406"/>
    <mergeCell ref="AL406:AQ406"/>
    <mergeCell ref="AR406:AU406"/>
    <mergeCell ref="AV406:AX406"/>
    <mergeCell ref="B405:C405"/>
    <mergeCell ref="D405:M405"/>
    <mergeCell ref="N405:AK405"/>
    <mergeCell ref="AL405:AQ405"/>
    <mergeCell ref="AR405:AU405"/>
    <mergeCell ref="AV405:AX405"/>
    <mergeCell ref="B404:C404"/>
    <mergeCell ref="D404:M404"/>
    <mergeCell ref="N404:AK404"/>
    <mergeCell ref="AL404:AQ404"/>
    <mergeCell ref="AR404:AU404"/>
    <mergeCell ref="AV404:AX404"/>
    <mergeCell ref="AL401:AR401"/>
    <mergeCell ref="AS401:AW401"/>
    <mergeCell ref="B403:C403"/>
    <mergeCell ref="D403:M403"/>
    <mergeCell ref="N403:AK403"/>
    <mergeCell ref="AL403:AQ403"/>
    <mergeCell ref="AR403:AU403"/>
    <mergeCell ref="AV403:AX403"/>
    <mergeCell ref="Z400:AF400"/>
    <mergeCell ref="AG400:AK400"/>
    <mergeCell ref="AL400:AR400"/>
    <mergeCell ref="AS400:AW400"/>
    <mergeCell ref="B401:H401"/>
    <mergeCell ref="I401:M401"/>
    <mergeCell ref="N401:T401"/>
    <mergeCell ref="U401:Y401"/>
    <mergeCell ref="Z401:AF401"/>
    <mergeCell ref="AG401:AK401"/>
    <mergeCell ref="B399:H399"/>
    <mergeCell ref="I399:Y399"/>
    <mergeCell ref="B400:H400"/>
    <mergeCell ref="I400:M400"/>
    <mergeCell ref="N400:T400"/>
    <mergeCell ref="U400:Y400"/>
    <mergeCell ref="B396:C396"/>
    <mergeCell ref="D396:M396"/>
    <mergeCell ref="N396:AK396"/>
    <mergeCell ref="AL396:AQ396"/>
    <mergeCell ref="AR396:AU396"/>
    <mergeCell ref="AV396:AX396"/>
    <mergeCell ref="B395:C395"/>
    <mergeCell ref="D395:M395"/>
    <mergeCell ref="N395:AK395"/>
    <mergeCell ref="AL395:AQ395"/>
    <mergeCell ref="AR395:AU395"/>
    <mergeCell ref="AV395:AX395"/>
    <mergeCell ref="B394:C394"/>
    <mergeCell ref="D394:M394"/>
    <mergeCell ref="N394:AK394"/>
    <mergeCell ref="AL394:AQ394"/>
    <mergeCell ref="AR394:AU394"/>
    <mergeCell ref="AV394:AX394"/>
    <mergeCell ref="B393:C393"/>
    <mergeCell ref="D393:M393"/>
    <mergeCell ref="N393:AK393"/>
    <mergeCell ref="AL393:AQ393"/>
    <mergeCell ref="AR393:AU393"/>
    <mergeCell ref="AV393:AX393"/>
    <mergeCell ref="B392:C392"/>
    <mergeCell ref="D392:M392"/>
    <mergeCell ref="N392:AK392"/>
    <mergeCell ref="AL392:AQ392"/>
    <mergeCell ref="AR392:AU392"/>
    <mergeCell ref="AV392:AX392"/>
    <mergeCell ref="G388:AX388"/>
    <mergeCell ref="B391:C391"/>
    <mergeCell ref="D391:M391"/>
    <mergeCell ref="N391:AK391"/>
    <mergeCell ref="AL391:AQ391"/>
    <mergeCell ref="AR391:AU391"/>
    <mergeCell ref="AV391:AX391"/>
    <mergeCell ref="H386:L386"/>
    <mergeCell ref="M386:Y386"/>
    <mergeCell ref="Z386:AC386"/>
    <mergeCell ref="AD386:AH386"/>
    <mergeCell ref="AI386:AU386"/>
    <mergeCell ref="AV386:AY386"/>
    <mergeCell ref="H385:L385"/>
    <mergeCell ref="M385:Y385"/>
    <mergeCell ref="Z385:AC385"/>
    <mergeCell ref="AD385:AH385"/>
    <mergeCell ref="AI385:AU385"/>
    <mergeCell ref="AV385:AY385"/>
    <mergeCell ref="H384:L384"/>
    <mergeCell ref="M384:Y384"/>
    <mergeCell ref="Z384:AC384"/>
    <mergeCell ref="AD384:AH384"/>
    <mergeCell ref="AI384:AU384"/>
    <mergeCell ref="AV384:AY384"/>
    <mergeCell ref="H383:L383"/>
    <mergeCell ref="M383:Y383"/>
    <mergeCell ref="Z383:AC383"/>
    <mergeCell ref="AD383:AH383"/>
    <mergeCell ref="AI383:AU383"/>
    <mergeCell ref="AV383:AY383"/>
    <mergeCell ref="H382:L382"/>
    <mergeCell ref="M382:Y382"/>
    <mergeCell ref="Z382:AC382"/>
    <mergeCell ref="AD382:AH382"/>
    <mergeCell ref="AI382:AU382"/>
    <mergeCell ref="AV382:AY382"/>
    <mergeCell ref="H381:L381"/>
    <mergeCell ref="M381:Y381"/>
    <mergeCell ref="Z381:AC381"/>
    <mergeCell ref="AD381:AH381"/>
    <mergeCell ref="AI381:AU381"/>
    <mergeCell ref="AV381:AY381"/>
    <mergeCell ref="H380:L380"/>
    <mergeCell ref="M380:Y380"/>
    <mergeCell ref="Z380:AC380"/>
    <mergeCell ref="AD380:AH380"/>
    <mergeCell ref="AI380:AU380"/>
    <mergeCell ref="AV380:AY380"/>
    <mergeCell ref="H379:L379"/>
    <mergeCell ref="M379:Y379"/>
    <mergeCell ref="Z379:AC379"/>
    <mergeCell ref="AD379:AH379"/>
    <mergeCell ref="AI379:AU379"/>
    <mergeCell ref="AV379:AY379"/>
    <mergeCell ref="H378:L378"/>
    <mergeCell ref="M378:Y378"/>
    <mergeCell ref="Z378:AC378"/>
    <mergeCell ref="AD378:AH378"/>
    <mergeCell ref="AI378:AU378"/>
    <mergeCell ref="AV378:AY378"/>
    <mergeCell ref="H376:AC376"/>
    <mergeCell ref="AD376:AY376"/>
    <mergeCell ref="H377:L377"/>
    <mergeCell ref="M377:Y377"/>
    <mergeCell ref="Z377:AC377"/>
    <mergeCell ref="AD377:AH377"/>
    <mergeCell ref="AI377:AU377"/>
    <mergeCell ref="AV377:AY377"/>
    <mergeCell ref="H375:L375"/>
    <mergeCell ref="M375:Y375"/>
    <mergeCell ref="Z375:AC375"/>
    <mergeCell ref="AD375:AH375"/>
    <mergeCell ref="AI375:AU375"/>
    <mergeCell ref="AV375:AY375"/>
    <mergeCell ref="H374:L374"/>
    <mergeCell ref="M374:Y374"/>
    <mergeCell ref="Z374:AC374"/>
    <mergeCell ref="AD374:AH374"/>
    <mergeCell ref="AI374:AU374"/>
    <mergeCell ref="AV374:AY374"/>
    <mergeCell ref="H373:L373"/>
    <mergeCell ref="M373:Y373"/>
    <mergeCell ref="Z373:AC373"/>
    <mergeCell ref="AD373:AH373"/>
    <mergeCell ref="AI373:AU373"/>
    <mergeCell ref="AV373:AY373"/>
    <mergeCell ref="H372:L372"/>
    <mergeCell ref="M372:Y372"/>
    <mergeCell ref="Z372:AC372"/>
    <mergeCell ref="AD372:AH372"/>
    <mergeCell ref="AI372:AU372"/>
    <mergeCell ref="AV372:AY372"/>
    <mergeCell ref="H371:L371"/>
    <mergeCell ref="M371:Y371"/>
    <mergeCell ref="Z371:AC371"/>
    <mergeCell ref="AD371:AH371"/>
    <mergeCell ref="AI371:AU371"/>
    <mergeCell ref="AV371:AY371"/>
    <mergeCell ref="H370:L370"/>
    <mergeCell ref="M370:Y370"/>
    <mergeCell ref="Z370:AC370"/>
    <mergeCell ref="AD370:AH370"/>
    <mergeCell ref="AI370:AU370"/>
    <mergeCell ref="AV370:AY370"/>
    <mergeCell ref="H369:L369"/>
    <mergeCell ref="M369:Y369"/>
    <mergeCell ref="Z369:AC369"/>
    <mergeCell ref="AD369:AH369"/>
    <mergeCell ref="AI369:AU369"/>
    <mergeCell ref="AV369:AY369"/>
    <mergeCell ref="H368:L368"/>
    <mergeCell ref="M368:Y368"/>
    <mergeCell ref="Z368:AC368"/>
    <mergeCell ref="AD368:AH368"/>
    <mergeCell ref="AI368:AU368"/>
    <mergeCell ref="AV368:AY368"/>
    <mergeCell ref="H367:L367"/>
    <mergeCell ref="M367:Y367"/>
    <mergeCell ref="Z367:AC367"/>
    <mergeCell ref="AD367:AH367"/>
    <mergeCell ref="AI367:AU367"/>
    <mergeCell ref="AV367:AY367"/>
    <mergeCell ref="H365:AC365"/>
    <mergeCell ref="AD365:AY365"/>
    <mergeCell ref="H366:L366"/>
    <mergeCell ref="M366:Y366"/>
    <mergeCell ref="Z366:AC366"/>
    <mergeCell ref="AD366:AH366"/>
    <mergeCell ref="AI366:AU366"/>
    <mergeCell ref="AV366:AY366"/>
    <mergeCell ref="H364:L364"/>
    <mergeCell ref="M364:Y364"/>
    <mergeCell ref="Z364:AC364"/>
    <mergeCell ref="AD364:AH364"/>
    <mergeCell ref="AI364:AU364"/>
    <mergeCell ref="AV364:AY364"/>
    <mergeCell ref="H363:L363"/>
    <mergeCell ref="M363:Y363"/>
    <mergeCell ref="Z363:AC363"/>
    <mergeCell ref="AD363:AH363"/>
    <mergeCell ref="AI363:AU363"/>
    <mergeCell ref="AV363:AY363"/>
    <mergeCell ref="H362:L362"/>
    <mergeCell ref="M362:Y362"/>
    <mergeCell ref="Z362:AC362"/>
    <mergeCell ref="AD362:AH362"/>
    <mergeCell ref="AI362:AU362"/>
    <mergeCell ref="AV362:AY362"/>
    <mergeCell ref="H361:L361"/>
    <mergeCell ref="M361:Y361"/>
    <mergeCell ref="Z361:AC361"/>
    <mergeCell ref="AD361:AH361"/>
    <mergeCell ref="AI361:AU361"/>
    <mergeCell ref="AV361:AY361"/>
    <mergeCell ref="H360:L360"/>
    <mergeCell ref="M360:Y360"/>
    <mergeCell ref="Z360:AC360"/>
    <mergeCell ref="AD360:AH360"/>
    <mergeCell ref="AI360:AU360"/>
    <mergeCell ref="AV360:AY360"/>
    <mergeCell ref="H359:L359"/>
    <mergeCell ref="M359:Y359"/>
    <mergeCell ref="Z359:AC359"/>
    <mergeCell ref="AD359:AH359"/>
    <mergeCell ref="AI359:AU359"/>
    <mergeCell ref="AV359:AY359"/>
    <mergeCell ref="H358:L358"/>
    <mergeCell ref="M358:Y358"/>
    <mergeCell ref="Z358:AC358"/>
    <mergeCell ref="AD358:AH358"/>
    <mergeCell ref="AI358:AU358"/>
    <mergeCell ref="AV358:AY358"/>
    <mergeCell ref="H357:L357"/>
    <mergeCell ref="M357:Y357"/>
    <mergeCell ref="Z357:AC357"/>
    <mergeCell ref="AD357:AH357"/>
    <mergeCell ref="AI357:AU357"/>
    <mergeCell ref="AV357:AY357"/>
    <mergeCell ref="H356:L356"/>
    <mergeCell ref="M356:Y356"/>
    <mergeCell ref="Z356:AC356"/>
    <mergeCell ref="AD356:AH356"/>
    <mergeCell ref="AI356:AU356"/>
    <mergeCell ref="AV356:AY356"/>
    <mergeCell ref="H354:AC354"/>
    <mergeCell ref="AD354:AY354"/>
    <mergeCell ref="H355:L355"/>
    <mergeCell ref="M355:Y355"/>
    <mergeCell ref="Z355:AC355"/>
    <mergeCell ref="AD355:AH355"/>
    <mergeCell ref="AI355:AU355"/>
    <mergeCell ref="AV355:AY355"/>
    <mergeCell ref="H353:L353"/>
    <mergeCell ref="M353:Y353"/>
    <mergeCell ref="Z353:AC353"/>
    <mergeCell ref="AD353:AH353"/>
    <mergeCell ref="AI353:AU353"/>
    <mergeCell ref="AV353:AY353"/>
    <mergeCell ref="H352:L352"/>
    <mergeCell ref="M352:Y352"/>
    <mergeCell ref="Z352:AC352"/>
    <mergeCell ref="AD352:AH352"/>
    <mergeCell ref="AI352:AU352"/>
    <mergeCell ref="AV352:AY352"/>
    <mergeCell ref="H346:L346"/>
    <mergeCell ref="M346:Y346"/>
    <mergeCell ref="Z346:AC346"/>
    <mergeCell ref="AD346:AH346"/>
    <mergeCell ref="AI346:AU346"/>
    <mergeCell ref="AV346:AY346"/>
    <mergeCell ref="H351:L351"/>
    <mergeCell ref="M351:Y351"/>
    <mergeCell ref="Z351:AC351"/>
    <mergeCell ref="AD351:AH351"/>
    <mergeCell ref="AI351:AU351"/>
    <mergeCell ref="AV351:AY351"/>
    <mergeCell ref="H350:L350"/>
    <mergeCell ref="M350:Y350"/>
    <mergeCell ref="Z350:AC350"/>
    <mergeCell ref="AD350:AH350"/>
    <mergeCell ref="AI350:AU350"/>
    <mergeCell ref="AV350:AY350"/>
    <mergeCell ref="H349:L349"/>
    <mergeCell ref="M349:Y349"/>
    <mergeCell ref="Z349:AC349"/>
    <mergeCell ref="AD349:AH349"/>
    <mergeCell ref="AI349:AU349"/>
    <mergeCell ref="AV349:AY349"/>
    <mergeCell ref="Z344:AC344"/>
    <mergeCell ref="AD344:AH344"/>
    <mergeCell ref="AI344:AU344"/>
    <mergeCell ref="AV344:AY344"/>
    <mergeCell ref="H345:L345"/>
    <mergeCell ref="M345:Y345"/>
    <mergeCell ref="Z345:AC345"/>
    <mergeCell ref="AD345:AH345"/>
    <mergeCell ref="AI345:AU345"/>
    <mergeCell ref="AV345:AY345"/>
    <mergeCell ref="AD319:AM319"/>
    <mergeCell ref="AD320:AM320"/>
    <mergeCell ref="AD321:AM321"/>
    <mergeCell ref="B342:G342"/>
    <mergeCell ref="H342:AY342"/>
    <mergeCell ref="B343:G386"/>
    <mergeCell ref="H343:AC343"/>
    <mergeCell ref="AD343:AY343"/>
    <mergeCell ref="H344:L344"/>
    <mergeCell ref="M344:Y344"/>
    <mergeCell ref="H348:L348"/>
    <mergeCell ref="M348:Y348"/>
    <mergeCell ref="Z348:AC348"/>
    <mergeCell ref="AD348:AH348"/>
    <mergeCell ref="AI348:AU348"/>
    <mergeCell ref="AV348:AY348"/>
    <mergeCell ref="H347:L347"/>
    <mergeCell ref="M347:Y347"/>
    <mergeCell ref="Z347:AC347"/>
    <mergeCell ref="AD347:AH347"/>
    <mergeCell ref="AI347:AU347"/>
    <mergeCell ref="AV347:AY347"/>
    <mergeCell ref="AD307:AM307"/>
    <mergeCell ref="AD311:AM311"/>
    <mergeCell ref="AD312:AM312"/>
    <mergeCell ref="AD313:AM313"/>
    <mergeCell ref="AD314:AM314"/>
    <mergeCell ref="AD318:AM318"/>
    <mergeCell ref="B273:G340"/>
    <mergeCell ref="X297:AM297"/>
    <mergeCell ref="X298:AM298"/>
    <mergeCell ref="R304:AA304"/>
    <mergeCell ref="AD304:AM304"/>
    <mergeCell ref="R305:AA305"/>
    <mergeCell ref="AD305:AM305"/>
    <mergeCell ref="R306:AA306"/>
    <mergeCell ref="AD306:AM306"/>
    <mergeCell ref="R307:AA307"/>
    <mergeCell ref="D270:L270"/>
    <mergeCell ref="M270:R270"/>
    <mergeCell ref="S270:X270"/>
    <mergeCell ref="Y270:AY270"/>
    <mergeCell ref="B272:G272"/>
    <mergeCell ref="H272:AY272"/>
    <mergeCell ref="B262:C270"/>
    <mergeCell ref="D262:L262"/>
    <mergeCell ref="M262:R262"/>
    <mergeCell ref="S262:X262"/>
    <mergeCell ref="Y262:AY262"/>
    <mergeCell ref="D263:L263"/>
    <mergeCell ref="M263:R263"/>
    <mergeCell ref="S263:X263"/>
    <mergeCell ref="Y263:AY263"/>
    <mergeCell ref="D268:L268"/>
    <mergeCell ref="M268:R268"/>
    <mergeCell ref="S268:X268"/>
    <mergeCell ref="Y268:AY268"/>
    <mergeCell ref="D269:L269"/>
    <mergeCell ref="M269:R269"/>
    <mergeCell ref="S269:X269"/>
    <mergeCell ref="Y269:AY269"/>
    <mergeCell ref="D266:L266"/>
    <mergeCell ref="M266:R266"/>
    <mergeCell ref="S266:X266"/>
    <mergeCell ref="Y266:AY266"/>
    <mergeCell ref="D267:L267"/>
    <mergeCell ref="M267:R267"/>
    <mergeCell ref="S267:X267"/>
    <mergeCell ref="Y267:AY267"/>
    <mergeCell ref="M264:R264"/>
    <mergeCell ref="S264:X264"/>
    <mergeCell ref="Y264:AY264"/>
    <mergeCell ref="D265:L265"/>
    <mergeCell ref="M265:R265"/>
    <mergeCell ref="S265:X265"/>
    <mergeCell ref="Y265:AY265"/>
    <mergeCell ref="D264:L264"/>
    <mergeCell ref="AS255:AY255"/>
    <mergeCell ref="H256:I259"/>
    <mergeCell ref="J256:P256"/>
    <mergeCell ref="Q256:W256"/>
    <mergeCell ref="X256:AD256"/>
    <mergeCell ref="AE256:AK256"/>
    <mergeCell ref="AL256:AR256"/>
    <mergeCell ref="AS256:AY256"/>
    <mergeCell ref="J257:P257"/>
    <mergeCell ref="Q257:W257"/>
    <mergeCell ref="AS260:AY260"/>
    <mergeCell ref="H261:P261"/>
    <mergeCell ref="Q261:W261"/>
    <mergeCell ref="X261:AD261"/>
    <mergeCell ref="AE261:AK261"/>
    <mergeCell ref="AL261:AR261"/>
    <mergeCell ref="AS261:AY261"/>
    <mergeCell ref="Q259:W259"/>
    <mergeCell ref="X259:AD259"/>
    <mergeCell ref="AE259:AK259"/>
    <mergeCell ref="AL259:AR259"/>
    <mergeCell ref="AS259:AY259"/>
    <mergeCell ref="H260:P260"/>
    <mergeCell ref="Q260:W260"/>
    <mergeCell ref="X260:AD260"/>
    <mergeCell ref="AE260:AK260"/>
    <mergeCell ref="AL260:AR260"/>
    <mergeCell ref="B255:G261"/>
    <mergeCell ref="H255:P255"/>
    <mergeCell ref="Q255:W255"/>
    <mergeCell ref="X255:AD255"/>
    <mergeCell ref="AE255:AK255"/>
    <mergeCell ref="AL255:AR255"/>
    <mergeCell ref="X257:AD257"/>
    <mergeCell ref="AE257:AK257"/>
    <mergeCell ref="AL257:AR257"/>
    <mergeCell ref="J259:P259"/>
    <mergeCell ref="B252:G253"/>
    <mergeCell ref="H252:Y253"/>
    <mergeCell ref="Z252:AE253"/>
    <mergeCell ref="AF252:AY253"/>
    <mergeCell ref="B254:G254"/>
    <mergeCell ref="H254:AY254"/>
    <mergeCell ref="B250:G250"/>
    <mergeCell ref="H250:Y250"/>
    <mergeCell ref="Z250:AE250"/>
    <mergeCell ref="AF250:AQ250"/>
    <mergeCell ref="AR250:AY250"/>
    <mergeCell ref="B251:G251"/>
    <mergeCell ref="H251:Y251"/>
    <mergeCell ref="Z251:AE251"/>
    <mergeCell ref="AF251:AY251"/>
    <mergeCell ref="AS257:AY257"/>
    <mergeCell ref="J258:P258"/>
    <mergeCell ref="Q258:W258"/>
    <mergeCell ref="X258:AD258"/>
    <mergeCell ref="AE258:AK258"/>
    <mergeCell ref="AL258:AR258"/>
    <mergeCell ref="AS258:AY258"/>
    <mergeCell ref="AK248:AQ248"/>
    <mergeCell ref="AR248:AY248"/>
    <mergeCell ref="B249:G249"/>
    <mergeCell ref="H249:Y249"/>
    <mergeCell ref="Z249:AE249"/>
    <mergeCell ref="AF249:AQ249"/>
    <mergeCell ref="AR249:AY249"/>
    <mergeCell ref="B245:C245"/>
    <mergeCell ref="D245:M245"/>
    <mergeCell ref="N245:AK245"/>
    <mergeCell ref="AL245:AQ245"/>
    <mergeCell ref="AR245:AU245"/>
    <mergeCell ref="AV245:AX245"/>
    <mergeCell ref="B244:C244"/>
    <mergeCell ref="D244:M244"/>
    <mergeCell ref="N244:AK244"/>
    <mergeCell ref="AL244:AQ244"/>
    <mergeCell ref="AR244:AU244"/>
    <mergeCell ref="AV244:AX244"/>
    <mergeCell ref="B243:C243"/>
    <mergeCell ref="D243:M243"/>
    <mergeCell ref="N243:AK243"/>
    <mergeCell ref="AL243:AQ243"/>
    <mergeCell ref="AR243:AU243"/>
    <mergeCell ref="AV243:AX243"/>
    <mergeCell ref="B242:C242"/>
    <mergeCell ref="D242:M242"/>
    <mergeCell ref="N242:AK242"/>
    <mergeCell ref="AL242:AQ242"/>
    <mergeCell ref="AR242:AU242"/>
    <mergeCell ref="AV242:AX242"/>
    <mergeCell ref="B241:C241"/>
    <mergeCell ref="D241:M241"/>
    <mergeCell ref="N241:AK241"/>
    <mergeCell ref="AL241:AQ241"/>
    <mergeCell ref="AR241:AU241"/>
    <mergeCell ref="AV241:AX241"/>
    <mergeCell ref="B240:C240"/>
    <mergeCell ref="D240:M240"/>
    <mergeCell ref="N240:AK240"/>
    <mergeCell ref="AL240:AQ240"/>
    <mergeCell ref="AR240:AU240"/>
    <mergeCell ref="AV240:AX240"/>
    <mergeCell ref="B237:C237"/>
    <mergeCell ref="D237:M237"/>
    <mergeCell ref="N237:AK237"/>
    <mergeCell ref="AL237:AQ237"/>
    <mergeCell ref="AR237:AU237"/>
    <mergeCell ref="AV237:AX237"/>
    <mergeCell ref="B236:C236"/>
    <mergeCell ref="D236:M236"/>
    <mergeCell ref="N236:AK236"/>
    <mergeCell ref="AL236:AQ236"/>
    <mergeCell ref="AR236:AU236"/>
    <mergeCell ref="AV236:AX236"/>
    <mergeCell ref="B235:C235"/>
    <mergeCell ref="D235:M235"/>
    <mergeCell ref="N235:AK235"/>
    <mergeCell ref="AL235:AQ235"/>
    <mergeCell ref="AR235:AU235"/>
    <mergeCell ref="AV235:AX235"/>
    <mergeCell ref="B234:C234"/>
    <mergeCell ref="D234:M234"/>
    <mergeCell ref="N234:AK234"/>
    <mergeCell ref="AL234:AQ234"/>
    <mergeCell ref="AR234:AU234"/>
    <mergeCell ref="AV234:AX234"/>
    <mergeCell ref="B233:C233"/>
    <mergeCell ref="D233:M233"/>
    <mergeCell ref="N233:AK233"/>
    <mergeCell ref="AL233:AQ233"/>
    <mergeCell ref="AR233:AU233"/>
    <mergeCell ref="AV233:AX233"/>
    <mergeCell ref="AL230:AR230"/>
    <mergeCell ref="AS230:AW230"/>
    <mergeCell ref="B232:C232"/>
    <mergeCell ref="D232:M232"/>
    <mergeCell ref="N232:AK232"/>
    <mergeCell ref="AL232:AQ232"/>
    <mergeCell ref="AR232:AU232"/>
    <mergeCell ref="AV232:AX232"/>
    <mergeCell ref="Z229:AF229"/>
    <mergeCell ref="AG229:AK229"/>
    <mergeCell ref="AL229:AR229"/>
    <mergeCell ref="AS229:AW229"/>
    <mergeCell ref="B230:H230"/>
    <mergeCell ref="I230:M230"/>
    <mergeCell ref="N230:T230"/>
    <mergeCell ref="U230:Y230"/>
    <mergeCell ref="Z230:AF230"/>
    <mergeCell ref="AG230:AK230"/>
    <mergeCell ref="B228:H228"/>
    <mergeCell ref="I228:Y228"/>
    <mergeCell ref="B229:H229"/>
    <mergeCell ref="I229:M229"/>
    <mergeCell ref="N229:T229"/>
    <mergeCell ref="U229:Y229"/>
    <mergeCell ref="B225:C225"/>
    <mergeCell ref="D225:M225"/>
    <mergeCell ref="N225:AK225"/>
    <mergeCell ref="AL225:AQ225"/>
    <mergeCell ref="AR225:AU225"/>
    <mergeCell ref="AV225:AX225"/>
    <mergeCell ref="B224:C224"/>
    <mergeCell ref="D224:M224"/>
    <mergeCell ref="N224:AK224"/>
    <mergeCell ref="AL224:AQ224"/>
    <mergeCell ref="AR224:AU224"/>
    <mergeCell ref="AV224:AX224"/>
    <mergeCell ref="B223:C223"/>
    <mergeCell ref="D223:M223"/>
    <mergeCell ref="N223:AK223"/>
    <mergeCell ref="AL223:AQ223"/>
    <mergeCell ref="AR223:AU223"/>
    <mergeCell ref="AV223:AX223"/>
    <mergeCell ref="B222:C222"/>
    <mergeCell ref="D222:M222"/>
    <mergeCell ref="N222:AK222"/>
    <mergeCell ref="AL222:AQ222"/>
    <mergeCell ref="AR222:AU222"/>
    <mergeCell ref="AV222:AX222"/>
    <mergeCell ref="B221:C221"/>
    <mergeCell ref="D221:M221"/>
    <mergeCell ref="N221:AK221"/>
    <mergeCell ref="AL221:AQ221"/>
    <mergeCell ref="AR221:AU221"/>
    <mergeCell ref="AV221:AX221"/>
    <mergeCell ref="G217:AX217"/>
    <mergeCell ref="B220:C220"/>
    <mergeCell ref="D220:M220"/>
    <mergeCell ref="N220:AK220"/>
    <mergeCell ref="AL220:AQ220"/>
    <mergeCell ref="AR220:AU220"/>
    <mergeCell ref="AV220:AX220"/>
    <mergeCell ref="H215:L215"/>
    <mergeCell ref="M215:Y215"/>
    <mergeCell ref="Z215:AC215"/>
    <mergeCell ref="AD215:AH215"/>
    <mergeCell ref="AI215:AU215"/>
    <mergeCell ref="AV215:AY215"/>
    <mergeCell ref="H214:L214"/>
    <mergeCell ref="M214:Y214"/>
    <mergeCell ref="Z214:AC214"/>
    <mergeCell ref="AD214:AH214"/>
    <mergeCell ref="AI214:AU214"/>
    <mergeCell ref="AV214:AY214"/>
    <mergeCell ref="H213:L213"/>
    <mergeCell ref="M213:Y213"/>
    <mergeCell ref="Z213:AC213"/>
    <mergeCell ref="AD213:AH213"/>
    <mergeCell ref="AI213:AU213"/>
    <mergeCell ref="AV213:AY213"/>
    <mergeCell ref="H212:L212"/>
    <mergeCell ref="M212:Y212"/>
    <mergeCell ref="Z212:AC212"/>
    <mergeCell ref="AD212:AH212"/>
    <mergeCell ref="AI212:AU212"/>
    <mergeCell ref="AV212:AY212"/>
    <mergeCell ref="H211:L211"/>
    <mergeCell ref="M211:Y211"/>
    <mergeCell ref="Z211:AC211"/>
    <mergeCell ref="AD211:AH211"/>
    <mergeCell ref="AI211:AU211"/>
    <mergeCell ref="AV211:AY211"/>
    <mergeCell ref="H210:L210"/>
    <mergeCell ref="M210:Y210"/>
    <mergeCell ref="Z210:AC210"/>
    <mergeCell ref="AD210:AH210"/>
    <mergeCell ref="AI210:AU210"/>
    <mergeCell ref="AV210:AY210"/>
    <mergeCell ref="H209:L209"/>
    <mergeCell ref="M209:Y209"/>
    <mergeCell ref="Z209:AC209"/>
    <mergeCell ref="AD209:AH209"/>
    <mergeCell ref="AI209:AU209"/>
    <mergeCell ref="AV209:AY209"/>
    <mergeCell ref="H208:L208"/>
    <mergeCell ref="M208:Y208"/>
    <mergeCell ref="Z208:AC208"/>
    <mergeCell ref="AD208:AH208"/>
    <mergeCell ref="AI208:AU208"/>
    <mergeCell ref="AV208:AY208"/>
    <mergeCell ref="H207:L207"/>
    <mergeCell ref="M207:Y207"/>
    <mergeCell ref="Z207:AC207"/>
    <mergeCell ref="AD207:AH207"/>
    <mergeCell ref="AI207:AU207"/>
    <mergeCell ref="AV207:AY207"/>
    <mergeCell ref="H205:AC205"/>
    <mergeCell ref="AD205:AY205"/>
    <mergeCell ref="H206:L206"/>
    <mergeCell ref="M206:Y206"/>
    <mergeCell ref="Z206:AC206"/>
    <mergeCell ref="AD206:AH206"/>
    <mergeCell ref="AI206:AU206"/>
    <mergeCell ref="AV206:AY206"/>
    <mergeCell ref="H204:L204"/>
    <mergeCell ref="M204:Y204"/>
    <mergeCell ref="Z204:AC204"/>
    <mergeCell ref="AD204:AH204"/>
    <mergeCell ref="AI204:AU204"/>
    <mergeCell ref="AV204:AY204"/>
    <mergeCell ref="H203:L203"/>
    <mergeCell ref="M203:Y203"/>
    <mergeCell ref="Z203:AC203"/>
    <mergeCell ref="AD203:AH203"/>
    <mergeCell ref="AI203:AU203"/>
    <mergeCell ref="AV203:AY203"/>
    <mergeCell ref="H202:L202"/>
    <mergeCell ref="M202:Y202"/>
    <mergeCell ref="Z202:AC202"/>
    <mergeCell ref="AD202:AH202"/>
    <mergeCell ref="AI202:AU202"/>
    <mergeCell ref="AV202:AY202"/>
    <mergeCell ref="H201:L201"/>
    <mergeCell ref="M201:Y201"/>
    <mergeCell ref="Z201:AC201"/>
    <mergeCell ref="AD201:AH201"/>
    <mergeCell ref="AI201:AU201"/>
    <mergeCell ref="AV201:AY201"/>
    <mergeCell ref="H200:L200"/>
    <mergeCell ref="M200:Y200"/>
    <mergeCell ref="Z200:AC200"/>
    <mergeCell ref="AD200:AH200"/>
    <mergeCell ref="AI200:AU200"/>
    <mergeCell ref="AV200:AY200"/>
    <mergeCell ref="H199:L199"/>
    <mergeCell ref="M199:Y199"/>
    <mergeCell ref="Z199:AC199"/>
    <mergeCell ref="AD199:AH199"/>
    <mergeCell ref="AI199:AU199"/>
    <mergeCell ref="AV199:AY199"/>
    <mergeCell ref="H198:L198"/>
    <mergeCell ref="M198:Y198"/>
    <mergeCell ref="Z198:AC198"/>
    <mergeCell ref="AD198:AH198"/>
    <mergeCell ref="AI198:AU198"/>
    <mergeCell ref="AV198:AY198"/>
    <mergeCell ref="H197:L197"/>
    <mergeCell ref="M197:Y197"/>
    <mergeCell ref="Z197:AC197"/>
    <mergeCell ref="AD197:AH197"/>
    <mergeCell ref="AI197:AU197"/>
    <mergeCell ref="AV197:AY197"/>
    <mergeCell ref="H196:L196"/>
    <mergeCell ref="M196:Y196"/>
    <mergeCell ref="Z196:AC196"/>
    <mergeCell ref="AD196:AH196"/>
    <mergeCell ref="AI196:AU196"/>
    <mergeCell ref="AV196:AY196"/>
    <mergeCell ref="H194:AC194"/>
    <mergeCell ref="AD194:AY194"/>
    <mergeCell ref="H195:L195"/>
    <mergeCell ref="M195:Y195"/>
    <mergeCell ref="Z195:AC195"/>
    <mergeCell ref="AD195:AH195"/>
    <mergeCell ref="AI195:AU195"/>
    <mergeCell ref="AV195:AY195"/>
    <mergeCell ref="H193:L193"/>
    <mergeCell ref="M193:Y193"/>
    <mergeCell ref="Z193:AC193"/>
    <mergeCell ref="AD193:AH193"/>
    <mergeCell ref="AI193:AU193"/>
    <mergeCell ref="AV193:AY193"/>
    <mergeCell ref="H192:L192"/>
    <mergeCell ref="M192:Y192"/>
    <mergeCell ref="Z192:AC192"/>
    <mergeCell ref="AD192:AH192"/>
    <mergeCell ref="AI192:AU192"/>
    <mergeCell ref="AV192:AY192"/>
    <mergeCell ref="H191:L191"/>
    <mergeCell ref="M191:Y191"/>
    <mergeCell ref="Z191:AC191"/>
    <mergeCell ref="AD191:AH191"/>
    <mergeCell ref="AI191:AU191"/>
    <mergeCell ref="AV191:AY191"/>
    <mergeCell ref="H190:L190"/>
    <mergeCell ref="M190:Y190"/>
    <mergeCell ref="Z190:AC190"/>
    <mergeCell ref="AD190:AH190"/>
    <mergeCell ref="AI190:AU190"/>
    <mergeCell ref="AV190:AY190"/>
    <mergeCell ref="H189:L189"/>
    <mergeCell ref="M189:Y189"/>
    <mergeCell ref="Z189:AC189"/>
    <mergeCell ref="AD189:AH189"/>
    <mergeCell ref="AI189:AU189"/>
    <mergeCell ref="AV189:AY189"/>
    <mergeCell ref="H188:L188"/>
    <mergeCell ref="M188:Y188"/>
    <mergeCell ref="Z188:AC188"/>
    <mergeCell ref="AD188:AH188"/>
    <mergeCell ref="AI188:AU188"/>
    <mergeCell ref="AV188:AY188"/>
    <mergeCell ref="H187:L187"/>
    <mergeCell ref="M187:Y187"/>
    <mergeCell ref="Z187:AC187"/>
    <mergeCell ref="AD187:AH187"/>
    <mergeCell ref="AI187:AU187"/>
    <mergeCell ref="AV187:AY187"/>
    <mergeCell ref="H186:L186"/>
    <mergeCell ref="M186:Y186"/>
    <mergeCell ref="Z186:AC186"/>
    <mergeCell ref="AD186:AH186"/>
    <mergeCell ref="AI186:AU186"/>
    <mergeCell ref="AV186:AY186"/>
    <mergeCell ref="H185:L185"/>
    <mergeCell ref="M185:Y185"/>
    <mergeCell ref="Z185:AC185"/>
    <mergeCell ref="AD185:AH185"/>
    <mergeCell ref="AI185:AU185"/>
    <mergeCell ref="AV185:AY185"/>
    <mergeCell ref="H183:AC183"/>
    <mergeCell ref="AD183:AY183"/>
    <mergeCell ref="H184:L184"/>
    <mergeCell ref="M184:Y184"/>
    <mergeCell ref="Z184:AC184"/>
    <mergeCell ref="AD184:AH184"/>
    <mergeCell ref="AI184:AU184"/>
    <mergeCell ref="AV184:AY184"/>
    <mergeCell ref="H182:L182"/>
    <mergeCell ref="M182:Y182"/>
    <mergeCell ref="Z182:AC182"/>
    <mergeCell ref="AD182:AH182"/>
    <mergeCell ref="AI182:AU182"/>
    <mergeCell ref="AV182:AY182"/>
    <mergeCell ref="H181:L181"/>
    <mergeCell ref="M181:Y181"/>
    <mergeCell ref="Z181:AC181"/>
    <mergeCell ref="AD181:AH181"/>
    <mergeCell ref="AI181:AU181"/>
    <mergeCell ref="AV181:AY181"/>
    <mergeCell ref="AD175:AH175"/>
    <mergeCell ref="AI175:AU175"/>
    <mergeCell ref="AV175:AY175"/>
    <mergeCell ref="H180:L180"/>
    <mergeCell ref="M180:Y180"/>
    <mergeCell ref="Z180:AC180"/>
    <mergeCell ref="AD180:AH180"/>
    <mergeCell ref="AI180:AU180"/>
    <mergeCell ref="AV180:AY180"/>
    <mergeCell ref="H179:L179"/>
    <mergeCell ref="M179:Y179"/>
    <mergeCell ref="Z179:AC179"/>
    <mergeCell ref="AD179:AH179"/>
    <mergeCell ref="AI179:AU179"/>
    <mergeCell ref="AV179:AY179"/>
    <mergeCell ref="H178:L178"/>
    <mergeCell ref="M178:Y178"/>
    <mergeCell ref="Z178:AC178"/>
    <mergeCell ref="AD178:AH178"/>
    <mergeCell ref="AI178:AU178"/>
    <mergeCell ref="AV178:AY178"/>
    <mergeCell ref="AV173:AY173"/>
    <mergeCell ref="H174:L174"/>
    <mergeCell ref="M174:Y174"/>
    <mergeCell ref="Z174:AC174"/>
    <mergeCell ref="AD174:AH174"/>
    <mergeCell ref="AI174:AU174"/>
    <mergeCell ref="AV174:AY174"/>
    <mergeCell ref="B171:G171"/>
    <mergeCell ref="H171:AY171"/>
    <mergeCell ref="B172:G215"/>
    <mergeCell ref="H172:AC172"/>
    <mergeCell ref="AD172:AY172"/>
    <mergeCell ref="H173:L173"/>
    <mergeCell ref="M173:Y173"/>
    <mergeCell ref="Z173:AC173"/>
    <mergeCell ref="AD173:AH173"/>
    <mergeCell ref="AI173:AU173"/>
    <mergeCell ref="H177:L177"/>
    <mergeCell ref="M177:Y177"/>
    <mergeCell ref="Z177:AC177"/>
    <mergeCell ref="AD177:AH177"/>
    <mergeCell ref="AI177:AU177"/>
    <mergeCell ref="AV177:AY177"/>
    <mergeCell ref="H176:L176"/>
    <mergeCell ref="M176:Y176"/>
    <mergeCell ref="Z176:AC176"/>
    <mergeCell ref="AD176:AH176"/>
    <mergeCell ref="AI176:AU176"/>
    <mergeCell ref="AV176:AY176"/>
    <mergeCell ref="H175:L175"/>
    <mergeCell ref="M175:Y175"/>
    <mergeCell ref="Z175:AC175"/>
    <mergeCell ref="Y136:AH136"/>
    <mergeCell ref="AJ136:AR136"/>
    <mergeCell ref="N137:W137"/>
    <mergeCell ref="Y137:AH137"/>
    <mergeCell ref="AJ137:AR137"/>
    <mergeCell ref="N138:W139"/>
    <mergeCell ref="Y138:AH139"/>
    <mergeCell ref="AJ138:AR139"/>
    <mergeCell ref="B96:G169"/>
    <mergeCell ref="V126:AK126"/>
    <mergeCell ref="V127:AK127"/>
    <mergeCell ref="N134:W134"/>
    <mergeCell ref="Y134:AH134"/>
    <mergeCell ref="AJ134:AR134"/>
    <mergeCell ref="N135:W135"/>
    <mergeCell ref="Y135:AH135"/>
    <mergeCell ref="AJ135:AR135"/>
    <mergeCell ref="N136:W136"/>
    <mergeCell ref="B95:G95"/>
    <mergeCell ref="H95:AY95"/>
    <mergeCell ref="D91:L91"/>
    <mergeCell ref="M91:R91"/>
    <mergeCell ref="S91:X91"/>
    <mergeCell ref="Y91:AY91"/>
    <mergeCell ref="D92:L92"/>
    <mergeCell ref="M92:R92"/>
    <mergeCell ref="S92:X92"/>
    <mergeCell ref="Y92:AY92"/>
    <mergeCell ref="D89:L89"/>
    <mergeCell ref="M89:R89"/>
    <mergeCell ref="S89:X89"/>
    <mergeCell ref="Y89:AY89"/>
    <mergeCell ref="D90:L90"/>
    <mergeCell ref="M90:R90"/>
    <mergeCell ref="S90:X90"/>
    <mergeCell ref="Y90:AY90"/>
    <mergeCell ref="M87:R87"/>
    <mergeCell ref="S87:X87"/>
    <mergeCell ref="Y87:AY87"/>
    <mergeCell ref="D88:L88"/>
    <mergeCell ref="M88:R88"/>
    <mergeCell ref="S88:X88"/>
    <mergeCell ref="Y88:AY88"/>
    <mergeCell ref="B85:C93"/>
    <mergeCell ref="D85:L85"/>
    <mergeCell ref="M85:R85"/>
    <mergeCell ref="S85:X85"/>
    <mergeCell ref="Y85:AY85"/>
    <mergeCell ref="D86:L86"/>
    <mergeCell ref="M86:R86"/>
    <mergeCell ref="S86:X86"/>
    <mergeCell ref="Y86:AY86"/>
    <mergeCell ref="D87:L87"/>
    <mergeCell ref="D93:L93"/>
    <mergeCell ref="M93:R93"/>
    <mergeCell ref="S93:X93"/>
    <mergeCell ref="Y93:AY93"/>
    <mergeCell ref="AS78:AY78"/>
    <mergeCell ref="H79:I82"/>
    <mergeCell ref="J79:P79"/>
    <mergeCell ref="Q79:W79"/>
    <mergeCell ref="X79:AD79"/>
    <mergeCell ref="AE79:AK79"/>
    <mergeCell ref="AL79:AR79"/>
    <mergeCell ref="AS79:AY79"/>
    <mergeCell ref="J80:P80"/>
    <mergeCell ref="Q80:W80"/>
    <mergeCell ref="AS83:AY83"/>
    <mergeCell ref="H84:P84"/>
    <mergeCell ref="Q84:W84"/>
    <mergeCell ref="X84:AD84"/>
    <mergeCell ref="AE84:AK84"/>
    <mergeCell ref="AL84:AR84"/>
    <mergeCell ref="AS84:AY84"/>
    <mergeCell ref="Q82:W82"/>
    <mergeCell ref="X82:AD82"/>
    <mergeCell ref="AE82:AK82"/>
    <mergeCell ref="AL82:AR82"/>
    <mergeCell ref="AS82:AY82"/>
    <mergeCell ref="H83:P83"/>
    <mergeCell ref="Q83:W83"/>
    <mergeCell ref="X83:AD83"/>
    <mergeCell ref="AE83:AK83"/>
    <mergeCell ref="AL83:AR83"/>
    <mergeCell ref="B78:G84"/>
    <mergeCell ref="H78:P78"/>
    <mergeCell ref="Q78:W78"/>
    <mergeCell ref="X78:AD78"/>
    <mergeCell ref="AE78:AK78"/>
    <mergeCell ref="AL78:AR78"/>
    <mergeCell ref="X80:AD80"/>
    <mergeCell ref="AE80:AK80"/>
    <mergeCell ref="AL80:AR80"/>
    <mergeCell ref="J82:P82"/>
    <mergeCell ref="B75:G76"/>
    <mergeCell ref="H75:Y76"/>
    <mergeCell ref="Z75:AE76"/>
    <mergeCell ref="AF75:AY76"/>
    <mergeCell ref="B77:G77"/>
    <mergeCell ref="H77:AY77"/>
    <mergeCell ref="B73:G73"/>
    <mergeCell ref="H73:Y73"/>
    <mergeCell ref="Z73:AE73"/>
    <mergeCell ref="AF73:AQ73"/>
    <mergeCell ref="AR73:AY73"/>
    <mergeCell ref="B74:G74"/>
    <mergeCell ref="H74:Y74"/>
    <mergeCell ref="Z74:AE74"/>
    <mergeCell ref="AF74:AY74"/>
    <mergeCell ref="AS80:AY80"/>
    <mergeCell ref="J81:P81"/>
    <mergeCell ref="Q81:W81"/>
    <mergeCell ref="X81:AD81"/>
    <mergeCell ref="AE81:AK81"/>
    <mergeCell ref="AL81:AR81"/>
    <mergeCell ref="AS81:AY81"/>
    <mergeCell ref="M69:AA69"/>
    <mergeCell ref="AL69:AY69"/>
    <mergeCell ref="AK71:AQ71"/>
    <mergeCell ref="AR71:AY71"/>
    <mergeCell ref="B72:G72"/>
    <mergeCell ref="H72:Y72"/>
    <mergeCell ref="Z72:AE72"/>
    <mergeCell ref="AF72:AQ72"/>
    <mergeCell ref="AR72:AY72"/>
    <mergeCell ref="B64:AY64"/>
    <mergeCell ref="B65:F65"/>
    <mergeCell ref="G65:AY65"/>
    <mergeCell ref="B66:AY66"/>
    <mergeCell ref="B67:AY67"/>
    <mergeCell ref="B68:AY68"/>
    <mergeCell ref="D59:AY59"/>
    <mergeCell ref="D60:AY60"/>
    <mergeCell ref="D61:AY61"/>
    <mergeCell ref="B62:AY62"/>
    <mergeCell ref="B63:F63"/>
    <mergeCell ref="G63:AY63"/>
    <mergeCell ref="D56:G56"/>
    <mergeCell ref="H56:U56"/>
    <mergeCell ref="V56:AG56"/>
    <mergeCell ref="D57:G57"/>
    <mergeCell ref="H57:AG57"/>
    <mergeCell ref="B58:C58"/>
    <mergeCell ref="D58:AY58"/>
    <mergeCell ref="B52:C57"/>
    <mergeCell ref="D52:G52"/>
    <mergeCell ref="H52:AG52"/>
    <mergeCell ref="AH52:AY57"/>
    <mergeCell ref="D53:G53"/>
    <mergeCell ref="H53:AG53"/>
    <mergeCell ref="D54:G54"/>
    <mergeCell ref="H54:AG54"/>
    <mergeCell ref="D55:G55"/>
    <mergeCell ref="H55:AG55"/>
    <mergeCell ref="AH47:AY51"/>
    <mergeCell ref="D48:G48"/>
    <mergeCell ref="H48:AG48"/>
    <mergeCell ref="D49:G49"/>
    <mergeCell ref="H49:AG49"/>
    <mergeCell ref="D50:G50"/>
    <mergeCell ref="H50:AG50"/>
    <mergeCell ref="D51:G51"/>
    <mergeCell ref="H51:AG51"/>
    <mergeCell ref="H45:AG45"/>
    <mergeCell ref="D46:G46"/>
    <mergeCell ref="H46:AG46"/>
    <mergeCell ref="B47:C51"/>
    <mergeCell ref="D47:G47"/>
    <mergeCell ref="H47:AG47"/>
    <mergeCell ref="D41:AY41"/>
    <mergeCell ref="B42:AY42"/>
    <mergeCell ref="D43:G43"/>
    <mergeCell ref="H43:AG43"/>
    <mergeCell ref="AH43:AY43"/>
    <mergeCell ref="B44:C46"/>
    <mergeCell ref="D44:G44"/>
    <mergeCell ref="H44:AG44"/>
    <mergeCell ref="AH44:AY46"/>
    <mergeCell ref="D45:G45"/>
    <mergeCell ref="B36:C39"/>
    <mergeCell ref="D36:AY36"/>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3"/>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Z6:AE6"/>
    <mergeCell ref="AF6:AY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AQ1:AW1"/>
    <mergeCell ref="AK2:AQ2"/>
    <mergeCell ref="AR2:AY2"/>
    <mergeCell ref="B3:AY3"/>
    <mergeCell ref="B4:G4"/>
    <mergeCell ref="H4:Y4"/>
    <mergeCell ref="Z4:AE4"/>
    <mergeCell ref="AF4:AQ4"/>
    <mergeCell ref="AR4:AY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s>
  <phoneticPr fontId="1"/>
  <pageMargins left="0.51" right="0.39370078740157483" top="0.51181102362204722" bottom="0.15748031496062992" header="0.39370078740157483" footer="0.51181102362204722"/>
  <pageSetup paperSize="9" scale="72" fitToHeight="5" orientation="portrait" r:id="rId1"/>
  <headerFooter differentFirst="1" alignWithMargins="0"/>
  <rowBreaks count="25" manualBreakCount="25">
    <brk id="34" max="50" man="1"/>
    <brk id="70" max="50" man="1"/>
    <brk id="94" max="50" man="1"/>
    <brk id="170" max="50" man="1"/>
    <brk id="216" max="50" man="1"/>
    <brk id="246" max="50" man="1"/>
    <brk id="271" max="50" man="1"/>
    <brk id="341" max="50" man="1"/>
    <brk id="387" max="50" man="1"/>
    <brk id="425" max="50" man="1"/>
    <brk id="449" max="50" man="1"/>
    <brk id="527" max="50" man="1"/>
    <brk id="573" max="50" man="1"/>
    <brk id="603" max="50" man="1"/>
    <brk id="627" max="50" man="1"/>
    <brk id="705" max="50" man="1"/>
    <brk id="751" max="50" man="1"/>
    <brk id="781" max="50" man="1"/>
    <brk id="805" max="50" man="1"/>
    <brk id="881" max="50" man="1"/>
    <brk id="927" max="50" man="1"/>
    <brk id="960" max="50" man="1"/>
    <brk id="984" max="50" man="1"/>
    <brk id="1055" max="50" man="1"/>
    <brk id="1101" max="50" man="1"/>
  </rowBreaks>
</worksheet>
</file>

<file path=xl/worksheets/sheet4.xml><?xml version="1.0" encoding="utf-8"?>
<worksheet xmlns="http://schemas.openxmlformats.org/spreadsheetml/2006/main" xmlns:r="http://schemas.openxmlformats.org/officeDocument/2006/relationships">
  <dimension ref="A1:BH1417"/>
  <sheetViews>
    <sheetView view="pageBreakPreview" topLeftCell="A16" zoomScale="75" zoomScaleNormal="75" zoomScaleSheetLayoutView="75" zoomScalePageLayoutView="30" workbookViewId="0">
      <selection activeCell="D66" sqref="D66:AY66"/>
    </sheetView>
  </sheetViews>
  <sheetFormatPr defaultRowHeight="13.5"/>
  <cols>
    <col min="1" max="2" width="2.25" style="213" customWidth="1"/>
    <col min="3" max="3" width="3.625" style="213" customWidth="1"/>
    <col min="4" max="6" width="2.25" style="213" customWidth="1"/>
    <col min="7" max="7" width="1.625" style="213" customWidth="1"/>
    <col min="8" max="25" width="2.25" style="213" customWidth="1"/>
    <col min="26" max="28" width="2.75" style="213" customWidth="1"/>
    <col min="29" max="34" width="2.25" style="213" customWidth="1"/>
    <col min="35" max="35" width="2.625" style="213" customWidth="1"/>
    <col min="36" max="36" width="3.5" style="213" customWidth="1"/>
    <col min="37" max="46" width="2.625" style="213" customWidth="1"/>
    <col min="47" max="47" width="3.5" style="213" customWidth="1"/>
    <col min="48" max="58" width="2.25" style="213" customWidth="1"/>
    <col min="59" max="59" width="8" style="213" customWidth="1"/>
    <col min="60" max="16384" width="9" style="213"/>
  </cols>
  <sheetData>
    <row r="1" spans="2:51" ht="23.25" customHeight="1">
      <c r="AQ1" s="270"/>
      <c r="AR1" s="270"/>
      <c r="AS1" s="270"/>
      <c r="AT1" s="270"/>
      <c r="AU1" s="270"/>
      <c r="AV1" s="270"/>
      <c r="AW1" s="270"/>
      <c r="AX1" s="2"/>
    </row>
    <row r="2" spans="2:51" ht="21.75" customHeight="1" thickBot="1">
      <c r="AK2" s="271" t="s">
        <v>0</v>
      </c>
      <c r="AL2" s="271"/>
      <c r="AM2" s="271"/>
      <c r="AN2" s="271"/>
      <c r="AO2" s="271"/>
      <c r="AP2" s="271"/>
      <c r="AQ2" s="271"/>
      <c r="AR2" s="271">
        <v>222</v>
      </c>
      <c r="AS2" s="271"/>
      <c r="AT2" s="271"/>
      <c r="AU2" s="271"/>
      <c r="AV2" s="271"/>
      <c r="AW2" s="271"/>
      <c r="AX2" s="271"/>
      <c r="AY2" s="271"/>
    </row>
    <row r="3" spans="2:51" ht="19.5" thickBot="1">
      <c r="B3" s="272" t="s">
        <v>1</v>
      </c>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4"/>
    </row>
    <row r="4" spans="2:51" ht="21" customHeight="1">
      <c r="B4" s="275" t="s">
        <v>2</v>
      </c>
      <c r="C4" s="276"/>
      <c r="D4" s="276"/>
      <c r="E4" s="276"/>
      <c r="F4" s="276"/>
      <c r="G4" s="276"/>
      <c r="H4" s="277" t="s">
        <v>1544</v>
      </c>
      <c r="I4" s="278"/>
      <c r="J4" s="278"/>
      <c r="K4" s="278"/>
      <c r="L4" s="278"/>
      <c r="M4" s="278"/>
      <c r="N4" s="278"/>
      <c r="O4" s="278"/>
      <c r="P4" s="278"/>
      <c r="Q4" s="278"/>
      <c r="R4" s="278"/>
      <c r="S4" s="278"/>
      <c r="T4" s="278"/>
      <c r="U4" s="278"/>
      <c r="V4" s="278"/>
      <c r="W4" s="278"/>
      <c r="X4" s="278"/>
      <c r="Y4" s="278"/>
      <c r="Z4" s="279" t="s">
        <v>1519</v>
      </c>
      <c r="AA4" s="280"/>
      <c r="AB4" s="280"/>
      <c r="AC4" s="280"/>
      <c r="AD4" s="280"/>
      <c r="AE4" s="281"/>
      <c r="AF4" s="282" t="s">
        <v>336</v>
      </c>
      <c r="AG4" s="280"/>
      <c r="AH4" s="280"/>
      <c r="AI4" s="280"/>
      <c r="AJ4" s="280"/>
      <c r="AK4" s="280"/>
      <c r="AL4" s="280"/>
      <c r="AM4" s="280"/>
      <c r="AN4" s="280"/>
      <c r="AO4" s="280"/>
      <c r="AP4" s="280"/>
      <c r="AQ4" s="281"/>
      <c r="AR4" s="283" t="s">
        <v>6</v>
      </c>
      <c r="AS4" s="282"/>
      <c r="AT4" s="282"/>
      <c r="AU4" s="282"/>
      <c r="AV4" s="282"/>
      <c r="AW4" s="282"/>
      <c r="AX4" s="282"/>
      <c r="AY4" s="284"/>
    </row>
    <row r="5" spans="2:51" ht="28.15" customHeight="1">
      <c r="B5" s="285" t="s">
        <v>7</v>
      </c>
      <c r="C5" s="286"/>
      <c r="D5" s="286"/>
      <c r="E5" s="286"/>
      <c r="F5" s="286"/>
      <c r="G5" s="287"/>
      <c r="H5" s="288" t="s">
        <v>449</v>
      </c>
      <c r="I5" s="289"/>
      <c r="J5" s="289"/>
      <c r="K5" s="289"/>
      <c r="L5" s="289"/>
      <c r="M5" s="289"/>
      <c r="N5" s="289"/>
      <c r="O5" s="289"/>
      <c r="P5" s="289"/>
      <c r="Q5" s="289"/>
      <c r="R5" s="289"/>
      <c r="S5" s="289"/>
      <c r="T5" s="289"/>
      <c r="U5" s="289"/>
      <c r="V5" s="289"/>
      <c r="W5" s="290"/>
      <c r="X5" s="290"/>
      <c r="Y5" s="290"/>
      <c r="Z5" s="291" t="s">
        <v>8</v>
      </c>
      <c r="AA5" s="292"/>
      <c r="AB5" s="292"/>
      <c r="AC5" s="292"/>
      <c r="AD5" s="292"/>
      <c r="AE5" s="293"/>
      <c r="AF5" s="292" t="s">
        <v>1692</v>
      </c>
      <c r="AG5" s="292"/>
      <c r="AH5" s="292"/>
      <c r="AI5" s="292"/>
      <c r="AJ5" s="292"/>
      <c r="AK5" s="292"/>
      <c r="AL5" s="292"/>
      <c r="AM5" s="292"/>
      <c r="AN5" s="292"/>
      <c r="AO5" s="292"/>
      <c r="AP5" s="292"/>
      <c r="AQ5" s="293"/>
      <c r="AR5" s="294" t="s">
        <v>1693</v>
      </c>
      <c r="AS5" s="295"/>
      <c r="AT5" s="295"/>
      <c r="AU5" s="295"/>
      <c r="AV5" s="295"/>
      <c r="AW5" s="295"/>
      <c r="AX5" s="295"/>
      <c r="AY5" s="296"/>
    </row>
    <row r="6" spans="2:51" ht="30.75" customHeight="1">
      <c r="B6" s="361" t="s">
        <v>11</v>
      </c>
      <c r="C6" s="362"/>
      <c r="D6" s="362"/>
      <c r="E6" s="362"/>
      <c r="F6" s="362"/>
      <c r="G6" s="362"/>
      <c r="H6" s="363" t="s">
        <v>12</v>
      </c>
      <c r="I6" s="290"/>
      <c r="J6" s="290"/>
      <c r="K6" s="290"/>
      <c r="L6" s="290"/>
      <c r="M6" s="290"/>
      <c r="N6" s="290"/>
      <c r="O6" s="290"/>
      <c r="P6" s="290"/>
      <c r="Q6" s="290"/>
      <c r="R6" s="290"/>
      <c r="S6" s="290"/>
      <c r="T6" s="290"/>
      <c r="U6" s="290"/>
      <c r="V6" s="290"/>
      <c r="W6" s="290"/>
      <c r="X6" s="290"/>
      <c r="Y6" s="290"/>
      <c r="Z6" s="364" t="s">
        <v>13</v>
      </c>
      <c r="AA6" s="365"/>
      <c r="AB6" s="365"/>
      <c r="AC6" s="365"/>
      <c r="AD6" s="365"/>
      <c r="AE6" s="366"/>
      <c r="AF6" s="367" t="s">
        <v>1543</v>
      </c>
      <c r="AG6" s="367"/>
      <c r="AH6" s="367"/>
      <c r="AI6" s="367"/>
      <c r="AJ6" s="367"/>
      <c r="AK6" s="367"/>
      <c r="AL6" s="367"/>
      <c r="AM6" s="367"/>
      <c r="AN6" s="367"/>
      <c r="AO6" s="367"/>
      <c r="AP6" s="367"/>
      <c r="AQ6" s="367"/>
      <c r="AR6" s="368"/>
      <c r="AS6" s="368"/>
      <c r="AT6" s="368"/>
      <c r="AU6" s="368"/>
      <c r="AV6" s="368"/>
      <c r="AW6" s="368"/>
      <c r="AX6" s="368"/>
      <c r="AY6" s="369"/>
    </row>
    <row r="7" spans="2:51" ht="18" customHeight="1">
      <c r="B7" s="370" t="s">
        <v>15</v>
      </c>
      <c r="C7" s="371"/>
      <c r="D7" s="371"/>
      <c r="E7" s="371"/>
      <c r="F7" s="371"/>
      <c r="G7" s="371"/>
      <c r="H7" s="925" t="s">
        <v>449</v>
      </c>
      <c r="I7" s="375"/>
      <c r="J7" s="375"/>
      <c r="K7" s="375"/>
      <c r="L7" s="375"/>
      <c r="M7" s="375"/>
      <c r="N7" s="375"/>
      <c r="O7" s="375"/>
      <c r="P7" s="375"/>
      <c r="Q7" s="375"/>
      <c r="R7" s="375"/>
      <c r="S7" s="375"/>
      <c r="T7" s="375"/>
      <c r="U7" s="375"/>
      <c r="V7" s="375"/>
      <c r="W7" s="376"/>
      <c r="X7" s="376"/>
      <c r="Y7" s="376"/>
      <c r="Z7" s="380" t="s">
        <v>1515</v>
      </c>
      <c r="AA7" s="368"/>
      <c r="AB7" s="368"/>
      <c r="AC7" s="368"/>
      <c r="AD7" s="368"/>
      <c r="AE7" s="381"/>
      <c r="AF7" s="1250" t="s">
        <v>449</v>
      </c>
      <c r="AG7" s="834"/>
      <c r="AH7" s="834"/>
      <c r="AI7" s="834"/>
      <c r="AJ7" s="834"/>
      <c r="AK7" s="834"/>
      <c r="AL7" s="834"/>
      <c r="AM7" s="834"/>
      <c r="AN7" s="834"/>
      <c r="AO7" s="834"/>
      <c r="AP7" s="834"/>
      <c r="AQ7" s="834"/>
      <c r="AR7" s="834"/>
      <c r="AS7" s="834"/>
      <c r="AT7" s="834"/>
      <c r="AU7" s="834"/>
      <c r="AV7" s="834"/>
      <c r="AW7" s="834"/>
      <c r="AX7" s="834"/>
      <c r="AY7" s="835"/>
    </row>
    <row r="8" spans="2:51" ht="24" customHeight="1">
      <c r="B8" s="372"/>
      <c r="C8" s="373"/>
      <c r="D8" s="373"/>
      <c r="E8" s="373"/>
      <c r="F8" s="373"/>
      <c r="G8" s="373"/>
      <c r="H8" s="377"/>
      <c r="I8" s="378"/>
      <c r="J8" s="378"/>
      <c r="K8" s="378"/>
      <c r="L8" s="378"/>
      <c r="M8" s="378"/>
      <c r="N8" s="378"/>
      <c r="O8" s="378"/>
      <c r="P8" s="378"/>
      <c r="Q8" s="378"/>
      <c r="R8" s="378"/>
      <c r="S8" s="378"/>
      <c r="T8" s="378"/>
      <c r="U8" s="378"/>
      <c r="V8" s="378"/>
      <c r="W8" s="379"/>
      <c r="X8" s="379"/>
      <c r="Y8" s="379"/>
      <c r="Z8" s="382"/>
      <c r="AA8" s="368"/>
      <c r="AB8" s="368"/>
      <c r="AC8" s="368"/>
      <c r="AD8" s="368"/>
      <c r="AE8" s="381"/>
      <c r="AF8" s="836"/>
      <c r="AG8" s="836"/>
      <c r="AH8" s="836"/>
      <c r="AI8" s="836"/>
      <c r="AJ8" s="836"/>
      <c r="AK8" s="836"/>
      <c r="AL8" s="836"/>
      <c r="AM8" s="836"/>
      <c r="AN8" s="836"/>
      <c r="AO8" s="836"/>
      <c r="AP8" s="836"/>
      <c r="AQ8" s="836"/>
      <c r="AR8" s="836"/>
      <c r="AS8" s="836"/>
      <c r="AT8" s="836"/>
      <c r="AU8" s="836"/>
      <c r="AV8" s="836"/>
      <c r="AW8" s="836"/>
      <c r="AX8" s="836"/>
      <c r="AY8" s="837"/>
    </row>
    <row r="9" spans="2:51" ht="103.7" customHeight="1">
      <c r="B9" s="298" t="s">
        <v>18</v>
      </c>
      <c r="C9" s="299"/>
      <c r="D9" s="299"/>
      <c r="E9" s="299"/>
      <c r="F9" s="299"/>
      <c r="G9" s="299"/>
      <c r="H9" s="1251" t="s">
        <v>1542</v>
      </c>
      <c r="I9" s="1252"/>
      <c r="J9" s="1252"/>
      <c r="K9" s="1252"/>
      <c r="L9" s="1252"/>
      <c r="M9" s="1252"/>
      <c r="N9" s="1252"/>
      <c r="O9" s="1252"/>
      <c r="P9" s="1252"/>
      <c r="Q9" s="1252"/>
      <c r="R9" s="1252"/>
      <c r="S9" s="1252"/>
      <c r="T9" s="1252"/>
      <c r="U9" s="1252"/>
      <c r="V9" s="1252"/>
      <c r="W9" s="1252"/>
      <c r="X9" s="1252"/>
      <c r="Y9" s="1252"/>
      <c r="Z9" s="1252"/>
      <c r="AA9" s="1252"/>
      <c r="AB9" s="1252"/>
      <c r="AC9" s="1252"/>
      <c r="AD9" s="1252"/>
      <c r="AE9" s="1252"/>
      <c r="AF9" s="1252"/>
      <c r="AG9" s="1252"/>
      <c r="AH9" s="1252"/>
      <c r="AI9" s="1252"/>
      <c r="AJ9" s="1252"/>
      <c r="AK9" s="1252"/>
      <c r="AL9" s="1252"/>
      <c r="AM9" s="1252"/>
      <c r="AN9" s="1252"/>
      <c r="AO9" s="1252"/>
      <c r="AP9" s="1252"/>
      <c r="AQ9" s="1252"/>
      <c r="AR9" s="1252"/>
      <c r="AS9" s="1252"/>
      <c r="AT9" s="1252"/>
      <c r="AU9" s="1252"/>
      <c r="AV9" s="1252"/>
      <c r="AW9" s="1252"/>
      <c r="AX9" s="1252"/>
      <c r="AY9" s="1253"/>
    </row>
    <row r="10" spans="2:51" ht="137.25" customHeight="1">
      <c r="B10" s="298" t="s">
        <v>20</v>
      </c>
      <c r="C10" s="299"/>
      <c r="D10" s="299"/>
      <c r="E10" s="299"/>
      <c r="F10" s="299"/>
      <c r="G10" s="299"/>
      <c r="H10" s="1251" t="s">
        <v>1541</v>
      </c>
      <c r="I10" s="1252"/>
      <c r="J10" s="1252"/>
      <c r="K10" s="1252"/>
      <c r="L10" s="1252"/>
      <c r="M10" s="1252"/>
      <c r="N10" s="1252"/>
      <c r="O10" s="1252"/>
      <c r="P10" s="1252"/>
      <c r="Q10" s="1252"/>
      <c r="R10" s="1252"/>
      <c r="S10" s="1252"/>
      <c r="T10" s="1252"/>
      <c r="U10" s="1252"/>
      <c r="V10" s="1252"/>
      <c r="W10" s="1252"/>
      <c r="X10" s="1252"/>
      <c r="Y10" s="1252"/>
      <c r="Z10" s="1252"/>
      <c r="AA10" s="1252"/>
      <c r="AB10" s="1252"/>
      <c r="AC10" s="1252"/>
      <c r="AD10" s="1252"/>
      <c r="AE10" s="1252"/>
      <c r="AF10" s="1252"/>
      <c r="AG10" s="1252"/>
      <c r="AH10" s="1252"/>
      <c r="AI10" s="1252"/>
      <c r="AJ10" s="1252"/>
      <c r="AK10" s="1252"/>
      <c r="AL10" s="1252"/>
      <c r="AM10" s="1252"/>
      <c r="AN10" s="1252"/>
      <c r="AO10" s="1252"/>
      <c r="AP10" s="1252"/>
      <c r="AQ10" s="1252"/>
      <c r="AR10" s="1252"/>
      <c r="AS10" s="1252"/>
      <c r="AT10" s="1252"/>
      <c r="AU10" s="1252"/>
      <c r="AV10" s="1252"/>
      <c r="AW10" s="1252"/>
      <c r="AX10" s="1252"/>
      <c r="AY10" s="1253"/>
    </row>
    <row r="11" spans="2:51" ht="29.25" customHeight="1">
      <c r="B11" s="298" t="s">
        <v>22</v>
      </c>
      <c r="C11" s="299"/>
      <c r="D11" s="299"/>
      <c r="E11" s="299"/>
      <c r="F11" s="299"/>
      <c r="G11" s="303"/>
      <c r="H11" s="304" t="s">
        <v>268</v>
      </c>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305"/>
      <c r="AW11" s="305"/>
      <c r="AX11" s="305"/>
      <c r="AY11" s="306"/>
    </row>
    <row r="12" spans="2:51" ht="21" customHeight="1">
      <c r="B12" s="391" t="s">
        <v>24</v>
      </c>
      <c r="C12" s="392"/>
      <c r="D12" s="392"/>
      <c r="E12" s="392"/>
      <c r="F12" s="392"/>
      <c r="G12" s="393"/>
      <c r="H12" s="400"/>
      <c r="I12" s="401"/>
      <c r="J12" s="401"/>
      <c r="K12" s="401"/>
      <c r="L12" s="401"/>
      <c r="M12" s="401"/>
      <c r="N12" s="401"/>
      <c r="O12" s="401"/>
      <c r="P12" s="401"/>
      <c r="Q12" s="402" t="s">
        <v>25</v>
      </c>
      <c r="R12" s="403"/>
      <c r="S12" s="403"/>
      <c r="T12" s="403"/>
      <c r="U12" s="403"/>
      <c r="V12" s="403"/>
      <c r="W12" s="404"/>
      <c r="X12" s="402" t="s">
        <v>26</v>
      </c>
      <c r="Y12" s="403"/>
      <c r="Z12" s="403"/>
      <c r="AA12" s="403"/>
      <c r="AB12" s="403"/>
      <c r="AC12" s="403"/>
      <c r="AD12" s="404"/>
      <c r="AE12" s="402" t="s">
        <v>27</v>
      </c>
      <c r="AF12" s="403"/>
      <c r="AG12" s="403"/>
      <c r="AH12" s="403"/>
      <c r="AI12" s="403"/>
      <c r="AJ12" s="403"/>
      <c r="AK12" s="404"/>
      <c r="AL12" s="402" t="s">
        <v>28</v>
      </c>
      <c r="AM12" s="403"/>
      <c r="AN12" s="403"/>
      <c r="AO12" s="403"/>
      <c r="AP12" s="403"/>
      <c r="AQ12" s="403"/>
      <c r="AR12" s="404"/>
      <c r="AS12" s="402" t="s">
        <v>29</v>
      </c>
      <c r="AT12" s="403"/>
      <c r="AU12" s="403"/>
      <c r="AV12" s="403"/>
      <c r="AW12" s="403"/>
      <c r="AX12" s="403"/>
      <c r="AY12" s="426"/>
    </row>
    <row r="13" spans="2:51" ht="21" customHeight="1">
      <c r="B13" s="394"/>
      <c r="C13" s="395"/>
      <c r="D13" s="395"/>
      <c r="E13" s="395"/>
      <c r="F13" s="395"/>
      <c r="G13" s="396"/>
      <c r="H13" s="413" t="s">
        <v>30</v>
      </c>
      <c r="I13" s="414"/>
      <c r="J13" s="427" t="s">
        <v>31</v>
      </c>
      <c r="K13" s="428"/>
      <c r="L13" s="428"/>
      <c r="M13" s="428"/>
      <c r="N13" s="428"/>
      <c r="O13" s="428"/>
      <c r="P13" s="429"/>
      <c r="Q13" s="430"/>
      <c r="R13" s="430"/>
      <c r="S13" s="430"/>
      <c r="T13" s="430"/>
      <c r="U13" s="430"/>
      <c r="V13" s="430"/>
      <c r="W13" s="430"/>
      <c r="X13" s="430"/>
      <c r="Y13" s="430"/>
      <c r="Z13" s="430"/>
      <c r="AA13" s="430"/>
      <c r="AB13" s="430"/>
      <c r="AC13" s="430"/>
      <c r="AD13" s="430"/>
      <c r="AE13" s="430">
        <v>89</v>
      </c>
      <c r="AF13" s="430"/>
      <c r="AG13" s="430"/>
      <c r="AH13" s="430"/>
      <c r="AI13" s="430"/>
      <c r="AJ13" s="430"/>
      <c r="AK13" s="430"/>
      <c r="AL13" s="430">
        <v>82</v>
      </c>
      <c r="AM13" s="430"/>
      <c r="AN13" s="430"/>
      <c r="AO13" s="430"/>
      <c r="AP13" s="430"/>
      <c r="AQ13" s="430"/>
      <c r="AR13" s="430"/>
      <c r="AS13" s="430">
        <v>71</v>
      </c>
      <c r="AT13" s="430"/>
      <c r="AU13" s="430"/>
      <c r="AV13" s="430"/>
      <c r="AW13" s="430"/>
      <c r="AX13" s="430"/>
      <c r="AY13" s="431"/>
    </row>
    <row r="14" spans="2:51" ht="21" customHeight="1">
      <c r="B14" s="394"/>
      <c r="C14" s="395"/>
      <c r="D14" s="395"/>
      <c r="E14" s="395"/>
      <c r="F14" s="395"/>
      <c r="G14" s="396"/>
      <c r="H14" s="415"/>
      <c r="I14" s="416"/>
      <c r="J14" s="409" t="s">
        <v>32</v>
      </c>
      <c r="K14" s="410"/>
      <c r="L14" s="410"/>
      <c r="M14" s="410"/>
      <c r="N14" s="410"/>
      <c r="O14" s="410"/>
      <c r="P14" s="411"/>
      <c r="Q14" s="405"/>
      <c r="R14" s="405"/>
      <c r="S14" s="405"/>
      <c r="T14" s="405"/>
      <c r="U14" s="405"/>
      <c r="V14" s="405"/>
      <c r="W14" s="405"/>
      <c r="X14" s="405"/>
      <c r="Y14" s="405"/>
      <c r="Z14" s="405"/>
      <c r="AA14" s="405"/>
      <c r="AB14" s="405"/>
      <c r="AC14" s="405"/>
      <c r="AD14" s="405"/>
      <c r="AE14" s="405" t="s">
        <v>1761</v>
      </c>
      <c r="AF14" s="405"/>
      <c r="AG14" s="405"/>
      <c r="AH14" s="405"/>
      <c r="AI14" s="405"/>
      <c r="AJ14" s="405"/>
      <c r="AK14" s="405"/>
      <c r="AL14" s="405"/>
      <c r="AM14" s="405"/>
      <c r="AN14" s="405"/>
      <c r="AO14" s="405"/>
      <c r="AP14" s="405"/>
      <c r="AQ14" s="405"/>
      <c r="AR14" s="405"/>
      <c r="AS14" s="432"/>
      <c r="AT14" s="432"/>
      <c r="AU14" s="432"/>
      <c r="AV14" s="432"/>
      <c r="AW14" s="432"/>
      <c r="AX14" s="432"/>
      <c r="AY14" s="433"/>
    </row>
    <row r="15" spans="2:51" ht="24.75" customHeight="1">
      <c r="B15" s="394"/>
      <c r="C15" s="395"/>
      <c r="D15" s="395"/>
      <c r="E15" s="395"/>
      <c r="F15" s="395"/>
      <c r="G15" s="396"/>
      <c r="H15" s="415"/>
      <c r="I15" s="416"/>
      <c r="J15" s="409" t="s">
        <v>34</v>
      </c>
      <c r="K15" s="410"/>
      <c r="L15" s="410"/>
      <c r="M15" s="410"/>
      <c r="N15" s="410"/>
      <c r="O15" s="410"/>
      <c r="P15" s="411"/>
      <c r="Q15" s="405"/>
      <c r="R15" s="405"/>
      <c r="S15" s="405"/>
      <c r="T15" s="405"/>
      <c r="U15" s="405"/>
      <c r="V15" s="405"/>
      <c r="W15" s="405"/>
      <c r="X15" s="405"/>
      <c r="Y15" s="405"/>
      <c r="Z15" s="405"/>
      <c r="AA15" s="405"/>
      <c r="AB15" s="405"/>
      <c r="AC15" s="405"/>
      <c r="AD15" s="405"/>
      <c r="AE15" s="405" t="s">
        <v>1761</v>
      </c>
      <c r="AF15" s="405"/>
      <c r="AG15" s="405"/>
      <c r="AH15" s="405"/>
      <c r="AI15" s="405"/>
      <c r="AJ15" s="405"/>
      <c r="AK15" s="405"/>
      <c r="AL15" s="405"/>
      <c r="AM15" s="405"/>
      <c r="AN15" s="405"/>
      <c r="AO15" s="405"/>
      <c r="AP15" s="405"/>
      <c r="AQ15" s="405"/>
      <c r="AR15" s="405"/>
      <c r="AS15" s="432"/>
      <c r="AT15" s="432"/>
      <c r="AU15" s="432"/>
      <c r="AV15" s="432"/>
      <c r="AW15" s="432"/>
      <c r="AX15" s="432"/>
      <c r="AY15" s="433"/>
    </row>
    <row r="16" spans="2:51" ht="24.75" customHeight="1">
      <c r="B16" s="394"/>
      <c r="C16" s="395"/>
      <c r="D16" s="395"/>
      <c r="E16" s="395"/>
      <c r="F16" s="395"/>
      <c r="G16" s="396"/>
      <c r="H16" s="417"/>
      <c r="I16" s="418"/>
      <c r="J16" s="406" t="s">
        <v>35</v>
      </c>
      <c r="K16" s="407"/>
      <c r="L16" s="407"/>
      <c r="M16" s="407"/>
      <c r="N16" s="407"/>
      <c r="O16" s="407"/>
      <c r="P16" s="408"/>
      <c r="Q16" s="412"/>
      <c r="R16" s="412"/>
      <c r="S16" s="412"/>
      <c r="T16" s="412"/>
      <c r="U16" s="412"/>
      <c r="V16" s="412"/>
      <c r="W16" s="412"/>
      <c r="X16" s="412"/>
      <c r="Y16" s="412"/>
      <c r="Z16" s="412"/>
      <c r="AA16" s="412"/>
      <c r="AB16" s="412"/>
      <c r="AC16" s="412"/>
      <c r="AD16" s="412"/>
      <c r="AE16" s="412">
        <v>89</v>
      </c>
      <c r="AF16" s="412"/>
      <c r="AG16" s="412"/>
      <c r="AH16" s="412"/>
      <c r="AI16" s="412"/>
      <c r="AJ16" s="412"/>
      <c r="AK16" s="412"/>
      <c r="AL16" s="412">
        <v>82</v>
      </c>
      <c r="AM16" s="412"/>
      <c r="AN16" s="412"/>
      <c r="AO16" s="412"/>
      <c r="AP16" s="412"/>
      <c r="AQ16" s="412"/>
      <c r="AR16" s="412"/>
      <c r="AS16" s="412">
        <v>71</v>
      </c>
      <c r="AT16" s="412"/>
      <c r="AU16" s="412"/>
      <c r="AV16" s="412"/>
      <c r="AW16" s="412"/>
      <c r="AX16" s="412"/>
      <c r="AY16" s="412"/>
    </row>
    <row r="17" spans="2:51" ht="24.75" customHeight="1">
      <c r="B17" s="394"/>
      <c r="C17" s="395"/>
      <c r="D17" s="395"/>
      <c r="E17" s="395"/>
      <c r="F17" s="395"/>
      <c r="G17" s="396"/>
      <c r="H17" s="419" t="s">
        <v>36</v>
      </c>
      <c r="I17" s="420"/>
      <c r="J17" s="420"/>
      <c r="K17" s="420"/>
      <c r="L17" s="420"/>
      <c r="M17" s="420"/>
      <c r="N17" s="420"/>
      <c r="O17" s="420"/>
      <c r="P17" s="420"/>
      <c r="Q17" s="421"/>
      <c r="R17" s="421"/>
      <c r="S17" s="421"/>
      <c r="T17" s="421"/>
      <c r="U17" s="421"/>
      <c r="V17" s="421"/>
      <c r="W17" s="421"/>
      <c r="X17" s="421"/>
      <c r="Y17" s="421"/>
      <c r="Z17" s="421"/>
      <c r="AA17" s="421"/>
      <c r="AB17" s="421"/>
      <c r="AC17" s="421"/>
      <c r="AD17" s="421"/>
      <c r="AE17" s="421">
        <v>60</v>
      </c>
      <c r="AF17" s="421"/>
      <c r="AG17" s="421"/>
      <c r="AH17" s="421"/>
      <c r="AI17" s="421"/>
      <c r="AJ17" s="421"/>
      <c r="AK17" s="421"/>
      <c r="AL17" s="389"/>
      <c r="AM17" s="389"/>
      <c r="AN17" s="389"/>
      <c r="AO17" s="389"/>
      <c r="AP17" s="389"/>
      <c r="AQ17" s="389"/>
      <c r="AR17" s="389"/>
      <c r="AS17" s="389"/>
      <c r="AT17" s="389"/>
      <c r="AU17" s="389"/>
      <c r="AV17" s="389"/>
      <c r="AW17" s="389"/>
      <c r="AX17" s="389"/>
      <c r="AY17" s="390"/>
    </row>
    <row r="18" spans="2:51" ht="24.75" customHeight="1">
      <c r="B18" s="397"/>
      <c r="C18" s="398"/>
      <c r="D18" s="398"/>
      <c r="E18" s="398"/>
      <c r="F18" s="398"/>
      <c r="G18" s="399"/>
      <c r="H18" s="419" t="s">
        <v>37</v>
      </c>
      <c r="I18" s="420"/>
      <c r="J18" s="420"/>
      <c r="K18" s="420"/>
      <c r="L18" s="420"/>
      <c r="M18" s="420"/>
      <c r="N18" s="420"/>
      <c r="O18" s="420"/>
      <c r="P18" s="420"/>
      <c r="Q18" s="421"/>
      <c r="R18" s="421"/>
      <c r="S18" s="421"/>
      <c r="T18" s="421"/>
      <c r="U18" s="421"/>
      <c r="V18" s="421"/>
      <c r="W18" s="421"/>
      <c r="X18" s="421"/>
      <c r="Y18" s="421"/>
      <c r="Z18" s="421"/>
      <c r="AA18" s="421"/>
      <c r="AB18" s="421"/>
      <c r="AC18" s="421"/>
      <c r="AD18" s="421"/>
      <c r="AE18" s="421">
        <f>+AE17/AE13*100</f>
        <v>67.415730337078656</v>
      </c>
      <c r="AF18" s="421"/>
      <c r="AG18" s="421"/>
      <c r="AH18" s="421"/>
      <c r="AI18" s="421"/>
      <c r="AJ18" s="421"/>
      <c r="AK18" s="421"/>
      <c r="AL18" s="389"/>
      <c r="AM18" s="389"/>
      <c r="AN18" s="389"/>
      <c r="AO18" s="389"/>
      <c r="AP18" s="389"/>
      <c r="AQ18" s="389"/>
      <c r="AR18" s="389"/>
      <c r="AS18" s="389"/>
      <c r="AT18" s="389"/>
      <c r="AU18" s="389"/>
      <c r="AV18" s="389"/>
      <c r="AW18" s="389"/>
      <c r="AX18" s="389"/>
      <c r="AY18" s="390"/>
    </row>
    <row r="19" spans="2:51" ht="31.7" customHeight="1">
      <c r="B19" s="450" t="s">
        <v>38</v>
      </c>
      <c r="C19" s="451"/>
      <c r="D19" s="451"/>
      <c r="E19" s="451"/>
      <c r="F19" s="451"/>
      <c r="G19" s="452"/>
      <c r="H19" s="422" t="s">
        <v>39</v>
      </c>
      <c r="I19" s="403"/>
      <c r="J19" s="403"/>
      <c r="K19" s="403"/>
      <c r="L19" s="403"/>
      <c r="M19" s="403"/>
      <c r="N19" s="403"/>
      <c r="O19" s="403"/>
      <c r="P19" s="403"/>
      <c r="Q19" s="403"/>
      <c r="R19" s="403"/>
      <c r="S19" s="403"/>
      <c r="T19" s="403"/>
      <c r="U19" s="403"/>
      <c r="V19" s="403"/>
      <c r="W19" s="403"/>
      <c r="X19" s="403"/>
      <c r="Y19" s="404"/>
      <c r="Z19" s="446"/>
      <c r="AA19" s="447"/>
      <c r="AB19" s="448"/>
      <c r="AC19" s="402" t="s">
        <v>40</v>
      </c>
      <c r="AD19" s="403"/>
      <c r="AE19" s="404"/>
      <c r="AF19" s="449" t="s">
        <v>25</v>
      </c>
      <c r="AG19" s="449"/>
      <c r="AH19" s="449"/>
      <c r="AI19" s="449"/>
      <c r="AJ19" s="449"/>
      <c r="AK19" s="449" t="s">
        <v>26</v>
      </c>
      <c r="AL19" s="449"/>
      <c r="AM19" s="449"/>
      <c r="AN19" s="449"/>
      <c r="AO19" s="449"/>
      <c r="AP19" s="449" t="s">
        <v>27</v>
      </c>
      <c r="AQ19" s="449"/>
      <c r="AR19" s="449"/>
      <c r="AS19" s="449"/>
      <c r="AT19" s="449"/>
      <c r="AU19" s="297" t="s">
        <v>446</v>
      </c>
      <c r="AV19" s="449"/>
      <c r="AW19" s="449"/>
      <c r="AX19" s="449"/>
      <c r="AY19" s="458"/>
    </row>
    <row r="20" spans="2:51" ht="32.25" customHeight="1">
      <c r="B20" s="453"/>
      <c r="C20" s="451"/>
      <c r="D20" s="451"/>
      <c r="E20" s="451"/>
      <c r="F20" s="451"/>
      <c r="G20" s="452"/>
      <c r="H20" s="1174" t="s">
        <v>1540</v>
      </c>
      <c r="I20" s="376"/>
      <c r="J20" s="376"/>
      <c r="K20" s="376"/>
      <c r="L20" s="376"/>
      <c r="M20" s="376"/>
      <c r="N20" s="376"/>
      <c r="O20" s="376"/>
      <c r="P20" s="376"/>
      <c r="Q20" s="376"/>
      <c r="R20" s="376"/>
      <c r="S20" s="376"/>
      <c r="T20" s="376"/>
      <c r="U20" s="376"/>
      <c r="V20" s="376"/>
      <c r="W20" s="376"/>
      <c r="X20" s="376"/>
      <c r="Y20" s="1175"/>
      <c r="Z20" s="465" t="s">
        <v>43</v>
      </c>
      <c r="AA20" s="466"/>
      <c r="AB20" s="467"/>
      <c r="AC20" s="932" t="s">
        <v>1539</v>
      </c>
      <c r="AD20" s="468"/>
      <c r="AE20" s="468"/>
      <c r="AF20" s="470">
        <v>21.7</v>
      </c>
      <c r="AG20" s="470"/>
      <c r="AH20" s="470"/>
      <c r="AI20" s="470"/>
      <c r="AJ20" s="470"/>
      <c r="AK20" s="470">
        <v>26.5</v>
      </c>
      <c r="AL20" s="470"/>
      <c r="AM20" s="470"/>
      <c r="AN20" s="470"/>
      <c r="AO20" s="470"/>
      <c r="AP20" s="470">
        <v>27.5</v>
      </c>
      <c r="AQ20" s="470"/>
      <c r="AR20" s="470"/>
      <c r="AS20" s="470"/>
      <c r="AT20" s="470"/>
      <c r="AU20" s="434" t="s">
        <v>1523</v>
      </c>
      <c r="AV20" s="435"/>
      <c r="AW20" s="435"/>
      <c r="AX20" s="435"/>
      <c r="AY20" s="435"/>
    </row>
    <row r="21" spans="2:51" ht="32.25" customHeight="1">
      <c r="B21" s="454"/>
      <c r="C21" s="455"/>
      <c r="D21" s="455"/>
      <c r="E21" s="455"/>
      <c r="F21" s="455"/>
      <c r="G21" s="456"/>
      <c r="H21" s="1261"/>
      <c r="I21" s="379"/>
      <c r="J21" s="379"/>
      <c r="K21" s="379"/>
      <c r="L21" s="379"/>
      <c r="M21" s="379"/>
      <c r="N21" s="379"/>
      <c r="O21" s="379"/>
      <c r="P21" s="379"/>
      <c r="Q21" s="379"/>
      <c r="R21" s="379"/>
      <c r="S21" s="379"/>
      <c r="T21" s="379"/>
      <c r="U21" s="379"/>
      <c r="V21" s="379"/>
      <c r="W21" s="379"/>
      <c r="X21" s="379"/>
      <c r="Y21" s="1262"/>
      <c r="Z21" s="402" t="s">
        <v>45</v>
      </c>
      <c r="AA21" s="403"/>
      <c r="AB21" s="404"/>
      <c r="AC21" s="435" t="s">
        <v>1538</v>
      </c>
      <c r="AD21" s="435"/>
      <c r="AE21" s="435"/>
      <c r="AF21" s="434" t="s">
        <v>1514</v>
      </c>
      <c r="AG21" s="435"/>
      <c r="AH21" s="435"/>
      <c r="AI21" s="435"/>
      <c r="AJ21" s="435"/>
      <c r="AK21" s="434" t="s">
        <v>1523</v>
      </c>
      <c r="AL21" s="435"/>
      <c r="AM21" s="435"/>
      <c r="AN21" s="435"/>
      <c r="AO21" s="435"/>
      <c r="AP21" s="434" t="s">
        <v>1523</v>
      </c>
      <c r="AQ21" s="435"/>
      <c r="AR21" s="435"/>
      <c r="AS21" s="435"/>
      <c r="AT21" s="435"/>
      <c r="AU21" s="472"/>
      <c r="AV21" s="472"/>
      <c r="AW21" s="472"/>
      <c r="AX21" s="472"/>
      <c r="AY21" s="473"/>
    </row>
    <row r="22" spans="2:51" ht="31.7" customHeight="1">
      <c r="B22" s="512" t="s">
        <v>47</v>
      </c>
      <c r="C22" s="513"/>
      <c r="D22" s="513"/>
      <c r="E22" s="513"/>
      <c r="F22" s="513"/>
      <c r="G22" s="514"/>
      <c r="H22" s="422" t="s">
        <v>48</v>
      </c>
      <c r="I22" s="403"/>
      <c r="J22" s="403"/>
      <c r="K22" s="403"/>
      <c r="L22" s="403"/>
      <c r="M22" s="403"/>
      <c r="N22" s="403"/>
      <c r="O22" s="403"/>
      <c r="P22" s="403"/>
      <c r="Q22" s="403"/>
      <c r="R22" s="403"/>
      <c r="S22" s="403"/>
      <c r="T22" s="403"/>
      <c r="U22" s="403"/>
      <c r="V22" s="403"/>
      <c r="W22" s="403"/>
      <c r="X22" s="403"/>
      <c r="Y22" s="404"/>
      <c r="Z22" s="446"/>
      <c r="AA22" s="447"/>
      <c r="AB22" s="448"/>
      <c r="AC22" s="402" t="s">
        <v>40</v>
      </c>
      <c r="AD22" s="403"/>
      <c r="AE22" s="404"/>
      <c r="AF22" s="449" t="s">
        <v>25</v>
      </c>
      <c r="AG22" s="449"/>
      <c r="AH22" s="449"/>
      <c r="AI22" s="449"/>
      <c r="AJ22" s="449"/>
      <c r="AK22" s="449" t="s">
        <v>26</v>
      </c>
      <c r="AL22" s="449"/>
      <c r="AM22" s="449"/>
      <c r="AN22" s="449"/>
      <c r="AO22" s="449"/>
      <c r="AP22" s="449" t="s">
        <v>27</v>
      </c>
      <c r="AQ22" s="449"/>
      <c r="AR22" s="449"/>
      <c r="AS22" s="449"/>
      <c r="AT22" s="449"/>
      <c r="AU22" s="423" t="s">
        <v>49</v>
      </c>
      <c r="AV22" s="424"/>
      <c r="AW22" s="424"/>
      <c r="AX22" s="424"/>
      <c r="AY22" s="425"/>
    </row>
    <row r="23" spans="2:51" ht="39.950000000000003" customHeight="1">
      <c r="B23" s="313"/>
      <c r="C23" s="314"/>
      <c r="D23" s="314"/>
      <c r="E23" s="314"/>
      <c r="F23" s="314"/>
      <c r="G23" s="315"/>
      <c r="H23" s="1258" t="s">
        <v>1537</v>
      </c>
      <c r="I23" s="519"/>
      <c r="J23" s="519"/>
      <c r="K23" s="519"/>
      <c r="L23" s="519"/>
      <c r="M23" s="519"/>
      <c r="N23" s="519"/>
      <c r="O23" s="519"/>
      <c r="P23" s="519"/>
      <c r="Q23" s="519"/>
      <c r="R23" s="519"/>
      <c r="S23" s="519"/>
      <c r="T23" s="519"/>
      <c r="U23" s="519"/>
      <c r="V23" s="519"/>
      <c r="W23" s="519"/>
      <c r="X23" s="519"/>
      <c r="Y23" s="1259"/>
      <c r="Z23" s="500" t="s">
        <v>51</v>
      </c>
      <c r="AA23" s="501"/>
      <c r="AB23" s="502"/>
      <c r="AC23" s="895" t="s">
        <v>1536</v>
      </c>
      <c r="AD23" s="834"/>
      <c r="AE23" s="896"/>
      <c r="AF23" s="435">
        <v>10</v>
      </c>
      <c r="AG23" s="435"/>
      <c r="AH23" s="435"/>
      <c r="AI23" s="435"/>
      <c r="AJ23" s="435"/>
      <c r="AK23" s="435">
        <v>16</v>
      </c>
      <c r="AL23" s="435"/>
      <c r="AM23" s="435"/>
      <c r="AN23" s="435"/>
      <c r="AO23" s="435"/>
      <c r="AP23" s="435">
        <v>8</v>
      </c>
      <c r="AQ23" s="435"/>
      <c r="AR23" s="435"/>
      <c r="AS23" s="435"/>
      <c r="AT23" s="435"/>
      <c r="AU23" s="518" t="s">
        <v>1535</v>
      </c>
      <c r="AV23" s="519"/>
      <c r="AW23" s="519"/>
      <c r="AX23" s="519"/>
      <c r="AY23" s="520"/>
    </row>
    <row r="24" spans="2:51" ht="26.85" customHeight="1">
      <c r="B24" s="515"/>
      <c r="C24" s="516"/>
      <c r="D24" s="516"/>
      <c r="E24" s="516"/>
      <c r="F24" s="516"/>
      <c r="G24" s="517"/>
      <c r="H24" s="1260"/>
      <c r="I24" s="522"/>
      <c r="J24" s="522"/>
      <c r="K24" s="522"/>
      <c r="L24" s="522"/>
      <c r="M24" s="522"/>
      <c r="N24" s="522"/>
      <c r="O24" s="522"/>
      <c r="P24" s="522"/>
      <c r="Q24" s="522"/>
      <c r="R24" s="522"/>
      <c r="S24" s="522"/>
      <c r="T24" s="522"/>
      <c r="U24" s="522"/>
      <c r="V24" s="522"/>
      <c r="W24" s="522"/>
      <c r="X24" s="522"/>
      <c r="Y24" s="523"/>
      <c r="Z24" s="503"/>
      <c r="AA24" s="504"/>
      <c r="AB24" s="505"/>
      <c r="AC24" s="897"/>
      <c r="AD24" s="836"/>
      <c r="AE24" s="898"/>
      <c r="AF24" s="521"/>
      <c r="AG24" s="522"/>
      <c r="AH24" s="522"/>
      <c r="AI24" s="522"/>
      <c r="AJ24" s="523"/>
      <c r="AK24" s="1254" t="s">
        <v>1534</v>
      </c>
      <c r="AL24" s="1255"/>
      <c r="AM24" s="1255"/>
      <c r="AN24" s="1255"/>
      <c r="AO24" s="1256"/>
      <c r="AP24" s="1254" t="s">
        <v>1533</v>
      </c>
      <c r="AQ24" s="1255"/>
      <c r="AR24" s="1255"/>
      <c r="AS24" s="1255"/>
      <c r="AT24" s="1256"/>
      <c r="AU24" s="1254" t="s">
        <v>1532</v>
      </c>
      <c r="AV24" s="1255"/>
      <c r="AW24" s="1255"/>
      <c r="AX24" s="1255"/>
      <c r="AY24" s="1256"/>
    </row>
    <row r="25" spans="2:51" ht="88.5" customHeight="1">
      <c r="B25" s="512" t="s">
        <v>55</v>
      </c>
      <c r="C25" s="525"/>
      <c r="D25" s="525"/>
      <c r="E25" s="525"/>
      <c r="F25" s="525"/>
      <c r="G25" s="525"/>
      <c r="H25" s="526" t="s">
        <v>1531</v>
      </c>
      <c r="I25" s="527"/>
      <c r="J25" s="527"/>
      <c r="K25" s="527"/>
      <c r="L25" s="527"/>
      <c r="M25" s="527"/>
      <c r="N25" s="527"/>
      <c r="O25" s="527"/>
      <c r="P25" s="527"/>
      <c r="Q25" s="527"/>
      <c r="R25" s="527"/>
      <c r="S25" s="527"/>
      <c r="T25" s="527"/>
      <c r="U25" s="527"/>
      <c r="V25" s="527"/>
      <c r="W25" s="527"/>
      <c r="X25" s="527"/>
      <c r="Y25" s="527"/>
      <c r="Z25" s="528" t="s">
        <v>57</v>
      </c>
      <c r="AA25" s="529"/>
      <c r="AB25" s="530"/>
      <c r="AC25" s="1257" t="s">
        <v>1530</v>
      </c>
      <c r="AD25" s="934"/>
      <c r="AE25" s="934"/>
      <c r="AF25" s="934"/>
      <c r="AG25" s="934"/>
      <c r="AH25" s="934"/>
      <c r="AI25" s="934"/>
      <c r="AJ25" s="934"/>
      <c r="AK25" s="934"/>
      <c r="AL25" s="934"/>
      <c r="AM25" s="934"/>
      <c r="AN25" s="934"/>
      <c r="AO25" s="934"/>
      <c r="AP25" s="934"/>
      <c r="AQ25" s="934"/>
      <c r="AR25" s="934"/>
      <c r="AS25" s="934"/>
      <c r="AT25" s="934"/>
      <c r="AU25" s="934"/>
      <c r="AV25" s="934"/>
      <c r="AW25" s="934"/>
      <c r="AX25" s="934"/>
      <c r="AY25" s="935"/>
    </row>
    <row r="26" spans="2:51" ht="23.1" customHeight="1">
      <c r="B26" s="546" t="s">
        <v>59</v>
      </c>
      <c r="C26" s="547"/>
      <c r="D26" s="493" t="s">
        <v>60</v>
      </c>
      <c r="E26" s="494"/>
      <c r="F26" s="494"/>
      <c r="G26" s="494"/>
      <c r="H26" s="494"/>
      <c r="I26" s="494"/>
      <c r="J26" s="494"/>
      <c r="K26" s="494"/>
      <c r="L26" s="495"/>
      <c r="M26" s="496" t="s">
        <v>61</v>
      </c>
      <c r="N26" s="496"/>
      <c r="O26" s="496"/>
      <c r="P26" s="496"/>
      <c r="Q26" s="496"/>
      <c r="R26" s="496"/>
      <c r="S26" s="497" t="s">
        <v>29</v>
      </c>
      <c r="T26" s="497"/>
      <c r="U26" s="497"/>
      <c r="V26" s="497"/>
      <c r="W26" s="497"/>
      <c r="X26" s="497"/>
      <c r="Y26" s="498" t="s">
        <v>62</v>
      </c>
      <c r="Z26" s="494"/>
      <c r="AA26" s="494"/>
      <c r="AB26" s="494"/>
      <c r="AC26" s="494"/>
      <c r="AD26" s="494"/>
      <c r="AE26" s="494"/>
      <c r="AF26" s="494"/>
      <c r="AG26" s="494"/>
      <c r="AH26" s="494"/>
      <c r="AI26" s="494"/>
      <c r="AJ26" s="494"/>
      <c r="AK26" s="494"/>
      <c r="AL26" s="494"/>
      <c r="AM26" s="494"/>
      <c r="AN26" s="494"/>
      <c r="AO26" s="494"/>
      <c r="AP26" s="494"/>
      <c r="AQ26" s="494"/>
      <c r="AR26" s="494"/>
      <c r="AS26" s="494"/>
      <c r="AT26" s="494"/>
      <c r="AU26" s="494"/>
      <c r="AV26" s="494"/>
      <c r="AW26" s="494"/>
      <c r="AX26" s="494"/>
      <c r="AY26" s="499"/>
    </row>
    <row r="27" spans="2:51" ht="23.1" customHeight="1">
      <c r="B27" s="548"/>
      <c r="C27" s="549"/>
      <c r="D27" s="1263" t="s">
        <v>1762</v>
      </c>
      <c r="E27" s="1264"/>
      <c r="F27" s="1264"/>
      <c r="G27" s="1264"/>
      <c r="H27" s="1264"/>
      <c r="I27" s="1264"/>
      <c r="J27" s="1264"/>
      <c r="K27" s="1264"/>
      <c r="L27" s="1265"/>
      <c r="M27" s="442">
        <v>31</v>
      </c>
      <c r="N27" s="442"/>
      <c r="O27" s="442"/>
      <c r="P27" s="442"/>
      <c r="Q27" s="442"/>
      <c r="R27" s="442"/>
      <c r="S27" s="442">
        <v>29</v>
      </c>
      <c r="T27" s="442"/>
      <c r="U27" s="442"/>
      <c r="V27" s="442"/>
      <c r="W27" s="442"/>
      <c r="X27" s="442"/>
      <c r="Y27" s="792"/>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5"/>
    </row>
    <row r="28" spans="2:51" ht="23.1" customHeight="1">
      <c r="B28" s="548"/>
      <c r="C28" s="549"/>
      <c r="D28" s="556" t="s">
        <v>1763</v>
      </c>
      <c r="E28" s="554"/>
      <c r="F28" s="554"/>
      <c r="G28" s="554"/>
      <c r="H28" s="554"/>
      <c r="I28" s="554"/>
      <c r="J28" s="554"/>
      <c r="K28" s="554"/>
      <c r="L28" s="555"/>
      <c r="M28" s="486">
        <v>18</v>
      </c>
      <c r="N28" s="486"/>
      <c r="O28" s="486"/>
      <c r="P28" s="486"/>
      <c r="Q28" s="486"/>
      <c r="R28" s="486"/>
      <c r="S28" s="486">
        <v>16</v>
      </c>
      <c r="T28" s="486"/>
      <c r="U28" s="486"/>
      <c r="V28" s="486"/>
      <c r="W28" s="486"/>
      <c r="X28" s="486"/>
      <c r="Y28" s="478"/>
      <c r="Z28" s="479"/>
      <c r="AA28" s="479"/>
      <c r="AB28" s="479"/>
      <c r="AC28" s="479"/>
      <c r="AD28" s="479"/>
      <c r="AE28" s="479"/>
      <c r="AF28" s="479"/>
      <c r="AG28" s="479"/>
      <c r="AH28" s="479"/>
      <c r="AI28" s="479"/>
      <c r="AJ28" s="479"/>
      <c r="AK28" s="479"/>
      <c r="AL28" s="479"/>
      <c r="AM28" s="479"/>
      <c r="AN28" s="479"/>
      <c r="AO28" s="479"/>
      <c r="AP28" s="479"/>
      <c r="AQ28" s="479"/>
      <c r="AR28" s="479"/>
      <c r="AS28" s="479"/>
      <c r="AT28" s="479"/>
      <c r="AU28" s="479"/>
      <c r="AV28" s="479"/>
      <c r="AW28" s="479"/>
      <c r="AX28" s="479"/>
      <c r="AY28" s="480"/>
    </row>
    <row r="29" spans="2:51" ht="23.1" customHeight="1">
      <c r="B29" s="548"/>
      <c r="C29" s="549"/>
      <c r="D29" s="1050" t="s">
        <v>1764</v>
      </c>
      <c r="E29" s="1051"/>
      <c r="F29" s="1051"/>
      <c r="G29" s="1051"/>
      <c r="H29" s="1051"/>
      <c r="I29" s="1051"/>
      <c r="J29" s="1051"/>
      <c r="K29" s="1051"/>
      <c r="L29" s="1052"/>
      <c r="M29" s="486">
        <v>17</v>
      </c>
      <c r="N29" s="486"/>
      <c r="O29" s="486"/>
      <c r="P29" s="486"/>
      <c r="Q29" s="486"/>
      <c r="R29" s="486"/>
      <c r="S29" s="486">
        <v>12</v>
      </c>
      <c r="T29" s="486"/>
      <c r="U29" s="486"/>
      <c r="V29" s="486"/>
      <c r="W29" s="486"/>
      <c r="X29" s="486"/>
      <c r="Y29" s="478"/>
      <c r="Z29" s="479"/>
      <c r="AA29" s="479"/>
      <c r="AB29" s="479"/>
      <c r="AC29" s="479"/>
      <c r="AD29" s="479"/>
      <c r="AE29" s="479"/>
      <c r="AF29" s="479"/>
      <c r="AG29" s="479"/>
      <c r="AH29" s="479"/>
      <c r="AI29" s="479"/>
      <c r="AJ29" s="479"/>
      <c r="AK29" s="479"/>
      <c r="AL29" s="479"/>
      <c r="AM29" s="479"/>
      <c r="AN29" s="479"/>
      <c r="AO29" s="479"/>
      <c r="AP29" s="479"/>
      <c r="AQ29" s="479"/>
      <c r="AR29" s="479"/>
      <c r="AS29" s="479"/>
      <c r="AT29" s="479"/>
      <c r="AU29" s="479"/>
      <c r="AV29" s="479"/>
      <c r="AW29" s="479"/>
      <c r="AX29" s="479"/>
      <c r="AY29" s="480"/>
    </row>
    <row r="30" spans="2:51" ht="23.1" customHeight="1">
      <c r="B30" s="548"/>
      <c r="C30" s="549"/>
      <c r="D30" s="1047" t="s">
        <v>1765</v>
      </c>
      <c r="E30" s="1048"/>
      <c r="F30" s="1048"/>
      <c r="G30" s="1048"/>
      <c r="H30" s="1048"/>
      <c r="I30" s="1048"/>
      <c r="J30" s="1048"/>
      <c r="K30" s="1048"/>
      <c r="L30" s="1049"/>
      <c r="M30" s="486">
        <v>3</v>
      </c>
      <c r="N30" s="486"/>
      <c r="O30" s="486"/>
      <c r="P30" s="486"/>
      <c r="Q30" s="486"/>
      <c r="R30" s="486"/>
      <c r="S30" s="486">
        <v>3</v>
      </c>
      <c r="T30" s="486"/>
      <c r="U30" s="486"/>
      <c r="V30" s="486"/>
      <c r="W30" s="486"/>
      <c r="X30" s="486"/>
      <c r="Y30" s="478"/>
      <c r="Z30" s="479"/>
      <c r="AA30" s="479"/>
      <c r="AB30" s="479"/>
      <c r="AC30" s="479"/>
      <c r="AD30" s="479"/>
      <c r="AE30" s="479"/>
      <c r="AF30" s="479"/>
      <c r="AG30" s="479"/>
      <c r="AH30" s="479"/>
      <c r="AI30" s="479"/>
      <c r="AJ30" s="479"/>
      <c r="AK30" s="479"/>
      <c r="AL30" s="479"/>
      <c r="AM30" s="479"/>
      <c r="AN30" s="479"/>
      <c r="AO30" s="479"/>
      <c r="AP30" s="479"/>
      <c r="AQ30" s="479"/>
      <c r="AR30" s="479"/>
      <c r="AS30" s="479"/>
      <c r="AT30" s="479"/>
      <c r="AU30" s="479"/>
      <c r="AV30" s="479"/>
      <c r="AW30" s="479"/>
      <c r="AX30" s="479"/>
      <c r="AY30" s="480"/>
    </row>
    <row r="31" spans="2:51" ht="23.1" customHeight="1">
      <c r="B31" s="548"/>
      <c r="C31" s="549"/>
      <c r="D31" s="1047" t="s">
        <v>1766</v>
      </c>
      <c r="E31" s="1048"/>
      <c r="F31" s="1048"/>
      <c r="G31" s="1048"/>
      <c r="H31" s="1048"/>
      <c r="I31" s="1048"/>
      <c r="J31" s="1048"/>
      <c r="K31" s="1048"/>
      <c r="L31" s="1049"/>
      <c r="M31" s="486">
        <v>2</v>
      </c>
      <c r="N31" s="486"/>
      <c r="O31" s="486"/>
      <c r="P31" s="486"/>
      <c r="Q31" s="486"/>
      <c r="R31" s="486"/>
      <c r="S31" s="486">
        <v>2</v>
      </c>
      <c r="T31" s="486"/>
      <c r="U31" s="486"/>
      <c r="V31" s="486"/>
      <c r="W31" s="486"/>
      <c r="X31" s="486"/>
      <c r="Y31" s="478"/>
      <c r="Z31" s="479"/>
      <c r="AA31" s="479"/>
      <c r="AB31" s="479"/>
      <c r="AC31" s="479"/>
      <c r="AD31" s="479"/>
      <c r="AE31" s="479"/>
      <c r="AF31" s="479"/>
      <c r="AG31" s="479"/>
      <c r="AH31" s="479"/>
      <c r="AI31" s="479"/>
      <c r="AJ31" s="479"/>
      <c r="AK31" s="479"/>
      <c r="AL31" s="479"/>
      <c r="AM31" s="479"/>
      <c r="AN31" s="479"/>
      <c r="AO31" s="479"/>
      <c r="AP31" s="479"/>
      <c r="AQ31" s="479"/>
      <c r="AR31" s="479"/>
      <c r="AS31" s="479"/>
      <c r="AT31" s="479"/>
      <c r="AU31" s="479"/>
      <c r="AV31" s="479"/>
      <c r="AW31" s="479"/>
      <c r="AX31" s="479"/>
      <c r="AY31" s="480"/>
    </row>
    <row r="32" spans="2:51" ht="23.1" customHeight="1">
      <c r="B32" s="548"/>
      <c r="C32" s="549"/>
      <c r="D32" s="1047" t="s">
        <v>1767</v>
      </c>
      <c r="E32" s="1048"/>
      <c r="F32" s="1048"/>
      <c r="G32" s="1048"/>
      <c r="H32" s="1048"/>
      <c r="I32" s="1048"/>
      <c r="J32" s="1048"/>
      <c r="K32" s="1048"/>
      <c r="L32" s="1049"/>
      <c r="M32" s="486">
        <v>3</v>
      </c>
      <c r="N32" s="486"/>
      <c r="O32" s="486"/>
      <c r="P32" s="486"/>
      <c r="Q32" s="486"/>
      <c r="R32" s="486"/>
      <c r="S32" s="486">
        <v>2</v>
      </c>
      <c r="T32" s="486"/>
      <c r="U32" s="486"/>
      <c r="V32" s="486"/>
      <c r="W32" s="486"/>
      <c r="X32" s="486"/>
      <c r="Y32" s="478"/>
      <c r="Z32" s="479"/>
      <c r="AA32" s="479"/>
      <c r="AB32" s="479"/>
      <c r="AC32" s="479"/>
      <c r="AD32" s="479"/>
      <c r="AE32" s="479"/>
      <c r="AF32" s="479"/>
      <c r="AG32" s="479"/>
      <c r="AH32" s="479"/>
      <c r="AI32" s="479"/>
      <c r="AJ32" s="479"/>
      <c r="AK32" s="479"/>
      <c r="AL32" s="479"/>
      <c r="AM32" s="479"/>
      <c r="AN32" s="479"/>
      <c r="AO32" s="479"/>
      <c r="AP32" s="479"/>
      <c r="AQ32" s="479"/>
      <c r="AR32" s="479"/>
      <c r="AS32" s="479"/>
      <c r="AT32" s="479"/>
      <c r="AU32" s="479"/>
      <c r="AV32" s="479"/>
      <c r="AW32" s="479"/>
      <c r="AX32" s="479"/>
      <c r="AY32" s="480"/>
    </row>
    <row r="33" spans="1:51" s="262" customFormat="1" ht="23.1" customHeight="1">
      <c r="B33" s="548"/>
      <c r="C33" s="549"/>
      <c r="D33" s="1047" t="s">
        <v>1768</v>
      </c>
      <c r="E33" s="1048"/>
      <c r="F33" s="1048"/>
      <c r="G33" s="1048"/>
      <c r="H33" s="1048"/>
      <c r="I33" s="1048"/>
      <c r="J33" s="1048"/>
      <c r="K33" s="1048"/>
      <c r="L33" s="1049"/>
      <c r="M33" s="797">
        <v>0.6</v>
      </c>
      <c r="N33" s="797"/>
      <c r="O33" s="797"/>
      <c r="P33" s="797"/>
      <c r="Q33" s="797"/>
      <c r="R33" s="797"/>
      <c r="S33" s="797">
        <v>0.6</v>
      </c>
      <c r="T33" s="797"/>
      <c r="U33" s="797"/>
      <c r="V33" s="797"/>
      <c r="W33" s="797"/>
      <c r="X33" s="797"/>
      <c r="Y33" s="478"/>
      <c r="Z33" s="479"/>
      <c r="AA33" s="479"/>
      <c r="AB33" s="479"/>
      <c r="AC33" s="479"/>
      <c r="AD33" s="479"/>
      <c r="AE33" s="479"/>
      <c r="AF33" s="479"/>
      <c r="AG33" s="479"/>
      <c r="AH33" s="479"/>
      <c r="AI33" s="479"/>
      <c r="AJ33" s="479"/>
      <c r="AK33" s="479"/>
      <c r="AL33" s="479"/>
      <c r="AM33" s="479"/>
      <c r="AN33" s="479"/>
      <c r="AO33" s="479"/>
      <c r="AP33" s="479"/>
      <c r="AQ33" s="479"/>
      <c r="AR33" s="479"/>
      <c r="AS33" s="479"/>
      <c r="AT33" s="479"/>
      <c r="AU33" s="479"/>
      <c r="AV33" s="479"/>
      <c r="AW33" s="479"/>
      <c r="AX33" s="479"/>
      <c r="AY33" s="480"/>
    </row>
    <row r="34" spans="1:51" ht="23.1" customHeight="1">
      <c r="B34" s="548"/>
      <c r="C34" s="549"/>
      <c r="D34" s="1270" t="s">
        <v>1769</v>
      </c>
      <c r="E34" s="1271"/>
      <c r="F34" s="1271"/>
      <c r="G34" s="1271"/>
      <c r="H34" s="1271"/>
      <c r="I34" s="1271"/>
      <c r="J34" s="1271"/>
      <c r="K34" s="1271"/>
      <c r="L34" s="1272"/>
      <c r="M34" s="878">
        <v>2</v>
      </c>
      <c r="N34" s="878"/>
      <c r="O34" s="878"/>
      <c r="P34" s="878"/>
      <c r="Q34" s="878"/>
      <c r="R34" s="878"/>
      <c r="S34" s="878">
        <v>0</v>
      </c>
      <c r="T34" s="878"/>
      <c r="U34" s="878"/>
      <c r="V34" s="878"/>
      <c r="W34" s="878"/>
      <c r="X34" s="878"/>
      <c r="Y34" s="478"/>
      <c r="Z34" s="479"/>
      <c r="AA34" s="479"/>
      <c r="AB34" s="479"/>
      <c r="AC34" s="479"/>
      <c r="AD34" s="479"/>
      <c r="AE34" s="479"/>
      <c r="AF34" s="479"/>
      <c r="AG34" s="479"/>
      <c r="AH34" s="479"/>
      <c r="AI34" s="479"/>
      <c r="AJ34" s="479"/>
      <c r="AK34" s="479"/>
      <c r="AL34" s="479"/>
      <c r="AM34" s="479"/>
      <c r="AN34" s="479"/>
      <c r="AO34" s="479"/>
      <c r="AP34" s="479"/>
      <c r="AQ34" s="479"/>
      <c r="AR34" s="479"/>
      <c r="AS34" s="479"/>
      <c r="AT34" s="479"/>
      <c r="AU34" s="479"/>
      <c r="AV34" s="479"/>
      <c r="AW34" s="479"/>
      <c r="AX34" s="479"/>
      <c r="AY34" s="480"/>
    </row>
    <row r="35" spans="1:51" s="262" customFormat="1" ht="23.1" customHeight="1">
      <c r="B35" s="548"/>
      <c r="C35" s="549"/>
      <c r="D35" s="1047" t="s">
        <v>1770</v>
      </c>
      <c r="E35" s="1048"/>
      <c r="F35" s="1048"/>
      <c r="G35" s="1048"/>
      <c r="H35" s="1048"/>
      <c r="I35" s="1048"/>
      <c r="J35" s="1048"/>
      <c r="K35" s="1048"/>
      <c r="L35" s="1049"/>
      <c r="M35" s="486">
        <v>3</v>
      </c>
      <c r="N35" s="486"/>
      <c r="O35" s="486"/>
      <c r="P35" s="486"/>
      <c r="Q35" s="486"/>
      <c r="R35" s="486"/>
      <c r="S35" s="486">
        <v>3</v>
      </c>
      <c r="T35" s="486"/>
      <c r="U35" s="486"/>
      <c r="V35" s="486"/>
      <c r="W35" s="486"/>
      <c r="X35" s="486"/>
      <c r="Y35" s="478"/>
      <c r="Z35" s="479"/>
      <c r="AA35" s="479"/>
      <c r="AB35" s="479"/>
      <c r="AC35" s="479"/>
      <c r="AD35" s="479"/>
      <c r="AE35" s="479"/>
      <c r="AF35" s="479"/>
      <c r="AG35" s="479"/>
      <c r="AH35" s="479"/>
      <c r="AI35" s="479"/>
      <c r="AJ35" s="479"/>
      <c r="AK35" s="479"/>
      <c r="AL35" s="479"/>
      <c r="AM35" s="479"/>
      <c r="AN35" s="479"/>
      <c r="AO35" s="479"/>
      <c r="AP35" s="479"/>
      <c r="AQ35" s="479"/>
      <c r="AR35" s="479"/>
      <c r="AS35" s="479"/>
      <c r="AT35" s="479"/>
      <c r="AU35" s="479"/>
      <c r="AV35" s="479"/>
      <c r="AW35" s="479"/>
      <c r="AX35" s="479"/>
      <c r="AY35" s="480"/>
    </row>
    <row r="36" spans="1:51" s="262" customFormat="1" ht="23.1" customHeight="1">
      <c r="B36" s="548"/>
      <c r="C36" s="549"/>
      <c r="D36" s="1050" t="s">
        <v>1771</v>
      </c>
      <c r="E36" s="1051"/>
      <c r="F36" s="1051"/>
      <c r="G36" s="1051"/>
      <c r="H36" s="1051"/>
      <c r="I36" s="1051"/>
      <c r="J36" s="1051"/>
      <c r="K36" s="1051"/>
      <c r="L36" s="1052"/>
      <c r="M36" s="486">
        <v>1</v>
      </c>
      <c r="N36" s="486"/>
      <c r="O36" s="486"/>
      <c r="P36" s="486"/>
      <c r="Q36" s="486"/>
      <c r="R36" s="486"/>
      <c r="S36" s="486">
        <v>2</v>
      </c>
      <c r="T36" s="486"/>
      <c r="U36" s="486"/>
      <c r="V36" s="486"/>
      <c r="W36" s="486"/>
      <c r="X36" s="486"/>
      <c r="Y36" s="478"/>
      <c r="Z36" s="479"/>
      <c r="AA36" s="479"/>
      <c r="AB36" s="479"/>
      <c r="AC36" s="479"/>
      <c r="AD36" s="479"/>
      <c r="AE36" s="479"/>
      <c r="AF36" s="479"/>
      <c r="AG36" s="479"/>
      <c r="AH36" s="479"/>
      <c r="AI36" s="479"/>
      <c r="AJ36" s="479"/>
      <c r="AK36" s="479"/>
      <c r="AL36" s="479"/>
      <c r="AM36" s="479"/>
      <c r="AN36" s="479"/>
      <c r="AO36" s="479"/>
      <c r="AP36" s="479"/>
      <c r="AQ36" s="479"/>
      <c r="AR36" s="479"/>
      <c r="AS36" s="479"/>
      <c r="AT36" s="479"/>
      <c r="AU36" s="479"/>
      <c r="AV36" s="479"/>
      <c r="AW36" s="479"/>
      <c r="AX36" s="479"/>
      <c r="AY36" s="480"/>
    </row>
    <row r="37" spans="1:51" s="262" customFormat="1" ht="23.1" customHeight="1">
      <c r="B37" s="548"/>
      <c r="C37" s="549"/>
      <c r="D37" s="1053" t="s">
        <v>1772</v>
      </c>
      <c r="E37" s="1054"/>
      <c r="F37" s="1054"/>
      <c r="G37" s="1054"/>
      <c r="H37" s="1054"/>
      <c r="I37" s="1054"/>
      <c r="J37" s="1054"/>
      <c r="K37" s="1054"/>
      <c r="L37" s="1055"/>
      <c r="M37" s="1056">
        <v>0.9</v>
      </c>
      <c r="N37" s="1056"/>
      <c r="O37" s="1056"/>
      <c r="P37" s="1056"/>
      <c r="Q37" s="1056"/>
      <c r="R37" s="1056"/>
      <c r="S37" s="1057">
        <v>1</v>
      </c>
      <c r="T37" s="1057"/>
      <c r="U37" s="1057"/>
      <c r="V37" s="1057"/>
      <c r="W37" s="1057"/>
      <c r="X37" s="1057"/>
      <c r="Y37" s="478"/>
      <c r="Z37" s="479"/>
      <c r="AA37" s="479"/>
      <c r="AB37" s="479"/>
      <c r="AC37" s="479"/>
      <c r="AD37" s="479"/>
      <c r="AE37" s="479"/>
      <c r="AF37" s="479"/>
      <c r="AG37" s="479"/>
      <c r="AH37" s="479"/>
      <c r="AI37" s="479"/>
      <c r="AJ37" s="479"/>
      <c r="AK37" s="479"/>
      <c r="AL37" s="479"/>
      <c r="AM37" s="479"/>
      <c r="AN37" s="479"/>
      <c r="AO37" s="479"/>
      <c r="AP37" s="479"/>
      <c r="AQ37" s="479"/>
      <c r="AR37" s="479"/>
      <c r="AS37" s="479"/>
      <c r="AT37" s="479"/>
      <c r="AU37" s="479"/>
      <c r="AV37" s="479"/>
      <c r="AW37" s="479"/>
      <c r="AX37" s="479"/>
      <c r="AY37" s="480"/>
    </row>
    <row r="38" spans="1:51" ht="23.1" customHeight="1">
      <c r="B38" s="550"/>
      <c r="C38" s="551"/>
      <c r="D38" s="481" t="s">
        <v>35</v>
      </c>
      <c r="E38" s="327"/>
      <c r="F38" s="327"/>
      <c r="G38" s="327"/>
      <c r="H38" s="327"/>
      <c r="I38" s="327"/>
      <c r="J38" s="327"/>
      <c r="K38" s="327"/>
      <c r="L38" s="328"/>
      <c r="M38" s="482">
        <f>SUM(M27:R37)</f>
        <v>81.5</v>
      </c>
      <c r="N38" s="482"/>
      <c r="O38" s="482"/>
      <c r="P38" s="482"/>
      <c r="Q38" s="482"/>
      <c r="R38" s="482"/>
      <c r="S38" s="482">
        <f>SUM(S27:X37)</f>
        <v>70.599999999999994</v>
      </c>
      <c r="T38" s="482"/>
      <c r="U38" s="482"/>
      <c r="V38" s="482"/>
      <c r="W38" s="482"/>
      <c r="X38" s="482"/>
      <c r="Y38" s="483"/>
      <c r="Z38" s="484"/>
      <c r="AA38" s="484"/>
      <c r="AB38" s="484"/>
      <c r="AC38" s="484"/>
      <c r="AD38" s="484"/>
      <c r="AE38" s="484"/>
      <c r="AF38" s="484"/>
      <c r="AG38" s="484"/>
      <c r="AH38" s="484"/>
      <c r="AI38" s="484"/>
      <c r="AJ38" s="484"/>
      <c r="AK38" s="484"/>
      <c r="AL38" s="484"/>
      <c r="AM38" s="484"/>
      <c r="AN38" s="484"/>
      <c r="AO38" s="484"/>
      <c r="AP38" s="484"/>
      <c r="AQ38" s="484"/>
      <c r="AR38" s="484"/>
      <c r="AS38" s="484"/>
      <c r="AT38" s="484"/>
      <c r="AU38" s="484"/>
      <c r="AV38" s="484"/>
      <c r="AW38" s="484"/>
      <c r="AX38" s="484"/>
      <c r="AY38" s="485"/>
    </row>
    <row r="39" spans="1:51" ht="3" customHeight="1">
      <c r="A39" s="3"/>
      <c r="B39" s="4"/>
      <c r="C39" s="4"/>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row>
    <row r="40" spans="1:51" ht="3" customHeight="1" thickBot="1">
      <c r="A40" s="3"/>
      <c r="B40" s="6"/>
      <c r="C40" s="6"/>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1" ht="21" hidden="1" customHeight="1">
      <c r="B41" s="531" t="s">
        <v>70</v>
      </c>
      <c r="C41" s="532"/>
      <c r="D41" s="535" t="s">
        <v>71</v>
      </c>
      <c r="E41" s="516"/>
      <c r="F41" s="516"/>
      <c r="G41" s="516"/>
      <c r="H41" s="516"/>
      <c r="I41" s="516"/>
      <c r="J41" s="516"/>
      <c r="K41" s="516"/>
      <c r="L41" s="516"/>
      <c r="M41" s="516"/>
      <c r="N41" s="516"/>
      <c r="O41" s="516"/>
      <c r="P41" s="516"/>
      <c r="Q41" s="516"/>
      <c r="R41" s="516"/>
      <c r="S41" s="516"/>
      <c r="T41" s="516"/>
      <c r="U41" s="516"/>
      <c r="V41" s="516"/>
      <c r="W41" s="516"/>
      <c r="X41" s="516"/>
      <c r="Y41" s="516"/>
      <c r="Z41" s="516"/>
      <c r="AA41" s="516"/>
      <c r="AB41" s="516"/>
      <c r="AC41" s="516"/>
      <c r="AD41" s="516"/>
      <c r="AE41" s="516"/>
      <c r="AF41" s="516"/>
      <c r="AG41" s="516"/>
      <c r="AH41" s="516"/>
      <c r="AI41" s="516"/>
      <c r="AJ41" s="516"/>
      <c r="AK41" s="516"/>
      <c r="AL41" s="516"/>
      <c r="AM41" s="516"/>
      <c r="AN41" s="516"/>
      <c r="AO41" s="516"/>
      <c r="AP41" s="516"/>
      <c r="AQ41" s="516"/>
      <c r="AR41" s="516"/>
      <c r="AS41" s="516"/>
      <c r="AT41" s="516"/>
      <c r="AU41" s="516"/>
      <c r="AV41" s="516"/>
      <c r="AW41" s="516"/>
      <c r="AX41" s="516"/>
      <c r="AY41" s="536"/>
    </row>
    <row r="42" spans="1:51" ht="203.25" hidden="1" customHeight="1">
      <c r="B42" s="531"/>
      <c r="C42" s="532"/>
      <c r="D42" s="537" t="s">
        <v>72</v>
      </c>
      <c r="E42" s="538"/>
      <c r="F42" s="538"/>
      <c r="G42" s="538"/>
      <c r="H42" s="538"/>
      <c r="I42" s="538"/>
      <c r="J42" s="538"/>
      <c r="K42" s="538"/>
      <c r="L42" s="538"/>
      <c r="M42" s="538"/>
      <c r="N42" s="538"/>
      <c r="O42" s="538"/>
      <c r="P42" s="538"/>
      <c r="Q42" s="538"/>
      <c r="R42" s="538"/>
      <c r="S42" s="538"/>
      <c r="T42" s="538"/>
      <c r="U42" s="538"/>
      <c r="V42" s="538"/>
      <c r="W42" s="538"/>
      <c r="X42" s="538"/>
      <c r="Y42" s="538"/>
      <c r="Z42" s="538"/>
      <c r="AA42" s="538"/>
      <c r="AB42" s="538"/>
      <c r="AC42" s="538"/>
      <c r="AD42" s="538"/>
      <c r="AE42" s="538"/>
      <c r="AF42" s="538"/>
      <c r="AG42" s="538"/>
      <c r="AH42" s="538"/>
      <c r="AI42" s="538"/>
      <c r="AJ42" s="538"/>
      <c r="AK42" s="538"/>
      <c r="AL42" s="538"/>
      <c r="AM42" s="538"/>
      <c r="AN42" s="538"/>
      <c r="AO42" s="538"/>
      <c r="AP42" s="538"/>
      <c r="AQ42" s="538"/>
      <c r="AR42" s="538"/>
      <c r="AS42" s="538"/>
      <c r="AT42" s="538"/>
      <c r="AU42" s="538"/>
      <c r="AV42" s="538"/>
      <c r="AW42" s="538"/>
      <c r="AX42" s="538"/>
      <c r="AY42" s="539"/>
    </row>
    <row r="43" spans="1:51" ht="20.25" hidden="1" customHeight="1">
      <c r="B43" s="531"/>
      <c r="C43" s="532"/>
      <c r="D43" s="540" t="s">
        <v>73</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41"/>
      <c r="AO43" s="541"/>
      <c r="AP43" s="541"/>
      <c r="AQ43" s="541"/>
      <c r="AR43" s="541"/>
      <c r="AS43" s="541"/>
      <c r="AT43" s="541"/>
      <c r="AU43" s="541"/>
      <c r="AV43" s="541"/>
      <c r="AW43" s="541"/>
      <c r="AX43" s="541"/>
      <c r="AY43" s="542"/>
    </row>
    <row r="44" spans="1:51" ht="100.5" hidden="1" customHeight="1" thickBot="1">
      <c r="B44" s="533"/>
      <c r="C44" s="534"/>
      <c r="D44" s="543"/>
      <c r="E44" s="544"/>
      <c r="F44" s="544"/>
      <c r="G44" s="544"/>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5"/>
    </row>
    <row r="45" spans="1:51" ht="21" hidden="1" customHeight="1">
      <c r="A45" s="8"/>
      <c r="B45" s="9"/>
      <c r="C45" s="10"/>
      <c r="D45" s="557" t="s">
        <v>74</v>
      </c>
      <c r="E45" s="558"/>
      <c r="F45" s="558"/>
      <c r="G45" s="558"/>
      <c r="H45" s="558"/>
      <c r="I45" s="558"/>
      <c r="J45" s="558"/>
      <c r="K45" s="558"/>
      <c r="L45" s="558"/>
      <c r="M45" s="558"/>
      <c r="N45" s="558"/>
      <c r="O45" s="558"/>
      <c r="P45" s="558"/>
      <c r="Q45" s="558"/>
      <c r="R45" s="558"/>
      <c r="S45" s="558"/>
      <c r="T45" s="558"/>
      <c r="U45" s="558"/>
      <c r="V45" s="558"/>
      <c r="W45" s="558"/>
      <c r="X45" s="558"/>
      <c r="Y45" s="558"/>
      <c r="Z45" s="558"/>
      <c r="AA45" s="558"/>
      <c r="AB45" s="558"/>
      <c r="AC45" s="558"/>
      <c r="AD45" s="558"/>
      <c r="AE45" s="558"/>
      <c r="AF45" s="558"/>
      <c r="AG45" s="558"/>
      <c r="AH45" s="558"/>
      <c r="AI45" s="558"/>
      <c r="AJ45" s="558"/>
      <c r="AK45" s="558"/>
      <c r="AL45" s="558"/>
      <c r="AM45" s="558"/>
      <c r="AN45" s="558"/>
      <c r="AO45" s="558"/>
      <c r="AP45" s="558"/>
      <c r="AQ45" s="558"/>
      <c r="AR45" s="558"/>
      <c r="AS45" s="558"/>
      <c r="AT45" s="558"/>
      <c r="AU45" s="558"/>
      <c r="AV45" s="558"/>
      <c r="AW45" s="558"/>
      <c r="AX45" s="558"/>
      <c r="AY45" s="559"/>
    </row>
    <row r="46" spans="1:51" ht="135.94999999999999" hidden="1" customHeight="1">
      <c r="A46" s="8"/>
      <c r="B46" s="11"/>
      <c r="C46" s="12"/>
      <c r="D46" s="560"/>
      <c r="E46" s="561"/>
      <c r="F46" s="561"/>
      <c r="G46" s="561"/>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1"/>
      <c r="AO46" s="561"/>
      <c r="AP46" s="561"/>
      <c r="AQ46" s="561"/>
      <c r="AR46" s="561"/>
      <c r="AS46" s="561"/>
      <c r="AT46" s="561"/>
      <c r="AU46" s="561"/>
      <c r="AV46" s="561"/>
      <c r="AW46" s="561"/>
      <c r="AX46" s="561"/>
      <c r="AY46" s="562"/>
    </row>
    <row r="47" spans="1:51" ht="21" customHeight="1">
      <c r="A47" s="8"/>
      <c r="B47" s="563" t="s">
        <v>75</v>
      </c>
      <c r="C47" s="564"/>
      <c r="D47" s="564"/>
      <c r="E47" s="564"/>
      <c r="F47" s="564"/>
      <c r="G47" s="564"/>
      <c r="H47" s="564"/>
      <c r="I47" s="564"/>
      <c r="J47" s="564"/>
      <c r="K47" s="564"/>
      <c r="L47" s="564"/>
      <c r="M47" s="564"/>
      <c r="N47" s="564"/>
      <c r="O47" s="564"/>
      <c r="P47" s="564"/>
      <c r="Q47" s="564"/>
      <c r="R47" s="564"/>
      <c r="S47" s="564"/>
      <c r="T47" s="564"/>
      <c r="U47" s="564"/>
      <c r="V47" s="564"/>
      <c r="W47" s="564"/>
      <c r="X47" s="564"/>
      <c r="Y47" s="564"/>
      <c r="Z47" s="564"/>
      <c r="AA47" s="564"/>
      <c r="AB47" s="564"/>
      <c r="AC47" s="564"/>
      <c r="AD47" s="564"/>
      <c r="AE47" s="564"/>
      <c r="AF47" s="564"/>
      <c r="AG47" s="564"/>
      <c r="AH47" s="564"/>
      <c r="AI47" s="564"/>
      <c r="AJ47" s="564"/>
      <c r="AK47" s="564"/>
      <c r="AL47" s="564"/>
      <c r="AM47" s="564"/>
      <c r="AN47" s="564"/>
      <c r="AO47" s="564"/>
      <c r="AP47" s="564"/>
      <c r="AQ47" s="564"/>
      <c r="AR47" s="564"/>
      <c r="AS47" s="564"/>
      <c r="AT47" s="564"/>
      <c r="AU47" s="564"/>
      <c r="AV47" s="564"/>
      <c r="AW47" s="564"/>
      <c r="AX47" s="564"/>
      <c r="AY47" s="565"/>
    </row>
    <row r="48" spans="1:51" ht="21" customHeight="1">
      <c r="A48" s="8"/>
      <c r="B48" s="11"/>
      <c r="C48" s="12"/>
      <c r="D48" s="566" t="s">
        <v>76</v>
      </c>
      <c r="E48" s="567"/>
      <c r="F48" s="567"/>
      <c r="G48" s="567"/>
      <c r="H48" s="568" t="s">
        <v>77</v>
      </c>
      <c r="I48" s="567"/>
      <c r="J48" s="567"/>
      <c r="K48" s="567"/>
      <c r="L48" s="567"/>
      <c r="M48" s="567"/>
      <c r="N48" s="567"/>
      <c r="O48" s="567"/>
      <c r="P48" s="567"/>
      <c r="Q48" s="567"/>
      <c r="R48" s="567"/>
      <c r="S48" s="567"/>
      <c r="T48" s="567"/>
      <c r="U48" s="567"/>
      <c r="V48" s="567"/>
      <c r="W48" s="567"/>
      <c r="X48" s="567"/>
      <c r="Y48" s="567"/>
      <c r="Z48" s="567"/>
      <c r="AA48" s="567"/>
      <c r="AB48" s="567"/>
      <c r="AC48" s="567"/>
      <c r="AD48" s="567"/>
      <c r="AE48" s="567"/>
      <c r="AF48" s="567"/>
      <c r="AG48" s="569"/>
      <c r="AH48" s="568" t="s">
        <v>78</v>
      </c>
      <c r="AI48" s="567"/>
      <c r="AJ48" s="567"/>
      <c r="AK48" s="567"/>
      <c r="AL48" s="567"/>
      <c r="AM48" s="567"/>
      <c r="AN48" s="567"/>
      <c r="AO48" s="567"/>
      <c r="AP48" s="567"/>
      <c r="AQ48" s="567"/>
      <c r="AR48" s="567"/>
      <c r="AS48" s="567"/>
      <c r="AT48" s="567"/>
      <c r="AU48" s="567"/>
      <c r="AV48" s="567"/>
      <c r="AW48" s="567"/>
      <c r="AX48" s="567"/>
      <c r="AY48" s="570"/>
    </row>
    <row r="49" spans="1:51" ht="26.25" customHeight="1">
      <c r="A49" s="8"/>
      <c r="B49" s="571" t="s">
        <v>79</v>
      </c>
      <c r="C49" s="572"/>
      <c r="D49" s="577" t="s">
        <v>1522</v>
      </c>
      <c r="E49" s="1266"/>
      <c r="F49" s="1266"/>
      <c r="G49" s="1267"/>
      <c r="H49" s="580" t="s">
        <v>81</v>
      </c>
      <c r="I49" s="578"/>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9"/>
      <c r="AH49" s="602" t="s">
        <v>1529</v>
      </c>
      <c r="AI49" s="631"/>
      <c r="AJ49" s="631"/>
      <c r="AK49" s="631"/>
      <c r="AL49" s="631"/>
      <c r="AM49" s="631"/>
      <c r="AN49" s="631"/>
      <c r="AO49" s="631"/>
      <c r="AP49" s="631"/>
      <c r="AQ49" s="631"/>
      <c r="AR49" s="631"/>
      <c r="AS49" s="631"/>
      <c r="AT49" s="631"/>
      <c r="AU49" s="631"/>
      <c r="AV49" s="631"/>
      <c r="AW49" s="631"/>
      <c r="AX49" s="631"/>
      <c r="AY49" s="632"/>
    </row>
    <row r="50" spans="1:51" ht="33.4" customHeight="1">
      <c r="A50" s="8"/>
      <c r="B50" s="573"/>
      <c r="C50" s="574"/>
      <c r="D50" s="590" t="s">
        <v>1522</v>
      </c>
      <c r="E50" s="1268"/>
      <c r="F50" s="1268"/>
      <c r="G50" s="1269"/>
      <c r="H50" s="591" t="s">
        <v>83</v>
      </c>
      <c r="I50" s="592"/>
      <c r="J50" s="592"/>
      <c r="K50" s="592"/>
      <c r="L50" s="592"/>
      <c r="M50" s="592"/>
      <c r="N50" s="592"/>
      <c r="O50" s="592"/>
      <c r="P50" s="592"/>
      <c r="Q50" s="592"/>
      <c r="R50" s="592"/>
      <c r="S50" s="592"/>
      <c r="T50" s="592"/>
      <c r="U50" s="592"/>
      <c r="V50" s="592"/>
      <c r="W50" s="592"/>
      <c r="X50" s="592"/>
      <c r="Y50" s="592"/>
      <c r="Z50" s="592"/>
      <c r="AA50" s="592"/>
      <c r="AB50" s="592"/>
      <c r="AC50" s="592"/>
      <c r="AD50" s="592"/>
      <c r="AE50" s="592"/>
      <c r="AF50" s="592"/>
      <c r="AG50" s="593"/>
      <c r="AH50" s="633"/>
      <c r="AI50" s="634"/>
      <c r="AJ50" s="634"/>
      <c r="AK50" s="634"/>
      <c r="AL50" s="634"/>
      <c r="AM50" s="634"/>
      <c r="AN50" s="634"/>
      <c r="AO50" s="634"/>
      <c r="AP50" s="634"/>
      <c r="AQ50" s="634"/>
      <c r="AR50" s="634"/>
      <c r="AS50" s="634"/>
      <c r="AT50" s="634"/>
      <c r="AU50" s="634"/>
      <c r="AV50" s="634"/>
      <c r="AW50" s="634"/>
      <c r="AX50" s="634"/>
      <c r="AY50" s="635"/>
    </row>
    <row r="51" spans="1:51" ht="26.25" customHeight="1">
      <c r="A51" s="8"/>
      <c r="B51" s="575"/>
      <c r="C51" s="576"/>
      <c r="D51" s="594" t="s">
        <v>1523</v>
      </c>
      <c r="E51" s="975"/>
      <c r="F51" s="975"/>
      <c r="G51" s="976"/>
      <c r="H51" s="597" t="s">
        <v>1528</v>
      </c>
      <c r="I51" s="598"/>
      <c r="J51" s="598"/>
      <c r="K51" s="598"/>
      <c r="L51" s="598"/>
      <c r="M51" s="598"/>
      <c r="N51" s="598"/>
      <c r="O51" s="598"/>
      <c r="P51" s="598"/>
      <c r="Q51" s="598"/>
      <c r="R51" s="598"/>
      <c r="S51" s="598"/>
      <c r="T51" s="598"/>
      <c r="U51" s="598"/>
      <c r="V51" s="598"/>
      <c r="W51" s="598"/>
      <c r="X51" s="598"/>
      <c r="Y51" s="598"/>
      <c r="Z51" s="598"/>
      <c r="AA51" s="598"/>
      <c r="AB51" s="598"/>
      <c r="AC51" s="598"/>
      <c r="AD51" s="598"/>
      <c r="AE51" s="598"/>
      <c r="AF51" s="598"/>
      <c r="AG51" s="599"/>
      <c r="AH51" s="636"/>
      <c r="AI51" s="637"/>
      <c r="AJ51" s="637"/>
      <c r="AK51" s="637"/>
      <c r="AL51" s="637"/>
      <c r="AM51" s="637"/>
      <c r="AN51" s="637"/>
      <c r="AO51" s="637"/>
      <c r="AP51" s="637"/>
      <c r="AQ51" s="637"/>
      <c r="AR51" s="637"/>
      <c r="AS51" s="637"/>
      <c r="AT51" s="637"/>
      <c r="AU51" s="637"/>
      <c r="AV51" s="637"/>
      <c r="AW51" s="637"/>
      <c r="AX51" s="637"/>
      <c r="AY51" s="638"/>
    </row>
    <row r="52" spans="1:51" ht="26.25" customHeight="1">
      <c r="A52" s="8"/>
      <c r="B52" s="573" t="s">
        <v>85</v>
      </c>
      <c r="C52" s="574"/>
      <c r="D52" s="355" t="s">
        <v>1522</v>
      </c>
      <c r="E52" s="967"/>
      <c r="F52" s="967"/>
      <c r="G52" s="968"/>
      <c r="H52" s="580" t="s">
        <v>86</v>
      </c>
      <c r="I52" s="578"/>
      <c r="J52" s="578"/>
      <c r="K52" s="578"/>
      <c r="L52" s="578"/>
      <c r="M52" s="578"/>
      <c r="N52" s="578"/>
      <c r="O52" s="578"/>
      <c r="P52" s="578"/>
      <c r="Q52" s="578"/>
      <c r="R52" s="578"/>
      <c r="S52" s="578"/>
      <c r="T52" s="578"/>
      <c r="U52" s="578"/>
      <c r="V52" s="578"/>
      <c r="W52" s="578"/>
      <c r="X52" s="578"/>
      <c r="Y52" s="578"/>
      <c r="Z52" s="578"/>
      <c r="AA52" s="578"/>
      <c r="AB52" s="578"/>
      <c r="AC52" s="578"/>
      <c r="AD52" s="578"/>
      <c r="AE52" s="578"/>
      <c r="AF52" s="578"/>
      <c r="AG52" s="579"/>
      <c r="AH52" s="602" t="s">
        <v>1527</v>
      </c>
      <c r="AI52" s="631"/>
      <c r="AJ52" s="631"/>
      <c r="AK52" s="631"/>
      <c r="AL52" s="631"/>
      <c r="AM52" s="631"/>
      <c r="AN52" s="631"/>
      <c r="AO52" s="631"/>
      <c r="AP52" s="631"/>
      <c r="AQ52" s="631"/>
      <c r="AR52" s="631"/>
      <c r="AS52" s="631"/>
      <c r="AT52" s="631"/>
      <c r="AU52" s="631"/>
      <c r="AV52" s="631"/>
      <c r="AW52" s="631"/>
      <c r="AX52" s="631"/>
      <c r="AY52" s="632"/>
    </row>
    <row r="53" spans="1:51" ht="26.25" customHeight="1">
      <c r="A53" s="8"/>
      <c r="B53" s="573"/>
      <c r="C53" s="574"/>
      <c r="D53" s="349" t="s">
        <v>1522</v>
      </c>
      <c r="E53" s="964"/>
      <c r="F53" s="964"/>
      <c r="G53" s="965"/>
      <c r="H53" s="611" t="s">
        <v>1526</v>
      </c>
      <c r="I53" s="612"/>
      <c r="J53" s="612"/>
      <c r="K53" s="612"/>
      <c r="L53" s="612"/>
      <c r="M53" s="612"/>
      <c r="N53" s="612"/>
      <c r="O53" s="612"/>
      <c r="P53" s="612"/>
      <c r="Q53" s="612"/>
      <c r="R53" s="612"/>
      <c r="S53" s="612"/>
      <c r="T53" s="612"/>
      <c r="U53" s="612"/>
      <c r="V53" s="612"/>
      <c r="W53" s="612"/>
      <c r="X53" s="612"/>
      <c r="Y53" s="612"/>
      <c r="Z53" s="612"/>
      <c r="AA53" s="612"/>
      <c r="AB53" s="612"/>
      <c r="AC53" s="612"/>
      <c r="AD53" s="612"/>
      <c r="AE53" s="612"/>
      <c r="AF53" s="612"/>
      <c r="AG53" s="613"/>
      <c r="AH53" s="633"/>
      <c r="AI53" s="634"/>
      <c r="AJ53" s="634"/>
      <c r="AK53" s="634"/>
      <c r="AL53" s="634"/>
      <c r="AM53" s="634"/>
      <c r="AN53" s="634"/>
      <c r="AO53" s="634"/>
      <c r="AP53" s="634"/>
      <c r="AQ53" s="634"/>
      <c r="AR53" s="634"/>
      <c r="AS53" s="634"/>
      <c r="AT53" s="634"/>
      <c r="AU53" s="634"/>
      <c r="AV53" s="634"/>
      <c r="AW53" s="634"/>
      <c r="AX53" s="634"/>
      <c r="AY53" s="635"/>
    </row>
    <row r="54" spans="1:51" ht="26.25" customHeight="1">
      <c r="A54" s="8"/>
      <c r="B54" s="573"/>
      <c r="C54" s="574"/>
      <c r="D54" s="349" t="s">
        <v>1523</v>
      </c>
      <c r="E54" s="964"/>
      <c r="F54" s="964"/>
      <c r="G54" s="965"/>
      <c r="H54" s="611" t="s">
        <v>89</v>
      </c>
      <c r="I54" s="612"/>
      <c r="J54" s="612"/>
      <c r="K54" s="612"/>
      <c r="L54" s="612"/>
      <c r="M54" s="612"/>
      <c r="N54" s="612"/>
      <c r="O54" s="612"/>
      <c r="P54" s="612"/>
      <c r="Q54" s="612"/>
      <c r="R54" s="612"/>
      <c r="S54" s="612"/>
      <c r="T54" s="612"/>
      <c r="U54" s="612"/>
      <c r="V54" s="612"/>
      <c r="W54" s="612"/>
      <c r="X54" s="612"/>
      <c r="Y54" s="612"/>
      <c r="Z54" s="612"/>
      <c r="AA54" s="612"/>
      <c r="AB54" s="612"/>
      <c r="AC54" s="612"/>
      <c r="AD54" s="612"/>
      <c r="AE54" s="612"/>
      <c r="AF54" s="612"/>
      <c r="AG54" s="613"/>
      <c r="AH54" s="633"/>
      <c r="AI54" s="634"/>
      <c r="AJ54" s="634"/>
      <c r="AK54" s="634"/>
      <c r="AL54" s="634"/>
      <c r="AM54" s="634"/>
      <c r="AN54" s="634"/>
      <c r="AO54" s="634"/>
      <c r="AP54" s="634"/>
      <c r="AQ54" s="634"/>
      <c r="AR54" s="634"/>
      <c r="AS54" s="634"/>
      <c r="AT54" s="634"/>
      <c r="AU54" s="634"/>
      <c r="AV54" s="634"/>
      <c r="AW54" s="634"/>
      <c r="AX54" s="634"/>
      <c r="AY54" s="635"/>
    </row>
    <row r="55" spans="1:51" ht="26.25" customHeight="1">
      <c r="A55" s="8"/>
      <c r="B55" s="573"/>
      <c r="C55" s="574"/>
      <c r="D55" s="349" t="s">
        <v>1522</v>
      </c>
      <c r="E55" s="964"/>
      <c r="F55" s="964"/>
      <c r="G55" s="965"/>
      <c r="H55" s="611" t="s">
        <v>90</v>
      </c>
      <c r="I55" s="612"/>
      <c r="J55" s="612"/>
      <c r="K55" s="612"/>
      <c r="L55" s="612"/>
      <c r="M55" s="612"/>
      <c r="N55" s="612"/>
      <c r="O55" s="612"/>
      <c r="P55" s="612"/>
      <c r="Q55" s="612"/>
      <c r="R55" s="612"/>
      <c r="S55" s="612"/>
      <c r="T55" s="612"/>
      <c r="U55" s="612"/>
      <c r="V55" s="612"/>
      <c r="W55" s="612"/>
      <c r="X55" s="612"/>
      <c r="Y55" s="612"/>
      <c r="Z55" s="612"/>
      <c r="AA55" s="612"/>
      <c r="AB55" s="612"/>
      <c r="AC55" s="612"/>
      <c r="AD55" s="612"/>
      <c r="AE55" s="612"/>
      <c r="AF55" s="612"/>
      <c r="AG55" s="613"/>
      <c r="AH55" s="633"/>
      <c r="AI55" s="634"/>
      <c r="AJ55" s="634"/>
      <c r="AK55" s="634"/>
      <c r="AL55" s="634"/>
      <c r="AM55" s="634"/>
      <c r="AN55" s="634"/>
      <c r="AO55" s="634"/>
      <c r="AP55" s="634"/>
      <c r="AQ55" s="634"/>
      <c r="AR55" s="634"/>
      <c r="AS55" s="634"/>
      <c r="AT55" s="634"/>
      <c r="AU55" s="634"/>
      <c r="AV55" s="634"/>
      <c r="AW55" s="634"/>
      <c r="AX55" s="634"/>
      <c r="AY55" s="635"/>
    </row>
    <row r="56" spans="1:51" ht="26.25" customHeight="1">
      <c r="A56" s="8"/>
      <c r="B56" s="575"/>
      <c r="C56" s="576"/>
      <c r="D56" s="594" t="s">
        <v>1522</v>
      </c>
      <c r="E56" s="975"/>
      <c r="F56" s="975"/>
      <c r="G56" s="976"/>
      <c r="H56" s="597" t="s">
        <v>91</v>
      </c>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9"/>
      <c r="AH56" s="636"/>
      <c r="AI56" s="637"/>
      <c r="AJ56" s="637"/>
      <c r="AK56" s="637"/>
      <c r="AL56" s="637"/>
      <c r="AM56" s="637"/>
      <c r="AN56" s="637"/>
      <c r="AO56" s="637"/>
      <c r="AP56" s="637"/>
      <c r="AQ56" s="637"/>
      <c r="AR56" s="637"/>
      <c r="AS56" s="637"/>
      <c r="AT56" s="637"/>
      <c r="AU56" s="637"/>
      <c r="AV56" s="637"/>
      <c r="AW56" s="637"/>
      <c r="AX56" s="637"/>
      <c r="AY56" s="638"/>
    </row>
    <row r="57" spans="1:51" ht="26.25" customHeight="1">
      <c r="A57" s="8"/>
      <c r="B57" s="571" t="s">
        <v>92</v>
      </c>
      <c r="C57" s="572"/>
      <c r="D57" s="355" t="s">
        <v>1522</v>
      </c>
      <c r="E57" s="967"/>
      <c r="F57" s="967"/>
      <c r="G57" s="968"/>
      <c r="H57" s="580" t="s">
        <v>93</v>
      </c>
      <c r="I57" s="578"/>
      <c r="J57" s="578"/>
      <c r="K57" s="578"/>
      <c r="L57" s="578"/>
      <c r="M57" s="578"/>
      <c r="N57" s="578"/>
      <c r="O57" s="578"/>
      <c r="P57" s="578"/>
      <c r="Q57" s="578"/>
      <c r="R57" s="578"/>
      <c r="S57" s="578"/>
      <c r="T57" s="578"/>
      <c r="U57" s="578"/>
      <c r="V57" s="578"/>
      <c r="W57" s="578"/>
      <c r="X57" s="578"/>
      <c r="Y57" s="578"/>
      <c r="Z57" s="578"/>
      <c r="AA57" s="578"/>
      <c r="AB57" s="578"/>
      <c r="AC57" s="578"/>
      <c r="AD57" s="578"/>
      <c r="AE57" s="578"/>
      <c r="AF57" s="578"/>
      <c r="AG57" s="579"/>
      <c r="AH57" s="602" t="s">
        <v>1525</v>
      </c>
      <c r="AI57" s="631"/>
      <c r="AJ57" s="631"/>
      <c r="AK57" s="631"/>
      <c r="AL57" s="631"/>
      <c r="AM57" s="631"/>
      <c r="AN57" s="631"/>
      <c r="AO57" s="631"/>
      <c r="AP57" s="631"/>
      <c r="AQ57" s="631"/>
      <c r="AR57" s="631"/>
      <c r="AS57" s="631"/>
      <c r="AT57" s="631"/>
      <c r="AU57" s="631"/>
      <c r="AV57" s="631"/>
      <c r="AW57" s="631"/>
      <c r="AX57" s="631"/>
      <c r="AY57" s="632"/>
    </row>
    <row r="58" spans="1:51" ht="26.25" customHeight="1">
      <c r="A58" s="8"/>
      <c r="B58" s="573"/>
      <c r="C58" s="574"/>
      <c r="D58" s="349" t="s">
        <v>1522</v>
      </c>
      <c r="E58" s="964"/>
      <c r="F58" s="964"/>
      <c r="G58" s="965"/>
      <c r="H58" s="611" t="s">
        <v>95</v>
      </c>
      <c r="I58" s="612"/>
      <c r="J58" s="612"/>
      <c r="K58" s="612"/>
      <c r="L58" s="612"/>
      <c r="M58" s="612"/>
      <c r="N58" s="612"/>
      <c r="O58" s="612"/>
      <c r="P58" s="612"/>
      <c r="Q58" s="612"/>
      <c r="R58" s="612"/>
      <c r="S58" s="612"/>
      <c r="T58" s="612"/>
      <c r="U58" s="612"/>
      <c r="V58" s="612"/>
      <c r="W58" s="612"/>
      <c r="X58" s="612"/>
      <c r="Y58" s="612"/>
      <c r="Z58" s="612"/>
      <c r="AA58" s="612"/>
      <c r="AB58" s="612"/>
      <c r="AC58" s="612"/>
      <c r="AD58" s="612"/>
      <c r="AE58" s="612"/>
      <c r="AF58" s="612"/>
      <c r="AG58" s="613"/>
      <c r="AH58" s="633"/>
      <c r="AI58" s="634"/>
      <c r="AJ58" s="634"/>
      <c r="AK58" s="634"/>
      <c r="AL58" s="634"/>
      <c r="AM58" s="634"/>
      <c r="AN58" s="634"/>
      <c r="AO58" s="634"/>
      <c r="AP58" s="634"/>
      <c r="AQ58" s="634"/>
      <c r="AR58" s="634"/>
      <c r="AS58" s="634"/>
      <c r="AT58" s="634"/>
      <c r="AU58" s="634"/>
      <c r="AV58" s="634"/>
      <c r="AW58" s="634"/>
      <c r="AX58" s="634"/>
      <c r="AY58" s="635"/>
    </row>
    <row r="59" spans="1:51" ht="26.25" customHeight="1">
      <c r="A59" s="8"/>
      <c r="B59" s="573"/>
      <c r="C59" s="574"/>
      <c r="D59" s="349" t="s">
        <v>1522</v>
      </c>
      <c r="E59" s="964"/>
      <c r="F59" s="964"/>
      <c r="G59" s="965"/>
      <c r="H59" s="611" t="s">
        <v>1524</v>
      </c>
      <c r="I59" s="612"/>
      <c r="J59" s="612"/>
      <c r="K59" s="612"/>
      <c r="L59" s="612"/>
      <c r="M59" s="612"/>
      <c r="N59" s="612"/>
      <c r="O59" s="612"/>
      <c r="P59" s="612"/>
      <c r="Q59" s="612"/>
      <c r="R59" s="612"/>
      <c r="S59" s="612"/>
      <c r="T59" s="612"/>
      <c r="U59" s="612"/>
      <c r="V59" s="612"/>
      <c r="W59" s="612"/>
      <c r="X59" s="612"/>
      <c r="Y59" s="612"/>
      <c r="Z59" s="612"/>
      <c r="AA59" s="612"/>
      <c r="AB59" s="612"/>
      <c r="AC59" s="612"/>
      <c r="AD59" s="612"/>
      <c r="AE59" s="612"/>
      <c r="AF59" s="612"/>
      <c r="AG59" s="613"/>
      <c r="AH59" s="633"/>
      <c r="AI59" s="634"/>
      <c r="AJ59" s="634"/>
      <c r="AK59" s="634"/>
      <c r="AL59" s="634"/>
      <c r="AM59" s="634"/>
      <c r="AN59" s="634"/>
      <c r="AO59" s="634"/>
      <c r="AP59" s="634"/>
      <c r="AQ59" s="634"/>
      <c r="AR59" s="634"/>
      <c r="AS59" s="634"/>
      <c r="AT59" s="634"/>
      <c r="AU59" s="634"/>
      <c r="AV59" s="634"/>
      <c r="AW59" s="634"/>
      <c r="AX59" s="634"/>
      <c r="AY59" s="635"/>
    </row>
    <row r="60" spans="1:51" ht="26.25" customHeight="1">
      <c r="A60" s="8"/>
      <c r="B60" s="573"/>
      <c r="C60" s="574"/>
      <c r="D60" s="333" t="s">
        <v>1523</v>
      </c>
      <c r="E60" s="1273"/>
      <c r="F60" s="1273"/>
      <c r="G60" s="1274"/>
      <c r="H60" s="616" t="s">
        <v>97</v>
      </c>
      <c r="I60" s="617"/>
      <c r="J60" s="617"/>
      <c r="K60" s="617"/>
      <c r="L60" s="617"/>
      <c r="M60" s="617"/>
      <c r="N60" s="617"/>
      <c r="O60" s="617"/>
      <c r="P60" s="617"/>
      <c r="Q60" s="617"/>
      <c r="R60" s="617"/>
      <c r="S60" s="617"/>
      <c r="T60" s="617"/>
      <c r="U60" s="617"/>
      <c r="V60" s="617"/>
      <c r="W60" s="617"/>
      <c r="X60" s="617"/>
      <c r="Y60" s="617"/>
      <c r="Z60" s="617"/>
      <c r="AA60" s="617"/>
      <c r="AB60" s="617"/>
      <c r="AC60" s="617"/>
      <c r="AD60" s="617"/>
      <c r="AE60" s="617"/>
      <c r="AF60" s="617"/>
      <c r="AG60" s="618"/>
      <c r="AH60" s="633"/>
      <c r="AI60" s="634"/>
      <c r="AJ60" s="634"/>
      <c r="AK60" s="634"/>
      <c r="AL60" s="634"/>
      <c r="AM60" s="634"/>
      <c r="AN60" s="634"/>
      <c r="AO60" s="634"/>
      <c r="AP60" s="634"/>
      <c r="AQ60" s="634"/>
      <c r="AR60" s="634"/>
      <c r="AS60" s="634"/>
      <c r="AT60" s="634"/>
      <c r="AU60" s="634"/>
      <c r="AV60" s="634"/>
      <c r="AW60" s="634"/>
      <c r="AX60" s="634"/>
      <c r="AY60" s="635"/>
    </row>
    <row r="61" spans="1:51" ht="26.25" customHeight="1">
      <c r="A61" s="8"/>
      <c r="B61" s="573"/>
      <c r="C61" s="574"/>
      <c r="D61" s="624"/>
      <c r="E61" s="1275"/>
      <c r="F61" s="1275"/>
      <c r="G61" s="1276"/>
      <c r="H61" s="627" t="s">
        <v>98</v>
      </c>
      <c r="I61" s="628"/>
      <c r="J61" s="628"/>
      <c r="K61" s="628"/>
      <c r="L61" s="628"/>
      <c r="M61" s="628"/>
      <c r="N61" s="628"/>
      <c r="O61" s="628"/>
      <c r="P61" s="628"/>
      <c r="Q61" s="628"/>
      <c r="R61" s="628"/>
      <c r="S61" s="628"/>
      <c r="T61" s="628"/>
      <c r="U61" s="628"/>
      <c r="V61" s="629"/>
      <c r="W61" s="629"/>
      <c r="X61" s="629"/>
      <c r="Y61" s="629"/>
      <c r="Z61" s="629"/>
      <c r="AA61" s="629"/>
      <c r="AB61" s="629"/>
      <c r="AC61" s="629"/>
      <c r="AD61" s="629"/>
      <c r="AE61" s="629"/>
      <c r="AF61" s="629"/>
      <c r="AG61" s="630"/>
      <c r="AH61" s="633"/>
      <c r="AI61" s="634"/>
      <c r="AJ61" s="634"/>
      <c r="AK61" s="634"/>
      <c r="AL61" s="634"/>
      <c r="AM61" s="634"/>
      <c r="AN61" s="634"/>
      <c r="AO61" s="634"/>
      <c r="AP61" s="634"/>
      <c r="AQ61" s="634"/>
      <c r="AR61" s="634"/>
      <c r="AS61" s="634"/>
      <c r="AT61" s="634"/>
      <c r="AU61" s="634"/>
      <c r="AV61" s="634"/>
      <c r="AW61" s="634"/>
      <c r="AX61" s="634"/>
      <c r="AY61" s="635"/>
    </row>
    <row r="62" spans="1:51" ht="26.25" customHeight="1">
      <c r="A62" s="8"/>
      <c r="B62" s="575"/>
      <c r="C62" s="576"/>
      <c r="D62" s="594" t="s">
        <v>1522</v>
      </c>
      <c r="E62" s="975"/>
      <c r="F62" s="975"/>
      <c r="G62" s="976"/>
      <c r="H62" s="597" t="s">
        <v>99</v>
      </c>
      <c r="I62" s="598"/>
      <c r="J62" s="598"/>
      <c r="K62" s="598"/>
      <c r="L62" s="598"/>
      <c r="M62" s="598"/>
      <c r="N62" s="598"/>
      <c r="O62" s="598"/>
      <c r="P62" s="598"/>
      <c r="Q62" s="598"/>
      <c r="R62" s="598"/>
      <c r="S62" s="598"/>
      <c r="T62" s="598"/>
      <c r="U62" s="598"/>
      <c r="V62" s="598"/>
      <c r="W62" s="598"/>
      <c r="X62" s="598"/>
      <c r="Y62" s="598"/>
      <c r="Z62" s="598"/>
      <c r="AA62" s="598"/>
      <c r="AB62" s="598"/>
      <c r="AC62" s="598"/>
      <c r="AD62" s="598"/>
      <c r="AE62" s="598"/>
      <c r="AF62" s="598"/>
      <c r="AG62" s="599"/>
      <c r="AH62" s="636"/>
      <c r="AI62" s="637"/>
      <c r="AJ62" s="637"/>
      <c r="AK62" s="637"/>
      <c r="AL62" s="637"/>
      <c r="AM62" s="637"/>
      <c r="AN62" s="637"/>
      <c r="AO62" s="637"/>
      <c r="AP62" s="637"/>
      <c r="AQ62" s="637"/>
      <c r="AR62" s="637"/>
      <c r="AS62" s="637"/>
      <c r="AT62" s="637"/>
      <c r="AU62" s="637"/>
      <c r="AV62" s="637"/>
      <c r="AW62" s="637"/>
      <c r="AX62" s="637"/>
      <c r="AY62" s="638"/>
    </row>
    <row r="63" spans="1:51" ht="180" customHeight="1" thickBot="1">
      <c r="A63" s="8"/>
      <c r="B63" s="619" t="s">
        <v>100</v>
      </c>
      <c r="C63" s="620"/>
      <c r="D63" s="621" t="s">
        <v>1521</v>
      </c>
      <c r="E63" s="622"/>
      <c r="F63" s="622"/>
      <c r="G63" s="622"/>
      <c r="H63" s="622"/>
      <c r="I63" s="622"/>
      <c r="J63" s="622"/>
      <c r="K63" s="622"/>
      <c r="L63" s="622"/>
      <c r="M63" s="622"/>
      <c r="N63" s="622"/>
      <c r="O63" s="622"/>
      <c r="P63" s="622"/>
      <c r="Q63" s="622"/>
      <c r="R63" s="622"/>
      <c r="S63" s="622"/>
      <c r="T63" s="622"/>
      <c r="U63" s="622"/>
      <c r="V63" s="622"/>
      <c r="W63" s="622"/>
      <c r="X63" s="622"/>
      <c r="Y63" s="622"/>
      <c r="Z63" s="622"/>
      <c r="AA63" s="622"/>
      <c r="AB63" s="622"/>
      <c r="AC63" s="622"/>
      <c r="AD63" s="622"/>
      <c r="AE63" s="622"/>
      <c r="AF63" s="622"/>
      <c r="AG63" s="622"/>
      <c r="AH63" s="622"/>
      <c r="AI63" s="622"/>
      <c r="AJ63" s="622"/>
      <c r="AK63" s="622"/>
      <c r="AL63" s="622"/>
      <c r="AM63" s="622"/>
      <c r="AN63" s="622"/>
      <c r="AO63" s="622"/>
      <c r="AP63" s="622"/>
      <c r="AQ63" s="622"/>
      <c r="AR63" s="622"/>
      <c r="AS63" s="622"/>
      <c r="AT63" s="622"/>
      <c r="AU63" s="622"/>
      <c r="AV63" s="622"/>
      <c r="AW63" s="622"/>
      <c r="AX63" s="622"/>
      <c r="AY63" s="623"/>
    </row>
    <row r="64" spans="1:51" ht="21" hidden="1" customHeight="1">
      <c r="A64" s="8"/>
      <c r="B64" s="11"/>
      <c r="C64" s="12"/>
      <c r="D64" s="535" t="s">
        <v>102</v>
      </c>
      <c r="E64" s="516"/>
      <c r="F64" s="516"/>
      <c r="G64" s="516"/>
      <c r="H64" s="516"/>
      <c r="I64" s="516"/>
      <c r="J64" s="516"/>
      <c r="K64" s="516"/>
      <c r="L64" s="516"/>
      <c r="M64" s="516"/>
      <c r="N64" s="516"/>
      <c r="O64" s="516"/>
      <c r="P64" s="516"/>
      <c r="Q64" s="516"/>
      <c r="R64" s="516"/>
      <c r="S64" s="516"/>
      <c r="T64" s="516"/>
      <c r="U64" s="516"/>
      <c r="V64" s="516"/>
      <c r="W64" s="516"/>
      <c r="X64" s="516"/>
      <c r="Y64" s="516"/>
      <c r="Z64" s="516"/>
      <c r="AA64" s="516"/>
      <c r="AB64" s="516"/>
      <c r="AC64" s="516"/>
      <c r="AD64" s="516"/>
      <c r="AE64" s="516"/>
      <c r="AF64" s="516"/>
      <c r="AG64" s="516"/>
      <c r="AH64" s="516"/>
      <c r="AI64" s="516"/>
      <c r="AJ64" s="516"/>
      <c r="AK64" s="516"/>
      <c r="AL64" s="516"/>
      <c r="AM64" s="516"/>
      <c r="AN64" s="516"/>
      <c r="AO64" s="516"/>
      <c r="AP64" s="516"/>
      <c r="AQ64" s="516"/>
      <c r="AR64" s="516"/>
      <c r="AS64" s="516"/>
      <c r="AT64" s="516"/>
      <c r="AU64" s="516"/>
      <c r="AV64" s="516"/>
      <c r="AW64" s="516"/>
      <c r="AX64" s="516"/>
      <c r="AY64" s="536"/>
    </row>
    <row r="65" spans="1:51" ht="97.5" hidden="1" customHeight="1">
      <c r="A65" s="8"/>
      <c r="B65" s="11"/>
      <c r="C65" s="12"/>
      <c r="D65" s="655" t="s">
        <v>103</v>
      </c>
      <c r="E65" s="656"/>
      <c r="F65" s="656"/>
      <c r="G65" s="656"/>
      <c r="H65" s="656"/>
      <c r="I65" s="656"/>
      <c r="J65" s="656"/>
      <c r="K65" s="656"/>
      <c r="L65" s="656"/>
      <c r="M65" s="656"/>
      <c r="N65" s="656"/>
      <c r="O65" s="656"/>
      <c r="P65" s="656"/>
      <c r="Q65" s="656"/>
      <c r="R65" s="656"/>
      <c r="S65" s="656"/>
      <c r="T65" s="656"/>
      <c r="U65" s="656"/>
      <c r="V65" s="656"/>
      <c r="W65" s="656"/>
      <c r="X65" s="656"/>
      <c r="Y65" s="656"/>
      <c r="Z65" s="656"/>
      <c r="AA65" s="656"/>
      <c r="AB65" s="656"/>
      <c r="AC65" s="656"/>
      <c r="AD65" s="656"/>
      <c r="AE65" s="656"/>
      <c r="AF65" s="656"/>
      <c r="AG65" s="656"/>
      <c r="AH65" s="656"/>
      <c r="AI65" s="656"/>
      <c r="AJ65" s="656"/>
      <c r="AK65" s="656"/>
      <c r="AL65" s="656"/>
      <c r="AM65" s="656"/>
      <c r="AN65" s="656"/>
      <c r="AO65" s="656"/>
      <c r="AP65" s="656"/>
      <c r="AQ65" s="656"/>
      <c r="AR65" s="656"/>
      <c r="AS65" s="656"/>
      <c r="AT65" s="656"/>
      <c r="AU65" s="656"/>
      <c r="AV65" s="656"/>
      <c r="AW65" s="656"/>
      <c r="AX65" s="656"/>
      <c r="AY65" s="657"/>
    </row>
    <row r="66" spans="1:51" ht="119.85" hidden="1" customHeight="1">
      <c r="A66" s="8"/>
      <c r="B66" s="11"/>
      <c r="C66" s="12"/>
      <c r="D66" s="658" t="s">
        <v>104</v>
      </c>
      <c r="E66" s="659"/>
      <c r="F66" s="659"/>
      <c r="G66" s="659"/>
      <c r="H66" s="659"/>
      <c r="I66" s="659"/>
      <c r="J66" s="659"/>
      <c r="K66" s="659"/>
      <c r="L66" s="659"/>
      <c r="M66" s="659"/>
      <c r="N66" s="659"/>
      <c r="O66" s="659"/>
      <c r="P66" s="659"/>
      <c r="Q66" s="659"/>
      <c r="R66" s="659"/>
      <c r="S66" s="659"/>
      <c r="T66" s="659"/>
      <c r="U66" s="659"/>
      <c r="V66" s="659"/>
      <c r="W66" s="659"/>
      <c r="X66" s="659"/>
      <c r="Y66" s="659"/>
      <c r="Z66" s="659"/>
      <c r="AA66" s="659"/>
      <c r="AB66" s="659"/>
      <c r="AC66" s="659"/>
      <c r="AD66" s="659"/>
      <c r="AE66" s="659"/>
      <c r="AF66" s="659"/>
      <c r="AG66" s="659"/>
      <c r="AH66" s="659"/>
      <c r="AI66" s="659"/>
      <c r="AJ66" s="659"/>
      <c r="AK66" s="659"/>
      <c r="AL66" s="659"/>
      <c r="AM66" s="659"/>
      <c r="AN66" s="659"/>
      <c r="AO66" s="659"/>
      <c r="AP66" s="659"/>
      <c r="AQ66" s="659"/>
      <c r="AR66" s="659"/>
      <c r="AS66" s="659"/>
      <c r="AT66" s="659"/>
      <c r="AU66" s="659"/>
      <c r="AV66" s="659"/>
      <c r="AW66" s="659"/>
      <c r="AX66" s="659"/>
      <c r="AY66" s="660"/>
    </row>
    <row r="67" spans="1:51" ht="21" customHeight="1">
      <c r="A67" s="8"/>
      <c r="B67" s="515" t="s">
        <v>105</v>
      </c>
      <c r="C67" s="516"/>
      <c r="D67" s="516"/>
      <c r="E67" s="516"/>
      <c r="F67" s="516"/>
      <c r="G67" s="516"/>
      <c r="H67" s="516"/>
      <c r="I67" s="516"/>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516"/>
      <c r="AH67" s="516"/>
      <c r="AI67" s="516"/>
      <c r="AJ67" s="516"/>
      <c r="AK67" s="516"/>
      <c r="AL67" s="516"/>
      <c r="AM67" s="516"/>
      <c r="AN67" s="516"/>
      <c r="AO67" s="516"/>
      <c r="AP67" s="516"/>
      <c r="AQ67" s="516"/>
      <c r="AR67" s="516"/>
      <c r="AS67" s="516"/>
      <c r="AT67" s="516"/>
      <c r="AU67" s="516"/>
      <c r="AV67" s="516"/>
      <c r="AW67" s="516"/>
      <c r="AX67" s="516"/>
      <c r="AY67" s="536"/>
    </row>
    <row r="68" spans="1:51" ht="122.45" customHeight="1">
      <c r="A68" s="13"/>
      <c r="B68" s="661" t="s">
        <v>1689</v>
      </c>
      <c r="C68" s="662"/>
      <c r="D68" s="662"/>
      <c r="E68" s="662"/>
      <c r="F68" s="663"/>
      <c r="G68" s="664" t="s">
        <v>1690</v>
      </c>
      <c r="H68" s="665"/>
      <c r="I68" s="665"/>
      <c r="J68" s="665"/>
      <c r="K68" s="665"/>
      <c r="L68" s="665"/>
      <c r="M68" s="665"/>
      <c r="N68" s="665"/>
      <c r="O68" s="665"/>
      <c r="P68" s="665"/>
      <c r="Q68" s="665"/>
      <c r="R68" s="665"/>
      <c r="S68" s="665"/>
      <c r="T68" s="665"/>
      <c r="U68" s="665"/>
      <c r="V68" s="665"/>
      <c r="W68" s="665"/>
      <c r="X68" s="665"/>
      <c r="Y68" s="665"/>
      <c r="Z68" s="665"/>
      <c r="AA68" s="665"/>
      <c r="AB68" s="665"/>
      <c r="AC68" s="665"/>
      <c r="AD68" s="665"/>
      <c r="AE68" s="665"/>
      <c r="AF68" s="665"/>
      <c r="AG68" s="665"/>
      <c r="AH68" s="665"/>
      <c r="AI68" s="665"/>
      <c r="AJ68" s="665"/>
      <c r="AK68" s="665"/>
      <c r="AL68" s="665"/>
      <c r="AM68" s="665"/>
      <c r="AN68" s="665"/>
      <c r="AO68" s="665"/>
      <c r="AP68" s="665"/>
      <c r="AQ68" s="665"/>
      <c r="AR68" s="665"/>
      <c r="AS68" s="665"/>
      <c r="AT68" s="665"/>
      <c r="AU68" s="665"/>
      <c r="AV68" s="665"/>
      <c r="AW68" s="665"/>
      <c r="AX68" s="665"/>
      <c r="AY68" s="666"/>
    </row>
    <row r="69" spans="1:51" ht="18.399999999999999" customHeight="1">
      <c r="A69" s="13"/>
      <c r="B69" s="649" t="s">
        <v>106</v>
      </c>
      <c r="C69" s="650"/>
      <c r="D69" s="650"/>
      <c r="E69" s="650"/>
      <c r="F69" s="650"/>
      <c r="G69" s="650"/>
      <c r="H69" s="650"/>
      <c r="I69" s="650"/>
      <c r="J69" s="650"/>
      <c r="K69" s="650"/>
      <c r="L69" s="650"/>
      <c r="M69" s="650"/>
      <c r="N69" s="650"/>
      <c r="O69" s="650"/>
      <c r="P69" s="650"/>
      <c r="Q69" s="650"/>
      <c r="R69" s="650"/>
      <c r="S69" s="650"/>
      <c r="T69" s="650"/>
      <c r="U69" s="650"/>
      <c r="V69" s="650"/>
      <c r="W69" s="650"/>
      <c r="X69" s="650"/>
      <c r="Y69" s="650"/>
      <c r="Z69" s="650"/>
      <c r="AA69" s="650"/>
      <c r="AB69" s="650"/>
      <c r="AC69" s="650"/>
      <c r="AD69" s="650"/>
      <c r="AE69" s="650"/>
      <c r="AF69" s="650"/>
      <c r="AG69" s="650"/>
      <c r="AH69" s="650"/>
      <c r="AI69" s="650"/>
      <c r="AJ69" s="650"/>
      <c r="AK69" s="650"/>
      <c r="AL69" s="650"/>
      <c r="AM69" s="650"/>
      <c r="AN69" s="650"/>
      <c r="AO69" s="650"/>
      <c r="AP69" s="650"/>
      <c r="AQ69" s="650"/>
      <c r="AR69" s="650"/>
      <c r="AS69" s="650"/>
      <c r="AT69" s="650"/>
      <c r="AU69" s="650"/>
      <c r="AV69" s="650"/>
      <c r="AW69" s="650"/>
      <c r="AX69" s="650"/>
      <c r="AY69" s="651"/>
    </row>
    <row r="70" spans="1:51" ht="119.1" customHeight="1" thickBot="1">
      <c r="A70" s="13"/>
      <c r="B70" s="675" t="s">
        <v>1691</v>
      </c>
      <c r="C70" s="676"/>
      <c r="D70" s="676"/>
      <c r="E70" s="676"/>
      <c r="F70" s="677"/>
      <c r="G70" s="664" t="s">
        <v>1694</v>
      </c>
      <c r="H70" s="665"/>
      <c r="I70" s="665"/>
      <c r="J70" s="665"/>
      <c r="K70" s="665"/>
      <c r="L70" s="665"/>
      <c r="M70" s="665"/>
      <c r="N70" s="665"/>
      <c r="O70" s="665"/>
      <c r="P70" s="665"/>
      <c r="Q70" s="665"/>
      <c r="R70" s="665"/>
      <c r="S70" s="665"/>
      <c r="T70" s="665"/>
      <c r="U70" s="665"/>
      <c r="V70" s="665"/>
      <c r="W70" s="665"/>
      <c r="X70" s="665"/>
      <c r="Y70" s="665"/>
      <c r="Z70" s="665"/>
      <c r="AA70" s="665"/>
      <c r="AB70" s="665"/>
      <c r="AC70" s="665"/>
      <c r="AD70" s="665"/>
      <c r="AE70" s="665"/>
      <c r="AF70" s="665"/>
      <c r="AG70" s="665"/>
      <c r="AH70" s="665"/>
      <c r="AI70" s="665"/>
      <c r="AJ70" s="665"/>
      <c r="AK70" s="665"/>
      <c r="AL70" s="665"/>
      <c r="AM70" s="665"/>
      <c r="AN70" s="665"/>
      <c r="AO70" s="665"/>
      <c r="AP70" s="665"/>
      <c r="AQ70" s="665"/>
      <c r="AR70" s="665"/>
      <c r="AS70" s="665"/>
      <c r="AT70" s="665"/>
      <c r="AU70" s="665"/>
      <c r="AV70" s="665"/>
      <c r="AW70" s="665"/>
      <c r="AX70" s="665"/>
      <c r="AY70" s="666"/>
    </row>
    <row r="71" spans="1:51" ht="19.7" customHeight="1">
      <c r="A71" s="13"/>
      <c r="B71" s="652" t="s">
        <v>107</v>
      </c>
      <c r="C71" s="653"/>
      <c r="D71" s="653"/>
      <c r="E71" s="653"/>
      <c r="F71" s="653"/>
      <c r="G71" s="653"/>
      <c r="H71" s="653"/>
      <c r="I71" s="653"/>
      <c r="J71" s="653"/>
      <c r="K71" s="653"/>
      <c r="L71" s="653"/>
      <c r="M71" s="653"/>
      <c r="N71" s="653"/>
      <c r="O71" s="653"/>
      <c r="P71" s="653"/>
      <c r="Q71" s="653"/>
      <c r="R71" s="653"/>
      <c r="S71" s="653"/>
      <c r="T71" s="653"/>
      <c r="U71" s="653"/>
      <c r="V71" s="653"/>
      <c r="W71" s="653"/>
      <c r="X71" s="653"/>
      <c r="Y71" s="653"/>
      <c r="Z71" s="653"/>
      <c r="AA71" s="653"/>
      <c r="AB71" s="653"/>
      <c r="AC71" s="653"/>
      <c r="AD71" s="653"/>
      <c r="AE71" s="653"/>
      <c r="AF71" s="653"/>
      <c r="AG71" s="653"/>
      <c r="AH71" s="653"/>
      <c r="AI71" s="653"/>
      <c r="AJ71" s="653"/>
      <c r="AK71" s="653"/>
      <c r="AL71" s="653"/>
      <c r="AM71" s="653"/>
      <c r="AN71" s="653"/>
      <c r="AO71" s="653"/>
      <c r="AP71" s="653"/>
      <c r="AQ71" s="653"/>
      <c r="AR71" s="653"/>
      <c r="AS71" s="653"/>
      <c r="AT71" s="653"/>
      <c r="AU71" s="653"/>
      <c r="AV71" s="653"/>
      <c r="AW71" s="653"/>
      <c r="AX71" s="653"/>
      <c r="AY71" s="654"/>
    </row>
    <row r="72" spans="1:51" ht="205.15" customHeight="1" thickBot="1">
      <c r="A72" s="13"/>
      <c r="B72" s="686"/>
      <c r="C72" s="687"/>
      <c r="D72" s="687"/>
      <c r="E72" s="687"/>
      <c r="F72" s="687"/>
      <c r="G72" s="687"/>
      <c r="H72" s="687"/>
      <c r="I72" s="687"/>
      <c r="J72" s="687"/>
      <c r="K72" s="687"/>
      <c r="L72" s="687"/>
      <c r="M72" s="687"/>
      <c r="N72" s="687"/>
      <c r="O72" s="687"/>
      <c r="P72" s="687"/>
      <c r="Q72" s="687"/>
      <c r="R72" s="687"/>
      <c r="S72" s="687"/>
      <c r="T72" s="687"/>
      <c r="U72" s="687"/>
      <c r="V72" s="687"/>
      <c r="W72" s="687"/>
      <c r="X72" s="687"/>
      <c r="Y72" s="687"/>
      <c r="Z72" s="687"/>
      <c r="AA72" s="687"/>
      <c r="AB72" s="687"/>
      <c r="AC72" s="687"/>
      <c r="AD72" s="687"/>
      <c r="AE72" s="687"/>
      <c r="AF72" s="687"/>
      <c r="AG72" s="687"/>
      <c r="AH72" s="687"/>
      <c r="AI72" s="687"/>
      <c r="AJ72" s="687"/>
      <c r="AK72" s="687"/>
      <c r="AL72" s="687"/>
      <c r="AM72" s="687"/>
      <c r="AN72" s="687"/>
      <c r="AO72" s="687"/>
      <c r="AP72" s="687"/>
      <c r="AQ72" s="687"/>
      <c r="AR72" s="687"/>
      <c r="AS72" s="687"/>
      <c r="AT72" s="687"/>
      <c r="AU72" s="687"/>
      <c r="AV72" s="687"/>
      <c r="AW72" s="687"/>
      <c r="AX72" s="687"/>
      <c r="AY72" s="688"/>
    </row>
    <row r="73" spans="1:51" ht="19.7" customHeight="1">
      <c r="A73" s="13"/>
      <c r="B73" s="683" t="s">
        <v>108</v>
      </c>
      <c r="C73" s="684"/>
      <c r="D73" s="684"/>
      <c r="E73" s="684"/>
      <c r="F73" s="684"/>
      <c r="G73" s="684"/>
      <c r="H73" s="684"/>
      <c r="I73" s="684"/>
      <c r="J73" s="684"/>
      <c r="K73" s="684"/>
      <c r="L73" s="684"/>
      <c r="M73" s="684"/>
      <c r="N73" s="684"/>
      <c r="O73" s="684"/>
      <c r="P73" s="684"/>
      <c r="Q73" s="684"/>
      <c r="R73" s="684"/>
      <c r="S73" s="684"/>
      <c r="T73" s="684"/>
      <c r="U73" s="684"/>
      <c r="V73" s="684"/>
      <c r="W73" s="684"/>
      <c r="X73" s="684"/>
      <c r="Y73" s="684"/>
      <c r="Z73" s="684"/>
      <c r="AA73" s="684"/>
      <c r="AB73" s="684"/>
      <c r="AC73" s="684"/>
      <c r="AD73" s="684"/>
      <c r="AE73" s="684"/>
      <c r="AF73" s="684"/>
      <c r="AG73" s="684"/>
      <c r="AH73" s="684"/>
      <c r="AI73" s="684"/>
      <c r="AJ73" s="684"/>
      <c r="AK73" s="684"/>
      <c r="AL73" s="684"/>
      <c r="AM73" s="684"/>
      <c r="AN73" s="684"/>
      <c r="AO73" s="684"/>
      <c r="AP73" s="684"/>
      <c r="AQ73" s="684"/>
      <c r="AR73" s="684"/>
      <c r="AS73" s="684"/>
      <c r="AT73" s="684"/>
      <c r="AU73" s="684"/>
      <c r="AV73" s="684"/>
      <c r="AW73" s="684"/>
      <c r="AX73" s="684"/>
      <c r="AY73" s="685"/>
    </row>
    <row r="74" spans="1:51" ht="19.899999999999999" customHeight="1">
      <c r="A74" s="13"/>
      <c r="B74" s="14" t="s">
        <v>109</v>
      </c>
      <c r="C74" s="15"/>
      <c r="D74" s="15"/>
      <c r="E74" s="15"/>
      <c r="F74" s="15"/>
      <c r="G74" s="15"/>
      <c r="H74" s="15"/>
      <c r="I74" s="15"/>
      <c r="J74" s="15"/>
      <c r="K74" s="15"/>
      <c r="L74" s="16"/>
      <c r="M74" s="678"/>
      <c r="N74" s="679"/>
      <c r="O74" s="679"/>
      <c r="P74" s="679"/>
      <c r="Q74" s="679"/>
      <c r="R74" s="679"/>
      <c r="S74" s="679"/>
      <c r="T74" s="679"/>
      <c r="U74" s="679"/>
      <c r="V74" s="679"/>
      <c r="W74" s="679"/>
      <c r="X74" s="679"/>
      <c r="Y74" s="679"/>
      <c r="Z74" s="679"/>
      <c r="AA74" s="680"/>
      <c r="AB74" s="15" t="s">
        <v>111</v>
      </c>
      <c r="AC74" s="15"/>
      <c r="AD74" s="15"/>
      <c r="AE74" s="15"/>
      <c r="AF74" s="15"/>
      <c r="AG74" s="15"/>
      <c r="AH74" s="15"/>
      <c r="AI74" s="15"/>
      <c r="AJ74" s="15"/>
      <c r="AK74" s="16"/>
      <c r="AL74" s="681"/>
      <c r="AM74" s="679"/>
      <c r="AN74" s="679"/>
      <c r="AO74" s="679"/>
      <c r="AP74" s="679"/>
      <c r="AQ74" s="679"/>
      <c r="AR74" s="679"/>
      <c r="AS74" s="679"/>
      <c r="AT74" s="679"/>
      <c r="AU74" s="679"/>
      <c r="AV74" s="679"/>
      <c r="AW74" s="679"/>
      <c r="AX74" s="679"/>
      <c r="AY74" s="682"/>
    </row>
    <row r="75" spans="1:51" ht="8.25" customHeight="1">
      <c r="A75" s="8"/>
      <c r="B75" s="4"/>
      <c r="C75" s="4"/>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row>
    <row r="76" spans="1:51" ht="21.75" customHeight="1" thickBot="1">
      <c r="AK76" s="271"/>
      <c r="AL76" s="271"/>
      <c r="AM76" s="271"/>
      <c r="AN76" s="271"/>
      <c r="AO76" s="271"/>
      <c r="AP76" s="271"/>
      <c r="AQ76" s="271"/>
      <c r="AR76" s="810" t="s">
        <v>113</v>
      </c>
      <c r="AS76" s="810"/>
      <c r="AT76" s="810"/>
      <c r="AU76" s="810"/>
      <c r="AV76" s="810"/>
      <c r="AW76" s="810"/>
      <c r="AX76" s="810"/>
      <c r="AY76" s="810"/>
    </row>
    <row r="77" spans="1:51" ht="21" customHeight="1">
      <c r="B77" s="275" t="s">
        <v>114</v>
      </c>
      <c r="C77" s="276"/>
      <c r="D77" s="276"/>
      <c r="E77" s="276"/>
      <c r="F77" s="276"/>
      <c r="G77" s="276"/>
      <c r="H77" s="277" t="s">
        <v>1520</v>
      </c>
      <c r="I77" s="278"/>
      <c r="J77" s="278"/>
      <c r="K77" s="278"/>
      <c r="L77" s="278"/>
      <c r="M77" s="278"/>
      <c r="N77" s="278"/>
      <c r="O77" s="278"/>
      <c r="P77" s="278"/>
      <c r="Q77" s="278"/>
      <c r="R77" s="278"/>
      <c r="S77" s="278"/>
      <c r="T77" s="278"/>
      <c r="U77" s="278"/>
      <c r="V77" s="278"/>
      <c r="W77" s="278"/>
      <c r="X77" s="278"/>
      <c r="Y77" s="278"/>
      <c r="Z77" s="279" t="s">
        <v>1519</v>
      </c>
      <c r="AA77" s="280"/>
      <c r="AB77" s="280"/>
      <c r="AC77" s="280"/>
      <c r="AD77" s="280"/>
      <c r="AE77" s="281"/>
      <c r="AF77" s="282" t="s">
        <v>1241</v>
      </c>
      <c r="AG77" s="280"/>
      <c r="AH77" s="280"/>
      <c r="AI77" s="280"/>
      <c r="AJ77" s="280"/>
      <c r="AK77" s="280"/>
      <c r="AL77" s="280"/>
      <c r="AM77" s="280"/>
      <c r="AN77" s="280"/>
      <c r="AO77" s="280"/>
      <c r="AP77" s="280"/>
      <c r="AQ77" s="281"/>
      <c r="AR77" s="283" t="s">
        <v>6</v>
      </c>
      <c r="AS77" s="282"/>
      <c r="AT77" s="282"/>
      <c r="AU77" s="282"/>
      <c r="AV77" s="282"/>
      <c r="AW77" s="282"/>
      <c r="AX77" s="282"/>
      <c r="AY77" s="284"/>
    </row>
    <row r="78" spans="1:51" ht="28.15" customHeight="1">
      <c r="B78" s="285" t="s">
        <v>7</v>
      </c>
      <c r="C78" s="286"/>
      <c r="D78" s="286"/>
      <c r="E78" s="286"/>
      <c r="F78" s="286"/>
      <c r="G78" s="287"/>
      <c r="H78" s="288" t="s">
        <v>1328</v>
      </c>
      <c r="I78" s="289"/>
      <c r="J78" s="289"/>
      <c r="K78" s="289"/>
      <c r="L78" s="289"/>
      <c r="M78" s="289"/>
      <c r="N78" s="289"/>
      <c r="O78" s="289"/>
      <c r="P78" s="289"/>
      <c r="Q78" s="289"/>
      <c r="R78" s="289"/>
      <c r="S78" s="289"/>
      <c r="T78" s="289"/>
      <c r="U78" s="289"/>
      <c r="V78" s="289"/>
      <c r="W78" s="290"/>
      <c r="X78" s="290"/>
      <c r="Y78" s="290"/>
      <c r="Z78" s="291" t="s">
        <v>8</v>
      </c>
      <c r="AA78" s="292"/>
      <c r="AB78" s="292"/>
      <c r="AC78" s="292"/>
      <c r="AD78" s="292"/>
      <c r="AE78" s="293"/>
      <c r="AF78" s="292" t="s">
        <v>1695</v>
      </c>
      <c r="AG78" s="292"/>
      <c r="AH78" s="292"/>
      <c r="AI78" s="292"/>
      <c r="AJ78" s="292"/>
      <c r="AK78" s="292"/>
      <c r="AL78" s="292"/>
      <c r="AM78" s="292"/>
      <c r="AN78" s="292"/>
      <c r="AO78" s="292"/>
      <c r="AP78" s="292"/>
      <c r="AQ78" s="293"/>
      <c r="AR78" s="294" t="s">
        <v>1518</v>
      </c>
      <c r="AS78" s="295"/>
      <c r="AT78" s="295"/>
      <c r="AU78" s="295"/>
      <c r="AV78" s="295"/>
      <c r="AW78" s="295"/>
      <c r="AX78" s="295"/>
      <c r="AY78" s="296"/>
    </row>
    <row r="79" spans="1:51" ht="30.75" customHeight="1">
      <c r="B79" s="361" t="s">
        <v>11</v>
      </c>
      <c r="C79" s="362"/>
      <c r="D79" s="362"/>
      <c r="E79" s="362"/>
      <c r="F79" s="362"/>
      <c r="G79" s="362"/>
      <c r="H79" s="363" t="s">
        <v>12</v>
      </c>
      <c r="I79" s="290"/>
      <c r="J79" s="290"/>
      <c r="K79" s="290"/>
      <c r="L79" s="290"/>
      <c r="M79" s="290"/>
      <c r="N79" s="290"/>
      <c r="O79" s="290"/>
      <c r="P79" s="290"/>
      <c r="Q79" s="290"/>
      <c r="R79" s="290"/>
      <c r="S79" s="290"/>
      <c r="T79" s="290"/>
      <c r="U79" s="290"/>
      <c r="V79" s="290"/>
      <c r="W79" s="290"/>
      <c r="X79" s="290"/>
      <c r="Y79" s="290"/>
      <c r="Z79" s="364" t="s">
        <v>13</v>
      </c>
      <c r="AA79" s="365"/>
      <c r="AB79" s="365"/>
      <c r="AC79" s="365"/>
      <c r="AD79" s="365"/>
      <c r="AE79" s="366"/>
      <c r="AF79" s="367" t="s">
        <v>1517</v>
      </c>
      <c r="AG79" s="367"/>
      <c r="AH79" s="367"/>
      <c r="AI79" s="367"/>
      <c r="AJ79" s="367"/>
      <c r="AK79" s="367"/>
      <c r="AL79" s="367"/>
      <c r="AM79" s="367"/>
      <c r="AN79" s="367"/>
      <c r="AO79" s="367"/>
      <c r="AP79" s="367"/>
      <c r="AQ79" s="367"/>
      <c r="AR79" s="368"/>
      <c r="AS79" s="368"/>
      <c r="AT79" s="368"/>
      <c r="AU79" s="368"/>
      <c r="AV79" s="368"/>
      <c r="AW79" s="368"/>
      <c r="AX79" s="368"/>
      <c r="AY79" s="369"/>
    </row>
    <row r="80" spans="1:51" ht="18" customHeight="1">
      <c r="B80" s="370" t="s">
        <v>15</v>
      </c>
      <c r="C80" s="371"/>
      <c r="D80" s="371"/>
      <c r="E80" s="371"/>
      <c r="F80" s="371"/>
      <c r="G80" s="371"/>
      <c r="H80" s="925" t="s">
        <v>1516</v>
      </c>
      <c r="I80" s="375"/>
      <c r="J80" s="375"/>
      <c r="K80" s="375"/>
      <c r="L80" s="375"/>
      <c r="M80" s="375"/>
      <c r="N80" s="375"/>
      <c r="O80" s="375"/>
      <c r="P80" s="375"/>
      <c r="Q80" s="375"/>
      <c r="R80" s="375"/>
      <c r="S80" s="375"/>
      <c r="T80" s="375"/>
      <c r="U80" s="375"/>
      <c r="V80" s="375"/>
      <c r="W80" s="376"/>
      <c r="X80" s="376"/>
      <c r="Y80" s="376"/>
      <c r="Z80" s="380" t="s">
        <v>1515</v>
      </c>
      <c r="AA80" s="368"/>
      <c r="AB80" s="368"/>
      <c r="AC80" s="368"/>
      <c r="AD80" s="368"/>
      <c r="AE80" s="381"/>
      <c r="AF80" s="833"/>
      <c r="AG80" s="834"/>
      <c r="AH80" s="834"/>
      <c r="AI80" s="834"/>
      <c r="AJ80" s="834"/>
      <c r="AK80" s="834"/>
      <c r="AL80" s="834"/>
      <c r="AM80" s="834"/>
      <c r="AN80" s="834"/>
      <c r="AO80" s="834"/>
      <c r="AP80" s="834"/>
      <c r="AQ80" s="834"/>
      <c r="AR80" s="834"/>
      <c r="AS80" s="834"/>
      <c r="AT80" s="834"/>
      <c r="AU80" s="834"/>
      <c r="AV80" s="834"/>
      <c r="AW80" s="834"/>
      <c r="AX80" s="834"/>
      <c r="AY80" s="835"/>
    </row>
    <row r="81" spans="2:60" ht="24" customHeight="1">
      <c r="B81" s="372"/>
      <c r="C81" s="373"/>
      <c r="D81" s="373"/>
      <c r="E81" s="373"/>
      <c r="F81" s="373"/>
      <c r="G81" s="373"/>
      <c r="H81" s="377"/>
      <c r="I81" s="378"/>
      <c r="J81" s="378"/>
      <c r="K81" s="378"/>
      <c r="L81" s="378"/>
      <c r="M81" s="378"/>
      <c r="N81" s="378"/>
      <c r="O81" s="378"/>
      <c r="P81" s="378"/>
      <c r="Q81" s="378"/>
      <c r="R81" s="378"/>
      <c r="S81" s="378"/>
      <c r="T81" s="378"/>
      <c r="U81" s="378"/>
      <c r="V81" s="378"/>
      <c r="W81" s="379"/>
      <c r="X81" s="379"/>
      <c r="Y81" s="379"/>
      <c r="Z81" s="382"/>
      <c r="AA81" s="368"/>
      <c r="AB81" s="368"/>
      <c r="AC81" s="368"/>
      <c r="AD81" s="368"/>
      <c r="AE81" s="381"/>
      <c r="AF81" s="836"/>
      <c r="AG81" s="836"/>
      <c r="AH81" s="836"/>
      <c r="AI81" s="836"/>
      <c r="AJ81" s="836"/>
      <c r="AK81" s="836"/>
      <c r="AL81" s="836"/>
      <c r="AM81" s="836"/>
      <c r="AN81" s="836"/>
      <c r="AO81" s="836"/>
      <c r="AP81" s="836"/>
      <c r="AQ81" s="836"/>
      <c r="AR81" s="836"/>
      <c r="AS81" s="836"/>
      <c r="AT81" s="836"/>
      <c r="AU81" s="836"/>
      <c r="AV81" s="836"/>
      <c r="AW81" s="836"/>
      <c r="AX81" s="836"/>
      <c r="AY81" s="837"/>
    </row>
    <row r="82" spans="2:60" ht="29.25" customHeight="1">
      <c r="B82" s="298" t="s">
        <v>22</v>
      </c>
      <c r="C82" s="299"/>
      <c r="D82" s="299"/>
      <c r="E82" s="299"/>
      <c r="F82" s="299"/>
      <c r="G82" s="303"/>
      <c r="H82" s="304" t="s">
        <v>381</v>
      </c>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c r="AK82" s="305"/>
      <c r="AL82" s="305"/>
      <c r="AM82" s="305"/>
      <c r="AN82" s="305"/>
      <c r="AO82" s="305"/>
      <c r="AP82" s="305"/>
      <c r="AQ82" s="305"/>
      <c r="AR82" s="305"/>
      <c r="AS82" s="305"/>
      <c r="AT82" s="305"/>
      <c r="AU82" s="305"/>
      <c r="AV82" s="305"/>
      <c r="AW82" s="305"/>
      <c r="AX82" s="305"/>
      <c r="AY82" s="306"/>
    </row>
    <row r="83" spans="2:60" ht="21" customHeight="1">
      <c r="B83" s="391" t="s">
        <v>24</v>
      </c>
      <c r="C83" s="392"/>
      <c r="D83" s="392"/>
      <c r="E83" s="392"/>
      <c r="F83" s="392"/>
      <c r="G83" s="393"/>
      <c r="H83" s="400"/>
      <c r="I83" s="401"/>
      <c r="J83" s="401"/>
      <c r="K83" s="401"/>
      <c r="L83" s="401"/>
      <c r="M83" s="401"/>
      <c r="N83" s="401"/>
      <c r="O83" s="401"/>
      <c r="P83" s="401"/>
      <c r="Q83" s="402" t="s">
        <v>25</v>
      </c>
      <c r="R83" s="403"/>
      <c r="S83" s="403"/>
      <c r="T83" s="403"/>
      <c r="U83" s="403"/>
      <c r="V83" s="403"/>
      <c r="W83" s="404"/>
      <c r="X83" s="402" t="s">
        <v>26</v>
      </c>
      <c r="Y83" s="403"/>
      <c r="Z83" s="403"/>
      <c r="AA83" s="403"/>
      <c r="AB83" s="403"/>
      <c r="AC83" s="403"/>
      <c r="AD83" s="404"/>
      <c r="AE83" s="402" t="s">
        <v>27</v>
      </c>
      <c r="AF83" s="403"/>
      <c r="AG83" s="403"/>
      <c r="AH83" s="403"/>
      <c r="AI83" s="403"/>
      <c r="AJ83" s="403"/>
      <c r="AK83" s="404"/>
      <c r="AL83" s="402" t="s">
        <v>28</v>
      </c>
      <c r="AM83" s="403"/>
      <c r="AN83" s="403"/>
      <c r="AO83" s="403"/>
      <c r="AP83" s="403"/>
      <c r="AQ83" s="403"/>
      <c r="AR83" s="404"/>
      <c r="AS83" s="402" t="s">
        <v>29</v>
      </c>
      <c r="AT83" s="403"/>
      <c r="AU83" s="403"/>
      <c r="AV83" s="403"/>
      <c r="AW83" s="403"/>
      <c r="AX83" s="403"/>
      <c r="AY83" s="426"/>
    </row>
    <row r="84" spans="2:60" ht="21" customHeight="1">
      <c r="B84" s="394"/>
      <c r="C84" s="395"/>
      <c r="D84" s="395"/>
      <c r="E84" s="395"/>
      <c r="F84" s="395"/>
      <c r="G84" s="396"/>
      <c r="H84" s="413" t="s">
        <v>30</v>
      </c>
      <c r="I84" s="414"/>
      <c r="J84" s="427" t="s">
        <v>31</v>
      </c>
      <c r="K84" s="428"/>
      <c r="L84" s="428"/>
      <c r="M84" s="428"/>
      <c r="N84" s="428"/>
      <c r="O84" s="428"/>
      <c r="P84" s="429"/>
      <c r="Q84" s="430">
        <v>47</v>
      </c>
      <c r="R84" s="430"/>
      <c r="S84" s="430"/>
      <c r="T84" s="430"/>
      <c r="U84" s="430"/>
      <c r="V84" s="430"/>
      <c r="W84" s="430"/>
      <c r="X84" s="430">
        <v>37</v>
      </c>
      <c r="Y84" s="430"/>
      <c r="Z84" s="430"/>
      <c r="AA84" s="430"/>
      <c r="AB84" s="430"/>
      <c r="AC84" s="430"/>
      <c r="AD84" s="430"/>
      <c r="AE84" s="430">
        <v>36</v>
      </c>
      <c r="AF84" s="430"/>
      <c r="AG84" s="430"/>
      <c r="AH84" s="430"/>
      <c r="AI84" s="430"/>
      <c r="AJ84" s="430"/>
      <c r="AK84" s="430"/>
      <c r="AL84" s="430">
        <v>31</v>
      </c>
      <c r="AM84" s="430"/>
      <c r="AN84" s="430"/>
      <c r="AO84" s="430"/>
      <c r="AP84" s="430"/>
      <c r="AQ84" s="430"/>
      <c r="AR84" s="430"/>
      <c r="AS84" s="430">
        <v>29</v>
      </c>
      <c r="AT84" s="430"/>
      <c r="AU84" s="430"/>
      <c r="AV84" s="430"/>
      <c r="AW84" s="430"/>
      <c r="AX84" s="430"/>
      <c r="AY84" s="431"/>
    </row>
    <row r="85" spans="2:60" ht="21" customHeight="1">
      <c r="B85" s="394"/>
      <c r="C85" s="395"/>
      <c r="D85" s="395"/>
      <c r="E85" s="395"/>
      <c r="F85" s="395"/>
      <c r="G85" s="396"/>
      <c r="H85" s="415"/>
      <c r="I85" s="416"/>
      <c r="J85" s="409" t="s">
        <v>32</v>
      </c>
      <c r="K85" s="410"/>
      <c r="L85" s="410"/>
      <c r="M85" s="410"/>
      <c r="N85" s="410"/>
      <c r="O85" s="410"/>
      <c r="P85" s="411"/>
      <c r="Q85" s="405">
        <v>47</v>
      </c>
      <c r="R85" s="405"/>
      <c r="S85" s="405"/>
      <c r="T85" s="405"/>
      <c r="U85" s="405"/>
      <c r="V85" s="405"/>
      <c r="W85" s="405"/>
      <c r="X85" s="405">
        <v>34</v>
      </c>
      <c r="Y85" s="405"/>
      <c r="Z85" s="405"/>
      <c r="AA85" s="405"/>
      <c r="AB85" s="405"/>
      <c r="AC85" s="405"/>
      <c r="AD85" s="405"/>
      <c r="AE85" s="405">
        <v>35</v>
      </c>
      <c r="AF85" s="405"/>
      <c r="AG85" s="405"/>
      <c r="AH85" s="405"/>
      <c r="AI85" s="405"/>
      <c r="AJ85" s="405"/>
      <c r="AK85" s="405"/>
      <c r="AL85" s="791" t="s">
        <v>1514</v>
      </c>
      <c r="AM85" s="405"/>
      <c r="AN85" s="405"/>
      <c r="AO85" s="405"/>
      <c r="AP85" s="405"/>
      <c r="AQ85" s="405"/>
      <c r="AR85" s="405"/>
      <c r="AS85" s="432"/>
      <c r="AT85" s="432"/>
      <c r="AU85" s="432"/>
      <c r="AV85" s="432"/>
      <c r="AW85" s="432"/>
      <c r="AX85" s="432"/>
      <c r="AY85" s="433"/>
    </row>
    <row r="86" spans="2:60" ht="24.75" customHeight="1">
      <c r="B86" s="394"/>
      <c r="C86" s="395"/>
      <c r="D86" s="395"/>
      <c r="E86" s="395"/>
      <c r="F86" s="395"/>
      <c r="G86" s="396"/>
      <c r="H86" s="415"/>
      <c r="I86" s="416"/>
      <c r="J86" s="409" t="s">
        <v>34</v>
      </c>
      <c r="K86" s="410"/>
      <c r="L86" s="410"/>
      <c r="M86" s="410"/>
      <c r="N86" s="410"/>
      <c r="O86" s="410"/>
      <c r="P86" s="411"/>
      <c r="Q86" s="791" t="s">
        <v>1514</v>
      </c>
      <c r="R86" s="405"/>
      <c r="S86" s="405"/>
      <c r="T86" s="405"/>
      <c r="U86" s="405"/>
      <c r="V86" s="405"/>
      <c r="W86" s="405"/>
      <c r="X86" s="791" t="s">
        <v>1514</v>
      </c>
      <c r="Y86" s="405"/>
      <c r="Z86" s="405"/>
      <c r="AA86" s="405"/>
      <c r="AB86" s="405"/>
      <c r="AC86" s="405"/>
      <c r="AD86" s="405"/>
      <c r="AE86" s="791" t="s">
        <v>1514</v>
      </c>
      <c r="AF86" s="405"/>
      <c r="AG86" s="405"/>
      <c r="AH86" s="405"/>
      <c r="AI86" s="405"/>
      <c r="AJ86" s="405"/>
      <c r="AK86" s="405"/>
      <c r="AL86" s="791" t="s">
        <v>1514</v>
      </c>
      <c r="AM86" s="405"/>
      <c r="AN86" s="405"/>
      <c r="AO86" s="405"/>
      <c r="AP86" s="405"/>
      <c r="AQ86" s="405"/>
      <c r="AR86" s="405"/>
      <c r="AS86" s="432"/>
      <c r="AT86" s="432"/>
      <c r="AU86" s="432"/>
      <c r="AV86" s="432"/>
      <c r="AW86" s="432"/>
      <c r="AX86" s="432"/>
      <c r="AY86" s="433"/>
    </row>
    <row r="87" spans="2:60" ht="24.75" customHeight="1">
      <c r="B87" s="394"/>
      <c r="C87" s="395"/>
      <c r="D87" s="395"/>
      <c r="E87" s="395"/>
      <c r="F87" s="395"/>
      <c r="G87" s="396"/>
      <c r="H87" s="417"/>
      <c r="I87" s="418"/>
      <c r="J87" s="406" t="s">
        <v>35</v>
      </c>
      <c r="K87" s="407"/>
      <c r="L87" s="407"/>
      <c r="M87" s="407"/>
      <c r="N87" s="407"/>
      <c r="O87" s="407"/>
      <c r="P87" s="408"/>
      <c r="Q87" s="412">
        <v>47</v>
      </c>
      <c r="R87" s="412"/>
      <c r="S87" s="412"/>
      <c r="T87" s="412"/>
      <c r="U87" s="412"/>
      <c r="V87" s="412"/>
      <c r="W87" s="412"/>
      <c r="X87" s="412">
        <v>34</v>
      </c>
      <c r="Y87" s="412"/>
      <c r="Z87" s="412"/>
      <c r="AA87" s="412"/>
      <c r="AB87" s="412"/>
      <c r="AC87" s="412"/>
      <c r="AD87" s="412"/>
      <c r="AE87" s="412">
        <v>35</v>
      </c>
      <c r="AF87" s="412"/>
      <c r="AG87" s="412"/>
      <c r="AH87" s="412"/>
      <c r="AI87" s="412"/>
      <c r="AJ87" s="412"/>
      <c r="AK87" s="412"/>
      <c r="AL87" s="412">
        <v>31</v>
      </c>
      <c r="AM87" s="412"/>
      <c r="AN87" s="412"/>
      <c r="AO87" s="412"/>
      <c r="AP87" s="412"/>
      <c r="AQ87" s="412"/>
      <c r="AR87" s="412"/>
      <c r="AS87" s="412">
        <v>29</v>
      </c>
      <c r="AT87" s="412"/>
      <c r="AU87" s="412"/>
      <c r="AV87" s="412"/>
      <c r="AW87" s="412"/>
      <c r="AX87" s="412"/>
      <c r="AY87" s="412"/>
    </row>
    <row r="88" spans="2:60" ht="24.75" customHeight="1">
      <c r="B88" s="394"/>
      <c r="C88" s="395"/>
      <c r="D88" s="395"/>
      <c r="E88" s="395"/>
      <c r="F88" s="395"/>
      <c r="G88" s="396"/>
      <c r="H88" s="419" t="s">
        <v>36</v>
      </c>
      <c r="I88" s="420"/>
      <c r="J88" s="420"/>
      <c r="K88" s="420"/>
      <c r="L88" s="420"/>
      <c r="M88" s="420"/>
      <c r="N88" s="420"/>
      <c r="O88" s="420"/>
      <c r="P88" s="420"/>
      <c r="Q88" s="421">
        <v>44</v>
      </c>
      <c r="R88" s="421"/>
      <c r="S88" s="421"/>
      <c r="T88" s="421"/>
      <c r="U88" s="421"/>
      <c r="V88" s="421"/>
      <c r="W88" s="421"/>
      <c r="X88" s="421">
        <v>23</v>
      </c>
      <c r="Y88" s="421"/>
      <c r="Z88" s="421"/>
      <c r="AA88" s="421"/>
      <c r="AB88" s="421"/>
      <c r="AC88" s="421"/>
      <c r="AD88" s="421"/>
      <c r="AE88" s="421">
        <v>31</v>
      </c>
      <c r="AF88" s="421"/>
      <c r="AG88" s="421"/>
      <c r="AH88" s="421"/>
      <c r="AI88" s="421"/>
      <c r="AJ88" s="421"/>
      <c r="AK88" s="421"/>
      <c r="AL88" s="389"/>
      <c r="AM88" s="389"/>
      <c r="AN88" s="389"/>
      <c r="AO88" s="389"/>
      <c r="AP88" s="389"/>
      <c r="AQ88" s="389"/>
      <c r="AR88" s="389"/>
      <c r="AS88" s="389"/>
      <c r="AT88" s="389"/>
      <c r="AU88" s="389"/>
      <c r="AV88" s="389"/>
      <c r="AW88" s="389"/>
      <c r="AX88" s="389"/>
      <c r="AY88" s="390"/>
      <c r="BH88" s="18"/>
    </row>
    <row r="89" spans="2:60" ht="24.75" customHeight="1">
      <c r="B89" s="397"/>
      <c r="C89" s="398"/>
      <c r="D89" s="398"/>
      <c r="E89" s="398"/>
      <c r="F89" s="398"/>
      <c r="G89" s="399"/>
      <c r="H89" s="419" t="s">
        <v>37</v>
      </c>
      <c r="I89" s="420"/>
      <c r="J89" s="420"/>
      <c r="K89" s="420"/>
      <c r="L89" s="420"/>
      <c r="M89" s="420"/>
      <c r="N89" s="420"/>
      <c r="O89" s="420"/>
      <c r="P89" s="420"/>
      <c r="Q89" s="421">
        <v>95</v>
      </c>
      <c r="R89" s="421"/>
      <c r="S89" s="421"/>
      <c r="T89" s="421"/>
      <c r="U89" s="421"/>
      <c r="V89" s="421"/>
      <c r="W89" s="421"/>
      <c r="X89" s="421">
        <v>67</v>
      </c>
      <c r="Y89" s="421"/>
      <c r="Z89" s="421"/>
      <c r="AA89" s="421"/>
      <c r="AB89" s="421"/>
      <c r="AC89" s="421"/>
      <c r="AD89" s="421"/>
      <c r="AE89" s="421">
        <v>88</v>
      </c>
      <c r="AF89" s="421"/>
      <c r="AG89" s="421"/>
      <c r="AH89" s="421"/>
      <c r="AI89" s="421"/>
      <c r="AJ89" s="421"/>
      <c r="AK89" s="421"/>
      <c r="AL89" s="389"/>
      <c r="AM89" s="389"/>
      <c r="AN89" s="389"/>
      <c r="AO89" s="389"/>
      <c r="AP89" s="389"/>
      <c r="AQ89" s="389"/>
      <c r="AR89" s="389"/>
      <c r="AS89" s="389"/>
      <c r="AT89" s="389"/>
      <c r="AU89" s="389"/>
      <c r="AV89" s="389"/>
      <c r="AW89" s="389"/>
      <c r="AX89" s="389"/>
      <c r="AY89" s="390"/>
    </row>
    <row r="90" spans="2:60" ht="23.1" customHeight="1">
      <c r="B90" s="546" t="s">
        <v>59</v>
      </c>
      <c r="C90" s="547"/>
      <c r="D90" s="493" t="s">
        <v>60</v>
      </c>
      <c r="E90" s="494"/>
      <c r="F90" s="494"/>
      <c r="G90" s="494"/>
      <c r="H90" s="494"/>
      <c r="I90" s="494"/>
      <c r="J90" s="494"/>
      <c r="K90" s="494"/>
      <c r="L90" s="495"/>
      <c r="M90" s="496" t="s">
        <v>61</v>
      </c>
      <c r="N90" s="496"/>
      <c r="O90" s="496"/>
      <c r="P90" s="496"/>
      <c r="Q90" s="496"/>
      <c r="R90" s="496"/>
      <c r="S90" s="497" t="s">
        <v>29</v>
      </c>
      <c r="T90" s="497"/>
      <c r="U90" s="497"/>
      <c r="V90" s="497"/>
      <c r="W90" s="497"/>
      <c r="X90" s="497"/>
      <c r="Y90" s="498"/>
      <c r="Z90" s="494"/>
      <c r="AA90" s="494"/>
      <c r="AB90" s="494"/>
      <c r="AC90" s="494"/>
      <c r="AD90" s="494"/>
      <c r="AE90" s="494"/>
      <c r="AF90" s="494"/>
      <c r="AG90" s="494"/>
      <c r="AH90" s="494"/>
      <c r="AI90" s="494"/>
      <c r="AJ90" s="494"/>
      <c r="AK90" s="494"/>
      <c r="AL90" s="494"/>
      <c r="AM90" s="494"/>
      <c r="AN90" s="494"/>
      <c r="AO90" s="494"/>
      <c r="AP90" s="494"/>
      <c r="AQ90" s="494"/>
      <c r="AR90" s="494"/>
      <c r="AS90" s="494"/>
      <c r="AT90" s="494"/>
      <c r="AU90" s="494"/>
      <c r="AV90" s="494"/>
      <c r="AW90" s="494"/>
      <c r="AX90" s="494"/>
      <c r="AY90" s="499"/>
    </row>
    <row r="91" spans="2:60" ht="23.1" customHeight="1">
      <c r="B91" s="548"/>
      <c r="C91" s="549"/>
      <c r="D91" s="439" t="s">
        <v>1505</v>
      </c>
      <c r="E91" s="440"/>
      <c r="F91" s="440"/>
      <c r="G91" s="440"/>
      <c r="H91" s="440"/>
      <c r="I91" s="440"/>
      <c r="J91" s="440"/>
      <c r="K91" s="440"/>
      <c r="L91" s="441"/>
      <c r="M91" s="1016">
        <v>6</v>
      </c>
      <c r="N91" s="1017"/>
      <c r="O91" s="1017"/>
      <c r="P91" s="1017"/>
      <c r="Q91" s="1017"/>
      <c r="R91" s="1018"/>
      <c r="S91" s="442">
        <v>6</v>
      </c>
      <c r="T91" s="442"/>
      <c r="U91" s="442"/>
      <c r="V91" s="442"/>
      <c r="W91" s="442"/>
      <c r="X91" s="442"/>
      <c r="Y91" s="792"/>
      <c r="Z91" s="444"/>
      <c r="AA91" s="444"/>
      <c r="AB91" s="444"/>
      <c r="AC91" s="444"/>
      <c r="AD91" s="444"/>
      <c r="AE91" s="444"/>
      <c r="AF91" s="444"/>
      <c r="AG91" s="444"/>
      <c r="AH91" s="444"/>
      <c r="AI91" s="444"/>
      <c r="AJ91" s="444"/>
      <c r="AK91" s="444"/>
      <c r="AL91" s="444"/>
      <c r="AM91" s="444"/>
      <c r="AN91" s="444"/>
      <c r="AO91" s="444"/>
      <c r="AP91" s="444"/>
      <c r="AQ91" s="444"/>
      <c r="AR91" s="444"/>
      <c r="AS91" s="444"/>
      <c r="AT91" s="444"/>
      <c r="AU91" s="444"/>
      <c r="AV91" s="444"/>
      <c r="AW91" s="444"/>
      <c r="AX91" s="444"/>
      <c r="AY91" s="445"/>
    </row>
    <row r="92" spans="2:60" ht="23.1" customHeight="1">
      <c r="B92" s="548"/>
      <c r="C92" s="549"/>
      <c r="D92" s="556" t="s">
        <v>1513</v>
      </c>
      <c r="E92" s="554"/>
      <c r="F92" s="554"/>
      <c r="G92" s="554"/>
      <c r="H92" s="554"/>
      <c r="I92" s="554"/>
      <c r="J92" s="554"/>
      <c r="K92" s="554"/>
      <c r="L92" s="555"/>
      <c r="M92" s="486">
        <v>13</v>
      </c>
      <c r="N92" s="486"/>
      <c r="O92" s="486"/>
      <c r="P92" s="486"/>
      <c r="Q92" s="486"/>
      <c r="R92" s="486"/>
      <c r="S92" s="486">
        <v>12</v>
      </c>
      <c r="T92" s="486"/>
      <c r="U92" s="486"/>
      <c r="V92" s="486"/>
      <c r="W92" s="486"/>
      <c r="X92" s="486"/>
      <c r="Y92" s="478"/>
      <c r="Z92" s="479"/>
      <c r="AA92" s="479"/>
      <c r="AB92" s="479"/>
      <c r="AC92" s="479"/>
      <c r="AD92" s="479"/>
      <c r="AE92" s="479"/>
      <c r="AF92" s="479"/>
      <c r="AG92" s="479"/>
      <c r="AH92" s="479"/>
      <c r="AI92" s="479"/>
      <c r="AJ92" s="479"/>
      <c r="AK92" s="479"/>
      <c r="AL92" s="479"/>
      <c r="AM92" s="479"/>
      <c r="AN92" s="479"/>
      <c r="AO92" s="479"/>
      <c r="AP92" s="479"/>
      <c r="AQ92" s="479"/>
      <c r="AR92" s="479"/>
      <c r="AS92" s="479"/>
      <c r="AT92" s="479"/>
      <c r="AU92" s="479"/>
      <c r="AV92" s="479"/>
      <c r="AW92" s="479"/>
      <c r="AX92" s="479"/>
      <c r="AY92" s="480"/>
    </row>
    <row r="93" spans="2:60" ht="23.1" customHeight="1">
      <c r="B93" s="548"/>
      <c r="C93" s="549"/>
      <c r="D93" s="556" t="s">
        <v>1512</v>
      </c>
      <c r="E93" s="554"/>
      <c r="F93" s="554"/>
      <c r="G93" s="554"/>
      <c r="H93" s="554"/>
      <c r="I93" s="554"/>
      <c r="J93" s="554"/>
      <c r="K93" s="554"/>
      <c r="L93" s="555"/>
      <c r="M93" s="486">
        <v>3</v>
      </c>
      <c r="N93" s="486"/>
      <c r="O93" s="486"/>
      <c r="P93" s="486"/>
      <c r="Q93" s="486"/>
      <c r="R93" s="486"/>
      <c r="S93" s="486">
        <v>3</v>
      </c>
      <c r="T93" s="486"/>
      <c r="U93" s="486"/>
      <c r="V93" s="486"/>
      <c r="W93" s="486"/>
      <c r="X93" s="486"/>
      <c r="Y93" s="478"/>
      <c r="Z93" s="479"/>
      <c r="AA93" s="479"/>
      <c r="AB93" s="479"/>
      <c r="AC93" s="479"/>
      <c r="AD93" s="479"/>
      <c r="AE93" s="479"/>
      <c r="AF93" s="479"/>
      <c r="AG93" s="479"/>
      <c r="AH93" s="479"/>
      <c r="AI93" s="479"/>
      <c r="AJ93" s="479"/>
      <c r="AK93" s="479"/>
      <c r="AL93" s="479"/>
      <c r="AM93" s="479"/>
      <c r="AN93" s="479"/>
      <c r="AO93" s="479"/>
      <c r="AP93" s="479"/>
      <c r="AQ93" s="479"/>
      <c r="AR93" s="479"/>
      <c r="AS93" s="479"/>
      <c r="AT93" s="479"/>
      <c r="AU93" s="479"/>
      <c r="AV93" s="479"/>
      <c r="AW93" s="479"/>
      <c r="AX93" s="479"/>
      <c r="AY93" s="480"/>
    </row>
    <row r="94" spans="2:60" ht="23.1" customHeight="1">
      <c r="B94" s="548"/>
      <c r="C94" s="549"/>
      <c r="D94" s="556" t="s">
        <v>1511</v>
      </c>
      <c r="E94" s="554"/>
      <c r="F94" s="554"/>
      <c r="G94" s="554"/>
      <c r="H94" s="554"/>
      <c r="I94" s="554"/>
      <c r="J94" s="554"/>
      <c r="K94" s="554"/>
      <c r="L94" s="555"/>
      <c r="M94" s="486">
        <v>0.7</v>
      </c>
      <c r="N94" s="486"/>
      <c r="O94" s="486"/>
      <c r="P94" s="486"/>
      <c r="Q94" s="486"/>
      <c r="R94" s="486"/>
      <c r="S94" s="486">
        <v>1</v>
      </c>
      <c r="T94" s="486"/>
      <c r="U94" s="486"/>
      <c r="V94" s="486"/>
      <c r="W94" s="486"/>
      <c r="X94" s="486"/>
      <c r="Y94" s="478"/>
      <c r="Z94" s="479"/>
      <c r="AA94" s="479"/>
      <c r="AB94" s="479"/>
      <c r="AC94" s="479"/>
      <c r="AD94" s="479"/>
      <c r="AE94" s="479"/>
      <c r="AF94" s="479"/>
      <c r="AG94" s="479"/>
      <c r="AH94" s="479"/>
      <c r="AI94" s="479"/>
      <c r="AJ94" s="479"/>
      <c r="AK94" s="479"/>
      <c r="AL94" s="479"/>
      <c r="AM94" s="479"/>
      <c r="AN94" s="479"/>
      <c r="AO94" s="479"/>
      <c r="AP94" s="479"/>
      <c r="AQ94" s="479"/>
      <c r="AR94" s="479"/>
      <c r="AS94" s="479"/>
      <c r="AT94" s="479"/>
      <c r="AU94" s="479"/>
      <c r="AV94" s="479"/>
      <c r="AW94" s="479"/>
      <c r="AX94" s="479"/>
      <c r="AY94" s="480"/>
    </row>
    <row r="95" spans="2:60" ht="23.1" customHeight="1">
      <c r="B95" s="548"/>
      <c r="C95" s="549"/>
      <c r="D95" s="556" t="s">
        <v>1510</v>
      </c>
      <c r="E95" s="554"/>
      <c r="F95" s="554"/>
      <c r="G95" s="554"/>
      <c r="H95" s="554"/>
      <c r="I95" s="554"/>
      <c r="J95" s="554"/>
      <c r="K95" s="554"/>
      <c r="L95" s="555"/>
      <c r="M95" s="486">
        <v>1.36</v>
      </c>
      <c r="N95" s="486"/>
      <c r="O95" s="486"/>
      <c r="P95" s="486"/>
      <c r="Q95" s="486"/>
      <c r="R95" s="486"/>
      <c r="S95" s="486">
        <v>1</v>
      </c>
      <c r="T95" s="486"/>
      <c r="U95" s="486"/>
      <c r="V95" s="486"/>
      <c r="W95" s="486"/>
      <c r="X95" s="486"/>
      <c r="Y95" s="478"/>
      <c r="Z95" s="479"/>
      <c r="AA95" s="479"/>
      <c r="AB95" s="479"/>
      <c r="AC95" s="479"/>
      <c r="AD95" s="479"/>
      <c r="AE95" s="479"/>
      <c r="AF95" s="479"/>
      <c r="AG95" s="479"/>
      <c r="AH95" s="479"/>
      <c r="AI95" s="479"/>
      <c r="AJ95" s="479"/>
      <c r="AK95" s="479"/>
      <c r="AL95" s="479"/>
      <c r="AM95" s="479"/>
      <c r="AN95" s="479"/>
      <c r="AO95" s="479"/>
      <c r="AP95" s="479"/>
      <c r="AQ95" s="479"/>
      <c r="AR95" s="479"/>
      <c r="AS95" s="479"/>
      <c r="AT95" s="479"/>
      <c r="AU95" s="479"/>
      <c r="AV95" s="479"/>
      <c r="AW95" s="479"/>
      <c r="AX95" s="479"/>
      <c r="AY95" s="480"/>
    </row>
    <row r="96" spans="2:60" ht="23.1" customHeight="1">
      <c r="B96" s="548"/>
      <c r="C96" s="549"/>
      <c r="D96" s="556" t="s">
        <v>1504</v>
      </c>
      <c r="E96" s="1277"/>
      <c r="F96" s="1277"/>
      <c r="G96" s="1277"/>
      <c r="H96" s="1277"/>
      <c r="I96" s="1277"/>
      <c r="J96" s="1277"/>
      <c r="K96" s="1277"/>
      <c r="L96" s="1278"/>
      <c r="M96" s="1279">
        <v>1</v>
      </c>
      <c r="N96" s="1280"/>
      <c r="O96" s="1280"/>
      <c r="P96" s="1280"/>
      <c r="Q96" s="1280"/>
      <c r="R96" s="1281"/>
      <c r="S96" s="1279">
        <v>1</v>
      </c>
      <c r="T96" s="1280"/>
      <c r="U96" s="1280"/>
      <c r="V96" s="1280"/>
      <c r="W96" s="1280"/>
      <c r="X96" s="1281"/>
      <c r="Y96" s="478"/>
      <c r="Z96" s="1282"/>
      <c r="AA96" s="1282"/>
      <c r="AB96" s="1282"/>
      <c r="AC96" s="1282"/>
      <c r="AD96" s="1282"/>
      <c r="AE96" s="1282"/>
      <c r="AF96" s="1282"/>
      <c r="AG96" s="1282"/>
      <c r="AH96" s="1282"/>
      <c r="AI96" s="1282"/>
      <c r="AJ96" s="1282"/>
      <c r="AK96" s="1282"/>
      <c r="AL96" s="1282"/>
      <c r="AM96" s="1282"/>
      <c r="AN96" s="1282"/>
      <c r="AO96" s="1282"/>
      <c r="AP96" s="1282"/>
      <c r="AQ96" s="1282"/>
      <c r="AR96" s="1282"/>
      <c r="AS96" s="1282"/>
      <c r="AT96" s="1282"/>
      <c r="AU96" s="1282"/>
      <c r="AV96" s="1282"/>
      <c r="AW96" s="1282"/>
      <c r="AX96" s="1282"/>
      <c r="AY96" s="1283"/>
    </row>
    <row r="97" spans="1:51" ht="23.1" customHeight="1">
      <c r="B97" s="548"/>
      <c r="C97" s="549"/>
      <c r="D97" s="556" t="s">
        <v>1509</v>
      </c>
      <c r="E97" s="1277"/>
      <c r="F97" s="1277"/>
      <c r="G97" s="1277"/>
      <c r="H97" s="1277"/>
      <c r="I97" s="1277"/>
      <c r="J97" s="1277"/>
      <c r="K97" s="1277"/>
      <c r="L97" s="1278"/>
      <c r="M97" s="1279">
        <v>2.6</v>
      </c>
      <c r="N97" s="1280"/>
      <c r="O97" s="1280"/>
      <c r="P97" s="1280"/>
      <c r="Q97" s="1280"/>
      <c r="R97" s="1281"/>
      <c r="S97" s="1279">
        <v>2</v>
      </c>
      <c r="T97" s="1280"/>
      <c r="U97" s="1280"/>
      <c r="V97" s="1280"/>
      <c r="W97" s="1280"/>
      <c r="X97" s="1281"/>
      <c r="Y97" s="478"/>
      <c r="Z97" s="1282"/>
      <c r="AA97" s="1282"/>
      <c r="AB97" s="1282"/>
      <c r="AC97" s="1282"/>
      <c r="AD97" s="1282"/>
      <c r="AE97" s="1282"/>
      <c r="AF97" s="1282"/>
      <c r="AG97" s="1282"/>
      <c r="AH97" s="1282"/>
      <c r="AI97" s="1282"/>
      <c r="AJ97" s="1282"/>
      <c r="AK97" s="1282"/>
      <c r="AL97" s="1282"/>
      <c r="AM97" s="1282"/>
      <c r="AN97" s="1282"/>
      <c r="AO97" s="1282"/>
      <c r="AP97" s="1282"/>
      <c r="AQ97" s="1282"/>
      <c r="AR97" s="1282"/>
      <c r="AS97" s="1282"/>
      <c r="AT97" s="1282"/>
      <c r="AU97" s="1282"/>
      <c r="AV97" s="1282"/>
      <c r="AW97" s="1282"/>
      <c r="AX97" s="1282"/>
      <c r="AY97" s="1283"/>
    </row>
    <row r="98" spans="1:51" ht="23.1" customHeight="1">
      <c r="B98" s="548"/>
      <c r="C98" s="549"/>
      <c r="D98" s="556" t="s">
        <v>1087</v>
      </c>
      <c r="E98" s="1277"/>
      <c r="F98" s="1277"/>
      <c r="G98" s="1277"/>
      <c r="H98" s="1277"/>
      <c r="I98" s="1277"/>
      <c r="J98" s="1277"/>
      <c r="K98" s="1277"/>
      <c r="L98" s="1278"/>
      <c r="M98" s="1279">
        <v>1</v>
      </c>
      <c r="N98" s="1280"/>
      <c r="O98" s="1280"/>
      <c r="P98" s="1280"/>
      <c r="Q98" s="1280"/>
      <c r="R98" s="1281"/>
      <c r="S98" s="1279">
        <v>1</v>
      </c>
      <c r="T98" s="1280"/>
      <c r="U98" s="1280"/>
      <c r="V98" s="1280"/>
      <c r="W98" s="1280"/>
      <c r="X98" s="1281"/>
      <c r="Y98" s="478"/>
      <c r="Z98" s="1282"/>
      <c r="AA98" s="1282"/>
      <c r="AB98" s="1282"/>
      <c r="AC98" s="1282"/>
      <c r="AD98" s="1282"/>
      <c r="AE98" s="1282"/>
      <c r="AF98" s="1282"/>
      <c r="AG98" s="1282"/>
      <c r="AH98" s="1282"/>
      <c r="AI98" s="1282"/>
      <c r="AJ98" s="1282"/>
      <c r="AK98" s="1282"/>
      <c r="AL98" s="1282"/>
      <c r="AM98" s="1282"/>
      <c r="AN98" s="1282"/>
      <c r="AO98" s="1282"/>
      <c r="AP98" s="1282"/>
      <c r="AQ98" s="1282"/>
      <c r="AR98" s="1282"/>
      <c r="AS98" s="1282"/>
      <c r="AT98" s="1282"/>
      <c r="AU98" s="1282"/>
      <c r="AV98" s="1282"/>
      <c r="AW98" s="1282"/>
      <c r="AX98" s="1282"/>
      <c r="AY98" s="1283"/>
    </row>
    <row r="99" spans="1:51" ht="23.1" customHeight="1">
      <c r="B99" s="548"/>
      <c r="C99" s="549"/>
      <c r="D99" s="556" t="s">
        <v>1110</v>
      </c>
      <c r="E99" s="554"/>
      <c r="F99" s="554"/>
      <c r="G99" s="554"/>
      <c r="H99" s="554"/>
      <c r="I99" s="554"/>
      <c r="J99" s="554"/>
      <c r="K99" s="554"/>
      <c r="L99" s="555"/>
      <c r="M99" s="486">
        <v>0.75</v>
      </c>
      <c r="N99" s="486"/>
      <c r="O99" s="486"/>
      <c r="P99" s="486"/>
      <c r="Q99" s="486"/>
      <c r="R99" s="486"/>
      <c r="S99" s="486">
        <v>1</v>
      </c>
      <c r="T99" s="486"/>
      <c r="U99" s="486"/>
      <c r="V99" s="486"/>
      <c r="W99" s="486"/>
      <c r="X99" s="486"/>
      <c r="Y99" s="478"/>
      <c r="Z99" s="479"/>
      <c r="AA99" s="479"/>
      <c r="AB99" s="479"/>
      <c r="AC99" s="479"/>
      <c r="AD99" s="479"/>
      <c r="AE99" s="479"/>
      <c r="AF99" s="479"/>
      <c r="AG99" s="479"/>
      <c r="AH99" s="479"/>
      <c r="AI99" s="479"/>
      <c r="AJ99" s="479"/>
      <c r="AK99" s="479"/>
      <c r="AL99" s="479"/>
      <c r="AM99" s="479"/>
      <c r="AN99" s="479"/>
      <c r="AO99" s="479"/>
      <c r="AP99" s="479"/>
      <c r="AQ99" s="479"/>
      <c r="AR99" s="479"/>
      <c r="AS99" s="479"/>
      <c r="AT99" s="479"/>
      <c r="AU99" s="479"/>
      <c r="AV99" s="479"/>
      <c r="AW99" s="479"/>
      <c r="AX99" s="479"/>
      <c r="AY99" s="480"/>
    </row>
    <row r="100" spans="1:51" ht="23.1" customHeight="1">
      <c r="B100" s="550"/>
      <c r="C100" s="551"/>
      <c r="D100" s="481" t="s">
        <v>35</v>
      </c>
      <c r="E100" s="327"/>
      <c r="F100" s="327"/>
      <c r="G100" s="327"/>
      <c r="H100" s="327"/>
      <c r="I100" s="327"/>
      <c r="J100" s="327"/>
      <c r="K100" s="327"/>
      <c r="L100" s="328"/>
      <c r="M100" s="482">
        <v>31</v>
      </c>
      <c r="N100" s="482"/>
      <c r="O100" s="482"/>
      <c r="P100" s="482"/>
      <c r="Q100" s="482"/>
      <c r="R100" s="482"/>
      <c r="S100" s="482">
        <v>29</v>
      </c>
      <c r="T100" s="482"/>
      <c r="U100" s="482"/>
      <c r="V100" s="482"/>
      <c r="W100" s="482"/>
      <c r="X100" s="482"/>
      <c r="Y100" s="483"/>
      <c r="Z100" s="484"/>
      <c r="AA100" s="484"/>
      <c r="AB100" s="484"/>
      <c r="AC100" s="484"/>
      <c r="AD100" s="484"/>
      <c r="AE100" s="484"/>
      <c r="AF100" s="484"/>
      <c r="AG100" s="484"/>
      <c r="AH100" s="484"/>
      <c r="AI100" s="484"/>
      <c r="AJ100" s="484"/>
      <c r="AK100" s="484"/>
      <c r="AL100" s="484"/>
      <c r="AM100" s="484"/>
      <c r="AN100" s="484"/>
      <c r="AO100" s="484"/>
      <c r="AP100" s="484"/>
      <c r="AQ100" s="484"/>
      <c r="AR100" s="484"/>
      <c r="AS100" s="484"/>
      <c r="AT100" s="484"/>
      <c r="AU100" s="484"/>
      <c r="AV100" s="484"/>
      <c r="AW100" s="484"/>
      <c r="AX100" s="484"/>
      <c r="AY100" s="485"/>
    </row>
    <row r="101" spans="1:51" ht="24.75" customHeight="1">
      <c r="B101" s="19"/>
      <c r="C101" s="19"/>
      <c r="D101" s="19"/>
      <c r="E101" s="19"/>
      <c r="F101" s="19"/>
      <c r="G101" s="19"/>
      <c r="H101" s="20"/>
      <c r="I101" s="20"/>
      <c r="J101" s="20"/>
      <c r="K101" s="20"/>
      <c r="L101" s="20"/>
      <c r="M101" s="20"/>
      <c r="N101" s="20"/>
      <c r="O101" s="20"/>
      <c r="P101" s="20"/>
      <c r="Q101" s="212"/>
      <c r="R101" s="212"/>
      <c r="S101" s="212"/>
      <c r="T101" s="212"/>
      <c r="U101" s="212"/>
      <c r="V101" s="212"/>
      <c r="W101" s="212"/>
      <c r="X101" s="212"/>
      <c r="Y101" s="212"/>
      <c r="Z101" s="212"/>
      <c r="AA101" s="212"/>
      <c r="AB101" s="212"/>
      <c r="AC101" s="212"/>
      <c r="AD101" s="212"/>
      <c r="AE101" s="212"/>
      <c r="AF101" s="212"/>
      <c r="AG101" s="212"/>
      <c r="AH101" s="212"/>
      <c r="AI101" s="212"/>
      <c r="AJ101" s="212"/>
      <c r="AK101" s="212"/>
      <c r="AL101" s="212"/>
      <c r="AM101" s="212"/>
      <c r="AN101" s="212"/>
      <c r="AO101" s="212"/>
      <c r="AP101" s="212"/>
      <c r="AQ101" s="212"/>
      <c r="AR101" s="212"/>
      <c r="AS101" s="212"/>
      <c r="AT101" s="212"/>
      <c r="AU101" s="212"/>
      <c r="AV101" s="212"/>
      <c r="AW101" s="212"/>
      <c r="AX101" s="212"/>
      <c r="AY101" s="212"/>
    </row>
    <row r="102" spans="1:51" ht="23.25" customHeight="1" thickBot="1">
      <c r="A102" s="8"/>
      <c r="B102" s="689" t="s">
        <v>121</v>
      </c>
      <c r="C102" s="690"/>
      <c r="D102" s="690"/>
      <c r="E102" s="690"/>
      <c r="F102" s="690"/>
      <c r="G102" s="690"/>
      <c r="H102" s="690"/>
      <c r="I102" s="690"/>
      <c r="J102" s="690"/>
      <c r="K102" s="690"/>
      <c r="L102" s="690"/>
      <c r="M102" s="690"/>
      <c r="N102" s="690"/>
      <c r="O102" s="690"/>
      <c r="P102" s="690"/>
      <c r="Q102" s="690"/>
      <c r="R102" s="690"/>
      <c r="S102" s="690"/>
      <c r="T102" s="690"/>
      <c r="U102" s="690"/>
      <c r="V102" s="690"/>
      <c r="W102" s="690"/>
      <c r="X102" s="690"/>
      <c r="Y102" s="690"/>
      <c r="Z102" s="690"/>
      <c r="AA102" s="690"/>
      <c r="AB102" s="690"/>
      <c r="AC102" s="690"/>
      <c r="AD102" s="690"/>
      <c r="AE102" s="690"/>
      <c r="AF102" s="690"/>
      <c r="AG102" s="690"/>
      <c r="AH102" s="690"/>
      <c r="AI102" s="690"/>
      <c r="AJ102" s="690"/>
      <c r="AK102" s="690"/>
      <c r="AL102" s="690"/>
      <c r="AM102" s="690"/>
      <c r="AN102" s="690"/>
      <c r="AO102" s="690"/>
      <c r="AP102" s="690"/>
      <c r="AQ102" s="690"/>
      <c r="AR102" s="690"/>
      <c r="AS102" s="690"/>
      <c r="AT102" s="690"/>
      <c r="AU102" s="690"/>
      <c r="AV102" s="690"/>
      <c r="AW102" s="690"/>
      <c r="AX102" s="690"/>
      <c r="AY102" s="690"/>
    </row>
    <row r="103" spans="1:51" ht="385.5" customHeight="1">
      <c r="A103" s="13"/>
      <c r="B103" s="667" t="s">
        <v>122</v>
      </c>
      <c r="C103" s="668"/>
      <c r="D103" s="668"/>
      <c r="E103" s="668"/>
      <c r="F103" s="668"/>
      <c r="G103" s="669"/>
      <c r="H103" s="1241" t="s">
        <v>123</v>
      </c>
      <c r="I103" s="1242"/>
      <c r="J103" s="1242"/>
      <c r="K103" s="1242"/>
      <c r="L103" s="1242"/>
      <c r="M103" s="1242"/>
      <c r="N103" s="1242"/>
      <c r="O103" s="1242"/>
      <c r="P103" s="1242"/>
      <c r="Q103" s="1242"/>
      <c r="R103" s="1242"/>
      <c r="S103" s="1242"/>
      <c r="T103" s="1242"/>
      <c r="U103" s="1242"/>
      <c r="V103" s="1242"/>
      <c r="W103" s="1242"/>
      <c r="X103" s="1242"/>
      <c r="Y103" s="1242"/>
      <c r="Z103" s="1242"/>
      <c r="AA103" s="1242"/>
      <c r="AB103" s="1242"/>
      <c r="AC103" s="1242"/>
      <c r="AD103" s="1242"/>
      <c r="AE103" s="1242"/>
      <c r="AF103" s="1242"/>
      <c r="AG103" s="1242"/>
      <c r="AH103" s="1242"/>
      <c r="AI103" s="1242"/>
      <c r="AJ103" s="1242"/>
      <c r="AK103" s="1242"/>
      <c r="AL103" s="1242"/>
      <c r="AM103" s="1242"/>
      <c r="AN103" s="1242"/>
      <c r="AO103" s="1242"/>
      <c r="AP103" s="1242"/>
      <c r="AQ103" s="1242"/>
      <c r="AR103" s="1242"/>
      <c r="AS103" s="1242"/>
      <c r="AT103" s="1242"/>
      <c r="AU103" s="1242"/>
      <c r="AV103" s="1242"/>
      <c r="AW103" s="1242"/>
      <c r="AX103" s="1242"/>
      <c r="AY103" s="1243"/>
    </row>
    <row r="104" spans="1:51" ht="348.95" customHeight="1">
      <c r="B104" s="394"/>
      <c r="C104" s="395"/>
      <c r="D104" s="395"/>
      <c r="E104" s="395"/>
      <c r="F104" s="395"/>
      <c r="G104" s="396"/>
      <c r="H104" s="1244"/>
      <c r="I104" s="1245"/>
      <c r="J104" s="1245"/>
      <c r="K104" s="1245"/>
      <c r="L104" s="1245"/>
      <c r="M104" s="1245"/>
      <c r="N104" s="1245"/>
      <c r="O104" s="1245"/>
      <c r="P104" s="1245"/>
      <c r="Q104" s="1245"/>
      <c r="R104" s="1245"/>
      <c r="S104" s="1245"/>
      <c r="T104" s="1245"/>
      <c r="U104" s="1245"/>
      <c r="V104" s="1245"/>
      <c r="W104" s="1245"/>
      <c r="X104" s="1245"/>
      <c r="Y104" s="1245"/>
      <c r="Z104" s="1245"/>
      <c r="AA104" s="1245"/>
      <c r="AB104" s="1245"/>
      <c r="AC104" s="1245"/>
      <c r="AD104" s="1245"/>
      <c r="AE104" s="1245"/>
      <c r="AF104" s="1245"/>
      <c r="AG104" s="1245"/>
      <c r="AH104" s="1245"/>
      <c r="AI104" s="1245"/>
      <c r="AJ104" s="1245"/>
      <c r="AK104" s="1245"/>
      <c r="AL104" s="1245"/>
      <c r="AM104" s="1245"/>
      <c r="AN104" s="1245"/>
      <c r="AO104" s="1245"/>
      <c r="AP104" s="1245"/>
      <c r="AQ104" s="1245"/>
      <c r="AR104" s="1245"/>
      <c r="AS104" s="1245"/>
      <c r="AT104" s="1245"/>
      <c r="AU104" s="1245"/>
      <c r="AV104" s="1245"/>
      <c r="AW104" s="1245"/>
      <c r="AX104" s="1245"/>
      <c r="AY104" s="1246"/>
    </row>
    <row r="105" spans="1:51" ht="324" customHeight="1" thickBot="1">
      <c r="B105" s="670"/>
      <c r="C105" s="671"/>
      <c r="D105" s="671"/>
      <c r="E105" s="671"/>
      <c r="F105" s="671"/>
      <c r="G105" s="672"/>
      <c r="H105" s="1247"/>
      <c r="I105" s="1248"/>
      <c r="J105" s="1248"/>
      <c r="K105" s="1248"/>
      <c r="L105" s="1248"/>
      <c r="M105" s="1248"/>
      <c r="N105" s="1248"/>
      <c r="O105" s="1248"/>
      <c r="P105" s="1248"/>
      <c r="Q105" s="1248"/>
      <c r="R105" s="1248"/>
      <c r="S105" s="1248"/>
      <c r="T105" s="1248"/>
      <c r="U105" s="1248"/>
      <c r="V105" s="1248"/>
      <c r="W105" s="1248"/>
      <c r="X105" s="1248"/>
      <c r="Y105" s="1248"/>
      <c r="Z105" s="1248"/>
      <c r="AA105" s="1248"/>
      <c r="AB105" s="1248"/>
      <c r="AC105" s="1248"/>
      <c r="AD105" s="1248"/>
      <c r="AE105" s="1248"/>
      <c r="AF105" s="1248"/>
      <c r="AG105" s="1248"/>
      <c r="AH105" s="1248"/>
      <c r="AI105" s="1248"/>
      <c r="AJ105" s="1248"/>
      <c r="AK105" s="1248"/>
      <c r="AL105" s="1248"/>
      <c r="AM105" s="1248"/>
      <c r="AN105" s="1248"/>
      <c r="AO105" s="1248"/>
      <c r="AP105" s="1248"/>
      <c r="AQ105" s="1248"/>
      <c r="AR105" s="1248"/>
      <c r="AS105" s="1248"/>
      <c r="AT105" s="1248"/>
      <c r="AU105" s="1248"/>
      <c r="AV105" s="1248"/>
      <c r="AW105" s="1248"/>
      <c r="AX105" s="1248"/>
      <c r="AY105" s="1249"/>
    </row>
    <row r="106" spans="1:51" ht="24" customHeight="1">
      <c r="B106" s="19"/>
      <c r="C106" s="19"/>
      <c r="D106" s="19"/>
      <c r="E106" s="19"/>
      <c r="F106" s="19"/>
      <c r="G106" s="19"/>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row>
    <row r="107" spans="1:51" ht="30" customHeight="1" thickBot="1">
      <c r="B107" s="307" t="s">
        <v>121</v>
      </c>
      <c r="C107" s="307"/>
      <c r="D107" s="307"/>
      <c r="E107" s="307"/>
      <c r="F107" s="308"/>
      <c r="G107" s="308"/>
      <c r="H107" s="309" t="s">
        <v>1455</v>
      </c>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309"/>
      <c r="AE107" s="309"/>
      <c r="AF107" s="309"/>
      <c r="AG107" s="309"/>
      <c r="AH107" s="309"/>
      <c r="AI107" s="309"/>
      <c r="AJ107" s="309"/>
      <c r="AK107" s="309"/>
      <c r="AL107" s="309"/>
      <c r="AM107" s="309"/>
      <c r="AN107" s="309"/>
      <c r="AO107" s="309"/>
      <c r="AP107" s="309"/>
      <c r="AQ107" s="309"/>
      <c r="AR107" s="309"/>
      <c r="AS107" s="309"/>
      <c r="AT107" s="309"/>
      <c r="AU107" s="309"/>
      <c r="AV107" s="309"/>
      <c r="AW107" s="309"/>
      <c r="AX107" s="309"/>
      <c r="AY107" s="309"/>
    </row>
    <row r="108" spans="1:51" ht="24.75" customHeight="1">
      <c r="B108" s="313" t="s">
        <v>140</v>
      </c>
      <c r="C108" s="314"/>
      <c r="D108" s="314"/>
      <c r="E108" s="314"/>
      <c r="F108" s="314"/>
      <c r="G108" s="315"/>
      <c r="H108" s="319" t="s">
        <v>1478</v>
      </c>
      <c r="I108" s="320"/>
      <c r="J108" s="320"/>
      <c r="K108" s="320"/>
      <c r="L108" s="320"/>
      <c r="M108" s="320"/>
      <c r="N108" s="320"/>
      <c r="O108" s="320"/>
      <c r="P108" s="320"/>
      <c r="Q108" s="320"/>
      <c r="R108" s="320"/>
      <c r="S108" s="320"/>
      <c r="T108" s="320"/>
      <c r="U108" s="320"/>
      <c r="V108" s="320"/>
      <c r="W108" s="320"/>
      <c r="X108" s="320"/>
      <c r="Y108" s="320"/>
      <c r="Z108" s="320"/>
      <c r="AA108" s="320"/>
      <c r="AB108" s="320"/>
      <c r="AC108" s="321"/>
      <c r="AD108" s="319" t="s">
        <v>1508</v>
      </c>
      <c r="AE108" s="320"/>
      <c r="AF108" s="320"/>
      <c r="AG108" s="320"/>
      <c r="AH108" s="320"/>
      <c r="AI108" s="320"/>
      <c r="AJ108" s="320"/>
      <c r="AK108" s="320"/>
      <c r="AL108" s="320"/>
      <c r="AM108" s="320"/>
      <c r="AN108" s="320"/>
      <c r="AO108" s="320"/>
      <c r="AP108" s="320"/>
      <c r="AQ108" s="320"/>
      <c r="AR108" s="320"/>
      <c r="AS108" s="320"/>
      <c r="AT108" s="320"/>
      <c r="AU108" s="320"/>
      <c r="AV108" s="320"/>
      <c r="AW108" s="320"/>
      <c r="AX108" s="320"/>
      <c r="AY108" s="322"/>
    </row>
    <row r="109" spans="1:51" ht="24.75" customHeight="1">
      <c r="B109" s="313"/>
      <c r="C109" s="314"/>
      <c r="D109" s="314"/>
      <c r="E109" s="314"/>
      <c r="F109" s="314"/>
      <c r="G109" s="315"/>
      <c r="H109" s="326" t="s">
        <v>60</v>
      </c>
      <c r="I109" s="327"/>
      <c r="J109" s="327"/>
      <c r="K109" s="327"/>
      <c r="L109" s="328"/>
      <c r="M109" s="329" t="s">
        <v>143</v>
      </c>
      <c r="N109" s="327"/>
      <c r="O109" s="327"/>
      <c r="P109" s="327"/>
      <c r="Q109" s="327"/>
      <c r="R109" s="327"/>
      <c r="S109" s="327"/>
      <c r="T109" s="327"/>
      <c r="U109" s="327"/>
      <c r="V109" s="327"/>
      <c r="W109" s="327"/>
      <c r="X109" s="327"/>
      <c r="Y109" s="328"/>
      <c r="Z109" s="323" t="s">
        <v>144</v>
      </c>
      <c r="AA109" s="324"/>
      <c r="AB109" s="324"/>
      <c r="AC109" s="325"/>
      <c r="AD109" s="326" t="s">
        <v>60</v>
      </c>
      <c r="AE109" s="327"/>
      <c r="AF109" s="327"/>
      <c r="AG109" s="327"/>
      <c r="AH109" s="328"/>
      <c r="AI109" s="329" t="s">
        <v>143</v>
      </c>
      <c r="AJ109" s="327"/>
      <c r="AK109" s="327"/>
      <c r="AL109" s="327"/>
      <c r="AM109" s="327"/>
      <c r="AN109" s="327"/>
      <c r="AO109" s="327"/>
      <c r="AP109" s="327"/>
      <c r="AQ109" s="327"/>
      <c r="AR109" s="327"/>
      <c r="AS109" s="327"/>
      <c r="AT109" s="327"/>
      <c r="AU109" s="328"/>
      <c r="AV109" s="323" t="s">
        <v>144</v>
      </c>
      <c r="AW109" s="324"/>
      <c r="AX109" s="324"/>
      <c r="AY109" s="330"/>
    </row>
    <row r="110" spans="1:51" ht="24.75" customHeight="1">
      <c r="B110" s="313"/>
      <c r="C110" s="314"/>
      <c r="D110" s="314"/>
      <c r="E110" s="314"/>
      <c r="F110" s="314"/>
      <c r="G110" s="315"/>
      <c r="H110" s="703" t="s">
        <v>945</v>
      </c>
      <c r="I110" s="600"/>
      <c r="J110" s="600"/>
      <c r="K110" s="600"/>
      <c r="L110" s="601"/>
      <c r="M110" s="704" t="s">
        <v>1455</v>
      </c>
      <c r="N110" s="705"/>
      <c r="O110" s="705"/>
      <c r="P110" s="705"/>
      <c r="Q110" s="705"/>
      <c r="R110" s="705"/>
      <c r="S110" s="705"/>
      <c r="T110" s="705"/>
      <c r="U110" s="705"/>
      <c r="V110" s="705"/>
      <c r="W110" s="705"/>
      <c r="X110" s="705"/>
      <c r="Y110" s="706"/>
      <c r="Z110" s="694">
        <v>30</v>
      </c>
      <c r="AA110" s="695"/>
      <c r="AB110" s="695"/>
      <c r="AC110" s="921"/>
      <c r="AD110" s="703" t="s">
        <v>120</v>
      </c>
      <c r="AE110" s="600"/>
      <c r="AF110" s="600"/>
      <c r="AG110" s="600"/>
      <c r="AH110" s="601"/>
      <c r="AI110" s="704" t="s">
        <v>1507</v>
      </c>
      <c r="AJ110" s="705"/>
      <c r="AK110" s="705"/>
      <c r="AL110" s="705"/>
      <c r="AM110" s="705"/>
      <c r="AN110" s="705"/>
      <c r="AO110" s="705"/>
      <c r="AP110" s="705"/>
      <c r="AQ110" s="705"/>
      <c r="AR110" s="705"/>
      <c r="AS110" s="705"/>
      <c r="AT110" s="705"/>
      <c r="AU110" s="706"/>
      <c r="AV110" s="767">
        <v>0.1</v>
      </c>
      <c r="AW110" s="768"/>
      <c r="AX110" s="768"/>
      <c r="AY110" s="1044"/>
    </row>
    <row r="111" spans="1:51" ht="24.75" customHeight="1">
      <c r="B111" s="313"/>
      <c r="C111" s="314"/>
      <c r="D111" s="314"/>
      <c r="E111" s="314"/>
      <c r="F111" s="314"/>
      <c r="G111" s="315"/>
      <c r="H111" s="341"/>
      <c r="I111" s="342"/>
      <c r="J111" s="342"/>
      <c r="K111" s="342"/>
      <c r="L111" s="343"/>
      <c r="M111" s="346"/>
      <c r="N111" s="347"/>
      <c r="O111" s="347"/>
      <c r="P111" s="347"/>
      <c r="Q111" s="347"/>
      <c r="R111" s="347"/>
      <c r="S111" s="347"/>
      <c r="T111" s="347"/>
      <c r="U111" s="347"/>
      <c r="V111" s="347"/>
      <c r="W111" s="347"/>
      <c r="X111" s="347"/>
      <c r="Y111" s="348"/>
      <c r="Z111" s="697"/>
      <c r="AA111" s="698"/>
      <c r="AB111" s="698"/>
      <c r="AC111" s="720"/>
      <c r="AD111" s="341"/>
      <c r="AE111" s="342"/>
      <c r="AF111" s="342"/>
      <c r="AG111" s="342"/>
      <c r="AH111" s="343"/>
      <c r="AI111" s="346"/>
      <c r="AJ111" s="347"/>
      <c r="AK111" s="347"/>
      <c r="AL111" s="347"/>
      <c r="AM111" s="347"/>
      <c r="AN111" s="347"/>
      <c r="AO111" s="347"/>
      <c r="AP111" s="347"/>
      <c r="AQ111" s="347"/>
      <c r="AR111" s="347"/>
      <c r="AS111" s="347"/>
      <c r="AT111" s="347"/>
      <c r="AU111" s="348"/>
      <c r="AV111" s="764"/>
      <c r="AW111" s="765"/>
      <c r="AX111" s="765"/>
      <c r="AY111" s="1043"/>
    </row>
    <row r="112" spans="1:51" ht="24.75" customHeight="1">
      <c r="B112" s="313"/>
      <c r="C112" s="314"/>
      <c r="D112" s="314"/>
      <c r="E112" s="314"/>
      <c r="F112" s="314"/>
      <c r="G112" s="315"/>
      <c r="H112" s="341"/>
      <c r="I112" s="342"/>
      <c r="J112" s="342"/>
      <c r="K112" s="342"/>
      <c r="L112" s="343"/>
      <c r="M112" s="346"/>
      <c r="N112" s="347"/>
      <c r="O112" s="347"/>
      <c r="P112" s="347"/>
      <c r="Q112" s="347"/>
      <c r="R112" s="347"/>
      <c r="S112" s="347"/>
      <c r="T112" s="347"/>
      <c r="U112" s="347"/>
      <c r="V112" s="347"/>
      <c r="W112" s="347"/>
      <c r="X112" s="347"/>
      <c r="Y112" s="348"/>
      <c r="Z112" s="697"/>
      <c r="AA112" s="698"/>
      <c r="AB112" s="698"/>
      <c r="AC112" s="720"/>
      <c r="AD112" s="341"/>
      <c r="AE112" s="342"/>
      <c r="AF112" s="342"/>
      <c r="AG112" s="342"/>
      <c r="AH112" s="343"/>
      <c r="AI112" s="346"/>
      <c r="AJ112" s="347"/>
      <c r="AK112" s="347"/>
      <c r="AL112" s="347"/>
      <c r="AM112" s="347"/>
      <c r="AN112" s="347"/>
      <c r="AO112" s="347"/>
      <c r="AP112" s="347"/>
      <c r="AQ112" s="347"/>
      <c r="AR112" s="347"/>
      <c r="AS112" s="347"/>
      <c r="AT112" s="347"/>
      <c r="AU112" s="348"/>
      <c r="AV112" s="764"/>
      <c r="AW112" s="765"/>
      <c r="AX112" s="765"/>
      <c r="AY112" s="1043"/>
    </row>
    <row r="113" spans="2:51" ht="24.75" customHeight="1">
      <c r="B113" s="313"/>
      <c r="C113" s="314"/>
      <c r="D113" s="314"/>
      <c r="E113" s="314"/>
      <c r="F113" s="314"/>
      <c r="G113" s="315"/>
      <c r="H113" s="341"/>
      <c r="I113" s="342"/>
      <c r="J113" s="342"/>
      <c r="K113" s="342"/>
      <c r="L113" s="343"/>
      <c r="M113" s="346"/>
      <c r="N113" s="347"/>
      <c r="O113" s="347"/>
      <c r="P113" s="347"/>
      <c r="Q113" s="347"/>
      <c r="R113" s="347"/>
      <c r="S113" s="347"/>
      <c r="T113" s="347"/>
      <c r="U113" s="347"/>
      <c r="V113" s="347"/>
      <c r="W113" s="347"/>
      <c r="X113" s="347"/>
      <c r="Y113" s="348"/>
      <c r="Z113" s="697"/>
      <c r="AA113" s="698"/>
      <c r="AB113" s="698"/>
      <c r="AC113" s="720"/>
      <c r="AD113" s="341"/>
      <c r="AE113" s="342"/>
      <c r="AF113" s="342"/>
      <c r="AG113" s="342"/>
      <c r="AH113" s="343"/>
      <c r="AI113" s="346"/>
      <c r="AJ113" s="347"/>
      <c r="AK113" s="347"/>
      <c r="AL113" s="347"/>
      <c r="AM113" s="347"/>
      <c r="AN113" s="347"/>
      <c r="AO113" s="347"/>
      <c r="AP113" s="347"/>
      <c r="AQ113" s="347"/>
      <c r="AR113" s="347"/>
      <c r="AS113" s="347"/>
      <c r="AT113" s="347"/>
      <c r="AU113" s="348"/>
      <c r="AV113" s="764"/>
      <c r="AW113" s="765"/>
      <c r="AX113" s="765"/>
      <c r="AY113" s="1043"/>
    </row>
    <row r="114" spans="2:51" ht="24.75" customHeight="1">
      <c r="B114" s="313"/>
      <c r="C114" s="314"/>
      <c r="D114" s="314"/>
      <c r="E114" s="314"/>
      <c r="F114" s="314"/>
      <c r="G114" s="315"/>
      <c r="H114" s="341"/>
      <c r="I114" s="342"/>
      <c r="J114" s="342"/>
      <c r="K114" s="342"/>
      <c r="L114" s="343"/>
      <c r="M114" s="346"/>
      <c r="N114" s="347"/>
      <c r="O114" s="347"/>
      <c r="P114" s="347"/>
      <c r="Q114" s="347"/>
      <c r="R114" s="347"/>
      <c r="S114" s="347"/>
      <c r="T114" s="347"/>
      <c r="U114" s="347"/>
      <c r="V114" s="347"/>
      <c r="W114" s="347"/>
      <c r="X114" s="347"/>
      <c r="Y114" s="348"/>
      <c r="Z114" s="697"/>
      <c r="AA114" s="698"/>
      <c r="AB114" s="698"/>
      <c r="AC114" s="698"/>
      <c r="AD114" s="341"/>
      <c r="AE114" s="342"/>
      <c r="AF114" s="342"/>
      <c r="AG114" s="342"/>
      <c r="AH114" s="343"/>
      <c r="AI114" s="346"/>
      <c r="AJ114" s="347"/>
      <c r="AK114" s="347"/>
      <c r="AL114" s="347"/>
      <c r="AM114" s="347"/>
      <c r="AN114" s="347"/>
      <c r="AO114" s="347"/>
      <c r="AP114" s="347"/>
      <c r="AQ114" s="347"/>
      <c r="AR114" s="347"/>
      <c r="AS114" s="347"/>
      <c r="AT114" s="347"/>
      <c r="AU114" s="348"/>
      <c r="AV114" s="764"/>
      <c r="AW114" s="765"/>
      <c r="AX114" s="765"/>
      <c r="AY114" s="1043"/>
    </row>
    <row r="115" spans="2:51" ht="24.75" customHeight="1">
      <c r="B115" s="313"/>
      <c r="C115" s="314"/>
      <c r="D115" s="314"/>
      <c r="E115" s="314"/>
      <c r="F115" s="314"/>
      <c r="G115" s="315"/>
      <c r="H115" s="341"/>
      <c r="I115" s="342"/>
      <c r="J115" s="342"/>
      <c r="K115" s="342"/>
      <c r="L115" s="343"/>
      <c r="M115" s="346"/>
      <c r="N115" s="347"/>
      <c r="O115" s="347"/>
      <c r="P115" s="347"/>
      <c r="Q115" s="347"/>
      <c r="R115" s="347"/>
      <c r="S115" s="347"/>
      <c r="T115" s="347"/>
      <c r="U115" s="347"/>
      <c r="V115" s="347"/>
      <c r="W115" s="347"/>
      <c r="X115" s="347"/>
      <c r="Y115" s="348"/>
      <c r="Z115" s="697"/>
      <c r="AA115" s="698"/>
      <c r="AB115" s="698"/>
      <c r="AC115" s="698"/>
      <c r="AD115" s="341"/>
      <c r="AE115" s="342"/>
      <c r="AF115" s="342"/>
      <c r="AG115" s="342"/>
      <c r="AH115" s="343"/>
      <c r="AI115" s="346"/>
      <c r="AJ115" s="347"/>
      <c r="AK115" s="347"/>
      <c r="AL115" s="347"/>
      <c r="AM115" s="347"/>
      <c r="AN115" s="347"/>
      <c r="AO115" s="347"/>
      <c r="AP115" s="347"/>
      <c r="AQ115" s="347"/>
      <c r="AR115" s="347"/>
      <c r="AS115" s="347"/>
      <c r="AT115" s="347"/>
      <c r="AU115" s="348"/>
      <c r="AV115" s="764"/>
      <c r="AW115" s="765"/>
      <c r="AX115" s="765"/>
      <c r="AY115" s="1043"/>
    </row>
    <row r="116" spans="2:51" ht="24.75" customHeight="1">
      <c r="B116" s="313"/>
      <c r="C116" s="314"/>
      <c r="D116" s="314"/>
      <c r="E116" s="314"/>
      <c r="F116" s="314"/>
      <c r="G116" s="315"/>
      <c r="H116" s="341"/>
      <c r="I116" s="342"/>
      <c r="J116" s="342"/>
      <c r="K116" s="342"/>
      <c r="L116" s="343"/>
      <c r="M116" s="346"/>
      <c r="N116" s="347"/>
      <c r="O116" s="347"/>
      <c r="P116" s="347"/>
      <c r="Q116" s="347"/>
      <c r="R116" s="347"/>
      <c r="S116" s="347"/>
      <c r="T116" s="347"/>
      <c r="U116" s="347"/>
      <c r="V116" s="347"/>
      <c r="W116" s="347"/>
      <c r="X116" s="347"/>
      <c r="Y116" s="348"/>
      <c r="Z116" s="697"/>
      <c r="AA116" s="698"/>
      <c r="AB116" s="698"/>
      <c r="AC116" s="698"/>
      <c r="AD116" s="341"/>
      <c r="AE116" s="342"/>
      <c r="AF116" s="342"/>
      <c r="AG116" s="342"/>
      <c r="AH116" s="343"/>
      <c r="AI116" s="346"/>
      <c r="AJ116" s="347"/>
      <c r="AK116" s="347"/>
      <c r="AL116" s="347"/>
      <c r="AM116" s="347"/>
      <c r="AN116" s="347"/>
      <c r="AO116" s="347"/>
      <c r="AP116" s="347"/>
      <c r="AQ116" s="347"/>
      <c r="AR116" s="347"/>
      <c r="AS116" s="347"/>
      <c r="AT116" s="347"/>
      <c r="AU116" s="348"/>
      <c r="AV116" s="764"/>
      <c r="AW116" s="765"/>
      <c r="AX116" s="765"/>
      <c r="AY116" s="1043"/>
    </row>
    <row r="117" spans="2:51" ht="24.75" customHeight="1">
      <c r="B117" s="313"/>
      <c r="C117" s="314"/>
      <c r="D117" s="314"/>
      <c r="E117" s="314"/>
      <c r="F117" s="314"/>
      <c r="G117" s="315"/>
      <c r="H117" s="642"/>
      <c r="I117" s="595"/>
      <c r="J117" s="595"/>
      <c r="K117" s="595"/>
      <c r="L117" s="596"/>
      <c r="M117" s="643"/>
      <c r="N117" s="644"/>
      <c r="O117" s="644"/>
      <c r="P117" s="644"/>
      <c r="Q117" s="644"/>
      <c r="R117" s="644"/>
      <c r="S117" s="644"/>
      <c r="T117" s="644"/>
      <c r="U117" s="644"/>
      <c r="V117" s="644"/>
      <c r="W117" s="644"/>
      <c r="X117" s="644"/>
      <c r="Y117" s="645"/>
      <c r="Z117" s="646"/>
      <c r="AA117" s="647"/>
      <c r="AB117" s="647"/>
      <c r="AC117" s="647"/>
      <c r="AD117" s="642"/>
      <c r="AE117" s="595"/>
      <c r="AF117" s="595"/>
      <c r="AG117" s="595"/>
      <c r="AH117" s="596"/>
      <c r="AI117" s="643"/>
      <c r="AJ117" s="644"/>
      <c r="AK117" s="644"/>
      <c r="AL117" s="644"/>
      <c r="AM117" s="644"/>
      <c r="AN117" s="644"/>
      <c r="AO117" s="644"/>
      <c r="AP117" s="644"/>
      <c r="AQ117" s="644"/>
      <c r="AR117" s="644"/>
      <c r="AS117" s="644"/>
      <c r="AT117" s="644"/>
      <c r="AU117" s="645"/>
      <c r="AV117" s="1003"/>
      <c r="AW117" s="1004"/>
      <c r="AX117" s="1004"/>
      <c r="AY117" s="1045"/>
    </row>
    <row r="118" spans="2:51" ht="24.75" customHeight="1">
      <c r="B118" s="313"/>
      <c r="C118" s="314"/>
      <c r="D118" s="314"/>
      <c r="E118" s="314"/>
      <c r="F118" s="314"/>
      <c r="G118" s="315"/>
      <c r="H118" s="716" t="s">
        <v>35</v>
      </c>
      <c r="I118" s="368"/>
      <c r="J118" s="368"/>
      <c r="K118" s="368"/>
      <c r="L118" s="368"/>
      <c r="M118" s="717"/>
      <c r="N118" s="718"/>
      <c r="O118" s="718"/>
      <c r="P118" s="718"/>
      <c r="Q118" s="718"/>
      <c r="R118" s="718"/>
      <c r="S118" s="718"/>
      <c r="T118" s="718"/>
      <c r="U118" s="718"/>
      <c r="V118" s="718"/>
      <c r="W118" s="718"/>
      <c r="X118" s="718"/>
      <c r="Y118" s="719"/>
      <c r="Z118" s="639">
        <f>SUM(Z110:AC117)</f>
        <v>30</v>
      </c>
      <c r="AA118" s="640"/>
      <c r="AB118" s="640"/>
      <c r="AC118" s="736"/>
      <c r="AD118" s="716" t="s">
        <v>35</v>
      </c>
      <c r="AE118" s="368"/>
      <c r="AF118" s="368"/>
      <c r="AG118" s="368"/>
      <c r="AH118" s="368"/>
      <c r="AI118" s="717"/>
      <c r="AJ118" s="718"/>
      <c r="AK118" s="718"/>
      <c r="AL118" s="718"/>
      <c r="AM118" s="718"/>
      <c r="AN118" s="718"/>
      <c r="AO118" s="718"/>
      <c r="AP118" s="718"/>
      <c r="AQ118" s="718"/>
      <c r="AR118" s="718"/>
      <c r="AS118" s="718"/>
      <c r="AT118" s="718"/>
      <c r="AU118" s="719"/>
      <c r="AV118" s="1005">
        <f>SUM(AV110:AY117)</f>
        <v>0.1</v>
      </c>
      <c r="AW118" s="1006"/>
      <c r="AX118" s="1006"/>
      <c r="AY118" s="1046"/>
    </row>
    <row r="119" spans="2:51" ht="25.15" customHeight="1">
      <c r="B119" s="313"/>
      <c r="C119" s="314"/>
      <c r="D119" s="314"/>
      <c r="E119" s="314"/>
      <c r="F119" s="314"/>
      <c r="G119" s="315"/>
      <c r="H119" s="721" t="s">
        <v>1476</v>
      </c>
      <c r="I119" s="724"/>
      <c r="J119" s="724"/>
      <c r="K119" s="724"/>
      <c r="L119" s="724"/>
      <c r="M119" s="724"/>
      <c r="N119" s="724"/>
      <c r="O119" s="724"/>
      <c r="P119" s="724"/>
      <c r="Q119" s="724"/>
      <c r="R119" s="724"/>
      <c r="S119" s="724"/>
      <c r="T119" s="724"/>
      <c r="U119" s="724"/>
      <c r="V119" s="724"/>
      <c r="W119" s="724"/>
      <c r="X119" s="724"/>
      <c r="Y119" s="724"/>
      <c r="Z119" s="724"/>
      <c r="AA119" s="724"/>
      <c r="AB119" s="724"/>
      <c r="AC119" s="737"/>
      <c r="AD119" s="721" t="s">
        <v>1506</v>
      </c>
      <c r="AE119" s="724"/>
      <c r="AF119" s="724"/>
      <c r="AG119" s="724"/>
      <c r="AH119" s="724"/>
      <c r="AI119" s="724"/>
      <c r="AJ119" s="724"/>
      <c r="AK119" s="724"/>
      <c r="AL119" s="724"/>
      <c r="AM119" s="724"/>
      <c r="AN119" s="724"/>
      <c r="AO119" s="724"/>
      <c r="AP119" s="724"/>
      <c r="AQ119" s="724"/>
      <c r="AR119" s="724"/>
      <c r="AS119" s="724"/>
      <c r="AT119" s="724"/>
      <c r="AU119" s="724"/>
      <c r="AV119" s="724"/>
      <c r="AW119" s="724"/>
      <c r="AX119" s="724"/>
      <c r="AY119" s="725"/>
    </row>
    <row r="120" spans="2:51" ht="25.5" customHeight="1">
      <c r="B120" s="313"/>
      <c r="C120" s="314"/>
      <c r="D120" s="314"/>
      <c r="E120" s="314"/>
      <c r="F120" s="314"/>
      <c r="G120" s="315"/>
      <c r="H120" s="726" t="s">
        <v>60</v>
      </c>
      <c r="I120" s="519"/>
      <c r="J120" s="519"/>
      <c r="K120" s="519"/>
      <c r="L120" s="519"/>
      <c r="M120" s="329" t="s">
        <v>143</v>
      </c>
      <c r="N120" s="290"/>
      <c r="O120" s="290"/>
      <c r="P120" s="290"/>
      <c r="Q120" s="290"/>
      <c r="R120" s="290"/>
      <c r="S120" s="290"/>
      <c r="T120" s="290"/>
      <c r="U120" s="290"/>
      <c r="V120" s="290"/>
      <c r="W120" s="290"/>
      <c r="X120" s="290"/>
      <c r="Y120" s="731"/>
      <c r="Z120" s="323" t="s">
        <v>144</v>
      </c>
      <c r="AA120" s="732"/>
      <c r="AB120" s="732"/>
      <c r="AC120" s="738"/>
      <c r="AD120" s="726" t="s">
        <v>60</v>
      </c>
      <c r="AE120" s="519"/>
      <c r="AF120" s="519"/>
      <c r="AG120" s="519"/>
      <c r="AH120" s="519"/>
      <c r="AI120" s="329" t="s">
        <v>143</v>
      </c>
      <c r="AJ120" s="290"/>
      <c r="AK120" s="290"/>
      <c r="AL120" s="290"/>
      <c r="AM120" s="290"/>
      <c r="AN120" s="290"/>
      <c r="AO120" s="290"/>
      <c r="AP120" s="290"/>
      <c r="AQ120" s="290"/>
      <c r="AR120" s="290"/>
      <c r="AS120" s="290"/>
      <c r="AT120" s="290"/>
      <c r="AU120" s="731"/>
      <c r="AV120" s="323" t="s">
        <v>144</v>
      </c>
      <c r="AW120" s="732"/>
      <c r="AX120" s="732"/>
      <c r="AY120" s="733"/>
    </row>
    <row r="121" spans="2:51" ht="24.75" customHeight="1">
      <c r="B121" s="313"/>
      <c r="C121" s="314"/>
      <c r="D121" s="314"/>
      <c r="E121" s="314"/>
      <c r="F121" s="314"/>
      <c r="G121" s="315"/>
      <c r="H121" s="703" t="s">
        <v>120</v>
      </c>
      <c r="I121" s="600"/>
      <c r="J121" s="600"/>
      <c r="K121" s="600"/>
      <c r="L121" s="601"/>
      <c r="M121" s="704" t="s">
        <v>1505</v>
      </c>
      <c r="N121" s="734"/>
      <c r="O121" s="734"/>
      <c r="P121" s="734"/>
      <c r="Q121" s="734"/>
      <c r="R121" s="734"/>
      <c r="S121" s="734"/>
      <c r="T121" s="734"/>
      <c r="U121" s="734"/>
      <c r="V121" s="734"/>
      <c r="W121" s="734"/>
      <c r="X121" s="734"/>
      <c r="Y121" s="735"/>
      <c r="Z121" s="767">
        <v>4</v>
      </c>
      <c r="AA121" s="768"/>
      <c r="AB121" s="768"/>
      <c r="AC121" s="769"/>
      <c r="AD121" s="703" t="s">
        <v>1498</v>
      </c>
      <c r="AE121" s="600"/>
      <c r="AF121" s="600"/>
      <c r="AG121" s="600"/>
      <c r="AH121" s="601"/>
      <c r="AI121" s="704" t="s">
        <v>1448</v>
      </c>
      <c r="AJ121" s="734"/>
      <c r="AK121" s="734"/>
      <c r="AL121" s="734"/>
      <c r="AM121" s="734"/>
      <c r="AN121" s="734"/>
      <c r="AO121" s="734"/>
      <c r="AP121" s="734"/>
      <c r="AQ121" s="734"/>
      <c r="AR121" s="734"/>
      <c r="AS121" s="734"/>
      <c r="AT121" s="734"/>
      <c r="AU121" s="735"/>
      <c r="AV121" s="767">
        <v>4</v>
      </c>
      <c r="AW121" s="768"/>
      <c r="AX121" s="768"/>
      <c r="AY121" s="1044"/>
    </row>
    <row r="122" spans="2:51" ht="24.75" customHeight="1">
      <c r="B122" s="313"/>
      <c r="C122" s="314"/>
      <c r="D122" s="314"/>
      <c r="E122" s="314"/>
      <c r="F122" s="314"/>
      <c r="G122" s="315"/>
      <c r="H122" s="341" t="s">
        <v>1504</v>
      </c>
      <c r="I122" s="342"/>
      <c r="J122" s="342"/>
      <c r="K122" s="342"/>
      <c r="L122" s="343"/>
      <c r="M122" s="346" t="s">
        <v>1475</v>
      </c>
      <c r="N122" s="347"/>
      <c r="O122" s="347"/>
      <c r="P122" s="347"/>
      <c r="Q122" s="347"/>
      <c r="R122" s="347"/>
      <c r="S122" s="347"/>
      <c r="T122" s="347"/>
      <c r="U122" s="347"/>
      <c r="V122" s="347"/>
      <c r="W122" s="347"/>
      <c r="X122" s="347"/>
      <c r="Y122" s="348"/>
      <c r="Z122" s="764">
        <v>1</v>
      </c>
      <c r="AA122" s="765"/>
      <c r="AB122" s="765"/>
      <c r="AC122" s="766"/>
      <c r="AD122" s="341"/>
      <c r="AE122" s="342"/>
      <c r="AF122" s="342"/>
      <c r="AG122" s="342"/>
      <c r="AH122" s="343"/>
      <c r="AI122" s="346" t="s">
        <v>1448</v>
      </c>
      <c r="AJ122" s="347"/>
      <c r="AK122" s="347"/>
      <c r="AL122" s="347"/>
      <c r="AM122" s="347"/>
      <c r="AN122" s="347"/>
      <c r="AO122" s="347"/>
      <c r="AP122" s="347"/>
      <c r="AQ122" s="347"/>
      <c r="AR122" s="347"/>
      <c r="AS122" s="347"/>
      <c r="AT122" s="347"/>
      <c r="AU122" s="348"/>
      <c r="AV122" s="764">
        <v>3</v>
      </c>
      <c r="AW122" s="765"/>
      <c r="AX122" s="765"/>
      <c r="AY122" s="1043"/>
    </row>
    <row r="123" spans="2:51" ht="24.75" customHeight="1">
      <c r="B123" s="313"/>
      <c r="C123" s="314"/>
      <c r="D123" s="314"/>
      <c r="E123" s="314"/>
      <c r="F123" s="314"/>
      <c r="G123" s="315"/>
      <c r="H123" s="341"/>
      <c r="I123" s="342"/>
      <c r="J123" s="342"/>
      <c r="K123" s="342"/>
      <c r="L123" s="343"/>
      <c r="M123" s="346" t="s">
        <v>1503</v>
      </c>
      <c r="N123" s="347"/>
      <c r="O123" s="347"/>
      <c r="P123" s="347"/>
      <c r="Q123" s="347"/>
      <c r="R123" s="347"/>
      <c r="S123" s="347"/>
      <c r="T123" s="347"/>
      <c r="U123" s="347"/>
      <c r="V123" s="347"/>
      <c r="W123" s="347"/>
      <c r="X123" s="347"/>
      <c r="Y123" s="348"/>
      <c r="Z123" s="764">
        <v>0.6</v>
      </c>
      <c r="AA123" s="765"/>
      <c r="AB123" s="765"/>
      <c r="AC123" s="766"/>
      <c r="AD123" s="341"/>
      <c r="AE123" s="342"/>
      <c r="AF123" s="342"/>
      <c r="AG123" s="342"/>
      <c r="AH123" s="343"/>
      <c r="AI123" s="346" t="s">
        <v>1446</v>
      </c>
      <c r="AJ123" s="347"/>
      <c r="AK123" s="347"/>
      <c r="AL123" s="347"/>
      <c r="AM123" s="347"/>
      <c r="AN123" s="347"/>
      <c r="AO123" s="347"/>
      <c r="AP123" s="347"/>
      <c r="AQ123" s="347"/>
      <c r="AR123" s="347"/>
      <c r="AS123" s="347"/>
      <c r="AT123" s="347"/>
      <c r="AU123" s="348"/>
      <c r="AV123" s="764">
        <v>0.7</v>
      </c>
      <c r="AW123" s="765"/>
      <c r="AX123" s="765"/>
      <c r="AY123" s="1043"/>
    </row>
    <row r="124" spans="2:51" ht="24.75" customHeight="1">
      <c r="B124" s="313"/>
      <c r="C124" s="314"/>
      <c r="D124" s="314"/>
      <c r="E124" s="314"/>
      <c r="F124" s="314"/>
      <c r="G124" s="315"/>
      <c r="H124" s="341"/>
      <c r="I124" s="342"/>
      <c r="J124" s="342"/>
      <c r="K124" s="342"/>
      <c r="L124" s="343"/>
      <c r="M124" s="346" t="s">
        <v>1473</v>
      </c>
      <c r="N124" s="347"/>
      <c r="O124" s="347"/>
      <c r="P124" s="347"/>
      <c r="Q124" s="347"/>
      <c r="R124" s="347"/>
      <c r="S124" s="347"/>
      <c r="T124" s="347"/>
      <c r="U124" s="347"/>
      <c r="V124" s="347"/>
      <c r="W124" s="347"/>
      <c r="X124" s="347"/>
      <c r="Y124" s="348"/>
      <c r="Z124" s="764">
        <v>2.6</v>
      </c>
      <c r="AA124" s="765"/>
      <c r="AB124" s="765"/>
      <c r="AC124" s="766"/>
      <c r="AD124" s="341"/>
      <c r="AE124" s="342"/>
      <c r="AF124" s="342"/>
      <c r="AG124" s="342"/>
      <c r="AH124" s="343"/>
      <c r="AI124" s="346" t="s">
        <v>1446</v>
      </c>
      <c r="AJ124" s="347"/>
      <c r="AK124" s="347"/>
      <c r="AL124" s="347"/>
      <c r="AM124" s="347"/>
      <c r="AN124" s="347"/>
      <c r="AO124" s="347"/>
      <c r="AP124" s="347"/>
      <c r="AQ124" s="347"/>
      <c r="AR124" s="347"/>
      <c r="AS124" s="347"/>
      <c r="AT124" s="347"/>
      <c r="AU124" s="348"/>
      <c r="AV124" s="764">
        <v>1.5</v>
      </c>
      <c r="AW124" s="765"/>
      <c r="AX124" s="765"/>
      <c r="AY124" s="1043"/>
    </row>
    <row r="125" spans="2:51" ht="24.75" customHeight="1">
      <c r="B125" s="313"/>
      <c r="C125" s="314"/>
      <c r="D125" s="314"/>
      <c r="E125" s="314"/>
      <c r="F125" s="314"/>
      <c r="G125" s="315"/>
      <c r="H125" s="341"/>
      <c r="I125" s="342"/>
      <c r="J125" s="342"/>
      <c r="K125" s="342"/>
      <c r="L125" s="343"/>
      <c r="M125" s="346" t="s">
        <v>1087</v>
      </c>
      <c r="N125" s="347"/>
      <c r="O125" s="347"/>
      <c r="P125" s="347"/>
      <c r="Q125" s="347"/>
      <c r="R125" s="347"/>
      <c r="S125" s="347"/>
      <c r="T125" s="347"/>
      <c r="U125" s="347"/>
      <c r="V125" s="347"/>
      <c r="W125" s="347"/>
      <c r="X125" s="347"/>
      <c r="Y125" s="348"/>
      <c r="Z125" s="764">
        <v>1.4</v>
      </c>
      <c r="AA125" s="765"/>
      <c r="AB125" s="765"/>
      <c r="AC125" s="765"/>
      <c r="AD125" s="341"/>
      <c r="AE125" s="342"/>
      <c r="AF125" s="342"/>
      <c r="AG125" s="342"/>
      <c r="AH125" s="343"/>
      <c r="AI125" s="346" t="s">
        <v>1446</v>
      </c>
      <c r="AJ125" s="347"/>
      <c r="AK125" s="347"/>
      <c r="AL125" s="347"/>
      <c r="AM125" s="347"/>
      <c r="AN125" s="347"/>
      <c r="AO125" s="347"/>
      <c r="AP125" s="347"/>
      <c r="AQ125" s="347"/>
      <c r="AR125" s="347"/>
      <c r="AS125" s="347"/>
      <c r="AT125" s="347"/>
      <c r="AU125" s="348"/>
      <c r="AV125" s="764">
        <v>1</v>
      </c>
      <c r="AW125" s="765"/>
      <c r="AX125" s="765"/>
      <c r="AY125" s="1043"/>
    </row>
    <row r="126" spans="2:51" ht="24.75" customHeight="1">
      <c r="B126" s="313"/>
      <c r="C126" s="314"/>
      <c r="D126" s="314"/>
      <c r="E126" s="314"/>
      <c r="F126" s="314"/>
      <c r="G126" s="315"/>
      <c r="H126" s="341"/>
      <c r="I126" s="342"/>
      <c r="J126" s="342"/>
      <c r="K126" s="342"/>
      <c r="L126" s="343"/>
      <c r="M126" s="346"/>
      <c r="N126" s="347"/>
      <c r="O126" s="347"/>
      <c r="P126" s="347"/>
      <c r="Q126" s="347"/>
      <c r="R126" s="347"/>
      <c r="S126" s="347"/>
      <c r="T126" s="347"/>
      <c r="U126" s="347"/>
      <c r="V126" s="347"/>
      <c r="W126" s="347"/>
      <c r="X126" s="347"/>
      <c r="Y126" s="348"/>
      <c r="Z126" s="764"/>
      <c r="AA126" s="765"/>
      <c r="AB126" s="765"/>
      <c r="AC126" s="765"/>
      <c r="AD126" s="341"/>
      <c r="AE126" s="342"/>
      <c r="AF126" s="342"/>
      <c r="AG126" s="342"/>
      <c r="AH126" s="343"/>
      <c r="AI126" s="346"/>
      <c r="AJ126" s="347"/>
      <c r="AK126" s="347"/>
      <c r="AL126" s="347"/>
      <c r="AM126" s="347"/>
      <c r="AN126" s="347"/>
      <c r="AO126" s="347"/>
      <c r="AP126" s="347"/>
      <c r="AQ126" s="347"/>
      <c r="AR126" s="347"/>
      <c r="AS126" s="347"/>
      <c r="AT126" s="347"/>
      <c r="AU126" s="348"/>
      <c r="AV126" s="764"/>
      <c r="AW126" s="765"/>
      <c r="AX126" s="765"/>
      <c r="AY126" s="1043"/>
    </row>
    <row r="127" spans="2:51" ht="24.75" customHeight="1">
      <c r="B127" s="313"/>
      <c r="C127" s="314"/>
      <c r="D127" s="314"/>
      <c r="E127" s="314"/>
      <c r="F127" s="314"/>
      <c r="G127" s="315"/>
      <c r="H127" s="341"/>
      <c r="I127" s="342"/>
      <c r="J127" s="342"/>
      <c r="K127" s="342"/>
      <c r="L127" s="343"/>
      <c r="M127" s="346"/>
      <c r="N127" s="347"/>
      <c r="O127" s="347"/>
      <c r="P127" s="347"/>
      <c r="Q127" s="347"/>
      <c r="R127" s="347"/>
      <c r="S127" s="347"/>
      <c r="T127" s="347"/>
      <c r="U127" s="347"/>
      <c r="V127" s="347"/>
      <c r="W127" s="347"/>
      <c r="X127" s="347"/>
      <c r="Y127" s="348"/>
      <c r="Z127" s="764"/>
      <c r="AA127" s="765"/>
      <c r="AB127" s="765"/>
      <c r="AC127" s="765"/>
      <c r="AD127" s="341"/>
      <c r="AE127" s="342"/>
      <c r="AF127" s="342"/>
      <c r="AG127" s="342"/>
      <c r="AH127" s="343"/>
      <c r="AI127" s="346"/>
      <c r="AJ127" s="347"/>
      <c r="AK127" s="347"/>
      <c r="AL127" s="347"/>
      <c r="AM127" s="347"/>
      <c r="AN127" s="347"/>
      <c r="AO127" s="347"/>
      <c r="AP127" s="347"/>
      <c r="AQ127" s="347"/>
      <c r="AR127" s="347"/>
      <c r="AS127" s="347"/>
      <c r="AT127" s="347"/>
      <c r="AU127" s="348"/>
      <c r="AV127" s="764"/>
      <c r="AW127" s="765"/>
      <c r="AX127" s="765"/>
      <c r="AY127" s="1043"/>
    </row>
    <row r="128" spans="2:51" ht="24.75" customHeight="1">
      <c r="B128" s="313"/>
      <c r="C128" s="314"/>
      <c r="D128" s="314"/>
      <c r="E128" s="314"/>
      <c r="F128" s="314"/>
      <c r="G128" s="315"/>
      <c r="H128" s="642"/>
      <c r="I128" s="595"/>
      <c r="J128" s="595"/>
      <c r="K128" s="595"/>
      <c r="L128" s="596"/>
      <c r="M128" s="643"/>
      <c r="N128" s="644"/>
      <c r="O128" s="644"/>
      <c r="P128" s="644"/>
      <c r="Q128" s="644"/>
      <c r="R128" s="644"/>
      <c r="S128" s="644"/>
      <c r="T128" s="644"/>
      <c r="U128" s="644"/>
      <c r="V128" s="644"/>
      <c r="W128" s="644"/>
      <c r="X128" s="644"/>
      <c r="Y128" s="645"/>
      <c r="Z128" s="1003"/>
      <c r="AA128" s="1004"/>
      <c r="AB128" s="1004"/>
      <c r="AC128" s="1004"/>
      <c r="AD128" s="642"/>
      <c r="AE128" s="595"/>
      <c r="AF128" s="595"/>
      <c r="AG128" s="595"/>
      <c r="AH128" s="596"/>
      <c r="AI128" s="643"/>
      <c r="AJ128" s="644"/>
      <c r="AK128" s="644"/>
      <c r="AL128" s="644"/>
      <c r="AM128" s="644"/>
      <c r="AN128" s="644"/>
      <c r="AO128" s="644"/>
      <c r="AP128" s="644"/>
      <c r="AQ128" s="644"/>
      <c r="AR128" s="644"/>
      <c r="AS128" s="644"/>
      <c r="AT128" s="644"/>
      <c r="AU128" s="645"/>
      <c r="AV128" s="1003"/>
      <c r="AW128" s="1004"/>
      <c r="AX128" s="1004"/>
      <c r="AY128" s="1045"/>
    </row>
    <row r="129" spans="2:51" ht="24.75" customHeight="1">
      <c r="B129" s="313"/>
      <c r="C129" s="314"/>
      <c r="D129" s="314"/>
      <c r="E129" s="314"/>
      <c r="F129" s="314"/>
      <c r="G129" s="315"/>
      <c r="H129" s="716" t="s">
        <v>35</v>
      </c>
      <c r="I129" s="368"/>
      <c r="J129" s="368"/>
      <c r="K129" s="368"/>
      <c r="L129" s="368"/>
      <c r="M129" s="717"/>
      <c r="N129" s="718"/>
      <c r="O129" s="718"/>
      <c r="P129" s="718"/>
      <c r="Q129" s="718"/>
      <c r="R129" s="718"/>
      <c r="S129" s="718"/>
      <c r="T129" s="718"/>
      <c r="U129" s="718"/>
      <c r="V129" s="718"/>
      <c r="W129" s="718"/>
      <c r="X129" s="718"/>
      <c r="Y129" s="719"/>
      <c r="Z129" s="1005">
        <f>SUM(Z121:AC128)</f>
        <v>9.6</v>
      </c>
      <c r="AA129" s="1006"/>
      <c r="AB129" s="1006"/>
      <c r="AC129" s="1007"/>
      <c r="AD129" s="716" t="s">
        <v>35</v>
      </c>
      <c r="AE129" s="368"/>
      <c r="AF129" s="368"/>
      <c r="AG129" s="368"/>
      <c r="AH129" s="368"/>
      <c r="AI129" s="717"/>
      <c r="AJ129" s="718"/>
      <c r="AK129" s="718"/>
      <c r="AL129" s="718"/>
      <c r="AM129" s="718"/>
      <c r="AN129" s="718"/>
      <c r="AO129" s="718"/>
      <c r="AP129" s="718"/>
      <c r="AQ129" s="718"/>
      <c r="AR129" s="718"/>
      <c r="AS129" s="718"/>
      <c r="AT129" s="718"/>
      <c r="AU129" s="719"/>
      <c r="AV129" s="1005">
        <f>SUM(AV121:AY128)</f>
        <v>10.199999999999999</v>
      </c>
      <c r="AW129" s="1006"/>
      <c r="AX129" s="1006"/>
      <c r="AY129" s="1046"/>
    </row>
    <row r="130" spans="2:51" ht="24.75" customHeight="1">
      <c r="B130" s="313"/>
      <c r="C130" s="314"/>
      <c r="D130" s="314"/>
      <c r="E130" s="314"/>
      <c r="F130" s="314"/>
      <c r="G130" s="315"/>
      <c r="H130" s="721" t="s">
        <v>1502</v>
      </c>
      <c r="I130" s="724"/>
      <c r="J130" s="724"/>
      <c r="K130" s="724"/>
      <c r="L130" s="724"/>
      <c r="M130" s="724"/>
      <c r="N130" s="724"/>
      <c r="O130" s="724"/>
      <c r="P130" s="724"/>
      <c r="Q130" s="724"/>
      <c r="R130" s="724"/>
      <c r="S130" s="724"/>
      <c r="T130" s="724"/>
      <c r="U130" s="724"/>
      <c r="V130" s="724"/>
      <c r="W130" s="724"/>
      <c r="X130" s="724"/>
      <c r="Y130" s="724"/>
      <c r="Z130" s="724"/>
      <c r="AA130" s="724"/>
      <c r="AB130" s="724"/>
      <c r="AC130" s="737"/>
      <c r="AD130" s="721" t="s">
        <v>1501</v>
      </c>
      <c r="AE130" s="724"/>
      <c r="AF130" s="724"/>
      <c r="AG130" s="724"/>
      <c r="AH130" s="724"/>
      <c r="AI130" s="724"/>
      <c r="AJ130" s="724"/>
      <c r="AK130" s="724"/>
      <c r="AL130" s="724"/>
      <c r="AM130" s="724"/>
      <c r="AN130" s="724"/>
      <c r="AO130" s="724"/>
      <c r="AP130" s="724"/>
      <c r="AQ130" s="724"/>
      <c r="AR130" s="724"/>
      <c r="AS130" s="724"/>
      <c r="AT130" s="724"/>
      <c r="AU130" s="724"/>
      <c r="AV130" s="724"/>
      <c r="AW130" s="724"/>
      <c r="AX130" s="724"/>
      <c r="AY130" s="725"/>
    </row>
    <row r="131" spans="2:51" ht="24.75" customHeight="1">
      <c r="B131" s="313"/>
      <c r="C131" s="314"/>
      <c r="D131" s="314"/>
      <c r="E131" s="314"/>
      <c r="F131" s="314"/>
      <c r="G131" s="315"/>
      <c r="H131" s="726" t="s">
        <v>60</v>
      </c>
      <c r="I131" s="519"/>
      <c r="J131" s="519"/>
      <c r="K131" s="519"/>
      <c r="L131" s="519"/>
      <c r="M131" s="329" t="s">
        <v>143</v>
      </c>
      <c r="N131" s="290"/>
      <c r="O131" s="290"/>
      <c r="P131" s="290"/>
      <c r="Q131" s="290"/>
      <c r="R131" s="290"/>
      <c r="S131" s="290"/>
      <c r="T131" s="290"/>
      <c r="U131" s="290"/>
      <c r="V131" s="290"/>
      <c r="W131" s="290"/>
      <c r="X131" s="290"/>
      <c r="Y131" s="731"/>
      <c r="Z131" s="323" t="s">
        <v>144</v>
      </c>
      <c r="AA131" s="732"/>
      <c r="AB131" s="732"/>
      <c r="AC131" s="738"/>
      <c r="AD131" s="726" t="s">
        <v>60</v>
      </c>
      <c r="AE131" s="519"/>
      <c r="AF131" s="519"/>
      <c r="AG131" s="519"/>
      <c r="AH131" s="519"/>
      <c r="AI131" s="329" t="s">
        <v>143</v>
      </c>
      <c r="AJ131" s="290"/>
      <c r="AK131" s="290"/>
      <c r="AL131" s="290"/>
      <c r="AM131" s="290"/>
      <c r="AN131" s="290"/>
      <c r="AO131" s="290"/>
      <c r="AP131" s="290"/>
      <c r="AQ131" s="290"/>
      <c r="AR131" s="290"/>
      <c r="AS131" s="290"/>
      <c r="AT131" s="290"/>
      <c r="AU131" s="731"/>
      <c r="AV131" s="323" t="s">
        <v>144</v>
      </c>
      <c r="AW131" s="732"/>
      <c r="AX131" s="732"/>
      <c r="AY131" s="733"/>
    </row>
    <row r="132" spans="2:51" ht="24.75" customHeight="1">
      <c r="B132" s="313"/>
      <c r="C132" s="314"/>
      <c r="D132" s="314"/>
      <c r="E132" s="314"/>
      <c r="F132" s="314"/>
      <c r="G132" s="315"/>
      <c r="H132" s="703" t="s">
        <v>1500</v>
      </c>
      <c r="I132" s="600"/>
      <c r="J132" s="600"/>
      <c r="K132" s="600"/>
      <c r="L132" s="601"/>
      <c r="M132" s="704" t="s">
        <v>1499</v>
      </c>
      <c r="N132" s="734"/>
      <c r="O132" s="734"/>
      <c r="P132" s="734"/>
      <c r="Q132" s="734"/>
      <c r="R132" s="734"/>
      <c r="S132" s="734"/>
      <c r="T132" s="734"/>
      <c r="U132" s="734"/>
      <c r="V132" s="734"/>
      <c r="W132" s="734"/>
      <c r="X132" s="734"/>
      <c r="Y132" s="735"/>
      <c r="Z132" s="767">
        <v>0.8</v>
      </c>
      <c r="AA132" s="768"/>
      <c r="AB132" s="768"/>
      <c r="AC132" s="769"/>
      <c r="AD132" s="703" t="s">
        <v>1498</v>
      </c>
      <c r="AE132" s="600"/>
      <c r="AF132" s="600"/>
      <c r="AG132" s="600"/>
      <c r="AH132" s="601"/>
      <c r="AI132" s="704" t="s">
        <v>1448</v>
      </c>
      <c r="AJ132" s="734"/>
      <c r="AK132" s="734"/>
      <c r="AL132" s="734"/>
      <c r="AM132" s="734"/>
      <c r="AN132" s="734"/>
      <c r="AO132" s="734"/>
      <c r="AP132" s="734"/>
      <c r="AQ132" s="734"/>
      <c r="AR132" s="734"/>
      <c r="AS132" s="734"/>
      <c r="AT132" s="734"/>
      <c r="AU132" s="735"/>
      <c r="AV132" s="767">
        <v>2.9</v>
      </c>
      <c r="AW132" s="768"/>
      <c r="AX132" s="768"/>
      <c r="AY132" s="1044"/>
    </row>
    <row r="133" spans="2:51" ht="24.75" customHeight="1">
      <c r="B133" s="313"/>
      <c r="C133" s="314"/>
      <c r="D133" s="314"/>
      <c r="E133" s="314"/>
      <c r="F133" s="314"/>
      <c r="G133" s="315"/>
      <c r="H133" s="341"/>
      <c r="I133" s="342"/>
      <c r="J133" s="342"/>
      <c r="K133" s="342"/>
      <c r="L133" s="343"/>
      <c r="M133" s="346" t="s">
        <v>1497</v>
      </c>
      <c r="N133" s="347"/>
      <c r="O133" s="347"/>
      <c r="P133" s="347"/>
      <c r="Q133" s="347"/>
      <c r="R133" s="347"/>
      <c r="S133" s="347"/>
      <c r="T133" s="347"/>
      <c r="U133" s="347"/>
      <c r="V133" s="347"/>
      <c r="W133" s="347"/>
      <c r="X133" s="347"/>
      <c r="Y133" s="348"/>
      <c r="Z133" s="764">
        <v>0.5</v>
      </c>
      <c r="AA133" s="765"/>
      <c r="AB133" s="765"/>
      <c r="AC133" s="766"/>
      <c r="AD133" s="341"/>
      <c r="AE133" s="342"/>
      <c r="AF133" s="342"/>
      <c r="AG133" s="342"/>
      <c r="AH133" s="343"/>
      <c r="AI133" s="346" t="s">
        <v>1446</v>
      </c>
      <c r="AJ133" s="347"/>
      <c r="AK133" s="347"/>
      <c r="AL133" s="347"/>
      <c r="AM133" s="347"/>
      <c r="AN133" s="347"/>
      <c r="AO133" s="347"/>
      <c r="AP133" s="347"/>
      <c r="AQ133" s="347"/>
      <c r="AR133" s="347"/>
      <c r="AS133" s="347"/>
      <c r="AT133" s="347"/>
      <c r="AU133" s="348"/>
      <c r="AV133" s="764">
        <v>0.6</v>
      </c>
      <c r="AW133" s="765"/>
      <c r="AX133" s="765"/>
      <c r="AY133" s="1043"/>
    </row>
    <row r="134" spans="2:51" ht="24.75" customHeight="1">
      <c r="B134" s="313"/>
      <c r="C134" s="314"/>
      <c r="D134" s="314"/>
      <c r="E134" s="314"/>
      <c r="F134" s="314"/>
      <c r="G134" s="315"/>
      <c r="H134" s="341"/>
      <c r="I134" s="342"/>
      <c r="J134" s="342"/>
      <c r="K134" s="342"/>
      <c r="L134" s="343"/>
      <c r="M134" s="346"/>
      <c r="N134" s="347"/>
      <c r="O134" s="347"/>
      <c r="P134" s="347"/>
      <c r="Q134" s="347"/>
      <c r="R134" s="347"/>
      <c r="S134" s="347"/>
      <c r="T134" s="347"/>
      <c r="U134" s="347"/>
      <c r="V134" s="347"/>
      <c r="W134" s="347"/>
      <c r="X134" s="347"/>
      <c r="Y134" s="348"/>
      <c r="Z134" s="764"/>
      <c r="AA134" s="765"/>
      <c r="AB134" s="765"/>
      <c r="AC134" s="766"/>
      <c r="AD134" s="341"/>
      <c r="AE134" s="342"/>
      <c r="AF134" s="342"/>
      <c r="AG134" s="342"/>
      <c r="AH134" s="343"/>
      <c r="AI134" s="346"/>
      <c r="AJ134" s="347"/>
      <c r="AK134" s="347"/>
      <c r="AL134" s="347"/>
      <c r="AM134" s="347"/>
      <c r="AN134" s="347"/>
      <c r="AO134" s="347"/>
      <c r="AP134" s="347"/>
      <c r="AQ134" s="347"/>
      <c r="AR134" s="347"/>
      <c r="AS134" s="347"/>
      <c r="AT134" s="347"/>
      <c r="AU134" s="348"/>
      <c r="AV134" s="764"/>
      <c r="AW134" s="765"/>
      <c r="AX134" s="765"/>
      <c r="AY134" s="1043"/>
    </row>
    <row r="135" spans="2:51" ht="24.75" customHeight="1">
      <c r="B135" s="313"/>
      <c r="C135" s="314"/>
      <c r="D135" s="314"/>
      <c r="E135" s="314"/>
      <c r="F135" s="314"/>
      <c r="G135" s="315"/>
      <c r="H135" s="341"/>
      <c r="I135" s="342"/>
      <c r="J135" s="342"/>
      <c r="K135" s="342"/>
      <c r="L135" s="343"/>
      <c r="M135" s="346"/>
      <c r="N135" s="347"/>
      <c r="O135" s="347"/>
      <c r="P135" s="347"/>
      <c r="Q135" s="347"/>
      <c r="R135" s="347"/>
      <c r="S135" s="347"/>
      <c r="T135" s="347"/>
      <c r="U135" s="347"/>
      <c r="V135" s="347"/>
      <c r="W135" s="347"/>
      <c r="X135" s="347"/>
      <c r="Y135" s="348"/>
      <c r="Z135" s="764"/>
      <c r="AA135" s="765"/>
      <c r="AB135" s="765"/>
      <c r="AC135" s="766"/>
      <c r="AD135" s="341"/>
      <c r="AE135" s="342"/>
      <c r="AF135" s="342"/>
      <c r="AG135" s="342"/>
      <c r="AH135" s="343"/>
      <c r="AI135" s="346"/>
      <c r="AJ135" s="347"/>
      <c r="AK135" s="347"/>
      <c r="AL135" s="347"/>
      <c r="AM135" s="347"/>
      <c r="AN135" s="347"/>
      <c r="AO135" s="347"/>
      <c r="AP135" s="347"/>
      <c r="AQ135" s="347"/>
      <c r="AR135" s="347"/>
      <c r="AS135" s="347"/>
      <c r="AT135" s="347"/>
      <c r="AU135" s="348"/>
      <c r="AV135" s="764"/>
      <c r="AW135" s="765"/>
      <c r="AX135" s="765"/>
      <c r="AY135" s="1043"/>
    </row>
    <row r="136" spans="2:51" ht="24.75" customHeight="1">
      <c r="B136" s="313"/>
      <c r="C136" s="314"/>
      <c r="D136" s="314"/>
      <c r="E136" s="314"/>
      <c r="F136" s="314"/>
      <c r="G136" s="315"/>
      <c r="H136" s="341"/>
      <c r="I136" s="342"/>
      <c r="J136" s="342"/>
      <c r="K136" s="342"/>
      <c r="L136" s="343"/>
      <c r="M136" s="346"/>
      <c r="N136" s="347"/>
      <c r="O136" s="347"/>
      <c r="P136" s="347"/>
      <c r="Q136" s="347"/>
      <c r="R136" s="347"/>
      <c r="S136" s="347"/>
      <c r="T136" s="347"/>
      <c r="U136" s="347"/>
      <c r="V136" s="347"/>
      <c r="W136" s="347"/>
      <c r="X136" s="347"/>
      <c r="Y136" s="348"/>
      <c r="Z136" s="764"/>
      <c r="AA136" s="765"/>
      <c r="AB136" s="765"/>
      <c r="AC136" s="765"/>
      <c r="AD136" s="341"/>
      <c r="AE136" s="342"/>
      <c r="AF136" s="342"/>
      <c r="AG136" s="342"/>
      <c r="AH136" s="343"/>
      <c r="AI136" s="346"/>
      <c r="AJ136" s="347"/>
      <c r="AK136" s="347"/>
      <c r="AL136" s="347"/>
      <c r="AM136" s="347"/>
      <c r="AN136" s="347"/>
      <c r="AO136" s="347"/>
      <c r="AP136" s="347"/>
      <c r="AQ136" s="347"/>
      <c r="AR136" s="347"/>
      <c r="AS136" s="347"/>
      <c r="AT136" s="347"/>
      <c r="AU136" s="348"/>
      <c r="AV136" s="764"/>
      <c r="AW136" s="765"/>
      <c r="AX136" s="765"/>
      <c r="AY136" s="1043"/>
    </row>
    <row r="137" spans="2:51" ht="24.75" customHeight="1">
      <c r="B137" s="313"/>
      <c r="C137" s="314"/>
      <c r="D137" s="314"/>
      <c r="E137" s="314"/>
      <c r="F137" s="314"/>
      <c r="G137" s="315"/>
      <c r="H137" s="341"/>
      <c r="I137" s="342"/>
      <c r="J137" s="342"/>
      <c r="K137" s="342"/>
      <c r="L137" s="343"/>
      <c r="M137" s="346"/>
      <c r="N137" s="347"/>
      <c r="O137" s="347"/>
      <c r="P137" s="347"/>
      <c r="Q137" s="347"/>
      <c r="R137" s="347"/>
      <c r="S137" s="347"/>
      <c r="T137" s="347"/>
      <c r="U137" s="347"/>
      <c r="V137" s="347"/>
      <c r="W137" s="347"/>
      <c r="X137" s="347"/>
      <c r="Y137" s="348"/>
      <c r="Z137" s="764"/>
      <c r="AA137" s="765"/>
      <c r="AB137" s="765"/>
      <c r="AC137" s="765"/>
      <c r="AD137" s="341"/>
      <c r="AE137" s="342"/>
      <c r="AF137" s="342"/>
      <c r="AG137" s="342"/>
      <c r="AH137" s="343"/>
      <c r="AI137" s="346"/>
      <c r="AJ137" s="347"/>
      <c r="AK137" s="347"/>
      <c r="AL137" s="347"/>
      <c r="AM137" s="347"/>
      <c r="AN137" s="347"/>
      <c r="AO137" s="347"/>
      <c r="AP137" s="347"/>
      <c r="AQ137" s="347"/>
      <c r="AR137" s="347"/>
      <c r="AS137" s="347"/>
      <c r="AT137" s="347"/>
      <c r="AU137" s="348"/>
      <c r="AV137" s="764"/>
      <c r="AW137" s="765"/>
      <c r="AX137" s="765"/>
      <c r="AY137" s="1043"/>
    </row>
    <row r="138" spans="2:51" ht="24.75" customHeight="1">
      <c r="B138" s="313"/>
      <c r="C138" s="314"/>
      <c r="D138" s="314"/>
      <c r="E138" s="314"/>
      <c r="F138" s="314"/>
      <c r="G138" s="315"/>
      <c r="H138" s="341"/>
      <c r="I138" s="342"/>
      <c r="J138" s="342"/>
      <c r="K138" s="342"/>
      <c r="L138" s="343"/>
      <c r="M138" s="346"/>
      <c r="N138" s="347"/>
      <c r="O138" s="347"/>
      <c r="P138" s="347"/>
      <c r="Q138" s="347"/>
      <c r="R138" s="347"/>
      <c r="S138" s="347"/>
      <c r="T138" s="347"/>
      <c r="U138" s="347"/>
      <c r="V138" s="347"/>
      <c r="W138" s="347"/>
      <c r="X138" s="347"/>
      <c r="Y138" s="348"/>
      <c r="Z138" s="764"/>
      <c r="AA138" s="765"/>
      <c r="AB138" s="765"/>
      <c r="AC138" s="765"/>
      <c r="AD138" s="341"/>
      <c r="AE138" s="342"/>
      <c r="AF138" s="342"/>
      <c r="AG138" s="342"/>
      <c r="AH138" s="343"/>
      <c r="AI138" s="346"/>
      <c r="AJ138" s="347"/>
      <c r="AK138" s="347"/>
      <c r="AL138" s="347"/>
      <c r="AM138" s="347"/>
      <c r="AN138" s="347"/>
      <c r="AO138" s="347"/>
      <c r="AP138" s="347"/>
      <c r="AQ138" s="347"/>
      <c r="AR138" s="347"/>
      <c r="AS138" s="347"/>
      <c r="AT138" s="347"/>
      <c r="AU138" s="348"/>
      <c r="AV138" s="764"/>
      <c r="AW138" s="765"/>
      <c r="AX138" s="765"/>
      <c r="AY138" s="1043"/>
    </row>
    <row r="139" spans="2:51" ht="24.75" customHeight="1">
      <c r="B139" s="313"/>
      <c r="C139" s="314"/>
      <c r="D139" s="314"/>
      <c r="E139" s="314"/>
      <c r="F139" s="314"/>
      <c r="G139" s="315"/>
      <c r="H139" s="642"/>
      <c r="I139" s="595"/>
      <c r="J139" s="595"/>
      <c r="K139" s="595"/>
      <c r="L139" s="596"/>
      <c r="M139" s="643"/>
      <c r="N139" s="644"/>
      <c r="O139" s="644"/>
      <c r="P139" s="644"/>
      <c r="Q139" s="644"/>
      <c r="R139" s="644"/>
      <c r="S139" s="644"/>
      <c r="T139" s="644"/>
      <c r="U139" s="644"/>
      <c r="V139" s="644"/>
      <c r="W139" s="644"/>
      <c r="X139" s="644"/>
      <c r="Y139" s="645"/>
      <c r="Z139" s="1003"/>
      <c r="AA139" s="1004"/>
      <c r="AB139" s="1004"/>
      <c r="AC139" s="1004"/>
      <c r="AD139" s="642"/>
      <c r="AE139" s="595"/>
      <c r="AF139" s="595"/>
      <c r="AG139" s="595"/>
      <c r="AH139" s="596"/>
      <c r="AI139" s="643"/>
      <c r="AJ139" s="644"/>
      <c r="AK139" s="644"/>
      <c r="AL139" s="644"/>
      <c r="AM139" s="644"/>
      <c r="AN139" s="644"/>
      <c r="AO139" s="644"/>
      <c r="AP139" s="644"/>
      <c r="AQ139" s="644"/>
      <c r="AR139" s="644"/>
      <c r="AS139" s="644"/>
      <c r="AT139" s="644"/>
      <c r="AU139" s="645"/>
      <c r="AV139" s="1003"/>
      <c r="AW139" s="1004"/>
      <c r="AX139" s="1004"/>
      <c r="AY139" s="1045"/>
    </row>
    <row r="140" spans="2:51" ht="24.75" customHeight="1">
      <c r="B140" s="313"/>
      <c r="C140" s="314"/>
      <c r="D140" s="314"/>
      <c r="E140" s="314"/>
      <c r="F140" s="314"/>
      <c r="G140" s="315"/>
      <c r="H140" s="716" t="s">
        <v>35</v>
      </c>
      <c r="I140" s="368"/>
      <c r="J140" s="368"/>
      <c r="K140" s="368"/>
      <c r="L140" s="368"/>
      <c r="M140" s="717"/>
      <c r="N140" s="718"/>
      <c r="O140" s="718"/>
      <c r="P140" s="718"/>
      <c r="Q140" s="718"/>
      <c r="R140" s="718"/>
      <c r="S140" s="718"/>
      <c r="T140" s="718"/>
      <c r="U140" s="718"/>
      <c r="V140" s="718"/>
      <c r="W140" s="718"/>
      <c r="X140" s="718"/>
      <c r="Y140" s="719"/>
      <c r="Z140" s="1005">
        <f>SUM(Z132:AC139)</f>
        <v>1.3</v>
      </c>
      <c r="AA140" s="1006"/>
      <c r="AB140" s="1006"/>
      <c r="AC140" s="1007"/>
      <c r="AD140" s="716" t="s">
        <v>35</v>
      </c>
      <c r="AE140" s="368"/>
      <c r="AF140" s="368"/>
      <c r="AG140" s="368"/>
      <c r="AH140" s="368"/>
      <c r="AI140" s="717"/>
      <c r="AJ140" s="718"/>
      <c r="AK140" s="718"/>
      <c r="AL140" s="718"/>
      <c r="AM140" s="718"/>
      <c r="AN140" s="718"/>
      <c r="AO140" s="718"/>
      <c r="AP140" s="718"/>
      <c r="AQ140" s="718"/>
      <c r="AR140" s="718"/>
      <c r="AS140" s="718"/>
      <c r="AT140" s="718"/>
      <c r="AU140" s="719"/>
      <c r="AV140" s="1005">
        <f>SUM(AV132:AY139)</f>
        <v>3.5</v>
      </c>
      <c r="AW140" s="1006"/>
      <c r="AX140" s="1006"/>
      <c r="AY140" s="1046"/>
    </row>
    <row r="141" spans="2:51" ht="24.75" customHeight="1">
      <c r="B141" s="313"/>
      <c r="C141" s="314"/>
      <c r="D141" s="314"/>
      <c r="E141" s="314"/>
      <c r="F141" s="314"/>
      <c r="G141" s="315"/>
      <c r="H141" s="721" t="s">
        <v>1469</v>
      </c>
      <c r="I141" s="724"/>
      <c r="J141" s="724"/>
      <c r="K141" s="724"/>
      <c r="L141" s="724"/>
      <c r="M141" s="724"/>
      <c r="N141" s="724"/>
      <c r="O141" s="724"/>
      <c r="P141" s="724"/>
      <c r="Q141" s="724"/>
      <c r="R141" s="724"/>
      <c r="S141" s="724"/>
      <c r="T141" s="724"/>
      <c r="U141" s="724"/>
      <c r="V141" s="724"/>
      <c r="W141" s="724"/>
      <c r="X141" s="724"/>
      <c r="Y141" s="724"/>
      <c r="Z141" s="724"/>
      <c r="AA141" s="724"/>
      <c r="AB141" s="724"/>
      <c r="AC141" s="737"/>
      <c r="AD141" s="721" t="s">
        <v>1496</v>
      </c>
      <c r="AE141" s="724"/>
      <c r="AF141" s="724"/>
      <c r="AG141" s="724"/>
      <c r="AH141" s="724"/>
      <c r="AI141" s="724"/>
      <c r="AJ141" s="724"/>
      <c r="AK141" s="724"/>
      <c r="AL141" s="724"/>
      <c r="AM141" s="724"/>
      <c r="AN141" s="724"/>
      <c r="AO141" s="724"/>
      <c r="AP141" s="724"/>
      <c r="AQ141" s="724"/>
      <c r="AR141" s="724"/>
      <c r="AS141" s="724"/>
      <c r="AT141" s="724"/>
      <c r="AU141" s="724"/>
      <c r="AV141" s="724"/>
      <c r="AW141" s="724"/>
      <c r="AX141" s="724"/>
      <c r="AY141" s="725"/>
    </row>
    <row r="142" spans="2:51" ht="24.75" customHeight="1">
      <c r="B142" s="313"/>
      <c r="C142" s="314"/>
      <c r="D142" s="314"/>
      <c r="E142" s="314"/>
      <c r="F142" s="314"/>
      <c r="G142" s="315"/>
      <c r="H142" s="726" t="s">
        <v>60</v>
      </c>
      <c r="I142" s="519"/>
      <c r="J142" s="519"/>
      <c r="K142" s="519"/>
      <c r="L142" s="519"/>
      <c r="M142" s="329" t="s">
        <v>143</v>
      </c>
      <c r="N142" s="290"/>
      <c r="O142" s="290"/>
      <c r="P142" s="290"/>
      <c r="Q142" s="290"/>
      <c r="R142" s="290"/>
      <c r="S142" s="290"/>
      <c r="T142" s="290"/>
      <c r="U142" s="290"/>
      <c r="V142" s="290"/>
      <c r="W142" s="290"/>
      <c r="X142" s="290"/>
      <c r="Y142" s="731"/>
      <c r="Z142" s="323" t="s">
        <v>144</v>
      </c>
      <c r="AA142" s="732"/>
      <c r="AB142" s="732"/>
      <c r="AC142" s="738"/>
      <c r="AD142" s="726" t="s">
        <v>60</v>
      </c>
      <c r="AE142" s="519"/>
      <c r="AF142" s="519"/>
      <c r="AG142" s="519"/>
      <c r="AH142" s="519"/>
      <c r="AI142" s="329" t="s">
        <v>143</v>
      </c>
      <c r="AJ142" s="290"/>
      <c r="AK142" s="290"/>
      <c r="AL142" s="290"/>
      <c r="AM142" s="290"/>
      <c r="AN142" s="290"/>
      <c r="AO142" s="290"/>
      <c r="AP142" s="290"/>
      <c r="AQ142" s="290"/>
      <c r="AR142" s="290"/>
      <c r="AS142" s="290"/>
      <c r="AT142" s="290"/>
      <c r="AU142" s="731"/>
      <c r="AV142" s="323" t="s">
        <v>144</v>
      </c>
      <c r="AW142" s="732"/>
      <c r="AX142" s="732"/>
      <c r="AY142" s="733"/>
    </row>
    <row r="143" spans="2:51" ht="24.75" customHeight="1">
      <c r="B143" s="313"/>
      <c r="C143" s="314"/>
      <c r="D143" s="314"/>
      <c r="E143" s="314"/>
      <c r="F143" s="314"/>
      <c r="G143" s="315"/>
      <c r="H143" s="703" t="s">
        <v>372</v>
      </c>
      <c r="I143" s="600"/>
      <c r="J143" s="600"/>
      <c r="K143" s="600"/>
      <c r="L143" s="601"/>
      <c r="M143" s="704" t="s">
        <v>1495</v>
      </c>
      <c r="N143" s="734"/>
      <c r="O143" s="734"/>
      <c r="P143" s="734"/>
      <c r="Q143" s="734"/>
      <c r="R143" s="734"/>
      <c r="S143" s="734"/>
      <c r="T143" s="734"/>
      <c r="U143" s="734"/>
      <c r="V143" s="734"/>
      <c r="W143" s="734"/>
      <c r="X143" s="734"/>
      <c r="Y143" s="735"/>
      <c r="Z143" s="767">
        <v>0.3</v>
      </c>
      <c r="AA143" s="768"/>
      <c r="AB143" s="768"/>
      <c r="AC143" s="769"/>
      <c r="AD143" s="703" t="s">
        <v>1494</v>
      </c>
      <c r="AE143" s="600"/>
      <c r="AF143" s="600"/>
      <c r="AG143" s="600"/>
      <c r="AH143" s="601"/>
      <c r="AI143" s="704" t="s">
        <v>1492</v>
      </c>
      <c r="AJ143" s="734"/>
      <c r="AK143" s="734"/>
      <c r="AL143" s="734"/>
      <c r="AM143" s="734"/>
      <c r="AN143" s="734"/>
      <c r="AO143" s="734"/>
      <c r="AP143" s="734"/>
      <c r="AQ143" s="734"/>
      <c r="AR143" s="734"/>
      <c r="AS143" s="734"/>
      <c r="AT143" s="734"/>
      <c r="AU143" s="735"/>
      <c r="AV143" s="767">
        <v>0.6</v>
      </c>
      <c r="AW143" s="768"/>
      <c r="AX143" s="768"/>
      <c r="AY143" s="1044"/>
    </row>
    <row r="144" spans="2:51" ht="24.75" customHeight="1">
      <c r="B144" s="313"/>
      <c r="C144" s="314"/>
      <c r="D144" s="314"/>
      <c r="E144" s="314"/>
      <c r="F144" s="314"/>
      <c r="G144" s="315"/>
      <c r="H144" s="341"/>
      <c r="I144" s="342"/>
      <c r="J144" s="342"/>
      <c r="K144" s="342"/>
      <c r="L144" s="343"/>
      <c r="M144" s="346" t="s">
        <v>1493</v>
      </c>
      <c r="N144" s="347"/>
      <c r="O144" s="347"/>
      <c r="P144" s="347"/>
      <c r="Q144" s="347"/>
      <c r="R144" s="347"/>
      <c r="S144" s="347"/>
      <c r="T144" s="347"/>
      <c r="U144" s="347"/>
      <c r="V144" s="347"/>
      <c r="W144" s="347"/>
      <c r="X144" s="347"/>
      <c r="Y144" s="348"/>
      <c r="Z144" s="764">
        <v>0.4</v>
      </c>
      <c r="AA144" s="765"/>
      <c r="AB144" s="765"/>
      <c r="AC144" s="766"/>
      <c r="AD144" s="341"/>
      <c r="AE144" s="342"/>
      <c r="AF144" s="342"/>
      <c r="AG144" s="342"/>
      <c r="AH144" s="343"/>
      <c r="AI144" s="346" t="s">
        <v>1492</v>
      </c>
      <c r="AJ144" s="347"/>
      <c r="AK144" s="347"/>
      <c r="AL144" s="347"/>
      <c r="AM144" s="347"/>
      <c r="AN144" s="347"/>
      <c r="AO144" s="347"/>
      <c r="AP144" s="347"/>
      <c r="AQ144" s="347"/>
      <c r="AR144" s="347"/>
      <c r="AS144" s="347"/>
      <c r="AT144" s="347"/>
      <c r="AU144" s="348"/>
      <c r="AV144" s="764">
        <v>0.4</v>
      </c>
      <c r="AW144" s="765"/>
      <c r="AX144" s="765"/>
      <c r="AY144" s="1043"/>
    </row>
    <row r="145" spans="2:51" ht="24.75" customHeight="1">
      <c r="B145" s="313"/>
      <c r="C145" s="314"/>
      <c r="D145" s="314"/>
      <c r="E145" s="314"/>
      <c r="F145" s="314"/>
      <c r="G145" s="315"/>
      <c r="H145" s="341"/>
      <c r="I145" s="342"/>
      <c r="J145" s="342"/>
      <c r="K145" s="342"/>
      <c r="L145" s="343"/>
      <c r="M145" s="346" t="s">
        <v>1493</v>
      </c>
      <c r="N145" s="347"/>
      <c r="O145" s="347"/>
      <c r="P145" s="347"/>
      <c r="Q145" s="347"/>
      <c r="R145" s="347"/>
      <c r="S145" s="347"/>
      <c r="T145" s="347"/>
      <c r="U145" s="347"/>
      <c r="V145" s="347"/>
      <c r="W145" s="347"/>
      <c r="X145" s="347"/>
      <c r="Y145" s="348"/>
      <c r="Z145" s="764">
        <v>0.2</v>
      </c>
      <c r="AA145" s="765"/>
      <c r="AB145" s="765"/>
      <c r="AC145" s="766"/>
      <c r="AD145" s="341"/>
      <c r="AE145" s="342"/>
      <c r="AF145" s="342"/>
      <c r="AG145" s="342"/>
      <c r="AH145" s="343"/>
      <c r="AI145" s="346" t="s">
        <v>1492</v>
      </c>
      <c r="AJ145" s="347"/>
      <c r="AK145" s="347"/>
      <c r="AL145" s="347"/>
      <c r="AM145" s="347"/>
      <c r="AN145" s="347"/>
      <c r="AO145" s="347"/>
      <c r="AP145" s="347"/>
      <c r="AQ145" s="347"/>
      <c r="AR145" s="347"/>
      <c r="AS145" s="347"/>
      <c r="AT145" s="347"/>
      <c r="AU145" s="348"/>
      <c r="AV145" s="764">
        <v>0.5</v>
      </c>
      <c r="AW145" s="765"/>
      <c r="AX145" s="765"/>
      <c r="AY145" s="1043"/>
    </row>
    <row r="146" spans="2:51" ht="24.75" customHeight="1">
      <c r="B146" s="313"/>
      <c r="C146" s="314"/>
      <c r="D146" s="314"/>
      <c r="E146" s="314"/>
      <c r="F146" s="314"/>
      <c r="G146" s="315"/>
      <c r="H146" s="341"/>
      <c r="I146" s="342"/>
      <c r="J146" s="342"/>
      <c r="K146" s="342"/>
      <c r="L146" s="343"/>
      <c r="M146" s="346" t="s">
        <v>1491</v>
      </c>
      <c r="N146" s="347"/>
      <c r="O146" s="347"/>
      <c r="P146" s="347"/>
      <c r="Q146" s="347"/>
      <c r="R146" s="347"/>
      <c r="S146" s="347"/>
      <c r="T146" s="347"/>
      <c r="U146" s="347"/>
      <c r="V146" s="347"/>
      <c r="W146" s="347"/>
      <c r="X146" s="347"/>
      <c r="Y146" s="348"/>
      <c r="Z146" s="764">
        <v>0.2</v>
      </c>
      <c r="AA146" s="765"/>
      <c r="AB146" s="765"/>
      <c r="AC146" s="766"/>
      <c r="AD146" s="341"/>
      <c r="AE146" s="342"/>
      <c r="AF146" s="342"/>
      <c r="AG146" s="342"/>
      <c r="AH146" s="343"/>
      <c r="AI146" s="346" t="s">
        <v>1490</v>
      </c>
      <c r="AJ146" s="347"/>
      <c r="AK146" s="347"/>
      <c r="AL146" s="347"/>
      <c r="AM146" s="347"/>
      <c r="AN146" s="347"/>
      <c r="AO146" s="347"/>
      <c r="AP146" s="347"/>
      <c r="AQ146" s="347"/>
      <c r="AR146" s="347"/>
      <c r="AS146" s="347"/>
      <c r="AT146" s="347"/>
      <c r="AU146" s="348"/>
      <c r="AV146" s="764">
        <v>0.1</v>
      </c>
      <c r="AW146" s="765"/>
      <c r="AX146" s="765"/>
      <c r="AY146" s="1043"/>
    </row>
    <row r="147" spans="2:51" ht="24.75" customHeight="1">
      <c r="B147" s="313"/>
      <c r="C147" s="314"/>
      <c r="D147" s="314"/>
      <c r="E147" s="314"/>
      <c r="F147" s="314"/>
      <c r="G147" s="315"/>
      <c r="H147" s="341"/>
      <c r="I147" s="342"/>
      <c r="J147" s="342"/>
      <c r="K147" s="342"/>
      <c r="L147" s="343"/>
      <c r="M147" s="346" t="s">
        <v>1489</v>
      </c>
      <c r="N147" s="347"/>
      <c r="O147" s="347"/>
      <c r="P147" s="347"/>
      <c r="Q147" s="347"/>
      <c r="R147" s="347"/>
      <c r="S147" s="347"/>
      <c r="T147" s="347"/>
      <c r="U147" s="347"/>
      <c r="V147" s="347"/>
      <c r="W147" s="347"/>
      <c r="X147" s="347"/>
      <c r="Y147" s="348"/>
      <c r="Z147" s="764">
        <v>0.3</v>
      </c>
      <c r="AA147" s="765"/>
      <c r="AB147" s="765"/>
      <c r="AC147" s="765"/>
      <c r="AD147" s="341"/>
      <c r="AE147" s="342"/>
      <c r="AF147" s="342"/>
      <c r="AG147" s="342"/>
      <c r="AH147" s="343"/>
      <c r="AI147" s="346"/>
      <c r="AJ147" s="347"/>
      <c r="AK147" s="347"/>
      <c r="AL147" s="347"/>
      <c r="AM147" s="347"/>
      <c r="AN147" s="347"/>
      <c r="AO147" s="347"/>
      <c r="AP147" s="347"/>
      <c r="AQ147" s="347"/>
      <c r="AR147" s="347"/>
      <c r="AS147" s="347"/>
      <c r="AT147" s="347"/>
      <c r="AU147" s="348"/>
      <c r="AV147" s="764"/>
      <c r="AW147" s="765"/>
      <c r="AX147" s="765"/>
      <c r="AY147" s="1043"/>
    </row>
    <row r="148" spans="2:51" ht="24.75" customHeight="1">
      <c r="B148" s="313"/>
      <c r="C148" s="314"/>
      <c r="D148" s="314"/>
      <c r="E148" s="314"/>
      <c r="F148" s="314"/>
      <c r="G148" s="315"/>
      <c r="H148" s="341"/>
      <c r="I148" s="342"/>
      <c r="J148" s="342"/>
      <c r="K148" s="342"/>
      <c r="L148" s="343"/>
      <c r="M148" s="346" t="s">
        <v>1488</v>
      </c>
      <c r="N148" s="347"/>
      <c r="O148" s="347"/>
      <c r="P148" s="347"/>
      <c r="Q148" s="347"/>
      <c r="R148" s="347"/>
      <c r="S148" s="347"/>
      <c r="T148" s="347"/>
      <c r="U148" s="347"/>
      <c r="V148" s="347"/>
      <c r="W148" s="347"/>
      <c r="X148" s="347"/>
      <c r="Y148" s="348"/>
      <c r="Z148" s="764">
        <v>0.4</v>
      </c>
      <c r="AA148" s="765"/>
      <c r="AB148" s="765"/>
      <c r="AC148" s="765"/>
      <c r="AD148" s="341"/>
      <c r="AE148" s="342"/>
      <c r="AF148" s="342"/>
      <c r="AG148" s="342"/>
      <c r="AH148" s="343"/>
      <c r="AI148" s="346"/>
      <c r="AJ148" s="347"/>
      <c r="AK148" s="347"/>
      <c r="AL148" s="347"/>
      <c r="AM148" s="347"/>
      <c r="AN148" s="347"/>
      <c r="AO148" s="347"/>
      <c r="AP148" s="347"/>
      <c r="AQ148" s="347"/>
      <c r="AR148" s="347"/>
      <c r="AS148" s="347"/>
      <c r="AT148" s="347"/>
      <c r="AU148" s="348"/>
      <c r="AV148" s="764"/>
      <c r="AW148" s="765"/>
      <c r="AX148" s="765"/>
      <c r="AY148" s="1043"/>
    </row>
    <row r="149" spans="2:51" ht="24.75" customHeight="1">
      <c r="B149" s="313"/>
      <c r="C149" s="314"/>
      <c r="D149" s="314"/>
      <c r="E149" s="314"/>
      <c r="F149" s="314"/>
      <c r="G149" s="315"/>
      <c r="H149" s="341"/>
      <c r="I149" s="342"/>
      <c r="J149" s="342"/>
      <c r="K149" s="342"/>
      <c r="L149" s="343"/>
      <c r="M149" s="346" t="s">
        <v>1487</v>
      </c>
      <c r="N149" s="347"/>
      <c r="O149" s="347"/>
      <c r="P149" s="347"/>
      <c r="Q149" s="347"/>
      <c r="R149" s="347"/>
      <c r="S149" s="347"/>
      <c r="T149" s="347"/>
      <c r="U149" s="347"/>
      <c r="V149" s="347"/>
      <c r="W149" s="347"/>
      <c r="X149" s="347"/>
      <c r="Y149" s="348"/>
      <c r="Z149" s="764">
        <v>0.4</v>
      </c>
      <c r="AA149" s="765"/>
      <c r="AB149" s="765"/>
      <c r="AC149" s="765"/>
      <c r="AD149" s="341"/>
      <c r="AE149" s="342"/>
      <c r="AF149" s="342"/>
      <c r="AG149" s="342"/>
      <c r="AH149" s="343"/>
      <c r="AI149" s="346"/>
      <c r="AJ149" s="347"/>
      <c r="AK149" s="347"/>
      <c r="AL149" s="347"/>
      <c r="AM149" s="347"/>
      <c r="AN149" s="347"/>
      <c r="AO149" s="347"/>
      <c r="AP149" s="347"/>
      <c r="AQ149" s="347"/>
      <c r="AR149" s="347"/>
      <c r="AS149" s="347"/>
      <c r="AT149" s="347"/>
      <c r="AU149" s="348"/>
      <c r="AV149" s="764"/>
      <c r="AW149" s="765"/>
      <c r="AX149" s="765"/>
      <c r="AY149" s="1043"/>
    </row>
    <row r="150" spans="2:51" ht="24.75" customHeight="1">
      <c r="B150" s="313"/>
      <c r="C150" s="314"/>
      <c r="D150" s="314"/>
      <c r="E150" s="314"/>
      <c r="F150" s="314"/>
      <c r="G150" s="315"/>
      <c r="H150" s="642"/>
      <c r="I150" s="595"/>
      <c r="J150" s="595"/>
      <c r="K150" s="595"/>
      <c r="L150" s="596"/>
      <c r="M150" s="643"/>
      <c r="N150" s="644"/>
      <c r="O150" s="644"/>
      <c r="P150" s="644"/>
      <c r="Q150" s="644"/>
      <c r="R150" s="644"/>
      <c r="S150" s="644"/>
      <c r="T150" s="644"/>
      <c r="U150" s="644"/>
      <c r="V150" s="644"/>
      <c r="W150" s="644"/>
      <c r="X150" s="644"/>
      <c r="Y150" s="645"/>
      <c r="Z150" s="1003"/>
      <c r="AA150" s="1004"/>
      <c r="AB150" s="1004"/>
      <c r="AC150" s="1004"/>
      <c r="AD150" s="642"/>
      <c r="AE150" s="595"/>
      <c r="AF150" s="595"/>
      <c r="AG150" s="595"/>
      <c r="AH150" s="596"/>
      <c r="AI150" s="643"/>
      <c r="AJ150" s="644"/>
      <c r="AK150" s="644"/>
      <c r="AL150" s="644"/>
      <c r="AM150" s="644"/>
      <c r="AN150" s="644"/>
      <c r="AO150" s="644"/>
      <c r="AP150" s="644"/>
      <c r="AQ150" s="644"/>
      <c r="AR150" s="644"/>
      <c r="AS150" s="644"/>
      <c r="AT150" s="644"/>
      <c r="AU150" s="645"/>
      <c r="AV150" s="1003"/>
      <c r="AW150" s="1004"/>
      <c r="AX150" s="1004"/>
      <c r="AY150" s="1045"/>
    </row>
    <row r="151" spans="2:51" ht="24.75" customHeight="1" thickBot="1">
      <c r="B151" s="316"/>
      <c r="C151" s="317"/>
      <c r="D151" s="317"/>
      <c r="E151" s="317"/>
      <c r="F151" s="317"/>
      <c r="G151" s="318"/>
      <c r="H151" s="740" t="s">
        <v>35</v>
      </c>
      <c r="I151" s="741"/>
      <c r="J151" s="741"/>
      <c r="K151" s="741"/>
      <c r="L151" s="741"/>
      <c r="M151" s="742"/>
      <c r="N151" s="743"/>
      <c r="O151" s="743"/>
      <c r="P151" s="743"/>
      <c r="Q151" s="743"/>
      <c r="R151" s="743"/>
      <c r="S151" s="743"/>
      <c r="T151" s="743"/>
      <c r="U151" s="743"/>
      <c r="V151" s="743"/>
      <c r="W151" s="743"/>
      <c r="X151" s="743"/>
      <c r="Y151" s="744"/>
      <c r="Z151" s="852">
        <f>SUM(Z143:AC150)</f>
        <v>2.1999999999999997</v>
      </c>
      <c r="AA151" s="853"/>
      <c r="AB151" s="853"/>
      <c r="AC151" s="854"/>
      <c r="AD151" s="740" t="s">
        <v>35</v>
      </c>
      <c r="AE151" s="741"/>
      <c r="AF151" s="741"/>
      <c r="AG151" s="741"/>
      <c r="AH151" s="741"/>
      <c r="AI151" s="742"/>
      <c r="AJ151" s="743"/>
      <c r="AK151" s="743"/>
      <c r="AL151" s="743"/>
      <c r="AM151" s="743"/>
      <c r="AN151" s="743"/>
      <c r="AO151" s="743"/>
      <c r="AP151" s="743"/>
      <c r="AQ151" s="743"/>
      <c r="AR151" s="743"/>
      <c r="AS151" s="743"/>
      <c r="AT151" s="743"/>
      <c r="AU151" s="744"/>
      <c r="AV151" s="852">
        <f>SUM(AV143:AY150)</f>
        <v>1.6</v>
      </c>
      <c r="AW151" s="853"/>
      <c r="AX151" s="853"/>
      <c r="AY151" s="1240"/>
    </row>
    <row r="153" spans="2:51" ht="30" customHeight="1" thickBot="1">
      <c r="B153" s="307" t="s">
        <v>121</v>
      </c>
      <c r="C153" s="307"/>
      <c r="D153" s="307"/>
      <c r="E153" s="307"/>
      <c r="F153" s="308"/>
      <c r="G153" s="308"/>
      <c r="H153" s="309" t="s">
        <v>1455</v>
      </c>
      <c r="I153" s="309"/>
      <c r="J153" s="309"/>
      <c r="K153" s="309"/>
      <c r="L153" s="309"/>
      <c r="M153" s="309"/>
      <c r="N153" s="309"/>
      <c r="O153" s="309"/>
      <c r="P153" s="309"/>
      <c r="Q153" s="309"/>
      <c r="R153" s="309"/>
      <c r="S153" s="309"/>
      <c r="T153" s="309"/>
      <c r="U153" s="309"/>
      <c r="V153" s="309"/>
      <c r="W153" s="309"/>
      <c r="X153" s="309"/>
      <c r="Y153" s="309"/>
      <c r="Z153" s="309"/>
      <c r="AA153" s="309"/>
      <c r="AB153" s="309"/>
      <c r="AC153" s="309"/>
      <c r="AD153" s="309"/>
      <c r="AE153" s="309"/>
      <c r="AF153" s="309"/>
      <c r="AG153" s="309"/>
      <c r="AH153" s="309"/>
      <c r="AI153" s="309"/>
      <c r="AJ153" s="309"/>
      <c r="AK153" s="309"/>
      <c r="AL153" s="309"/>
      <c r="AM153" s="309"/>
      <c r="AN153" s="309"/>
      <c r="AO153" s="309"/>
      <c r="AP153" s="309"/>
      <c r="AQ153" s="309"/>
      <c r="AR153" s="309"/>
      <c r="AS153" s="309"/>
      <c r="AT153" s="309"/>
      <c r="AU153" s="309"/>
      <c r="AV153" s="309"/>
      <c r="AW153" s="309"/>
      <c r="AX153" s="309"/>
      <c r="AY153" s="309"/>
    </row>
    <row r="154" spans="2:51" ht="24.75" customHeight="1">
      <c r="B154" s="313" t="s">
        <v>140</v>
      </c>
      <c r="C154" s="314"/>
      <c r="D154" s="314"/>
      <c r="E154" s="314"/>
      <c r="F154" s="314"/>
      <c r="G154" s="315"/>
      <c r="H154" s="319" t="s">
        <v>1486</v>
      </c>
      <c r="I154" s="320"/>
      <c r="J154" s="320"/>
      <c r="K154" s="320"/>
      <c r="L154" s="320"/>
      <c r="M154" s="320"/>
      <c r="N154" s="320"/>
      <c r="O154" s="320"/>
      <c r="P154" s="320"/>
      <c r="Q154" s="320"/>
      <c r="R154" s="320"/>
      <c r="S154" s="320"/>
      <c r="T154" s="320"/>
      <c r="U154" s="320"/>
      <c r="V154" s="320"/>
      <c r="W154" s="320"/>
      <c r="X154" s="320"/>
      <c r="Y154" s="320"/>
      <c r="Z154" s="320"/>
      <c r="AA154" s="320"/>
      <c r="AB154" s="320"/>
      <c r="AC154" s="321"/>
      <c r="AD154" s="319"/>
      <c r="AE154" s="320"/>
      <c r="AF154" s="320"/>
      <c r="AG154" s="320"/>
      <c r="AH154" s="320"/>
      <c r="AI154" s="320"/>
      <c r="AJ154" s="320"/>
      <c r="AK154" s="320"/>
      <c r="AL154" s="320"/>
      <c r="AM154" s="320"/>
      <c r="AN154" s="320"/>
      <c r="AO154" s="320"/>
      <c r="AP154" s="320"/>
      <c r="AQ154" s="320"/>
      <c r="AR154" s="320"/>
      <c r="AS154" s="320"/>
      <c r="AT154" s="320"/>
      <c r="AU154" s="320"/>
      <c r="AV154" s="320"/>
      <c r="AW154" s="320"/>
      <c r="AX154" s="320"/>
      <c r="AY154" s="322"/>
    </row>
    <row r="155" spans="2:51" ht="24.75" customHeight="1">
      <c r="B155" s="313"/>
      <c r="C155" s="314"/>
      <c r="D155" s="314"/>
      <c r="E155" s="314"/>
      <c r="F155" s="314"/>
      <c r="G155" s="315"/>
      <c r="H155" s="326" t="s">
        <v>60</v>
      </c>
      <c r="I155" s="327"/>
      <c r="J155" s="327"/>
      <c r="K155" s="327"/>
      <c r="L155" s="328"/>
      <c r="M155" s="329" t="s">
        <v>143</v>
      </c>
      <c r="N155" s="327"/>
      <c r="O155" s="327"/>
      <c r="P155" s="327"/>
      <c r="Q155" s="327"/>
      <c r="R155" s="327"/>
      <c r="S155" s="327"/>
      <c r="T155" s="327"/>
      <c r="U155" s="327"/>
      <c r="V155" s="327"/>
      <c r="W155" s="327"/>
      <c r="X155" s="327"/>
      <c r="Y155" s="328"/>
      <c r="Z155" s="323" t="s">
        <v>144</v>
      </c>
      <c r="AA155" s="324"/>
      <c r="AB155" s="324"/>
      <c r="AC155" s="325"/>
      <c r="AD155" s="326" t="s">
        <v>60</v>
      </c>
      <c r="AE155" s="327"/>
      <c r="AF155" s="327"/>
      <c r="AG155" s="327"/>
      <c r="AH155" s="328"/>
      <c r="AI155" s="329" t="s">
        <v>143</v>
      </c>
      <c r="AJ155" s="327"/>
      <c r="AK155" s="327"/>
      <c r="AL155" s="327"/>
      <c r="AM155" s="327"/>
      <c r="AN155" s="327"/>
      <c r="AO155" s="327"/>
      <c r="AP155" s="327"/>
      <c r="AQ155" s="327"/>
      <c r="AR155" s="327"/>
      <c r="AS155" s="327"/>
      <c r="AT155" s="327"/>
      <c r="AU155" s="328"/>
      <c r="AV155" s="323" t="s">
        <v>144</v>
      </c>
      <c r="AW155" s="324"/>
      <c r="AX155" s="324"/>
      <c r="AY155" s="330"/>
    </row>
    <row r="156" spans="2:51" ht="24.75" customHeight="1">
      <c r="B156" s="313"/>
      <c r="C156" s="314"/>
      <c r="D156" s="314"/>
      <c r="E156" s="314"/>
      <c r="F156" s="314"/>
      <c r="G156" s="315"/>
      <c r="H156" s="703" t="s">
        <v>1485</v>
      </c>
      <c r="I156" s="600"/>
      <c r="J156" s="600"/>
      <c r="K156" s="600"/>
      <c r="L156" s="601"/>
      <c r="M156" s="704" t="s">
        <v>1484</v>
      </c>
      <c r="N156" s="705"/>
      <c r="O156" s="705"/>
      <c r="P156" s="705"/>
      <c r="Q156" s="705"/>
      <c r="R156" s="705"/>
      <c r="S156" s="705"/>
      <c r="T156" s="705"/>
      <c r="U156" s="705"/>
      <c r="V156" s="705"/>
      <c r="W156" s="705"/>
      <c r="X156" s="705"/>
      <c r="Y156" s="706"/>
      <c r="Z156" s="767">
        <v>0.8</v>
      </c>
      <c r="AA156" s="768"/>
      <c r="AB156" s="768"/>
      <c r="AC156" s="1035"/>
      <c r="AD156" s="703"/>
      <c r="AE156" s="600"/>
      <c r="AF156" s="600"/>
      <c r="AG156" s="600"/>
      <c r="AH156" s="601"/>
      <c r="AI156" s="704"/>
      <c r="AJ156" s="705"/>
      <c r="AK156" s="705"/>
      <c r="AL156" s="705"/>
      <c r="AM156" s="705"/>
      <c r="AN156" s="705"/>
      <c r="AO156" s="705"/>
      <c r="AP156" s="705"/>
      <c r="AQ156" s="705"/>
      <c r="AR156" s="705"/>
      <c r="AS156" s="705"/>
      <c r="AT156" s="705"/>
      <c r="AU156" s="706"/>
      <c r="AV156" s="767"/>
      <c r="AW156" s="768"/>
      <c r="AX156" s="768"/>
      <c r="AY156" s="1044"/>
    </row>
    <row r="157" spans="2:51" ht="24.75" customHeight="1">
      <c r="B157" s="313"/>
      <c r="C157" s="314"/>
      <c r="D157" s="314"/>
      <c r="E157" s="314"/>
      <c r="F157" s="314"/>
      <c r="G157" s="315"/>
      <c r="H157" s="341"/>
      <c r="I157" s="342"/>
      <c r="J157" s="342"/>
      <c r="K157" s="342"/>
      <c r="L157" s="343"/>
      <c r="M157" s="346"/>
      <c r="N157" s="347"/>
      <c r="O157" s="347"/>
      <c r="P157" s="347"/>
      <c r="Q157" s="347"/>
      <c r="R157" s="347"/>
      <c r="S157" s="347"/>
      <c r="T157" s="347"/>
      <c r="U157" s="347"/>
      <c r="V157" s="347"/>
      <c r="W157" s="347"/>
      <c r="X157" s="347"/>
      <c r="Y157" s="348"/>
      <c r="Z157" s="764"/>
      <c r="AA157" s="765"/>
      <c r="AB157" s="765"/>
      <c r="AC157" s="766"/>
      <c r="AD157" s="341"/>
      <c r="AE157" s="342"/>
      <c r="AF157" s="342"/>
      <c r="AG157" s="342"/>
      <c r="AH157" s="343"/>
      <c r="AI157" s="346"/>
      <c r="AJ157" s="347"/>
      <c r="AK157" s="347"/>
      <c r="AL157" s="347"/>
      <c r="AM157" s="347"/>
      <c r="AN157" s="347"/>
      <c r="AO157" s="347"/>
      <c r="AP157" s="347"/>
      <c r="AQ157" s="347"/>
      <c r="AR157" s="347"/>
      <c r="AS157" s="347"/>
      <c r="AT157" s="347"/>
      <c r="AU157" s="348"/>
      <c r="AV157" s="764"/>
      <c r="AW157" s="765"/>
      <c r="AX157" s="765"/>
      <c r="AY157" s="1043"/>
    </row>
    <row r="158" spans="2:51" ht="24.75" customHeight="1">
      <c r="B158" s="313"/>
      <c r="C158" s="314"/>
      <c r="D158" s="314"/>
      <c r="E158" s="314"/>
      <c r="F158" s="314"/>
      <c r="G158" s="315"/>
      <c r="H158" s="341"/>
      <c r="I158" s="342"/>
      <c r="J158" s="342"/>
      <c r="K158" s="342"/>
      <c r="L158" s="343"/>
      <c r="M158" s="346"/>
      <c r="N158" s="347"/>
      <c r="O158" s="347"/>
      <c r="P158" s="347"/>
      <c r="Q158" s="347"/>
      <c r="R158" s="347"/>
      <c r="S158" s="347"/>
      <c r="T158" s="347"/>
      <c r="U158" s="347"/>
      <c r="V158" s="347"/>
      <c r="W158" s="347"/>
      <c r="X158" s="347"/>
      <c r="Y158" s="348"/>
      <c r="Z158" s="764"/>
      <c r="AA158" s="765"/>
      <c r="AB158" s="765"/>
      <c r="AC158" s="766"/>
      <c r="AD158" s="341"/>
      <c r="AE158" s="342"/>
      <c r="AF158" s="342"/>
      <c r="AG158" s="342"/>
      <c r="AH158" s="343"/>
      <c r="AI158" s="346"/>
      <c r="AJ158" s="347"/>
      <c r="AK158" s="347"/>
      <c r="AL158" s="347"/>
      <c r="AM158" s="347"/>
      <c r="AN158" s="347"/>
      <c r="AO158" s="347"/>
      <c r="AP158" s="347"/>
      <c r="AQ158" s="347"/>
      <c r="AR158" s="347"/>
      <c r="AS158" s="347"/>
      <c r="AT158" s="347"/>
      <c r="AU158" s="348"/>
      <c r="AV158" s="764"/>
      <c r="AW158" s="765"/>
      <c r="AX158" s="765"/>
      <c r="AY158" s="1043"/>
    </row>
    <row r="159" spans="2:51" ht="24.75" customHeight="1">
      <c r="B159" s="313"/>
      <c r="C159" s="314"/>
      <c r="D159" s="314"/>
      <c r="E159" s="314"/>
      <c r="F159" s="314"/>
      <c r="G159" s="315"/>
      <c r="H159" s="341"/>
      <c r="I159" s="342"/>
      <c r="J159" s="342"/>
      <c r="K159" s="342"/>
      <c r="L159" s="343"/>
      <c r="M159" s="346"/>
      <c r="N159" s="347"/>
      <c r="O159" s="347"/>
      <c r="P159" s="347"/>
      <c r="Q159" s="347"/>
      <c r="R159" s="347"/>
      <c r="S159" s="347"/>
      <c r="T159" s="347"/>
      <c r="U159" s="347"/>
      <c r="V159" s="347"/>
      <c r="W159" s="347"/>
      <c r="X159" s="347"/>
      <c r="Y159" s="348"/>
      <c r="Z159" s="764"/>
      <c r="AA159" s="765"/>
      <c r="AB159" s="765"/>
      <c r="AC159" s="766"/>
      <c r="AD159" s="341"/>
      <c r="AE159" s="342"/>
      <c r="AF159" s="342"/>
      <c r="AG159" s="342"/>
      <c r="AH159" s="343"/>
      <c r="AI159" s="346"/>
      <c r="AJ159" s="347"/>
      <c r="AK159" s="347"/>
      <c r="AL159" s="347"/>
      <c r="AM159" s="347"/>
      <c r="AN159" s="347"/>
      <c r="AO159" s="347"/>
      <c r="AP159" s="347"/>
      <c r="AQ159" s="347"/>
      <c r="AR159" s="347"/>
      <c r="AS159" s="347"/>
      <c r="AT159" s="347"/>
      <c r="AU159" s="348"/>
      <c r="AV159" s="764"/>
      <c r="AW159" s="765"/>
      <c r="AX159" s="765"/>
      <c r="AY159" s="1043"/>
    </row>
    <row r="160" spans="2:51" ht="24.75" customHeight="1">
      <c r="B160" s="313"/>
      <c r="C160" s="314"/>
      <c r="D160" s="314"/>
      <c r="E160" s="314"/>
      <c r="F160" s="314"/>
      <c r="G160" s="315"/>
      <c r="H160" s="341"/>
      <c r="I160" s="342"/>
      <c r="J160" s="342"/>
      <c r="K160" s="342"/>
      <c r="L160" s="343"/>
      <c r="M160" s="346"/>
      <c r="N160" s="347"/>
      <c r="O160" s="347"/>
      <c r="P160" s="347"/>
      <c r="Q160" s="347"/>
      <c r="R160" s="347"/>
      <c r="S160" s="347"/>
      <c r="T160" s="347"/>
      <c r="U160" s="347"/>
      <c r="V160" s="347"/>
      <c r="W160" s="347"/>
      <c r="X160" s="347"/>
      <c r="Y160" s="348"/>
      <c r="Z160" s="764"/>
      <c r="AA160" s="765"/>
      <c r="AB160" s="765"/>
      <c r="AC160" s="765"/>
      <c r="AD160" s="341"/>
      <c r="AE160" s="342"/>
      <c r="AF160" s="342"/>
      <c r="AG160" s="342"/>
      <c r="AH160" s="343"/>
      <c r="AI160" s="346"/>
      <c r="AJ160" s="347"/>
      <c r="AK160" s="347"/>
      <c r="AL160" s="347"/>
      <c r="AM160" s="347"/>
      <c r="AN160" s="347"/>
      <c r="AO160" s="347"/>
      <c r="AP160" s="347"/>
      <c r="AQ160" s="347"/>
      <c r="AR160" s="347"/>
      <c r="AS160" s="347"/>
      <c r="AT160" s="347"/>
      <c r="AU160" s="348"/>
      <c r="AV160" s="764"/>
      <c r="AW160" s="765"/>
      <c r="AX160" s="765"/>
      <c r="AY160" s="1043"/>
    </row>
    <row r="161" spans="2:51" ht="24.75" customHeight="1">
      <c r="B161" s="313"/>
      <c r="C161" s="314"/>
      <c r="D161" s="314"/>
      <c r="E161" s="314"/>
      <c r="F161" s="314"/>
      <c r="G161" s="315"/>
      <c r="H161" s="341"/>
      <c r="I161" s="342"/>
      <c r="J161" s="342"/>
      <c r="K161" s="342"/>
      <c r="L161" s="343"/>
      <c r="M161" s="346"/>
      <c r="N161" s="347"/>
      <c r="O161" s="347"/>
      <c r="P161" s="347"/>
      <c r="Q161" s="347"/>
      <c r="R161" s="347"/>
      <c r="S161" s="347"/>
      <c r="T161" s="347"/>
      <c r="U161" s="347"/>
      <c r="V161" s="347"/>
      <c r="W161" s="347"/>
      <c r="X161" s="347"/>
      <c r="Y161" s="348"/>
      <c r="Z161" s="764"/>
      <c r="AA161" s="765"/>
      <c r="AB161" s="765"/>
      <c r="AC161" s="765"/>
      <c r="AD161" s="341"/>
      <c r="AE161" s="342"/>
      <c r="AF161" s="342"/>
      <c r="AG161" s="342"/>
      <c r="AH161" s="343"/>
      <c r="AI161" s="346"/>
      <c r="AJ161" s="347"/>
      <c r="AK161" s="347"/>
      <c r="AL161" s="347"/>
      <c r="AM161" s="347"/>
      <c r="AN161" s="347"/>
      <c r="AO161" s="347"/>
      <c r="AP161" s="347"/>
      <c r="AQ161" s="347"/>
      <c r="AR161" s="347"/>
      <c r="AS161" s="347"/>
      <c r="AT161" s="347"/>
      <c r="AU161" s="348"/>
      <c r="AV161" s="764"/>
      <c r="AW161" s="765"/>
      <c r="AX161" s="765"/>
      <c r="AY161" s="1043"/>
    </row>
    <row r="162" spans="2:51" ht="24.75" customHeight="1">
      <c r="B162" s="313"/>
      <c r="C162" s="314"/>
      <c r="D162" s="314"/>
      <c r="E162" s="314"/>
      <c r="F162" s="314"/>
      <c r="G162" s="315"/>
      <c r="H162" s="341"/>
      <c r="I162" s="342"/>
      <c r="J162" s="342"/>
      <c r="K162" s="342"/>
      <c r="L162" s="343"/>
      <c r="M162" s="346"/>
      <c r="N162" s="347"/>
      <c r="O162" s="347"/>
      <c r="P162" s="347"/>
      <c r="Q162" s="347"/>
      <c r="R162" s="347"/>
      <c r="S162" s="347"/>
      <c r="T162" s="347"/>
      <c r="U162" s="347"/>
      <c r="V162" s="347"/>
      <c r="W162" s="347"/>
      <c r="X162" s="347"/>
      <c r="Y162" s="348"/>
      <c r="Z162" s="764"/>
      <c r="AA162" s="765"/>
      <c r="AB162" s="765"/>
      <c r="AC162" s="765"/>
      <c r="AD162" s="341"/>
      <c r="AE162" s="342"/>
      <c r="AF162" s="342"/>
      <c r="AG162" s="342"/>
      <c r="AH162" s="343"/>
      <c r="AI162" s="346"/>
      <c r="AJ162" s="347"/>
      <c r="AK162" s="347"/>
      <c r="AL162" s="347"/>
      <c r="AM162" s="347"/>
      <c r="AN162" s="347"/>
      <c r="AO162" s="347"/>
      <c r="AP162" s="347"/>
      <c r="AQ162" s="347"/>
      <c r="AR162" s="347"/>
      <c r="AS162" s="347"/>
      <c r="AT162" s="347"/>
      <c r="AU162" s="348"/>
      <c r="AV162" s="764"/>
      <c r="AW162" s="765"/>
      <c r="AX162" s="765"/>
      <c r="AY162" s="1043"/>
    </row>
    <row r="163" spans="2:51" ht="24.75" customHeight="1">
      <c r="B163" s="313"/>
      <c r="C163" s="314"/>
      <c r="D163" s="314"/>
      <c r="E163" s="314"/>
      <c r="F163" s="314"/>
      <c r="G163" s="315"/>
      <c r="H163" s="642"/>
      <c r="I163" s="595"/>
      <c r="J163" s="595"/>
      <c r="K163" s="595"/>
      <c r="L163" s="596"/>
      <c r="M163" s="643"/>
      <c r="N163" s="644"/>
      <c r="O163" s="644"/>
      <c r="P163" s="644"/>
      <c r="Q163" s="644"/>
      <c r="R163" s="644"/>
      <c r="S163" s="644"/>
      <c r="T163" s="644"/>
      <c r="U163" s="644"/>
      <c r="V163" s="644"/>
      <c r="W163" s="644"/>
      <c r="X163" s="644"/>
      <c r="Y163" s="645"/>
      <c r="Z163" s="1003"/>
      <c r="AA163" s="1004"/>
      <c r="AB163" s="1004"/>
      <c r="AC163" s="1004"/>
      <c r="AD163" s="642"/>
      <c r="AE163" s="595"/>
      <c r="AF163" s="595"/>
      <c r="AG163" s="595"/>
      <c r="AH163" s="596"/>
      <c r="AI163" s="643"/>
      <c r="AJ163" s="644"/>
      <c r="AK163" s="644"/>
      <c r="AL163" s="644"/>
      <c r="AM163" s="644"/>
      <c r="AN163" s="644"/>
      <c r="AO163" s="644"/>
      <c r="AP163" s="644"/>
      <c r="AQ163" s="644"/>
      <c r="AR163" s="644"/>
      <c r="AS163" s="644"/>
      <c r="AT163" s="644"/>
      <c r="AU163" s="645"/>
      <c r="AV163" s="1003"/>
      <c r="AW163" s="1004"/>
      <c r="AX163" s="1004"/>
      <c r="AY163" s="1045"/>
    </row>
    <row r="164" spans="2:51" ht="24.75" customHeight="1">
      <c r="B164" s="313"/>
      <c r="C164" s="314"/>
      <c r="D164" s="314"/>
      <c r="E164" s="314"/>
      <c r="F164" s="314"/>
      <c r="G164" s="315"/>
      <c r="H164" s="716" t="s">
        <v>35</v>
      </c>
      <c r="I164" s="368"/>
      <c r="J164" s="368"/>
      <c r="K164" s="368"/>
      <c r="L164" s="368"/>
      <c r="M164" s="717"/>
      <c r="N164" s="718"/>
      <c r="O164" s="718"/>
      <c r="P164" s="718"/>
      <c r="Q164" s="718"/>
      <c r="R164" s="718"/>
      <c r="S164" s="718"/>
      <c r="T164" s="718"/>
      <c r="U164" s="718"/>
      <c r="V164" s="718"/>
      <c r="W164" s="718"/>
      <c r="X164" s="718"/>
      <c r="Y164" s="719"/>
      <c r="Z164" s="1005">
        <f>SUM(Z156:AC163)</f>
        <v>0.8</v>
      </c>
      <c r="AA164" s="1006"/>
      <c r="AB164" s="1006"/>
      <c r="AC164" s="1007"/>
      <c r="AD164" s="716" t="s">
        <v>35</v>
      </c>
      <c r="AE164" s="368"/>
      <c r="AF164" s="368"/>
      <c r="AG164" s="368"/>
      <c r="AH164" s="368"/>
      <c r="AI164" s="717"/>
      <c r="AJ164" s="718"/>
      <c r="AK164" s="718"/>
      <c r="AL164" s="718"/>
      <c r="AM164" s="718"/>
      <c r="AN164" s="718"/>
      <c r="AO164" s="718"/>
      <c r="AP164" s="718"/>
      <c r="AQ164" s="718"/>
      <c r="AR164" s="718"/>
      <c r="AS164" s="718"/>
      <c r="AT164" s="718"/>
      <c r="AU164" s="719"/>
      <c r="AV164" s="1005">
        <f>SUM(AV156:AY163)</f>
        <v>0</v>
      </c>
      <c r="AW164" s="1006"/>
      <c r="AX164" s="1006"/>
      <c r="AY164" s="1046"/>
    </row>
    <row r="165" spans="2:51" ht="25.15" customHeight="1">
      <c r="B165" s="313"/>
      <c r="C165" s="314"/>
      <c r="D165" s="314"/>
      <c r="E165" s="314"/>
      <c r="F165" s="314"/>
      <c r="G165" s="315"/>
      <c r="H165" s="721" t="s">
        <v>1483</v>
      </c>
      <c r="I165" s="724"/>
      <c r="J165" s="724"/>
      <c r="K165" s="724"/>
      <c r="L165" s="724"/>
      <c r="M165" s="724"/>
      <c r="N165" s="724"/>
      <c r="O165" s="724"/>
      <c r="P165" s="724"/>
      <c r="Q165" s="724"/>
      <c r="R165" s="724"/>
      <c r="S165" s="724"/>
      <c r="T165" s="724"/>
      <c r="U165" s="724"/>
      <c r="V165" s="724"/>
      <c r="W165" s="724"/>
      <c r="X165" s="724"/>
      <c r="Y165" s="724"/>
      <c r="Z165" s="724"/>
      <c r="AA165" s="724"/>
      <c r="AB165" s="724"/>
      <c r="AC165" s="737"/>
      <c r="AD165" s="721"/>
      <c r="AE165" s="724"/>
      <c r="AF165" s="724"/>
      <c r="AG165" s="724"/>
      <c r="AH165" s="724"/>
      <c r="AI165" s="724"/>
      <c r="AJ165" s="724"/>
      <c r="AK165" s="724"/>
      <c r="AL165" s="724"/>
      <c r="AM165" s="724"/>
      <c r="AN165" s="724"/>
      <c r="AO165" s="724"/>
      <c r="AP165" s="724"/>
      <c r="AQ165" s="724"/>
      <c r="AR165" s="724"/>
      <c r="AS165" s="724"/>
      <c r="AT165" s="724"/>
      <c r="AU165" s="724"/>
      <c r="AV165" s="724"/>
      <c r="AW165" s="724"/>
      <c r="AX165" s="724"/>
      <c r="AY165" s="725"/>
    </row>
    <row r="166" spans="2:51" ht="25.5" customHeight="1">
      <c r="B166" s="313"/>
      <c r="C166" s="314"/>
      <c r="D166" s="314"/>
      <c r="E166" s="314"/>
      <c r="F166" s="314"/>
      <c r="G166" s="315"/>
      <c r="H166" s="726" t="s">
        <v>60</v>
      </c>
      <c r="I166" s="519"/>
      <c r="J166" s="519"/>
      <c r="K166" s="519"/>
      <c r="L166" s="519"/>
      <c r="M166" s="329" t="s">
        <v>143</v>
      </c>
      <c r="N166" s="290"/>
      <c r="O166" s="290"/>
      <c r="P166" s="290"/>
      <c r="Q166" s="290"/>
      <c r="R166" s="290"/>
      <c r="S166" s="290"/>
      <c r="T166" s="290"/>
      <c r="U166" s="290"/>
      <c r="V166" s="290"/>
      <c r="W166" s="290"/>
      <c r="X166" s="290"/>
      <c r="Y166" s="731"/>
      <c r="Z166" s="323" t="s">
        <v>144</v>
      </c>
      <c r="AA166" s="732"/>
      <c r="AB166" s="732"/>
      <c r="AC166" s="738"/>
      <c r="AD166" s="726" t="s">
        <v>60</v>
      </c>
      <c r="AE166" s="519"/>
      <c r="AF166" s="519"/>
      <c r="AG166" s="519"/>
      <c r="AH166" s="519"/>
      <c r="AI166" s="329" t="s">
        <v>143</v>
      </c>
      <c r="AJ166" s="290"/>
      <c r="AK166" s="290"/>
      <c r="AL166" s="290"/>
      <c r="AM166" s="290"/>
      <c r="AN166" s="290"/>
      <c r="AO166" s="290"/>
      <c r="AP166" s="290"/>
      <c r="AQ166" s="290"/>
      <c r="AR166" s="290"/>
      <c r="AS166" s="290"/>
      <c r="AT166" s="290"/>
      <c r="AU166" s="731"/>
      <c r="AV166" s="323" t="s">
        <v>144</v>
      </c>
      <c r="AW166" s="732"/>
      <c r="AX166" s="732"/>
      <c r="AY166" s="733"/>
    </row>
    <row r="167" spans="2:51" ht="24.75" customHeight="1">
      <c r="B167" s="313"/>
      <c r="C167" s="314"/>
      <c r="D167" s="314"/>
      <c r="E167" s="314"/>
      <c r="F167" s="314"/>
      <c r="G167" s="315"/>
      <c r="H167" s="1284" t="s">
        <v>1482</v>
      </c>
      <c r="I167" s="1285"/>
      <c r="J167" s="1285"/>
      <c r="K167" s="1285"/>
      <c r="L167" s="1286"/>
      <c r="M167" s="704" t="s">
        <v>1481</v>
      </c>
      <c r="N167" s="734"/>
      <c r="O167" s="734"/>
      <c r="P167" s="734"/>
      <c r="Q167" s="734"/>
      <c r="R167" s="734"/>
      <c r="S167" s="734"/>
      <c r="T167" s="734"/>
      <c r="U167" s="734"/>
      <c r="V167" s="734"/>
      <c r="W167" s="734"/>
      <c r="X167" s="734"/>
      <c r="Y167" s="735"/>
      <c r="Z167" s="767">
        <v>0.4</v>
      </c>
      <c r="AA167" s="768"/>
      <c r="AB167" s="768"/>
      <c r="AC167" s="769"/>
      <c r="AD167" s="703"/>
      <c r="AE167" s="600"/>
      <c r="AF167" s="600"/>
      <c r="AG167" s="600"/>
      <c r="AH167" s="601"/>
      <c r="AI167" s="704"/>
      <c r="AJ167" s="734"/>
      <c r="AK167" s="734"/>
      <c r="AL167" s="734"/>
      <c r="AM167" s="734"/>
      <c r="AN167" s="734"/>
      <c r="AO167" s="734"/>
      <c r="AP167" s="734"/>
      <c r="AQ167" s="734"/>
      <c r="AR167" s="734"/>
      <c r="AS167" s="734"/>
      <c r="AT167" s="734"/>
      <c r="AU167" s="735"/>
      <c r="AV167" s="767"/>
      <c r="AW167" s="768"/>
      <c r="AX167" s="768"/>
      <c r="AY167" s="1044"/>
    </row>
    <row r="168" spans="2:51" ht="24.75" customHeight="1">
      <c r="B168" s="313"/>
      <c r="C168" s="314"/>
      <c r="D168" s="314"/>
      <c r="E168" s="314"/>
      <c r="F168" s="314"/>
      <c r="G168" s="315"/>
      <c r="H168" s="341"/>
      <c r="I168" s="342"/>
      <c r="J168" s="342"/>
      <c r="K168" s="342"/>
      <c r="L168" s="343"/>
      <c r="M168" s="346"/>
      <c r="N168" s="347"/>
      <c r="O168" s="347"/>
      <c r="P168" s="347"/>
      <c r="Q168" s="347"/>
      <c r="R168" s="347"/>
      <c r="S168" s="347"/>
      <c r="T168" s="347"/>
      <c r="U168" s="347"/>
      <c r="V168" s="347"/>
      <c r="W168" s="347"/>
      <c r="X168" s="347"/>
      <c r="Y168" s="348"/>
      <c r="Z168" s="764"/>
      <c r="AA168" s="765"/>
      <c r="AB168" s="765"/>
      <c r="AC168" s="766"/>
      <c r="AD168" s="341"/>
      <c r="AE168" s="342"/>
      <c r="AF168" s="342"/>
      <c r="AG168" s="342"/>
      <c r="AH168" s="343"/>
      <c r="AI168" s="346"/>
      <c r="AJ168" s="347"/>
      <c r="AK168" s="347"/>
      <c r="AL168" s="347"/>
      <c r="AM168" s="347"/>
      <c r="AN168" s="347"/>
      <c r="AO168" s="347"/>
      <c r="AP168" s="347"/>
      <c r="AQ168" s="347"/>
      <c r="AR168" s="347"/>
      <c r="AS168" s="347"/>
      <c r="AT168" s="347"/>
      <c r="AU168" s="348"/>
      <c r="AV168" s="764"/>
      <c r="AW168" s="765"/>
      <c r="AX168" s="765"/>
      <c r="AY168" s="1043"/>
    </row>
    <row r="169" spans="2:51" ht="24.75" customHeight="1">
      <c r="B169" s="313"/>
      <c r="C169" s="314"/>
      <c r="D169" s="314"/>
      <c r="E169" s="314"/>
      <c r="F169" s="314"/>
      <c r="G169" s="315"/>
      <c r="H169" s="341"/>
      <c r="I169" s="342"/>
      <c r="J169" s="342"/>
      <c r="K169" s="342"/>
      <c r="L169" s="343"/>
      <c r="M169" s="346"/>
      <c r="N169" s="347"/>
      <c r="O169" s="347"/>
      <c r="P169" s="347"/>
      <c r="Q169" s="347"/>
      <c r="R169" s="347"/>
      <c r="S169" s="347"/>
      <c r="T169" s="347"/>
      <c r="U169" s="347"/>
      <c r="V169" s="347"/>
      <c r="W169" s="347"/>
      <c r="X169" s="347"/>
      <c r="Y169" s="348"/>
      <c r="Z169" s="764"/>
      <c r="AA169" s="765"/>
      <c r="AB169" s="765"/>
      <c r="AC169" s="766"/>
      <c r="AD169" s="341"/>
      <c r="AE169" s="342"/>
      <c r="AF169" s="342"/>
      <c r="AG169" s="342"/>
      <c r="AH169" s="343"/>
      <c r="AI169" s="346"/>
      <c r="AJ169" s="347"/>
      <c r="AK169" s="347"/>
      <c r="AL169" s="347"/>
      <c r="AM169" s="347"/>
      <c r="AN169" s="347"/>
      <c r="AO169" s="347"/>
      <c r="AP169" s="347"/>
      <c r="AQ169" s="347"/>
      <c r="AR169" s="347"/>
      <c r="AS169" s="347"/>
      <c r="AT169" s="347"/>
      <c r="AU169" s="348"/>
      <c r="AV169" s="764"/>
      <c r="AW169" s="765"/>
      <c r="AX169" s="765"/>
      <c r="AY169" s="1043"/>
    </row>
    <row r="170" spans="2:51" ht="24.75" customHeight="1">
      <c r="B170" s="313"/>
      <c r="C170" s="314"/>
      <c r="D170" s="314"/>
      <c r="E170" s="314"/>
      <c r="F170" s="314"/>
      <c r="G170" s="315"/>
      <c r="H170" s="341"/>
      <c r="I170" s="342"/>
      <c r="J170" s="342"/>
      <c r="K170" s="342"/>
      <c r="L170" s="343"/>
      <c r="M170" s="346"/>
      <c r="N170" s="347"/>
      <c r="O170" s="347"/>
      <c r="P170" s="347"/>
      <c r="Q170" s="347"/>
      <c r="R170" s="347"/>
      <c r="S170" s="347"/>
      <c r="T170" s="347"/>
      <c r="U170" s="347"/>
      <c r="V170" s="347"/>
      <c r="W170" s="347"/>
      <c r="X170" s="347"/>
      <c r="Y170" s="348"/>
      <c r="Z170" s="764"/>
      <c r="AA170" s="765"/>
      <c r="AB170" s="765"/>
      <c r="AC170" s="766"/>
      <c r="AD170" s="341"/>
      <c r="AE170" s="342"/>
      <c r="AF170" s="342"/>
      <c r="AG170" s="342"/>
      <c r="AH170" s="343"/>
      <c r="AI170" s="346"/>
      <c r="AJ170" s="347"/>
      <c r="AK170" s="347"/>
      <c r="AL170" s="347"/>
      <c r="AM170" s="347"/>
      <c r="AN170" s="347"/>
      <c r="AO170" s="347"/>
      <c r="AP170" s="347"/>
      <c r="AQ170" s="347"/>
      <c r="AR170" s="347"/>
      <c r="AS170" s="347"/>
      <c r="AT170" s="347"/>
      <c r="AU170" s="348"/>
      <c r="AV170" s="764"/>
      <c r="AW170" s="765"/>
      <c r="AX170" s="765"/>
      <c r="AY170" s="1043"/>
    </row>
    <row r="171" spans="2:51" ht="24.75" customHeight="1">
      <c r="B171" s="313"/>
      <c r="C171" s="314"/>
      <c r="D171" s="314"/>
      <c r="E171" s="314"/>
      <c r="F171" s="314"/>
      <c r="G171" s="315"/>
      <c r="H171" s="341"/>
      <c r="I171" s="342"/>
      <c r="J171" s="342"/>
      <c r="K171" s="342"/>
      <c r="L171" s="343"/>
      <c r="M171" s="346"/>
      <c r="N171" s="347"/>
      <c r="O171" s="347"/>
      <c r="P171" s="347"/>
      <c r="Q171" s="347"/>
      <c r="R171" s="347"/>
      <c r="S171" s="347"/>
      <c r="T171" s="347"/>
      <c r="U171" s="347"/>
      <c r="V171" s="347"/>
      <c r="W171" s="347"/>
      <c r="X171" s="347"/>
      <c r="Y171" s="348"/>
      <c r="Z171" s="764"/>
      <c r="AA171" s="765"/>
      <c r="AB171" s="765"/>
      <c r="AC171" s="765"/>
      <c r="AD171" s="341"/>
      <c r="AE171" s="342"/>
      <c r="AF171" s="342"/>
      <c r="AG171" s="342"/>
      <c r="AH171" s="343"/>
      <c r="AI171" s="346"/>
      <c r="AJ171" s="347"/>
      <c r="AK171" s="347"/>
      <c r="AL171" s="347"/>
      <c r="AM171" s="347"/>
      <c r="AN171" s="347"/>
      <c r="AO171" s="347"/>
      <c r="AP171" s="347"/>
      <c r="AQ171" s="347"/>
      <c r="AR171" s="347"/>
      <c r="AS171" s="347"/>
      <c r="AT171" s="347"/>
      <c r="AU171" s="348"/>
      <c r="AV171" s="764"/>
      <c r="AW171" s="765"/>
      <c r="AX171" s="765"/>
      <c r="AY171" s="1043"/>
    </row>
    <row r="172" spans="2:51" ht="24.75" customHeight="1">
      <c r="B172" s="313"/>
      <c r="C172" s="314"/>
      <c r="D172" s="314"/>
      <c r="E172" s="314"/>
      <c r="F172" s="314"/>
      <c r="G172" s="315"/>
      <c r="H172" s="341"/>
      <c r="I172" s="342"/>
      <c r="J172" s="342"/>
      <c r="K172" s="342"/>
      <c r="L172" s="343"/>
      <c r="M172" s="346"/>
      <c r="N172" s="347"/>
      <c r="O172" s="347"/>
      <c r="P172" s="347"/>
      <c r="Q172" s="347"/>
      <c r="R172" s="347"/>
      <c r="S172" s="347"/>
      <c r="T172" s="347"/>
      <c r="U172" s="347"/>
      <c r="V172" s="347"/>
      <c r="W172" s="347"/>
      <c r="X172" s="347"/>
      <c r="Y172" s="348"/>
      <c r="Z172" s="764"/>
      <c r="AA172" s="765"/>
      <c r="AB172" s="765"/>
      <c r="AC172" s="765"/>
      <c r="AD172" s="341"/>
      <c r="AE172" s="342"/>
      <c r="AF172" s="342"/>
      <c r="AG172" s="342"/>
      <c r="AH172" s="343"/>
      <c r="AI172" s="346"/>
      <c r="AJ172" s="347"/>
      <c r="AK172" s="347"/>
      <c r="AL172" s="347"/>
      <c r="AM172" s="347"/>
      <c r="AN172" s="347"/>
      <c r="AO172" s="347"/>
      <c r="AP172" s="347"/>
      <c r="AQ172" s="347"/>
      <c r="AR172" s="347"/>
      <c r="AS172" s="347"/>
      <c r="AT172" s="347"/>
      <c r="AU172" s="348"/>
      <c r="AV172" s="764"/>
      <c r="AW172" s="765"/>
      <c r="AX172" s="765"/>
      <c r="AY172" s="1043"/>
    </row>
    <row r="173" spans="2:51" ht="24.75" customHeight="1">
      <c r="B173" s="313"/>
      <c r="C173" s="314"/>
      <c r="D173" s="314"/>
      <c r="E173" s="314"/>
      <c r="F173" s="314"/>
      <c r="G173" s="315"/>
      <c r="H173" s="341"/>
      <c r="I173" s="342"/>
      <c r="J173" s="342"/>
      <c r="K173" s="342"/>
      <c r="L173" s="343"/>
      <c r="M173" s="346"/>
      <c r="N173" s="347"/>
      <c r="O173" s="347"/>
      <c r="P173" s="347"/>
      <c r="Q173" s="347"/>
      <c r="R173" s="347"/>
      <c r="S173" s="347"/>
      <c r="T173" s="347"/>
      <c r="U173" s="347"/>
      <c r="V173" s="347"/>
      <c r="W173" s="347"/>
      <c r="X173" s="347"/>
      <c r="Y173" s="348"/>
      <c r="Z173" s="764"/>
      <c r="AA173" s="765"/>
      <c r="AB173" s="765"/>
      <c r="AC173" s="765"/>
      <c r="AD173" s="341"/>
      <c r="AE173" s="342"/>
      <c r="AF173" s="342"/>
      <c r="AG173" s="342"/>
      <c r="AH173" s="343"/>
      <c r="AI173" s="346"/>
      <c r="AJ173" s="347"/>
      <c r="AK173" s="347"/>
      <c r="AL173" s="347"/>
      <c r="AM173" s="347"/>
      <c r="AN173" s="347"/>
      <c r="AO173" s="347"/>
      <c r="AP173" s="347"/>
      <c r="AQ173" s="347"/>
      <c r="AR173" s="347"/>
      <c r="AS173" s="347"/>
      <c r="AT173" s="347"/>
      <c r="AU173" s="348"/>
      <c r="AV173" s="764"/>
      <c r="AW173" s="765"/>
      <c r="AX173" s="765"/>
      <c r="AY173" s="1043"/>
    </row>
    <row r="174" spans="2:51" ht="24.75" customHeight="1">
      <c r="B174" s="313"/>
      <c r="C174" s="314"/>
      <c r="D174" s="314"/>
      <c r="E174" s="314"/>
      <c r="F174" s="314"/>
      <c r="G174" s="315"/>
      <c r="H174" s="642"/>
      <c r="I174" s="595"/>
      <c r="J174" s="595"/>
      <c r="K174" s="595"/>
      <c r="L174" s="596"/>
      <c r="M174" s="643"/>
      <c r="N174" s="644"/>
      <c r="O174" s="644"/>
      <c r="P174" s="644"/>
      <c r="Q174" s="644"/>
      <c r="R174" s="644"/>
      <c r="S174" s="644"/>
      <c r="T174" s="644"/>
      <c r="U174" s="644"/>
      <c r="V174" s="644"/>
      <c r="W174" s="644"/>
      <c r="X174" s="644"/>
      <c r="Y174" s="645"/>
      <c r="Z174" s="1003"/>
      <c r="AA174" s="1004"/>
      <c r="AB174" s="1004"/>
      <c r="AC174" s="1004"/>
      <c r="AD174" s="642"/>
      <c r="AE174" s="595"/>
      <c r="AF174" s="595"/>
      <c r="AG174" s="595"/>
      <c r="AH174" s="596"/>
      <c r="AI174" s="643"/>
      <c r="AJ174" s="644"/>
      <c r="AK174" s="644"/>
      <c r="AL174" s="644"/>
      <c r="AM174" s="644"/>
      <c r="AN174" s="644"/>
      <c r="AO174" s="644"/>
      <c r="AP174" s="644"/>
      <c r="AQ174" s="644"/>
      <c r="AR174" s="644"/>
      <c r="AS174" s="644"/>
      <c r="AT174" s="644"/>
      <c r="AU174" s="645"/>
      <c r="AV174" s="1003"/>
      <c r="AW174" s="1004"/>
      <c r="AX174" s="1004"/>
      <c r="AY174" s="1045"/>
    </row>
    <row r="175" spans="2:51" ht="24.75" customHeight="1">
      <c r="B175" s="313"/>
      <c r="C175" s="314"/>
      <c r="D175" s="314"/>
      <c r="E175" s="314"/>
      <c r="F175" s="314"/>
      <c r="G175" s="315"/>
      <c r="H175" s="716" t="s">
        <v>35</v>
      </c>
      <c r="I175" s="368"/>
      <c r="J175" s="368"/>
      <c r="K175" s="368"/>
      <c r="L175" s="368"/>
      <c r="M175" s="717"/>
      <c r="N175" s="718"/>
      <c r="O175" s="718"/>
      <c r="P175" s="718"/>
      <c r="Q175" s="718"/>
      <c r="R175" s="718"/>
      <c r="S175" s="718"/>
      <c r="T175" s="718"/>
      <c r="U175" s="718"/>
      <c r="V175" s="718"/>
      <c r="W175" s="718"/>
      <c r="X175" s="718"/>
      <c r="Y175" s="719"/>
      <c r="Z175" s="1005">
        <f>SUM(Z167:AC174)</f>
        <v>0.4</v>
      </c>
      <c r="AA175" s="1006"/>
      <c r="AB175" s="1006"/>
      <c r="AC175" s="1007"/>
      <c r="AD175" s="716" t="s">
        <v>35</v>
      </c>
      <c r="AE175" s="368"/>
      <c r="AF175" s="368"/>
      <c r="AG175" s="368"/>
      <c r="AH175" s="368"/>
      <c r="AI175" s="717"/>
      <c r="AJ175" s="718"/>
      <c r="AK175" s="718"/>
      <c r="AL175" s="718"/>
      <c r="AM175" s="718"/>
      <c r="AN175" s="718"/>
      <c r="AO175" s="718"/>
      <c r="AP175" s="718"/>
      <c r="AQ175" s="718"/>
      <c r="AR175" s="718"/>
      <c r="AS175" s="718"/>
      <c r="AT175" s="718"/>
      <c r="AU175" s="719"/>
      <c r="AV175" s="1005">
        <f>SUM(AV167:AY174)</f>
        <v>0</v>
      </c>
      <c r="AW175" s="1006"/>
      <c r="AX175" s="1006"/>
      <c r="AY175" s="1046"/>
    </row>
    <row r="176" spans="2:51" ht="24.75" customHeight="1">
      <c r="B176" s="313"/>
      <c r="C176" s="314"/>
      <c r="D176" s="314"/>
      <c r="E176" s="314"/>
      <c r="F176" s="314"/>
      <c r="G176" s="315"/>
      <c r="H176" s="721" t="s">
        <v>1480</v>
      </c>
      <c r="I176" s="724"/>
      <c r="J176" s="724"/>
      <c r="K176" s="724"/>
      <c r="L176" s="724"/>
      <c r="M176" s="724"/>
      <c r="N176" s="724"/>
      <c r="O176" s="724"/>
      <c r="P176" s="724"/>
      <c r="Q176" s="724"/>
      <c r="R176" s="724"/>
      <c r="S176" s="724"/>
      <c r="T176" s="724"/>
      <c r="U176" s="724"/>
      <c r="V176" s="724"/>
      <c r="W176" s="724"/>
      <c r="X176" s="724"/>
      <c r="Y176" s="724"/>
      <c r="Z176" s="724"/>
      <c r="AA176" s="724"/>
      <c r="AB176" s="724"/>
      <c r="AC176" s="737"/>
      <c r="AD176" s="721"/>
      <c r="AE176" s="724"/>
      <c r="AF176" s="724"/>
      <c r="AG176" s="724"/>
      <c r="AH176" s="724"/>
      <c r="AI176" s="724"/>
      <c r="AJ176" s="724"/>
      <c r="AK176" s="724"/>
      <c r="AL176" s="724"/>
      <c r="AM176" s="724"/>
      <c r="AN176" s="724"/>
      <c r="AO176" s="724"/>
      <c r="AP176" s="724"/>
      <c r="AQ176" s="724"/>
      <c r="AR176" s="724"/>
      <c r="AS176" s="724"/>
      <c r="AT176" s="724"/>
      <c r="AU176" s="724"/>
      <c r="AV176" s="724"/>
      <c r="AW176" s="724"/>
      <c r="AX176" s="724"/>
      <c r="AY176" s="725"/>
    </row>
    <row r="177" spans="2:51" ht="24.75" customHeight="1">
      <c r="B177" s="313"/>
      <c r="C177" s="314"/>
      <c r="D177" s="314"/>
      <c r="E177" s="314"/>
      <c r="F177" s="314"/>
      <c r="G177" s="315"/>
      <c r="H177" s="726" t="s">
        <v>60</v>
      </c>
      <c r="I177" s="519"/>
      <c r="J177" s="519"/>
      <c r="K177" s="519"/>
      <c r="L177" s="519"/>
      <c r="M177" s="329" t="s">
        <v>143</v>
      </c>
      <c r="N177" s="290"/>
      <c r="O177" s="290"/>
      <c r="P177" s="290"/>
      <c r="Q177" s="290"/>
      <c r="R177" s="290"/>
      <c r="S177" s="290"/>
      <c r="T177" s="290"/>
      <c r="U177" s="290"/>
      <c r="V177" s="290"/>
      <c r="W177" s="290"/>
      <c r="X177" s="290"/>
      <c r="Y177" s="731"/>
      <c r="Z177" s="323" t="s">
        <v>144</v>
      </c>
      <c r="AA177" s="732"/>
      <c r="AB177" s="732"/>
      <c r="AC177" s="738"/>
      <c r="AD177" s="726" t="s">
        <v>60</v>
      </c>
      <c r="AE177" s="519"/>
      <c r="AF177" s="519"/>
      <c r="AG177" s="519"/>
      <c r="AH177" s="519"/>
      <c r="AI177" s="329" t="s">
        <v>143</v>
      </c>
      <c r="AJ177" s="290"/>
      <c r="AK177" s="290"/>
      <c r="AL177" s="290"/>
      <c r="AM177" s="290"/>
      <c r="AN177" s="290"/>
      <c r="AO177" s="290"/>
      <c r="AP177" s="290"/>
      <c r="AQ177" s="290"/>
      <c r="AR177" s="290"/>
      <c r="AS177" s="290"/>
      <c r="AT177" s="290"/>
      <c r="AU177" s="731"/>
      <c r="AV177" s="323" t="s">
        <v>144</v>
      </c>
      <c r="AW177" s="732"/>
      <c r="AX177" s="732"/>
      <c r="AY177" s="733"/>
    </row>
    <row r="178" spans="2:51" ht="24.75" customHeight="1">
      <c r="B178" s="313"/>
      <c r="C178" s="314"/>
      <c r="D178" s="314"/>
      <c r="E178" s="314"/>
      <c r="F178" s="314"/>
      <c r="G178" s="315"/>
      <c r="H178" s="703" t="s">
        <v>264</v>
      </c>
      <c r="I178" s="600"/>
      <c r="J178" s="600"/>
      <c r="K178" s="600"/>
      <c r="L178" s="601"/>
      <c r="M178" s="704" t="s">
        <v>1433</v>
      </c>
      <c r="N178" s="734"/>
      <c r="O178" s="734"/>
      <c r="P178" s="734"/>
      <c r="Q178" s="734"/>
      <c r="R178" s="734"/>
      <c r="S178" s="734"/>
      <c r="T178" s="734"/>
      <c r="U178" s="734"/>
      <c r="V178" s="734"/>
      <c r="W178" s="734"/>
      <c r="X178" s="734"/>
      <c r="Y178" s="735"/>
      <c r="Z178" s="767">
        <v>0.3</v>
      </c>
      <c r="AA178" s="768"/>
      <c r="AB178" s="768"/>
      <c r="AC178" s="769"/>
      <c r="AD178" s="703"/>
      <c r="AE178" s="600"/>
      <c r="AF178" s="600"/>
      <c r="AG178" s="600"/>
      <c r="AH178" s="601"/>
      <c r="AI178" s="704"/>
      <c r="AJ178" s="734"/>
      <c r="AK178" s="734"/>
      <c r="AL178" s="734"/>
      <c r="AM178" s="734"/>
      <c r="AN178" s="734"/>
      <c r="AO178" s="734"/>
      <c r="AP178" s="734"/>
      <c r="AQ178" s="734"/>
      <c r="AR178" s="734"/>
      <c r="AS178" s="734"/>
      <c r="AT178" s="734"/>
      <c r="AU178" s="735"/>
      <c r="AV178" s="767"/>
      <c r="AW178" s="768"/>
      <c r="AX178" s="768"/>
      <c r="AY178" s="1044"/>
    </row>
    <row r="179" spans="2:51" ht="24.75" customHeight="1">
      <c r="B179" s="313"/>
      <c r="C179" s="314"/>
      <c r="D179" s="314"/>
      <c r="E179" s="314"/>
      <c r="F179" s="314"/>
      <c r="G179" s="315"/>
      <c r="H179" s="341"/>
      <c r="I179" s="342"/>
      <c r="J179" s="342"/>
      <c r="K179" s="342"/>
      <c r="L179" s="343"/>
      <c r="M179" s="346"/>
      <c r="N179" s="347"/>
      <c r="O179" s="347"/>
      <c r="P179" s="347"/>
      <c r="Q179" s="347"/>
      <c r="R179" s="347"/>
      <c r="S179" s="347"/>
      <c r="T179" s="347"/>
      <c r="U179" s="347"/>
      <c r="V179" s="347"/>
      <c r="W179" s="347"/>
      <c r="X179" s="347"/>
      <c r="Y179" s="348"/>
      <c r="Z179" s="764"/>
      <c r="AA179" s="765"/>
      <c r="AB179" s="765"/>
      <c r="AC179" s="766"/>
      <c r="AD179" s="341"/>
      <c r="AE179" s="342"/>
      <c r="AF179" s="342"/>
      <c r="AG179" s="342"/>
      <c r="AH179" s="343"/>
      <c r="AI179" s="346"/>
      <c r="AJ179" s="347"/>
      <c r="AK179" s="347"/>
      <c r="AL179" s="347"/>
      <c r="AM179" s="347"/>
      <c r="AN179" s="347"/>
      <c r="AO179" s="347"/>
      <c r="AP179" s="347"/>
      <c r="AQ179" s="347"/>
      <c r="AR179" s="347"/>
      <c r="AS179" s="347"/>
      <c r="AT179" s="347"/>
      <c r="AU179" s="348"/>
      <c r="AV179" s="764"/>
      <c r="AW179" s="765"/>
      <c r="AX179" s="765"/>
      <c r="AY179" s="1043"/>
    </row>
    <row r="180" spans="2:51" ht="24.75" customHeight="1">
      <c r="B180" s="313"/>
      <c r="C180" s="314"/>
      <c r="D180" s="314"/>
      <c r="E180" s="314"/>
      <c r="F180" s="314"/>
      <c r="G180" s="315"/>
      <c r="H180" s="341"/>
      <c r="I180" s="342"/>
      <c r="J180" s="342"/>
      <c r="K180" s="342"/>
      <c r="L180" s="343"/>
      <c r="M180" s="346"/>
      <c r="N180" s="347"/>
      <c r="O180" s="347"/>
      <c r="P180" s="347"/>
      <c r="Q180" s="347"/>
      <c r="R180" s="347"/>
      <c r="S180" s="347"/>
      <c r="T180" s="347"/>
      <c r="U180" s="347"/>
      <c r="V180" s="347"/>
      <c r="W180" s="347"/>
      <c r="X180" s="347"/>
      <c r="Y180" s="348"/>
      <c r="Z180" s="764"/>
      <c r="AA180" s="765"/>
      <c r="AB180" s="765"/>
      <c r="AC180" s="766"/>
      <c r="AD180" s="341"/>
      <c r="AE180" s="342"/>
      <c r="AF180" s="342"/>
      <c r="AG180" s="342"/>
      <c r="AH180" s="343"/>
      <c r="AI180" s="346"/>
      <c r="AJ180" s="347"/>
      <c r="AK180" s="347"/>
      <c r="AL180" s="347"/>
      <c r="AM180" s="347"/>
      <c r="AN180" s="347"/>
      <c r="AO180" s="347"/>
      <c r="AP180" s="347"/>
      <c r="AQ180" s="347"/>
      <c r="AR180" s="347"/>
      <c r="AS180" s="347"/>
      <c r="AT180" s="347"/>
      <c r="AU180" s="348"/>
      <c r="AV180" s="764"/>
      <c r="AW180" s="765"/>
      <c r="AX180" s="765"/>
      <c r="AY180" s="1043"/>
    </row>
    <row r="181" spans="2:51" ht="24.75" customHeight="1">
      <c r="B181" s="313"/>
      <c r="C181" s="314"/>
      <c r="D181" s="314"/>
      <c r="E181" s="314"/>
      <c r="F181" s="314"/>
      <c r="G181" s="315"/>
      <c r="H181" s="341"/>
      <c r="I181" s="342"/>
      <c r="J181" s="342"/>
      <c r="K181" s="342"/>
      <c r="L181" s="343"/>
      <c r="M181" s="346"/>
      <c r="N181" s="347"/>
      <c r="O181" s="347"/>
      <c r="P181" s="347"/>
      <c r="Q181" s="347"/>
      <c r="R181" s="347"/>
      <c r="S181" s="347"/>
      <c r="T181" s="347"/>
      <c r="U181" s="347"/>
      <c r="V181" s="347"/>
      <c r="W181" s="347"/>
      <c r="X181" s="347"/>
      <c r="Y181" s="348"/>
      <c r="Z181" s="764"/>
      <c r="AA181" s="765"/>
      <c r="AB181" s="765"/>
      <c r="AC181" s="766"/>
      <c r="AD181" s="341"/>
      <c r="AE181" s="342"/>
      <c r="AF181" s="342"/>
      <c r="AG181" s="342"/>
      <c r="AH181" s="343"/>
      <c r="AI181" s="346"/>
      <c r="AJ181" s="347"/>
      <c r="AK181" s="347"/>
      <c r="AL181" s="347"/>
      <c r="AM181" s="347"/>
      <c r="AN181" s="347"/>
      <c r="AO181" s="347"/>
      <c r="AP181" s="347"/>
      <c r="AQ181" s="347"/>
      <c r="AR181" s="347"/>
      <c r="AS181" s="347"/>
      <c r="AT181" s="347"/>
      <c r="AU181" s="348"/>
      <c r="AV181" s="764"/>
      <c r="AW181" s="765"/>
      <c r="AX181" s="765"/>
      <c r="AY181" s="1043"/>
    </row>
    <row r="182" spans="2:51" ht="24.75" customHeight="1">
      <c r="B182" s="313"/>
      <c r="C182" s="314"/>
      <c r="D182" s="314"/>
      <c r="E182" s="314"/>
      <c r="F182" s="314"/>
      <c r="G182" s="315"/>
      <c r="H182" s="341"/>
      <c r="I182" s="342"/>
      <c r="J182" s="342"/>
      <c r="K182" s="342"/>
      <c r="L182" s="343"/>
      <c r="M182" s="346"/>
      <c r="N182" s="347"/>
      <c r="O182" s="347"/>
      <c r="P182" s="347"/>
      <c r="Q182" s="347"/>
      <c r="R182" s="347"/>
      <c r="S182" s="347"/>
      <c r="T182" s="347"/>
      <c r="U182" s="347"/>
      <c r="V182" s="347"/>
      <c r="W182" s="347"/>
      <c r="X182" s="347"/>
      <c r="Y182" s="348"/>
      <c r="Z182" s="764"/>
      <c r="AA182" s="765"/>
      <c r="AB182" s="765"/>
      <c r="AC182" s="765"/>
      <c r="AD182" s="341"/>
      <c r="AE182" s="342"/>
      <c r="AF182" s="342"/>
      <c r="AG182" s="342"/>
      <c r="AH182" s="343"/>
      <c r="AI182" s="346"/>
      <c r="AJ182" s="347"/>
      <c r="AK182" s="347"/>
      <c r="AL182" s="347"/>
      <c r="AM182" s="347"/>
      <c r="AN182" s="347"/>
      <c r="AO182" s="347"/>
      <c r="AP182" s="347"/>
      <c r="AQ182" s="347"/>
      <c r="AR182" s="347"/>
      <c r="AS182" s="347"/>
      <c r="AT182" s="347"/>
      <c r="AU182" s="348"/>
      <c r="AV182" s="764"/>
      <c r="AW182" s="765"/>
      <c r="AX182" s="765"/>
      <c r="AY182" s="1043"/>
    </row>
    <row r="183" spans="2:51" ht="24.75" customHeight="1">
      <c r="B183" s="313"/>
      <c r="C183" s="314"/>
      <c r="D183" s="314"/>
      <c r="E183" s="314"/>
      <c r="F183" s="314"/>
      <c r="G183" s="315"/>
      <c r="H183" s="341"/>
      <c r="I183" s="342"/>
      <c r="J183" s="342"/>
      <c r="K183" s="342"/>
      <c r="L183" s="343"/>
      <c r="M183" s="346"/>
      <c r="N183" s="347"/>
      <c r="O183" s="347"/>
      <c r="P183" s="347"/>
      <c r="Q183" s="347"/>
      <c r="R183" s="347"/>
      <c r="S183" s="347"/>
      <c r="T183" s="347"/>
      <c r="U183" s="347"/>
      <c r="V183" s="347"/>
      <c r="W183" s="347"/>
      <c r="X183" s="347"/>
      <c r="Y183" s="348"/>
      <c r="Z183" s="764"/>
      <c r="AA183" s="765"/>
      <c r="AB183" s="765"/>
      <c r="AC183" s="765"/>
      <c r="AD183" s="341"/>
      <c r="AE183" s="342"/>
      <c r="AF183" s="342"/>
      <c r="AG183" s="342"/>
      <c r="AH183" s="343"/>
      <c r="AI183" s="346"/>
      <c r="AJ183" s="347"/>
      <c r="AK183" s="347"/>
      <c r="AL183" s="347"/>
      <c r="AM183" s="347"/>
      <c r="AN183" s="347"/>
      <c r="AO183" s="347"/>
      <c r="AP183" s="347"/>
      <c r="AQ183" s="347"/>
      <c r="AR183" s="347"/>
      <c r="AS183" s="347"/>
      <c r="AT183" s="347"/>
      <c r="AU183" s="348"/>
      <c r="AV183" s="764"/>
      <c r="AW183" s="765"/>
      <c r="AX183" s="765"/>
      <c r="AY183" s="1043"/>
    </row>
    <row r="184" spans="2:51" ht="24.75" customHeight="1">
      <c r="B184" s="313"/>
      <c r="C184" s="314"/>
      <c r="D184" s="314"/>
      <c r="E184" s="314"/>
      <c r="F184" s="314"/>
      <c r="G184" s="315"/>
      <c r="H184" s="341"/>
      <c r="I184" s="342"/>
      <c r="J184" s="342"/>
      <c r="K184" s="342"/>
      <c r="L184" s="343"/>
      <c r="M184" s="346"/>
      <c r="N184" s="347"/>
      <c r="O184" s="347"/>
      <c r="P184" s="347"/>
      <c r="Q184" s="347"/>
      <c r="R184" s="347"/>
      <c r="S184" s="347"/>
      <c r="T184" s="347"/>
      <c r="U184" s="347"/>
      <c r="V184" s="347"/>
      <c r="W184" s="347"/>
      <c r="X184" s="347"/>
      <c r="Y184" s="348"/>
      <c r="Z184" s="764"/>
      <c r="AA184" s="765"/>
      <c r="AB184" s="765"/>
      <c r="AC184" s="765"/>
      <c r="AD184" s="341"/>
      <c r="AE184" s="342"/>
      <c r="AF184" s="342"/>
      <c r="AG184" s="342"/>
      <c r="AH184" s="343"/>
      <c r="AI184" s="346"/>
      <c r="AJ184" s="347"/>
      <c r="AK184" s="347"/>
      <c r="AL184" s="347"/>
      <c r="AM184" s="347"/>
      <c r="AN184" s="347"/>
      <c r="AO184" s="347"/>
      <c r="AP184" s="347"/>
      <c r="AQ184" s="347"/>
      <c r="AR184" s="347"/>
      <c r="AS184" s="347"/>
      <c r="AT184" s="347"/>
      <c r="AU184" s="348"/>
      <c r="AV184" s="764"/>
      <c r="AW184" s="765"/>
      <c r="AX184" s="765"/>
      <c r="AY184" s="1043"/>
    </row>
    <row r="185" spans="2:51" ht="24.75" customHeight="1">
      <c r="B185" s="313"/>
      <c r="C185" s="314"/>
      <c r="D185" s="314"/>
      <c r="E185" s="314"/>
      <c r="F185" s="314"/>
      <c r="G185" s="315"/>
      <c r="H185" s="642"/>
      <c r="I185" s="595"/>
      <c r="J185" s="595"/>
      <c r="K185" s="595"/>
      <c r="L185" s="596"/>
      <c r="M185" s="643"/>
      <c r="N185" s="644"/>
      <c r="O185" s="644"/>
      <c r="P185" s="644"/>
      <c r="Q185" s="644"/>
      <c r="R185" s="644"/>
      <c r="S185" s="644"/>
      <c r="T185" s="644"/>
      <c r="U185" s="644"/>
      <c r="V185" s="644"/>
      <c r="W185" s="644"/>
      <c r="X185" s="644"/>
      <c r="Y185" s="645"/>
      <c r="Z185" s="1003"/>
      <c r="AA185" s="1004"/>
      <c r="AB185" s="1004"/>
      <c r="AC185" s="1004"/>
      <c r="AD185" s="642"/>
      <c r="AE185" s="595"/>
      <c r="AF185" s="595"/>
      <c r="AG185" s="595"/>
      <c r="AH185" s="596"/>
      <c r="AI185" s="643"/>
      <c r="AJ185" s="644"/>
      <c r="AK185" s="644"/>
      <c r="AL185" s="644"/>
      <c r="AM185" s="644"/>
      <c r="AN185" s="644"/>
      <c r="AO185" s="644"/>
      <c r="AP185" s="644"/>
      <c r="AQ185" s="644"/>
      <c r="AR185" s="644"/>
      <c r="AS185" s="644"/>
      <c r="AT185" s="644"/>
      <c r="AU185" s="645"/>
      <c r="AV185" s="1003"/>
      <c r="AW185" s="1004"/>
      <c r="AX185" s="1004"/>
      <c r="AY185" s="1045"/>
    </row>
    <row r="186" spans="2:51" ht="24.75" customHeight="1">
      <c r="B186" s="313"/>
      <c r="C186" s="314"/>
      <c r="D186" s="314"/>
      <c r="E186" s="314"/>
      <c r="F186" s="314"/>
      <c r="G186" s="315"/>
      <c r="H186" s="716" t="s">
        <v>35</v>
      </c>
      <c r="I186" s="368"/>
      <c r="J186" s="368"/>
      <c r="K186" s="368"/>
      <c r="L186" s="368"/>
      <c r="M186" s="717"/>
      <c r="N186" s="718"/>
      <c r="O186" s="718"/>
      <c r="P186" s="718"/>
      <c r="Q186" s="718"/>
      <c r="R186" s="718"/>
      <c r="S186" s="718"/>
      <c r="T186" s="718"/>
      <c r="U186" s="718"/>
      <c r="V186" s="718"/>
      <c r="W186" s="718"/>
      <c r="X186" s="718"/>
      <c r="Y186" s="719"/>
      <c r="Z186" s="1005">
        <f>SUM(Z178:AC185)</f>
        <v>0.3</v>
      </c>
      <c r="AA186" s="1006"/>
      <c r="AB186" s="1006"/>
      <c r="AC186" s="1007"/>
      <c r="AD186" s="716" t="s">
        <v>35</v>
      </c>
      <c r="AE186" s="368"/>
      <c r="AF186" s="368"/>
      <c r="AG186" s="368"/>
      <c r="AH186" s="368"/>
      <c r="AI186" s="717"/>
      <c r="AJ186" s="718"/>
      <c r="AK186" s="718"/>
      <c r="AL186" s="718"/>
      <c r="AM186" s="718"/>
      <c r="AN186" s="718"/>
      <c r="AO186" s="718"/>
      <c r="AP186" s="718"/>
      <c r="AQ186" s="718"/>
      <c r="AR186" s="718"/>
      <c r="AS186" s="718"/>
      <c r="AT186" s="718"/>
      <c r="AU186" s="719"/>
      <c r="AV186" s="1005">
        <f>SUM(AV178:AY185)</f>
        <v>0</v>
      </c>
      <c r="AW186" s="1006"/>
      <c r="AX186" s="1006"/>
      <c r="AY186" s="1046"/>
    </row>
    <row r="187" spans="2:51" ht="24.75" customHeight="1">
      <c r="B187" s="313"/>
      <c r="C187" s="314"/>
      <c r="D187" s="314"/>
      <c r="E187" s="314"/>
      <c r="F187" s="314"/>
      <c r="G187" s="315"/>
      <c r="H187" s="721"/>
      <c r="I187" s="724"/>
      <c r="J187" s="724"/>
      <c r="K187" s="724"/>
      <c r="L187" s="724"/>
      <c r="M187" s="724"/>
      <c r="N187" s="724"/>
      <c r="O187" s="724"/>
      <c r="P187" s="724"/>
      <c r="Q187" s="724"/>
      <c r="R187" s="724"/>
      <c r="S187" s="724"/>
      <c r="T187" s="724"/>
      <c r="U187" s="724"/>
      <c r="V187" s="724"/>
      <c r="W187" s="724"/>
      <c r="X187" s="724"/>
      <c r="Y187" s="724"/>
      <c r="Z187" s="724"/>
      <c r="AA187" s="724"/>
      <c r="AB187" s="724"/>
      <c r="AC187" s="737"/>
      <c r="AD187" s="721"/>
      <c r="AE187" s="724"/>
      <c r="AF187" s="724"/>
      <c r="AG187" s="724"/>
      <c r="AH187" s="724"/>
      <c r="AI187" s="724"/>
      <c r="AJ187" s="724"/>
      <c r="AK187" s="724"/>
      <c r="AL187" s="724"/>
      <c r="AM187" s="724"/>
      <c r="AN187" s="724"/>
      <c r="AO187" s="724"/>
      <c r="AP187" s="724"/>
      <c r="AQ187" s="724"/>
      <c r="AR187" s="724"/>
      <c r="AS187" s="724"/>
      <c r="AT187" s="724"/>
      <c r="AU187" s="724"/>
      <c r="AV187" s="724"/>
      <c r="AW187" s="724"/>
      <c r="AX187" s="724"/>
      <c r="AY187" s="725"/>
    </row>
    <row r="188" spans="2:51" ht="24.75" customHeight="1">
      <c r="B188" s="313"/>
      <c r="C188" s="314"/>
      <c r="D188" s="314"/>
      <c r="E188" s="314"/>
      <c r="F188" s="314"/>
      <c r="G188" s="315"/>
      <c r="H188" s="726" t="s">
        <v>60</v>
      </c>
      <c r="I188" s="519"/>
      <c r="J188" s="519"/>
      <c r="K188" s="519"/>
      <c r="L188" s="519"/>
      <c r="M188" s="329" t="s">
        <v>143</v>
      </c>
      <c r="N188" s="290"/>
      <c r="O188" s="290"/>
      <c r="P188" s="290"/>
      <c r="Q188" s="290"/>
      <c r="R188" s="290"/>
      <c r="S188" s="290"/>
      <c r="T188" s="290"/>
      <c r="U188" s="290"/>
      <c r="V188" s="290"/>
      <c r="W188" s="290"/>
      <c r="X188" s="290"/>
      <c r="Y188" s="731"/>
      <c r="Z188" s="323" t="s">
        <v>144</v>
      </c>
      <c r="AA188" s="732"/>
      <c r="AB188" s="732"/>
      <c r="AC188" s="738"/>
      <c r="AD188" s="726" t="s">
        <v>60</v>
      </c>
      <c r="AE188" s="519"/>
      <c r="AF188" s="519"/>
      <c r="AG188" s="519"/>
      <c r="AH188" s="519"/>
      <c r="AI188" s="329" t="s">
        <v>143</v>
      </c>
      <c r="AJ188" s="290"/>
      <c r="AK188" s="290"/>
      <c r="AL188" s="290"/>
      <c r="AM188" s="290"/>
      <c r="AN188" s="290"/>
      <c r="AO188" s="290"/>
      <c r="AP188" s="290"/>
      <c r="AQ188" s="290"/>
      <c r="AR188" s="290"/>
      <c r="AS188" s="290"/>
      <c r="AT188" s="290"/>
      <c r="AU188" s="731"/>
      <c r="AV188" s="323" t="s">
        <v>144</v>
      </c>
      <c r="AW188" s="732"/>
      <c r="AX188" s="732"/>
      <c r="AY188" s="733"/>
    </row>
    <row r="189" spans="2:51" ht="24.75" customHeight="1">
      <c r="B189" s="313"/>
      <c r="C189" s="314"/>
      <c r="D189" s="314"/>
      <c r="E189" s="314"/>
      <c r="F189" s="314"/>
      <c r="G189" s="315"/>
      <c r="H189" s="703"/>
      <c r="I189" s="600"/>
      <c r="J189" s="600"/>
      <c r="K189" s="600"/>
      <c r="L189" s="601"/>
      <c r="M189" s="704"/>
      <c r="N189" s="734"/>
      <c r="O189" s="734"/>
      <c r="P189" s="734"/>
      <c r="Q189" s="734"/>
      <c r="R189" s="734"/>
      <c r="S189" s="734"/>
      <c r="T189" s="734"/>
      <c r="U189" s="734"/>
      <c r="V189" s="734"/>
      <c r="W189" s="734"/>
      <c r="X189" s="734"/>
      <c r="Y189" s="735"/>
      <c r="Z189" s="767"/>
      <c r="AA189" s="768"/>
      <c r="AB189" s="768"/>
      <c r="AC189" s="769"/>
      <c r="AD189" s="703"/>
      <c r="AE189" s="600"/>
      <c r="AF189" s="600"/>
      <c r="AG189" s="600"/>
      <c r="AH189" s="601"/>
      <c r="AI189" s="704"/>
      <c r="AJ189" s="734"/>
      <c r="AK189" s="734"/>
      <c r="AL189" s="734"/>
      <c r="AM189" s="734"/>
      <c r="AN189" s="734"/>
      <c r="AO189" s="734"/>
      <c r="AP189" s="734"/>
      <c r="AQ189" s="734"/>
      <c r="AR189" s="734"/>
      <c r="AS189" s="734"/>
      <c r="AT189" s="734"/>
      <c r="AU189" s="735"/>
      <c r="AV189" s="767"/>
      <c r="AW189" s="768"/>
      <c r="AX189" s="768"/>
      <c r="AY189" s="1044"/>
    </row>
    <row r="190" spans="2:51" ht="24.75" customHeight="1">
      <c r="B190" s="313"/>
      <c r="C190" s="314"/>
      <c r="D190" s="314"/>
      <c r="E190" s="314"/>
      <c r="F190" s="314"/>
      <c r="G190" s="315"/>
      <c r="H190" s="341"/>
      <c r="I190" s="342"/>
      <c r="J190" s="342"/>
      <c r="K190" s="342"/>
      <c r="L190" s="343"/>
      <c r="M190" s="346"/>
      <c r="N190" s="347"/>
      <c r="O190" s="347"/>
      <c r="P190" s="347"/>
      <c r="Q190" s="347"/>
      <c r="R190" s="347"/>
      <c r="S190" s="347"/>
      <c r="T190" s="347"/>
      <c r="U190" s="347"/>
      <c r="V190" s="347"/>
      <c r="W190" s="347"/>
      <c r="X190" s="347"/>
      <c r="Y190" s="348"/>
      <c r="Z190" s="764"/>
      <c r="AA190" s="765"/>
      <c r="AB190" s="765"/>
      <c r="AC190" s="766"/>
      <c r="AD190" s="341"/>
      <c r="AE190" s="342"/>
      <c r="AF190" s="342"/>
      <c r="AG190" s="342"/>
      <c r="AH190" s="343"/>
      <c r="AI190" s="346"/>
      <c r="AJ190" s="347"/>
      <c r="AK190" s="347"/>
      <c r="AL190" s="347"/>
      <c r="AM190" s="347"/>
      <c r="AN190" s="347"/>
      <c r="AO190" s="347"/>
      <c r="AP190" s="347"/>
      <c r="AQ190" s="347"/>
      <c r="AR190" s="347"/>
      <c r="AS190" s="347"/>
      <c r="AT190" s="347"/>
      <c r="AU190" s="348"/>
      <c r="AV190" s="764"/>
      <c r="AW190" s="765"/>
      <c r="AX190" s="765"/>
      <c r="AY190" s="1043"/>
    </row>
    <row r="191" spans="2:51" ht="24.75" customHeight="1">
      <c r="B191" s="313"/>
      <c r="C191" s="314"/>
      <c r="D191" s="314"/>
      <c r="E191" s="314"/>
      <c r="F191" s="314"/>
      <c r="G191" s="315"/>
      <c r="H191" s="341"/>
      <c r="I191" s="342"/>
      <c r="J191" s="342"/>
      <c r="K191" s="342"/>
      <c r="L191" s="343"/>
      <c r="M191" s="346"/>
      <c r="N191" s="347"/>
      <c r="O191" s="347"/>
      <c r="P191" s="347"/>
      <c r="Q191" s="347"/>
      <c r="R191" s="347"/>
      <c r="S191" s="347"/>
      <c r="T191" s="347"/>
      <c r="U191" s="347"/>
      <c r="V191" s="347"/>
      <c r="W191" s="347"/>
      <c r="X191" s="347"/>
      <c r="Y191" s="348"/>
      <c r="Z191" s="764"/>
      <c r="AA191" s="765"/>
      <c r="AB191" s="765"/>
      <c r="AC191" s="766"/>
      <c r="AD191" s="341"/>
      <c r="AE191" s="342"/>
      <c r="AF191" s="342"/>
      <c r="AG191" s="342"/>
      <c r="AH191" s="343"/>
      <c r="AI191" s="346"/>
      <c r="AJ191" s="347"/>
      <c r="AK191" s="347"/>
      <c r="AL191" s="347"/>
      <c r="AM191" s="347"/>
      <c r="AN191" s="347"/>
      <c r="AO191" s="347"/>
      <c r="AP191" s="347"/>
      <c r="AQ191" s="347"/>
      <c r="AR191" s="347"/>
      <c r="AS191" s="347"/>
      <c r="AT191" s="347"/>
      <c r="AU191" s="348"/>
      <c r="AV191" s="764"/>
      <c r="AW191" s="765"/>
      <c r="AX191" s="765"/>
      <c r="AY191" s="1043"/>
    </row>
    <row r="192" spans="2:51" ht="24.75" customHeight="1">
      <c r="B192" s="313"/>
      <c r="C192" s="314"/>
      <c r="D192" s="314"/>
      <c r="E192" s="314"/>
      <c r="F192" s="314"/>
      <c r="G192" s="315"/>
      <c r="H192" s="341"/>
      <c r="I192" s="342"/>
      <c r="J192" s="342"/>
      <c r="K192" s="342"/>
      <c r="L192" s="343"/>
      <c r="M192" s="346"/>
      <c r="N192" s="347"/>
      <c r="O192" s="347"/>
      <c r="P192" s="347"/>
      <c r="Q192" s="347"/>
      <c r="R192" s="347"/>
      <c r="S192" s="347"/>
      <c r="T192" s="347"/>
      <c r="U192" s="347"/>
      <c r="V192" s="347"/>
      <c r="W192" s="347"/>
      <c r="X192" s="347"/>
      <c r="Y192" s="348"/>
      <c r="Z192" s="764"/>
      <c r="AA192" s="765"/>
      <c r="AB192" s="765"/>
      <c r="AC192" s="766"/>
      <c r="AD192" s="341"/>
      <c r="AE192" s="342"/>
      <c r="AF192" s="342"/>
      <c r="AG192" s="342"/>
      <c r="AH192" s="343"/>
      <c r="AI192" s="346"/>
      <c r="AJ192" s="347"/>
      <c r="AK192" s="347"/>
      <c r="AL192" s="347"/>
      <c r="AM192" s="347"/>
      <c r="AN192" s="347"/>
      <c r="AO192" s="347"/>
      <c r="AP192" s="347"/>
      <c r="AQ192" s="347"/>
      <c r="AR192" s="347"/>
      <c r="AS192" s="347"/>
      <c r="AT192" s="347"/>
      <c r="AU192" s="348"/>
      <c r="AV192" s="764"/>
      <c r="AW192" s="765"/>
      <c r="AX192" s="765"/>
      <c r="AY192" s="1043"/>
    </row>
    <row r="193" spans="2:51" ht="24.75" customHeight="1">
      <c r="B193" s="313"/>
      <c r="C193" s="314"/>
      <c r="D193" s="314"/>
      <c r="E193" s="314"/>
      <c r="F193" s="314"/>
      <c r="G193" s="315"/>
      <c r="H193" s="341"/>
      <c r="I193" s="342"/>
      <c r="J193" s="342"/>
      <c r="K193" s="342"/>
      <c r="L193" s="343"/>
      <c r="M193" s="346"/>
      <c r="N193" s="347"/>
      <c r="O193" s="347"/>
      <c r="P193" s="347"/>
      <c r="Q193" s="347"/>
      <c r="R193" s="347"/>
      <c r="S193" s="347"/>
      <c r="T193" s="347"/>
      <c r="U193" s="347"/>
      <c r="V193" s="347"/>
      <c r="W193" s="347"/>
      <c r="X193" s="347"/>
      <c r="Y193" s="348"/>
      <c r="Z193" s="764"/>
      <c r="AA193" s="765"/>
      <c r="AB193" s="765"/>
      <c r="AC193" s="765"/>
      <c r="AD193" s="341"/>
      <c r="AE193" s="342"/>
      <c r="AF193" s="342"/>
      <c r="AG193" s="342"/>
      <c r="AH193" s="343"/>
      <c r="AI193" s="346"/>
      <c r="AJ193" s="347"/>
      <c r="AK193" s="347"/>
      <c r="AL193" s="347"/>
      <c r="AM193" s="347"/>
      <c r="AN193" s="347"/>
      <c r="AO193" s="347"/>
      <c r="AP193" s="347"/>
      <c r="AQ193" s="347"/>
      <c r="AR193" s="347"/>
      <c r="AS193" s="347"/>
      <c r="AT193" s="347"/>
      <c r="AU193" s="348"/>
      <c r="AV193" s="764"/>
      <c r="AW193" s="765"/>
      <c r="AX193" s="765"/>
      <c r="AY193" s="1043"/>
    </row>
    <row r="194" spans="2:51" ht="24.75" customHeight="1">
      <c r="B194" s="313"/>
      <c r="C194" s="314"/>
      <c r="D194" s="314"/>
      <c r="E194" s="314"/>
      <c r="F194" s="314"/>
      <c r="G194" s="315"/>
      <c r="H194" s="341"/>
      <c r="I194" s="342"/>
      <c r="J194" s="342"/>
      <c r="K194" s="342"/>
      <c r="L194" s="343"/>
      <c r="M194" s="346"/>
      <c r="N194" s="347"/>
      <c r="O194" s="347"/>
      <c r="P194" s="347"/>
      <c r="Q194" s="347"/>
      <c r="R194" s="347"/>
      <c r="S194" s="347"/>
      <c r="T194" s="347"/>
      <c r="U194" s="347"/>
      <c r="V194" s="347"/>
      <c r="W194" s="347"/>
      <c r="X194" s="347"/>
      <c r="Y194" s="348"/>
      <c r="Z194" s="764"/>
      <c r="AA194" s="765"/>
      <c r="AB194" s="765"/>
      <c r="AC194" s="765"/>
      <c r="AD194" s="341"/>
      <c r="AE194" s="342"/>
      <c r="AF194" s="342"/>
      <c r="AG194" s="342"/>
      <c r="AH194" s="343"/>
      <c r="AI194" s="346"/>
      <c r="AJ194" s="347"/>
      <c r="AK194" s="347"/>
      <c r="AL194" s="347"/>
      <c r="AM194" s="347"/>
      <c r="AN194" s="347"/>
      <c r="AO194" s="347"/>
      <c r="AP194" s="347"/>
      <c r="AQ194" s="347"/>
      <c r="AR194" s="347"/>
      <c r="AS194" s="347"/>
      <c r="AT194" s="347"/>
      <c r="AU194" s="348"/>
      <c r="AV194" s="764"/>
      <c r="AW194" s="765"/>
      <c r="AX194" s="765"/>
      <c r="AY194" s="1043"/>
    </row>
    <row r="195" spans="2:51" ht="24.75" customHeight="1">
      <c r="B195" s="313"/>
      <c r="C195" s="314"/>
      <c r="D195" s="314"/>
      <c r="E195" s="314"/>
      <c r="F195" s="314"/>
      <c r="G195" s="315"/>
      <c r="H195" s="341"/>
      <c r="I195" s="342"/>
      <c r="J195" s="342"/>
      <c r="K195" s="342"/>
      <c r="L195" s="343"/>
      <c r="M195" s="346"/>
      <c r="N195" s="347"/>
      <c r="O195" s="347"/>
      <c r="P195" s="347"/>
      <c r="Q195" s="347"/>
      <c r="R195" s="347"/>
      <c r="S195" s="347"/>
      <c r="T195" s="347"/>
      <c r="U195" s="347"/>
      <c r="V195" s="347"/>
      <c r="W195" s="347"/>
      <c r="X195" s="347"/>
      <c r="Y195" s="348"/>
      <c r="Z195" s="764"/>
      <c r="AA195" s="765"/>
      <c r="AB195" s="765"/>
      <c r="AC195" s="765"/>
      <c r="AD195" s="341"/>
      <c r="AE195" s="342"/>
      <c r="AF195" s="342"/>
      <c r="AG195" s="342"/>
      <c r="AH195" s="343"/>
      <c r="AI195" s="346"/>
      <c r="AJ195" s="347"/>
      <c r="AK195" s="347"/>
      <c r="AL195" s="347"/>
      <c r="AM195" s="347"/>
      <c r="AN195" s="347"/>
      <c r="AO195" s="347"/>
      <c r="AP195" s="347"/>
      <c r="AQ195" s="347"/>
      <c r="AR195" s="347"/>
      <c r="AS195" s="347"/>
      <c r="AT195" s="347"/>
      <c r="AU195" s="348"/>
      <c r="AV195" s="764"/>
      <c r="AW195" s="765"/>
      <c r="AX195" s="765"/>
      <c r="AY195" s="1043"/>
    </row>
    <row r="196" spans="2:51" ht="24.75" customHeight="1">
      <c r="B196" s="313"/>
      <c r="C196" s="314"/>
      <c r="D196" s="314"/>
      <c r="E196" s="314"/>
      <c r="F196" s="314"/>
      <c r="G196" s="315"/>
      <c r="H196" s="642"/>
      <c r="I196" s="595"/>
      <c r="J196" s="595"/>
      <c r="K196" s="595"/>
      <c r="L196" s="596"/>
      <c r="M196" s="643"/>
      <c r="N196" s="644"/>
      <c r="O196" s="644"/>
      <c r="P196" s="644"/>
      <c r="Q196" s="644"/>
      <c r="R196" s="644"/>
      <c r="S196" s="644"/>
      <c r="T196" s="644"/>
      <c r="U196" s="644"/>
      <c r="V196" s="644"/>
      <c r="W196" s="644"/>
      <c r="X196" s="644"/>
      <c r="Y196" s="645"/>
      <c r="Z196" s="1003"/>
      <c r="AA196" s="1004"/>
      <c r="AB196" s="1004"/>
      <c r="AC196" s="1004"/>
      <c r="AD196" s="642"/>
      <c r="AE196" s="595"/>
      <c r="AF196" s="595"/>
      <c r="AG196" s="595"/>
      <c r="AH196" s="596"/>
      <c r="AI196" s="643"/>
      <c r="AJ196" s="644"/>
      <c r="AK196" s="644"/>
      <c r="AL196" s="644"/>
      <c r="AM196" s="644"/>
      <c r="AN196" s="644"/>
      <c r="AO196" s="644"/>
      <c r="AP196" s="644"/>
      <c r="AQ196" s="644"/>
      <c r="AR196" s="644"/>
      <c r="AS196" s="644"/>
      <c r="AT196" s="644"/>
      <c r="AU196" s="645"/>
      <c r="AV196" s="1003"/>
      <c r="AW196" s="1004"/>
      <c r="AX196" s="1004"/>
      <c r="AY196" s="1045"/>
    </row>
    <row r="197" spans="2:51" ht="24.75" customHeight="1" thickBot="1">
      <c r="B197" s="316"/>
      <c r="C197" s="317"/>
      <c r="D197" s="317"/>
      <c r="E197" s="317"/>
      <c r="F197" s="317"/>
      <c r="G197" s="318"/>
      <c r="H197" s="740" t="s">
        <v>35</v>
      </c>
      <c r="I197" s="741"/>
      <c r="J197" s="741"/>
      <c r="K197" s="741"/>
      <c r="L197" s="741"/>
      <c r="M197" s="742"/>
      <c r="N197" s="743"/>
      <c r="O197" s="743"/>
      <c r="P197" s="743"/>
      <c r="Q197" s="743"/>
      <c r="R197" s="743"/>
      <c r="S197" s="743"/>
      <c r="T197" s="743"/>
      <c r="U197" s="743"/>
      <c r="V197" s="743"/>
      <c r="W197" s="743"/>
      <c r="X197" s="743"/>
      <c r="Y197" s="744"/>
      <c r="Z197" s="852">
        <f>SUM(Z189:AC196)</f>
        <v>0</v>
      </c>
      <c r="AA197" s="853"/>
      <c r="AB197" s="853"/>
      <c r="AC197" s="854"/>
      <c r="AD197" s="740" t="s">
        <v>35</v>
      </c>
      <c r="AE197" s="741"/>
      <c r="AF197" s="741"/>
      <c r="AG197" s="741"/>
      <c r="AH197" s="741"/>
      <c r="AI197" s="742"/>
      <c r="AJ197" s="743"/>
      <c r="AK197" s="743"/>
      <c r="AL197" s="743"/>
      <c r="AM197" s="743"/>
      <c r="AN197" s="743"/>
      <c r="AO197" s="743"/>
      <c r="AP197" s="743"/>
      <c r="AQ197" s="743"/>
      <c r="AR197" s="743"/>
      <c r="AS197" s="743"/>
      <c r="AT197" s="743"/>
      <c r="AU197" s="744"/>
      <c r="AV197" s="852">
        <f>SUM(AV189:AY196)</f>
        <v>0</v>
      </c>
      <c r="AW197" s="853"/>
      <c r="AX197" s="853"/>
      <c r="AY197" s="1240"/>
    </row>
    <row r="199" spans="2:51" ht="23.25" customHeight="1">
      <c r="B199" s="53" t="s">
        <v>121</v>
      </c>
      <c r="C199" s="53"/>
      <c r="D199" s="53"/>
      <c r="E199" s="210"/>
      <c r="F199" s="210"/>
      <c r="G199" s="308" t="s">
        <v>1455</v>
      </c>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c r="AJ199" s="308"/>
      <c r="AK199" s="308"/>
      <c r="AL199" s="308"/>
      <c r="AM199" s="308"/>
      <c r="AN199" s="308"/>
      <c r="AO199" s="308"/>
      <c r="AP199" s="308"/>
      <c r="AQ199" s="308"/>
      <c r="AR199" s="308"/>
      <c r="AS199" s="308"/>
      <c r="AT199" s="308"/>
      <c r="AU199" s="308"/>
      <c r="AV199" s="308"/>
      <c r="AW199" s="308"/>
      <c r="AX199" s="308"/>
      <c r="AY199" s="210"/>
    </row>
    <row r="200" spans="2:51" ht="14.25">
      <c r="C200" s="55" t="s">
        <v>1479</v>
      </c>
    </row>
    <row r="201" spans="2:51">
      <c r="C201" s="213" t="s">
        <v>1478</v>
      </c>
    </row>
    <row r="202" spans="2:51" ht="34.5" customHeight="1">
      <c r="B202" s="264"/>
      <c r="C202" s="264"/>
      <c r="D202" s="269" t="s">
        <v>1468</v>
      </c>
      <c r="E202" s="269"/>
      <c r="F202" s="269"/>
      <c r="G202" s="269"/>
      <c r="H202" s="269"/>
      <c r="I202" s="269"/>
      <c r="J202" s="269"/>
      <c r="K202" s="269"/>
      <c r="L202" s="269"/>
      <c r="M202" s="269"/>
      <c r="N202" s="269" t="s">
        <v>1467</v>
      </c>
      <c r="O202" s="269"/>
      <c r="P202" s="269"/>
      <c r="Q202" s="269"/>
      <c r="R202" s="269"/>
      <c r="S202" s="269"/>
      <c r="T202" s="269"/>
      <c r="U202" s="269"/>
      <c r="V202" s="269"/>
      <c r="W202" s="269"/>
      <c r="X202" s="269"/>
      <c r="Y202" s="269"/>
      <c r="Z202" s="269"/>
      <c r="AA202" s="269"/>
      <c r="AB202" s="269"/>
      <c r="AC202" s="269"/>
      <c r="AD202" s="269"/>
      <c r="AE202" s="269"/>
      <c r="AF202" s="269"/>
      <c r="AG202" s="269"/>
      <c r="AH202" s="269"/>
      <c r="AI202" s="269"/>
      <c r="AJ202" s="269"/>
      <c r="AK202" s="269"/>
      <c r="AL202" s="297" t="s">
        <v>1466</v>
      </c>
      <c r="AM202" s="269"/>
      <c r="AN202" s="269"/>
      <c r="AO202" s="269"/>
      <c r="AP202" s="269"/>
      <c r="AQ202" s="269"/>
      <c r="AR202" s="269" t="s">
        <v>160</v>
      </c>
      <c r="AS202" s="269"/>
      <c r="AT202" s="269"/>
      <c r="AU202" s="269"/>
      <c r="AV202" s="269" t="s">
        <v>161</v>
      </c>
      <c r="AW202" s="269"/>
      <c r="AX202" s="269"/>
    </row>
    <row r="203" spans="2:51" ht="24" customHeight="1">
      <c r="B203" s="264">
        <v>1</v>
      </c>
      <c r="C203" s="264">
        <v>1</v>
      </c>
      <c r="D203" s="266" t="s">
        <v>1471</v>
      </c>
      <c r="E203" s="266"/>
      <c r="F203" s="266"/>
      <c r="G203" s="266"/>
      <c r="H203" s="266"/>
      <c r="I203" s="266"/>
      <c r="J203" s="266"/>
      <c r="K203" s="266"/>
      <c r="L203" s="266"/>
      <c r="M203" s="266"/>
      <c r="N203" s="266" t="s">
        <v>1477</v>
      </c>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7">
        <v>30</v>
      </c>
      <c r="AM203" s="266"/>
      <c r="AN203" s="266"/>
      <c r="AO203" s="266"/>
      <c r="AP203" s="266"/>
      <c r="AQ203" s="266"/>
      <c r="AR203" s="266" t="s">
        <v>586</v>
      </c>
      <c r="AS203" s="266"/>
      <c r="AT203" s="266"/>
      <c r="AU203" s="266"/>
      <c r="AV203" s="266"/>
      <c r="AW203" s="266"/>
      <c r="AX203" s="266"/>
    </row>
    <row r="204" spans="2:51" ht="24" customHeight="1">
      <c r="B204" s="264">
        <v>2</v>
      </c>
      <c r="C204" s="264">
        <v>1</v>
      </c>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7"/>
      <c r="AM204" s="266"/>
      <c r="AN204" s="266"/>
      <c r="AO204" s="266"/>
      <c r="AP204" s="266"/>
      <c r="AQ204" s="266"/>
      <c r="AR204" s="266"/>
      <c r="AS204" s="266"/>
      <c r="AT204" s="266"/>
      <c r="AU204" s="266"/>
      <c r="AV204" s="266"/>
      <c r="AW204" s="266"/>
      <c r="AX204" s="266"/>
    </row>
    <row r="206" spans="2:51" ht="23.25" hidden="1" customHeight="1">
      <c r="B206" s="213" t="s">
        <v>165</v>
      </c>
    </row>
    <row r="207" spans="2:51" ht="36" hidden="1" customHeight="1">
      <c r="B207" s="269" t="s">
        <v>166</v>
      </c>
      <c r="C207" s="269"/>
      <c r="D207" s="269"/>
      <c r="E207" s="269"/>
      <c r="F207" s="269"/>
      <c r="G207" s="269"/>
      <c r="H207" s="269"/>
      <c r="I207" s="469"/>
      <c r="J207" s="469"/>
      <c r="K207" s="469"/>
      <c r="L207" s="469"/>
      <c r="M207" s="469"/>
      <c r="N207" s="469"/>
      <c r="O207" s="469"/>
      <c r="P207" s="469"/>
      <c r="Q207" s="469"/>
      <c r="R207" s="469"/>
      <c r="S207" s="469"/>
      <c r="T207" s="469"/>
      <c r="U207" s="469"/>
      <c r="V207" s="469"/>
      <c r="W207" s="469"/>
      <c r="X207" s="469"/>
      <c r="Y207" s="469"/>
    </row>
    <row r="208" spans="2:51" ht="36" hidden="1" customHeight="1">
      <c r="B208" s="760" t="s">
        <v>167</v>
      </c>
      <c r="C208" s="756"/>
      <c r="D208" s="756"/>
      <c r="E208" s="756"/>
      <c r="F208" s="756"/>
      <c r="G208" s="756"/>
      <c r="H208" s="757"/>
      <c r="I208" s="382" t="s">
        <v>1275</v>
      </c>
      <c r="J208" s="368"/>
      <c r="K208" s="368"/>
      <c r="L208" s="368"/>
      <c r="M208" s="381"/>
      <c r="N208" s="755" t="s">
        <v>169</v>
      </c>
      <c r="O208" s="756"/>
      <c r="P208" s="756"/>
      <c r="Q208" s="756"/>
      <c r="R208" s="756"/>
      <c r="S208" s="756"/>
      <c r="T208" s="757"/>
      <c r="U208" s="382" t="s">
        <v>1275</v>
      </c>
      <c r="V208" s="368"/>
      <c r="W208" s="368"/>
      <c r="X208" s="368"/>
      <c r="Y208" s="381"/>
      <c r="Z208" s="755" t="s">
        <v>170</v>
      </c>
      <c r="AA208" s="756"/>
      <c r="AB208" s="756"/>
      <c r="AC208" s="756"/>
      <c r="AD208" s="756"/>
      <c r="AE208" s="756"/>
      <c r="AF208" s="757"/>
      <c r="AG208" s="382" t="s">
        <v>1275</v>
      </c>
      <c r="AH208" s="368"/>
      <c r="AI208" s="368"/>
      <c r="AJ208" s="368"/>
      <c r="AK208" s="381"/>
      <c r="AL208" s="755" t="s">
        <v>171</v>
      </c>
      <c r="AM208" s="756"/>
      <c r="AN208" s="756"/>
      <c r="AO208" s="756"/>
      <c r="AP208" s="756"/>
      <c r="AQ208" s="756"/>
      <c r="AR208" s="757"/>
      <c r="AS208" s="382" t="s">
        <v>1275</v>
      </c>
      <c r="AT208" s="368"/>
      <c r="AU208" s="368"/>
      <c r="AV208" s="368"/>
      <c r="AW208" s="381"/>
    </row>
    <row r="209" spans="2:50" ht="36" hidden="1" customHeight="1">
      <c r="B209" s="755" t="s">
        <v>172</v>
      </c>
      <c r="C209" s="756"/>
      <c r="D209" s="756"/>
      <c r="E209" s="756"/>
      <c r="F209" s="756"/>
      <c r="G209" s="756"/>
      <c r="H209" s="757"/>
      <c r="I209" s="758"/>
      <c r="J209" s="662"/>
      <c r="K209" s="662"/>
      <c r="L209" s="662"/>
      <c r="M209" s="759"/>
      <c r="N209" s="755" t="s">
        <v>173</v>
      </c>
      <c r="O209" s="756"/>
      <c r="P209" s="756"/>
      <c r="Q209" s="756"/>
      <c r="R209" s="756"/>
      <c r="S209" s="756"/>
      <c r="T209" s="757"/>
      <c r="U209" s="758"/>
      <c r="V209" s="662"/>
      <c r="W209" s="662"/>
      <c r="X209" s="662"/>
      <c r="Y209" s="759"/>
      <c r="Z209" s="755" t="s">
        <v>174</v>
      </c>
      <c r="AA209" s="756"/>
      <c r="AB209" s="756"/>
      <c r="AC209" s="756"/>
      <c r="AD209" s="756"/>
      <c r="AE209" s="756"/>
      <c r="AF209" s="757"/>
      <c r="AG209" s="758"/>
      <c r="AH209" s="662"/>
      <c r="AI209" s="662"/>
      <c r="AJ209" s="662"/>
      <c r="AK209" s="759"/>
      <c r="AL209" s="760" t="s">
        <v>175</v>
      </c>
      <c r="AM209" s="756"/>
      <c r="AN209" s="756"/>
      <c r="AO209" s="756"/>
      <c r="AP209" s="756"/>
      <c r="AQ209" s="756"/>
      <c r="AR209" s="757"/>
      <c r="AS209" s="758"/>
      <c r="AT209" s="662"/>
      <c r="AU209" s="662"/>
      <c r="AV209" s="662"/>
      <c r="AW209" s="759"/>
    </row>
    <row r="210" spans="2:50">
      <c r="C210" s="213" t="s">
        <v>1476</v>
      </c>
    </row>
    <row r="211" spans="2:50" ht="34.5" customHeight="1">
      <c r="B211" s="264"/>
      <c r="C211" s="264"/>
      <c r="D211" s="269" t="s">
        <v>1468</v>
      </c>
      <c r="E211" s="269"/>
      <c r="F211" s="269"/>
      <c r="G211" s="269"/>
      <c r="H211" s="269"/>
      <c r="I211" s="269"/>
      <c r="J211" s="269"/>
      <c r="K211" s="269"/>
      <c r="L211" s="269"/>
      <c r="M211" s="269"/>
      <c r="N211" s="269" t="s">
        <v>1467</v>
      </c>
      <c r="O211" s="269"/>
      <c r="P211" s="269"/>
      <c r="Q211" s="269"/>
      <c r="R211" s="269"/>
      <c r="S211" s="269"/>
      <c r="T211" s="269"/>
      <c r="U211" s="269"/>
      <c r="V211" s="269"/>
      <c r="W211" s="269"/>
      <c r="X211" s="269"/>
      <c r="Y211" s="269"/>
      <c r="Z211" s="269"/>
      <c r="AA211" s="269"/>
      <c r="AB211" s="269"/>
      <c r="AC211" s="269"/>
      <c r="AD211" s="269"/>
      <c r="AE211" s="269"/>
      <c r="AF211" s="269"/>
      <c r="AG211" s="269"/>
      <c r="AH211" s="269"/>
      <c r="AI211" s="269"/>
      <c r="AJ211" s="269"/>
      <c r="AK211" s="269"/>
      <c r="AL211" s="297" t="s">
        <v>1466</v>
      </c>
      <c r="AM211" s="269"/>
      <c r="AN211" s="269"/>
      <c r="AO211" s="269"/>
      <c r="AP211" s="269"/>
      <c r="AQ211" s="269"/>
      <c r="AR211" s="269" t="s">
        <v>160</v>
      </c>
      <c r="AS211" s="269"/>
      <c r="AT211" s="269"/>
      <c r="AU211" s="269"/>
      <c r="AV211" s="269" t="s">
        <v>161</v>
      </c>
      <c r="AW211" s="269"/>
      <c r="AX211" s="269"/>
    </row>
    <row r="212" spans="2:50" ht="24" customHeight="1">
      <c r="B212" s="264">
        <v>1</v>
      </c>
      <c r="C212" s="264">
        <v>1</v>
      </c>
      <c r="D212" s="266" t="s">
        <v>1471</v>
      </c>
      <c r="E212" s="266"/>
      <c r="F212" s="266"/>
      <c r="G212" s="266"/>
      <c r="H212" s="266"/>
      <c r="I212" s="266"/>
      <c r="J212" s="266"/>
      <c r="K212" s="266"/>
      <c r="L212" s="266"/>
      <c r="M212" s="266"/>
      <c r="N212" s="266" t="s">
        <v>120</v>
      </c>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1060">
        <v>4</v>
      </c>
      <c r="AM212" s="1061"/>
      <c r="AN212" s="1061"/>
      <c r="AO212" s="1061"/>
      <c r="AP212" s="1061"/>
      <c r="AQ212" s="1061"/>
      <c r="AR212" s="266" t="s">
        <v>586</v>
      </c>
      <c r="AS212" s="266"/>
      <c r="AT212" s="266"/>
      <c r="AU212" s="266"/>
      <c r="AV212" s="266"/>
      <c r="AW212" s="266"/>
      <c r="AX212" s="266"/>
    </row>
    <row r="213" spans="2:50" ht="24" customHeight="1">
      <c r="B213" s="264">
        <v>2</v>
      </c>
      <c r="C213" s="264">
        <v>1</v>
      </c>
      <c r="D213" s="266"/>
      <c r="E213" s="266"/>
      <c r="F213" s="266"/>
      <c r="G213" s="266"/>
      <c r="H213" s="266"/>
      <c r="I213" s="266"/>
      <c r="J213" s="266"/>
      <c r="K213" s="266"/>
      <c r="L213" s="266"/>
      <c r="M213" s="266"/>
      <c r="N213" s="266" t="s">
        <v>1475</v>
      </c>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1060">
        <v>1</v>
      </c>
      <c r="AM213" s="1061"/>
      <c r="AN213" s="1061"/>
      <c r="AO213" s="1061"/>
      <c r="AP213" s="1061"/>
      <c r="AQ213" s="1061"/>
      <c r="AR213" s="266" t="s">
        <v>586</v>
      </c>
      <c r="AS213" s="266"/>
      <c r="AT213" s="266"/>
      <c r="AU213" s="266"/>
      <c r="AV213" s="266"/>
      <c r="AW213" s="266"/>
      <c r="AX213" s="266"/>
    </row>
    <row r="214" spans="2:50" ht="24" customHeight="1">
      <c r="B214" s="264">
        <v>3</v>
      </c>
      <c r="C214" s="264">
        <v>1</v>
      </c>
      <c r="D214" s="266"/>
      <c r="E214" s="266"/>
      <c r="F214" s="266"/>
      <c r="G214" s="266"/>
      <c r="H214" s="266"/>
      <c r="I214" s="266"/>
      <c r="J214" s="266"/>
      <c r="K214" s="266"/>
      <c r="L214" s="266"/>
      <c r="M214" s="266"/>
      <c r="N214" s="266" t="s">
        <v>1474</v>
      </c>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1060">
        <v>0.6</v>
      </c>
      <c r="AM214" s="1061"/>
      <c r="AN214" s="1061"/>
      <c r="AO214" s="1061"/>
      <c r="AP214" s="1061"/>
      <c r="AQ214" s="1061"/>
      <c r="AR214" s="266" t="s">
        <v>586</v>
      </c>
      <c r="AS214" s="266"/>
      <c r="AT214" s="266"/>
      <c r="AU214" s="266"/>
      <c r="AV214" s="266"/>
      <c r="AW214" s="266"/>
      <c r="AX214" s="266"/>
    </row>
    <row r="215" spans="2:50" ht="24" customHeight="1">
      <c r="B215" s="264">
        <v>4</v>
      </c>
      <c r="C215" s="264">
        <v>1</v>
      </c>
      <c r="D215" s="266"/>
      <c r="E215" s="266"/>
      <c r="F215" s="266"/>
      <c r="G215" s="266"/>
      <c r="H215" s="266"/>
      <c r="I215" s="266"/>
      <c r="J215" s="266"/>
      <c r="K215" s="266"/>
      <c r="L215" s="266"/>
      <c r="M215" s="266"/>
      <c r="N215" s="266" t="s">
        <v>1473</v>
      </c>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1060">
        <v>2.6</v>
      </c>
      <c r="AM215" s="1061"/>
      <c r="AN215" s="1061"/>
      <c r="AO215" s="1061"/>
      <c r="AP215" s="1061"/>
      <c r="AQ215" s="1061"/>
      <c r="AR215" s="266" t="s">
        <v>586</v>
      </c>
      <c r="AS215" s="266"/>
      <c r="AT215" s="266"/>
      <c r="AU215" s="266"/>
      <c r="AV215" s="266"/>
      <c r="AW215" s="266"/>
      <c r="AX215" s="266"/>
    </row>
    <row r="216" spans="2:50" ht="24" customHeight="1">
      <c r="B216" s="264">
        <v>5</v>
      </c>
      <c r="C216" s="264">
        <v>1</v>
      </c>
      <c r="D216" s="266"/>
      <c r="E216" s="266"/>
      <c r="F216" s="266"/>
      <c r="G216" s="266"/>
      <c r="H216" s="266"/>
      <c r="I216" s="266"/>
      <c r="J216" s="266"/>
      <c r="K216" s="266"/>
      <c r="L216" s="266"/>
      <c r="M216" s="266"/>
      <c r="N216" s="266" t="s">
        <v>1087</v>
      </c>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1060">
        <v>1.4</v>
      </c>
      <c r="AM216" s="1061"/>
      <c r="AN216" s="1061"/>
      <c r="AO216" s="1061"/>
      <c r="AP216" s="1061"/>
      <c r="AQ216" s="1061"/>
      <c r="AR216" s="266" t="s">
        <v>586</v>
      </c>
      <c r="AS216" s="266"/>
      <c r="AT216" s="266"/>
      <c r="AU216" s="266"/>
      <c r="AV216" s="266"/>
      <c r="AW216" s="266"/>
      <c r="AX216" s="266"/>
    </row>
    <row r="217" spans="2:50" ht="24" customHeight="1">
      <c r="B217" s="264">
        <v>6</v>
      </c>
      <c r="C217" s="264">
        <v>1</v>
      </c>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1060"/>
      <c r="AM217" s="1061"/>
      <c r="AN217" s="1061"/>
      <c r="AO217" s="1061"/>
      <c r="AP217" s="1061"/>
      <c r="AQ217" s="1061"/>
      <c r="AR217" s="266"/>
      <c r="AS217" s="266"/>
      <c r="AT217" s="266"/>
      <c r="AU217" s="266"/>
      <c r="AV217" s="266"/>
      <c r="AW217" s="266"/>
      <c r="AX217" s="266"/>
    </row>
    <row r="219" spans="2:50">
      <c r="C219" s="213" t="s">
        <v>1472</v>
      </c>
    </row>
    <row r="220" spans="2:50" ht="34.5" customHeight="1">
      <c r="B220" s="264"/>
      <c r="C220" s="264"/>
      <c r="D220" s="269" t="s">
        <v>1468</v>
      </c>
      <c r="E220" s="269"/>
      <c r="F220" s="269"/>
      <c r="G220" s="269"/>
      <c r="H220" s="269"/>
      <c r="I220" s="269"/>
      <c r="J220" s="269"/>
      <c r="K220" s="269"/>
      <c r="L220" s="269"/>
      <c r="M220" s="269"/>
      <c r="N220" s="269" t="s">
        <v>1467</v>
      </c>
      <c r="O220" s="269"/>
      <c r="P220" s="269"/>
      <c r="Q220" s="269"/>
      <c r="R220" s="269"/>
      <c r="S220" s="269"/>
      <c r="T220" s="269"/>
      <c r="U220" s="269"/>
      <c r="V220" s="269"/>
      <c r="W220" s="269"/>
      <c r="X220" s="269"/>
      <c r="Y220" s="269"/>
      <c r="Z220" s="269"/>
      <c r="AA220" s="269"/>
      <c r="AB220" s="269"/>
      <c r="AC220" s="269"/>
      <c r="AD220" s="269"/>
      <c r="AE220" s="269"/>
      <c r="AF220" s="269"/>
      <c r="AG220" s="269"/>
      <c r="AH220" s="269"/>
      <c r="AI220" s="269"/>
      <c r="AJ220" s="269"/>
      <c r="AK220" s="269"/>
      <c r="AL220" s="297" t="s">
        <v>1466</v>
      </c>
      <c r="AM220" s="269"/>
      <c r="AN220" s="269"/>
      <c r="AO220" s="269"/>
      <c r="AP220" s="269"/>
      <c r="AQ220" s="269"/>
      <c r="AR220" s="269" t="s">
        <v>160</v>
      </c>
      <c r="AS220" s="269"/>
      <c r="AT220" s="269"/>
      <c r="AU220" s="269"/>
      <c r="AV220" s="269" t="s">
        <v>161</v>
      </c>
      <c r="AW220" s="269"/>
      <c r="AX220" s="269"/>
    </row>
    <row r="221" spans="2:50" ht="24" customHeight="1">
      <c r="B221" s="264">
        <v>1</v>
      </c>
      <c r="C221" s="264">
        <v>1</v>
      </c>
      <c r="D221" s="266" t="s">
        <v>1471</v>
      </c>
      <c r="E221" s="266"/>
      <c r="F221" s="266"/>
      <c r="G221" s="266"/>
      <c r="H221" s="266"/>
      <c r="I221" s="266"/>
      <c r="J221" s="266"/>
      <c r="K221" s="266"/>
      <c r="L221" s="266"/>
      <c r="M221" s="266"/>
      <c r="N221" s="266" t="s">
        <v>1470</v>
      </c>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7">
        <v>1.3</v>
      </c>
      <c r="AM221" s="266"/>
      <c r="AN221" s="266"/>
      <c r="AO221" s="266"/>
      <c r="AP221" s="266"/>
      <c r="AQ221" s="266"/>
      <c r="AR221" s="266" t="s">
        <v>586</v>
      </c>
      <c r="AS221" s="266"/>
      <c r="AT221" s="266"/>
      <c r="AU221" s="266"/>
      <c r="AV221" s="266"/>
      <c r="AW221" s="266"/>
      <c r="AX221" s="266"/>
    </row>
    <row r="222" spans="2:50" ht="24" customHeight="1">
      <c r="B222" s="264">
        <v>2</v>
      </c>
      <c r="C222" s="264">
        <v>1</v>
      </c>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7"/>
      <c r="AM222" s="266"/>
      <c r="AN222" s="266"/>
      <c r="AO222" s="266"/>
      <c r="AP222" s="266"/>
      <c r="AQ222" s="266"/>
      <c r="AR222" s="266"/>
      <c r="AS222" s="266"/>
      <c r="AT222" s="266"/>
      <c r="AU222" s="266"/>
      <c r="AV222" s="266"/>
      <c r="AW222" s="266"/>
      <c r="AX222" s="266"/>
    </row>
    <row r="223" spans="2:50" ht="24" customHeight="1">
      <c r="B223" s="264">
        <v>3</v>
      </c>
      <c r="C223" s="264">
        <v>1</v>
      </c>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7"/>
      <c r="AM223" s="266"/>
      <c r="AN223" s="266"/>
      <c r="AO223" s="266"/>
      <c r="AP223" s="266"/>
      <c r="AQ223" s="266"/>
      <c r="AR223" s="266"/>
      <c r="AS223" s="266"/>
      <c r="AT223" s="266"/>
      <c r="AU223" s="266"/>
      <c r="AV223" s="266"/>
      <c r="AW223" s="266"/>
      <c r="AX223" s="266"/>
    </row>
    <row r="224" spans="2:50" ht="24" customHeight="1">
      <c r="B224" s="264">
        <v>4</v>
      </c>
      <c r="C224" s="264">
        <v>1</v>
      </c>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7"/>
      <c r="AM224" s="266"/>
      <c r="AN224" s="266"/>
      <c r="AO224" s="266"/>
      <c r="AP224" s="266"/>
      <c r="AQ224" s="266"/>
      <c r="AR224" s="266"/>
      <c r="AS224" s="266"/>
      <c r="AT224" s="266"/>
      <c r="AU224" s="266"/>
      <c r="AV224" s="266"/>
      <c r="AW224" s="266"/>
      <c r="AX224" s="266"/>
    </row>
    <row r="226" spans="2:50" ht="23.25" hidden="1" customHeight="1">
      <c r="B226" s="213" t="s">
        <v>165</v>
      </c>
    </row>
    <row r="227" spans="2:50" ht="36" hidden="1" customHeight="1">
      <c r="B227" s="269" t="s">
        <v>166</v>
      </c>
      <c r="C227" s="269"/>
      <c r="D227" s="269"/>
      <c r="E227" s="269"/>
      <c r="F227" s="269"/>
      <c r="G227" s="269"/>
      <c r="H227" s="269"/>
      <c r="I227" s="469"/>
      <c r="J227" s="469"/>
      <c r="K227" s="469"/>
      <c r="L227" s="469"/>
      <c r="M227" s="469"/>
      <c r="N227" s="469"/>
      <c r="O227" s="469"/>
      <c r="P227" s="469"/>
      <c r="Q227" s="469"/>
      <c r="R227" s="469"/>
      <c r="S227" s="469"/>
      <c r="T227" s="469"/>
      <c r="U227" s="469"/>
      <c r="V227" s="469"/>
      <c r="W227" s="469"/>
      <c r="X227" s="469"/>
      <c r="Y227" s="469"/>
    </row>
    <row r="228" spans="2:50" ht="36" hidden="1" customHeight="1">
      <c r="B228" s="760" t="s">
        <v>167</v>
      </c>
      <c r="C228" s="756"/>
      <c r="D228" s="756"/>
      <c r="E228" s="756"/>
      <c r="F228" s="756"/>
      <c r="G228" s="756"/>
      <c r="H228" s="757"/>
      <c r="I228" s="382" t="s">
        <v>1275</v>
      </c>
      <c r="J228" s="368"/>
      <c r="K228" s="368"/>
      <c r="L228" s="368"/>
      <c r="M228" s="381"/>
      <c r="N228" s="755" t="s">
        <v>169</v>
      </c>
      <c r="O228" s="756"/>
      <c r="P228" s="756"/>
      <c r="Q228" s="756"/>
      <c r="R228" s="756"/>
      <c r="S228" s="756"/>
      <c r="T228" s="757"/>
      <c r="U228" s="382" t="s">
        <v>1275</v>
      </c>
      <c r="V228" s="368"/>
      <c r="W228" s="368"/>
      <c r="X228" s="368"/>
      <c r="Y228" s="381"/>
      <c r="Z228" s="755" t="s">
        <v>170</v>
      </c>
      <c r="AA228" s="756"/>
      <c r="AB228" s="756"/>
      <c r="AC228" s="756"/>
      <c r="AD228" s="756"/>
      <c r="AE228" s="756"/>
      <c r="AF228" s="757"/>
      <c r="AG228" s="382" t="s">
        <v>1275</v>
      </c>
      <c r="AH228" s="368"/>
      <c r="AI228" s="368"/>
      <c r="AJ228" s="368"/>
      <c r="AK228" s="381"/>
      <c r="AL228" s="755" t="s">
        <v>171</v>
      </c>
      <c r="AM228" s="756"/>
      <c r="AN228" s="756"/>
      <c r="AO228" s="756"/>
      <c r="AP228" s="756"/>
      <c r="AQ228" s="756"/>
      <c r="AR228" s="757"/>
      <c r="AS228" s="382" t="s">
        <v>1275</v>
      </c>
      <c r="AT228" s="368"/>
      <c r="AU228" s="368"/>
      <c r="AV228" s="368"/>
      <c r="AW228" s="381"/>
    </row>
    <row r="229" spans="2:50" ht="36" hidden="1" customHeight="1">
      <c r="B229" s="755" t="s">
        <v>172</v>
      </c>
      <c r="C229" s="756"/>
      <c r="D229" s="756"/>
      <c r="E229" s="756"/>
      <c r="F229" s="756"/>
      <c r="G229" s="756"/>
      <c r="H229" s="757"/>
      <c r="I229" s="758"/>
      <c r="J229" s="662"/>
      <c r="K229" s="662"/>
      <c r="L229" s="662"/>
      <c r="M229" s="759"/>
      <c r="N229" s="755" t="s">
        <v>173</v>
      </c>
      <c r="O229" s="756"/>
      <c r="P229" s="756"/>
      <c r="Q229" s="756"/>
      <c r="R229" s="756"/>
      <c r="S229" s="756"/>
      <c r="T229" s="757"/>
      <c r="U229" s="758"/>
      <c r="V229" s="662"/>
      <c r="W229" s="662"/>
      <c r="X229" s="662"/>
      <c r="Y229" s="759"/>
      <c r="Z229" s="755" t="s">
        <v>174</v>
      </c>
      <c r="AA229" s="756"/>
      <c r="AB229" s="756"/>
      <c r="AC229" s="756"/>
      <c r="AD229" s="756"/>
      <c r="AE229" s="756"/>
      <c r="AF229" s="757"/>
      <c r="AG229" s="758"/>
      <c r="AH229" s="662"/>
      <c r="AI229" s="662"/>
      <c r="AJ229" s="662"/>
      <c r="AK229" s="759"/>
      <c r="AL229" s="760" t="s">
        <v>175</v>
      </c>
      <c r="AM229" s="756"/>
      <c r="AN229" s="756"/>
      <c r="AO229" s="756"/>
      <c r="AP229" s="756"/>
      <c r="AQ229" s="756"/>
      <c r="AR229" s="757"/>
      <c r="AS229" s="758"/>
      <c r="AT229" s="662"/>
      <c r="AU229" s="662"/>
      <c r="AV229" s="662"/>
      <c r="AW229" s="759"/>
    </row>
    <row r="230" spans="2:50">
      <c r="C230" s="213" t="s">
        <v>1469</v>
      </c>
    </row>
    <row r="231" spans="2:50" ht="34.5" customHeight="1">
      <c r="B231" s="264"/>
      <c r="C231" s="264"/>
      <c r="D231" s="269" t="s">
        <v>1468</v>
      </c>
      <c r="E231" s="269"/>
      <c r="F231" s="269"/>
      <c r="G231" s="269"/>
      <c r="H231" s="269"/>
      <c r="I231" s="269"/>
      <c r="J231" s="269"/>
      <c r="K231" s="269"/>
      <c r="L231" s="269"/>
      <c r="M231" s="269"/>
      <c r="N231" s="269" t="s">
        <v>1467</v>
      </c>
      <c r="O231" s="269"/>
      <c r="P231" s="269"/>
      <c r="Q231" s="269"/>
      <c r="R231" s="269"/>
      <c r="S231" s="269"/>
      <c r="T231" s="269"/>
      <c r="U231" s="269"/>
      <c r="V231" s="269"/>
      <c r="W231" s="269"/>
      <c r="X231" s="269"/>
      <c r="Y231" s="269"/>
      <c r="Z231" s="269"/>
      <c r="AA231" s="269"/>
      <c r="AB231" s="269"/>
      <c r="AC231" s="269"/>
      <c r="AD231" s="269"/>
      <c r="AE231" s="269"/>
      <c r="AF231" s="269"/>
      <c r="AG231" s="269"/>
      <c r="AH231" s="269"/>
      <c r="AI231" s="269"/>
      <c r="AJ231" s="269"/>
      <c r="AK231" s="269"/>
      <c r="AL231" s="297" t="s">
        <v>1466</v>
      </c>
      <c r="AM231" s="269"/>
      <c r="AN231" s="269"/>
      <c r="AO231" s="269"/>
      <c r="AP231" s="269"/>
      <c r="AQ231" s="269"/>
      <c r="AR231" s="269" t="s">
        <v>160</v>
      </c>
      <c r="AS231" s="269"/>
      <c r="AT231" s="269"/>
      <c r="AU231" s="269"/>
      <c r="AV231" s="269" t="s">
        <v>161</v>
      </c>
      <c r="AW231" s="269"/>
      <c r="AX231" s="269"/>
    </row>
    <row r="232" spans="2:50" ht="24" customHeight="1">
      <c r="B232" s="264">
        <v>1</v>
      </c>
      <c r="C232" s="264">
        <v>1</v>
      </c>
      <c r="D232" s="266" t="s">
        <v>1465</v>
      </c>
      <c r="E232" s="266"/>
      <c r="F232" s="266"/>
      <c r="G232" s="266"/>
      <c r="H232" s="266"/>
      <c r="I232" s="266"/>
      <c r="J232" s="266"/>
      <c r="K232" s="266"/>
      <c r="L232" s="266"/>
      <c r="M232" s="266"/>
      <c r="N232" s="266" t="s">
        <v>1464</v>
      </c>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7">
        <v>0.3</v>
      </c>
      <c r="AM232" s="266"/>
      <c r="AN232" s="266"/>
      <c r="AO232" s="266"/>
      <c r="AP232" s="266"/>
      <c r="AQ232" s="266"/>
      <c r="AR232" s="266" t="s">
        <v>586</v>
      </c>
      <c r="AS232" s="266"/>
      <c r="AT232" s="266"/>
      <c r="AU232" s="266"/>
      <c r="AV232" s="266"/>
      <c r="AW232" s="266"/>
      <c r="AX232" s="266"/>
    </row>
    <row r="233" spans="2:50" ht="24" customHeight="1">
      <c r="B233" s="264">
        <v>2</v>
      </c>
      <c r="C233" s="264">
        <v>1</v>
      </c>
      <c r="D233" s="266" t="s">
        <v>1463</v>
      </c>
      <c r="E233" s="266"/>
      <c r="F233" s="266"/>
      <c r="G233" s="266"/>
      <c r="H233" s="266"/>
      <c r="I233" s="266"/>
      <c r="J233" s="266"/>
      <c r="K233" s="266"/>
      <c r="L233" s="266"/>
      <c r="M233" s="266"/>
      <c r="N233" s="266" t="s">
        <v>1462</v>
      </c>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7">
        <v>0.4</v>
      </c>
      <c r="AM233" s="266"/>
      <c r="AN233" s="266"/>
      <c r="AO233" s="266"/>
      <c r="AP233" s="266"/>
      <c r="AQ233" s="266"/>
      <c r="AR233" s="266" t="s">
        <v>586</v>
      </c>
      <c r="AS233" s="266"/>
      <c r="AT233" s="266"/>
      <c r="AU233" s="266"/>
      <c r="AV233" s="266"/>
      <c r="AW233" s="266"/>
      <c r="AX233" s="266"/>
    </row>
    <row r="234" spans="2:50" ht="24" customHeight="1">
      <c r="B234" s="264">
        <v>3</v>
      </c>
      <c r="C234" s="264">
        <v>1</v>
      </c>
      <c r="D234" s="266" t="s">
        <v>1463</v>
      </c>
      <c r="E234" s="266"/>
      <c r="F234" s="266"/>
      <c r="G234" s="266"/>
      <c r="H234" s="266"/>
      <c r="I234" s="266"/>
      <c r="J234" s="266"/>
      <c r="K234" s="266"/>
      <c r="L234" s="266"/>
      <c r="M234" s="266"/>
      <c r="N234" s="266" t="s">
        <v>1462</v>
      </c>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7">
        <v>0.2</v>
      </c>
      <c r="AM234" s="266"/>
      <c r="AN234" s="266"/>
      <c r="AO234" s="266"/>
      <c r="AP234" s="266"/>
      <c r="AQ234" s="266"/>
      <c r="AR234" s="266" t="s">
        <v>586</v>
      </c>
      <c r="AS234" s="266"/>
      <c r="AT234" s="266"/>
      <c r="AU234" s="266"/>
      <c r="AV234" s="266"/>
      <c r="AW234" s="266"/>
      <c r="AX234" s="266"/>
    </row>
    <row r="235" spans="2:50" ht="24" customHeight="1">
      <c r="B235" s="264">
        <v>4</v>
      </c>
      <c r="C235" s="264">
        <v>1</v>
      </c>
      <c r="D235" s="266" t="s">
        <v>1453</v>
      </c>
      <c r="E235" s="266"/>
      <c r="F235" s="266"/>
      <c r="G235" s="266"/>
      <c r="H235" s="266"/>
      <c r="I235" s="266"/>
      <c r="J235" s="266"/>
      <c r="K235" s="266"/>
      <c r="L235" s="266"/>
      <c r="M235" s="266"/>
      <c r="N235" s="266" t="s">
        <v>1461</v>
      </c>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7">
        <v>0.2</v>
      </c>
      <c r="AM235" s="266"/>
      <c r="AN235" s="266"/>
      <c r="AO235" s="266"/>
      <c r="AP235" s="266"/>
      <c r="AQ235" s="266"/>
      <c r="AR235" s="266" t="s">
        <v>586</v>
      </c>
      <c r="AS235" s="266"/>
      <c r="AT235" s="266"/>
      <c r="AU235" s="266"/>
      <c r="AV235" s="266"/>
      <c r="AW235" s="266"/>
      <c r="AX235" s="266"/>
    </row>
    <row r="236" spans="2:50" ht="24" customHeight="1">
      <c r="B236" s="264">
        <v>5</v>
      </c>
      <c r="C236" s="264">
        <v>1</v>
      </c>
      <c r="D236" s="266" t="s">
        <v>1444</v>
      </c>
      <c r="E236" s="266"/>
      <c r="F236" s="266"/>
      <c r="G236" s="266"/>
      <c r="H236" s="266"/>
      <c r="I236" s="266"/>
      <c r="J236" s="266"/>
      <c r="K236" s="266"/>
      <c r="L236" s="266"/>
      <c r="M236" s="266"/>
      <c r="N236" s="266" t="s">
        <v>1460</v>
      </c>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7">
        <v>0.3</v>
      </c>
      <c r="AM236" s="266"/>
      <c r="AN236" s="266"/>
      <c r="AO236" s="266"/>
      <c r="AP236" s="266"/>
      <c r="AQ236" s="266"/>
      <c r="AR236" s="266" t="s">
        <v>586</v>
      </c>
      <c r="AS236" s="266"/>
      <c r="AT236" s="266"/>
      <c r="AU236" s="266"/>
      <c r="AV236" s="266"/>
      <c r="AW236" s="266"/>
      <c r="AX236" s="266"/>
    </row>
    <row r="237" spans="2:50" ht="24" customHeight="1">
      <c r="B237" s="264">
        <v>6</v>
      </c>
      <c r="C237" s="264">
        <v>1</v>
      </c>
      <c r="D237" s="266" t="s">
        <v>1459</v>
      </c>
      <c r="E237" s="266"/>
      <c r="F237" s="266"/>
      <c r="G237" s="266"/>
      <c r="H237" s="266"/>
      <c r="I237" s="266"/>
      <c r="J237" s="266"/>
      <c r="K237" s="266"/>
      <c r="L237" s="266"/>
      <c r="M237" s="266"/>
      <c r="N237" s="266" t="s">
        <v>1458</v>
      </c>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7">
        <v>0.4</v>
      </c>
      <c r="AM237" s="266"/>
      <c r="AN237" s="266"/>
      <c r="AO237" s="266"/>
      <c r="AP237" s="266"/>
      <c r="AQ237" s="266"/>
      <c r="AR237" s="266" t="s">
        <v>586</v>
      </c>
      <c r="AS237" s="266"/>
      <c r="AT237" s="266"/>
      <c r="AU237" s="266"/>
      <c r="AV237" s="266"/>
      <c r="AW237" s="266"/>
      <c r="AX237" s="266"/>
    </row>
    <row r="238" spans="2:50" ht="24" customHeight="1">
      <c r="B238" s="264">
        <v>7</v>
      </c>
      <c r="C238" s="264">
        <v>1</v>
      </c>
      <c r="D238" s="266" t="s">
        <v>1457</v>
      </c>
      <c r="E238" s="266"/>
      <c r="F238" s="266"/>
      <c r="G238" s="266"/>
      <c r="H238" s="266"/>
      <c r="I238" s="266"/>
      <c r="J238" s="266"/>
      <c r="K238" s="266"/>
      <c r="L238" s="266"/>
      <c r="M238" s="266"/>
      <c r="N238" s="266" t="s">
        <v>1456</v>
      </c>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7">
        <v>0.4</v>
      </c>
      <c r="AM238" s="266"/>
      <c r="AN238" s="266"/>
      <c r="AO238" s="266"/>
      <c r="AP238" s="266"/>
      <c r="AQ238" s="266"/>
      <c r="AR238" s="266" t="s">
        <v>586</v>
      </c>
      <c r="AS238" s="266"/>
      <c r="AT238" s="266"/>
      <c r="AU238" s="266"/>
      <c r="AV238" s="266"/>
      <c r="AW238" s="266"/>
      <c r="AX238" s="266"/>
    </row>
    <row r="239" spans="2:50" ht="24" customHeight="1">
      <c r="B239" s="264">
        <v>8</v>
      </c>
      <c r="C239" s="264">
        <v>1</v>
      </c>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7"/>
      <c r="AM239" s="266"/>
      <c r="AN239" s="266"/>
      <c r="AO239" s="266"/>
      <c r="AP239" s="266"/>
      <c r="AQ239" s="266"/>
      <c r="AR239" s="266"/>
      <c r="AS239" s="266"/>
      <c r="AT239" s="266"/>
      <c r="AU239" s="266"/>
      <c r="AV239" s="266"/>
      <c r="AW239" s="266"/>
      <c r="AX239" s="266"/>
    </row>
    <row r="240" spans="2:50" ht="24" customHeight="1">
      <c r="B240" s="264">
        <v>9</v>
      </c>
      <c r="C240" s="264">
        <v>1</v>
      </c>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7"/>
      <c r="AM240" s="266"/>
      <c r="AN240" s="266"/>
      <c r="AO240" s="266"/>
      <c r="AP240" s="266"/>
      <c r="AQ240" s="266"/>
      <c r="AR240" s="266"/>
      <c r="AS240" s="266"/>
      <c r="AT240" s="266"/>
      <c r="AU240" s="266"/>
      <c r="AV240" s="266"/>
      <c r="AW240" s="266"/>
      <c r="AX240" s="266"/>
    </row>
    <row r="241" spans="2:51" ht="24" customHeight="1">
      <c r="B241" s="264">
        <v>10</v>
      </c>
      <c r="C241" s="264">
        <v>1</v>
      </c>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7"/>
      <c r="AM241" s="266"/>
      <c r="AN241" s="266"/>
      <c r="AO241" s="266"/>
      <c r="AP241" s="266"/>
      <c r="AQ241" s="266"/>
      <c r="AR241" s="266"/>
      <c r="AS241" s="266"/>
      <c r="AT241" s="266"/>
      <c r="AU241" s="266"/>
      <c r="AV241" s="266"/>
      <c r="AW241" s="266"/>
      <c r="AX241" s="266"/>
    </row>
    <row r="243" spans="2:51" ht="23.25" customHeight="1">
      <c r="B243" s="53" t="s">
        <v>121</v>
      </c>
      <c r="C243" s="53"/>
      <c r="D243" s="53"/>
      <c r="E243" s="210"/>
      <c r="F243" s="210"/>
      <c r="G243" s="308" t="s">
        <v>1455</v>
      </c>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c r="AJ243" s="308"/>
      <c r="AK243" s="308"/>
      <c r="AL243" s="308"/>
      <c r="AM243" s="308"/>
      <c r="AN243" s="308"/>
      <c r="AO243" s="308"/>
      <c r="AP243" s="308"/>
      <c r="AQ243" s="308"/>
      <c r="AR243" s="308"/>
      <c r="AS243" s="308"/>
      <c r="AT243" s="308"/>
      <c r="AU243" s="308"/>
      <c r="AV243" s="308"/>
      <c r="AW243" s="308"/>
      <c r="AX243" s="308"/>
      <c r="AY243" s="210"/>
    </row>
    <row r="244" spans="2:51" ht="14.25">
      <c r="C244" s="55" t="s">
        <v>1397</v>
      </c>
    </row>
    <row r="245" spans="2:51">
      <c r="C245" s="213" t="s">
        <v>1454</v>
      </c>
    </row>
    <row r="246" spans="2:51" ht="34.5" customHeight="1">
      <c r="B246" s="264"/>
      <c r="C246" s="264"/>
      <c r="D246" s="269" t="s">
        <v>1393</v>
      </c>
      <c r="E246" s="269"/>
      <c r="F246" s="269"/>
      <c r="G246" s="269"/>
      <c r="H246" s="269"/>
      <c r="I246" s="269"/>
      <c r="J246" s="269"/>
      <c r="K246" s="269"/>
      <c r="L246" s="269"/>
      <c r="M246" s="269"/>
      <c r="N246" s="269" t="s">
        <v>1392</v>
      </c>
      <c r="O246" s="269"/>
      <c r="P246" s="269"/>
      <c r="Q246" s="269"/>
      <c r="R246" s="269"/>
      <c r="S246" s="269"/>
      <c r="T246" s="269"/>
      <c r="U246" s="269"/>
      <c r="V246" s="269"/>
      <c r="W246" s="269"/>
      <c r="X246" s="269"/>
      <c r="Y246" s="269"/>
      <c r="Z246" s="269"/>
      <c r="AA246" s="269"/>
      <c r="AB246" s="269"/>
      <c r="AC246" s="269"/>
      <c r="AD246" s="269"/>
      <c r="AE246" s="269"/>
      <c r="AF246" s="269"/>
      <c r="AG246" s="269"/>
      <c r="AH246" s="269"/>
      <c r="AI246" s="269"/>
      <c r="AJ246" s="269"/>
      <c r="AK246" s="269"/>
      <c r="AL246" s="297" t="s">
        <v>1391</v>
      </c>
      <c r="AM246" s="269"/>
      <c r="AN246" s="269"/>
      <c r="AO246" s="269"/>
      <c r="AP246" s="269"/>
      <c r="AQ246" s="269"/>
      <c r="AR246" s="269" t="s">
        <v>160</v>
      </c>
      <c r="AS246" s="269"/>
      <c r="AT246" s="269"/>
      <c r="AU246" s="269"/>
      <c r="AV246" s="269" t="s">
        <v>161</v>
      </c>
      <c r="AW246" s="269"/>
      <c r="AX246" s="269"/>
    </row>
    <row r="247" spans="2:51" ht="24" customHeight="1">
      <c r="B247" s="264">
        <v>1</v>
      </c>
      <c r="C247" s="264">
        <v>1</v>
      </c>
      <c r="D247" s="266" t="s">
        <v>1453</v>
      </c>
      <c r="E247" s="266"/>
      <c r="F247" s="266"/>
      <c r="G247" s="266"/>
      <c r="H247" s="266"/>
      <c r="I247" s="266"/>
      <c r="J247" s="266"/>
      <c r="K247" s="266"/>
      <c r="L247" s="266"/>
      <c r="M247" s="266"/>
      <c r="N247" s="266" t="s">
        <v>1452</v>
      </c>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7">
        <v>0.1</v>
      </c>
      <c r="AM247" s="266"/>
      <c r="AN247" s="266"/>
      <c r="AO247" s="266"/>
      <c r="AP247" s="266"/>
      <c r="AQ247" s="266"/>
      <c r="AR247" s="266" t="s">
        <v>586</v>
      </c>
      <c r="AS247" s="266"/>
      <c r="AT247" s="266"/>
      <c r="AU247" s="266"/>
      <c r="AV247" s="266"/>
      <c r="AW247" s="266"/>
      <c r="AX247" s="266"/>
    </row>
    <row r="248" spans="2:51" ht="24" customHeight="1">
      <c r="B248" s="264">
        <v>2</v>
      </c>
      <c r="C248" s="264">
        <v>1</v>
      </c>
      <c r="D248" s="266" t="s">
        <v>1453</v>
      </c>
      <c r="E248" s="266"/>
      <c r="F248" s="266"/>
      <c r="G248" s="266"/>
      <c r="H248" s="266"/>
      <c r="I248" s="266"/>
      <c r="J248" s="266"/>
      <c r="K248" s="266"/>
      <c r="L248" s="266"/>
      <c r="M248" s="266"/>
      <c r="N248" s="266" t="s">
        <v>1452</v>
      </c>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7">
        <v>0.1</v>
      </c>
      <c r="AM248" s="266"/>
      <c r="AN248" s="266"/>
      <c r="AO248" s="266"/>
      <c r="AP248" s="266"/>
      <c r="AQ248" s="266"/>
      <c r="AR248" s="266" t="s">
        <v>586</v>
      </c>
      <c r="AS248" s="266"/>
      <c r="AT248" s="266"/>
      <c r="AU248" s="266"/>
      <c r="AV248" s="266"/>
      <c r="AW248" s="266"/>
      <c r="AX248" s="266"/>
    </row>
    <row r="249" spans="2:51" ht="24" customHeight="1">
      <c r="B249" s="264">
        <v>3</v>
      </c>
      <c r="C249" s="264">
        <v>1</v>
      </c>
      <c r="D249" s="266" t="s">
        <v>1453</v>
      </c>
      <c r="E249" s="266"/>
      <c r="F249" s="266"/>
      <c r="G249" s="266"/>
      <c r="H249" s="266"/>
      <c r="I249" s="266"/>
      <c r="J249" s="266"/>
      <c r="K249" s="266"/>
      <c r="L249" s="266"/>
      <c r="M249" s="266"/>
      <c r="N249" s="266" t="s">
        <v>1452</v>
      </c>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7">
        <v>0.1</v>
      </c>
      <c r="AM249" s="266"/>
      <c r="AN249" s="266"/>
      <c r="AO249" s="266"/>
      <c r="AP249" s="266"/>
      <c r="AQ249" s="266"/>
      <c r="AR249" s="266" t="s">
        <v>586</v>
      </c>
      <c r="AS249" s="266"/>
      <c r="AT249" s="266"/>
      <c r="AU249" s="266"/>
      <c r="AV249" s="266"/>
      <c r="AW249" s="266"/>
      <c r="AX249" s="266"/>
    </row>
    <row r="250" spans="2:51" ht="24" customHeight="1">
      <c r="B250" s="264">
        <v>4</v>
      </c>
      <c r="C250" s="264">
        <v>1</v>
      </c>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7"/>
      <c r="AM250" s="266"/>
      <c r="AN250" s="266"/>
      <c r="AO250" s="266"/>
      <c r="AP250" s="266"/>
      <c r="AQ250" s="266"/>
      <c r="AR250" s="266"/>
      <c r="AS250" s="266"/>
      <c r="AT250" s="266"/>
      <c r="AU250" s="266"/>
      <c r="AV250" s="266"/>
      <c r="AW250" s="266"/>
      <c r="AX250" s="266"/>
    </row>
    <row r="251" spans="2:51" ht="24" customHeight="1">
      <c r="B251" s="264">
        <v>5</v>
      </c>
      <c r="C251" s="264">
        <v>1</v>
      </c>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7"/>
      <c r="AM251" s="266"/>
      <c r="AN251" s="266"/>
      <c r="AO251" s="266"/>
      <c r="AP251" s="266"/>
      <c r="AQ251" s="266"/>
      <c r="AR251" s="266"/>
      <c r="AS251" s="266"/>
      <c r="AT251" s="266"/>
      <c r="AU251" s="266"/>
      <c r="AV251" s="266"/>
      <c r="AW251" s="266"/>
      <c r="AX251" s="266"/>
    </row>
    <row r="253" spans="2:51" ht="23.25" hidden="1" customHeight="1">
      <c r="B253" s="213" t="s">
        <v>165</v>
      </c>
    </row>
    <row r="254" spans="2:51" ht="36" hidden="1" customHeight="1">
      <c r="B254" s="269" t="s">
        <v>166</v>
      </c>
      <c r="C254" s="269"/>
      <c r="D254" s="269"/>
      <c r="E254" s="269"/>
      <c r="F254" s="269"/>
      <c r="G254" s="269"/>
      <c r="H254" s="269"/>
      <c r="I254" s="469"/>
      <c r="J254" s="469"/>
      <c r="K254" s="469"/>
      <c r="L254" s="469"/>
      <c r="M254" s="469"/>
      <c r="N254" s="469"/>
      <c r="O254" s="469"/>
      <c r="P254" s="469"/>
      <c r="Q254" s="469"/>
      <c r="R254" s="469"/>
      <c r="S254" s="469"/>
      <c r="T254" s="469"/>
      <c r="U254" s="469"/>
      <c r="V254" s="469"/>
      <c r="W254" s="469"/>
      <c r="X254" s="469"/>
      <c r="Y254" s="469"/>
    </row>
    <row r="255" spans="2:51" ht="36" hidden="1" customHeight="1">
      <c r="B255" s="760" t="s">
        <v>167</v>
      </c>
      <c r="C255" s="756"/>
      <c r="D255" s="756"/>
      <c r="E255" s="756"/>
      <c r="F255" s="756"/>
      <c r="G255" s="756"/>
      <c r="H255" s="757"/>
      <c r="I255" s="382" t="s">
        <v>1395</v>
      </c>
      <c r="J255" s="368"/>
      <c r="K255" s="368"/>
      <c r="L255" s="368"/>
      <c r="M255" s="381"/>
      <c r="N255" s="755" t="s">
        <v>169</v>
      </c>
      <c r="O255" s="756"/>
      <c r="P255" s="756"/>
      <c r="Q255" s="756"/>
      <c r="R255" s="756"/>
      <c r="S255" s="756"/>
      <c r="T255" s="757"/>
      <c r="U255" s="382" t="s">
        <v>1395</v>
      </c>
      <c r="V255" s="368"/>
      <c r="W255" s="368"/>
      <c r="X255" s="368"/>
      <c r="Y255" s="381"/>
      <c r="Z255" s="755" t="s">
        <v>170</v>
      </c>
      <c r="AA255" s="756"/>
      <c r="AB255" s="756"/>
      <c r="AC255" s="756"/>
      <c r="AD255" s="756"/>
      <c r="AE255" s="756"/>
      <c r="AF255" s="757"/>
      <c r="AG255" s="382" t="s">
        <v>1395</v>
      </c>
      <c r="AH255" s="368"/>
      <c r="AI255" s="368"/>
      <c r="AJ255" s="368"/>
      <c r="AK255" s="381"/>
      <c r="AL255" s="755" t="s">
        <v>171</v>
      </c>
      <c r="AM255" s="756"/>
      <c r="AN255" s="756"/>
      <c r="AO255" s="756"/>
      <c r="AP255" s="756"/>
      <c r="AQ255" s="756"/>
      <c r="AR255" s="757"/>
      <c r="AS255" s="382" t="s">
        <v>1395</v>
      </c>
      <c r="AT255" s="368"/>
      <c r="AU255" s="368"/>
      <c r="AV255" s="368"/>
      <c r="AW255" s="381"/>
    </row>
    <row r="256" spans="2:51" ht="36" hidden="1" customHeight="1">
      <c r="B256" s="755" t="s">
        <v>172</v>
      </c>
      <c r="C256" s="756"/>
      <c r="D256" s="756"/>
      <c r="E256" s="756"/>
      <c r="F256" s="756"/>
      <c r="G256" s="756"/>
      <c r="H256" s="757"/>
      <c r="I256" s="758"/>
      <c r="J256" s="662"/>
      <c r="K256" s="662"/>
      <c r="L256" s="662"/>
      <c r="M256" s="759"/>
      <c r="N256" s="755" t="s">
        <v>173</v>
      </c>
      <c r="O256" s="756"/>
      <c r="P256" s="756"/>
      <c r="Q256" s="756"/>
      <c r="R256" s="756"/>
      <c r="S256" s="756"/>
      <c r="T256" s="757"/>
      <c r="U256" s="758"/>
      <c r="V256" s="662"/>
      <c r="W256" s="662"/>
      <c r="X256" s="662"/>
      <c r="Y256" s="759"/>
      <c r="Z256" s="755" t="s">
        <v>174</v>
      </c>
      <c r="AA256" s="756"/>
      <c r="AB256" s="756"/>
      <c r="AC256" s="756"/>
      <c r="AD256" s="756"/>
      <c r="AE256" s="756"/>
      <c r="AF256" s="757"/>
      <c r="AG256" s="758"/>
      <c r="AH256" s="662"/>
      <c r="AI256" s="662"/>
      <c r="AJ256" s="662"/>
      <c r="AK256" s="759"/>
      <c r="AL256" s="760" t="s">
        <v>175</v>
      </c>
      <c r="AM256" s="756"/>
      <c r="AN256" s="756"/>
      <c r="AO256" s="756"/>
      <c r="AP256" s="756"/>
      <c r="AQ256" s="756"/>
      <c r="AR256" s="757"/>
      <c r="AS256" s="758"/>
      <c r="AT256" s="662"/>
      <c r="AU256" s="662"/>
      <c r="AV256" s="662"/>
      <c r="AW256" s="759"/>
    </row>
    <row r="257" spans="2:50">
      <c r="C257" s="213" t="s">
        <v>1451</v>
      </c>
    </row>
    <row r="258" spans="2:50" ht="34.5" customHeight="1">
      <c r="B258" s="264"/>
      <c r="C258" s="264"/>
      <c r="D258" s="269" t="s">
        <v>1393</v>
      </c>
      <c r="E258" s="269"/>
      <c r="F258" s="269"/>
      <c r="G258" s="269"/>
      <c r="H258" s="269"/>
      <c r="I258" s="269"/>
      <c r="J258" s="269"/>
      <c r="K258" s="269"/>
      <c r="L258" s="269"/>
      <c r="M258" s="269"/>
      <c r="N258" s="269" t="s">
        <v>1392</v>
      </c>
      <c r="O258" s="269"/>
      <c r="P258" s="269"/>
      <c r="Q258" s="269"/>
      <c r="R258" s="269"/>
      <c r="S258" s="269"/>
      <c r="T258" s="269"/>
      <c r="U258" s="269"/>
      <c r="V258" s="269"/>
      <c r="W258" s="269"/>
      <c r="X258" s="269"/>
      <c r="Y258" s="269"/>
      <c r="Z258" s="269"/>
      <c r="AA258" s="269"/>
      <c r="AB258" s="269"/>
      <c r="AC258" s="269"/>
      <c r="AD258" s="269"/>
      <c r="AE258" s="269"/>
      <c r="AF258" s="269"/>
      <c r="AG258" s="269"/>
      <c r="AH258" s="269"/>
      <c r="AI258" s="269"/>
      <c r="AJ258" s="269"/>
      <c r="AK258" s="269"/>
      <c r="AL258" s="297" t="s">
        <v>1391</v>
      </c>
      <c r="AM258" s="269"/>
      <c r="AN258" s="269"/>
      <c r="AO258" s="269"/>
      <c r="AP258" s="269"/>
      <c r="AQ258" s="269"/>
      <c r="AR258" s="269" t="s">
        <v>160</v>
      </c>
      <c r="AS258" s="269"/>
      <c r="AT258" s="269"/>
      <c r="AU258" s="269"/>
      <c r="AV258" s="269" t="s">
        <v>161</v>
      </c>
      <c r="AW258" s="269"/>
      <c r="AX258" s="269"/>
    </row>
    <row r="259" spans="2:50" ht="24" customHeight="1">
      <c r="B259" s="264">
        <v>1</v>
      </c>
      <c r="C259" s="264">
        <v>1</v>
      </c>
      <c r="D259" s="266" t="s">
        <v>1450</v>
      </c>
      <c r="E259" s="266"/>
      <c r="F259" s="266"/>
      <c r="G259" s="266"/>
      <c r="H259" s="266"/>
      <c r="I259" s="266"/>
      <c r="J259" s="266"/>
      <c r="K259" s="266"/>
      <c r="L259" s="266"/>
      <c r="M259" s="266"/>
      <c r="N259" s="266" t="s">
        <v>1448</v>
      </c>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7">
        <v>4</v>
      </c>
      <c r="AM259" s="266"/>
      <c r="AN259" s="266"/>
      <c r="AO259" s="266"/>
      <c r="AP259" s="266"/>
      <c r="AQ259" s="266"/>
      <c r="AR259" s="266">
        <v>3</v>
      </c>
      <c r="AS259" s="266"/>
      <c r="AT259" s="266"/>
      <c r="AU259" s="266"/>
      <c r="AV259" s="266"/>
      <c r="AW259" s="266"/>
      <c r="AX259" s="266"/>
    </row>
    <row r="260" spans="2:50" ht="24" customHeight="1">
      <c r="B260" s="264">
        <v>2</v>
      </c>
      <c r="C260" s="264">
        <v>1</v>
      </c>
      <c r="D260" s="266" t="s">
        <v>1450</v>
      </c>
      <c r="E260" s="266"/>
      <c r="F260" s="266"/>
      <c r="G260" s="266"/>
      <c r="H260" s="266"/>
      <c r="I260" s="266"/>
      <c r="J260" s="266"/>
      <c r="K260" s="266"/>
      <c r="L260" s="266"/>
      <c r="M260" s="266"/>
      <c r="N260" s="266" t="s">
        <v>1448</v>
      </c>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7">
        <v>3</v>
      </c>
      <c r="AM260" s="266"/>
      <c r="AN260" s="266"/>
      <c r="AO260" s="266"/>
      <c r="AP260" s="266"/>
      <c r="AQ260" s="266"/>
      <c r="AR260" s="266">
        <v>3</v>
      </c>
      <c r="AS260" s="266"/>
      <c r="AT260" s="266"/>
      <c r="AU260" s="266"/>
      <c r="AV260" s="266"/>
      <c r="AW260" s="266"/>
      <c r="AX260" s="266"/>
    </row>
    <row r="261" spans="2:50" ht="24" customHeight="1">
      <c r="B261" s="264">
        <v>3</v>
      </c>
      <c r="C261" s="264">
        <v>1</v>
      </c>
      <c r="D261" s="266" t="s">
        <v>1450</v>
      </c>
      <c r="E261" s="266"/>
      <c r="F261" s="266"/>
      <c r="G261" s="266"/>
      <c r="H261" s="266"/>
      <c r="I261" s="266"/>
      <c r="J261" s="266"/>
      <c r="K261" s="266"/>
      <c r="L261" s="266"/>
      <c r="M261" s="266"/>
      <c r="N261" s="266" t="s">
        <v>1446</v>
      </c>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7">
        <v>0.7</v>
      </c>
      <c r="AM261" s="266"/>
      <c r="AN261" s="266"/>
      <c r="AO261" s="266"/>
      <c r="AP261" s="266"/>
      <c r="AQ261" s="266"/>
      <c r="AR261" s="266">
        <v>3</v>
      </c>
      <c r="AS261" s="266"/>
      <c r="AT261" s="266"/>
      <c r="AU261" s="266"/>
      <c r="AV261" s="266"/>
      <c r="AW261" s="266"/>
      <c r="AX261" s="266"/>
    </row>
    <row r="262" spans="2:50" ht="24" customHeight="1">
      <c r="B262" s="264">
        <v>4</v>
      </c>
      <c r="C262" s="264">
        <v>1</v>
      </c>
      <c r="D262" s="266" t="s">
        <v>1450</v>
      </c>
      <c r="E262" s="266"/>
      <c r="F262" s="266"/>
      <c r="G262" s="266"/>
      <c r="H262" s="266"/>
      <c r="I262" s="266"/>
      <c r="J262" s="266"/>
      <c r="K262" s="266"/>
      <c r="L262" s="266"/>
      <c r="M262" s="266"/>
      <c r="N262" s="266" t="s">
        <v>1446</v>
      </c>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7">
        <v>1.5</v>
      </c>
      <c r="AM262" s="266"/>
      <c r="AN262" s="266"/>
      <c r="AO262" s="266"/>
      <c r="AP262" s="266"/>
      <c r="AQ262" s="266"/>
      <c r="AR262" s="266">
        <v>3</v>
      </c>
      <c r="AS262" s="266"/>
      <c r="AT262" s="266"/>
      <c r="AU262" s="266"/>
      <c r="AV262" s="266"/>
      <c r="AW262" s="266"/>
      <c r="AX262" s="266"/>
    </row>
    <row r="263" spans="2:50" ht="24" customHeight="1">
      <c r="B263" s="264">
        <v>5</v>
      </c>
      <c r="C263" s="264">
        <v>1</v>
      </c>
      <c r="D263" s="266" t="s">
        <v>1450</v>
      </c>
      <c r="E263" s="266"/>
      <c r="F263" s="266"/>
      <c r="G263" s="266"/>
      <c r="H263" s="266"/>
      <c r="I263" s="266"/>
      <c r="J263" s="266"/>
      <c r="K263" s="266"/>
      <c r="L263" s="266"/>
      <c r="M263" s="266"/>
      <c r="N263" s="266" t="s">
        <v>1446</v>
      </c>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7">
        <v>1</v>
      </c>
      <c r="AM263" s="266"/>
      <c r="AN263" s="266"/>
      <c r="AO263" s="266"/>
      <c r="AP263" s="266"/>
      <c r="AQ263" s="266"/>
      <c r="AR263" s="266">
        <v>3</v>
      </c>
      <c r="AS263" s="266"/>
      <c r="AT263" s="266"/>
      <c r="AU263" s="266"/>
      <c r="AV263" s="266"/>
      <c r="AW263" s="266"/>
      <c r="AX263" s="266"/>
    </row>
    <row r="264" spans="2:50" ht="24" customHeight="1">
      <c r="B264" s="264">
        <v>6</v>
      </c>
      <c r="C264" s="264">
        <v>1</v>
      </c>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7"/>
      <c r="AM264" s="266"/>
      <c r="AN264" s="266"/>
      <c r="AO264" s="266"/>
      <c r="AP264" s="266"/>
      <c r="AQ264" s="266"/>
      <c r="AR264" s="266"/>
      <c r="AS264" s="266"/>
      <c r="AT264" s="266"/>
      <c r="AU264" s="266"/>
      <c r="AV264" s="266"/>
      <c r="AW264" s="266"/>
      <c r="AX264" s="266"/>
    </row>
    <row r="266" spans="2:50">
      <c r="C266" s="213" t="s">
        <v>1449</v>
      </c>
    </row>
    <row r="267" spans="2:50" ht="34.5" customHeight="1">
      <c r="B267" s="264"/>
      <c r="C267" s="264"/>
      <c r="D267" s="269" t="s">
        <v>1393</v>
      </c>
      <c r="E267" s="269"/>
      <c r="F267" s="269"/>
      <c r="G267" s="269"/>
      <c r="H267" s="269"/>
      <c r="I267" s="269"/>
      <c r="J267" s="269"/>
      <c r="K267" s="269"/>
      <c r="L267" s="269"/>
      <c r="M267" s="269"/>
      <c r="N267" s="269" t="s">
        <v>1392</v>
      </c>
      <c r="O267" s="269"/>
      <c r="P267" s="269"/>
      <c r="Q267" s="269"/>
      <c r="R267" s="269"/>
      <c r="S267" s="269"/>
      <c r="T267" s="269"/>
      <c r="U267" s="269"/>
      <c r="V267" s="269"/>
      <c r="W267" s="269"/>
      <c r="X267" s="269"/>
      <c r="Y267" s="269"/>
      <c r="Z267" s="269"/>
      <c r="AA267" s="269"/>
      <c r="AB267" s="269"/>
      <c r="AC267" s="269"/>
      <c r="AD267" s="269"/>
      <c r="AE267" s="269"/>
      <c r="AF267" s="269"/>
      <c r="AG267" s="269"/>
      <c r="AH267" s="269"/>
      <c r="AI267" s="269"/>
      <c r="AJ267" s="269"/>
      <c r="AK267" s="269"/>
      <c r="AL267" s="297" t="s">
        <v>1391</v>
      </c>
      <c r="AM267" s="269"/>
      <c r="AN267" s="269"/>
      <c r="AO267" s="269"/>
      <c r="AP267" s="269"/>
      <c r="AQ267" s="269"/>
      <c r="AR267" s="269" t="s">
        <v>160</v>
      </c>
      <c r="AS267" s="269"/>
      <c r="AT267" s="269"/>
      <c r="AU267" s="269"/>
      <c r="AV267" s="269" t="s">
        <v>161</v>
      </c>
      <c r="AW267" s="269"/>
      <c r="AX267" s="269"/>
    </row>
    <row r="268" spans="2:50" ht="24" customHeight="1">
      <c r="B268" s="264">
        <v>1</v>
      </c>
      <c r="C268" s="264">
        <v>1</v>
      </c>
      <c r="D268" s="266" t="s">
        <v>1447</v>
      </c>
      <c r="E268" s="266"/>
      <c r="F268" s="266"/>
      <c r="G268" s="266"/>
      <c r="H268" s="266"/>
      <c r="I268" s="266"/>
      <c r="J268" s="266"/>
      <c r="K268" s="266"/>
      <c r="L268" s="266"/>
      <c r="M268" s="266"/>
      <c r="N268" s="266" t="s">
        <v>1448</v>
      </c>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7">
        <v>2.9</v>
      </c>
      <c r="AM268" s="266"/>
      <c r="AN268" s="266"/>
      <c r="AO268" s="266"/>
      <c r="AP268" s="266"/>
      <c r="AQ268" s="266"/>
      <c r="AR268" s="266">
        <v>3</v>
      </c>
      <c r="AS268" s="266"/>
      <c r="AT268" s="266"/>
      <c r="AU268" s="266"/>
      <c r="AV268" s="266"/>
      <c r="AW268" s="266"/>
      <c r="AX268" s="266"/>
    </row>
    <row r="269" spans="2:50" ht="24" customHeight="1">
      <c r="B269" s="264">
        <v>2</v>
      </c>
      <c r="C269" s="264">
        <v>1</v>
      </c>
      <c r="D269" s="266" t="s">
        <v>1447</v>
      </c>
      <c r="E269" s="266"/>
      <c r="F269" s="266"/>
      <c r="G269" s="266"/>
      <c r="H269" s="266"/>
      <c r="I269" s="266"/>
      <c r="J269" s="266"/>
      <c r="K269" s="266"/>
      <c r="L269" s="266"/>
      <c r="M269" s="266"/>
      <c r="N269" s="266" t="s">
        <v>1446</v>
      </c>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7">
        <v>0.6</v>
      </c>
      <c r="AM269" s="266"/>
      <c r="AN269" s="266"/>
      <c r="AO269" s="266"/>
      <c r="AP269" s="266"/>
      <c r="AQ269" s="266"/>
      <c r="AR269" s="266">
        <v>3</v>
      </c>
      <c r="AS269" s="266"/>
      <c r="AT269" s="266"/>
      <c r="AU269" s="266"/>
      <c r="AV269" s="266"/>
      <c r="AW269" s="266"/>
      <c r="AX269" s="266"/>
    </row>
    <row r="270" spans="2:50" ht="24" customHeight="1">
      <c r="B270" s="264">
        <v>3</v>
      </c>
      <c r="C270" s="264">
        <v>1</v>
      </c>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7"/>
      <c r="AM270" s="266"/>
      <c r="AN270" s="266"/>
      <c r="AO270" s="266"/>
      <c r="AP270" s="266"/>
      <c r="AQ270" s="266"/>
      <c r="AR270" s="266"/>
      <c r="AS270" s="266"/>
      <c r="AT270" s="266"/>
      <c r="AU270" s="266"/>
      <c r="AV270" s="266"/>
      <c r="AW270" s="266"/>
      <c r="AX270" s="266"/>
    </row>
    <row r="271" spans="2:50" ht="24" customHeight="1">
      <c r="B271" s="264">
        <v>4</v>
      </c>
      <c r="C271" s="264">
        <v>1</v>
      </c>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7"/>
      <c r="AM271" s="266"/>
      <c r="AN271" s="266"/>
      <c r="AO271" s="266"/>
      <c r="AP271" s="266"/>
      <c r="AQ271" s="266"/>
      <c r="AR271" s="266"/>
      <c r="AS271" s="266"/>
      <c r="AT271" s="266"/>
      <c r="AU271" s="266"/>
      <c r="AV271" s="266"/>
      <c r="AW271" s="266"/>
      <c r="AX271" s="266"/>
    </row>
    <row r="272" spans="2:50" ht="24" customHeight="1">
      <c r="B272" s="264">
        <v>5</v>
      </c>
      <c r="C272" s="264">
        <v>1</v>
      </c>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7"/>
      <c r="AM272" s="266"/>
      <c r="AN272" s="266"/>
      <c r="AO272" s="266"/>
      <c r="AP272" s="266"/>
      <c r="AQ272" s="266"/>
      <c r="AR272" s="266"/>
      <c r="AS272" s="266"/>
      <c r="AT272" s="266"/>
      <c r="AU272" s="266"/>
      <c r="AV272" s="266"/>
      <c r="AW272" s="266"/>
      <c r="AX272" s="266"/>
    </row>
    <row r="274" spans="2:50" ht="23.25" hidden="1" customHeight="1">
      <c r="B274" s="213" t="s">
        <v>165</v>
      </c>
    </row>
    <row r="275" spans="2:50" ht="36" hidden="1" customHeight="1">
      <c r="B275" s="269" t="s">
        <v>166</v>
      </c>
      <c r="C275" s="269"/>
      <c r="D275" s="269"/>
      <c r="E275" s="269"/>
      <c r="F275" s="269"/>
      <c r="G275" s="269"/>
      <c r="H275" s="269"/>
      <c r="I275" s="469"/>
      <c r="J275" s="469"/>
      <c r="K275" s="469"/>
      <c r="L275" s="469"/>
      <c r="M275" s="469"/>
      <c r="N275" s="469"/>
      <c r="O275" s="469"/>
      <c r="P275" s="469"/>
      <c r="Q275" s="469"/>
      <c r="R275" s="469"/>
      <c r="S275" s="469"/>
      <c r="T275" s="469"/>
      <c r="U275" s="469"/>
      <c r="V275" s="469"/>
      <c r="W275" s="469"/>
      <c r="X275" s="469"/>
      <c r="Y275" s="469"/>
    </row>
    <row r="276" spans="2:50" ht="36" hidden="1" customHeight="1">
      <c r="B276" s="760" t="s">
        <v>167</v>
      </c>
      <c r="C276" s="756"/>
      <c r="D276" s="756"/>
      <c r="E276" s="756"/>
      <c r="F276" s="756"/>
      <c r="G276" s="756"/>
      <c r="H276" s="757"/>
      <c r="I276" s="382" t="s">
        <v>1395</v>
      </c>
      <c r="J276" s="368"/>
      <c r="K276" s="368"/>
      <c r="L276" s="368"/>
      <c r="M276" s="381"/>
      <c r="N276" s="755" t="s">
        <v>169</v>
      </c>
      <c r="O276" s="756"/>
      <c r="P276" s="756"/>
      <c r="Q276" s="756"/>
      <c r="R276" s="756"/>
      <c r="S276" s="756"/>
      <c r="T276" s="757"/>
      <c r="U276" s="382" t="s">
        <v>1395</v>
      </c>
      <c r="V276" s="368"/>
      <c r="W276" s="368"/>
      <c r="X276" s="368"/>
      <c r="Y276" s="381"/>
      <c r="Z276" s="755" t="s">
        <v>170</v>
      </c>
      <c r="AA276" s="756"/>
      <c r="AB276" s="756"/>
      <c r="AC276" s="756"/>
      <c r="AD276" s="756"/>
      <c r="AE276" s="756"/>
      <c r="AF276" s="757"/>
      <c r="AG276" s="382" t="s">
        <v>1395</v>
      </c>
      <c r="AH276" s="368"/>
      <c r="AI276" s="368"/>
      <c r="AJ276" s="368"/>
      <c r="AK276" s="381"/>
      <c r="AL276" s="755" t="s">
        <v>171</v>
      </c>
      <c r="AM276" s="756"/>
      <c r="AN276" s="756"/>
      <c r="AO276" s="756"/>
      <c r="AP276" s="756"/>
      <c r="AQ276" s="756"/>
      <c r="AR276" s="757"/>
      <c r="AS276" s="382" t="s">
        <v>1395</v>
      </c>
      <c r="AT276" s="368"/>
      <c r="AU276" s="368"/>
      <c r="AV276" s="368"/>
      <c r="AW276" s="381"/>
    </row>
    <row r="277" spans="2:50" ht="36" hidden="1" customHeight="1">
      <c r="B277" s="755" t="s">
        <v>172</v>
      </c>
      <c r="C277" s="756"/>
      <c r="D277" s="756"/>
      <c r="E277" s="756"/>
      <c r="F277" s="756"/>
      <c r="G277" s="756"/>
      <c r="H277" s="757"/>
      <c r="I277" s="758"/>
      <c r="J277" s="662"/>
      <c r="K277" s="662"/>
      <c r="L277" s="662"/>
      <c r="M277" s="759"/>
      <c r="N277" s="755" t="s">
        <v>173</v>
      </c>
      <c r="O277" s="756"/>
      <c r="P277" s="756"/>
      <c r="Q277" s="756"/>
      <c r="R277" s="756"/>
      <c r="S277" s="756"/>
      <c r="T277" s="757"/>
      <c r="U277" s="758"/>
      <c r="V277" s="662"/>
      <c r="W277" s="662"/>
      <c r="X277" s="662"/>
      <c r="Y277" s="759"/>
      <c r="Z277" s="755" t="s">
        <v>174</v>
      </c>
      <c r="AA277" s="756"/>
      <c r="AB277" s="756"/>
      <c r="AC277" s="756"/>
      <c r="AD277" s="756"/>
      <c r="AE277" s="756"/>
      <c r="AF277" s="757"/>
      <c r="AG277" s="758"/>
      <c r="AH277" s="662"/>
      <c r="AI277" s="662"/>
      <c r="AJ277" s="662"/>
      <c r="AK277" s="759"/>
      <c r="AL277" s="760" t="s">
        <v>175</v>
      </c>
      <c r="AM277" s="756"/>
      <c r="AN277" s="756"/>
      <c r="AO277" s="756"/>
      <c r="AP277" s="756"/>
      <c r="AQ277" s="756"/>
      <c r="AR277" s="757"/>
      <c r="AS277" s="758"/>
      <c r="AT277" s="662"/>
      <c r="AU277" s="662"/>
      <c r="AV277" s="662"/>
      <c r="AW277" s="759"/>
    </row>
    <row r="278" spans="2:50">
      <c r="C278" s="213" t="s">
        <v>1445</v>
      </c>
    </row>
    <row r="279" spans="2:50" ht="34.5" customHeight="1">
      <c r="B279" s="264"/>
      <c r="C279" s="264"/>
      <c r="D279" s="269" t="s">
        <v>1393</v>
      </c>
      <c r="E279" s="269"/>
      <c r="F279" s="269"/>
      <c r="G279" s="269"/>
      <c r="H279" s="269"/>
      <c r="I279" s="269"/>
      <c r="J279" s="269"/>
      <c r="K279" s="269"/>
      <c r="L279" s="269"/>
      <c r="M279" s="269"/>
      <c r="N279" s="269" t="s">
        <v>1392</v>
      </c>
      <c r="O279" s="269"/>
      <c r="P279" s="269"/>
      <c r="Q279" s="269"/>
      <c r="R279" s="269"/>
      <c r="S279" s="269"/>
      <c r="T279" s="269"/>
      <c r="U279" s="269"/>
      <c r="V279" s="269"/>
      <c r="W279" s="269"/>
      <c r="X279" s="269"/>
      <c r="Y279" s="269"/>
      <c r="Z279" s="269"/>
      <c r="AA279" s="269"/>
      <c r="AB279" s="269"/>
      <c r="AC279" s="269"/>
      <c r="AD279" s="269"/>
      <c r="AE279" s="269"/>
      <c r="AF279" s="269"/>
      <c r="AG279" s="269"/>
      <c r="AH279" s="269"/>
      <c r="AI279" s="269"/>
      <c r="AJ279" s="269"/>
      <c r="AK279" s="269"/>
      <c r="AL279" s="297" t="s">
        <v>1391</v>
      </c>
      <c r="AM279" s="269"/>
      <c r="AN279" s="269"/>
      <c r="AO279" s="269"/>
      <c r="AP279" s="269"/>
      <c r="AQ279" s="269"/>
      <c r="AR279" s="269" t="s">
        <v>160</v>
      </c>
      <c r="AS279" s="269"/>
      <c r="AT279" s="269"/>
      <c r="AU279" s="269"/>
      <c r="AV279" s="269" t="s">
        <v>161</v>
      </c>
      <c r="AW279" s="269"/>
      <c r="AX279" s="269"/>
    </row>
    <row r="280" spans="2:50" ht="24" customHeight="1">
      <c r="B280" s="264">
        <v>1</v>
      </c>
      <c r="C280" s="264">
        <v>1</v>
      </c>
      <c r="D280" s="266" t="s">
        <v>1444</v>
      </c>
      <c r="E280" s="266"/>
      <c r="F280" s="266"/>
      <c r="G280" s="266"/>
      <c r="H280" s="266"/>
      <c r="I280" s="266"/>
      <c r="J280" s="266"/>
      <c r="K280" s="266"/>
      <c r="L280" s="266"/>
      <c r="M280" s="266"/>
      <c r="N280" s="266" t="s">
        <v>1443</v>
      </c>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7">
        <v>0.6</v>
      </c>
      <c r="AM280" s="266"/>
      <c r="AN280" s="266"/>
      <c r="AO280" s="266"/>
      <c r="AP280" s="266"/>
      <c r="AQ280" s="266"/>
      <c r="AR280" s="266" t="s">
        <v>586</v>
      </c>
      <c r="AS280" s="266"/>
      <c r="AT280" s="266"/>
      <c r="AU280" s="266"/>
      <c r="AV280" s="266"/>
      <c r="AW280" s="266"/>
      <c r="AX280" s="266"/>
    </row>
    <row r="281" spans="2:50" ht="24" customHeight="1">
      <c r="B281" s="264">
        <v>2</v>
      </c>
      <c r="C281" s="264">
        <v>1</v>
      </c>
      <c r="D281" s="266" t="s">
        <v>1444</v>
      </c>
      <c r="E281" s="266"/>
      <c r="F281" s="266"/>
      <c r="G281" s="266"/>
      <c r="H281" s="266"/>
      <c r="I281" s="266"/>
      <c r="J281" s="266"/>
      <c r="K281" s="266"/>
      <c r="L281" s="266"/>
      <c r="M281" s="266"/>
      <c r="N281" s="266" t="s">
        <v>1443</v>
      </c>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7">
        <v>0.4</v>
      </c>
      <c r="AM281" s="266"/>
      <c r="AN281" s="266"/>
      <c r="AO281" s="266"/>
      <c r="AP281" s="266"/>
      <c r="AQ281" s="266"/>
      <c r="AR281" s="266" t="s">
        <v>586</v>
      </c>
      <c r="AS281" s="266"/>
      <c r="AT281" s="266"/>
      <c r="AU281" s="266"/>
      <c r="AV281" s="266"/>
      <c r="AW281" s="266"/>
      <c r="AX281" s="266"/>
    </row>
    <row r="282" spans="2:50" ht="24" customHeight="1">
      <c r="B282" s="264">
        <v>3</v>
      </c>
      <c r="C282" s="264">
        <v>1</v>
      </c>
      <c r="D282" s="266" t="s">
        <v>1444</v>
      </c>
      <c r="E282" s="266"/>
      <c r="F282" s="266"/>
      <c r="G282" s="266"/>
      <c r="H282" s="266"/>
      <c r="I282" s="266"/>
      <c r="J282" s="266"/>
      <c r="K282" s="266"/>
      <c r="L282" s="266"/>
      <c r="M282" s="266"/>
      <c r="N282" s="266" t="s">
        <v>1443</v>
      </c>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7">
        <v>0.5</v>
      </c>
      <c r="AM282" s="266"/>
      <c r="AN282" s="266"/>
      <c r="AO282" s="266"/>
      <c r="AP282" s="266"/>
      <c r="AQ282" s="266"/>
      <c r="AR282" s="266" t="s">
        <v>586</v>
      </c>
      <c r="AS282" s="266"/>
      <c r="AT282" s="266"/>
      <c r="AU282" s="266"/>
      <c r="AV282" s="266"/>
      <c r="AW282" s="266"/>
      <c r="AX282" s="266"/>
    </row>
    <row r="283" spans="2:50" ht="24" customHeight="1">
      <c r="B283" s="264">
        <v>4</v>
      </c>
      <c r="C283" s="264">
        <v>1</v>
      </c>
      <c r="D283" s="266" t="s">
        <v>1270</v>
      </c>
      <c r="E283" s="266"/>
      <c r="F283" s="266"/>
      <c r="G283" s="266"/>
      <c r="H283" s="266"/>
      <c r="I283" s="266"/>
      <c r="J283" s="266"/>
      <c r="K283" s="266"/>
      <c r="L283" s="266"/>
      <c r="M283" s="266"/>
      <c r="N283" s="266" t="s">
        <v>1442</v>
      </c>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7">
        <v>0.1</v>
      </c>
      <c r="AM283" s="266"/>
      <c r="AN283" s="266"/>
      <c r="AO283" s="266"/>
      <c r="AP283" s="266"/>
      <c r="AQ283" s="266"/>
      <c r="AR283" s="266" t="s">
        <v>586</v>
      </c>
      <c r="AS283" s="266"/>
      <c r="AT283" s="266"/>
      <c r="AU283" s="266"/>
      <c r="AV283" s="266"/>
      <c r="AW283" s="266"/>
      <c r="AX283" s="266"/>
    </row>
    <row r="284" spans="2:50" ht="24" customHeight="1">
      <c r="B284" s="264">
        <v>5</v>
      </c>
      <c r="C284" s="264">
        <v>1</v>
      </c>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7"/>
      <c r="AM284" s="266"/>
      <c r="AN284" s="266"/>
      <c r="AO284" s="266"/>
      <c r="AP284" s="266"/>
      <c r="AQ284" s="266"/>
      <c r="AR284" s="266"/>
      <c r="AS284" s="266"/>
      <c r="AT284" s="266"/>
      <c r="AU284" s="266"/>
      <c r="AV284" s="266"/>
      <c r="AW284" s="266"/>
      <c r="AX284" s="266"/>
    </row>
    <row r="285" spans="2:50" ht="24" customHeight="1">
      <c r="B285" s="264">
        <v>6</v>
      </c>
      <c r="C285" s="264">
        <v>1</v>
      </c>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7"/>
      <c r="AM285" s="266"/>
      <c r="AN285" s="266"/>
      <c r="AO285" s="266"/>
      <c r="AP285" s="266"/>
      <c r="AQ285" s="266"/>
      <c r="AR285" s="266"/>
      <c r="AS285" s="266"/>
      <c r="AT285" s="266"/>
      <c r="AU285" s="266"/>
      <c r="AV285" s="266"/>
      <c r="AW285" s="266"/>
      <c r="AX285" s="266"/>
    </row>
    <row r="287" spans="2:50">
      <c r="C287" s="213" t="s">
        <v>1441</v>
      </c>
    </row>
    <row r="288" spans="2:50" ht="34.5" customHeight="1">
      <c r="B288" s="264"/>
      <c r="C288" s="264"/>
      <c r="D288" s="269" t="s">
        <v>1393</v>
      </c>
      <c r="E288" s="269"/>
      <c r="F288" s="269"/>
      <c r="G288" s="269"/>
      <c r="H288" s="269"/>
      <c r="I288" s="269"/>
      <c r="J288" s="269"/>
      <c r="K288" s="269"/>
      <c r="L288" s="269"/>
      <c r="M288" s="269"/>
      <c r="N288" s="269" t="s">
        <v>1392</v>
      </c>
      <c r="O288" s="269"/>
      <c r="P288" s="269"/>
      <c r="Q288" s="269"/>
      <c r="R288" s="269"/>
      <c r="S288" s="269"/>
      <c r="T288" s="269"/>
      <c r="U288" s="269"/>
      <c r="V288" s="269"/>
      <c r="W288" s="269"/>
      <c r="X288" s="269"/>
      <c r="Y288" s="269"/>
      <c r="Z288" s="269"/>
      <c r="AA288" s="269"/>
      <c r="AB288" s="269"/>
      <c r="AC288" s="269"/>
      <c r="AD288" s="269"/>
      <c r="AE288" s="269"/>
      <c r="AF288" s="269"/>
      <c r="AG288" s="269"/>
      <c r="AH288" s="269"/>
      <c r="AI288" s="269"/>
      <c r="AJ288" s="269"/>
      <c r="AK288" s="269"/>
      <c r="AL288" s="297" t="s">
        <v>1391</v>
      </c>
      <c r="AM288" s="269"/>
      <c r="AN288" s="269"/>
      <c r="AO288" s="269"/>
      <c r="AP288" s="269"/>
      <c r="AQ288" s="269"/>
      <c r="AR288" s="269" t="s">
        <v>160</v>
      </c>
      <c r="AS288" s="269"/>
      <c r="AT288" s="269"/>
      <c r="AU288" s="269"/>
      <c r="AV288" s="269" t="s">
        <v>161</v>
      </c>
      <c r="AW288" s="269"/>
      <c r="AX288" s="269"/>
    </row>
    <row r="289" spans="2:50" ht="24" customHeight="1">
      <c r="B289" s="264">
        <v>1</v>
      </c>
      <c r="C289" s="264">
        <v>1</v>
      </c>
      <c r="D289" s="266" t="s">
        <v>1440</v>
      </c>
      <c r="E289" s="266"/>
      <c r="F289" s="266"/>
      <c r="G289" s="266"/>
      <c r="H289" s="266"/>
      <c r="I289" s="266"/>
      <c r="J289" s="266"/>
      <c r="K289" s="266"/>
      <c r="L289" s="266"/>
      <c r="M289" s="266"/>
      <c r="N289" s="266" t="s">
        <v>1439</v>
      </c>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7">
        <v>0.8</v>
      </c>
      <c r="AM289" s="266"/>
      <c r="AN289" s="266"/>
      <c r="AO289" s="266"/>
      <c r="AP289" s="266"/>
      <c r="AQ289" s="266"/>
      <c r="AR289" s="266" t="s">
        <v>586</v>
      </c>
      <c r="AS289" s="266"/>
      <c r="AT289" s="266"/>
      <c r="AU289" s="266"/>
      <c r="AV289" s="266"/>
      <c r="AW289" s="266"/>
      <c r="AX289" s="266"/>
    </row>
    <row r="290" spans="2:50" ht="24" customHeight="1">
      <c r="B290" s="264">
        <v>2</v>
      </c>
      <c r="C290" s="264">
        <v>1</v>
      </c>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7"/>
      <c r="AM290" s="266"/>
      <c r="AN290" s="266"/>
      <c r="AO290" s="266"/>
      <c r="AP290" s="266"/>
      <c r="AQ290" s="266"/>
      <c r="AR290" s="266"/>
      <c r="AS290" s="266"/>
      <c r="AT290" s="266"/>
      <c r="AU290" s="266"/>
      <c r="AV290" s="266"/>
      <c r="AW290" s="266"/>
      <c r="AX290" s="266"/>
    </row>
    <row r="292" spans="2:50" ht="23.25" hidden="1" customHeight="1">
      <c r="B292" s="213" t="s">
        <v>165</v>
      </c>
    </row>
    <row r="293" spans="2:50" ht="36" hidden="1" customHeight="1">
      <c r="B293" s="269" t="s">
        <v>166</v>
      </c>
      <c r="C293" s="269"/>
      <c r="D293" s="269"/>
      <c r="E293" s="269"/>
      <c r="F293" s="269"/>
      <c r="G293" s="269"/>
      <c r="H293" s="269"/>
      <c r="I293" s="469"/>
      <c r="J293" s="469"/>
      <c r="K293" s="469"/>
      <c r="L293" s="469"/>
      <c r="M293" s="469"/>
      <c r="N293" s="469"/>
      <c r="O293" s="469"/>
      <c r="P293" s="469"/>
      <c r="Q293" s="469"/>
      <c r="R293" s="469"/>
      <c r="S293" s="469"/>
      <c r="T293" s="469"/>
      <c r="U293" s="469"/>
      <c r="V293" s="469"/>
      <c r="W293" s="469"/>
      <c r="X293" s="469"/>
      <c r="Y293" s="469"/>
    </row>
    <row r="294" spans="2:50" ht="36" hidden="1" customHeight="1">
      <c r="B294" s="760" t="s">
        <v>167</v>
      </c>
      <c r="C294" s="756"/>
      <c r="D294" s="756"/>
      <c r="E294" s="756"/>
      <c r="F294" s="756"/>
      <c r="G294" s="756"/>
      <c r="H294" s="757"/>
      <c r="I294" s="382" t="s">
        <v>1395</v>
      </c>
      <c r="J294" s="368"/>
      <c r="K294" s="368"/>
      <c r="L294" s="368"/>
      <c r="M294" s="381"/>
      <c r="N294" s="755" t="s">
        <v>169</v>
      </c>
      <c r="O294" s="756"/>
      <c r="P294" s="756"/>
      <c r="Q294" s="756"/>
      <c r="R294" s="756"/>
      <c r="S294" s="756"/>
      <c r="T294" s="757"/>
      <c r="U294" s="382" t="s">
        <v>1395</v>
      </c>
      <c r="V294" s="368"/>
      <c r="W294" s="368"/>
      <c r="X294" s="368"/>
      <c r="Y294" s="381"/>
      <c r="Z294" s="755" t="s">
        <v>170</v>
      </c>
      <c r="AA294" s="756"/>
      <c r="AB294" s="756"/>
      <c r="AC294" s="756"/>
      <c r="AD294" s="756"/>
      <c r="AE294" s="756"/>
      <c r="AF294" s="757"/>
      <c r="AG294" s="382" t="s">
        <v>1395</v>
      </c>
      <c r="AH294" s="368"/>
      <c r="AI294" s="368"/>
      <c r="AJ294" s="368"/>
      <c r="AK294" s="381"/>
      <c r="AL294" s="755" t="s">
        <v>171</v>
      </c>
      <c r="AM294" s="756"/>
      <c r="AN294" s="756"/>
      <c r="AO294" s="756"/>
      <c r="AP294" s="756"/>
      <c r="AQ294" s="756"/>
      <c r="AR294" s="757"/>
      <c r="AS294" s="382" t="s">
        <v>1395</v>
      </c>
      <c r="AT294" s="368"/>
      <c r="AU294" s="368"/>
      <c r="AV294" s="368"/>
      <c r="AW294" s="381"/>
    </row>
    <row r="295" spans="2:50" ht="36" hidden="1" customHeight="1">
      <c r="B295" s="755" t="s">
        <v>172</v>
      </c>
      <c r="C295" s="756"/>
      <c r="D295" s="756"/>
      <c r="E295" s="756"/>
      <c r="F295" s="756"/>
      <c r="G295" s="756"/>
      <c r="H295" s="757"/>
      <c r="I295" s="758"/>
      <c r="J295" s="662"/>
      <c r="K295" s="662"/>
      <c r="L295" s="662"/>
      <c r="M295" s="759"/>
      <c r="N295" s="755" t="s">
        <v>173</v>
      </c>
      <c r="O295" s="756"/>
      <c r="P295" s="756"/>
      <c r="Q295" s="756"/>
      <c r="R295" s="756"/>
      <c r="S295" s="756"/>
      <c r="T295" s="757"/>
      <c r="U295" s="758"/>
      <c r="V295" s="662"/>
      <c r="W295" s="662"/>
      <c r="X295" s="662"/>
      <c r="Y295" s="759"/>
      <c r="Z295" s="755" t="s">
        <v>174</v>
      </c>
      <c r="AA295" s="756"/>
      <c r="AB295" s="756"/>
      <c r="AC295" s="756"/>
      <c r="AD295" s="756"/>
      <c r="AE295" s="756"/>
      <c r="AF295" s="757"/>
      <c r="AG295" s="758"/>
      <c r="AH295" s="662"/>
      <c r="AI295" s="662"/>
      <c r="AJ295" s="662"/>
      <c r="AK295" s="759"/>
      <c r="AL295" s="760" t="s">
        <v>175</v>
      </c>
      <c r="AM295" s="756"/>
      <c r="AN295" s="756"/>
      <c r="AO295" s="756"/>
      <c r="AP295" s="756"/>
      <c r="AQ295" s="756"/>
      <c r="AR295" s="757"/>
      <c r="AS295" s="758"/>
      <c r="AT295" s="662"/>
      <c r="AU295" s="662"/>
      <c r="AV295" s="662"/>
      <c r="AW295" s="759"/>
    </row>
    <row r="296" spans="2:50">
      <c r="C296" s="213" t="s">
        <v>1438</v>
      </c>
    </row>
    <row r="297" spans="2:50" ht="34.5" customHeight="1">
      <c r="B297" s="264"/>
      <c r="C297" s="264"/>
      <c r="D297" s="269" t="s">
        <v>1393</v>
      </c>
      <c r="E297" s="269"/>
      <c r="F297" s="269"/>
      <c r="G297" s="269"/>
      <c r="H297" s="269"/>
      <c r="I297" s="269"/>
      <c r="J297" s="269"/>
      <c r="K297" s="269"/>
      <c r="L297" s="269"/>
      <c r="M297" s="269"/>
      <c r="N297" s="269" t="s">
        <v>1392</v>
      </c>
      <c r="O297" s="269"/>
      <c r="P297" s="269"/>
      <c r="Q297" s="269"/>
      <c r="R297" s="269"/>
      <c r="S297" s="269"/>
      <c r="T297" s="269"/>
      <c r="U297" s="269"/>
      <c r="V297" s="269"/>
      <c r="W297" s="269"/>
      <c r="X297" s="269"/>
      <c r="Y297" s="269"/>
      <c r="Z297" s="269"/>
      <c r="AA297" s="269"/>
      <c r="AB297" s="269"/>
      <c r="AC297" s="269"/>
      <c r="AD297" s="269"/>
      <c r="AE297" s="269"/>
      <c r="AF297" s="269"/>
      <c r="AG297" s="269"/>
      <c r="AH297" s="269"/>
      <c r="AI297" s="269"/>
      <c r="AJ297" s="269"/>
      <c r="AK297" s="269"/>
      <c r="AL297" s="297" t="s">
        <v>1391</v>
      </c>
      <c r="AM297" s="269"/>
      <c r="AN297" s="269"/>
      <c r="AO297" s="269"/>
      <c r="AP297" s="269"/>
      <c r="AQ297" s="269"/>
      <c r="AR297" s="269" t="s">
        <v>160</v>
      </c>
      <c r="AS297" s="269"/>
      <c r="AT297" s="269"/>
      <c r="AU297" s="269"/>
      <c r="AV297" s="269" t="s">
        <v>161</v>
      </c>
      <c r="AW297" s="269"/>
      <c r="AX297" s="269"/>
    </row>
    <row r="298" spans="2:50" ht="24" customHeight="1">
      <c r="B298" s="264">
        <v>1</v>
      </c>
      <c r="C298" s="264">
        <v>1</v>
      </c>
      <c r="D298" s="266" t="s">
        <v>1437</v>
      </c>
      <c r="E298" s="266"/>
      <c r="F298" s="266"/>
      <c r="G298" s="266"/>
      <c r="H298" s="266"/>
      <c r="I298" s="266"/>
      <c r="J298" s="266"/>
      <c r="K298" s="266"/>
      <c r="L298" s="266"/>
      <c r="M298" s="266"/>
      <c r="N298" s="266" t="s">
        <v>1436</v>
      </c>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c r="AK298" s="266"/>
      <c r="AL298" s="267">
        <v>0.4</v>
      </c>
      <c r="AM298" s="266"/>
      <c r="AN298" s="266"/>
      <c r="AO298" s="266"/>
      <c r="AP298" s="266"/>
      <c r="AQ298" s="266"/>
      <c r="AR298" s="266" t="s">
        <v>586</v>
      </c>
      <c r="AS298" s="266"/>
      <c r="AT298" s="266"/>
      <c r="AU298" s="266"/>
      <c r="AV298" s="266"/>
      <c r="AW298" s="266"/>
      <c r="AX298" s="266"/>
    </row>
    <row r="299" spans="2:50" ht="24" customHeight="1">
      <c r="B299" s="264">
        <v>2</v>
      </c>
      <c r="C299" s="264">
        <v>1</v>
      </c>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c r="AK299" s="266"/>
      <c r="AL299" s="267"/>
      <c r="AM299" s="266"/>
      <c r="AN299" s="266"/>
      <c r="AO299" s="266"/>
      <c r="AP299" s="266"/>
      <c r="AQ299" s="266"/>
      <c r="AR299" s="266"/>
      <c r="AS299" s="266"/>
      <c r="AT299" s="266"/>
      <c r="AU299" s="266"/>
      <c r="AV299" s="266"/>
      <c r="AW299" s="266"/>
      <c r="AX299" s="266"/>
    </row>
    <row r="301" spans="2:50">
      <c r="C301" s="213" t="s">
        <v>1435</v>
      </c>
    </row>
    <row r="302" spans="2:50" ht="34.5" customHeight="1">
      <c r="B302" s="264"/>
      <c r="C302" s="264"/>
      <c r="D302" s="269" t="s">
        <v>1393</v>
      </c>
      <c r="E302" s="269"/>
      <c r="F302" s="269"/>
      <c r="G302" s="269"/>
      <c r="H302" s="269"/>
      <c r="I302" s="269"/>
      <c r="J302" s="269"/>
      <c r="K302" s="269"/>
      <c r="L302" s="269"/>
      <c r="M302" s="269"/>
      <c r="N302" s="269" t="s">
        <v>1392</v>
      </c>
      <c r="O302" s="269"/>
      <c r="P302" s="269"/>
      <c r="Q302" s="269"/>
      <c r="R302" s="269"/>
      <c r="S302" s="269"/>
      <c r="T302" s="269"/>
      <c r="U302" s="269"/>
      <c r="V302" s="269"/>
      <c r="W302" s="269"/>
      <c r="X302" s="269"/>
      <c r="Y302" s="269"/>
      <c r="Z302" s="269"/>
      <c r="AA302" s="269"/>
      <c r="AB302" s="269"/>
      <c r="AC302" s="269"/>
      <c r="AD302" s="269"/>
      <c r="AE302" s="269"/>
      <c r="AF302" s="269"/>
      <c r="AG302" s="269"/>
      <c r="AH302" s="269"/>
      <c r="AI302" s="269"/>
      <c r="AJ302" s="269"/>
      <c r="AK302" s="269"/>
      <c r="AL302" s="297" t="s">
        <v>1391</v>
      </c>
      <c r="AM302" s="269"/>
      <c r="AN302" s="269"/>
      <c r="AO302" s="269"/>
      <c r="AP302" s="269"/>
      <c r="AQ302" s="269"/>
      <c r="AR302" s="269" t="s">
        <v>160</v>
      </c>
      <c r="AS302" s="269"/>
      <c r="AT302" s="269"/>
      <c r="AU302" s="269"/>
      <c r="AV302" s="269" t="s">
        <v>161</v>
      </c>
      <c r="AW302" s="269"/>
      <c r="AX302" s="269"/>
    </row>
    <row r="303" spans="2:50" ht="24" customHeight="1">
      <c r="B303" s="264">
        <v>1</v>
      </c>
      <c r="C303" s="264">
        <v>1</v>
      </c>
      <c r="D303" s="266" t="s">
        <v>1434</v>
      </c>
      <c r="E303" s="266"/>
      <c r="F303" s="266"/>
      <c r="G303" s="266"/>
      <c r="H303" s="266"/>
      <c r="I303" s="266"/>
      <c r="J303" s="266"/>
      <c r="K303" s="266"/>
      <c r="L303" s="266"/>
      <c r="M303" s="266"/>
      <c r="N303" s="266" t="s">
        <v>1433</v>
      </c>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7">
        <v>0.3</v>
      </c>
      <c r="AM303" s="266"/>
      <c r="AN303" s="266"/>
      <c r="AO303" s="266"/>
      <c r="AP303" s="266"/>
      <c r="AQ303" s="266"/>
      <c r="AR303" s="266" t="s">
        <v>586</v>
      </c>
      <c r="AS303" s="266"/>
      <c r="AT303" s="266"/>
      <c r="AU303" s="266"/>
      <c r="AV303" s="266"/>
      <c r="AW303" s="266"/>
      <c r="AX303" s="266"/>
    </row>
    <row r="304" spans="2:50" ht="24" customHeight="1">
      <c r="B304" s="264">
        <v>2</v>
      </c>
      <c r="C304" s="264">
        <v>1</v>
      </c>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266"/>
      <c r="AF304" s="266"/>
      <c r="AG304" s="266"/>
      <c r="AH304" s="266"/>
      <c r="AI304" s="266"/>
      <c r="AJ304" s="266"/>
      <c r="AK304" s="266"/>
      <c r="AL304" s="267"/>
      <c r="AM304" s="266"/>
      <c r="AN304" s="266"/>
      <c r="AO304" s="266"/>
      <c r="AP304" s="266"/>
      <c r="AQ304" s="266"/>
      <c r="AR304" s="266"/>
      <c r="AS304" s="266"/>
      <c r="AT304" s="266"/>
      <c r="AU304" s="266"/>
      <c r="AV304" s="266"/>
      <c r="AW304" s="266"/>
      <c r="AX304" s="266"/>
    </row>
    <row r="306" spans="2:51" ht="23.25" hidden="1" customHeight="1">
      <c r="B306" s="213" t="s">
        <v>165</v>
      </c>
    </row>
    <row r="307" spans="2:51" ht="36" hidden="1" customHeight="1">
      <c r="B307" s="269" t="s">
        <v>166</v>
      </c>
      <c r="C307" s="269"/>
      <c r="D307" s="269"/>
      <c r="E307" s="269"/>
      <c r="F307" s="269"/>
      <c r="G307" s="269"/>
      <c r="H307" s="269"/>
      <c r="I307" s="469"/>
      <c r="J307" s="469"/>
      <c r="K307" s="469"/>
      <c r="L307" s="469"/>
      <c r="M307" s="469"/>
      <c r="N307" s="469"/>
      <c r="O307" s="469"/>
      <c r="P307" s="469"/>
      <c r="Q307" s="469"/>
      <c r="R307" s="469"/>
      <c r="S307" s="469"/>
      <c r="T307" s="469"/>
      <c r="U307" s="469"/>
      <c r="V307" s="469"/>
      <c r="W307" s="469"/>
      <c r="X307" s="469"/>
      <c r="Y307" s="469"/>
    </row>
    <row r="308" spans="2:51" ht="36" hidden="1" customHeight="1">
      <c r="B308" s="760" t="s">
        <v>167</v>
      </c>
      <c r="C308" s="756"/>
      <c r="D308" s="756"/>
      <c r="E308" s="756"/>
      <c r="F308" s="756"/>
      <c r="G308" s="756"/>
      <c r="H308" s="757"/>
      <c r="I308" s="382" t="s">
        <v>1395</v>
      </c>
      <c r="J308" s="368"/>
      <c r="K308" s="368"/>
      <c r="L308" s="368"/>
      <c r="M308" s="381"/>
      <c r="N308" s="755" t="s">
        <v>169</v>
      </c>
      <c r="O308" s="756"/>
      <c r="P308" s="756"/>
      <c r="Q308" s="756"/>
      <c r="R308" s="756"/>
      <c r="S308" s="756"/>
      <c r="T308" s="757"/>
      <c r="U308" s="382" t="s">
        <v>1395</v>
      </c>
      <c r="V308" s="368"/>
      <c r="W308" s="368"/>
      <c r="X308" s="368"/>
      <c r="Y308" s="381"/>
      <c r="Z308" s="755" t="s">
        <v>170</v>
      </c>
      <c r="AA308" s="756"/>
      <c r="AB308" s="756"/>
      <c r="AC308" s="756"/>
      <c r="AD308" s="756"/>
      <c r="AE308" s="756"/>
      <c r="AF308" s="757"/>
      <c r="AG308" s="382" t="s">
        <v>1395</v>
      </c>
      <c r="AH308" s="368"/>
      <c r="AI308" s="368"/>
      <c r="AJ308" s="368"/>
      <c r="AK308" s="381"/>
      <c r="AL308" s="755" t="s">
        <v>171</v>
      </c>
      <c r="AM308" s="756"/>
      <c r="AN308" s="756"/>
      <c r="AO308" s="756"/>
      <c r="AP308" s="756"/>
      <c r="AQ308" s="756"/>
      <c r="AR308" s="757"/>
      <c r="AS308" s="382" t="s">
        <v>1395</v>
      </c>
      <c r="AT308" s="368"/>
      <c r="AU308" s="368"/>
      <c r="AV308" s="368"/>
      <c r="AW308" s="381"/>
    </row>
    <row r="309" spans="2:51" ht="36" hidden="1" customHeight="1">
      <c r="B309" s="755" t="s">
        <v>172</v>
      </c>
      <c r="C309" s="756"/>
      <c r="D309" s="756"/>
      <c r="E309" s="756"/>
      <c r="F309" s="756"/>
      <c r="G309" s="756"/>
      <c r="H309" s="757"/>
      <c r="I309" s="758"/>
      <c r="J309" s="662"/>
      <c r="K309" s="662"/>
      <c r="L309" s="662"/>
      <c r="M309" s="759"/>
      <c r="N309" s="755" t="s">
        <v>173</v>
      </c>
      <c r="O309" s="756"/>
      <c r="P309" s="756"/>
      <c r="Q309" s="756"/>
      <c r="R309" s="756"/>
      <c r="S309" s="756"/>
      <c r="T309" s="757"/>
      <c r="U309" s="758"/>
      <c r="V309" s="662"/>
      <c r="W309" s="662"/>
      <c r="X309" s="662"/>
      <c r="Y309" s="759"/>
      <c r="Z309" s="755" t="s">
        <v>174</v>
      </c>
      <c r="AA309" s="756"/>
      <c r="AB309" s="756"/>
      <c r="AC309" s="756"/>
      <c r="AD309" s="756"/>
      <c r="AE309" s="756"/>
      <c r="AF309" s="757"/>
      <c r="AG309" s="758"/>
      <c r="AH309" s="662"/>
      <c r="AI309" s="662"/>
      <c r="AJ309" s="662"/>
      <c r="AK309" s="759"/>
      <c r="AL309" s="760" t="s">
        <v>175</v>
      </c>
      <c r="AM309" s="756"/>
      <c r="AN309" s="756"/>
      <c r="AO309" s="756"/>
      <c r="AP309" s="756"/>
      <c r="AQ309" s="756"/>
      <c r="AR309" s="757"/>
      <c r="AS309" s="758"/>
      <c r="AT309" s="662"/>
      <c r="AU309" s="662"/>
      <c r="AV309" s="662"/>
      <c r="AW309" s="759"/>
    </row>
    <row r="310" spans="2:51" ht="21.75" customHeight="1" thickBot="1">
      <c r="AK310" s="271"/>
      <c r="AL310" s="271"/>
      <c r="AM310" s="271"/>
      <c r="AN310" s="271"/>
      <c r="AO310" s="271"/>
      <c r="AP310" s="271"/>
      <c r="AQ310" s="271"/>
      <c r="AR310" s="810" t="s">
        <v>113</v>
      </c>
      <c r="AS310" s="810"/>
      <c r="AT310" s="810"/>
      <c r="AU310" s="810"/>
      <c r="AV310" s="810"/>
      <c r="AW310" s="810"/>
      <c r="AX310" s="810"/>
      <c r="AY310" s="810"/>
    </row>
    <row r="311" spans="2:51" ht="21" customHeight="1">
      <c r="B311" s="275" t="s">
        <v>114</v>
      </c>
      <c r="C311" s="276"/>
      <c r="D311" s="276"/>
      <c r="E311" s="276"/>
      <c r="F311" s="276"/>
      <c r="G311" s="276"/>
      <c r="H311" s="277" t="s">
        <v>1432</v>
      </c>
      <c r="I311" s="278"/>
      <c r="J311" s="278"/>
      <c r="K311" s="278"/>
      <c r="L311" s="278"/>
      <c r="M311" s="278"/>
      <c r="N311" s="278"/>
      <c r="O311" s="278"/>
      <c r="P311" s="278"/>
      <c r="Q311" s="278"/>
      <c r="R311" s="278"/>
      <c r="S311" s="278"/>
      <c r="T311" s="278"/>
      <c r="U311" s="278"/>
      <c r="V311" s="278"/>
      <c r="W311" s="278"/>
      <c r="X311" s="278"/>
      <c r="Y311" s="278"/>
      <c r="Z311" s="279" t="s">
        <v>1410</v>
      </c>
      <c r="AA311" s="280"/>
      <c r="AB311" s="280"/>
      <c r="AC311" s="280"/>
      <c r="AD311" s="280"/>
      <c r="AE311" s="281"/>
      <c r="AF311" s="282" t="s">
        <v>1431</v>
      </c>
      <c r="AG311" s="280"/>
      <c r="AH311" s="280"/>
      <c r="AI311" s="280"/>
      <c r="AJ311" s="280"/>
      <c r="AK311" s="280"/>
      <c r="AL311" s="280"/>
      <c r="AM311" s="280"/>
      <c r="AN311" s="280"/>
      <c r="AO311" s="280"/>
      <c r="AP311" s="280"/>
      <c r="AQ311" s="281"/>
      <c r="AR311" s="283" t="s">
        <v>6</v>
      </c>
      <c r="AS311" s="282"/>
      <c r="AT311" s="282"/>
      <c r="AU311" s="282"/>
      <c r="AV311" s="282"/>
      <c r="AW311" s="282"/>
      <c r="AX311" s="282"/>
      <c r="AY311" s="284"/>
    </row>
    <row r="312" spans="2:51" ht="28.15" customHeight="1">
      <c r="B312" s="285" t="s">
        <v>7</v>
      </c>
      <c r="C312" s="286"/>
      <c r="D312" s="286"/>
      <c r="E312" s="286"/>
      <c r="F312" s="286"/>
      <c r="G312" s="287"/>
      <c r="H312" s="1228" t="s">
        <v>1430</v>
      </c>
      <c r="I312" s="1229"/>
      <c r="J312" s="1229"/>
      <c r="K312" s="1229"/>
      <c r="L312" s="1229"/>
      <c r="M312" s="1229"/>
      <c r="N312" s="1229"/>
      <c r="O312" s="1229"/>
      <c r="P312" s="1229"/>
      <c r="Q312" s="1229"/>
      <c r="R312" s="1229"/>
      <c r="S312" s="1229"/>
      <c r="T312" s="1229"/>
      <c r="U312" s="1229"/>
      <c r="V312" s="1229"/>
      <c r="W312" s="1177"/>
      <c r="X312" s="1177"/>
      <c r="Y312" s="1177"/>
      <c r="Z312" s="291" t="s">
        <v>8</v>
      </c>
      <c r="AA312" s="292"/>
      <c r="AB312" s="292"/>
      <c r="AC312" s="292"/>
      <c r="AD312" s="292"/>
      <c r="AE312" s="293"/>
      <c r="AF312" s="1230" t="s">
        <v>1695</v>
      </c>
      <c r="AG312" s="1231"/>
      <c r="AH312" s="1231"/>
      <c r="AI312" s="1231"/>
      <c r="AJ312" s="1231"/>
      <c r="AK312" s="1231"/>
      <c r="AL312" s="1231"/>
      <c r="AM312" s="1231"/>
      <c r="AN312" s="1231"/>
      <c r="AO312" s="1231"/>
      <c r="AP312" s="1231"/>
      <c r="AQ312" s="1232"/>
      <c r="AR312" s="1233" t="s">
        <v>1107</v>
      </c>
      <c r="AS312" s="1234"/>
      <c r="AT312" s="1234"/>
      <c r="AU312" s="1234"/>
      <c r="AV312" s="1234"/>
      <c r="AW312" s="1234"/>
      <c r="AX312" s="1234"/>
      <c r="AY312" s="1235"/>
    </row>
    <row r="313" spans="2:51" ht="30.75" customHeight="1">
      <c r="B313" s="361" t="s">
        <v>11</v>
      </c>
      <c r="C313" s="362"/>
      <c r="D313" s="362"/>
      <c r="E313" s="362"/>
      <c r="F313" s="362"/>
      <c r="G313" s="362"/>
      <c r="H313" s="1236" t="s">
        <v>12</v>
      </c>
      <c r="I313" s="1177"/>
      <c r="J313" s="1177"/>
      <c r="K313" s="1177"/>
      <c r="L313" s="1177"/>
      <c r="M313" s="1177"/>
      <c r="N313" s="1177"/>
      <c r="O313" s="1177"/>
      <c r="P313" s="1177"/>
      <c r="Q313" s="1177"/>
      <c r="R313" s="1177"/>
      <c r="S313" s="1177"/>
      <c r="T313" s="1177"/>
      <c r="U313" s="1177"/>
      <c r="V313" s="1177"/>
      <c r="W313" s="1177"/>
      <c r="X313" s="1177"/>
      <c r="Y313" s="1177"/>
      <c r="Z313" s="364" t="s">
        <v>13</v>
      </c>
      <c r="AA313" s="365"/>
      <c r="AB313" s="365"/>
      <c r="AC313" s="365"/>
      <c r="AD313" s="365"/>
      <c r="AE313" s="366"/>
      <c r="AF313" s="1237" t="s">
        <v>1429</v>
      </c>
      <c r="AG313" s="1238"/>
      <c r="AH313" s="1238"/>
      <c r="AI313" s="1238"/>
      <c r="AJ313" s="1238"/>
      <c r="AK313" s="1238"/>
      <c r="AL313" s="1238"/>
      <c r="AM313" s="1238"/>
      <c r="AN313" s="1238"/>
      <c r="AO313" s="1238"/>
      <c r="AP313" s="1238"/>
      <c r="AQ313" s="1238"/>
      <c r="AR313" s="1177"/>
      <c r="AS313" s="1177"/>
      <c r="AT313" s="1177"/>
      <c r="AU313" s="1177"/>
      <c r="AV313" s="1177"/>
      <c r="AW313" s="1177"/>
      <c r="AX313" s="1177"/>
      <c r="AY313" s="1239"/>
    </row>
    <row r="314" spans="2:51" ht="18" customHeight="1">
      <c r="B314" s="370" t="s">
        <v>15</v>
      </c>
      <c r="C314" s="371"/>
      <c r="D314" s="371"/>
      <c r="E314" s="371"/>
      <c r="F314" s="371"/>
      <c r="G314" s="371"/>
      <c r="H314" s="925" t="s">
        <v>1428</v>
      </c>
      <c r="I314" s="375"/>
      <c r="J314" s="375"/>
      <c r="K314" s="375"/>
      <c r="L314" s="375"/>
      <c r="M314" s="375"/>
      <c r="N314" s="375"/>
      <c r="O314" s="375"/>
      <c r="P314" s="375"/>
      <c r="Q314" s="375"/>
      <c r="R314" s="375"/>
      <c r="S314" s="375"/>
      <c r="T314" s="375"/>
      <c r="U314" s="375"/>
      <c r="V314" s="375"/>
      <c r="W314" s="376"/>
      <c r="X314" s="376"/>
      <c r="Y314" s="376"/>
      <c r="Z314" s="380" t="s">
        <v>1407</v>
      </c>
      <c r="AA314" s="368"/>
      <c r="AB314" s="368"/>
      <c r="AC314" s="368"/>
      <c r="AD314" s="368"/>
      <c r="AE314" s="381"/>
      <c r="AF314" s="833"/>
      <c r="AG314" s="834"/>
      <c r="AH314" s="834"/>
      <c r="AI314" s="834"/>
      <c r="AJ314" s="834"/>
      <c r="AK314" s="834"/>
      <c r="AL314" s="834"/>
      <c r="AM314" s="834"/>
      <c r="AN314" s="834"/>
      <c r="AO314" s="834"/>
      <c r="AP314" s="834"/>
      <c r="AQ314" s="834"/>
      <c r="AR314" s="834"/>
      <c r="AS314" s="834"/>
      <c r="AT314" s="834"/>
      <c r="AU314" s="834"/>
      <c r="AV314" s="834"/>
      <c r="AW314" s="834"/>
      <c r="AX314" s="834"/>
      <c r="AY314" s="835"/>
    </row>
    <row r="315" spans="2:51" ht="24" customHeight="1">
      <c r="B315" s="372"/>
      <c r="C315" s="373"/>
      <c r="D315" s="373"/>
      <c r="E315" s="373"/>
      <c r="F315" s="373"/>
      <c r="G315" s="373"/>
      <c r="H315" s="377"/>
      <c r="I315" s="378"/>
      <c r="J315" s="378"/>
      <c r="K315" s="378"/>
      <c r="L315" s="378"/>
      <c r="M315" s="378"/>
      <c r="N315" s="378"/>
      <c r="O315" s="378"/>
      <c r="P315" s="378"/>
      <c r="Q315" s="378"/>
      <c r="R315" s="378"/>
      <c r="S315" s="378"/>
      <c r="T315" s="378"/>
      <c r="U315" s="378"/>
      <c r="V315" s="378"/>
      <c r="W315" s="379"/>
      <c r="X315" s="379"/>
      <c r="Y315" s="379"/>
      <c r="Z315" s="382"/>
      <c r="AA315" s="368"/>
      <c r="AB315" s="368"/>
      <c r="AC315" s="368"/>
      <c r="AD315" s="368"/>
      <c r="AE315" s="381"/>
      <c r="AF315" s="836"/>
      <c r="AG315" s="836"/>
      <c r="AH315" s="836"/>
      <c r="AI315" s="836"/>
      <c r="AJ315" s="836"/>
      <c r="AK315" s="836"/>
      <c r="AL315" s="836"/>
      <c r="AM315" s="836"/>
      <c r="AN315" s="836"/>
      <c r="AO315" s="836"/>
      <c r="AP315" s="836"/>
      <c r="AQ315" s="836"/>
      <c r="AR315" s="836"/>
      <c r="AS315" s="836"/>
      <c r="AT315" s="836"/>
      <c r="AU315" s="836"/>
      <c r="AV315" s="836"/>
      <c r="AW315" s="836"/>
      <c r="AX315" s="836"/>
      <c r="AY315" s="837"/>
    </row>
    <row r="316" spans="2:51" ht="29.25" customHeight="1">
      <c r="B316" s="298" t="s">
        <v>22</v>
      </c>
      <c r="C316" s="299"/>
      <c r="D316" s="299"/>
      <c r="E316" s="299"/>
      <c r="F316" s="299"/>
      <c r="G316" s="303"/>
      <c r="H316" s="304" t="s">
        <v>381</v>
      </c>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c r="AJ316" s="305"/>
      <c r="AK316" s="305"/>
      <c r="AL316" s="305"/>
      <c r="AM316" s="305"/>
      <c r="AN316" s="305"/>
      <c r="AO316" s="305"/>
      <c r="AP316" s="305"/>
      <c r="AQ316" s="305"/>
      <c r="AR316" s="305"/>
      <c r="AS316" s="305"/>
      <c r="AT316" s="305"/>
      <c r="AU316" s="305"/>
      <c r="AV316" s="305"/>
      <c r="AW316" s="305"/>
      <c r="AX316" s="305"/>
      <c r="AY316" s="306"/>
    </row>
    <row r="317" spans="2:51" ht="21" customHeight="1">
      <c r="B317" s="391" t="s">
        <v>24</v>
      </c>
      <c r="C317" s="392"/>
      <c r="D317" s="392"/>
      <c r="E317" s="392"/>
      <c r="F317" s="392"/>
      <c r="G317" s="393"/>
      <c r="H317" s="400"/>
      <c r="I317" s="401"/>
      <c r="J317" s="401"/>
      <c r="K317" s="401"/>
      <c r="L317" s="401"/>
      <c r="M317" s="401"/>
      <c r="N317" s="401"/>
      <c r="O317" s="401"/>
      <c r="P317" s="401"/>
      <c r="Q317" s="402" t="s">
        <v>25</v>
      </c>
      <c r="R317" s="403"/>
      <c r="S317" s="403"/>
      <c r="T317" s="403"/>
      <c r="U317" s="403"/>
      <c r="V317" s="403"/>
      <c r="W317" s="404"/>
      <c r="X317" s="402" t="s">
        <v>26</v>
      </c>
      <c r="Y317" s="403"/>
      <c r="Z317" s="403"/>
      <c r="AA317" s="403"/>
      <c r="AB317" s="403"/>
      <c r="AC317" s="403"/>
      <c r="AD317" s="404"/>
      <c r="AE317" s="402" t="s">
        <v>27</v>
      </c>
      <c r="AF317" s="403"/>
      <c r="AG317" s="403"/>
      <c r="AH317" s="403"/>
      <c r="AI317" s="403"/>
      <c r="AJ317" s="403"/>
      <c r="AK317" s="404"/>
      <c r="AL317" s="402" t="s">
        <v>28</v>
      </c>
      <c r="AM317" s="403"/>
      <c r="AN317" s="403"/>
      <c r="AO317" s="403"/>
      <c r="AP317" s="403"/>
      <c r="AQ317" s="403"/>
      <c r="AR317" s="404"/>
      <c r="AS317" s="402" t="s">
        <v>29</v>
      </c>
      <c r="AT317" s="403"/>
      <c r="AU317" s="403"/>
      <c r="AV317" s="403"/>
      <c r="AW317" s="403"/>
      <c r="AX317" s="403"/>
      <c r="AY317" s="426"/>
    </row>
    <row r="318" spans="2:51" ht="21" customHeight="1">
      <c r="B318" s="394"/>
      <c r="C318" s="395"/>
      <c r="D318" s="395"/>
      <c r="E318" s="395"/>
      <c r="F318" s="395"/>
      <c r="G318" s="396"/>
      <c r="H318" s="413" t="s">
        <v>30</v>
      </c>
      <c r="I318" s="414"/>
      <c r="J318" s="427" t="s">
        <v>31</v>
      </c>
      <c r="K318" s="428"/>
      <c r="L318" s="428"/>
      <c r="M318" s="428"/>
      <c r="N318" s="428"/>
      <c r="O318" s="428"/>
      <c r="P318" s="429"/>
      <c r="Q318" s="1223">
        <v>27</v>
      </c>
      <c r="R318" s="1223"/>
      <c r="S318" s="1223"/>
      <c r="T318" s="1223"/>
      <c r="U318" s="1223"/>
      <c r="V318" s="1223"/>
      <c r="W318" s="1223"/>
      <c r="X318" s="1223">
        <v>27</v>
      </c>
      <c r="Y318" s="1223"/>
      <c r="Z318" s="1223"/>
      <c r="AA318" s="1223"/>
      <c r="AB318" s="1223"/>
      <c r="AC318" s="1223"/>
      <c r="AD318" s="1223"/>
      <c r="AE318" s="1224">
        <v>19</v>
      </c>
      <c r="AF318" s="1225"/>
      <c r="AG318" s="1225"/>
      <c r="AH318" s="1225"/>
      <c r="AI318" s="1225"/>
      <c r="AJ318" s="1225"/>
      <c r="AK318" s="1226"/>
      <c r="AL318" s="1227">
        <v>18</v>
      </c>
      <c r="AM318" s="430"/>
      <c r="AN318" s="430"/>
      <c r="AO318" s="430"/>
      <c r="AP318" s="430"/>
      <c r="AQ318" s="430"/>
      <c r="AR318" s="430"/>
      <c r="AS318" s="430">
        <v>16</v>
      </c>
      <c r="AT318" s="430"/>
      <c r="AU318" s="430"/>
      <c r="AV318" s="430"/>
      <c r="AW318" s="430"/>
      <c r="AX318" s="430"/>
      <c r="AY318" s="431"/>
    </row>
    <row r="319" spans="2:51" ht="21" customHeight="1">
      <c r="B319" s="394"/>
      <c r="C319" s="395"/>
      <c r="D319" s="395"/>
      <c r="E319" s="395"/>
      <c r="F319" s="395"/>
      <c r="G319" s="396"/>
      <c r="H319" s="415"/>
      <c r="I319" s="416"/>
      <c r="J319" s="409" t="s">
        <v>32</v>
      </c>
      <c r="K319" s="410"/>
      <c r="L319" s="410"/>
      <c r="M319" s="410"/>
      <c r="N319" s="410"/>
      <c r="O319" s="410"/>
      <c r="P319" s="411"/>
      <c r="Q319" s="1065" t="s">
        <v>1412</v>
      </c>
      <c r="R319" s="1066"/>
      <c r="S319" s="1066"/>
      <c r="T319" s="1066"/>
      <c r="U319" s="1066"/>
      <c r="V319" s="1066"/>
      <c r="W319" s="1067"/>
      <c r="X319" s="1065" t="s">
        <v>1406</v>
      </c>
      <c r="Y319" s="1066"/>
      <c r="Z319" s="1066"/>
      <c r="AA319" s="1066"/>
      <c r="AB319" s="1066"/>
      <c r="AC319" s="1066"/>
      <c r="AD319" s="1067"/>
      <c r="AE319" s="1065" t="s">
        <v>1406</v>
      </c>
      <c r="AF319" s="1066"/>
      <c r="AG319" s="1066"/>
      <c r="AH319" s="1066"/>
      <c r="AI319" s="1066"/>
      <c r="AJ319" s="1066"/>
      <c r="AK319" s="1067"/>
      <c r="AL319" s="1222" t="s">
        <v>1412</v>
      </c>
      <c r="AM319" s="405"/>
      <c r="AN319" s="405"/>
      <c r="AO319" s="405"/>
      <c r="AP319" s="405"/>
      <c r="AQ319" s="405"/>
      <c r="AR319" s="405"/>
      <c r="AS319" s="432"/>
      <c r="AT319" s="432"/>
      <c r="AU319" s="432"/>
      <c r="AV319" s="432"/>
      <c r="AW319" s="432"/>
      <c r="AX319" s="432"/>
      <c r="AY319" s="433"/>
    </row>
    <row r="320" spans="2:51" ht="24.75" customHeight="1">
      <c r="B320" s="394"/>
      <c r="C320" s="395"/>
      <c r="D320" s="395"/>
      <c r="E320" s="395"/>
      <c r="F320" s="395"/>
      <c r="G320" s="396"/>
      <c r="H320" s="415"/>
      <c r="I320" s="416"/>
      <c r="J320" s="409" t="s">
        <v>34</v>
      </c>
      <c r="K320" s="410"/>
      <c r="L320" s="410"/>
      <c r="M320" s="410"/>
      <c r="N320" s="410"/>
      <c r="O320" s="410"/>
      <c r="P320" s="411"/>
      <c r="Q320" s="1068" t="s">
        <v>1412</v>
      </c>
      <c r="R320" s="1068"/>
      <c r="S320" s="1068"/>
      <c r="T320" s="1068"/>
      <c r="U320" s="1068"/>
      <c r="V320" s="1068"/>
      <c r="W320" s="1068"/>
      <c r="X320" s="1068" t="s">
        <v>1412</v>
      </c>
      <c r="Y320" s="1068"/>
      <c r="Z320" s="1068"/>
      <c r="AA320" s="1068"/>
      <c r="AB320" s="1068"/>
      <c r="AC320" s="1068"/>
      <c r="AD320" s="1068"/>
      <c r="AE320" s="1068" t="s">
        <v>1412</v>
      </c>
      <c r="AF320" s="1068"/>
      <c r="AG320" s="1068"/>
      <c r="AH320" s="1068"/>
      <c r="AI320" s="1068"/>
      <c r="AJ320" s="1068"/>
      <c r="AK320" s="1068"/>
      <c r="AL320" s="791" t="s">
        <v>1412</v>
      </c>
      <c r="AM320" s="405"/>
      <c r="AN320" s="405"/>
      <c r="AO320" s="405"/>
      <c r="AP320" s="405"/>
      <c r="AQ320" s="405"/>
      <c r="AR320" s="405"/>
      <c r="AS320" s="432"/>
      <c r="AT320" s="432"/>
      <c r="AU320" s="432"/>
      <c r="AV320" s="432"/>
      <c r="AW320" s="432"/>
      <c r="AX320" s="432"/>
      <c r="AY320" s="433"/>
    </row>
    <row r="321" spans="1:60" ht="24.75" customHeight="1">
      <c r="B321" s="394"/>
      <c r="C321" s="395"/>
      <c r="D321" s="395"/>
      <c r="E321" s="395"/>
      <c r="F321" s="395"/>
      <c r="G321" s="396"/>
      <c r="H321" s="417"/>
      <c r="I321" s="418"/>
      <c r="J321" s="406" t="s">
        <v>35</v>
      </c>
      <c r="K321" s="407"/>
      <c r="L321" s="407"/>
      <c r="M321" s="407"/>
      <c r="N321" s="407"/>
      <c r="O321" s="407"/>
      <c r="P321" s="408"/>
      <c r="Q321" s="811">
        <v>27</v>
      </c>
      <c r="R321" s="811"/>
      <c r="S321" s="811"/>
      <c r="T321" s="811"/>
      <c r="U321" s="811"/>
      <c r="V321" s="811"/>
      <c r="W321" s="811"/>
      <c r="X321" s="811">
        <v>27</v>
      </c>
      <c r="Y321" s="811"/>
      <c r="Z321" s="811"/>
      <c r="AA321" s="811"/>
      <c r="AB321" s="811"/>
      <c r="AC321" s="811"/>
      <c r="AD321" s="811"/>
      <c r="AE321" s="811">
        <v>19</v>
      </c>
      <c r="AF321" s="811"/>
      <c r="AG321" s="811"/>
      <c r="AH321" s="811"/>
      <c r="AI321" s="811"/>
      <c r="AJ321" s="811"/>
      <c r="AK321" s="811"/>
      <c r="AL321" s="412">
        <v>18</v>
      </c>
      <c r="AM321" s="412"/>
      <c r="AN321" s="412"/>
      <c r="AO321" s="412"/>
      <c r="AP321" s="412"/>
      <c r="AQ321" s="412"/>
      <c r="AR321" s="412"/>
      <c r="AS321" s="412">
        <v>16</v>
      </c>
      <c r="AT321" s="412"/>
      <c r="AU321" s="412"/>
      <c r="AV321" s="412"/>
      <c r="AW321" s="412"/>
      <c r="AX321" s="412"/>
      <c r="AY321" s="412"/>
    </row>
    <row r="322" spans="1:60" ht="24.75" customHeight="1">
      <c r="B322" s="394"/>
      <c r="C322" s="395"/>
      <c r="D322" s="395"/>
      <c r="E322" s="395"/>
      <c r="F322" s="395"/>
      <c r="G322" s="396"/>
      <c r="H322" s="419" t="s">
        <v>36</v>
      </c>
      <c r="I322" s="420"/>
      <c r="J322" s="420"/>
      <c r="K322" s="420"/>
      <c r="L322" s="420"/>
      <c r="M322" s="420"/>
      <c r="N322" s="420"/>
      <c r="O322" s="420"/>
      <c r="P322" s="420"/>
      <c r="Q322" s="1063">
        <v>26</v>
      </c>
      <c r="R322" s="1063"/>
      <c r="S322" s="1063"/>
      <c r="T322" s="1063"/>
      <c r="U322" s="1063"/>
      <c r="V322" s="1063"/>
      <c r="W322" s="1063"/>
      <c r="X322" s="794">
        <v>21</v>
      </c>
      <c r="Y322" s="794"/>
      <c r="Z322" s="794"/>
      <c r="AA322" s="794"/>
      <c r="AB322" s="794"/>
      <c r="AC322" s="794"/>
      <c r="AD322" s="794"/>
      <c r="AE322" s="421">
        <v>12</v>
      </c>
      <c r="AF322" s="421"/>
      <c r="AG322" s="421"/>
      <c r="AH322" s="421"/>
      <c r="AI322" s="421"/>
      <c r="AJ322" s="421"/>
      <c r="AK322" s="421"/>
      <c r="AL322" s="389"/>
      <c r="AM322" s="389"/>
      <c r="AN322" s="389"/>
      <c r="AO322" s="389"/>
      <c r="AP322" s="389"/>
      <c r="AQ322" s="389"/>
      <c r="AR322" s="389"/>
      <c r="AS322" s="389"/>
      <c r="AT322" s="389"/>
      <c r="AU322" s="389"/>
      <c r="AV322" s="389"/>
      <c r="AW322" s="389"/>
      <c r="AX322" s="389"/>
      <c r="AY322" s="390"/>
      <c r="BH322" s="18"/>
    </row>
    <row r="323" spans="1:60" ht="24.75" customHeight="1">
      <c r="B323" s="397"/>
      <c r="C323" s="398"/>
      <c r="D323" s="398"/>
      <c r="E323" s="398"/>
      <c r="F323" s="398"/>
      <c r="G323" s="399"/>
      <c r="H323" s="419" t="s">
        <v>37</v>
      </c>
      <c r="I323" s="420"/>
      <c r="J323" s="420"/>
      <c r="K323" s="420"/>
      <c r="L323" s="420"/>
      <c r="M323" s="420"/>
      <c r="N323" s="420"/>
      <c r="O323" s="420"/>
      <c r="P323" s="420"/>
      <c r="Q323" s="1062">
        <v>0.94</v>
      </c>
      <c r="R323" s="1063"/>
      <c r="S323" s="1063"/>
      <c r="T323" s="1063"/>
      <c r="U323" s="1063"/>
      <c r="V323" s="1063"/>
      <c r="W323" s="1063"/>
      <c r="X323" s="1217">
        <v>0.77</v>
      </c>
      <c r="Y323" s="1217"/>
      <c r="Z323" s="1217"/>
      <c r="AA323" s="1217"/>
      <c r="AB323" s="1217"/>
      <c r="AC323" s="1217"/>
      <c r="AD323" s="1217"/>
      <c r="AE323" s="1217">
        <v>0.65</v>
      </c>
      <c r="AF323" s="1217"/>
      <c r="AG323" s="1217"/>
      <c r="AH323" s="1217"/>
      <c r="AI323" s="1217"/>
      <c r="AJ323" s="1217"/>
      <c r="AK323" s="1217"/>
      <c r="AL323" s="389"/>
      <c r="AM323" s="389"/>
      <c r="AN323" s="389"/>
      <c r="AO323" s="389"/>
      <c r="AP323" s="389"/>
      <c r="AQ323" s="389"/>
      <c r="AR323" s="389"/>
      <c r="AS323" s="389"/>
      <c r="AT323" s="389"/>
      <c r="AU323" s="389"/>
      <c r="AV323" s="389"/>
      <c r="AW323" s="389"/>
      <c r="AX323" s="389"/>
      <c r="AY323" s="390"/>
    </row>
    <row r="324" spans="1:60" ht="23.1" customHeight="1">
      <c r="B324" s="546" t="s">
        <v>59</v>
      </c>
      <c r="C324" s="547"/>
      <c r="D324" s="493" t="s">
        <v>60</v>
      </c>
      <c r="E324" s="494"/>
      <c r="F324" s="494"/>
      <c r="G324" s="494"/>
      <c r="H324" s="494"/>
      <c r="I324" s="494"/>
      <c r="J324" s="494"/>
      <c r="K324" s="494"/>
      <c r="L324" s="495"/>
      <c r="M324" s="496" t="s">
        <v>61</v>
      </c>
      <c r="N324" s="496"/>
      <c r="O324" s="496"/>
      <c r="P324" s="496"/>
      <c r="Q324" s="496"/>
      <c r="R324" s="496"/>
      <c r="S324" s="497" t="s">
        <v>29</v>
      </c>
      <c r="T324" s="497"/>
      <c r="U324" s="497"/>
      <c r="V324" s="497"/>
      <c r="W324" s="497"/>
      <c r="X324" s="497"/>
      <c r="Y324" s="498"/>
      <c r="Z324" s="494"/>
      <c r="AA324" s="494"/>
      <c r="AB324" s="494"/>
      <c r="AC324" s="494"/>
      <c r="AD324" s="494"/>
      <c r="AE324" s="494"/>
      <c r="AF324" s="494"/>
      <c r="AG324" s="494"/>
      <c r="AH324" s="494"/>
      <c r="AI324" s="494"/>
      <c r="AJ324" s="494"/>
      <c r="AK324" s="494"/>
      <c r="AL324" s="494"/>
      <c r="AM324" s="494"/>
      <c r="AN324" s="494"/>
      <c r="AO324" s="494"/>
      <c r="AP324" s="494"/>
      <c r="AQ324" s="494"/>
      <c r="AR324" s="494"/>
      <c r="AS324" s="494"/>
      <c r="AT324" s="494"/>
      <c r="AU324" s="494"/>
      <c r="AV324" s="494"/>
      <c r="AW324" s="494"/>
      <c r="AX324" s="494"/>
      <c r="AY324" s="499"/>
    </row>
    <row r="325" spans="1:60" ht="23.1" customHeight="1">
      <c r="B325" s="548"/>
      <c r="C325" s="549"/>
      <c r="D325" s="1218" t="s">
        <v>1427</v>
      </c>
      <c r="E325" s="1219"/>
      <c r="F325" s="1219"/>
      <c r="G325" s="1219"/>
      <c r="H325" s="1219"/>
      <c r="I325" s="1219"/>
      <c r="J325" s="1219"/>
      <c r="K325" s="1219"/>
      <c r="L325" s="1220"/>
      <c r="M325" s="1221">
        <v>6</v>
      </c>
      <c r="N325" s="1221"/>
      <c r="O325" s="1221"/>
      <c r="P325" s="1221"/>
      <c r="Q325" s="1221"/>
      <c r="R325" s="1221"/>
      <c r="S325" s="442">
        <v>6</v>
      </c>
      <c r="T325" s="442"/>
      <c r="U325" s="442"/>
      <c r="V325" s="442"/>
      <c r="W325" s="442"/>
      <c r="X325" s="442"/>
      <c r="Y325" s="792"/>
      <c r="Z325" s="444"/>
      <c r="AA325" s="444"/>
      <c r="AB325" s="444"/>
      <c r="AC325" s="444"/>
      <c r="AD325" s="444"/>
      <c r="AE325" s="444"/>
      <c r="AF325" s="444"/>
      <c r="AG325" s="444"/>
      <c r="AH325" s="444"/>
      <c r="AI325" s="444"/>
      <c r="AJ325" s="444"/>
      <c r="AK325" s="444"/>
      <c r="AL325" s="444"/>
      <c r="AM325" s="444"/>
      <c r="AN325" s="444"/>
      <c r="AO325" s="444"/>
      <c r="AP325" s="444"/>
      <c r="AQ325" s="444"/>
      <c r="AR325" s="444"/>
      <c r="AS325" s="444"/>
      <c r="AT325" s="444"/>
      <c r="AU325" s="444"/>
      <c r="AV325" s="444"/>
      <c r="AW325" s="444"/>
      <c r="AX325" s="444"/>
      <c r="AY325" s="445"/>
    </row>
    <row r="326" spans="1:60" ht="23.1" customHeight="1">
      <c r="B326" s="548"/>
      <c r="C326" s="549"/>
      <c r="D326" s="1206" t="s">
        <v>148</v>
      </c>
      <c r="E326" s="1207"/>
      <c r="F326" s="1207"/>
      <c r="G326" s="1207"/>
      <c r="H326" s="1207"/>
      <c r="I326" s="1207"/>
      <c r="J326" s="1207"/>
      <c r="K326" s="1207"/>
      <c r="L326" s="1208"/>
      <c r="M326" s="1209">
        <v>0.2</v>
      </c>
      <c r="N326" s="1209"/>
      <c r="O326" s="1209"/>
      <c r="P326" s="1209"/>
      <c r="Q326" s="1209"/>
      <c r="R326" s="1209"/>
      <c r="S326" s="797">
        <v>0.2</v>
      </c>
      <c r="T326" s="797"/>
      <c r="U326" s="797"/>
      <c r="V326" s="797"/>
      <c r="W326" s="797"/>
      <c r="X326" s="797"/>
      <c r="Y326" s="478"/>
      <c r="Z326" s="479"/>
      <c r="AA326" s="479"/>
      <c r="AB326" s="479"/>
      <c r="AC326" s="479"/>
      <c r="AD326" s="479"/>
      <c r="AE326" s="479"/>
      <c r="AF326" s="479"/>
      <c r="AG326" s="479"/>
      <c r="AH326" s="479"/>
      <c r="AI326" s="479"/>
      <c r="AJ326" s="479"/>
      <c r="AK326" s="479"/>
      <c r="AL326" s="479"/>
      <c r="AM326" s="479"/>
      <c r="AN326" s="479"/>
      <c r="AO326" s="479"/>
      <c r="AP326" s="479"/>
      <c r="AQ326" s="479"/>
      <c r="AR326" s="479"/>
      <c r="AS326" s="479"/>
      <c r="AT326" s="479"/>
      <c r="AU326" s="479"/>
      <c r="AV326" s="479"/>
      <c r="AW326" s="479"/>
      <c r="AX326" s="479"/>
      <c r="AY326" s="480"/>
    </row>
    <row r="327" spans="1:60" ht="23.1" customHeight="1">
      <c r="B327" s="548"/>
      <c r="C327" s="549"/>
      <c r="D327" s="1210" t="s">
        <v>1426</v>
      </c>
      <c r="E327" s="1211"/>
      <c r="F327" s="1211"/>
      <c r="G327" s="1211"/>
      <c r="H327" s="1211"/>
      <c r="I327" s="1211"/>
      <c r="J327" s="1211"/>
      <c r="K327" s="1211"/>
      <c r="L327" s="1212"/>
      <c r="M327" s="1213">
        <v>5</v>
      </c>
      <c r="N327" s="1213"/>
      <c r="O327" s="1213"/>
      <c r="P327" s="1213"/>
      <c r="Q327" s="1213"/>
      <c r="R327" s="1213"/>
      <c r="S327" s="486">
        <v>5</v>
      </c>
      <c r="T327" s="486"/>
      <c r="U327" s="486"/>
      <c r="V327" s="486"/>
      <c r="W327" s="486"/>
      <c r="X327" s="486"/>
      <c r="Y327" s="478"/>
      <c r="Z327" s="479"/>
      <c r="AA327" s="479"/>
      <c r="AB327" s="479"/>
      <c r="AC327" s="479"/>
      <c r="AD327" s="479"/>
      <c r="AE327" s="479"/>
      <c r="AF327" s="479"/>
      <c r="AG327" s="479"/>
      <c r="AH327" s="479"/>
      <c r="AI327" s="479"/>
      <c r="AJ327" s="479"/>
      <c r="AK327" s="479"/>
      <c r="AL327" s="479"/>
      <c r="AM327" s="479"/>
      <c r="AN327" s="479"/>
      <c r="AO327" s="479"/>
      <c r="AP327" s="479"/>
      <c r="AQ327" s="479"/>
      <c r="AR327" s="479"/>
      <c r="AS327" s="479"/>
      <c r="AT327" s="479"/>
      <c r="AU327" s="479"/>
      <c r="AV327" s="479"/>
      <c r="AW327" s="479"/>
      <c r="AX327" s="479"/>
      <c r="AY327" s="480"/>
    </row>
    <row r="328" spans="1:60" ht="23.1" customHeight="1">
      <c r="B328" s="548"/>
      <c r="C328" s="549"/>
      <c r="D328" s="1214" t="s">
        <v>1425</v>
      </c>
      <c r="E328" s="1215"/>
      <c r="F328" s="1215"/>
      <c r="G328" s="1215"/>
      <c r="H328" s="1215"/>
      <c r="I328" s="1215"/>
      <c r="J328" s="1215"/>
      <c r="K328" s="1215"/>
      <c r="L328" s="1216"/>
      <c r="M328" s="1213">
        <v>7</v>
      </c>
      <c r="N328" s="1213"/>
      <c r="O328" s="1213"/>
      <c r="P328" s="1213"/>
      <c r="Q328" s="1213"/>
      <c r="R328" s="1213"/>
      <c r="S328" s="486">
        <v>5</v>
      </c>
      <c r="T328" s="486"/>
      <c r="U328" s="486"/>
      <c r="V328" s="486"/>
      <c r="W328" s="486"/>
      <c r="X328" s="486"/>
      <c r="Y328" s="478"/>
      <c r="Z328" s="479"/>
      <c r="AA328" s="479"/>
      <c r="AB328" s="479"/>
      <c r="AC328" s="479"/>
      <c r="AD328" s="479"/>
      <c r="AE328" s="479"/>
      <c r="AF328" s="479"/>
      <c r="AG328" s="479"/>
      <c r="AH328" s="479"/>
      <c r="AI328" s="479"/>
      <c r="AJ328" s="479"/>
      <c r="AK328" s="479"/>
      <c r="AL328" s="479"/>
      <c r="AM328" s="479"/>
      <c r="AN328" s="479"/>
      <c r="AO328" s="479"/>
      <c r="AP328" s="479"/>
      <c r="AQ328" s="479"/>
      <c r="AR328" s="479"/>
      <c r="AS328" s="479"/>
      <c r="AT328" s="479"/>
      <c r="AU328" s="479"/>
      <c r="AV328" s="479"/>
      <c r="AW328" s="479"/>
      <c r="AX328" s="479"/>
      <c r="AY328" s="480"/>
    </row>
    <row r="329" spans="1:60" ht="23.1" customHeight="1">
      <c r="B329" s="548"/>
      <c r="C329" s="549"/>
      <c r="D329" s="553"/>
      <c r="E329" s="554"/>
      <c r="F329" s="554"/>
      <c r="G329" s="554"/>
      <c r="H329" s="554"/>
      <c r="I329" s="554"/>
      <c r="J329" s="554"/>
      <c r="K329" s="554"/>
      <c r="L329" s="555"/>
      <c r="M329" s="486"/>
      <c r="N329" s="486"/>
      <c r="O329" s="486"/>
      <c r="P329" s="486"/>
      <c r="Q329" s="486"/>
      <c r="R329" s="486"/>
      <c r="S329" s="797"/>
      <c r="T329" s="797"/>
      <c r="U329" s="797"/>
      <c r="V329" s="797"/>
      <c r="W329" s="797"/>
      <c r="X329" s="797"/>
      <c r="Y329" s="478"/>
      <c r="Z329" s="479"/>
      <c r="AA329" s="479"/>
      <c r="AB329" s="479"/>
      <c r="AC329" s="479"/>
      <c r="AD329" s="479"/>
      <c r="AE329" s="479"/>
      <c r="AF329" s="479"/>
      <c r="AG329" s="479"/>
      <c r="AH329" s="479"/>
      <c r="AI329" s="479"/>
      <c r="AJ329" s="479"/>
      <c r="AK329" s="479"/>
      <c r="AL329" s="479"/>
      <c r="AM329" s="479"/>
      <c r="AN329" s="479"/>
      <c r="AO329" s="479"/>
      <c r="AP329" s="479"/>
      <c r="AQ329" s="479"/>
      <c r="AR329" s="479"/>
      <c r="AS329" s="479"/>
      <c r="AT329" s="479"/>
      <c r="AU329" s="479"/>
      <c r="AV329" s="479"/>
      <c r="AW329" s="479"/>
      <c r="AX329" s="479"/>
      <c r="AY329" s="480"/>
    </row>
    <row r="330" spans="1:60" ht="23.1" customHeight="1">
      <c r="B330" s="548"/>
      <c r="C330" s="549"/>
      <c r="D330" s="553"/>
      <c r="E330" s="554"/>
      <c r="F330" s="554"/>
      <c r="G330" s="554"/>
      <c r="H330" s="554"/>
      <c r="I330" s="554"/>
      <c r="J330" s="554"/>
      <c r="K330" s="554"/>
      <c r="L330" s="555"/>
      <c r="M330" s="486"/>
      <c r="N330" s="486"/>
      <c r="O330" s="486"/>
      <c r="P330" s="486"/>
      <c r="Q330" s="486"/>
      <c r="R330" s="486"/>
      <c r="S330" s="797"/>
      <c r="T330" s="797"/>
      <c r="U330" s="797"/>
      <c r="V330" s="797"/>
      <c r="W330" s="797"/>
      <c r="X330" s="797"/>
      <c r="Y330" s="478"/>
      <c r="Z330" s="479"/>
      <c r="AA330" s="479"/>
      <c r="AB330" s="479"/>
      <c r="AC330" s="479"/>
      <c r="AD330" s="479"/>
      <c r="AE330" s="479"/>
      <c r="AF330" s="479"/>
      <c r="AG330" s="479"/>
      <c r="AH330" s="479"/>
      <c r="AI330" s="479"/>
      <c r="AJ330" s="479"/>
      <c r="AK330" s="479"/>
      <c r="AL330" s="479"/>
      <c r="AM330" s="479"/>
      <c r="AN330" s="479"/>
      <c r="AO330" s="479"/>
      <c r="AP330" s="479"/>
      <c r="AQ330" s="479"/>
      <c r="AR330" s="479"/>
      <c r="AS330" s="479"/>
      <c r="AT330" s="479"/>
      <c r="AU330" s="479"/>
      <c r="AV330" s="479"/>
      <c r="AW330" s="479"/>
      <c r="AX330" s="479"/>
      <c r="AY330" s="480"/>
    </row>
    <row r="331" spans="1:60" ht="23.1" customHeight="1">
      <c r="B331" s="548"/>
      <c r="C331" s="549"/>
      <c r="D331" s="474"/>
      <c r="E331" s="475"/>
      <c r="F331" s="475"/>
      <c r="G331" s="475"/>
      <c r="H331" s="475"/>
      <c r="I331" s="475"/>
      <c r="J331" s="475"/>
      <c r="K331" s="475"/>
      <c r="L331" s="476"/>
      <c r="M331" s="477"/>
      <c r="N331" s="477"/>
      <c r="O331" s="477"/>
      <c r="P331" s="477"/>
      <c r="Q331" s="477"/>
      <c r="R331" s="477"/>
      <c r="S331" s="808"/>
      <c r="T331" s="808"/>
      <c r="U331" s="808"/>
      <c r="V331" s="808"/>
      <c r="W331" s="808"/>
      <c r="X331" s="808"/>
      <c r="Y331" s="478"/>
      <c r="Z331" s="479"/>
      <c r="AA331" s="479"/>
      <c r="AB331" s="479"/>
      <c r="AC331" s="479"/>
      <c r="AD331" s="479"/>
      <c r="AE331" s="479"/>
      <c r="AF331" s="479"/>
      <c r="AG331" s="479"/>
      <c r="AH331" s="479"/>
      <c r="AI331" s="479"/>
      <c r="AJ331" s="479"/>
      <c r="AK331" s="479"/>
      <c r="AL331" s="479"/>
      <c r="AM331" s="479"/>
      <c r="AN331" s="479"/>
      <c r="AO331" s="479"/>
      <c r="AP331" s="479"/>
      <c r="AQ331" s="479"/>
      <c r="AR331" s="479"/>
      <c r="AS331" s="479"/>
      <c r="AT331" s="479"/>
      <c r="AU331" s="479"/>
      <c r="AV331" s="479"/>
      <c r="AW331" s="479"/>
      <c r="AX331" s="479"/>
      <c r="AY331" s="480"/>
    </row>
    <row r="332" spans="1:60" ht="23.1" customHeight="1">
      <c r="B332" s="550"/>
      <c r="C332" s="551"/>
      <c r="D332" s="481" t="s">
        <v>35</v>
      </c>
      <c r="E332" s="327"/>
      <c r="F332" s="327"/>
      <c r="G332" s="327"/>
      <c r="H332" s="327"/>
      <c r="I332" s="327"/>
      <c r="J332" s="327"/>
      <c r="K332" s="327"/>
      <c r="L332" s="328"/>
      <c r="M332" s="1205">
        <f>SUM(M325:R331)</f>
        <v>18.2</v>
      </c>
      <c r="N332" s="1205"/>
      <c r="O332" s="1205"/>
      <c r="P332" s="1205"/>
      <c r="Q332" s="1205"/>
      <c r="R332" s="1205"/>
      <c r="S332" s="482">
        <v>16</v>
      </c>
      <c r="T332" s="482"/>
      <c r="U332" s="482"/>
      <c r="V332" s="482"/>
      <c r="W332" s="482"/>
      <c r="X332" s="482"/>
      <c r="Y332" s="483"/>
      <c r="Z332" s="484"/>
      <c r="AA332" s="484"/>
      <c r="AB332" s="484"/>
      <c r="AC332" s="484"/>
      <c r="AD332" s="484"/>
      <c r="AE332" s="484"/>
      <c r="AF332" s="484"/>
      <c r="AG332" s="484"/>
      <c r="AH332" s="484"/>
      <c r="AI332" s="484"/>
      <c r="AJ332" s="484"/>
      <c r="AK332" s="484"/>
      <c r="AL332" s="484"/>
      <c r="AM332" s="484"/>
      <c r="AN332" s="484"/>
      <c r="AO332" s="484"/>
      <c r="AP332" s="484"/>
      <c r="AQ332" s="484"/>
      <c r="AR332" s="484"/>
      <c r="AS332" s="484"/>
      <c r="AT332" s="484"/>
      <c r="AU332" s="484"/>
      <c r="AV332" s="484"/>
      <c r="AW332" s="484"/>
      <c r="AX332" s="484"/>
      <c r="AY332" s="485"/>
    </row>
    <row r="333" spans="1:60" ht="24.75" customHeight="1">
      <c r="B333" s="19"/>
      <c r="C333" s="19"/>
      <c r="D333" s="5"/>
      <c r="E333" s="5"/>
      <c r="F333" s="5"/>
      <c r="G333" s="5"/>
      <c r="H333" s="5"/>
      <c r="I333" s="5"/>
      <c r="J333" s="5"/>
      <c r="K333" s="5"/>
      <c r="L333" s="5"/>
      <c r="M333" s="5"/>
      <c r="N333" s="5"/>
      <c r="O333" s="5"/>
      <c r="P333" s="5"/>
      <c r="Q333" s="5"/>
      <c r="R333" s="5"/>
      <c r="S333" s="5"/>
      <c r="T333" s="5"/>
      <c r="U333" s="5"/>
      <c r="V333" s="5"/>
      <c r="W333" s="5"/>
      <c r="X333" s="5"/>
      <c r="Y333" s="212"/>
      <c r="Z333" s="212"/>
      <c r="AA333" s="212"/>
      <c r="AB333" s="212"/>
      <c r="AC333" s="212"/>
      <c r="AD333" s="212"/>
      <c r="AE333" s="212"/>
      <c r="AF333" s="212"/>
      <c r="AG333" s="212"/>
      <c r="AH333" s="212"/>
      <c r="AI333" s="212"/>
      <c r="AJ333" s="212"/>
      <c r="AK333" s="212"/>
      <c r="AL333" s="212"/>
      <c r="AM333" s="212"/>
      <c r="AN333" s="212"/>
      <c r="AO333" s="212"/>
      <c r="AP333" s="212"/>
      <c r="AQ333" s="212"/>
      <c r="AR333" s="212"/>
      <c r="AS333" s="212"/>
      <c r="AT333" s="212"/>
      <c r="AU333" s="212"/>
      <c r="AV333" s="212"/>
      <c r="AW333" s="212"/>
      <c r="AX333" s="212"/>
      <c r="AY333" s="212"/>
    </row>
    <row r="334" spans="1:60" ht="41.25" customHeight="1">
      <c r="B334" s="19"/>
      <c r="C334" s="19"/>
      <c r="D334" s="19"/>
      <c r="E334" s="19"/>
      <c r="F334" s="19"/>
      <c r="G334" s="19"/>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row>
    <row r="335" spans="1:60" ht="23.25" customHeight="1" thickBot="1">
      <c r="A335" s="8"/>
      <c r="B335" s="689" t="s">
        <v>121</v>
      </c>
      <c r="C335" s="690"/>
      <c r="D335" s="690"/>
      <c r="E335" s="690"/>
      <c r="F335" s="690"/>
      <c r="G335" s="690"/>
      <c r="H335" s="690"/>
      <c r="I335" s="690"/>
      <c r="J335" s="690"/>
      <c r="K335" s="690"/>
      <c r="L335" s="690"/>
      <c r="M335" s="690"/>
      <c r="N335" s="690"/>
      <c r="O335" s="690"/>
      <c r="P335" s="690"/>
      <c r="Q335" s="690"/>
      <c r="R335" s="690"/>
      <c r="S335" s="690"/>
      <c r="T335" s="690"/>
      <c r="U335" s="690"/>
      <c r="V335" s="690"/>
      <c r="W335" s="690"/>
      <c r="X335" s="690"/>
      <c r="Y335" s="690"/>
      <c r="Z335" s="690"/>
      <c r="AA335" s="690"/>
      <c r="AB335" s="690"/>
      <c r="AC335" s="690"/>
      <c r="AD335" s="690"/>
      <c r="AE335" s="690"/>
      <c r="AF335" s="690"/>
      <c r="AG335" s="690"/>
      <c r="AH335" s="690"/>
      <c r="AI335" s="690"/>
      <c r="AJ335" s="690"/>
      <c r="AK335" s="690"/>
      <c r="AL335" s="690"/>
      <c r="AM335" s="690"/>
      <c r="AN335" s="690"/>
      <c r="AO335" s="690"/>
      <c r="AP335" s="690"/>
      <c r="AQ335" s="690"/>
      <c r="AR335" s="690"/>
      <c r="AS335" s="690"/>
      <c r="AT335" s="690"/>
      <c r="AU335" s="690"/>
      <c r="AV335" s="690"/>
      <c r="AW335" s="690"/>
      <c r="AX335" s="690"/>
      <c r="AY335" s="690"/>
    </row>
    <row r="336" spans="1:60" customFormat="1" ht="385.5" customHeight="1">
      <c r="A336" s="219"/>
      <c r="B336" s="667" t="s">
        <v>122</v>
      </c>
      <c r="C336" s="668"/>
      <c r="D336" s="668"/>
      <c r="E336" s="668"/>
      <c r="F336" s="668"/>
      <c r="G336" s="669"/>
      <c r="H336" s="22" t="s">
        <v>123</v>
      </c>
      <c r="I336" s="23"/>
      <c r="J336" s="23"/>
      <c r="K336" s="23"/>
      <c r="L336" s="23"/>
      <c r="M336" s="23"/>
      <c r="N336" s="23"/>
      <c r="O336" s="23"/>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4"/>
    </row>
    <row r="337" spans="2:51" customFormat="1" ht="348.95" customHeight="1">
      <c r="B337" s="394"/>
      <c r="C337" s="395"/>
      <c r="D337" s="395"/>
      <c r="E337" s="395"/>
      <c r="F337" s="395"/>
      <c r="G337" s="396"/>
      <c r="H337" s="25"/>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7"/>
    </row>
    <row r="338" spans="2:51" customFormat="1" ht="324" customHeight="1" thickBot="1">
      <c r="B338" s="670"/>
      <c r="C338" s="671"/>
      <c r="D338" s="671"/>
      <c r="E338" s="671"/>
      <c r="F338" s="671"/>
      <c r="G338" s="672"/>
      <c r="H338" s="50"/>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2"/>
    </row>
    <row r="339" spans="2:51" ht="41.25" customHeight="1">
      <c r="B339" s="19"/>
      <c r="C339" s="19"/>
      <c r="D339" s="19"/>
      <c r="E339" s="19"/>
      <c r="F339" s="19"/>
      <c r="G339" s="19"/>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row>
    <row r="340" spans="2:51" ht="30" customHeight="1" thickBot="1">
      <c r="B340" s="307" t="s">
        <v>121</v>
      </c>
      <c r="C340" s="307"/>
      <c r="D340" s="307"/>
      <c r="E340" s="307"/>
      <c r="F340" s="308"/>
      <c r="G340" s="308"/>
      <c r="H340" s="309"/>
      <c r="I340" s="309"/>
      <c r="J340" s="309"/>
      <c r="K340" s="309"/>
      <c r="L340" s="309"/>
      <c r="M340" s="309"/>
      <c r="N340" s="309"/>
      <c r="O340" s="309"/>
      <c r="P340" s="309"/>
      <c r="Q340" s="309"/>
      <c r="R340" s="309"/>
      <c r="S340" s="309"/>
      <c r="T340" s="309"/>
      <c r="U340" s="309"/>
      <c r="V340" s="309"/>
      <c r="W340" s="309"/>
      <c r="X340" s="309"/>
      <c r="Y340" s="309"/>
      <c r="Z340" s="309"/>
      <c r="AA340" s="309"/>
      <c r="AB340" s="309"/>
      <c r="AC340" s="309"/>
      <c r="AD340" s="309"/>
      <c r="AE340" s="309"/>
      <c r="AF340" s="309"/>
      <c r="AG340" s="309"/>
      <c r="AH340" s="309"/>
      <c r="AI340" s="309"/>
      <c r="AJ340" s="309"/>
      <c r="AK340" s="309"/>
      <c r="AL340" s="309"/>
      <c r="AM340" s="309"/>
      <c r="AN340" s="309"/>
      <c r="AO340" s="309"/>
      <c r="AP340" s="309"/>
      <c r="AQ340" s="309"/>
      <c r="AR340" s="309"/>
      <c r="AS340" s="309"/>
      <c r="AT340" s="309"/>
      <c r="AU340" s="309"/>
      <c r="AV340" s="309"/>
      <c r="AW340" s="309"/>
      <c r="AX340" s="309"/>
      <c r="AY340" s="309"/>
    </row>
    <row r="341" spans="2:51" ht="24.75" customHeight="1">
      <c r="B341" s="313" t="s">
        <v>140</v>
      </c>
      <c r="C341" s="314"/>
      <c r="D341" s="314"/>
      <c r="E341" s="314"/>
      <c r="F341" s="314"/>
      <c r="G341" s="315"/>
      <c r="H341" s="319" t="s">
        <v>1396</v>
      </c>
      <c r="I341" s="320"/>
      <c r="J341" s="320"/>
      <c r="K341" s="320"/>
      <c r="L341" s="320"/>
      <c r="M341" s="320"/>
      <c r="N341" s="320"/>
      <c r="O341" s="320"/>
      <c r="P341" s="320"/>
      <c r="Q341" s="320"/>
      <c r="R341" s="320"/>
      <c r="S341" s="320"/>
      <c r="T341" s="320"/>
      <c r="U341" s="320"/>
      <c r="V341" s="320"/>
      <c r="W341" s="320"/>
      <c r="X341" s="320"/>
      <c r="Y341" s="320"/>
      <c r="Z341" s="320"/>
      <c r="AA341" s="320"/>
      <c r="AB341" s="320"/>
      <c r="AC341" s="321"/>
      <c r="AD341" s="319" t="s">
        <v>1404</v>
      </c>
      <c r="AE341" s="320"/>
      <c r="AF341" s="320"/>
      <c r="AG341" s="320"/>
      <c r="AH341" s="320"/>
      <c r="AI341" s="320"/>
      <c r="AJ341" s="320"/>
      <c r="AK341" s="320"/>
      <c r="AL341" s="320"/>
      <c r="AM341" s="320"/>
      <c r="AN341" s="320"/>
      <c r="AO341" s="320"/>
      <c r="AP341" s="320"/>
      <c r="AQ341" s="320"/>
      <c r="AR341" s="320"/>
      <c r="AS341" s="320"/>
      <c r="AT341" s="320"/>
      <c r="AU341" s="320"/>
      <c r="AV341" s="320"/>
      <c r="AW341" s="320"/>
      <c r="AX341" s="320"/>
      <c r="AY341" s="322"/>
    </row>
    <row r="342" spans="2:51" ht="24.75" customHeight="1">
      <c r="B342" s="313"/>
      <c r="C342" s="314"/>
      <c r="D342" s="314"/>
      <c r="E342" s="314"/>
      <c r="F342" s="314"/>
      <c r="G342" s="315"/>
      <c r="H342" s="326" t="s">
        <v>60</v>
      </c>
      <c r="I342" s="327"/>
      <c r="J342" s="327"/>
      <c r="K342" s="327"/>
      <c r="L342" s="328"/>
      <c r="M342" s="329" t="s">
        <v>143</v>
      </c>
      <c r="N342" s="327"/>
      <c r="O342" s="327"/>
      <c r="P342" s="327"/>
      <c r="Q342" s="327"/>
      <c r="R342" s="327"/>
      <c r="S342" s="327"/>
      <c r="T342" s="327"/>
      <c r="U342" s="327"/>
      <c r="V342" s="327"/>
      <c r="W342" s="327"/>
      <c r="X342" s="327"/>
      <c r="Y342" s="328"/>
      <c r="Z342" s="323" t="s">
        <v>144</v>
      </c>
      <c r="AA342" s="324"/>
      <c r="AB342" s="324"/>
      <c r="AC342" s="325"/>
      <c r="AD342" s="326" t="s">
        <v>60</v>
      </c>
      <c r="AE342" s="327"/>
      <c r="AF342" s="327"/>
      <c r="AG342" s="327"/>
      <c r="AH342" s="328"/>
      <c r="AI342" s="329" t="s">
        <v>143</v>
      </c>
      <c r="AJ342" s="327"/>
      <c r="AK342" s="327"/>
      <c r="AL342" s="327"/>
      <c r="AM342" s="327"/>
      <c r="AN342" s="327"/>
      <c r="AO342" s="327"/>
      <c r="AP342" s="327"/>
      <c r="AQ342" s="327"/>
      <c r="AR342" s="327"/>
      <c r="AS342" s="327"/>
      <c r="AT342" s="327"/>
      <c r="AU342" s="328"/>
      <c r="AV342" s="323" t="s">
        <v>144</v>
      </c>
      <c r="AW342" s="324"/>
      <c r="AX342" s="324"/>
      <c r="AY342" s="330"/>
    </row>
    <row r="343" spans="2:51" ht="24.75" customHeight="1">
      <c r="B343" s="313"/>
      <c r="C343" s="314"/>
      <c r="D343" s="314"/>
      <c r="E343" s="314"/>
      <c r="F343" s="314"/>
      <c r="G343" s="315"/>
      <c r="H343" s="1174" t="s">
        <v>148</v>
      </c>
      <c r="I343" s="376"/>
      <c r="J343" s="376"/>
      <c r="K343" s="376"/>
      <c r="L343" s="1175"/>
      <c r="M343" s="1176" t="s">
        <v>1423</v>
      </c>
      <c r="N343" s="1177"/>
      <c r="O343" s="1177"/>
      <c r="P343" s="1177"/>
      <c r="Q343" s="1177"/>
      <c r="R343" s="1177"/>
      <c r="S343" s="1177"/>
      <c r="T343" s="1177"/>
      <c r="U343" s="1177"/>
      <c r="V343" s="1177"/>
      <c r="W343" s="1177"/>
      <c r="X343" s="1177"/>
      <c r="Y343" s="1178"/>
      <c r="Z343" s="1179">
        <v>0.9</v>
      </c>
      <c r="AA343" s="1180"/>
      <c r="AB343" s="1180"/>
      <c r="AC343" s="1181"/>
      <c r="AD343" s="703"/>
      <c r="AE343" s="600"/>
      <c r="AF343" s="600"/>
      <c r="AG343" s="600"/>
      <c r="AH343" s="601"/>
      <c r="AI343" s="704"/>
      <c r="AJ343" s="705"/>
      <c r="AK343" s="705"/>
      <c r="AL343" s="705"/>
      <c r="AM343" s="705"/>
      <c r="AN343" s="705"/>
      <c r="AO343" s="705"/>
      <c r="AP343" s="705"/>
      <c r="AQ343" s="705"/>
      <c r="AR343" s="705"/>
      <c r="AS343" s="705"/>
      <c r="AT343" s="705"/>
      <c r="AU343" s="706"/>
      <c r="AV343" s="694"/>
      <c r="AW343" s="695"/>
      <c r="AX343" s="695"/>
      <c r="AY343" s="696"/>
    </row>
    <row r="344" spans="2:51" ht="24.75" customHeight="1">
      <c r="B344" s="313"/>
      <c r="C344" s="314"/>
      <c r="D344" s="314"/>
      <c r="E344" s="314"/>
      <c r="F344" s="314"/>
      <c r="G344" s="315"/>
      <c r="H344" s="1200" t="s">
        <v>148</v>
      </c>
      <c r="I344" s="1201"/>
      <c r="J344" s="1201"/>
      <c r="K344" s="1201"/>
      <c r="L344" s="1202"/>
      <c r="M344" s="1176" t="s">
        <v>1424</v>
      </c>
      <c r="N344" s="1177"/>
      <c r="O344" s="1177"/>
      <c r="P344" s="1177"/>
      <c r="Q344" s="1177"/>
      <c r="R344" s="1177"/>
      <c r="S344" s="1177"/>
      <c r="T344" s="1177"/>
      <c r="U344" s="1177"/>
      <c r="V344" s="1177"/>
      <c r="W344" s="1177"/>
      <c r="X344" s="1177"/>
      <c r="Y344" s="1178"/>
      <c r="Z344" s="1182">
        <v>0.8</v>
      </c>
      <c r="AA344" s="1180"/>
      <c r="AB344" s="1180"/>
      <c r="AC344" s="1181"/>
      <c r="AD344" s="341"/>
      <c r="AE344" s="342"/>
      <c r="AF344" s="342"/>
      <c r="AG344" s="342"/>
      <c r="AH344" s="343"/>
      <c r="AI344" s="346"/>
      <c r="AJ344" s="347"/>
      <c r="AK344" s="347"/>
      <c r="AL344" s="347"/>
      <c r="AM344" s="347"/>
      <c r="AN344" s="347"/>
      <c r="AO344" s="347"/>
      <c r="AP344" s="347"/>
      <c r="AQ344" s="347"/>
      <c r="AR344" s="347"/>
      <c r="AS344" s="347"/>
      <c r="AT344" s="347"/>
      <c r="AU344" s="348"/>
      <c r="AV344" s="697"/>
      <c r="AW344" s="698"/>
      <c r="AX344" s="698"/>
      <c r="AY344" s="699"/>
    </row>
    <row r="345" spans="2:51" ht="24.75" customHeight="1">
      <c r="B345" s="313"/>
      <c r="C345" s="314"/>
      <c r="D345" s="314"/>
      <c r="E345" s="314"/>
      <c r="F345" s="314"/>
      <c r="G345" s="315"/>
      <c r="H345" s="1174" t="s">
        <v>372</v>
      </c>
      <c r="I345" s="376"/>
      <c r="J345" s="376"/>
      <c r="K345" s="376"/>
      <c r="L345" s="1175"/>
      <c r="M345" s="1176" t="s">
        <v>1422</v>
      </c>
      <c r="N345" s="1177"/>
      <c r="O345" s="1177"/>
      <c r="P345" s="1177"/>
      <c r="Q345" s="1177"/>
      <c r="R345" s="1177"/>
      <c r="S345" s="1177"/>
      <c r="T345" s="1177"/>
      <c r="U345" s="1177"/>
      <c r="V345" s="1177"/>
      <c r="W345" s="1177"/>
      <c r="X345" s="1177"/>
      <c r="Y345" s="1178"/>
      <c r="Z345" s="1179">
        <v>1.8</v>
      </c>
      <c r="AA345" s="1180"/>
      <c r="AB345" s="1180"/>
      <c r="AC345" s="1181"/>
      <c r="AD345" s="341"/>
      <c r="AE345" s="342"/>
      <c r="AF345" s="342"/>
      <c r="AG345" s="342"/>
      <c r="AH345" s="343"/>
      <c r="AI345" s="346"/>
      <c r="AJ345" s="347"/>
      <c r="AK345" s="347"/>
      <c r="AL345" s="347"/>
      <c r="AM345" s="347"/>
      <c r="AN345" s="347"/>
      <c r="AO345" s="347"/>
      <c r="AP345" s="347"/>
      <c r="AQ345" s="347"/>
      <c r="AR345" s="347"/>
      <c r="AS345" s="347"/>
      <c r="AT345" s="347"/>
      <c r="AU345" s="348"/>
      <c r="AV345" s="697"/>
      <c r="AW345" s="698"/>
      <c r="AX345" s="698"/>
      <c r="AY345" s="699"/>
    </row>
    <row r="346" spans="2:51" ht="24.75" customHeight="1">
      <c r="B346" s="313"/>
      <c r="C346" s="314"/>
      <c r="D346" s="314"/>
      <c r="E346" s="314"/>
      <c r="F346" s="314"/>
      <c r="G346" s="315"/>
      <c r="H346" s="1189"/>
      <c r="I346" s="376"/>
      <c r="J346" s="376"/>
      <c r="K346" s="376"/>
      <c r="L346" s="1175"/>
      <c r="M346" s="1190"/>
      <c r="N346" s="1191"/>
      <c r="O346" s="1191"/>
      <c r="P346" s="1191"/>
      <c r="Q346" s="1191"/>
      <c r="R346" s="1191"/>
      <c r="S346" s="1191"/>
      <c r="T346" s="1191"/>
      <c r="U346" s="1191"/>
      <c r="V346" s="1191"/>
      <c r="W346" s="1191"/>
      <c r="X346" s="1191"/>
      <c r="Y346" s="1192"/>
      <c r="Z346" s="1193"/>
      <c r="AA346" s="1194"/>
      <c r="AB346" s="1194"/>
      <c r="AC346" s="1199"/>
      <c r="AD346" s="341"/>
      <c r="AE346" s="342"/>
      <c r="AF346" s="342"/>
      <c r="AG346" s="342"/>
      <c r="AH346" s="343"/>
      <c r="AI346" s="346"/>
      <c r="AJ346" s="347"/>
      <c r="AK346" s="347"/>
      <c r="AL346" s="347"/>
      <c r="AM346" s="347"/>
      <c r="AN346" s="347"/>
      <c r="AO346" s="347"/>
      <c r="AP346" s="347"/>
      <c r="AQ346" s="347"/>
      <c r="AR346" s="347"/>
      <c r="AS346" s="347"/>
      <c r="AT346" s="347"/>
      <c r="AU346" s="348"/>
      <c r="AV346" s="697"/>
      <c r="AW346" s="698"/>
      <c r="AX346" s="698"/>
      <c r="AY346" s="699"/>
    </row>
    <row r="347" spans="2:51" ht="24.75" customHeight="1">
      <c r="B347" s="313"/>
      <c r="C347" s="314"/>
      <c r="D347" s="314"/>
      <c r="E347" s="314"/>
      <c r="F347" s="314"/>
      <c r="G347" s="315"/>
      <c r="H347" s="1189"/>
      <c r="I347" s="376"/>
      <c r="J347" s="376"/>
      <c r="K347" s="376"/>
      <c r="L347" s="1175"/>
      <c r="M347" s="1190"/>
      <c r="N347" s="1191"/>
      <c r="O347" s="1191"/>
      <c r="P347" s="1191"/>
      <c r="Q347" s="1191"/>
      <c r="R347" s="1191"/>
      <c r="S347" s="1191"/>
      <c r="T347" s="1191"/>
      <c r="U347" s="1191"/>
      <c r="V347" s="1191"/>
      <c r="W347" s="1191"/>
      <c r="X347" s="1191"/>
      <c r="Y347" s="1192"/>
      <c r="Z347" s="1193"/>
      <c r="AA347" s="1194"/>
      <c r="AB347" s="1194"/>
      <c r="AC347" s="1194"/>
      <c r="AD347" s="341"/>
      <c r="AE347" s="342"/>
      <c r="AF347" s="342"/>
      <c r="AG347" s="342"/>
      <c r="AH347" s="343"/>
      <c r="AI347" s="346"/>
      <c r="AJ347" s="347"/>
      <c r="AK347" s="347"/>
      <c r="AL347" s="347"/>
      <c r="AM347" s="347"/>
      <c r="AN347" s="347"/>
      <c r="AO347" s="347"/>
      <c r="AP347" s="347"/>
      <c r="AQ347" s="347"/>
      <c r="AR347" s="347"/>
      <c r="AS347" s="347"/>
      <c r="AT347" s="347"/>
      <c r="AU347" s="348"/>
      <c r="AV347" s="697"/>
      <c r="AW347" s="698"/>
      <c r="AX347" s="698"/>
      <c r="AY347" s="699"/>
    </row>
    <row r="348" spans="2:51" ht="24.75" customHeight="1">
      <c r="B348" s="313"/>
      <c r="C348" s="314"/>
      <c r="D348" s="314"/>
      <c r="E348" s="314"/>
      <c r="F348" s="314"/>
      <c r="G348" s="315"/>
      <c r="H348" s="1189"/>
      <c r="I348" s="376"/>
      <c r="J348" s="376"/>
      <c r="K348" s="376"/>
      <c r="L348" s="1175"/>
      <c r="M348" s="1190"/>
      <c r="N348" s="1191"/>
      <c r="O348" s="1191"/>
      <c r="P348" s="1191"/>
      <c r="Q348" s="1191"/>
      <c r="R348" s="1191"/>
      <c r="S348" s="1191"/>
      <c r="T348" s="1191"/>
      <c r="U348" s="1191"/>
      <c r="V348" s="1191"/>
      <c r="W348" s="1191"/>
      <c r="X348" s="1191"/>
      <c r="Y348" s="1192"/>
      <c r="Z348" s="1193"/>
      <c r="AA348" s="1194"/>
      <c r="AB348" s="1194"/>
      <c r="AC348" s="1194"/>
      <c r="AD348" s="341"/>
      <c r="AE348" s="342"/>
      <c r="AF348" s="342"/>
      <c r="AG348" s="342"/>
      <c r="AH348" s="343"/>
      <c r="AI348" s="346"/>
      <c r="AJ348" s="347"/>
      <c r="AK348" s="347"/>
      <c r="AL348" s="347"/>
      <c r="AM348" s="347"/>
      <c r="AN348" s="347"/>
      <c r="AO348" s="347"/>
      <c r="AP348" s="347"/>
      <c r="AQ348" s="347"/>
      <c r="AR348" s="347"/>
      <c r="AS348" s="347"/>
      <c r="AT348" s="347"/>
      <c r="AU348" s="348"/>
      <c r="AV348" s="697"/>
      <c r="AW348" s="698"/>
      <c r="AX348" s="698"/>
      <c r="AY348" s="699"/>
    </row>
    <row r="349" spans="2:51" ht="24.75" customHeight="1">
      <c r="B349" s="313"/>
      <c r="C349" s="314"/>
      <c r="D349" s="314"/>
      <c r="E349" s="314"/>
      <c r="F349" s="314"/>
      <c r="G349" s="315"/>
      <c r="H349" s="1189"/>
      <c r="I349" s="376"/>
      <c r="J349" s="376"/>
      <c r="K349" s="376"/>
      <c r="L349" s="1175"/>
      <c r="M349" s="1190"/>
      <c r="N349" s="1191"/>
      <c r="O349" s="1191"/>
      <c r="P349" s="1191"/>
      <c r="Q349" s="1191"/>
      <c r="R349" s="1191"/>
      <c r="S349" s="1191"/>
      <c r="T349" s="1191"/>
      <c r="U349" s="1191"/>
      <c r="V349" s="1191"/>
      <c r="W349" s="1191"/>
      <c r="X349" s="1191"/>
      <c r="Y349" s="1192"/>
      <c r="Z349" s="1193"/>
      <c r="AA349" s="1194"/>
      <c r="AB349" s="1194"/>
      <c r="AC349" s="1194"/>
      <c r="AD349" s="341"/>
      <c r="AE349" s="342"/>
      <c r="AF349" s="342"/>
      <c r="AG349" s="342"/>
      <c r="AH349" s="343"/>
      <c r="AI349" s="346"/>
      <c r="AJ349" s="347"/>
      <c r="AK349" s="347"/>
      <c r="AL349" s="347"/>
      <c r="AM349" s="347"/>
      <c r="AN349" s="347"/>
      <c r="AO349" s="347"/>
      <c r="AP349" s="347"/>
      <c r="AQ349" s="347"/>
      <c r="AR349" s="347"/>
      <c r="AS349" s="347"/>
      <c r="AT349" s="347"/>
      <c r="AU349" s="348"/>
      <c r="AV349" s="697"/>
      <c r="AW349" s="698"/>
      <c r="AX349" s="698"/>
      <c r="AY349" s="699"/>
    </row>
    <row r="350" spans="2:51" ht="24.75" customHeight="1">
      <c r="B350" s="313"/>
      <c r="C350" s="314"/>
      <c r="D350" s="314"/>
      <c r="E350" s="314"/>
      <c r="F350" s="314"/>
      <c r="G350" s="315"/>
      <c r="H350" s="1189"/>
      <c r="I350" s="376"/>
      <c r="J350" s="376"/>
      <c r="K350" s="376"/>
      <c r="L350" s="1175"/>
      <c r="M350" s="1190"/>
      <c r="N350" s="1191"/>
      <c r="O350" s="1191"/>
      <c r="P350" s="1191"/>
      <c r="Q350" s="1191"/>
      <c r="R350" s="1191"/>
      <c r="S350" s="1191"/>
      <c r="T350" s="1191"/>
      <c r="U350" s="1191"/>
      <c r="V350" s="1191"/>
      <c r="W350" s="1191"/>
      <c r="X350" s="1191"/>
      <c r="Y350" s="1192"/>
      <c r="Z350" s="1193"/>
      <c r="AA350" s="1194"/>
      <c r="AB350" s="1194"/>
      <c r="AC350" s="1194"/>
      <c r="AD350" s="642"/>
      <c r="AE350" s="595"/>
      <c r="AF350" s="595"/>
      <c r="AG350" s="595"/>
      <c r="AH350" s="596"/>
      <c r="AI350" s="643"/>
      <c r="AJ350" s="644"/>
      <c r="AK350" s="644"/>
      <c r="AL350" s="644"/>
      <c r="AM350" s="644"/>
      <c r="AN350" s="644"/>
      <c r="AO350" s="644"/>
      <c r="AP350" s="644"/>
      <c r="AQ350" s="644"/>
      <c r="AR350" s="644"/>
      <c r="AS350" s="644"/>
      <c r="AT350" s="644"/>
      <c r="AU350" s="645"/>
      <c r="AV350" s="646"/>
      <c r="AW350" s="647"/>
      <c r="AX350" s="647"/>
      <c r="AY350" s="648"/>
    </row>
    <row r="351" spans="2:51" ht="24.75" customHeight="1">
      <c r="B351" s="313"/>
      <c r="C351" s="314"/>
      <c r="D351" s="314"/>
      <c r="E351" s="314"/>
      <c r="F351" s="314"/>
      <c r="G351" s="315"/>
      <c r="H351" s="1203" t="s">
        <v>35</v>
      </c>
      <c r="I351" s="290"/>
      <c r="J351" s="290"/>
      <c r="K351" s="290"/>
      <c r="L351" s="290"/>
      <c r="M351" s="1204"/>
      <c r="N351" s="447"/>
      <c r="O351" s="447"/>
      <c r="P351" s="447"/>
      <c r="Q351" s="447"/>
      <c r="R351" s="447"/>
      <c r="S351" s="447"/>
      <c r="T351" s="447"/>
      <c r="U351" s="447"/>
      <c r="V351" s="447"/>
      <c r="W351" s="447"/>
      <c r="X351" s="447"/>
      <c r="Y351" s="448"/>
      <c r="Z351" s="1128">
        <f>SUM(Z343:AC350)</f>
        <v>3.5</v>
      </c>
      <c r="AA351" s="1129"/>
      <c r="AB351" s="1129"/>
      <c r="AC351" s="1130"/>
      <c r="AD351" s="716" t="s">
        <v>35</v>
      </c>
      <c r="AE351" s="368"/>
      <c r="AF351" s="368"/>
      <c r="AG351" s="368"/>
      <c r="AH351" s="368"/>
      <c r="AI351" s="717"/>
      <c r="AJ351" s="718"/>
      <c r="AK351" s="718"/>
      <c r="AL351" s="718"/>
      <c r="AM351" s="718"/>
      <c r="AN351" s="718"/>
      <c r="AO351" s="718"/>
      <c r="AP351" s="718"/>
      <c r="AQ351" s="718"/>
      <c r="AR351" s="718"/>
      <c r="AS351" s="718"/>
      <c r="AT351" s="718"/>
      <c r="AU351" s="719"/>
      <c r="AV351" s="639">
        <f>SUM(AV343:AY350)</f>
        <v>0</v>
      </c>
      <c r="AW351" s="640"/>
      <c r="AX351" s="640"/>
      <c r="AY351" s="641"/>
    </row>
    <row r="352" spans="2:51" ht="25.15" customHeight="1">
      <c r="B352" s="313"/>
      <c r="C352" s="314"/>
      <c r="D352" s="314"/>
      <c r="E352" s="314"/>
      <c r="F352" s="314"/>
      <c r="G352" s="315"/>
      <c r="H352" s="326" t="s">
        <v>1394</v>
      </c>
      <c r="I352" s="290"/>
      <c r="J352" s="290"/>
      <c r="K352" s="290"/>
      <c r="L352" s="290"/>
      <c r="M352" s="290"/>
      <c r="N352" s="290"/>
      <c r="O352" s="290"/>
      <c r="P352" s="290"/>
      <c r="Q352" s="290"/>
      <c r="R352" s="290"/>
      <c r="S352" s="290"/>
      <c r="T352" s="290"/>
      <c r="U352" s="290"/>
      <c r="V352" s="290"/>
      <c r="W352" s="290"/>
      <c r="X352" s="290"/>
      <c r="Y352" s="290"/>
      <c r="Z352" s="290"/>
      <c r="AA352" s="290"/>
      <c r="AB352" s="290"/>
      <c r="AC352" s="731"/>
      <c r="AD352" s="721" t="s">
        <v>1403</v>
      </c>
      <c r="AE352" s="724"/>
      <c r="AF352" s="724"/>
      <c r="AG352" s="724"/>
      <c r="AH352" s="724"/>
      <c r="AI352" s="724"/>
      <c r="AJ352" s="724"/>
      <c r="AK352" s="724"/>
      <c r="AL352" s="724"/>
      <c r="AM352" s="724"/>
      <c r="AN352" s="724"/>
      <c r="AO352" s="724"/>
      <c r="AP352" s="724"/>
      <c r="AQ352" s="724"/>
      <c r="AR352" s="724"/>
      <c r="AS352" s="724"/>
      <c r="AT352" s="724"/>
      <c r="AU352" s="724"/>
      <c r="AV352" s="724"/>
      <c r="AW352" s="724"/>
      <c r="AX352" s="724"/>
      <c r="AY352" s="725"/>
    </row>
    <row r="353" spans="2:51" ht="25.5" customHeight="1">
      <c r="B353" s="313"/>
      <c r="C353" s="314"/>
      <c r="D353" s="314"/>
      <c r="E353" s="314"/>
      <c r="F353" s="314"/>
      <c r="G353" s="315"/>
      <c r="H353" s="726" t="s">
        <v>60</v>
      </c>
      <c r="I353" s="519"/>
      <c r="J353" s="519"/>
      <c r="K353" s="519"/>
      <c r="L353" s="519"/>
      <c r="M353" s="329" t="s">
        <v>143</v>
      </c>
      <c r="N353" s="290"/>
      <c r="O353" s="290"/>
      <c r="P353" s="290"/>
      <c r="Q353" s="290"/>
      <c r="R353" s="290"/>
      <c r="S353" s="290"/>
      <c r="T353" s="290"/>
      <c r="U353" s="290"/>
      <c r="V353" s="290"/>
      <c r="W353" s="290"/>
      <c r="X353" s="290"/>
      <c r="Y353" s="731"/>
      <c r="Z353" s="1183" t="s">
        <v>144</v>
      </c>
      <c r="AA353" s="1184"/>
      <c r="AB353" s="1184"/>
      <c r="AC353" s="1185"/>
      <c r="AD353" s="726" t="s">
        <v>60</v>
      </c>
      <c r="AE353" s="519"/>
      <c r="AF353" s="519"/>
      <c r="AG353" s="519"/>
      <c r="AH353" s="519"/>
      <c r="AI353" s="329" t="s">
        <v>143</v>
      </c>
      <c r="AJ353" s="290"/>
      <c r="AK353" s="290"/>
      <c r="AL353" s="290"/>
      <c r="AM353" s="290"/>
      <c r="AN353" s="290"/>
      <c r="AO353" s="290"/>
      <c r="AP353" s="290"/>
      <c r="AQ353" s="290"/>
      <c r="AR353" s="290"/>
      <c r="AS353" s="290"/>
      <c r="AT353" s="290"/>
      <c r="AU353" s="731"/>
      <c r="AV353" s="323" t="s">
        <v>144</v>
      </c>
      <c r="AW353" s="732"/>
      <c r="AX353" s="732"/>
      <c r="AY353" s="733"/>
    </row>
    <row r="354" spans="2:51" ht="24.75" customHeight="1">
      <c r="B354" s="313"/>
      <c r="C354" s="314"/>
      <c r="D354" s="314"/>
      <c r="E354" s="314"/>
      <c r="F354" s="314"/>
      <c r="G354" s="315"/>
      <c r="H354" s="1174" t="s">
        <v>148</v>
      </c>
      <c r="I354" s="376"/>
      <c r="J354" s="376"/>
      <c r="K354" s="376"/>
      <c r="L354" s="1175"/>
      <c r="M354" s="1176" t="s">
        <v>1423</v>
      </c>
      <c r="N354" s="1177"/>
      <c r="O354" s="1177"/>
      <c r="P354" s="1177"/>
      <c r="Q354" s="1177"/>
      <c r="R354" s="1177"/>
      <c r="S354" s="1177"/>
      <c r="T354" s="1177"/>
      <c r="U354" s="1177"/>
      <c r="V354" s="1177"/>
      <c r="W354" s="1177"/>
      <c r="X354" s="1177"/>
      <c r="Y354" s="1178"/>
      <c r="Z354" s="1186">
        <v>2.2000000000000002</v>
      </c>
      <c r="AA354" s="1187"/>
      <c r="AB354" s="1187"/>
      <c r="AC354" s="1188"/>
      <c r="AD354" s="703"/>
      <c r="AE354" s="600"/>
      <c r="AF354" s="600"/>
      <c r="AG354" s="600"/>
      <c r="AH354" s="601"/>
      <c r="AI354" s="704"/>
      <c r="AJ354" s="734"/>
      <c r="AK354" s="734"/>
      <c r="AL354" s="734"/>
      <c r="AM354" s="734"/>
      <c r="AN354" s="734"/>
      <c r="AO354" s="734"/>
      <c r="AP354" s="734"/>
      <c r="AQ354" s="734"/>
      <c r="AR354" s="734"/>
      <c r="AS354" s="734"/>
      <c r="AT354" s="734"/>
      <c r="AU354" s="735"/>
      <c r="AV354" s="694"/>
      <c r="AW354" s="695"/>
      <c r="AX354" s="695"/>
      <c r="AY354" s="696"/>
    </row>
    <row r="355" spans="2:51" ht="24.75" customHeight="1">
      <c r="B355" s="313"/>
      <c r="C355" s="314"/>
      <c r="D355" s="314"/>
      <c r="E355" s="314"/>
      <c r="F355" s="314"/>
      <c r="G355" s="315"/>
      <c r="H355" s="1200" t="s">
        <v>148</v>
      </c>
      <c r="I355" s="1201"/>
      <c r="J355" s="1201"/>
      <c r="K355" s="1201"/>
      <c r="L355" s="1202"/>
      <c r="M355" s="1176" t="s">
        <v>1424</v>
      </c>
      <c r="N355" s="1177"/>
      <c r="O355" s="1177"/>
      <c r="P355" s="1177"/>
      <c r="Q355" s="1177"/>
      <c r="R355" s="1177"/>
      <c r="S355" s="1177"/>
      <c r="T355" s="1177"/>
      <c r="U355" s="1177"/>
      <c r="V355" s="1177"/>
      <c r="W355" s="1177"/>
      <c r="X355" s="1177"/>
      <c r="Y355" s="1178"/>
      <c r="Z355" s="1179">
        <v>0.9</v>
      </c>
      <c r="AA355" s="1180"/>
      <c r="AB355" s="1180"/>
      <c r="AC355" s="1181"/>
      <c r="AD355" s="341"/>
      <c r="AE355" s="342"/>
      <c r="AF355" s="342"/>
      <c r="AG355" s="342"/>
      <c r="AH355" s="343"/>
      <c r="AI355" s="346"/>
      <c r="AJ355" s="347"/>
      <c r="AK355" s="347"/>
      <c r="AL355" s="347"/>
      <c r="AM355" s="347"/>
      <c r="AN355" s="347"/>
      <c r="AO355" s="347"/>
      <c r="AP355" s="347"/>
      <c r="AQ355" s="347"/>
      <c r="AR355" s="347"/>
      <c r="AS355" s="347"/>
      <c r="AT355" s="347"/>
      <c r="AU355" s="348"/>
      <c r="AV355" s="697"/>
      <c r="AW355" s="698"/>
      <c r="AX355" s="698"/>
      <c r="AY355" s="699"/>
    </row>
    <row r="356" spans="2:51" ht="24.75" customHeight="1">
      <c r="B356" s="313"/>
      <c r="C356" s="314"/>
      <c r="D356" s="314"/>
      <c r="E356" s="314"/>
      <c r="F356" s="314"/>
      <c r="G356" s="315"/>
      <c r="H356" s="1174" t="s">
        <v>372</v>
      </c>
      <c r="I356" s="376"/>
      <c r="J356" s="376"/>
      <c r="K356" s="376"/>
      <c r="L356" s="1175"/>
      <c r="M356" s="1176" t="s">
        <v>1422</v>
      </c>
      <c r="N356" s="1177"/>
      <c r="O356" s="1177"/>
      <c r="P356" s="1177"/>
      <c r="Q356" s="1177"/>
      <c r="R356" s="1177"/>
      <c r="S356" s="1177"/>
      <c r="T356" s="1177"/>
      <c r="U356" s="1177"/>
      <c r="V356" s="1177"/>
      <c r="W356" s="1177"/>
      <c r="X356" s="1177"/>
      <c r="Y356" s="1178"/>
      <c r="Z356" s="1179">
        <v>1.4</v>
      </c>
      <c r="AA356" s="1180"/>
      <c r="AB356" s="1180"/>
      <c r="AC356" s="1181"/>
      <c r="AD356" s="341"/>
      <c r="AE356" s="342"/>
      <c r="AF356" s="342"/>
      <c r="AG356" s="342"/>
      <c r="AH356" s="343"/>
      <c r="AI356" s="346"/>
      <c r="AJ356" s="347"/>
      <c r="AK356" s="347"/>
      <c r="AL356" s="347"/>
      <c r="AM356" s="347"/>
      <c r="AN356" s="347"/>
      <c r="AO356" s="347"/>
      <c r="AP356" s="347"/>
      <c r="AQ356" s="347"/>
      <c r="AR356" s="347"/>
      <c r="AS356" s="347"/>
      <c r="AT356" s="347"/>
      <c r="AU356" s="348"/>
      <c r="AV356" s="697"/>
      <c r="AW356" s="698"/>
      <c r="AX356" s="698"/>
      <c r="AY356" s="699"/>
    </row>
    <row r="357" spans="2:51" ht="24.75" customHeight="1">
      <c r="B357" s="313"/>
      <c r="C357" s="314"/>
      <c r="D357" s="314"/>
      <c r="E357" s="314"/>
      <c r="F357" s="314"/>
      <c r="G357" s="315"/>
      <c r="H357" s="1189"/>
      <c r="I357" s="376"/>
      <c r="J357" s="376"/>
      <c r="K357" s="376"/>
      <c r="L357" s="1175"/>
      <c r="M357" s="1190"/>
      <c r="N357" s="1191"/>
      <c r="O357" s="1191"/>
      <c r="P357" s="1191"/>
      <c r="Q357" s="1191"/>
      <c r="R357" s="1191"/>
      <c r="S357" s="1191"/>
      <c r="T357" s="1191"/>
      <c r="U357" s="1191"/>
      <c r="V357" s="1191"/>
      <c r="W357" s="1191"/>
      <c r="X357" s="1191"/>
      <c r="Y357" s="1192"/>
      <c r="Z357" s="1193"/>
      <c r="AA357" s="1194"/>
      <c r="AB357" s="1194"/>
      <c r="AC357" s="1199"/>
      <c r="AD357" s="341"/>
      <c r="AE357" s="342"/>
      <c r="AF357" s="342"/>
      <c r="AG357" s="342"/>
      <c r="AH357" s="343"/>
      <c r="AI357" s="346"/>
      <c r="AJ357" s="347"/>
      <c r="AK357" s="347"/>
      <c r="AL357" s="347"/>
      <c r="AM357" s="347"/>
      <c r="AN357" s="347"/>
      <c r="AO357" s="347"/>
      <c r="AP357" s="347"/>
      <c r="AQ357" s="347"/>
      <c r="AR357" s="347"/>
      <c r="AS357" s="347"/>
      <c r="AT357" s="347"/>
      <c r="AU357" s="348"/>
      <c r="AV357" s="697"/>
      <c r="AW357" s="698"/>
      <c r="AX357" s="698"/>
      <c r="AY357" s="699"/>
    </row>
    <row r="358" spans="2:51" ht="24.75" customHeight="1">
      <c r="B358" s="313"/>
      <c r="C358" s="314"/>
      <c r="D358" s="314"/>
      <c r="E358" s="314"/>
      <c r="F358" s="314"/>
      <c r="G358" s="315"/>
      <c r="H358" s="1189"/>
      <c r="I358" s="376"/>
      <c r="J358" s="376"/>
      <c r="K358" s="376"/>
      <c r="L358" s="1175"/>
      <c r="M358" s="1190"/>
      <c r="N358" s="1191"/>
      <c r="O358" s="1191"/>
      <c r="P358" s="1191"/>
      <c r="Q358" s="1191"/>
      <c r="R358" s="1191"/>
      <c r="S358" s="1191"/>
      <c r="T358" s="1191"/>
      <c r="U358" s="1191"/>
      <c r="V358" s="1191"/>
      <c r="W358" s="1191"/>
      <c r="X358" s="1191"/>
      <c r="Y358" s="1192"/>
      <c r="Z358" s="1193"/>
      <c r="AA358" s="1194"/>
      <c r="AB358" s="1194"/>
      <c r="AC358" s="1194"/>
      <c r="AD358" s="341"/>
      <c r="AE358" s="342"/>
      <c r="AF358" s="342"/>
      <c r="AG358" s="342"/>
      <c r="AH358" s="343"/>
      <c r="AI358" s="346"/>
      <c r="AJ358" s="347"/>
      <c r="AK358" s="347"/>
      <c r="AL358" s="347"/>
      <c r="AM358" s="347"/>
      <c r="AN358" s="347"/>
      <c r="AO358" s="347"/>
      <c r="AP358" s="347"/>
      <c r="AQ358" s="347"/>
      <c r="AR358" s="347"/>
      <c r="AS358" s="347"/>
      <c r="AT358" s="347"/>
      <c r="AU358" s="348"/>
      <c r="AV358" s="697"/>
      <c r="AW358" s="698"/>
      <c r="AX358" s="698"/>
      <c r="AY358" s="699"/>
    </row>
    <row r="359" spans="2:51" ht="24.75" customHeight="1">
      <c r="B359" s="313"/>
      <c r="C359" s="314"/>
      <c r="D359" s="314"/>
      <c r="E359" s="314"/>
      <c r="F359" s="314"/>
      <c r="G359" s="315"/>
      <c r="H359" s="1189"/>
      <c r="I359" s="376"/>
      <c r="J359" s="376"/>
      <c r="K359" s="376"/>
      <c r="L359" s="1175"/>
      <c r="M359" s="1190"/>
      <c r="N359" s="1191"/>
      <c r="O359" s="1191"/>
      <c r="P359" s="1191"/>
      <c r="Q359" s="1191"/>
      <c r="R359" s="1191"/>
      <c r="S359" s="1191"/>
      <c r="T359" s="1191"/>
      <c r="U359" s="1191"/>
      <c r="V359" s="1191"/>
      <c r="W359" s="1191"/>
      <c r="X359" s="1191"/>
      <c r="Y359" s="1192"/>
      <c r="Z359" s="1193"/>
      <c r="AA359" s="1194"/>
      <c r="AB359" s="1194"/>
      <c r="AC359" s="1194"/>
      <c r="AD359" s="341"/>
      <c r="AE359" s="342"/>
      <c r="AF359" s="342"/>
      <c r="AG359" s="342"/>
      <c r="AH359" s="343"/>
      <c r="AI359" s="346"/>
      <c r="AJ359" s="347"/>
      <c r="AK359" s="347"/>
      <c r="AL359" s="347"/>
      <c r="AM359" s="347"/>
      <c r="AN359" s="347"/>
      <c r="AO359" s="347"/>
      <c r="AP359" s="347"/>
      <c r="AQ359" s="347"/>
      <c r="AR359" s="347"/>
      <c r="AS359" s="347"/>
      <c r="AT359" s="347"/>
      <c r="AU359" s="348"/>
      <c r="AV359" s="697"/>
      <c r="AW359" s="698"/>
      <c r="AX359" s="698"/>
      <c r="AY359" s="699"/>
    </row>
    <row r="360" spans="2:51" ht="24.75" customHeight="1">
      <c r="B360" s="313"/>
      <c r="C360" s="314"/>
      <c r="D360" s="314"/>
      <c r="E360" s="314"/>
      <c r="F360" s="314"/>
      <c r="G360" s="315"/>
      <c r="H360" s="1189"/>
      <c r="I360" s="376"/>
      <c r="J360" s="376"/>
      <c r="K360" s="376"/>
      <c r="L360" s="1175"/>
      <c r="M360" s="1190"/>
      <c r="N360" s="1191"/>
      <c r="O360" s="1191"/>
      <c r="P360" s="1191"/>
      <c r="Q360" s="1191"/>
      <c r="R360" s="1191"/>
      <c r="S360" s="1191"/>
      <c r="T360" s="1191"/>
      <c r="U360" s="1191"/>
      <c r="V360" s="1191"/>
      <c r="W360" s="1191"/>
      <c r="X360" s="1191"/>
      <c r="Y360" s="1192"/>
      <c r="Z360" s="1193"/>
      <c r="AA360" s="1194"/>
      <c r="AB360" s="1194"/>
      <c r="AC360" s="1194"/>
      <c r="AD360" s="341"/>
      <c r="AE360" s="342"/>
      <c r="AF360" s="342"/>
      <c r="AG360" s="342"/>
      <c r="AH360" s="343"/>
      <c r="AI360" s="346"/>
      <c r="AJ360" s="347"/>
      <c r="AK360" s="347"/>
      <c r="AL360" s="347"/>
      <c r="AM360" s="347"/>
      <c r="AN360" s="347"/>
      <c r="AO360" s="347"/>
      <c r="AP360" s="347"/>
      <c r="AQ360" s="347"/>
      <c r="AR360" s="347"/>
      <c r="AS360" s="347"/>
      <c r="AT360" s="347"/>
      <c r="AU360" s="348"/>
      <c r="AV360" s="697"/>
      <c r="AW360" s="698"/>
      <c r="AX360" s="698"/>
      <c r="AY360" s="699"/>
    </row>
    <row r="361" spans="2:51" ht="24.75" customHeight="1">
      <c r="B361" s="313"/>
      <c r="C361" s="314"/>
      <c r="D361" s="314"/>
      <c r="E361" s="314"/>
      <c r="F361" s="314"/>
      <c r="G361" s="315"/>
      <c r="H361" s="1189"/>
      <c r="I361" s="376"/>
      <c r="J361" s="376"/>
      <c r="K361" s="376"/>
      <c r="L361" s="1175"/>
      <c r="M361" s="1190"/>
      <c r="N361" s="1191"/>
      <c r="O361" s="1191"/>
      <c r="P361" s="1191"/>
      <c r="Q361" s="1191"/>
      <c r="R361" s="1191"/>
      <c r="S361" s="1191"/>
      <c r="T361" s="1191"/>
      <c r="U361" s="1191"/>
      <c r="V361" s="1191"/>
      <c r="W361" s="1191"/>
      <c r="X361" s="1191"/>
      <c r="Y361" s="1192"/>
      <c r="Z361" s="1193"/>
      <c r="AA361" s="1194"/>
      <c r="AB361" s="1194"/>
      <c r="AC361" s="1194"/>
      <c r="AD361" s="642"/>
      <c r="AE361" s="595"/>
      <c r="AF361" s="595"/>
      <c r="AG361" s="595"/>
      <c r="AH361" s="596"/>
      <c r="AI361" s="643"/>
      <c r="AJ361" s="644"/>
      <c r="AK361" s="644"/>
      <c r="AL361" s="644"/>
      <c r="AM361" s="644"/>
      <c r="AN361" s="644"/>
      <c r="AO361" s="644"/>
      <c r="AP361" s="644"/>
      <c r="AQ361" s="644"/>
      <c r="AR361" s="644"/>
      <c r="AS361" s="644"/>
      <c r="AT361" s="644"/>
      <c r="AU361" s="645"/>
      <c r="AV361" s="646"/>
      <c r="AW361" s="647"/>
      <c r="AX361" s="647"/>
      <c r="AY361" s="648"/>
    </row>
    <row r="362" spans="2:51" ht="24.75" customHeight="1">
      <c r="B362" s="313"/>
      <c r="C362" s="314"/>
      <c r="D362" s="314"/>
      <c r="E362" s="314"/>
      <c r="F362" s="314"/>
      <c r="G362" s="315"/>
      <c r="H362" s="1195" t="s">
        <v>35</v>
      </c>
      <c r="I362" s="519"/>
      <c r="J362" s="519"/>
      <c r="K362" s="519"/>
      <c r="L362" s="519"/>
      <c r="M362" s="1196"/>
      <c r="N362" s="1197"/>
      <c r="O362" s="1197"/>
      <c r="P362" s="1197"/>
      <c r="Q362" s="1197"/>
      <c r="R362" s="1197"/>
      <c r="S362" s="1197"/>
      <c r="T362" s="1197"/>
      <c r="U362" s="1197"/>
      <c r="V362" s="1197"/>
      <c r="W362" s="1197"/>
      <c r="X362" s="1197"/>
      <c r="Y362" s="1198"/>
      <c r="Z362" s="1128">
        <v>4.5999999999999996</v>
      </c>
      <c r="AA362" s="1129"/>
      <c r="AB362" s="1129"/>
      <c r="AC362" s="1130"/>
      <c r="AD362" s="716" t="s">
        <v>35</v>
      </c>
      <c r="AE362" s="368"/>
      <c r="AF362" s="368"/>
      <c r="AG362" s="368"/>
      <c r="AH362" s="368"/>
      <c r="AI362" s="717"/>
      <c r="AJ362" s="718"/>
      <c r="AK362" s="718"/>
      <c r="AL362" s="718"/>
      <c r="AM362" s="718"/>
      <c r="AN362" s="718"/>
      <c r="AO362" s="718"/>
      <c r="AP362" s="718"/>
      <c r="AQ362" s="718"/>
      <c r="AR362" s="718"/>
      <c r="AS362" s="718"/>
      <c r="AT362" s="718"/>
      <c r="AU362" s="719"/>
      <c r="AV362" s="639">
        <f>SUM(AV354:AY361)</f>
        <v>0</v>
      </c>
      <c r="AW362" s="640"/>
      <c r="AX362" s="640"/>
      <c r="AY362" s="641"/>
    </row>
    <row r="363" spans="2:51" ht="24.75" customHeight="1">
      <c r="B363" s="313"/>
      <c r="C363" s="314"/>
      <c r="D363" s="314"/>
      <c r="E363" s="314"/>
      <c r="F363" s="314"/>
      <c r="G363" s="315"/>
      <c r="H363" s="326" t="s">
        <v>1402</v>
      </c>
      <c r="I363" s="290"/>
      <c r="J363" s="290"/>
      <c r="K363" s="290"/>
      <c r="L363" s="290"/>
      <c r="M363" s="290"/>
      <c r="N363" s="290"/>
      <c r="O363" s="290"/>
      <c r="P363" s="290"/>
      <c r="Q363" s="290"/>
      <c r="R363" s="290"/>
      <c r="S363" s="290"/>
      <c r="T363" s="290"/>
      <c r="U363" s="290"/>
      <c r="V363" s="290"/>
      <c r="W363" s="290"/>
      <c r="X363" s="290"/>
      <c r="Y363" s="290"/>
      <c r="Z363" s="290"/>
      <c r="AA363" s="290"/>
      <c r="AB363" s="290"/>
      <c r="AC363" s="731"/>
      <c r="AD363" s="721" t="s">
        <v>1401</v>
      </c>
      <c r="AE363" s="724"/>
      <c r="AF363" s="724"/>
      <c r="AG363" s="724"/>
      <c r="AH363" s="724"/>
      <c r="AI363" s="724"/>
      <c r="AJ363" s="724"/>
      <c r="AK363" s="724"/>
      <c r="AL363" s="724"/>
      <c r="AM363" s="724"/>
      <c r="AN363" s="724"/>
      <c r="AO363" s="724"/>
      <c r="AP363" s="724"/>
      <c r="AQ363" s="724"/>
      <c r="AR363" s="724"/>
      <c r="AS363" s="724"/>
      <c r="AT363" s="724"/>
      <c r="AU363" s="724"/>
      <c r="AV363" s="724"/>
      <c r="AW363" s="724"/>
      <c r="AX363" s="724"/>
      <c r="AY363" s="725"/>
    </row>
    <row r="364" spans="2:51" ht="24.75" customHeight="1">
      <c r="B364" s="313"/>
      <c r="C364" s="314"/>
      <c r="D364" s="314"/>
      <c r="E364" s="314"/>
      <c r="F364" s="314"/>
      <c r="G364" s="315"/>
      <c r="H364" s="726" t="s">
        <v>60</v>
      </c>
      <c r="I364" s="519"/>
      <c r="J364" s="519"/>
      <c r="K364" s="519"/>
      <c r="L364" s="519"/>
      <c r="M364" s="329" t="s">
        <v>143</v>
      </c>
      <c r="N364" s="290"/>
      <c r="O364" s="290"/>
      <c r="P364" s="290"/>
      <c r="Q364" s="290"/>
      <c r="R364" s="290"/>
      <c r="S364" s="290"/>
      <c r="T364" s="290"/>
      <c r="U364" s="290"/>
      <c r="V364" s="290"/>
      <c r="W364" s="290"/>
      <c r="X364" s="290"/>
      <c r="Y364" s="731"/>
      <c r="Z364" s="1183" t="s">
        <v>144</v>
      </c>
      <c r="AA364" s="1184"/>
      <c r="AB364" s="1184"/>
      <c r="AC364" s="1185"/>
      <c r="AD364" s="726" t="s">
        <v>60</v>
      </c>
      <c r="AE364" s="519"/>
      <c r="AF364" s="519"/>
      <c r="AG364" s="519"/>
      <c r="AH364" s="519"/>
      <c r="AI364" s="329" t="s">
        <v>143</v>
      </c>
      <c r="AJ364" s="290"/>
      <c r="AK364" s="290"/>
      <c r="AL364" s="290"/>
      <c r="AM364" s="290"/>
      <c r="AN364" s="290"/>
      <c r="AO364" s="290"/>
      <c r="AP364" s="290"/>
      <c r="AQ364" s="290"/>
      <c r="AR364" s="290"/>
      <c r="AS364" s="290"/>
      <c r="AT364" s="290"/>
      <c r="AU364" s="731"/>
      <c r="AV364" s="323" t="s">
        <v>144</v>
      </c>
      <c r="AW364" s="732"/>
      <c r="AX364" s="732"/>
      <c r="AY364" s="733"/>
    </row>
    <row r="365" spans="2:51" ht="24.75" customHeight="1">
      <c r="B365" s="313"/>
      <c r="C365" s="314"/>
      <c r="D365" s="314"/>
      <c r="E365" s="314"/>
      <c r="F365" s="314"/>
      <c r="G365" s="315"/>
      <c r="H365" s="1174" t="s">
        <v>148</v>
      </c>
      <c r="I365" s="376"/>
      <c r="J365" s="376"/>
      <c r="K365" s="376"/>
      <c r="L365" s="1175"/>
      <c r="M365" s="1176" t="s">
        <v>1423</v>
      </c>
      <c r="N365" s="1177"/>
      <c r="O365" s="1177"/>
      <c r="P365" s="1177"/>
      <c r="Q365" s="1177"/>
      <c r="R365" s="1177"/>
      <c r="S365" s="1177"/>
      <c r="T365" s="1177"/>
      <c r="U365" s="1177"/>
      <c r="V365" s="1177"/>
      <c r="W365" s="1177"/>
      <c r="X365" s="1177"/>
      <c r="Y365" s="1178"/>
      <c r="Z365" s="1186">
        <v>1</v>
      </c>
      <c r="AA365" s="1187"/>
      <c r="AB365" s="1187"/>
      <c r="AC365" s="1188"/>
      <c r="AD365" s="703"/>
      <c r="AE365" s="600"/>
      <c r="AF365" s="600"/>
      <c r="AG365" s="600"/>
      <c r="AH365" s="601"/>
      <c r="AI365" s="704"/>
      <c r="AJ365" s="734"/>
      <c r="AK365" s="734"/>
      <c r="AL365" s="734"/>
      <c r="AM365" s="734"/>
      <c r="AN365" s="734"/>
      <c r="AO365" s="734"/>
      <c r="AP365" s="734"/>
      <c r="AQ365" s="734"/>
      <c r="AR365" s="734"/>
      <c r="AS365" s="734"/>
      <c r="AT365" s="734"/>
      <c r="AU365" s="735"/>
      <c r="AV365" s="694"/>
      <c r="AW365" s="695"/>
      <c r="AX365" s="695"/>
      <c r="AY365" s="696"/>
    </row>
    <row r="366" spans="2:51" ht="24.75" customHeight="1">
      <c r="B366" s="313"/>
      <c r="C366" s="314"/>
      <c r="D366" s="314"/>
      <c r="E366" s="314"/>
      <c r="F366" s="314"/>
      <c r="G366" s="315"/>
      <c r="H366" s="1174" t="s">
        <v>372</v>
      </c>
      <c r="I366" s="376"/>
      <c r="J366" s="376"/>
      <c r="K366" s="376"/>
      <c r="L366" s="1175"/>
      <c r="M366" s="1176" t="s">
        <v>1422</v>
      </c>
      <c r="N366" s="1177"/>
      <c r="O366" s="1177"/>
      <c r="P366" s="1177"/>
      <c r="Q366" s="1177"/>
      <c r="R366" s="1177"/>
      <c r="S366" s="1177"/>
      <c r="T366" s="1177"/>
      <c r="U366" s="1177"/>
      <c r="V366" s="1177"/>
      <c r="W366" s="1177"/>
      <c r="X366" s="1177"/>
      <c r="Y366" s="1178"/>
      <c r="Z366" s="1182">
        <v>2.1</v>
      </c>
      <c r="AA366" s="1180"/>
      <c r="AB366" s="1180"/>
      <c r="AC366" s="1181"/>
      <c r="AD366" s="341"/>
      <c r="AE366" s="342"/>
      <c r="AF366" s="342"/>
      <c r="AG366" s="342"/>
      <c r="AH366" s="343"/>
      <c r="AI366" s="346"/>
      <c r="AJ366" s="347"/>
      <c r="AK366" s="347"/>
      <c r="AL366" s="347"/>
      <c r="AM366" s="347"/>
      <c r="AN366" s="347"/>
      <c r="AO366" s="347"/>
      <c r="AP366" s="347"/>
      <c r="AQ366" s="347"/>
      <c r="AR366" s="347"/>
      <c r="AS366" s="347"/>
      <c r="AT366" s="347"/>
      <c r="AU366" s="348"/>
      <c r="AV366" s="697"/>
      <c r="AW366" s="698"/>
      <c r="AX366" s="698"/>
      <c r="AY366" s="699"/>
    </row>
    <row r="367" spans="2:51" ht="24.75" customHeight="1">
      <c r="B367" s="313"/>
      <c r="C367" s="314"/>
      <c r="D367" s="314"/>
      <c r="E367" s="314"/>
      <c r="F367" s="314"/>
      <c r="G367" s="315"/>
      <c r="H367" s="1174"/>
      <c r="I367" s="376"/>
      <c r="J367" s="376"/>
      <c r="K367" s="376"/>
      <c r="L367" s="1175"/>
      <c r="M367" s="1176"/>
      <c r="N367" s="1177"/>
      <c r="O367" s="1177"/>
      <c r="P367" s="1177"/>
      <c r="Q367" s="1177"/>
      <c r="R367" s="1177"/>
      <c r="S367" s="1177"/>
      <c r="T367" s="1177"/>
      <c r="U367" s="1177"/>
      <c r="V367" s="1177"/>
      <c r="W367" s="1177"/>
      <c r="X367" s="1177"/>
      <c r="Y367" s="1178"/>
      <c r="Z367" s="1182"/>
      <c r="AA367" s="1180"/>
      <c r="AB367" s="1180"/>
      <c r="AC367" s="1181"/>
      <c r="AD367" s="341"/>
      <c r="AE367" s="342"/>
      <c r="AF367" s="342"/>
      <c r="AG367" s="342"/>
      <c r="AH367" s="343"/>
      <c r="AI367" s="346"/>
      <c r="AJ367" s="347"/>
      <c r="AK367" s="347"/>
      <c r="AL367" s="347"/>
      <c r="AM367" s="347"/>
      <c r="AN367" s="347"/>
      <c r="AO367" s="347"/>
      <c r="AP367" s="347"/>
      <c r="AQ367" s="347"/>
      <c r="AR367" s="347"/>
      <c r="AS367" s="347"/>
      <c r="AT367" s="347"/>
      <c r="AU367" s="348"/>
      <c r="AV367" s="697"/>
      <c r="AW367" s="698"/>
      <c r="AX367" s="698"/>
      <c r="AY367" s="699"/>
    </row>
    <row r="368" spans="2:51" ht="24.75" customHeight="1">
      <c r="B368" s="313"/>
      <c r="C368" s="314"/>
      <c r="D368" s="314"/>
      <c r="E368" s="314"/>
      <c r="F368" s="314"/>
      <c r="G368" s="315"/>
      <c r="H368" s="341"/>
      <c r="I368" s="342"/>
      <c r="J368" s="342"/>
      <c r="K368" s="342"/>
      <c r="L368" s="343"/>
      <c r="M368" s="346"/>
      <c r="N368" s="347"/>
      <c r="O368" s="347"/>
      <c r="P368" s="347"/>
      <c r="Q368" s="347"/>
      <c r="R368" s="347"/>
      <c r="S368" s="347"/>
      <c r="T368" s="347"/>
      <c r="U368" s="347"/>
      <c r="V368" s="347"/>
      <c r="W368" s="347"/>
      <c r="X368" s="347"/>
      <c r="Y368" s="348"/>
      <c r="Z368" s="697"/>
      <c r="AA368" s="698"/>
      <c r="AB368" s="698"/>
      <c r="AC368" s="720"/>
      <c r="AD368" s="341"/>
      <c r="AE368" s="342"/>
      <c r="AF368" s="342"/>
      <c r="AG368" s="342"/>
      <c r="AH368" s="343"/>
      <c r="AI368" s="346"/>
      <c r="AJ368" s="347"/>
      <c r="AK368" s="347"/>
      <c r="AL368" s="347"/>
      <c r="AM368" s="347"/>
      <c r="AN368" s="347"/>
      <c r="AO368" s="347"/>
      <c r="AP368" s="347"/>
      <c r="AQ368" s="347"/>
      <c r="AR368" s="347"/>
      <c r="AS368" s="347"/>
      <c r="AT368" s="347"/>
      <c r="AU368" s="348"/>
      <c r="AV368" s="697"/>
      <c r="AW368" s="698"/>
      <c r="AX368" s="698"/>
      <c r="AY368" s="699"/>
    </row>
    <row r="369" spans="2:51" ht="24.75" customHeight="1">
      <c r="B369" s="313"/>
      <c r="C369" s="314"/>
      <c r="D369" s="314"/>
      <c r="E369" s="314"/>
      <c r="F369" s="314"/>
      <c r="G369" s="315"/>
      <c r="H369" s="341"/>
      <c r="I369" s="342"/>
      <c r="J369" s="342"/>
      <c r="K369" s="342"/>
      <c r="L369" s="343"/>
      <c r="M369" s="346"/>
      <c r="N369" s="347"/>
      <c r="O369" s="347"/>
      <c r="P369" s="347"/>
      <c r="Q369" s="347"/>
      <c r="R369" s="347"/>
      <c r="S369" s="347"/>
      <c r="T369" s="347"/>
      <c r="U369" s="347"/>
      <c r="V369" s="347"/>
      <c r="W369" s="347"/>
      <c r="X369" s="347"/>
      <c r="Y369" s="348"/>
      <c r="Z369" s="697"/>
      <c r="AA369" s="698"/>
      <c r="AB369" s="698"/>
      <c r="AC369" s="698"/>
      <c r="AD369" s="341"/>
      <c r="AE369" s="342"/>
      <c r="AF369" s="342"/>
      <c r="AG369" s="342"/>
      <c r="AH369" s="343"/>
      <c r="AI369" s="346"/>
      <c r="AJ369" s="347"/>
      <c r="AK369" s="347"/>
      <c r="AL369" s="347"/>
      <c r="AM369" s="347"/>
      <c r="AN369" s="347"/>
      <c r="AO369" s="347"/>
      <c r="AP369" s="347"/>
      <c r="AQ369" s="347"/>
      <c r="AR369" s="347"/>
      <c r="AS369" s="347"/>
      <c r="AT369" s="347"/>
      <c r="AU369" s="348"/>
      <c r="AV369" s="697"/>
      <c r="AW369" s="698"/>
      <c r="AX369" s="698"/>
      <c r="AY369" s="699"/>
    </row>
    <row r="370" spans="2:51" ht="24.75" customHeight="1">
      <c r="B370" s="313"/>
      <c r="C370" s="314"/>
      <c r="D370" s="314"/>
      <c r="E370" s="314"/>
      <c r="F370" s="314"/>
      <c r="G370" s="315"/>
      <c r="H370" s="341"/>
      <c r="I370" s="342"/>
      <c r="J370" s="342"/>
      <c r="K370" s="342"/>
      <c r="L370" s="343"/>
      <c r="M370" s="346"/>
      <c r="N370" s="347"/>
      <c r="O370" s="347"/>
      <c r="P370" s="347"/>
      <c r="Q370" s="347"/>
      <c r="R370" s="347"/>
      <c r="S370" s="347"/>
      <c r="T370" s="347"/>
      <c r="U370" s="347"/>
      <c r="V370" s="347"/>
      <c r="W370" s="347"/>
      <c r="X370" s="347"/>
      <c r="Y370" s="348"/>
      <c r="Z370" s="697"/>
      <c r="AA370" s="698"/>
      <c r="AB370" s="698"/>
      <c r="AC370" s="698"/>
      <c r="AD370" s="341"/>
      <c r="AE370" s="342"/>
      <c r="AF370" s="342"/>
      <c r="AG370" s="342"/>
      <c r="AH370" s="343"/>
      <c r="AI370" s="346"/>
      <c r="AJ370" s="347"/>
      <c r="AK370" s="347"/>
      <c r="AL370" s="347"/>
      <c r="AM370" s="347"/>
      <c r="AN370" s="347"/>
      <c r="AO370" s="347"/>
      <c r="AP370" s="347"/>
      <c r="AQ370" s="347"/>
      <c r="AR370" s="347"/>
      <c r="AS370" s="347"/>
      <c r="AT370" s="347"/>
      <c r="AU370" s="348"/>
      <c r="AV370" s="697"/>
      <c r="AW370" s="698"/>
      <c r="AX370" s="698"/>
      <c r="AY370" s="699"/>
    </row>
    <row r="371" spans="2:51" ht="24.75" customHeight="1">
      <c r="B371" s="313"/>
      <c r="C371" s="314"/>
      <c r="D371" s="314"/>
      <c r="E371" s="314"/>
      <c r="F371" s="314"/>
      <c r="G371" s="315"/>
      <c r="H371" s="341"/>
      <c r="I371" s="342"/>
      <c r="J371" s="342"/>
      <c r="K371" s="342"/>
      <c r="L371" s="343"/>
      <c r="M371" s="346"/>
      <c r="N371" s="347"/>
      <c r="O371" s="347"/>
      <c r="P371" s="347"/>
      <c r="Q371" s="347"/>
      <c r="R371" s="347"/>
      <c r="S371" s="347"/>
      <c r="T371" s="347"/>
      <c r="U371" s="347"/>
      <c r="V371" s="347"/>
      <c r="W371" s="347"/>
      <c r="X371" s="347"/>
      <c r="Y371" s="348"/>
      <c r="Z371" s="697"/>
      <c r="AA371" s="698"/>
      <c r="AB371" s="698"/>
      <c r="AC371" s="698"/>
      <c r="AD371" s="341"/>
      <c r="AE371" s="342"/>
      <c r="AF371" s="342"/>
      <c r="AG371" s="342"/>
      <c r="AH371" s="343"/>
      <c r="AI371" s="346"/>
      <c r="AJ371" s="347"/>
      <c r="AK371" s="347"/>
      <c r="AL371" s="347"/>
      <c r="AM371" s="347"/>
      <c r="AN371" s="347"/>
      <c r="AO371" s="347"/>
      <c r="AP371" s="347"/>
      <c r="AQ371" s="347"/>
      <c r="AR371" s="347"/>
      <c r="AS371" s="347"/>
      <c r="AT371" s="347"/>
      <c r="AU371" s="348"/>
      <c r="AV371" s="697"/>
      <c r="AW371" s="698"/>
      <c r="AX371" s="698"/>
      <c r="AY371" s="699"/>
    </row>
    <row r="372" spans="2:51" ht="24.75" customHeight="1">
      <c r="B372" s="313"/>
      <c r="C372" s="314"/>
      <c r="D372" s="314"/>
      <c r="E372" s="314"/>
      <c r="F372" s="314"/>
      <c r="G372" s="315"/>
      <c r="H372" s="642"/>
      <c r="I372" s="595"/>
      <c r="J372" s="595"/>
      <c r="K372" s="595"/>
      <c r="L372" s="596"/>
      <c r="M372" s="643"/>
      <c r="N372" s="644"/>
      <c r="O372" s="644"/>
      <c r="P372" s="644"/>
      <c r="Q372" s="644"/>
      <c r="R372" s="644"/>
      <c r="S372" s="644"/>
      <c r="T372" s="644"/>
      <c r="U372" s="644"/>
      <c r="V372" s="644"/>
      <c r="W372" s="644"/>
      <c r="X372" s="644"/>
      <c r="Y372" s="645"/>
      <c r="Z372" s="646"/>
      <c r="AA372" s="647"/>
      <c r="AB372" s="647"/>
      <c r="AC372" s="647"/>
      <c r="AD372" s="642"/>
      <c r="AE372" s="595"/>
      <c r="AF372" s="595"/>
      <c r="AG372" s="595"/>
      <c r="AH372" s="596"/>
      <c r="AI372" s="643"/>
      <c r="AJ372" s="644"/>
      <c r="AK372" s="644"/>
      <c r="AL372" s="644"/>
      <c r="AM372" s="644"/>
      <c r="AN372" s="644"/>
      <c r="AO372" s="644"/>
      <c r="AP372" s="644"/>
      <c r="AQ372" s="644"/>
      <c r="AR372" s="644"/>
      <c r="AS372" s="644"/>
      <c r="AT372" s="644"/>
      <c r="AU372" s="645"/>
      <c r="AV372" s="646"/>
      <c r="AW372" s="647"/>
      <c r="AX372" s="647"/>
      <c r="AY372" s="648"/>
    </row>
    <row r="373" spans="2:51" ht="24.75" customHeight="1">
      <c r="B373" s="313"/>
      <c r="C373" s="314"/>
      <c r="D373" s="314"/>
      <c r="E373" s="314"/>
      <c r="F373" s="314"/>
      <c r="G373" s="315"/>
      <c r="H373" s="716" t="s">
        <v>35</v>
      </c>
      <c r="I373" s="368"/>
      <c r="J373" s="368"/>
      <c r="K373" s="368"/>
      <c r="L373" s="368"/>
      <c r="M373" s="717"/>
      <c r="N373" s="718"/>
      <c r="O373" s="718"/>
      <c r="P373" s="718"/>
      <c r="Q373" s="718"/>
      <c r="R373" s="718"/>
      <c r="S373" s="718"/>
      <c r="T373" s="718"/>
      <c r="U373" s="718"/>
      <c r="V373" s="718"/>
      <c r="W373" s="718"/>
      <c r="X373" s="718"/>
      <c r="Y373" s="719"/>
      <c r="Z373" s="1128">
        <f>SUM(Z365:AC372)</f>
        <v>3.1</v>
      </c>
      <c r="AA373" s="1129"/>
      <c r="AB373" s="1129"/>
      <c r="AC373" s="1130"/>
      <c r="AD373" s="716" t="s">
        <v>35</v>
      </c>
      <c r="AE373" s="368"/>
      <c r="AF373" s="368"/>
      <c r="AG373" s="368"/>
      <c r="AH373" s="368"/>
      <c r="AI373" s="717"/>
      <c r="AJ373" s="718"/>
      <c r="AK373" s="718"/>
      <c r="AL373" s="718"/>
      <c r="AM373" s="718"/>
      <c r="AN373" s="718"/>
      <c r="AO373" s="718"/>
      <c r="AP373" s="718"/>
      <c r="AQ373" s="718"/>
      <c r="AR373" s="718"/>
      <c r="AS373" s="718"/>
      <c r="AT373" s="718"/>
      <c r="AU373" s="719"/>
      <c r="AV373" s="639">
        <f>SUM(AV365:AY372)</f>
        <v>0</v>
      </c>
      <c r="AW373" s="640"/>
      <c r="AX373" s="640"/>
      <c r="AY373" s="641"/>
    </row>
    <row r="374" spans="2:51" ht="24.75" customHeight="1">
      <c r="B374" s="313"/>
      <c r="C374" s="314"/>
      <c r="D374" s="314"/>
      <c r="E374" s="314"/>
      <c r="F374" s="314"/>
      <c r="G374" s="315"/>
      <c r="H374" s="721" t="s">
        <v>1399</v>
      </c>
      <c r="I374" s="724"/>
      <c r="J374" s="724"/>
      <c r="K374" s="724"/>
      <c r="L374" s="724"/>
      <c r="M374" s="724"/>
      <c r="N374" s="724"/>
      <c r="O374" s="724"/>
      <c r="P374" s="724"/>
      <c r="Q374" s="724"/>
      <c r="R374" s="724"/>
      <c r="S374" s="724"/>
      <c r="T374" s="724"/>
      <c r="U374" s="724"/>
      <c r="V374" s="724"/>
      <c r="W374" s="724"/>
      <c r="X374" s="724"/>
      <c r="Y374" s="724"/>
      <c r="Z374" s="724"/>
      <c r="AA374" s="724"/>
      <c r="AB374" s="724"/>
      <c r="AC374" s="737"/>
      <c r="AD374" s="721" t="s">
        <v>1398</v>
      </c>
      <c r="AE374" s="724"/>
      <c r="AF374" s="724"/>
      <c r="AG374" s="724"/>
      <c r="AH374" s="724"/>
      <c r="AI374" s="724"/>
      <c r="AJ374" s="724"/>
      <c r="AK374" s="724"/>
      <c r="AL374" s="724"/>
      <c r="AM374" s="724"/>
      <c r="AN374" s="724"/>
      <c r="AO374" s="724"/>
      <c r="AP374" s="724"/>
      <c r="AQ374" s="724"/>
      <c r="AR374" s="724"/>
      <c r="AS374" s="724"/>
      <c r="AT374" s="724"/>
      <c r="AU374" s="724"/>
      <c r="AV374" s="724"/>
      <c r="AW374" s="724"/>
      <c r="AX374" s="724"/>
      <c r="AY374" s="725"/>
    </row>
    <row r="375" spans="2:51" ht="24.75" customHeight="1">
      <c r="B375" s="313"/>
      <c r="C375" s="314"/>
      <c r="D375" s="314"/>
      <c r="E375" s="314"/>
      <c r="F375" s="314"/>
      <c r="G375" s="315"/>
      <c r="H375" s="726" t="s">
        <v>60</v>
      </c>
      <c r="I375" s="519"/>
      <c r="J375" s="519"/>
      <c r="K375" s="519"/>
      <c r="L375" s="519"/>
      <c r="M375" s="329" t="s">
        <v>143</v>
      </c>
      <c r="N375" s="290"/>
      <c r="O375" s="290"/>
      <c r="P375" s="290"/>
      <c r="Q375" s="290"/>
      <c r="R375" s="290"/>
      <c r="S375" s="290"/>
      <c r="T375" s="290"/>
      <c r="U375" s="290"/>
      <c r="V375" s="290"/>
      <c r="W375" s="290"/>
      <c r="X375" s="290"/>
      <c r="Y375" s="731"/>
      <c r="Z375" s="323" t="s">
        <v>144</v>
      </c>
      <c r="AA375" s="732"/>
      <c r="AB375" s="732"/>
      <c r="AC375" s="738"/>
      <c r="AD375" s="726" t="s">
        <v>60</v>
      </c>
      <c r="AE375" s="519"/>
      <c r="AF375" s="519"/>
      <c r="AG375" s="519"/>
      <c r="AH375" s="519"/>
      <c r="AI375" s="329" t="s">
        <v>143</v>
      </c>
      <c r="AJ375" s="290"/>
      <c r="AK375" s="290"/>
      <c r="AL375" s="290"/>
      <c r="AM375" s="290"/>
      <c r="AN375" s="290"/>
      <c r="AO375" s="290"/>
      <c r="AP375" s="290"/>
      <c r="AQ375" s="290"/>
      <c r="AR375" s="290"/>
      <c r="AS375" s="290"/>
      <c r="AT375" s="290"/>
      <c r="AU375" s="731"/>
      <c r="AV375" s="323" t="s">
        <v>144</v>
      </c>
      <c r="AW375" s="732"/>
      <c r="AX375" s="732"/>
      <c r="AY375" s="733"/>
    </row>
    <row r="376" spans="2:51" ht="24.75" customHeight="1">
      <c r="B376" s="313"/>
      <c r="C376" s="314"/>
      <c r="D376" s="314"/>
      <c r="E376" s="314"/>
      <c r="F376" s="314"/>
      <c r="G376" s="315"/>
      <c r="H376" s="703"/>
      <c r="I376" s="600"/>
      <c r="J376" s="600"/>
      <c r="K376" s="600"/>
      <c r="L376" s="601"/>
      <c r="M376" s="704"/>
      <c r="N376" s="734"/>
      <c r="O376" s="734"/>
      <c r="P376" s="734"/>
      <c r="Q376" s="734"/>
      <c r="R376" s="734"/>
      <c r="S376" s="734"/>
      <c r="T376" s="734"/>
      <c r="U376" s="734"/>
      <c r="V376" s="734"/>
      <c r="W376" s="734"/>
      <c r="X376" s="734"/>
      <c r="Y376" s="735"/>
      <c r="Z376" s="694"/>
      <c r="AA376" s="695"/>
      <c r="AB376" s="695"/>
      <c r="AC376" s="739"/>
      <c r="AD376" s="703"/>
      <c r="AE376" s="600"/>
      <c r="AF376" s="600"/>
      <c r="AG376" s="600"/>
      <c r="AH376" s="601"/>
      <c r="AI376" s="704"/>
      <c r="AJ376" s="734"/>
      <c r="AK376" s="734"/>
      <c r="AL376" s="734"/>
      <c r="AM376" s="734"/>
      <c r="AN376" s="734"/>
      <c r="AO376" s="734"/>
      <c r="AP376" s="734"/>
      <c r="AQ376" s="734"/>
      <c r="AR376" s="734"/>
      <c r="AS376" s="734"/>
      <c r="AT376" s="734"/>
      <c r="AU376" s="735"/>
      <c r="AV376" s="694"/>
      <c r="AW376" s="695"/>
      <c r="AX376" s="695"/>
      <c r="AY376" s="696"/>
    </row>
    <row r="377" spans="2:51" ht="24.75" customHeight="1">
      <c r="B377" s="313"/>
      <c r="C377" s="314"/>
      <c r="D377" s="314"/>
      <c r="E377" s="314"/>
      <c r="F377" s="314"/>
      <c r="G377" s="315"/>
      <c r="H377" s="341"/>
      <c r="I377" s="342"/>
      <c r="J377" s="342"/>
      <c r="K377" s="342"/>
      <c r="L377" s="343"/>
      <c r="M377" s="346"/>
      <c r="N377" s="347"/>
      <c r="O377" s="347"/>
      <c r="P377" s="347"/>
      <c r="Q377" s="347"/>
      <c r="R377" s="347"/>
      <c r="S377" s="347"/>
      <c r="T377" s="347"/>
      <c r="U377" s="347"/>
      <c r="V377" s="347"/>
      <c r="W377" s="347"/>
      <c r="X377" s="347"/>
      <c r="Y377" s="348"/>
      <c r="Z377" s="697"/>
      <c r="AA377" s="698"/>
      <c r="AB377" s="698"/>
      <c r="AC377" s="720"/>
      <c r="AD377" s="341"/>
      <c r="AE377" s="342"/>
      <c r="AF377" s="342"/>
      <c r="AG377" s="342"/>
      <c r="AH377" s="343"/>
      <c r="AI377" s="346"/>
      <c r="AJ377" s="347"/>
      <c r="AK377" s="347"/>
      <c r="AL377" s="347"/>
      <c r="AM377" s="347"/>
      <c r="AN377" s="347"/>
      <c r="AO377" s="347"/>
      <c r="AP377" s="347"/>
      <c r="AQ377" s="347"/>
      <c r="AR377" s="347"/>
      <c r="AS377" s="347"/>
      <c r="AT377" s="347"/>
      <c r="AU377" s="348"/>
      <c r="AV377" s="697"/>
      <c r="AW377" s="698"/>
      <c r="AX377" s="698"/>
      <c r="AY377" s="699"/>
    </row>
    <row r="378" spans="2:51" ht="24.75" customHeight="1">
      <c r="B378" s="313"/>
      <c r="C378" s="314"/>
      <c r="D378" s="314"/>
      <c r="E378" s="314"/>
      <c r="F378" s="314"/>
      <c r="G378" s="315"/>
      <c r="H378" s="341"/>
      <c r="I378" s="342"/>
      <c r="J378" s="342"/>
      <c r="K378" s="342"/>
      <c r="L378" s="343"/>
      <c r="M378" s="346"/>
      <c r="N378" s="347"/>
      <c r="O378" s="347"/>
      <c r="P378" s="347"/>
      <c r="Q378" s="347"/>
      <c r="R378" s="347"/>
      <c r="S378" s="347"/>
      <c r="T378" s="347"/>
      <c r="U378" s="347"/>
      <c r="V378" s="347"/>
      <c r="W378" s="347"/>
      <c r="X378" s="347"/>
      <c r="Y378" s="348"/>
      <c r="Z378" s="697"/>
      <c r="AA378" s="698"/>
      <c r="AB378" s="698"/>
      <c r="AC378" s="720"/>
      <c r="AD378" s="341"/>
      <c r="AE378" s="342"/>
      <c r="AF378" s="342"/>
      <c r="AG378" s="342"/>
      <c r="AH378" s="343"/>
      <c r="AI378" s="346"/>
      <c r="AJ378" s="347"/>
      <c r="AK378" s="347"/>
      <c r="AL378" s="347"/>
      <c r="AM378" s="347"/>
      <c r="AN378" s="347"/>
      <c r="AO378" s="347"/>
      <c r="AP378" s="347"/>
      <c r="AQ378" s="347"/>
      <c r="AR378" s="347"/>
      <c r="AS378" s="347"/>
      <c r="AT378" s="347"/>
      <c r="AU378" s="348"/>
      <c r="AV378" s="697"/>
      <c r="AW378" s="698"/>
      <c r="AX378" s="698"/>
      <c r="AY378" s="699"/>
    </row>
    <row r="379" spans="2:51" ht="24.75" customHeight="1">
      <c r="B379" s="313"/>
      <c r="C379" s="314"/>
      <c r="D379" s="314"/>
      <c r="E379" s="314"/>
      <c r="F379" s="314"/>
      <c r="G379" s="315"/>
      <c r="H379" s="341"/>
      <c r="I379" s="342"/>
      <c r="J379" s="342"/>
      <c r="K379" s="342"/>
      <c r="L379" s="343"/>
      <c r="M379" s="346"/>
      <c r="N379" s="347"/>
      <c r="O379" s="347"/>
      <c r="P379" s="347"/>
      <c r="Q379" s="347"/>
      <c r="R379" s="347"/>
      <c r="S379" s="347"/>
      <c r="T379" s="347"/>
      <c r="U379" s="347"/>
      <c r="V379" s="347"/>
      <c r="W379" s="347"/>
      <c r="X379" s="347"/>
      <c r="Y379" s="348"/>
      <c r="Z379" s="697"/>
      <c r="AA379" s="698"/>
      <c r="AB379" s="698"/>
      <c r="AC379" s="720"/>
      <c r="AD379" s="341"/>
      <c r="AE379" s="342"/>
      <c r="AF379" s="342"/>
      <c r="AG379" s="342"/>
      <c r="AH379" s="343"/>
      <c r="AI379" s="346"/>
      <c r="AJ379" s="347"/>
      <c r="AK379" s="347"/>
      <c r="AL379" s="347"/>
      <c r="AM379" s="347"/>
      <c r="AN379" s="347"/>
      <c r="AO379" s="347"/>
      <c r="AP379" s="347"/>
      <c r="AQ379" s="347"/>
      <c r="AR379" s="347"/>
      <c r="AS379" s="347"/>
      <c r="AT379" s="347"/>
      <c r="AU379" s="348"/>
      <c r="AV379" s="697"/>
      <c r="AW379" s="698"/>
      <c r="AX379" s="698"/>
      <c r="AY379" s="699"/>
    </row>
    <row r="380" spans="2:51" ht="24.75" customHeight="1">
      <c r="B380" s="313"/>
      <c r="C380" s="314"/>
      <c r="D380" s="314"/>
      <c r="E380" s="314"/>
      <c r="F380" s="314"/>
      <c r="G380" s="315"/>
      <c r="H380" s="341"/>
      <c r="I380" s="342"/>
      <c r="J380" s="342"/>
      <c r="K380" s="342"/>
      <c r="L380" s="343"/>
      <c r="M380" s="346"/>
      <c r="N380" s="347"/>
      <c r="O380" s="347"/>
      <c r="P380" s="347"/>
      <c r="Q380" s="347"/>
      <c r="R380" s="347"/>
      <c r="S380" s="347"/>
      <c r="T380" s="347"/>
      <c r="U380" s="347"/>
      <c r="V380" s="347"/>
      <c r="W380" s="347"/>
      <c r="X380" s="347"/>
      <c r="Y380" s="348"/>
      <c r="Z380" s="697"/>
      <c r="AA380" s="698"/>
      <c r="AB380" s="698"/>
      <c r="AC380" s="698"/>
      <c r="AD380" s="341"/>
      <c r="AE380" s="342"/>
      <c r="AF380" s="342"/>
      <c r="AG380" s="342"/>
      <c r="AH380" s="343"/>
      <c r="AI380" s="346"/>
      <c r="AJ380" s="347"/>
      <c r="AK380" s="347"/>
      <c r="AL380" s="347"/>
      <c r="AM380" s="347"/>
      <c r="AN380" s="347"/>
      <c r="AO380" s="347"/>
      <c r="AP380" s="347"/>
      <c r="AQ380" s="347"/>
      <c r="AR380" s="347"/>
      <c r="AS380" s="347"/>
      <c r="AT380" s="347"/>
      <c r="AU380" s="348"/>
      <c r="AV380" s="697"/>
      <c r="AW380" s="698"/>
      <c r="AX380" s="698"/>
      <c r="AY380" s="699"/>
    </row>
    <row r="381" spans="2:51" ht="24.75" customHeight="1">
      <c r="B381" s="313"/>
      <c r="C381" s="314"/>
      <c r="D381" s="314"/>
      <c r="E381" s="314"/>
      <c r="F381" s="314"/>
      <c r="G381" s="315"/>
      <c r="H381" s="341"/>
      <c r="I381" s="342"/>
      <c r="J381" s="342"/>
      <c r="K381" s="342"/>
      <c r="L381" s="343"/>
      <c r="M381" s="346"/>
      <c r="N381" s="347"/>
      <c r="O381" s="347"/>
      <c r="P381" s="347"/>
      <c r="Q381" s="347"/>
      <c r="R381" s="347"/>
      <c r="S381" s="347"/>
      <c r="T381" s="347"/>
      <c r="U381" s="347"/>
      <c r="V381" s="347"/>
      <c r="W381" s="347"/>
      <c r="X381" s="347"/>
      <c r="Y381" s="348"/>
      <c r="Z381" s="697"/>
      <c r="AA381" s="698"/>
      <c r="AB381" s="698"/>
      <c r="AC381" s="698"/>
      <c r="AD381" s="341"/>
      <c r="AE381" s="342"/>
      <c r="AF381" s="342"/>
      <c r="AG381" s="342"/>
      <c r="AH381" s="343"/>
      <c r="AI381" s="346"/>
      <c r="AJ381" s="347"/>
      <c r="AK381" s="347"/>
      <c r="AL381" s="347"/>
      <c r="AM381" s="347"/>
      <c r="AN381" s="347"/>
      <c r="AO381" s="347"/>
      <c r="AP381" s="347"/>
      <c r="AQ381" s="347"/>
      <c r="AR381" s="347"/>
      <c r="AS381" s="347"/>
      <c r="AT381" s="347"/>
      <c r="AU381" s="348"/>
      <c r="AV381" s="697"/>
      <c r="AW381" s="698"/>
      <c r="AX381" s="698"/>
      <c r="AY381" s="699"/>
    </row>
    <row r="382" spans="2:51" ht="24.75" customHeight="1">
      <c r="B382" s="313"/>
      <c r="C382" s="314"/>
      <c r="D382" s="314"/>
      <c r="E382" s="314"/>
      <c r="F382" s="314"/>
      <c r="G382" s="315"/>
      <c r="H382" s="341"/>
      <c r="I382" s="342"/>
      <c r="J382" s="342"/>
      <c r="K382" s="342"/>
      <c r="L382" s="343"/>
      <c r="M382" s="346"/>
      <c r="N382" s="347"/>
      <c r="O382" s="347"/>
      <c r="P382" s="347"/>
      <c r="Q382" s="347"/>
      <c r="R382" s="347"/>
      <c r="S382" s="347"/>
      <c r="T382" s="347"/>
      <c r="U382" s="347"/>
      <c r="V382" s="347"/>
      <c r="W382" s="347"/>
      <c r="X382" s="347"/>
      <c r="Y382" s="348"/>
      <c r="Z382" s="697"/>
      <c r="AA382" s="698"/>
      <c r="AB382" s="698"/>
      <c r="AC382" s="698"/>
      <c r="AD382" s="341"/>
      <c r="AE382" s="342"/>
      <c r="AF382" s="342"/>
      <c r="AG382" s="342"/>
      <c r="AH382" s="343"/>
      <c r="AI382" s="346"/>
      <c r="AJ382" s="347"/>
      <c r="AK382" s="347"/>
      <c r="AL382" s="347"/>
      <c r="AM382" s="347"/>
      <c r="AN382" s="347"/>
      <c r="AO382" s="347"/>
      <c r="AP382" s="347"/>
      <c r="AQ382" s="347"/>
      <c r="AR382" s="347"/>
      <c r="AS382" s="347"/>
      <c r="AT382" s="347"/>
      <c r="AU382" s="348"/>
      <c r="AV382" s="697"/>
      <c r="AW382" s="698"/>
      <c r="AX382" s="698"/>
      <c r="AY382" s="699"/>
    </row>
    <row r="383" spans="2:51" ht="24.75" customHeight="1">
      <c r="B383" s="313"/>
      <c r="C383" s="314"/>
      <c r="D383" s="314"/>
      <c r="E383" s="314"/>
      <c r="F383" s="314"/>
      <c r="G383" s="315"/>
      <c r="H383" s="642"/>
      <c r="I383" s="595"/>
      <c r="J383" s="595"/>
      <c r="K383" s="595"/>
      <c r="L383" s="596"/>
      <c r="M383" s="643"/>
      <c r="N383" s="644"/>
      <c r="O383" s="644"/>
      <c r="P383" s="644"/>
      <c r="Q383" s="644"/>
      <c r="R383" s="644"/>
      <c r="S383" s="644"/>
      <c r="T383" s="644"/>
      <c r="U383" s="644"/>
      <c r="V383" s="644"/>
      <c r="W383" s="644"/>
      <c r="X383" s="644"/>
      <c r="Y383" s="645"/>
      <c r="Z383" s="646"/>
      <c r="AA383" s="647"/>
      <c r="AB383" s="647"/>
      <c r="AC383" s="647"/>
      <c r="AD383" s="642"/>
      <c r="AE383" s="595"/>
      <c r="AF383" s="595"/>
      <c r="AG383" s="595"/>
      <c r="AH383" s="596"/>
      <c r="AI383" s="643"/>
      <c r="AJ383" s="644"/>
      <c r="AK383" s="644"/>
      <c r="AL383" s="644"/>
      <c r="AM383" s="644"/>
      <c r="AN383" s="644"/>
      <c r="AO383" s="644"/>
      <c r="AP383" s="644"/>
      <c r="AQ383" s="644"/>
      <c r="AR383" s="644"/>
      <c r="AS383" s="644"/>
      <c r="AT383" s="644"/>
      <c r="AU383" s="645"/>
      <c r="AV383" s="646"/>
      <c r="AW383" s="647"/>
      <c r="AX383" s="647"/>
      <c r="AY383" s="648"/>
    </row>
    <row r="384" spans="2:51" ht="24.75" customHeight="1" thickBot="1">
      <c r="B384" s="316"/>
      <c r="C384" s="317"/>
      <c r="D384" s="317"/>
      <c r="E384" s="317"/>
      <c r="F384" s="317"/>
      <c r="G384" s="318"/>
      <c r="H384" s="740" t="s">
        <v>35</v>
      </c>
      <c r="I384" s="741"/>
      <c r="J384" s="741"/>
      <c r="K384" s="741"/>
      <c r="L384" s="741"/>
      <c r="M384" s="742"/>
      <c r="N384" s="743"/>
      <c r="O384" s="743"/>
      <c r="P384" s="743"/>
      <c r="Q384" s="743"/>
      <c r="R384" s="743"/>
      <c r="S384" s="743"/>
      <c r="T384" s="743"/>
      <c r="U384" s="743"/>
      <c r="V384" s="743"/>
      <c r="W384" s="743"/>
      <c r="X384" s="743"/>
      <c r="Y384" s="744"/>
      <c r="Z384" s="745">
        <f>SUM(Z376:AC383)</f>
        <v>0</v>
      </c>
      <c r="AA384" s="746"/>
      <c r="AB384" s="746"/>
      <c r="AC384" s="747"/>
      <c r="AD384" s="740" t="s">
        <v>35</v>
      </c>
      <c r="AE384" s="741"/>
      <c r="AF384" s="741"/>
      <c r="AG384" s="741"/>
      <c r="AH384" s="741"/>
      <c r="AI384" s="742"/>
      <c r="AJ384" s="743"/>
      <c r="AK384" s="743"/>
      <c r="AL384" s="743"/>
      <c r="AM384" s="743"/>
      <c r="AN384" s="743"/>
      <c r="AO384" s="743"/>
      <c r="AP384" s="743"/>
      <c r="AQ384" s="743"/>
      <c r="AR384" s="743"/>
      <c r="AS384" s="743"/>
      <c r="AT384" s="743"/>
      <c r="AU384" s="744"/>
      <c r="AV384" s="745">
        <f>SUM(AV376:AY383)</f>
        <v>0</v>
      </c>
      <c r="AW384" s="746"/>
      <c r="AX384" s="746"/>
      <c r="AY384" s="748"/>
    </row>
    <row r="386" spans="2:51" ht="23.25" customHeight="1">
      <c r="B386" s="53" t="s">
        <v>121</v>
      </c>
      <c r="C386" s="53"/>
      <c r="D386" s="53"/>
      <c r="E386" s="210"/>
      <c r="F386" s="210"/>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c r="AJ386" s="308"/>
      <c r="AK386" s="308"/>
      <c r="AL386" s="308"/>
      <c r="AM386" s="308"/>
      <c r="AN386" s="308"/>
      <c r="AO386" s="308"/>
      <c r="AP386" s="308"/>
      <c r="AQ386" s="308"/>
      <c r="AR386" s="308"/>
      <c r="AS386" s="308"/>
      <c r="AT386" s="308"/>
      <c r="AU386" s="308"/>
      <c r="AV386" s="308"/>
      <c r="AW386" s="308"/>
      <c r="AX386" s="308"/>
      <c r="AY386" s="210"/>
    </row>
    <row r="387" spans="2:51" s="109" customFormat="1"/>
    <row r="388" spans="2:51" s="109" customFormat="1" ht="14.25">
      <c r="C388" s="110" t="s">
        <v>1397</v>
      </c>
    </row>
    <row r="389" spans="2:51" s="109" customFormat="1">
      <c r="C389" s="109" t="s">
        <v>1421</v>
      </c>
    </row>
    <row r="390" spans="2:51" s="109" customFormat="1" ht="34.5" customHeight="1">
      <c r="B390" s="1152"/>
      <c r="C390" s="1152"/>
      <c r="D390" s="1156" t="s">
        <v>1393</v>
      </c>
      <c r="E390" s="1156"/>
      <c r="F390" s="1156"/>
      <c r="G390" s="1156"/>
      <c r="H390" s="1156"/>
      <c r="I390" s="1156"/>
      <c r="J390" s="1156"/>
      <c r="K390" s="1156"/>
      <c r="L390" s="1156"/>
      <c r="M390" s="1156"/>
      <c r="N390" s="1156" t="s">
        <v>1392</v>
      </c>
      <c r="O390" s="1156"/>
      <c r="P390" s="1156"/>
      <c r="Q390" s="1156"/>
      <c r="R390" s="1156"/>
      <c r="S390" s="1156"/>
      <c r="T390" s="1156"/>
      <c r="U390" s="1156"/>
      <c r="V390" s="1156"/>
      <c r="W390" s="1156"/>
      <c r="X390" s="1156"/>
      <c r="Y390" s="1156"/>
      <c r="Z390" s="1156"/>
      <c r="AA390" s="1156"/>
      <c r="AB390" s="1156"/>
      <c r="AC390" s="1156"/>
      <c r="AD390" s="1156"/>
      <c r="AE390" s="1156"/>
      <c r="AF390" s="1156"/>
      <c r="AG390" s="1156"/>
      <c r="AH390" s="1156"/>
      <c r="AI390" s="1156"/>
      <c r="AJ390" s="1156"/>
      <c r="AK390" s="1156"/>
      <c r="AL390" s="1157" t="s">
        <v>1391</v>
      </c>
      <c r="AM390" s="1156"/>
      <c r="AN390" s="1156"/>
      <c r="AO390" s="1156"/>
      <c r="AP390" s="1156"/>
      <c r="AQ390" s="1156"/>
      <c r="AR390" s="1156" t="s">
        <v>160</v>
      </c>
      <c r="AS390" s="1156"/>
      <c r="AT390" s="1156"/>
      <c r="AU390" s="1156"/>
      <c r="AV390" s="1156" t="s">
        <v>161</v>
      </c>
      <c r="AW390" s="1156"/>
      <c r="AX390" s="1156"/>
    </row>
    <row r="391" spans="2:51" s="109" customFormat="1" ht="24" customHeight="1">
      <c r="B391" s="1152">
        <v>1</v>
      </c>
      <c r="C391" s="1152">
        <v>1</v>
      </c>
      <c r="D391" s="1158" t="s">
        <v>1420</v>
      </c>
      <c r="E391" s="1159"/>
      <c r="F391" s="1159"/>
      <c r="G391" s="1159"/>
      <c r="H391" s="1159"/>
      <c r="I391" s="1159"/>
      <c r="J391" s="1159"/>
      <c r="K391" s="1159"/>
      <c r="L391" s="1159"/>
      <c r="M391" s="1160"/>
      <c r="N391" s="1161" t="s">
        <v>1419</v>
      </c>
      <c r="O391" s="1162"/>
      <c r="P391" s="1162"/>
      <c r="Q391" s="1162"/>
      <c r="R391" s="1162"/>
      <c r="S391" s="1162"/>
      <c r="T391" s="1162"/>
      <c r="U391" s="1162"/>
      <c r="V391" s="1162"/>
      <c r="W391" s="1162"/>
      <c r="X391" s="1162"/>
      <c r="Y391" s="1162"/>
      <c r="Z391" s="1162"/>
      <c r="AA391" s="1162"/>
      <c r="AB391" s="1162"/>
      <c r="AC391" s="1162"/>
      <c r="AD391" s="1162"/>
      <c r="AE391" s="1162"/>
      <c r="AF391" s="1162"/>
      <c r="AG391" s="1162"/>
      <c r="AH391" s="1162"/>
      <c r="AI391" s="1162"/>
      <c r="AJ391" s="1162"/>
      <c r="AK391" s="1163"/>
      <c r="AL391" s="1154">
        <v>3.5</v>
      </c>
      <c r="AM391" s="1153"/>
      <c r="AN391" s="1153"/>
      <c r="AO391" s="1153"/>
      <c r="AP391" s="1153"/>
      <c r="AQ391" s="1153"/>
      <c r="AR391" s="1153">
        <v>4</v>
      </c>
      <c r="AS391" s="1153"/>
      <c r="AT391" s="1153"/>
      <c r="AU391" s="1153"/>
      <c r="AV391" s="1155" t="s">
        <v>1412</v>
      </c>
      <c r="AW391" s="1155"/>
      <c r="AX391" s="1155"/>
    </row>
    <row r="392" spans="2:51" s="109" customFormat="1" ht="24" customHeight="1">
      <c r="B392" s="1152">
        <v>2</v>
      </c>
      <c r="C392" s="1152">
        <v>1</v>
      </c>
      <c r="D392" s="1153"/>
      <c r="E392" s="1153"/>
      <c r="F392" s="1153"/>
      <c r="G392" s="1153"/>
      <c r="H392" s="1153"/>
      <c r="I392" s="1153"/>
      <c r="J392" s="1153"/>
      <c r="K392" s="1153"/>
      <c r="L392" s="1153"/>
      <c r="M392" s="1153"/>
      <c r="N392" s="1153"/>
      <c r="O392" s="1153"/>
      <c r="P392" s="1153"/>
      <c r="Q392" s="1153"/>
      <c r="R392" s="1153"/>
      <c r="S392" s="1153"/>
      <c r="T392" s="1153"/>
      <c r="U392" s="1153"/>
      <c r="V392" s="1153"/>
      <c r="W392" s="1153"/>
      <c r="X392" s="1153"/>
      <c r="Y392" s="1153"/>
      <c r="Z392" s="1153"/>
      <c r="AA392" s="1153"/>
      <c r="AB392" s="1153"/>
      <c r="AC392" s="1153"/>
      <c r="AD392" s="1153"/>
      <c r="AE392" s="1153"/>
      <c r="AF392" s="1153"/>
      <c r="AG392" s="1153"/>
      <c r="AH392" s="1153"/>
      <c r="AI392" s="1153"/>
      <c r="AJ392" s="1153"/>
      <c r="AK392" s="1153"/>
      <c r="AL392" s="1154"/>
      <c r="AM392" s="1153"/>
      <c r="AN392" s="1153"/>
      <c r="AO392" s="1153"/>
      <c r="AP392" s="1153"/>
      <c r="AQ392" s="1153"/>
      <c r="AR392" s="1153"/>
      <c r="AS392" s="1153"/>
      <c r="AT392" s="1153"/>
      <c r="AU392" s="1153"/>
      <c r="AV392" s="1155"/>
      <c r="AW392" s="1155"/>
      <c r="AX392" s="1155"/>
    </row>
    <row r="393" spans="2:51" s="109" customFormat="1"/>
    <row r="394" spans="2:51" s="109" customFormat="1" ht="23.25" hidden="1" customHeight="1">
      <c r="B394" s="109" t="s">
        <v>165</v>
      </c>
    </row>
    <row r="395" spans="2:51" s="109" customFormat="1" ht="36" hidden="1" customHeight="1">
      <c r="B395" s="1156" t="s">
        <v>166</v>
      </c>
      <c r="C395" s="1156"/>
      <c r="D395" s="1156"/>
      <c r="E395" s="1156"/>
      <c r="F395" s="1156"/>
      <c r="G395" s="1156"/>
      <c r="H395" s="1156"/>
      <c r="I395" s="1171"/>
      <c r="J395" s="1171"/>
      <c r="K395" s="1171"/>
      <c r="L395" s="1171"/>
      <c r="M395" s="1171"/>
      <c r="N395" s="1171"/>
      <c r="O395" s="1171"/>
      <c r="P395" s="1171"/>
      <c r="Q395" s="1171"/>
      <c r="R395" s="1171"/>
      <c r="S395" s="1171"/>
      <c r="T395" s="1171"/>
      <c r="U395" s="1171"/>
      <c r="V395" s="1171"/>
      <c r="W395" s="1171"/>
      <c r="X395" s="1171"/>
      <c r="Y395" s="1171"/>
    </row>
    <row r="396" spans="2:51" s="109" customFormat="1" ht="36" hidden="1" customHeight="1">
      <c r="B396" s="1170" t="s">
        <v>167</v>
      </c>
      <c r="C396" s="1165"/>
      <c r="D396" s="1165"/>
      <c r="E396" s="1165"/>
      <c r="F396" s="1165"/>
      <c r="G396" s="1165"/>
      <c r="H396" s="1166"/>
      <c r="I396" s="1172" t="s">
        <v>1395</v>
      </c>
      <c r="J396" s="801"/>
      <c r="K396" s="801"/>
      <c r="L396" s="801"/>
      <c r="M396" s="1173"/>
      <c r="N396" s="1164" t="s">
        <v>169</v>
      </c>
      <c r="O396" s="1165"/>
      <c r="P396" s="1165"/>
      <c r="Q396" s="1165"/>
      <c r="R396" s="1165"/>
      <c r="S396" s="1165"/>
      <c r="T396" s="1166"/>
      <c r="U396" s="1172" t="s">
        <v>1395</v>
      </c>
      <c r="V396" s="801"/>
      <c r="W396" s="801"/>
      <c r="X396" s="801"/>
      <c r="Y396" s="1173"/>
      <c r="Z396" s="1164" t="s">
        <v>170</v>
      </c>
      <c r="AA396" s="1165"/>
      <c r="AB396" s="1165"/>
      <c r="AC396" s="1165"/>
      <c r="AD396" s="1165"/>
      <c r="AE396" s="1165"/>
      <c r="AF396" s="1166"/>
      <c r="AG396" s="1172" t="s">
        <v>1395</v>
      </c>
      <c r="AH396" s="801"/>
      <c r="AI396" s="801"/>
      <c r="AJ396" s="801"/>
      <c r="AK396" s="1173"/>
      <c r="AL396" s="1164" t="s">
        <v>171</v>
      </c>
      <c r="AM396" s="1165"/>
      <c r="AN396" s="1165"/>
      <c r="AO396" s="1165"/>
      <c r="AP396" s="1165"/>
      <c r="AQ396" s="1165"/>
      <c r="AR396" s="1166"/>
      <c r="AS396" s="1172" t="s">
        <v>1395</v>
      </c>
      <c r="AT396" s="801"/>
      <c r="AU396" s="801"/>
      <c r="AV396" s="801"/>
      <c r="AW396" s="1173"/>
    </row>
    <row r="397" spans="2:51" s="109" customFormat="1" ht="36" hidden="1" customHeight="1">
      <c r="B397" s="1164" t="s">
        <v>172</v>
      </c>
      <c r="C397" s="1165"/>
      <c r="D397" s="1165"/>
      <c r="E397" s="1165"/>
      <c r="F397" s="1165"/>
      <c r="G397" s="1165"/>
      <c r="H397" s="1166"/>
      <c r="I397" s="1167"/>
      <c r="J397" s="1168"/>
      <c r="K397" s="1168"/>
      <c r="L397" s="1168"/>
      <c r="M397" s="1169"/>
      <c r="N397" s="1164" t="s">
        <v>173</v>
      </c>
      <c r="O397" s="1165"/>
      <c r="P397" s="1165"/>
      <c r="Q397" s="1165"/>
      <c r="R397" s="1165"/>
      <c r="S397" s="1165"/>
      <c r="T397" s="1166"/>
      <c r="U397" s="1167"/>
      <c r="V397" s="1168"/>
      <c r="W397" s="1168"/>
      <c r="X397" s="1168"/>
      <c r="Y397" s="1169"/>
      <c r="Z397" s="1164" t="s">
        <v>174</v>
      </c>
      <c r="AA397" s="1165"/>
      <c r="AB397" s="1165"/>
      <c r="AC397" s="1165"/>
      <c r="AD397" s="1165"/>
      <c r="AE397" s="1165"/>
      <c r="AF397" s="1166"/>
      <c r="AG397" s="1167"/>
      <c r="AH397" s="1168"/>
      <c r="AI397" s="1168"/>
      <c r="AJ397" s="1168"/>
      <c r="AK397" s="1169"/>
      <c r="AL397" s="1170" t="s">
        <v>175</v>
      </c>
      <c r="AM397" s="1165"/>
      <c r="AN397" s="1165"/>
      <c r="AO397" s="1165"/>
      <c r="AP397" s="1165"/>
      <c r="AQ397" s="1165"/>
      <c r="AR397" s="1166"/>
      <c r="AS397" s="1167"/>
      <c r="AT397" s="1168"/>
      <c r="AU397" s="1168"/>
      <c r="AV397" s="1168"/>
      <c r="AW397" s="1169"/>
    </row>
    <row r="398" spans="2:51" s="109" customFormat="1" ht="14.25">
      <c r="C398" s="110" t="s">
        <v>1397</v>
      </c>
    </row>
    <row r="399" spans="2:51" s="109" customFormat="1">
      <c r="C399" s="109" t="s">
        <v>1418</v>
      </c>
    </row>
    <row r="400" spans="2:51" s="109" customFormat="1" ht="34.5" customHeight="1">
      <c r="B400" s="1152"/>
      <c r="C400" s="1152"/>
      <c r="D400" s="1156" t="s">
        <v>1393</v>
      </c>
      <c r="E400" s="1156"/>
      <c r="F400" s="1156"/>
      <c r="G400" s="1156"/>
      <c r="H400" s="1156"/>
      <c r="I400" s="1156"/>
      <c r="J400" s="1156"/>
      <c r="K400" s="1156"/>
      <c r="L400" s="1156"/>
      <c r="M400" s="1156"/>
      <c r="N400" s="1156" t="s">
        <v>1392</v>
      </c>
      <c r="O400" s="1156"/>
      <c r="P400" s="1156"/>
      <c r="Q400" s="1156"/>
      <c r="R400" s="1156"/>
      <c r="S400" s="1156"/>
      <c r="T400" s="1156"/>
      <c r="U400" s="1156"/>
      <c r="V400" s="1156"/>
      <c r="W400" s="1156"/>
      <c r="X400" s="1156"/>
      <c r="Y400" s="1156"/>
      <c r="Z400" s="1156"/>
      <c r="AA400" s="1156"/>
      <c r="AB400" s="1156"/>
      <c r="AC400" s="1156"/>
      <c r="AD400" s="1156"/>
      <c r="AE400" s="1156"/>
      <c r="AF400" s="1156"/>
      <c r="AG400" s="1156"/>
      <c r="AH400" s="1156"/>
      <c r="AI400" s="1156"/>
      <c r="AJ400" s="1156"/>
      <c r="AK400" s="1156"/>
      <c r="AL400" s="1157" t="s">
        <v>1391</v>
      </c>
      <c r="AM400" s="1156"/>
      <c r="AN400" s="1156"/>
      <c r="AO400" s="1156"/>
      <c r="AP400" s="1156"/>
      <c r="AQ400" s="1156"/>
      <c r="AR400" s="1156" t="s">
        <v>160</v>
      </c>
      <c r="AS400" s="1156"/>
      <c r="AT400" s="1156"/>
      <c r="AU400" s="1156"/>
      <c r="AV400" s="1156" t="s">
        <v>161</v>
      </c>
      <c r="AW400" s="1156"/>
      <c r="AX400" s="1156"/>
    </row>
    <row r="401" spans="2:51" s="109" customFormat="1" ht="24" customHeight="1">
      <c r="B401" s="1152">
        <v>1</v>
      </c>
      <c r="C401" s="1152">
        <v>1</v>
      </c>
      <c r="D401" s="1158" t="s">
        <v>1417</v>
      </c>
      <c r="E401" s="1159"/>
      <c r="F401" s="1159"/>
      <c r="G401" s="1159"/>
      <c r="H401" s="1159"/>
      <c r="I401" s="1159"/>
      <c r="J401" s="1159"/>
      <c r="K401" s="1159"/>
      <c r="L401" s="1159"/>
      <c r="M401" s="1160"/>
      <c r="N401" s="1161" t="s">
        <v>1416</v>
      </c>
      <c r="O401" s="1162"/>
      <c r="P401" s="1162"/>
      <c r="Q401" s="1162"/>
      <c r="R401" s="1162"/>
      <c r="S401" s="1162"/>
      <c r="T401" s="1162"/>
      <c r="U401" s="1162"/>
      <c r="V401" s="1162"/>
      <c r="W401" s="1162"/>
      <c r="X401" s="1162"/>
      <c r="Y401" s="1162"/>
      <c r="Z401" s="1162"/>
      <c r="AA401" s="1162"/>
      <c r="AB401" s="1162"/>
      <c r="AC401" s="1162"/>
      <c r="AD401" s="1162"/>
      <c r="AE401" s="1162"/>
      <c r="AF401" s="1162"/>
      <c r="AG401" s="1162"/>
      <c r="AH401" s="1162"/>
      <c r="AI401" s="1162"/>
      <c r="AJ401" s="1162"/>
      <c r="AK401" s="1163"/>
      <c r="AL401" s="1154">
        <v>4.5999999999999996</v>
      </c>
      <c r="AM401" s="1153"/>
      <c r="AN401" s="1153"/>
      <c r="AO401" s="1153"/>
      <c r="AP401" s="1153"/>
      <c r="AQ401" s="1153"/>
      <c r="AR401" s="1153">
        <v>4</v>
      </c>
      <c r="AS401" s="1153"/>
      <c r="AT401" s="1153"/>
      <c r="AU401" s="1153"/>
      <c r="AV401" s="1155" t="s">
        <v>1412</v>
      </c>
      <c r="AW401" s="1155"/>
      <c r="AX401" s="1155"/>
    </row>
    <row r="402" spans="2:51" s="109" customFormat="1" ht="24" customHeight="1">
      <c r="B402" s="1152">
        <v>2</v>
      </c>
      <c r="C402" s="1152">
        <v>1</v>
      </c>
      <c r="D402" s="1153"/>
      <c r="E402" s="1153"/>
      <c r="F402" s="1153"/>
      <c r="G402" s="1153"/>
      <c r="H402" s="1153"/>
      <c r="I402" s="1153"/>
      <c r="J402" s="1153"/>
      <c r="K402" s="1153"/>
      <c r="L402" s="1153"/>
      <c r="M402" s="1153"/>
      <c r="N402" s="1153"/>
      <c r="O402" s="1153"/>
      <c r="P402" s="1153"/>
      <c r="Q402" s="1153"/>
      <c r="R402" s="1153"/>
      <c r="S402" s="1153"/>
      <c r="T402" s="1153"/>
      <c r="U402" s="1153"/>
      <c r="V402" s="1153"/>
      <c r="W402" s="1153"/>
      <c r="X402" s="1153"/>
      <c r="Y402" s="1153"/>
      <c r="Z402" s="1153"/>
      <c r="AA402" s="1153"/>
      <c r="AB402" s="1153"/>
      <c r="AC402" s="1153"/>
      <c r="AD402" s="1153"/>
      <c r="AE402" s="1153"/>
      <c r="AF402" s="1153"/>
      <c r="AG402" s="1153"/>
      <c r="AH402" s="1153"/>
      <c r="AI402" s="1153"/>
      <c r="AJ402" s="1153"/>
      <c r="AK402" s="1153"/>
      <c r="AL402" s="1154"/>
      <c r="AM402" s="1153"/>
      <c r="AN402" s="1153"/>
      <c r="AO402" s="1153"/>
      <c r="AP402" s="1153"/>
      <c r="AQ402" s="1153"/>
      <c r="AR402" s="1153"/>
      <c r="AS402" s="1153"/>
      <c r="AT402" s="1153"/>
      <c r="AU402" s="1153"/>
      <c r="AV402" s="1155"/>
      <c r="AW402" s="1155"/>
      <c r="AX402" s="1155"/>
    </row>
    <row r="403" spans="2:51" s="109" customFormat="1"/>
    <row r="404" spans="2:51" s="109" customFormat="1" ht="14.25">
      <c r="C404" s="110" t="s">
        <v>1397</v>
      </c>
    </row>
    <row r="405" spans="2:51" s="109" customFormat="1">
      <c r="C405" s="109" t="s">
        <v>1415</v>
      </c>
    </row>
    <row r="406" spans="2:51" s="109" customFormat="1" ht="34.5" customHeight="1">
      <c r="B406" s="1152"/>
      <c r="C406" s="1152"/>
      <c r="D406" s="1156" t="s">
        <v>1393</v>
      </c>
      <c r="E406" s="1156"/>
      <c r="F406" s="1156"/>
      <c r="G406" s="1156"/>
      <c r="H406" s="1156"/>
      <c r="I406" s="1156"/>
      <c r="J406" s="1156"/>
      <c r="K406" s="1156"/>
      <c r="L406" s="1156"/>
      <c r="M406" s="1156"/>
      <c r="N406" s="1156" t="s">
        <v>1392</v>
      </c>
      <c r="O406" s="1156"/>
      <c r="P406" s="1156"/>
      <c r="Q406" s="1156"/>
      <c r="R406" s="1156"/>
      <c r="S406" s="1156"/>
      <c r="T406" s="1156"/>
      <c r="U406" s="1156"/>
      <c r="V406" s="1156"/>
      <c r="W406" s="1156"/>
      <c r="X406" s="1156"/>
      <c r="Y406" s="1156"/>
      <c r="Z406" s="1156"/>
      <c r="AA406" s="1156"/>
      <c r="AB406" s="1156"/>
      <c r="AC406" s="1156"/>
      <c r="AD406" s="1156"/>
      <c r="AE406" s="1156"/>
      <c r="AF406" s="1156"/>
      <c r="AG406" s="1156"/>
      <c r="AH406" s="1156"/>
      <c r="AI406" s="1156"/>
      <c r="AJ406" s="1156"/>
      <c r="AK406" s="1156"/>
      <c r="AL406" s="1157" t="s">
        <v>1391</v>
      </c>
      <c r="AM406" s="1156"/>
      <c r="AN406" s="1156"/>
      <c r="AO406" s="1156"/>
      <c r="AP406" s="1156"/>
      <c r="AQ406" s="1156"/>
      <c r="AR406" s="1156" t="s">
        <v>160</v>
      </c>
      <c r="AS406" s="1156"/>
      <c r="AT406" s="1156"/>
      <c r="AU406" s="1156"/>
      <c r="AV406" s="1156" t="s">
        <v>161</v>
      </c>
      <c r="AW406" s="1156"/>
      <c r="AX406" s="1156"/>
    </row>
    <row r="407" spans="2:51" s="109" customFormat="1" ht="24" customHeight="1">
      <c r="B407" s="1152">
        <v>1</v>
      </c>
      <c r="C407" s="1152">
        <v>1</v>
      </c>
      <c r="D407" s="1158" t="s">
        <v>1414</v>
      </c>
      <c r="E407" s="1159"/>
      <c r="F407" s="1159"/>
      <c r="G407" s="1159"/>
      <c r="H407" s="1159"/>
      <c r="I407" s="1159"/>
      <c r="J407" s="1159"/>
      <c r="K407" s="1159"/>
      <c r="L407" s="1159"/>
      <c r="M407" s="1160"/>
      <c r="N407" s="1161" t="s">
        <v>1413</v>
      </c>
      <c r="O407" s="1162"/>
      <c r="P407" s="1162"/>
      <c r="Q407" s="1162"/>
      <c r="R407" s="1162"/>
      <c r="S407" s="1162"/>
      <c r="T407" s="1162"/>
      <c r="U407" s="1162"/>
      <c r="V407" s="1162"/>
      <c r="W407" s="1162"/>
      <c r="X407" s="1162"/>
      <c r="Y407" s="1162"/>
      <c r="Z407" s="1162"/>
      <c r="AA407" s="1162"/>
      <c r="AB407" s="1162"/>
      <c r="AC407" s="1162"/>
      <c r="AD407" s="1162"/>
      <c r="AE407" s="1162"/>
      <c r="AF407" s="1162"/>
      <c r="AG407" s="1162"/>
      <c r="AH407" s="1162"/>
      <c r="AI407" s="1162"/>
      <c r="AJ407" s="1162"/>
      <c r="AK407" s="1163"/>
      <c r="AL407" s="1154">
        <v>3.1</v>
      </c>
      <c r="AM407" s="1153"/>
      <c r="AN407" s="1153"/>
      <c r="AO407" s="1153"/>
      <c r="AP407" s="1153"/>
      <c r="AQ407" s="1153"/>
      <c r="AR407" s="1153">
        <v>1</v>
      </c>
      <c r="AS407" s="1153"/>
      <c r="AT407" s="1153"/>
      <c r="AU407" s="1153"/>
      <c r="AV407" s="1155" t="s">
        <v>1412</v>
      </c>
      <c r="AW407" s="1155"/>
      <c r="AX407" s="1155"/>
    </row>
    <row r="408" spans="2:51" s="109" customFormat="1" ht="24" customHeight="1">
      <c r="B408" s="1152">
        <v>2</v>
      </c>
      <c r="C408" s="1152">
        <v>1</v>
      </c>
      <c r="D408" s="1153"/>
      <c r="E408" s="1153"/>
      <c r="F408" s="1153"/>
      <c r="G408" s="1153"/>
      <c r="H408" s="1153"/>
      <c r="I408" s="1153"/>
      <c r="J408" s="1153"/>
      <c r="K408" s="1153"/>
      <c r="L408" s="1153"/>
      <c r="M408" s="1153"/>
      <c r="N408" s="1153"/>
      <c r="O408" s="1153"/>
      <c r="P408" s="1153"/>
      <c r="Q408" s="1153"/>
      <c r="R408" s="1153"/>
      <c r="S408" s="1153"/>
      <c r="T408" s="1153"/>
      <c r="U408" s="1153"/>
      <c r="V408" s="1153"/>
      <c r="W408" s="1153"/>
      <c r="X408" s="1153"/>
      <c r="Y408" s="1153"/>
      <c r="Z408" s="1153"/>
      <c r="AA408" s="1153"/>
      <c r="AB408" s="1153"/>
      <c r="AC408" s="1153"/>
      <c r="AD408" s="1153"/>
      <c r="AE408" s="1153"/>
      <c r="AF408" s="1153"/>
      <c r="AG408" s="1153"/>
      <c r="AH408" s="1153"/>
      <c r="AI408" s="1153"/>
      <c r="AJ408" s="1153"/>
      <c r="AK408" s="1153"/>
      <c r="AL408" s="1154"/>
      <c r="AM408" s="1153"/>
      <c r="AN408" s="1153"/>
      <c r="AO408" s="1153"/>
      <c r="AP408" s="1153"/>
      <c r="AQ408" s="1153"/>
      <c r="AR408" s="1153"/>
      <c r="AS408" s="1153"/>
      <c r="AT408" s="1153"/>
      <c r="AU408" s="1153"/>
      <c r="AV408" s="1155"/>
      <c r="AW408" s="1155"/>
      <c r="AX408" s="1155"/>
    </row>
    <row r="409" spans="2:51" s="109" customFormat="1"/>
    <row r="410" spans="2:51" s="109" customFormat="1"/>
    <row r="412" spans="2:51" ht="21.75" customHeight="1" thickBot="1">
      <c r="AK412" s="271"/>
      <c r="AL412" s="271"/>
      <c r="AM412" s="271"/>
      <c r="AN412" s="271"/>
      <c r="AO412" s="271"/>
      <c r="AP412" s="271"/>
      <c r="AQ412" s="271"/>
      <c r="AR412" s="810" t="s">
        <v>113</v>
      </c>
      <c r="AS412" s="810"/>
      <c r="AT412" s="810"/>
      <c r="AU412" s="810"/>
      <c r="AV412" s="810"/>
      <c r="AW412" s="810"/>
      <c r="AX412" s="810"/>
      <c r="AY412" s="810"/>
    </row>
    <row r="413" spans="2:51" ht="21" customHeight="1">
      <c r="B413" s="275" t="s">
        <v>114</v>
      </c>
      <c r="C413" s="276"/>
      <c r="D413" s="276"/>
      <c r="E413" s="276"/>
      <c r="F413" s="276"/>
      <c r="G413" s="276"/>
      <c r="H413" s="277" t="s">
        <v>1411</v>
      </c>
      <c r="I413" s="278"/>
      <c r="J413" s="278"/>
      <c r="K413" s="278"/>
      <c r="L413" s="278"/>
      <c r="M413" s="278"/>
      <c r="N413" s="278"/>
      <c r="O413" s="278"/>
      <c r="P413" s="278"/>
      <c r="Q413" s="278"/>
      <c r="R413" s="278"/>
      <c r="S413" s="278"/>
      <c r="T413" s="278"/>
      <c r="U413" s="278"/>
      <c r="V413" s="278"/>
      <c r="W413" s="278"/>
      <c r="X413" s="278"/>
      <c r="Y413" s="278"/>
      <c r="Z413" s="279" t="s">
        <v>1410</v>
      </c>
      <c r="AA413" s="280"/>
      <c r="AB413" s="280"/>
      <c r="AC413" s="280"/>
      <c r="AD413" s="280"/>
      <c r="AE413" s="281"/>
      <c r="AF413" s="282" t="s">
        <v>336</v>
      </c>
      <c r="AG413" s="280"/>
      <c r="AH413" s="280"/>
      <c r="AI413" s="280"/>
      <c r="AJ413" s="280"/>
      <c r="AK413" s="280"/>
      <c r="AL413" s="280"/>
      <c r="AM413" s="280"/>
      <c r="AN413" s="280"/>
      <c r="AO413" s="280"/>
      <c r="AP413" s="280"/>
      <c r="AQ413" s="281"/>
      <c r="AR413" s="283" t="s">
        <v>6</v>
      </c>
      <c r="AS413" s="282"/>
      <c r="AT413" s="282"/>
      <c r="AU413" s="282"/>
      <c r="AV413" s="282"/>
      <c r="AW413" s="282"/>
      <c r="AX413" s="282"/>
      <c r="AY413" s="284"/>
    </row>
    <row r="414" spans="2:51" ht="28.15" customHeight="1">
      <c r="B414" s="285" t="s">
        <v>7</v>
      </c>
      <c r="C414" s="286"/>
      <c r="D414" s="286"/>
      <c r="E414" s="286"/>
      <c r="F414" s="286"/>
      <c r="G414" s="287"/>
      <c r="H414" s="813" t="s">
        <v>1409</v>
      </c>
      <c r="I414" s="814"/>
      <c r="J414" s="814"/>
      <c r="K414" s="814"/>
      <c r="L414" s="814"/>
      <c r="M414" s="814"/>
      <c r="N414" s="814"/>
      <c r="O414" s="814"/>
      <c r="P414" s="814"/>
      <c r="Q414" s="814"/>
      <c r="R414" s="814"/>
      <c r="S414" s="814"/>
      <c r="T414" s="814"/>
      <c r="U414" s="814"/>
      <c r="V414" s="814"/>
      <c r="W414" s="815"/>
      <c r="X414" s="815"/>
      <c r="Y414" s="815"/>
      <c r="Z414" s="291" t="s">
        <v>8</v>
      </c>
      <c r="AA414" s="292"/>
      <c r="AB414" s="292"/>
      <c r="AC414" s="292"/>
      <c r="AD414" s="292"/>
      <c r="AE414" s="293"/>
      <c r="AF414" s="292" t="s">
        <v>1695</v>
      </c>
      <c r="AG414" s="292"/>
      <c r="AH414" s="292"/>
      <c r="AI414" s="292"/>
      <c r="AJ414" s="292"/>
      <c r="AK414" s="292"/>
      <c r="AL414" s="292"/>
      <c r="AM414" s="292"/>
      <c r="AN414" s="292"/>
      <c r="AO414" s="292"/>
      <c r="AP414" s="292"/>
      <c r="AQ414" s="293"/>
      <c r="AR414" s="294" t="s">
        <v>1408</v>
      </c>
      <c r="AS414" s="295"/>
      <c r="AT414" s="295"/>
      <c r="AU414" s="295"/>
      <c r="AV414" s="295"/>
      <c r="AW414" s="295"/>
      <c r="AX414" s="295"/>
      <c r="AY414" s="296"/>
    </row>
    <row r="415" spans="2:51" ht="30.75" customHeight="1">
      <c r="B415" s="361" t="s">
        <v>11</v>
      </c>
      <c r="C415" s="362"/>
      <c r="D415" s="362"/>
      <c r="E415" s="362"/>
      <c r="F415" s="362"/>
      <c r="G415" s="362"/>
      <c r="H415" s="363" t="s">
        <v>12</v>
      </c>
      <c r="I415" s="290"/>
      <c r="J415" s="290"/>
      <c r="K415" s="290"/>
      <c r="L415" s="290"/>
      <c r="M415" s="290"/>
      <c r="N415" s="290"/>
      <c r="O415" s="290"/>
      <c r="P415" s="290"/>
      <c r="Q415" s="290"/>
      <c r="R415" s="290"/>
      <c r="S415" s="290"/>
      <c r="T415" s="290"/>
      <c r="U415" s="290"/>
      <c r="V415" s="290"/>
      <c r="W415" s="290"/>
      <c r="X415" s="290"/>
      <c r="Y415" s="290"/>
      <c r="Z415" s="364" t="s">
        <v>13</v>
      </c>
      <c r="AA415" s="365"/>
      <c r="AB415" s="365"/>
      <c r="AC415" s="365"/>
      <c r="AD415" s="365"/>
      <c r="AE415" s="366"/>
      <c r="AF415" s="367" t="s">
        <v>644</v>
      </c>
      <c r="AG415" s="367"/>
      <c r="AH415" s="367"/>
      <c r="AI415" s="367"/>
      <c r="AJ415" s="367"/>
      <c r="AK415" s="367"/>
      <c r="AL415" s="367"/>
      <c r="AM415" s="367"/>
      <c r="AN415" s="367"/>
      <c r="AO415" s="367"/>
      <c r="AP415" s="367"/>
      <c r="AQ415" s="367"/>
      <c r="AR415" s="368"/>
      <c r="AS415" s="368"/>
      <c r="AT415" s="368"/>
      <c r="AU415" s="368"/>
      <c r="AV415" s="368"/>
      <c r="AW415" s="368"/>
      <c r="AX415" s="368"/>
      <c r="AY415" s="369"/>
    </row>
    <row r="416" spans="2:51" ht="18" customHeight="1">
      <c r="B416" s="370" t="s">
        <v>15</v>
      </c>
      <c r="C416" s="371"/>
      <c r="D416" s="371"/>
      <c r="E416" s="371"/>
      <c r="F416" s="371"/>
      <c r="G416" s="371"/>
      <c r="H416" s="925" t="s">
        <v>1106</v>
      </c>
      <c r="I416" s="375"/>
      <c r="J416" s="375"/>
      <c r="K416" s="375"/>
      <c r="L416" s="375"/>
      <c r="M416" s="375"/>
      <c r="N416" s="375"/>
      <c r="O416" s="375"/>
      <c r="P416" s="375"/>
      <c r="Q416" s="375"/>
      <c r="R416" s="375"/>
      <c r="S416" s="375"/>
      <c r="T416" s="375"/>
      <c r="U416" s="375"/>
      <c r="V416" s="375"/>
      <c r="W416" s="376"/>
      <c r="X416" s="376"/>
      <c r="Y416" s="376"/>
      <c r="Z416" s="380" t="s">
        <v>1407</v>
      </c>
      <c r="AA416" s="368"/>
      <c r="AB416" s="368"/>
      <c r="AC416" s="368"/>
      <c r="AD416" s="368"/>
      <c r="AE416" s="381"/>
      <c r="AF416" s="833"/>
      <c r="AG416" s="834"/>
      <c r="AH416" s="834"/>
      <c r="AI416" s="834"/>
      <c r="AJ416" s="834"/>
      <c r="AK416" s="834"/>
      <c r="AL416" s="834"/>
      <c r="AM416" s="834"/>
      <c r="AN416" s="834"/>
      <c r="AO416" s="834"/>
      <c r="AP416" s="834"/>
      <c r="AQ416" s="834"/>
      <c r="AR416" s="834"/>
      <c r="AS416" s="834"/>
      <c r="AT416" s="834"/>
      <c r="AU416" s="834"/>
      <c r="AV416" s="834"/>
      <c r="AW416" s="834"/>
      <c r="AX416" s="834"/>
      <c r="AY416" s="835"/>
    </row>
    <row r="417" spans="2:54" ht="24" customHeight="1">
      <c r="B417" s="372"/>
      <c r="C417" s="373"/>
      <c r="D417" s="373"/>
      <c r="E417" s="373"/>
      <c r="F417" s="373"/>
      <c r="G417" s="373"/>
      <c r="H417" s="377"/>
      <c r="I417" s="378"/>
      <c r="J417" s="378"/>
      <c r="K417" s="378"/>
      <c r="L417" s="378"/>
      <c r="M417" s="378"/>
      <c r="N417" s="378"/>
      <c r="O417" s="378"/>
      <c r="P417" s="378"/>
      <c r="Q417" s="378"/>
      <c r="R417" s="378"/>
      <c r="S417" s="378"/>
      <c r="T417" s="378"/>
      <c r="U417" s="378"/>
      <c r="V417" s="378"/>
      <c r="W417" s="379"/>
      <c r="X417" s="379"/>
      <c r="Y417" s="379"/>
      <c r="Z417" s="382"/>
      <c r="AA417" s="368"/>
      <c r="AB417" s="368"/>
      <c r="AC417" s="368"/>
      <c r="AD417" s="368"/>
      <c r="AE417" s="381"/>
      <c r="AF417" s="836"/>
      <c r="AG417" s="836"/>
      <c r="AH417" s="836"/>
      <c r="AI417" s="836"/>
      <c r="AJ417" s="836"/>
      <c r="AK417" s="836"/>
      <c r="AL417" s="836"/>
      <c r="AM417" s="836"/>
      <c r="AN417" s="836"/>
      <c r="AO417" s="836"/>
      <c r="AP417" s="836"/>
      <c r="AQ417" s="836"/>
      <c r="AR417" s="836"/>
      <c r="AS417" s="836"/>
      <c r="AT417" s="836"/>
      <c r="AU417" s="836"/>
      <c r="AV417" s="836"/>
      <c r="AW417" s="836"/>
      <c r="AX417" s="836"/>
      <c r="AY417" s="837"/>
    </row>
    <row r="418" spans="2:54" ht="29.25" customHeight="1">
      <c r="B418" s="298" t="s">
        <v>22</v>
      </c>
      <c r="C418" s="299"/>
      <c r="D418" s="299"/>
      <c r="E418" s="299"/>
      <c r="F418" s="299"/>
      <c r="G418" s="303"/>
      <c r="H418" s="304" t="s">
        <v>118</v>
      </c>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c r="AJ418" s="305"/>
      <c r="AK418" s="305"/>
      <c r="AL418" s="305"/>
      <c r="AM418" s="305"/>
      <c r="AN418" s="305"/>
      <c r="AO418" s="305"/>
      <c r="AP418" s="305"/>
      <c r="AQ418" s="305"/>
      <c r="AR418" s="305"/>
      <c r="AS418" s="305"/>
      <c r="AT418" s="305"/>
      <c r="AU418" s="305"/>
      <c r="AV418" s="305"/>
      <c r="AW418" s="305"/>
      <c r="AX418" s="305"/>
      <c r="AY418" s="306"/>
    </row>
    <row r="419" spans="2:54" ht="21" customHeight="1">
      <c r="B419" s="391" t="s">
        <v>24</v>
      </c>
      <c r="C419" s="392"/>
      <c r="D419" s="392"/>
      <c r="E419" s="392"/>
      <c r="F419" s="392"/>
      <c r="G419" s="393"/>
      <c r="H419" s="400"/>
      <c r="I419" s="401"/>
      <c r="J419" s="401"/>
      <c r="K419" s="401"/>
      <c r="L419" s="401"/>
      <c r="M419" s="401"/>
      <c r="N419" s="401"/>
      <c r="O419" s="401"/>
      <c r="P419" s="401"/>
      <c r="Q419" s="402" t="s">
        <v>25</v>
      </c>
      <c r="R419" s="403"/>
      <c r="S419" s="403"/>
      <c r="T419" s="403"/>
      <c r="U419" s="403"/>
      <c r="V419" s="403"/>
      <c r="W419" s="404"/>
      <c r="X419" s="402" t="s">
        <v>26</v>
      </c>
      <c r="Y419" s="403"/>
      <c r="Z419" s="403"/>
      <c r="AA419" s="403"/>
      <c r="AB419" s="403"/>
      <c r="AC419" s="403"/>
      <c r="AD419" s="404"/>
      <c r="AE419" s="402" t="s">
        <v>27</v>
      </c>
      <c r="AF419" s="403"/>
      <c r="AG419" s="403"/>
      <c r="AH419" s="403"/>
      <c r="AI419" s="403"/>
      <c r="AJ419" s="403"/>
      <c r="AK419" s="404"/>
      <c r="AL419" s="402" t="s">
        <v>28</v>
      </c>
      <c r="AM419" s="403"/>
      <c r="AN419" s="403"/>
      <c r="AO419" s="403"/>
      <c r="AP419" s="403"/>
      <c r="AQ419" s="403"/>
      <c r="AR419" s="404"/>
      <c r="AS419" s="402" t="s">
        <v>29</v>
      </c>
      <c r="AT419" s="403"/>
      <c r="AU419" s="403"/>
      <c r="AV419" s="403"/>
      <c r="AW419" s="403"/>
      <c r="AX419" s="403"/>
      <c r="AY419" s="426"/>
    </row>
    <row r="420" spans="2:54" ht="21" customHeight="1">
      <c r="B420" s="394"/>
      <c r="C420" s="395"/>
      <c r="D420" s="395"/>
      <c r="E420" s="395"/>
      <c r="F420" s="395"/>
      <c r="G420" s="396"/>
      <c r="H420" s="413" t="s">
        <v>30</v>
      </c>
      <c r="I420" s="414"/>
      <c r="J420" s="427" t="s">
        <v>31</v>
      </c>
      <c r="K420" s="428"/>
      <c r="L420" s="428"/>
      <c r="M420" s="428"/>
      <c r="N420" s="428"/>
      <c r="O420" s="428"/>
      <c r="P420" s="429"/>
      <c r="Q420" s="839">
        <v>20</v>
      </c>
      <c r="R420" s="839"/>
      <c r="S420" s="839"/>
      <c r="T420" s="839"/>
      <c r="U420" s="839"/>
      <c r="V420" s="839"/>
      <c r="W420" s="839"/>
      <c r="X420" s="839">
        <v>20</v>
      </c>
      <c r="Y420" s="839"/>
      <c r="Z420" s="839"/>
      <c r="AA420" s="839"/>
      <c r="AB420" s="839"/>
      <c r="AC420" s="839"/>
      <c r="AD420" s="839"/>
      <c r="AE420" s="839">
        <v>16</v>
      </c>
      <c r="AF420" s="839"/>
      <c r="AG420" s="839"/>
      <c r="AH420" s="839"/>
      <c r="AI420" s="839"/>
      <c r="AJ420" s="839"/>
      <c r="AK420" s="839"/>
      <c r="AL420" s="430">
        <v>17</v>
      </c>
      <c r="AM420" s="430"/>
      <c r="AN420" s="430"/>
      <c r="AO420" s="430"/>
      <c r="AP420" s="430"/>
      <c r="AQ420" s="430"/>
      <c r="AR420" s="430"/>
      <c r="AS420" s="430">
        <v>12</v>
      </c>
      <c r="AT420" s="430"/>
      <c r="AU420" s="430"/>
      <c r="AV420" s="430"/>
      <c r="AW420" s="430"/>
      <c r="AX420" s="430"/>
      <c r="AY420" s="431"/>
    </row>
    <row r="421" spans="2:54" ht="21" customHeight="1">
      <c r="B421" s="394"/>
      <c r="C421" s="395"/>
      <c r="D421" s="395"/>
      <c r="E421" s="395"/>
      <c r="F421" s="395"/>
      <c r="G421" s="396"/>
      <c r="H421" s="415"/>
      <c r="I421" s="416"/>
      <c r="J421" s="409" t="s">
        <v>32</v>
      </c>
      <c r="K421" s="410"/>
      <c r="L421" s="410"/>
      <c r="M421" s="410"/>
      <c r="N421" s="410"/>
      <c r="O421" s="410"/>
      <c r="P421" s="411"/>
      <c r="Q421" s="790">
        <v>20</v>
      </c>
      <c r="R421" s="790"/>
      <c r="S421" s="790"/>
      <c r="T421" s="790"/>
      <c r="U421" s="790"/>
      <c r="V421" s="790"/>
      <c r="W421" s="790"/>
      <c r="X421" s="790">
        <v>20</v>
      </c>
      <c r="Y421" s="790"/>
      <c r="Z421" s="790"/>
      <c r="AA421" s="790"/>
      <c r="AB421" s="790"/>
      <c r="AC421" s="790"/>
      <c r="AD421" s="790"/>
      <c r="AE421" s="790">
        <v>16</v>
      </c>
      <c r="AF421" s="790"/>
      <c r="AG421" s="790"/>
      <c r="AH421" s="790"/>
      <c r="AI421" s="790"/>
      <c r="AJ421" s="790"/>
      <c r="AK421" s="790"/>
      <c r="AL421" s="405"/>
      <c r="AM421" s="405"/>
      <c r="AN421" s="405"/>
      <c r="AO421" s="405"/>
      <c r="AP421" s="405"/>
      <c r="AQ421" s="405"/>
      <c r="AR421" s="405"/>
      <c r="AS421" s="432"/>
      <c r="AT421" s="432"/>
      <c r="AU421" s="432"/>
      <c r="AV421" s="432"/>
      <c r="AW421" s="432"/>
      <c r="AX421" s="432"/>
      <c r="AY421" s="433"/>
    </row>
    <row r="422" spans="2:54" ht="24.75" customHeight="1">
      <c r="B422" s="394"/>
      <c r="C422" s="395"/>
      <c r="D422" s="395"/>
      <c r="E422" s="395"/>
      <c r="F422" s="395"/>
      <c r="G422" s="396"/>
      <c r="H422" s="415"/>
      <c r="I422" s="416"/>
      <c r="J422" s="409" t="s">
        <v>34</v>
      </c>
      <c r="K422" s="410"/>
      <c r="L422" s="410"/>
      <c r="M422" s="410"/>
      <c r="N422" s="410"/>
      <c r="O422" s="410"/>
      <c r="P422" s="411"/>
      <c r="Q422" s="790" t="s">
        <v>1406</v>
      </c>
      <c r="R422" s="790"/>
      <c r="S422" s="790"/>
      <c r="T422" s="790"/>
      <c r="U422" s="790"/>
      <c r="V422" s="790"/>
      <c r="W422" s="790"/>
      <c r="X422" s="790" t="s">
        <v>1406</v>
      </c>
      <c r="Y422" s="790"/>
      <c r="Z422" s="790"/>
      <c r="AA422" s="790"/>
      <c r="AB422" s="790"/>
      <c r="AC422" s="790"/>
      <c r="AD422" s="790"/>
      <c r="AE422" s="790" t="s">
        <v>1406</v>
      </c>
      <c r="AF422" s="790"/>
      <c r="AG422" s="790"/>
      <c r="AH422" s="790"/>
      <c r="AI422" s="790"/>
      <c r="AJ422" s="790"/>
      <c r="AK422" s="790"/>
      <c r="AL422" s="405"/>
      <c r="AM422" s="405"/>
      <c r="AN422" s="405"/>
      <c r="AO422" s="405"/>
      <c r="AP422" s="405"/>
      <c r="AQ422" s="405"/>
      <c r="AR422" s="405"/>
      <c r="AS422" s="432"/>
      <c r="AT422" s="432"/>
      <c r="AU422" s="432"/>
      <c r="AV422" s="432"/>
      <c r="AW422" s="432"/>
      <c r="AX422" s="432"/>
      <c r="AY422" s="433"/>
    </row>
    <row r="423" spans="2:54" ht="24.75" customHeight="1">
      <c r="B423" s="394"/>
      <c r="C423" s="395"/>
      <c r="D423" s="395"/>
      <c r="E423" s="395"/>
      <c r="F423" s="395"/>
      <c r="G423" s="396"/>
      <c r="H423" s="417"/>
      <c r="I423" s="418"/>
      <c r="J423" s="406" t="s">
        <v>35</v>
      </c>
      <c r="K423" s="407"/>
      <c r="L423" s="407"/>
      <c r="M423" s="407"/>
      <c r="N423" s="407"/>
      <c r="O423" s="407"/>
      <c r="P423" s="408"/>
      <c r="Q423" s="811">
        <v>20</v>
      </c>
      <c r="R423" s="811"/>
      <c r="S423" s="811"/>
      <c r="T423" s="811"/>
      <c r="U423" s="811"/>
      <c r="V423" s="811"/>
      <c r="W423" s="811"/>
      <c r="X423" s="811">
        <v>20</v>
      </c>
      <c r="Y423" s="811"/>
      <c r="Z423" s="811"/>
      <c r="AA423" s="811"/>
      <c r="AB423" s="811"/>
      <c r="AC423" s="811"/>
      <c r="AD423" s="811"/>
      <c r="AE423" s="811">
        <v>16</v>
      </c>
      <c r="AF423" s="811"/>
      <c r="AG423" s="811"/>
      <c r="AH423" s="811"/>
      <c r="AI423" s="811"/>
      <c r="AJ423" s="811"/>
      <c r="AK423" s="811"/>
      <c r="AL423" s="412"/>
      <c r="AM423" s="412"/>
      <c r="AN423" s="412"/>
      <c r="AO423" s="412"/>
      <c r="AP423" s="412"/>
      <c r="AQ423" s="412"/>
      <c r="AR423" s="412"/>
      <c r="AS423" s="412">
        <v>12</v>
      </c>
      <c r="AT423" s="412"/>
      <c r="AU423" s="412"/>
      <c r="AV423" s="412"/>
      <c r="AW423" s="412"/>
      <c r="AX423" s="412"/>
      <c r="AY423" s="412"/>
    </row>
    <row r="424" spans="2:54" ht="24.75" customHeight="1">
      <c r="B424" s="394"/>
      <c r="C424" s="395"/>
      <c r="D424" s="395"/>
      <c r="E424" s="395"/>
      <c r="F424" s="395"/>
      <c r="G424" s="396"/>
      <c r="H424" s="419" t="s">
        <v>36</v>
      </c>
      <c r="I424" s="420"/>
      <c r="J424" s="420"/>
      <c r="K424" s="420"/>
      <c r="L424" s="420"/>
      <c r="M424" s="420"/>
      <c r="N424" s="420"/>
      <c r="O424" s="420"/>
      <c r="P424" s="420"/>
      <c r="Q424" s="794">
        <v>9</v>
      </c>
      <c r="R424" s="794"/>
      <c r="S424" s="794"/>
      <c r="T424" s="794"/>
      <c r="U424" s="794"/>
      <c r="V424" s="794"/>
      <c r="W424" s="794"/>
      <c r="X424" s="794">
        <v>11</v>
      </c>
      <c r="Y424" s="794"/>
      <c r="Z424" s="794"/>
      <c r="AA424" s="794"/>
      <c r="AB424" s="794"/>
      <c r="AC424" s="794"/>
      <c r="AD424" s="794"/>
      <c r="AE424" s="794">
        <v>9</v>
      </c>
      <c r="AF424" s="794"/>
      <c r="AG424" s="794"/>
      <c r="AH424" s="794"/>
      <c r="AI424" s="794"/>
      <c r="AJ424" s="794"/>
      <c r="AK424" s="794"/>
      <c r="AL424" s="389"/>
      <c r="AM424" s="389"/>
      <c r="AN424" s="389"/>
      <c r="AO424" s="389"/>
      <c r="AP424" s="389"/>
      <c r="AQ424" s="389"/>
      <c r="AR424" s="389"/>
      <c r="AS424" s="389"/>
      <c r="AT424" s="389"/>
      <c r="AU424" s="389"/>
      <c r="AV424" s="389"/>
      <c r="AW424" s="389"/>
      <c r="AX424" s="389"/>
      <c r="AY424" s="390"/>
      <c r="BB424" s="18"/>
    </row>
    <row r="425" spans="2:54" ht="24.75" customHeight="1">
      <c r="B425" s="397"/>
      <c r="C425" s="398"/>
      <c r="D425" s="398"/>
      <c r="E425" s="398"/>
      <c r="F425" s="398"/>
      <c r="G425" s="399"/>
      <c r="H425" s="419" t="s">
        <v>37</v>
      </c>
      <c r="I425" s="420"/>
      <c r="J425" s="420"/>
      <c r="K425" s="420"/>
      <c r="L425" s="420"/>
      <c r="M425" s="420"/>
      <c r="N425" s="420"/>
      <c r="O425" s="420"/>
      <c r="P425" s="420"/>
      <c r="Q425" s="794">
        <v>45</v>
      </c>
      <c r="R425" s="794"/>
      <c r="S425" s="794"/>
      <c r="T425" s="794"/>
      <c r="U425" s="794"/>
      <c r="V425" s="794"/>
      <c r="W425" s="794"/>
      <c r="X425" s="794">
        <v>55</v>
      </c>
      <c r="Y425" s="794"/>
      <c r="Z425" s="794"/>
      <c r="AA425" s="794"/>
      <c r="AB425" s="794"/>
      <c r="AC425" s="794"/>
      <c r="AD425" s="794"/>
      <c r="AE425" s="1151">
        <f>+AE424/AE423*100</f>
        <v>56.25</v>
      </c>
      <c r="AF425" s="1151"/>
      <c r="AG425" s="1151"/>
      <c r="AH425" s="1151"/>
      <c r="AI425" s="1151"/>
      <c r="AJ425" s="1151"/>
      <c r="AK425" s="1151"/>
      <c r="AL425" s="389"/>
      <c r="AM425" s="389"/>
      <c r="AN425" s="389"/>
      <c r="AO425" s="389"/>
      <c r="AP425" s="389"/>
      <c r="AQ425" s="389"/>
      <c r="AR425" s="389"/>
      <c r="AS425" s="389"/>
      <c r="AT425" s="389"/>
      <c r="AU425" s="389"/>
      <c r="AV425" s="389"/>
      <c r="AW425" s="389"/>
      <c r="AX425" s="389"/>
      <c r="AY425" s="390"/>
    </row>
    <row r="426" spans="2:54" ht="23.1" customHeight="1">
      <c r="B426" s="546" t="s">
        <v>59</v>
      </c>
      <c r="C426" s="547"/>
      <c r="D426" s="493" t="s">
        <v>60</v>
      </c>
      <c r="E426" s="494"/>
      <c r="F426" s="494"/>
      <c r="G426" s="494"/>
      <c r="H426" s="494"/>
      <c r="I426" s="494"/>
      <c r="J426" s="494"/>
      <c r="K426" s="494"/>
      <c r="L426" s="495"/>
      <c r="M426" s="496" t="s">
        <v>61</v>
      </c>
      <c r="N426" s="496"/>
      <c r="O426" s="496"/>
      <c r="P426" s="496"/>
      <c r="Q426" s="496"/>
      <c r="R426" s="496"/>
      <c r="S426" s="497" t="s">
        <v>29</v>
      </c>
      <c r="T426" s="497"/>
      <c r="U426" s="497"/>
      <c r="V426" s="497"/>
      <c r="W426" s="497"/>
      <c r="X426" s="497"/>
      <c r="Y426" s="498"/>
      <c r="Z426" s="494"/>
      <c r="AA426" s="494"/>
      <c r="AB426" s="494"/>
      <c r="AC426" s="494"/>
      <c r="AD426" s="494"/>
      <c r="AE426" s="494"/>
      <c r="AF426" s="494"/>
      <c r="AG426" s="494"/>
      <c r="AH426" s="494"/>
      <c r="AI426" s="494"/>
      <c r="AJ426" s="494"/>
      <c r="AK426" s="494"/>
      <c r="AL426" s="494"/>
      <c r="AM426" s="494"/>
      <c r="AN426" s="494"/>
      <c r="AO426" s="494"/>
      <c r="AP426" s="494"/>
      <c r="AQ426" s="494"/>
      <c r="AR426" s="494"/>
      <c r="AS426" s="494"/>
      <c r="AT426" s="494"/>
      <c r="AU426" s="494"/>
      <c r="AV426" s="494"/>
      <c r="AW426" s="494"/>
      <c r="AX426" s="494"/>
      <c r="AY426" s="499"/>
    </row>
    <row r="427" spans="2:54" ht="23.1" customHeight="1">
      <c r="B427" s="548"/>
      <c r="C427" s="549"/>
      <c r="D427" s="1146" t="s">
        <v>1405</v>
      </c>
      <c r="E427" s="1147"/>
      <c r="F427" s="1147"/>
      <c r="G427" s="1147"/>
      <c r="H427" s="1147"/>
      <c r="I427" s="1147"/>
      <c r="J427" s="1147"/>
      <c r="K427" s="1147"/>
      <c r="L427" s="1148"/>
      <c r="M427" s="1149">
        <v>7</v>
      </c>
      <c r="N427" s="1149"/>
      <c r="O427" s="1149"/>
      <c r="P427" s="1149"/>
      <c r="Q427" s="1149"/>
      <c r="R427" s="1149"/>
      <c r="S427" s="1150">
        <v>2.8</v>
      </c>
      <c r="T427" s="1150"/>
      <c r="U427" s="1150"/>
      <c r="V427" s="1150"/>
      <c r="W427" s="1150"/>
      <c r="X427" s="1150"/>
      <c r="Y427" s="792"/>
      <c r="Z427" s="444"/>
      <c r="AA427" s="444"/>
      <c r="AB427" s="444"/>
      <c r="AC427" s="444"/>
      <c r="AD427" s="444"/>
      <c r="AE427" s="444"/>
      <c r="AF427" s="444"/>
      <c r="AG427" s="444"/>
      <c r="AH427" s="444"/>
      <c r="AI427" s="444"/>
      <c r="AJ427" s="444"/>
      <c r="AK427" s="444"/>
      <c r="AL427" s="444"/>
      <c r="AM427" s="444"/>
      <c r="AN427" s="444"/>
      <c r="AO427" s="444"/>
      <c r="AP427" s="444"/>
      <c r="AQ427" s="444"/>
      <c r="AR427" s="444"/>
      <c r="AS427" s="444"/>
      <c r="AT427" s="444"/>
      <c r="AU427" s="444"/>
      <c r="AV427" s="444"/>
      <c r="AW427" s="444"/>
      <c r="AX427" s="444"/>
      <c r="AY427" s="445"/>
    </row>
    <row r="428" spans="2:54" ht="23.1" customHeight="1">
      <c r="B428" s="548"/>
      <c r="C428" s="549"/>
      <c r="D428" s="783" t="s">
        <v>148</v>
      </c>
      <c r="E428" s="784"/>
      <c r="F428" s="784"/>
      <c r="G428" s="784"/>
      <c r="H428" s="784"/>
      <c r="I428" s="784"/>
      <c r="J428" s="784"/>
      <c r="K428" s="784"/>
      <c r="L428" s="785"/>
      <c r="M428" s="1144">
        <v>7.9</v>
      </c>
      <c r="N428" s="1144"/>
      <c r="O428" s="1144"/>
      <c r="P428" s="1144"/>
      <c r="Q428" s="1144"/>
      <c r="R428" s="1144"/>
      <c r="S428" s="1145">
        <v>8</v>
      </c>
      <c r="T428" s="1145"/>
      <c r="U428" s="1145"/>
      <c r="V428" s="1145"/>
      <c r="W428" s="1145"/>
      <c r="X428" s="1145"/>
      <c r="Y428" s="478"/>
      <c r="Z428" s="479"/>
      <c r="AA428" s="479"/>
      <c r="AB428" s="479"/>
      <c r="AC428" s="479"/>
      <c r="AD428" s="479"/>
      <c r="AE428" s="479"/>
      <c r="AF428" s="479"/>
      <c r="AG428" s="479"/>
      <c r="AH428" s="479"/>
      <c r="AI428" s="479"/>
      <c r="AJ428" s="479"/>
      <c r="AK428" s="479"/>
      <c r="AL428" s="479"/>
      <c r="AM428" s="479"/>
      <c r="AN428" s="479"/>
      <c r="AO428" s="479"/>
      <c r="AP428" s="479"/>
      <c r="AQ428" s="479"/>
      <c r="AR428" s="479"/>
      <c r="AS428" s="479"/>
      <c r="AT428" s="479"/>
      <c r="AU428" s="479"/>
      <c r="AV428" s="479"/>
      <c r="AW428" s="479"/>
      <c r="AX428" s="479"/>
      <c r="AY428" s="480"/>
    </row>
    <row r="429" spans="2:54" ht="23.1" customHeight="1">
      <c r="B429" s="548"/>
      <c r="C429" s="549"/>
      <c r="D429" s="783" t="s">
        <v>152</v>
      </c>
      <c r="E429" s="784"/>
      <c r="F429" s="784"/>
      <c r="G429" s="784"/>
      <c r="H429" s="784"/>
      <c r="I429" s="784"/>
      <c r="J429" s="784"/>
      <c r="K429" s="784"/>
      <c r="L429" s="785"/>
      <c r="M429" s="1144">
        <v>1.7</v>
      </c>
      <c r="N429" s="1144"/>
      <c r="O429" s="1144"/>
      <c r="P429" s="1144"/>
      <c r="Q429" s="1144"/>
      <c r="R429" s="1144"/>
      <c r="S429" s="1145">
        <v>1.3</v>
      </c>
      <c r="T429" s="1145"/>
      <c r="U429" s="1145"/>
      <c r="V429" s="1145"/>
      <c r="W429" s="1145"/>
      <c r="X429" s="1145"/>
      <c r="Y429" s="478"/>
      <c r="Z429" s="479"/>
      <c r="AA429" s="479"/>
      <c r="AB429" s="479"/>
      <c r="AC429" s="479"/>
      <c r="AD429" s="479"/>
      <c r="AE429" s="479"/>
      <c r="AF429" s="479"/>
      <c r="AG429" s="479"/>
      <c r="AH429" s="479"/>
      <c r="AI429" s="479"/>
      <c r="AJ429" s="479"/>
      <c r="AK429" s="479"/>
      <c r="AL429" s="479"/>
      <c r="AM429" s="479"/>
      <c r="AN429" s="479"/>
      <c r="AO429" s="479"/>
      <c r="AP429" s="479"/>
      <c r="AQ429" s="479"/>
      <c r="AR429" s="479"/>
      <c r="AS429" s="479"/>
      <c r="AT429" s="479"/>
      <c r="AU429" s="479"/>
      <c r="AV429" s="479"/>
      <c r="AW429" s="479"/>
      <c r="AX429" s="479"/>
      <c r="AY429" s="480"/>
    </row>
    <row r="430" spans="2:54" ht="23.1" customHeight="1">
      <c r="B430" s="548"/>
      <c r="C430" s="549"/>
      <c r="D430" s="783"/>
      <c r="E430" s="784"/>
      <c r="F430" s="784"/>
      <c r="G430" s="784"/>
      <c r="H430" s="784"/>
      <c r="I430" s="784"/>
      <c r="J430" s="784"/>
      <c r="K430" s="784"/>
      <c r="L430" s="785"/>
      <c r="M430" s="1144"/>
      <c r="N430" s="1144"/>
      <c r="O430" s="1144"/>
      <c r="P430" s="1144"/>
      <c r="Q430" s="1144"/>
      <c r="R430" s="1144"/>
      <c r="S430" s="1145"/>
      <c r="T430" s="1145"/>
      <c r="U430" s="1145"/>
      <c r="V430" s="1145"/>
      <c r="W430" s="1145"/>
      <c r="X430" s="1145"/>
      <c r="Y430" s="478"/>
      <c r="Z430" s="479"/>
      <c r="AA430" s="479"/>
      <c r="AB430" s="479"/>
      <c r="AC430" s="479"/>
      <c r="AD430" s="479"/>
      <c r="AE430" s="479"/>
      <c r="AF430" s="479"/>
      <c r="AG430" s="479"/>
      <c r="AH430" s="479"/>
      <c r="AI430" s="479"/>
      <c r="AJ430" s="479"/>
      <c r="AK430" s="479"/>
      <c r="AL430" s="479"/>
      <c r="AM430" s="479"/>
      <c r="AN430" s="479"/>
      <c r="AO430" s="479"/>
      <c r="AP430" s="479"/>
      <c r="AQ430" s="479"/>
      <c r="AR430" s="479"/>
      <c r="AS430" s="479"/>
      <c r="AT430" s="479"/>
      <c r="AU430" s="479"/>
      <c r="AV430" s="479"/>
      <c r="AW430" s="479"/>
      <c r="AX430" s="479"/>
      <c r="AY430" s="480"/>
    </row>
    <row r="431" spans="2:54" ht="23.1" customHeight="1">
      <c r="B431" s="548"/>
      <c r="C431" s="549"/>
      <c r="D431" s="783"/>
      <c r="E431" s="784"/>
      <c r="F431" s="784"/>
      <c r="G431" s="784"/>
      <c r="H431" s="784"/>
      <c r="I431" s="784"/>
      <c r="J431" s="784"/>
      <c r="K431" s="784"/>
      <c r="L431" s="785"/>
      <c r="M431" s="1144"/>
      <c r="N431" s="1144"/>
      <c r="O431" s="1144"/>
      <c r="P431" s="1144"/>
      <c r="Q431" s="1144"/>
      <c r="R431" s="1144"/>
      <c r="S431" s="1145"/>
      <c r="T431" s="1145"/>
      <c r="U431" s="1145"/>
      <c r="V431" s="1145"/>
      <c r="W431" s="1145"/>
      <c r="X431" s="1145"/>
      <c r="Y431" s="478"/>
      <c r="Z431" s="479"/>
      <c r="AA431" s="479"/>
      <c r="AB431" s="479"/>
      <c r="AC431" s="479"/>
      <c r="AD431" s="479"/>
      <c r="AE431" s="479"/>
      <c r="AF431" s="479"/>
      <c r="AG431" s="479"/>
      <c r="AH431" s="479"/>
      <c r="AI431" s="479"/>
      <c r="AJ431" s="479"/>
      <c r="AK431" s="479"/>
      <c r="AL431" s="479"/>
      <c r="AM431" s="479"/>
      <c r="AN431" s="479"/>
      <c r="AO431" s="479"/>
      <c r="AP431" s="479"/>
      <c r="AQ431" s="479"/>
      <c r="AR431" s="479"/>
      <c r="AS431" s="479"/>
      <c r="AT431" s="479"/>
      <c r="AU431" s="479"/>
      <c r="AV431" s="479"/>
      <c r="AW431" s="479"/>
      <c r="AX431" s="479"/>
      <c r="AY431" s="480"/>
    </row>
    <row r="432" spans="2:54" ht="23.1" customHeight="1">
      <c r="B432" s="548"/>
      <c r="C432" s="549"/>
      <c r="D432" s="783"/>
      <c r="E432" s="784"/>
      <c r="F432" s="784"/>
      <c r="G432" s="784"/>
      <c r="H432" s="784"/>
      <c r="I432" s="784"/>
      <c r="J432" s="784"/>
      <c r="K432" s="784"/>
      <c r="L432" s="785"/>
      <c r="M432" s="1144"/>
      <c r="N432" s="1144"/>
      <c r="O432" s="1144"/>
      <c r="P432" s="1144"/>
      <c r="Q432" s="1144"/>
      <c r="R432" s="1144"/>
      <c r="S432" s="1145"/>
      <c r="T432" s="1145"/>
      <c r="U432" s="1145"/>
      <c r="V432" s="1145"/>
      <c r="W432" s="1145"/>
      <c r="X432" s="1145"/>
      <c r="Y432" s="478"/>
      <c r="Z432" s="479"/>
      <c r="AA432" s="479"/>
      <c r="AB432" s="479"/>
      <c r="AC432" s="479"/>
      <c r="AD432" s="479"/>
      <c r="AE432" s="479"/>
      <c r="AF432" s="479"/>
      <c r="AG432" s="479"/>
      <c r="AH432" s="479"/>
      <c r="AI432" s="479"/>
      <c r="AJ432" s="479"/>
      <c r="AK432" s="479"/>
      <c r="AL432" s="479"/>
      <c r="AM432" s="479"/>
      <c r="AN432" s="479"/>
      <c r="AO432" s="479"/>
      <c r="AP432" s="479"/>
      <c r="AQ432" s="479"/>
      <c r="AR432" s="479"/>
      <c r="AS432" s="479"/>
      <c r="AT432" s="479"/>
      <c r="AU432" s="479"/>
      <c r="AV432" s="479"/>
      <c r="AW432" s="479"/>
      <c r="AX432" s="479"/>
      <c r="AY432" s="480"/>
    </row>
    <row r="433" spans="1:54" ht="23.1" customHeight="1">
      <c r="B433" s="548"/>
      <c r="C433" s="549"/>
      <c r="D433" s="474"/>
      <c r="E433" s="475"/>
      <c r="F433" s="475"/>
      <c r="G433" s="475"/>
      <c r="H433" s="475"/>
      <c r="I433" s="475"/>
      <c r="J433" s="475"/>
      <c r="K433" s="475"/>
      <c r="L433" s="476"/>
      <c r="M433" s="808"/>
      <c r="N433" s="808"/>
      <c r="O433" s="808"/>
      <c r="P433" s="808"/>
      <c r="Q433" s="808"/>
      <c r="R433" s="808"/>
      <c r="S433" s="808"/>
      <c r="T433" s="808"/>
      <c r="U433" s="808"/>
      <c r="V433" s="808"/>
      <c r="W433" s="808"/>
      <c r="X433" s="808"/>
      <c r="Y433" s="478"/>
      <c r="Z433" s="479"/>
      <c r="AA433" s="479"/>
      <c r="AB433" s="479"/>
      <c r="AC433" s="479"/>
      <c r="AD433" s="479"/>
      <c r="AE433" s="479"/>
      <c r="AF433" s="479"/>
      <c r="AG433" s="479"/>
      <c r="AH433" s="479"/>
      <c r="AI433" s="479"/>
      <c r="AJ433" s="479"/>
      <c r="AK433" s="479"/>
      <c r="AL433" s="479"/>
      <c r="AM433" s="479"/>
      <c r="AN433" s="479"/>
      <c r="AO433" s="479"/>
      <c r="AP433" s="479"/>
      <c r="AQ433" s="479"/>
      <c r="AR433" s="479"/>
      <c r="AS433" s="479"/>
      <c r="AT433" s="479"/>
      <c r="AU433" s="479"/>
      <c r="AV433" s="479"/>
      <c r="AW433" s="479"/>
      <c r="AX433" s="479"/>
      <c r="AY433" s="480"/>
    </row>
    <row r="434" spans="1:54" ht="23.1" customHeight="1">
      <c r="B434" s="550"/>
      <c r="C434" s="551"/>
      <c r="D434" s="481" t="s">
        <v>35</v>
      </c>
      <c r="E434" s="327"/>
      <c r="F434" s="327"/>
      <c r="G434" s="327"/>
      <c r="H434" s="327"/>
      <c r="I434" s="327"/>
      <c r="J434" s="327"/>
      <c r="K434" s="327"/>
      <c r="L434" s="328"/>
      <c r="M434" s="482">
        <f>SUM(M427:M433)</f>
        <v>16.600000000000001</v>
      </c>
      <c r="N434" s="482"/>
      <c r="O434" s="482"/>
      <c r="P434" s="482"/>
      <c r="Q434" s="482"/>
      <c r="R434" s="482"/>
      <c r="S434" s="482">
        <v>12</v>
      </c>
      <c r="T434" s="482"/>
      <c r="U434" s="482"/>
      <c r="V434" s="482"/>
      <c r="W434" s="482"/>
      <c r="X434" s="482"/>
      <c r="Y434" s="483"/>
      <c r="Z434" s="484"/>
      <c r="AA434" s="484"/>
      <c r="AB434" s="484"/>
      <c r="AC434" s="484"/>
      <c r="AD434" s="484"/>
      <c r="AE434" s="484"/>
      <c r="AF434" s="484"/>
      <c r="AG434" s="484"/>
      <c r="AH434" s="484"/>
      <c r="AI434" s="484"/>
      <c r="AJ434" s="484"/>
      <c r="AK434" s="484"/>
      <c r="AL434" s="484"/>
      <c r="AM434" s="484"/>
      <c r="AN434" s="484"/>
      <c r="AO434" s="484"/>
      <c r="AP434" s="484"/>
      <c r="AQ434" s="484"/>
      <c r="AR434" s="484"/>
      <c r="AS434" s="484"/>
      <c r="AT434" s="484"/>
      <c r="AU434" s="484"/>
      <c r="AV434" s="484"/>
      <c r="AW434" s="484"/>
      <c r="AX434" s="484"/>
      <c r="AY434" s="485"/>
    </row>
    <row r="435" spans="1:54" ht="24.75" customHeight="1">
      <c r="B435" s="19"/>
      <c r="C435" s="19"/>
      <c r="D435" s="19"/>
      <c r="E435" s="19"/>
      <c r="F435" s="19"/>
      <c r="G435" s="19"/>
      <c r="H435" s="20"/>
      <c r="I435" s="20"/>
      <c r="J435" s="20"/>
      <c r="K435" s="20"/>
      <c r="L435" s="20"/>
      <c r="M435" s="20"/>
      <c r="N435" s="20"/>
      <c r="O435" s="20"/>
      <c r="P435" s="20"/>
      <c r="Q435" s="212"/>
      <c r="R435" s="212"/>
      <c r="S435" s="212"/>
      <c r="T435" s="212"/>
      <c r="U435" s="212"/>
      <c r="V435" s="212"/>
      <c r="W435" s="212"/>
      <c r="X435" s="212"/>
      <c r="Y435" s="212"/>
      <c r="Z435" s="212"/>
      <c r="AA435" s="212"/>
      <c r="AB435" s="212"/>
      <c r="AC435" s="212"/>
      <c r="AD435" s="212"/>
      <c r="AE435" s="212"/>
      <c r="AF435" s="212"/>
      <c r="AG435" s="212"/>
      <c r="AH435" s="212"/>
      <c r="AI435" s="212"/>
      <c r="AJ435" s="212"/>
      <c r="AK435" s="212"/>
      <c r="AL435" s="212"/>
      <c r="AM435" s="212"/>
      <c r="AN435" s="212"/>
      <c r="AO435" s="212"/>
      <c r="AP435" s="212"/>
      <c r="AQ435" s="212"/>
      <c r="AR435" s="212"/>
      <c r="AS435" s="212"/>
      <c r="AT435" s="212"/>
      <c r="AU435" s="212"/>
      <c r="AV435" s="212"/>
      <c r="AW435" s="212"/>
      <c r="AX435" s="212"/>
      <c r="AY435" s="212"/>
    </row>
    <row r="436" spans="1:54" ht="41.25" customHeight="1">
      <c r="B436" s="19"/>
      <c r="C436" s="19"/>
      <c r="D436" s="19"/>
      <c r="E436" s="19"/>
      <c r="F436" s="19"/>
      <c r="G436" s="19"/>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row>
    <row r="437" spans="1:54" ht="23.25" customHeight="1" thickBot="1">
      <c r="A437" s="8"/>
      <c r="B437" s="689" t="s">
        <v>121</v>
      </c>
      <c r="C437" s="690"/>
      <c r="D437" s="690"/>
      <c r="E437" s="690"/>
      <c r="F437" s="690"/>
      <c r="G437" s="690"/>
      <c r="H437" s="690"/>
      <c r="I437" s="690"/>
      <c r="J437" s="690"/>
      <c r="K437" s="690"/>
      <c r="L437" s="690"/>
      <c r="M437" s="690"/>
      <c r="N437" s="690"/>
      <c r="O437" s="690"/>
      <c r="P437" s="690"/>
      <c r="Q437" s="690"/>
      <c r="R437" s="690"/>
      <c r="S437" s="690"/>
      <c r="T437" s="690"/>
      <c r="U437" s="690"/>
      <c r="V437" s="690"/>
      <c r="W437" s="690"/>
      <c r="X437" s="690"/>
      <c r="Y437" s="690"/>
      <c r="Z437" s="690"/>
      <c r="AA437" s="690"/>
      <c r="AB437" s="690"/>
      <c r="AC437" s="690"/>
      <c r="AD437" s="690"/>
      <c r="AE437" s="690"/>
      <c r="AF437" s="690"/>
      <c r="AG437" s="690"/>
      <c r="AH437" s="690"/>
      <c r="AI437" s="690"/>
      <c r="AJ437" s="690"/>
      <c r="AK437" s="690"/>
      <c r="AL437" s="690"/>
      <c r="AM437" s="690"/>
      <c r="AN437" s="690"/>
      <c r="AO437" s="690"/>
      <c r="AP437" s="690"/>
      <c r="AQ437" s="690"/>
      <c r="AR437" s="690"/>
      <c r="AS437" s="690"/>
      <c r="AT437" s="690"/>
      <c r="AU437" s="690"/>
      <c r="AV437" s="690"/>
      <c r="AW437" s="690"/>
      <c r="AX437" s="690"/>
      <c r="AY437" s="690"/>
    </row>
    <row r="438" spans="1:54" ht="385.5" customHeight="1">
      <c r="A438" s="13"/>
      <c r="B438" s="667" t="s">
        <v>122</v>
      </c>
      <c r="C438" s="668"/>
      <c r="D438" s="668"/>
      <c r="E438" s="668"/>
      <c r="F438" s="668"/>
      <c r="G438" s="669"/>
      <c r="H438" s="22" t="s">
        <v>123</v>
      </c>
      <c r="I438" s="23"/>
      <c r="J438" s="23"/>
      <c r="K438" s="23"/>
      <c r="L438" s="23"/>
      <c r="M438" s="23"/>
      <c r="N438" s="218"/>
      <c r="O438" s="218"/>
      <c r="P438" s="218"/>
      <c r="Q438" s="218"/>
      <c r="R438" s="218"/>
      <c r="S438" s="218"/>
      <c r="T438" s="218"/>
      <c r="U438" s="218"/>
      <c r="V438" s="218"/>
      <c r="W438" s="218"/>
      <c r="X438" s="218"/>
      <c r="Y438" s="218"/>
      <c r="Z438" s="218"/>
      <c r="AA438" s="218"/>
      <c r="AB438" s="218"/>
      <c r="AC438" s="218"/>
      <c r="AD438" s="218"/>
      <c r="AE438" s="218"/>
      <c r="AF438" s="218"/>
      <c r="AG438" s="218"/>
      <c r="AH438" s="218"/>
      <c r="AI438" s="218"/>
      <c r="AJ438" s="218"/>
      <c r="AK438" s="218"/>
      <c r="AL438" s="218"/>
      <c r="AM438" s="218"/>
      <c r="AN438" s="218"/>
      <c r="AO438" s="218"/>
      <c r="AP438" s="218"/>
      <c r="AQ438" s="218"/>
      <c r="AR438" s="218"/>
      <c r="AS438" s="218"/>
      <c r="AT438" s="218"/>
      <c r="AU438" s="218"/>
      <c r="AV438" s="218"/>
      <c r="AW438" s="218"/>
      <c r="AX438" s="218"/>
      <c r="AY438" s="217"/>
      <c r="BB438" s="26"/>
    </row>
    <row r="439" spans="1:54" ht="348.95" customHeight="1">
      <c r="B439" s="394"/>
      <c r="C439" s="395"/>
      <c r="D439" s="395"/>
      <c r="E439" s="395"/>
      <c r="F439" s="395"/>
      <c r="G439" s="396"/>
      <c r="H439" s="25"/>
      <c r="I439" s="26"/>
      <c r="J439" s="26"/>
      <c r="K439" s="26"/>
      <c r="L439" s="26"/>
      <c r="M439" s="2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216"/>
    </row>
    <row r="440" spans="1:54" ht="324" customHeight="1" thickBot="1">
      <c r="B440" s="670"/>
      <c r="C440" s="671"/>
      <c r="D440" s="671"/>
      <c r="E440" s="671"/>
      <c r="F440" s="671"/>
      <c r="G440" s="672"/>
      <c r="H440" s="50"/>
      <c r="I440" s="51"/>
      <c r="J440" s="51"/>
      <c r="K440" s="51"/>
      <c r="L440" s="51"/>
      <c r="M440" s="51"/>
      <c r="N440" s="215"/>
      <c r="O440" s="215"/>
      <c r="P440" s="215"/>
      <c r="Q440" s="215"/>
      <c r="R440" s="215"/>
      <c r="S440" s="215"/>
      <c r="T440" s="215"/>
      <c r="U440" s="215"/>
      <c r="V440" s="215"/>
      <c r="W440" s="215"/>
      <c r="X440" s="215"/>
      <c r="Y440" s="215"/>
      <c r="Z440" s="215"/>
      <c r="AA440" s="215"/>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5"/>
      <c r="AX440" s="215"/>
      <c r="AY440" s="214"/>
    </row>
    <row r="441" spans="1:54" ht="41.25" customHeight="1">
      <c r="B441" s="19"/>
      <c r="C441" s="19"/>
      <c r="D441" s="19"/>
      <c r="E441" s="19"/>
      <c r="F441" s="19"/>
      <c r="G441" s="19"/>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7"/>
    </row>
    <row r="442" spans="1:54" ht="30" customHeight="1" thickBot="1">
      <c r="B442" s="307" t="s">
        <v>121</v>
      </c>
      <c r="C442" s="307"/>
      <c r="D442" s="307"/>
      <c r="E442" s="307"/>
      <c r="F442" s="308"/>
      <c r="G442" s="308"/>
      <c r="H442" s="309"/>
      <c r="I442" s="309"/>
      <c r="J442" s="309"/>
      <c r="K442" s="309"/>
      <c r="L442" s="309"/>
      <c r="M442" s="309"/>
      <c r="N442" s="309"/>
      <c r="O442" s="309"/>
      <c r="P442" s="309"/>
      <c r="Q442" s="309"/>
      <c r="R442" s="309"/>
      <c r="S442" s="309"/>
      <c r="T442" s="309"/>
      <c r="U442" s="309"/>
      <c r="V442" s="309"/>
      <c r="W442" s="309"/>
      <c r="X442" s="309"/>
      <c r="Y442" s="309"/>
      <c r="Z442" s="309"/>
      <c r="AA442" s="309"/>
      <c r="AB442" s="309"/>
      <c r="AC442" s="309"/>
      <c r="AD442" s="309"/>
      <c r="AE442" s="309"/>
      <c r="AF442" s="309"/>
      <c r="AG442" s="309"/>
      <c r="AH442" s="309"/>
      <c r="AI442" s="309"/>
      <c r="AJ442" s="309"/>
      <c r="AK442" s="309"/>
      <c r="AL442" s="309"/>
      <c r="AM442" s="309"/>
      <c r="AN442" s="309"/>
      <c r="AO442" s="309"/>
      <c r="AP442" s="309"/>
      <c r="AQ442" s="309"/>
      <c r="AR442" s="309"/>
      <c r="AS442" s="309"/>
      <c r="AT442" s="309"/>
      <c r="AU442" s="309"/>
      <c r="AV442" s="309"/>
      <c r="AW442" s="309"/>
      <c r="AX442" s="309"/>
      <c r="AY442" s="309"/>
    </row>
    <row r="443" spans="1:54" ht="24.75" customHeight="1">
      <c r="B443" s="310" t="s">
        <v>140</v>
      </c>
      <c r="C443" s="311"/>
      <c r="D443" s="311"/>
      <c r="E443" s="311"/>
      <c r="F443" s="311"/>
      <c r="G443" s="312"/>
      <c r="H443" s="319" t="s">
        <v>1396</v>
      </c>
      <c r="I443" s="320"/>
      <c r="J443" s="320"/>
      <c r="K443" s="320"/>
      <c r="L443" s="320"/>
      <c r="M443" s="320"/>
      <c r="N443" s="320"/>
      <c r="O443" s="320"/>
      <c r="P443" s="320"/>
      <c r="Q443" s="320"/>
      <c r="R443" s="320"/>
      <c r="S443" s="320"/>
      <c r="T443" s="320"/>
      <c r="U443" s="320"/>
      <c r="V443" s="320"/>
      <c r="W443" s="320"/>
      <c r="X443" s="320"/>
      <c r="Y443" s="320"/>
      <c r="Z443" s="320"/>
      <c r="AA443" s="320"/>
      <c r="AB443" s="320"/>
      <c r="AC443" s="321"/>
      <c r="AD443" s="319" t="s">
        <v>1404</v>
      </c>
      <c r="AE443" s="320"/>
      <c r="AF443" s="320"/>
      <c r="AG443" s="320"/>
      <c r="AH443" s="320"/>
      <c r="AI443" s="320"/>
      <c r="AJ443" s="320"/>
      <c r="AK443" s="320"/>
      <c r="AL443" s="320"/>
      <c r="AM443" s="320"/>
      <c r="AN443" s="320"/>
      <c r="AO443" s="320"/>
      <c r="AP443" s="320"/>
      <c r="AQ443" s="320"/>
      <c r="AR443" s="320"/>
      <c r="AS443" s="320"/>
      <c r="AT443" s="320"/>
      <c r="AU443" s="320"/>
      <c r="AV443" s="320"/>
      <c r="AW443" s="320"/>
      <c r="AX443" s="320"/>
      <c r="AY443" s="322"/>
    </row>
    <row r="444" spans="1:54" ht="24.75" customHeight="1">
      <c r="B444" s="313"/>
      <c r="C444" s="314"/>
      <c r="D444" s="314"/>
      <c r="E444" s="314"/>
      <c r="F444" s="314"/>
      <c r="G444" s="315"/>
      <c r="H444" s="326" t="s">
        <v>60</v>
      </c>
      <c r="I444" s="327"/>
      <c r="J444" s="327"/>
      <c r="K444" s="327"/>
      <c r="L444" s="328"/>
      <c r="M444" s="1138" t="s">
        <v>143</v>
      </c>
      <c r="N444" s="327"/>
      <c r="O444" s="327"/>
      <c r="P444" s="327"/>
      <c r="Q444" s="327"/>
      <c r="R444" s="327"/>
      <c r="S444" s="327"/>
      <c r="T444" s="327"/>
      <c r="U444" s="327"/>
      <c r="V444" s="327"/>
      <c r="W444" s="327"/>
      <c r="X444" s="327"/>
      <c r="Y444" s="328"/>
      <c r="Z444" s="323" t="s">
        <v>144</v>
      </c>
      <c r="AA444" s="324"/>
      <c r="AB444" s="324"/>
      <c r="AC444" s="325"/>
      <c r="AD444" s="326" t="s">
        <v>60</v>
      </c>
      <c r="AE444" s="327"/>
      <c r="AF444" s="327"/>
      <c r="AG444" s="327"/>
      <c r="AH444" s="328"/>
      <c r="AI444" s="329" t="s">
        <v>143</v>
      </c>
      <c r="AJ444" s="327"/>
      <c r="AK444" s="327"/>
      <c r="AL444" s="327"/>
      <c r="AM444" s="327"/>
      <c r="AN444" s="327"/>
      <c r="AO444" s="327"/>
      <c r="AP444" s="327"/>
      <c r="AQ444" s="327"/>
      <c r="AR444" s="327"/>
      <c r="AS444" s="327"/>
      <c r="AT444" s="327"/>
      <c r="AU444" s="328"/>
      <c r="AV444" s="323" t="s">
        <v>144</v>
      </c>
      <c r="AW444" s="324"/>
      <c r="AX444" s="324"/>
      <c r="AY444" s="330"/>
    </row>
    <row r="445" spans="1:54" ht="24.75" customHeight="1">
      <c r="B445" s="313"/>
      <c r="C445" s="314"/>
      <c r="D445" s="314"/>
      <c r="E445" s="314"/>
      <c r="F445" s="314"/>
      <c r="G445" s="315"/>
      <c r="H445" s="703" t="s">
        <v>148</v>
      </c>
      <c r="I445" s="600"/>
      <c r="J445" s="600"/>
      <c r="K445" s="600"/>
      <c r="L445" s="601"/>
      <c r="M445" s="1120" t="s">
        <v>1551</v>
      </c>
      <c r="N445" s="1139"/>
      <c r="O445" s="1139"/>
      <c r="P445" s="1139"/>
      <c r="Q445" s="1139"/>
      <c r="R445" s="1139"/>
      <c r="S445" s="1139"/>
      <c r="T445" s="1139"/>
      <c r="U445" s="1139"/>
      <c r="V445" s="1139"/>
      <c r="W445" s="1139"/>
      <c r="X445" s="1139"/>
      <c r="Y445" s="1140"/>
      <c r="Z445" s="1141">
        <v>2.2000000000000002</v>
      </c>
      <c r="AA445" s="1142"/>
      <c r="AB445" s="1142"/>
      <c r="AC445" s="1143"/>
      <c r="AD445" s="703"/>
      <c r="AE445" s="600"/>
      <c r="AF445" s="600"/>
      <c r="AG445" s="600"/>
      <c r="AH445" s="601"/>
      <c r="AI445" s="704"/>
      <c r="AJ445" s="705"/>
      <c r="AK445" s="705"/>
      <c r="AL445" s="705"/>
      <c r="AM445" s="705"/>
      <c r="AN445" s="705"/>
      <c r="AO445" s="705"/>
      <c r="AP445" s="705"/>
      <c r="AQ445" s="705"/>
      <c r="AR445" s="705"/>
      <c r="AS445" s="705"/>
      <c r="AT445" s="705"/>
      <c r="AU445" s="706"/>
      <c r="AV445" s="694"/>
      <c r="AW445" s="695"/>
      <c r="AX445" s="695"/>
      <c r="AY445" s="696"/>
    </row>
    <row r="446" spans="1:54" ht="24.75" customHeight="1">
      <c r="B446" s="313"/>
      <c r="C446" s="314"/>
      <c r="D446" s="314"/>
      <c r="E446" s="314"/>
      <c r="F446" s="314"/>
      <c r="G446" s="315"/>
      <c r="H446" s="341"/>
      <c r="I446" s="342"/>
      <c r="J446" s="342"/>
      <c r="K446" s="342"/>
      <c r="L446" s="343"/>
      <c r="M446" s="346"/>
      <c r="N446" s="347"/>
      <c r="O446" s="347"/>
      <c r="P446" s="347"/>
      <c r="Q446" s="347"/>
      <c r="R446" s="347"/>
      <c r="S446" s="347"/>
      <c r="T446" s="347"/>
      <c r="U446" s="347"/>
      <c r="V446" s="347"/>
      <c r="W446" s="347"/>
      <c r="X446" s="347"/>
      <c r="Y446" s="348"/>
      <c r="Z446" s="697"/>
      <c r="AA446" s="698"/>
      <c r="AB446" s="698"/>
      <c r="AC446" s="720"/>
      <c r="AD446" s="341"/>
      <c r="AE446" s="342"/>
      <c r="AF446" s="342"/>
      <c r="AG446" s="342"/>
      <c r="AH446" s="343"/>
      <c r="AI446" s="346"/>
      <c r="AJ446" s="347"/>
      <c r="AK446" s="347"/>
      <c r="AL446" s="347"/>
      <c r="AM446" s="347"/>
      <c r="AN446" s="347"/>
      <c r="AO446" s="347"/>
      <c r="AP446" s="347"/>
      <c r="AQ446" s="347"/>
      <c r="AR446" s="347"/>
      <c r="AS446" s="347"/>
      <c r="AT446" s="347"/>
      <c r="AU446" s="348"/>
      <c r="AV446" s="697"/>
      <c r="AW446" s="698"/>
      <c r="AX446" s="698"/>
      <c r="AY446" s="699"/>
    </row>
    <row r="447" spans="1:54" ht="24.75" customHeight="1">
      <c r="B447" s="313"/>
      <c r="C447" s="314"/>
      <c r="D447" s="314"/>
      <c r="E447" s="314"/>
      <c r="F447" s="314"/>
      <c r="G447" s="315"/>
      <c r="H447" s="341"/>
      <c r="I447" s="342"/>
      <c r="J447" s="342"/>
      <c r="K447" s="342"/>
      <c r="L447" s="343"/>
      <c r="M447" s="346"/>
      <c r="N447" s="347"/>
      <c r="O447" s="347"/>
      <c r="P447" s="347"/>
      <c r="Q447" s="347"/>
      <c r="R447" s="347"/>
      <c r="S447" s="347"/>
      <c r="T447" s="347"/>
      <c r="U447" s="347"/>
      <c r="V447" s="347"/>
      <c r="W447" s="347"/>
      <c r="X447" s="347"/>
      <c r="Y447" s="348"/>
      <c r="Z447" s="697"/>
      <c r="AA447" s="698"/>
      <c r="AB447" s="698"/>
      <c r="AC447" s="720"/>
      <c r="AD447" s="341"/>
      <c r="AE447" s="342"/>
      <c r="AF447" s="342"/>
      <c r="AG447" s="342"/>
      <c r="AH447" s="343"/>
      <c r="AI447" s="346"/>
      <c r="AJ447" s="347"/>
      <c r="AK447" s="347"/>
      <c r="AL447" s="347"/>
      <c r="AM447" s="347"/>
      <c r="AN447" s="347"/>
      <c r="AO447" s="347"/>
      <c r="AP447" s="347"/>
      <c r="AQ447" s="347"/>
      <c r="AR447" s="347"/>
      <c r="AS447" s="347"/>
      <c r="AT447" s="347"/>
      <c r="AU447" s="348"/>
      <c r="AV447" s="697"/>
      <c r="AW447" s="698"/>
      <c r="AX447" s="698"/>
      <c r="AY447" s="699"/>
    </row>
    <row r="448" spans="1:54" ht="24.75" customHeight="1">
      <c r="B448" s="313"/>
      <c r="C448" s="314"/>
      <c r="D448" s="314"/>
      <c r="E448" s="314"/>
      <c r="F448" s="314"/>
      <c r="G448" s="315"/>
      <c r="H448" s="341"/>
      <c r="I448" s="342"/>
      <c r="J448" s="342"/>
      <c r="K448" s="342"/>
      <c r="L448" s="343"/>
      <c r="M448" s="346"/>
      <c r="N448" s="347"/>
      <c r="O448" s="347"/>
      <c r="P448" s="347"/>
      <c r="Q448" s="347"/>
      <c r="R448" s="347"/>
      <c r="S448" s="347"/>
      <c r="T448" s="347"/>
      <c r="U448" s="347"/>
      <c r="V448" s="347"/>
      <c r="W448" s="347"/>
      <c r="X448" s="347"/>
      <c r="Y448" s="348"/>
      <c r="Z448" s="697"/>
      <c r="AA448" s="698"/>
      <c r="AB448" s="698"/>
      <c r="AC448" s="720"/>
      <c r="AD448" s="341"/>
      <c r="AE448" s="342"/>
      <c r="AF448" s="342"/>
      <c r="AG448" s="342"/>
      <c r="AH448" s="343"/>
      <c r="AI448" s="346"/>
      <c r="AJ448" s="347"/>
      <c r="AK448" s="347"/>
      <c r="AL448" s="347"/>
      <c r="AM448" s="347"/>
      <c r="AN448" s="347"/>
      <c r="AO448" s="347"/>
      <c r="AP448" s="347"/>
      <c r="AQ448" s="347"/>
      <c r="AR448" s="347"/>
      <c r="AS448" s="347"/>
      <c r="AT448" s="347"/>
      <c r="AU448" s="348"/>
      <c r="AV448" s="697"/>
      <c r="AW448" s="698"/>
      <c r="AX448" s="698"/>
      <c r="AY448" s="699"/>
    </row>
    <row r="449" spans="2:51" ht="24.75" customHeight="1">
      <c r="B449" s="313"/>
      <c r="C449" s="314"/>
      <c r="D449" s="314"/>
      <c r="E449" s="314"/>
      <c r="F449" s="314"/>
      <c r="G449" s="315"/>
      <c r="H449" s="341"/>
      <c r="I449" s="342"/>
      <c r="J449" s="342"/>
      <c r="K449" s="342"/>
      <c r="L449" s="343"/>
      <c r="M449" s="346"/>
      <c r="N449" s="347"/>
      <c r="O449" s="347"/>
      <c r="P449" s="347"/>
      <c r="Q449" s="347"/>
      <c r="R449" s="347"/>
      <c r="S449" s="347"/>
      <c r="T449" s="347"/>
      <c r="U449" s="347"/>
      <c r="V449" s="347"/>
      <c r="W449" s="347"/>
      <c r="X449" s="347"/>
      <c r="Y449" s="348"/>
      <c r="Z449" s="697"/>
      <c r="AA449" s="698"/>
      <c r="AB449" s="698"/>
      <c r="AC449" s="698"/>
      <c r="AD449" s="341"/>
      <c r="AE449" s="342"/>
      <c r="AF449" s="342"/>
      <c r="AG449" s="342"/>
      <c r="AH449" s="343"/>
      <c r="AI449" s="346"/>
      <c r="AJ449" s="347"/>
      <c r="AK449" s="347"/>
      <c r="AL449" s="347"/>
      <c r="AM449" s="347"/>
      <c r="AN449" s="347"/>
      <c r="AO449" s="347"/>
      <c r="AP449" s="347"/>
      <c r="AQ449" s="347"/>
      <c r="AR449" s="347"/>
      <c r="AS449" s="347"/>
      <c r="AT449" s="347"/>
      <c r="AU449" s="348"/>
      <c r="AV449" s="697"/>
      <c r="AW449" s="698"/>
      <c r="AX449" s="698"/>
      <c r="AY449" s="699"/>
    </row>
    <row r="450" spans="2:51" ht="24.75" customHeight="1">
      <c r="B450" s="313"/>
      <c r="C450" s="314"/>
      <c r="D450" s="314"/>
      <c r="E450" s="314"/>
      <c r="F450" s="314"/>
      <c r="G450" s="315"/>
      <c r="H450" s="341"/>
      <c r="I450" s="342"/>
      <c r="J450" s="342"/>
      <c r="K450" s="342"/>
      <c r="L450" s="343"/>
      <c r="M450" s="346"/>
      <c r="N450" s="347"/>
      <c r="O450" s="347"/>
      <c r="P450" s="347"/>
      <c r="Q450" s="347"/>
      <c r="R450" s="347"/>
      <c r="S450" s="347"/>
      <c r="T450" s="347"/>
      <c r="U450" s="347"/>
      <c r="V450" s="347"/>
      <c r="W450" s="347"/>
      <c r="X450" s="347"/>
      <c r="Y450" s="348"/>
      <c r="Z450" s="697"/>
      <c r="AA450" s="698"/>
      <c r="AB450" s="698"/>
      <c r="AC450" s="698"/>
      <c r="AD450" s="341"/>
      <c r="AE450" s="342"/>
      <c r="AF450" s="342"/>
      <c r="AG450" s="342"/>
      <c r="AH450" s="343"/>
      <c r="AI450" s="346"/>
      <c r="AJ450" s="347"/>
      <c r="AK450" s="347"/>
      <c r="AL450" s="347"/>
      <c r="AM450" s="347"/>
      <c r="AN450" s="347"/>
      <c r="AO450" s="347"/>
      <c r="AP450" s="347"/>
      <c r="AQ450" s="347"/>
      <c r="AR450" s="347"/>
      <c r="AS450" s="347"/>
      <c r="AT450" s="347"/>
      <c r="AU450" s="348"/>
      <c r="AV450" s="697"/>
      <c r="AW450" s="698"/>
      <c r="AX450" s="698"/>
      <c r="AY450" s="699"/>
    </row>
    <row r="451" spans="2:51" ht="24.75" customHeight="1">
      <c r="B451" s="313"/>
      <c r="C451" s="314"/>
      <c r="D451" s="314"/>
      <c r="E451" s="314"/>
      <c r="F451" s="314"/>
      <c r="G451" s="315"/>
      <c r="H451" s="341"/>
      <c r="I451" s="342"/>
      <c r="J451" s="342"/>
      <c r="K451" s="342"/>
      <c r="L451" s="343"/>
      <c r="M451" s="346"/>
      <c r="N451" s="347"/>
      <c r="O451" s="347"/>
      <c r="P451" s="347"/>
      <c r="Q451" s="347"/>
      <c r="R451" s="347"/>
      <c r="S451" s="347"/>
      <c r="T451" s="347"/>
      <c r="U451" s="347"/>
      <c r="V451" s="347"/>
      <c r="W451" s="347"/>
      <c r="X451" s="347"/>
      <c r="Y451" s="348"/>
      <c r="Z451" s="697"/>
      <c r="AA451" s="698"/>
      <c r="AB451" s="698"/>
      <c r="AC451" s="698"/>
      <c r="AD451" s="341"/>
      <c r="AE451" s="342"/>
      <c r="AF451" s="342"/>
      <c r="AG451" s="342"/>
      <c r="AH451" s="343"/>
      <c r="AI451" s="346"/>
      <c r="AJ451" s="347"/>
      <c r="AK451" s="347"/>
      <c r="AL451" s="347"/>
      <c r="AM451" s="347"/>
      <c r="AN451" s="347"/>
      <c r="AO451" s="347"/>
      <c r="AP451" s="347"/>
      <c r="AQ451" s="347"/>
      <c r="AR451" s="347"/>
      <c r="AS451" s="347"/>
      <c r="AT451" s="347"/>
      <c r="AU451" s="348"/>
      <c r="AV451" s="697"/>
      <c r="AW451" s="698"/>
      <c r="AX451" s="698"/>
      <c r="AY451" s="699"/>
    </row>
    <row r="452" spans="2:51" ht="24.75" customHeight="1">
      <c r="B452" s="313"/>
      <c r="C452" s="314"/>
      <c r="D452" s="314"/>
      <c r="E452" s="314"/>
      <c r="F452" s="314"/>
      <c r="G452" s="315"/>
      <c r="H452" s="642"/>
      <c r="I452" s="595"/>
      <c r="J452" s="595"/>
      <c r="K452" s="595"/>
      <c r="L452" s="596"/>
      <c r="M452" s="643"/>
      <c r="N452" s="644"/>
      <c r="O452" s="644"/>
      <c r="P452" s="644"/>
      <c r="Q452" s="644"/>
      <c r="R452" s="644"/>
      <c r="S452" s="644"/>
      <c r="T452" s="644"/>
      <c r="U452" s="644"/>
      <c r="V452" s="644"/>
      <c r="W452" s="644"/>
      <c r="X452" s="644"/>
      <c r="Y452" s="645"/>
      <c r="Z452" s="646"/>
      <c r="AA452" s="647"/>
      <c r="AB452" s="647"/>
      <c r="AC452" s="647"/>
      <c r="AD452" s="642"/>
      <c r="AE452" s="595"/>
      <c r="AF452" s="595"/>
      <c r="AG452" s="595"/>
      <c r="AH452" s="596"/>
      <c r="AI452" s="643"/>
      <c r="AJ452" s="644"/>
      <c r="AK452" s="644"/>
      <c r="AL452" s="644"/>
      <c r="AM452" s="644"/>
      <c r="AN452" s="644"/>
      <c r="AO452" s="644"/>
      <c r="AP452" s="644"/>
      <c r="AQ452" s="644"/>
      <c r="AR452" s="644"/>
      <c r="AS452" s="644"/>
      <c r="AT452" s="644"/>
      <c r="AU452" s="645"/>
      <c r="AV452" s="646"/>
      <c r="AW452" s="647"/>
      <c r="AX452" s="647"/>
      <c r="AY452" s="648"/>
    </row>
    <row r="453" spans="2:51" ht="24.75" customHeight="1">
      <c r="B453" s="313"/>
      <c r="C453" s="314"/>
      <c r="D453" s="314"/>
      <c r="E453" s="314"/>
      <c r="F453" s="314"/>
      <c r="G453" s="315"/>
      <c r="H453" s="716" t="s">
        <v>35</v>
      </c>
      <c r="I453" s="368"/>
      <c r="J453" s="368"/>
      <c r="K453" s="368"/>
      <c r="L453" s="368"/>
      <c r="M453" s="717"/>
      <c r="N453" s="718"/>
      <c r="O453" s="718"/>
      <c r="P453" s="718"/>
      <c r="Q453" s="718"/>
      <c r="R453" s="718"/>
      <c r="S453" s="718"/>
      <c r="T453" s="718"/>
      <c r="U453" s="718"/>
      <c r="V453" s="718"/>
      <c r="W453" s="718"/>
      <c r="X453" s="718"/>
      <c r="Y453" s="719"/>
      <c r="Z453" s="1005">
        <f>SUM(Z445:AC452)</f>
        <v>2.2000000000000002</v>
      </c>
      <c r="AA453" s="1006"/>
      <c r="AB453" s="1006"/>
      <c r="AC453" s="1007"/>
      <c r="AD453" s="716" t="s">
        <v>35</v>
      </c>
      <c r="AE453" s="368"/>
      <c r="AF453" s="368"/>
      <c r="AG453" s="368"/>
      <c r="AH453" s="368"/>
      <c r="AI453" s="717"/>
      <c r="AJ453" s="718"/>
      <c r="AK453" s="718"/>
      <c r="AL453" s="718"/>
      <c r="AM453" s="718"/>
      <c r="AN453" s="718"/>
      <c r="AO453" s="718"/>
      <c r="AP453" s="718"/>
      <c r="AQ453" s="718"/>
      <c r="AR453" s="718"/>
      <c r="AS453" s="718"/>
      <c r="AT453" s="718"/>
      <c r="AU453" s="719"/>
      <c r="AV453" s="639">
        <f>SUM(AV445:AY452)</f>
        <v>0</v>
      </c>
      <c r="AW453" s="640"/>
      <c r="AX453" s="640"/>
      <c r="AY453" s="641"/>
    </row>
    <row r="454" spans="2:51" ht="25.15" customHeight="1">
      <c r="B454" s="313"/>
      <c r="C454" s="314"/>
      <c r="D454" s="314"/>
      <c r="E454" s="314"/>
      <c r="F454" s="314"/>
      <c r="G454" s="315"/>
      <c r="H454" s="721" t="s">
        <v>1394</v>
      </c>
      <c r="I454" s="724"/>
      <c r="J454" s="724"/>
      <c r="K454" s="724"/>
      <c r="L454" s="724"/>
      <c r="M454" s="724"/>
      <c r="N454" s="724"/>
      <c r="O454" s="724"/>
      <c r="P454" s="724"/>
      <c r="Q454" s="724"/>
      <c r="R454" s="724"/>
      <c r="S454" s="724"/>
      <c r="T454" s="724"/>
      <c r="U454" s="724"/>
      <c r="V454" s="724"/>
      <c r="W454" s="724"/>
      <c r="X454" s="724"/>
      <c r="Y454" s="724"/>
      <c r="Z454" s="724"/>
      <c r="AA454" s="724"/>
      <c r="AB454" s="724"/>
      <c r="AC454" s="737"/>
      <c r="AD454" s="721" t="s">
        <v>1403</v>
      </c>
      <c r="AE454" s="724"/>
      <c r="AF454" s="724"/>
      <c r="AG454" s="724"/>
      <c r="AH454" s="724"/>
      <c r="AI454" s="724"/>
      <c r="AJ454" s="724"/>
      <c r="AK454" s="724"/>
      <c r="AL454" s="724"/>
      <c r="AM454" s="724"/>
      <c r="AN454" s="724"/>
      <c r="AO454" s="724"/>
      <c r="AP454" s="724"/>
      <c r="AQ454" s="724"/>
      <c r="AR454" s="724"/>
      <c r="AS454" s="724"/>
      <c r="AT454" s="724"/>
      <c r="AU454" s="724"/>
      <c r="AV454" s="724"/>
      <c r="AW454" s="724"/>
      <c r="AX454" s="724"/>
      <c r="AY454" s="725"/>
    </row>
    <row r="455" spans="2:51" ht="25.5" customHeight="1">
      <c r="B455" s="313"/>
      <c r="C455" s="314"/>
      <c r="D455" s="314"/>
      <c r="E455" s="314"/>
      <c r="F455" s="314"/>
      <c r="G455" s="315"/>
      <c r="H455" s="726" t="s">
        <v>60</v>
      </c>
      <c r="I455" s="519"/>
      <c r="J455" s="519"/>
      <c r="K455" s="519"/>
      <c r="L455" s="519"/>
      <c r="M455" s="329" t="s">
        <v>143</v>
      </c>
      <c r="N455" s="290"/>
      <c r="O455" s="290"/>
      <c r="P455" s="290"/>
      <c r="Q455" s="290"/>
      <c r="R455" s="290"/>
      <c r="S455" s="290"/>
      <c r="T455" s="290"/>
      <c r="U455" s="290"/>
      <c r="V455" s="290"/>
      <c r="W455" s="290"/>
      <c r="X455" s="290"/>
      <c r="Y455" s="731"/>
      <c r="Z455" s="323" t="s">
        <v>144</v>
      </c>
      <c r="AA455" s="732"/>
      <c r="AB455" s="732"/>
      <c r="AC455" s="738"/>
      <c r="AD455" s="726" t="s">
        <v>60</v>
      </c>
      <c r="AE455" s="519"/>
      <c r="AF455" s="519"/>
      <c r="AG455" s="519"/>
      <c r="AH455" s="519"/>
      <c r="AI455" s="329" t="s">
        <v>143</v>
      </c>
      <c r="AJ455" s="290"/>
      <c r="AK455" s="290"/>
      <c r="AL455" s="290"/>
      <c r="AM455" s="290"/>
      <c r="AN455" s="290"/>
      <c r="AO455" s="290"/>
      <c r="AP455" s="290"/>
      <c r="AQ455" s="290"/>
      <c r="AR455" s="290"/>
      <c r="AS455" s="290"/>
      <c r="AT455" s="290"/>
      <c r="AU455" s="731"/>
      <c r="AV455" s="323" t="s">
        <v>144</v>
      </c>
      <c r="AW455" s="732"/>
      <c r="AX455" s="732"/>
      <c r="AY455" s="733"/>
    </row>
    <row r="456" spans="2:51" ht="24.75" customHeight="1">
      <c r="B456" s="313"/>
      <c r="C456" s="314"/>
      <c r="D456" s="314"/>
      <c r="E456" s="314"/>
      <c r="F456" s="314"/>
      <c r="G456" s="315"/>
      <c r="H456" s="1092" t="s">
        <v>372</v>
      </c>
      <c r="I456" s="1093"/>
      <c r="J456" s="1093"/>
      <c r="K456" s="1093"/>
      <c r="L456" s="1094"/>
      <c r="M456" s="1095" t="s">
        <v>1076</v>
      </c>
      <c r="N456" s="1093"/>
      <c r="O456" s="1093"/>
      <c r="P456" s="1093"/>
      <c r="Q456" s="1093"/>
      <c r="R456" s="1093"/>
      <c r="S456" s="1093"/>
      <c r="T456" s="1093"/>
      <c r="U456" s="1093"/>
      <c r="V456" s="1093"/>
      <c r="W456" s="1093"/>
      <c r="X456" s="1093"/>
      <c r="Y456" s="1094"/>
      <c r="Z456" s="1131">
        <v>0.9</v>
      </c>
      <c r="AA456" s="1132"/>
      <c r="AB456" s="1132"/>
      <c r="AC456" s="1133"/>
      <c r="AD456" s="703"/>
      <c r="AE456" s="600"/>
      <c r="AF456" s="600"/>
      <c r="AG456" s="600"/>
      <c r="AH456" s="601"/>
      <c r="AI456" s="704"/>
      <c r="AJ456" s="734"/>
      <c r="AK456" s="734"/>
      <c r="AL456" s="734"/>
      <c r="AM456" s="734"/>
      <c r="AN456" s="734"/>
      <c r="AO456" s="734"/>
      <c r="AP456" s="734"/>
      <c r="AQ456" s="734"/>
      <c r="AR456" s="734"/>
      <c r="AS456" s="734"/>
      <c r="AT456" s="734"/>
      <c r="AU456" s="735"/>
      <c r="AV456" s="694"/>
      <c r="AW456" s="695"/>
      <c r="AX456" s="695"/>
      <c r="AY456" s="696"/>
    </row>
    <row r="457" spans="2:51" ht="24.75" customHeight="1">
      <c r="B457" s="313"/>
      <c r="C457" s="314"/>
      <c r="D457" s="314"/>
      <c r="E457" s="314"/>
      <c r="F457" s="314"/>
      <c r="G457" s="315"/>
      <c r="H457" s="341"/>
      <c r="I457" s="342"/>
      <c r="J457" s="342"/>
      <c r="K457" s="342"/>
      <c r="L457" s="343"/>
      <c r="M457" s="1134" t="s">
        <v>1554</v>
      </c>
      <c r="N457" s="342"/>
      <c r="O457" s="342"/>
      <c r="P457" s="342"/>
      <c r="Q457" s="342"/>
      <c r="R457" s="342"/>
      <c r="S457" s="342"/>
      <c r="T457" s="342"/>
      <c r="U457" s="342"/>
      <c r="V457" s="342"/>
      <c r="W457" s="342"/>
      <c r="X457" s="342"/>
      <c r="Y457" s="343"/>
      <c r="Z457" s="1135">
        <v>0.6</v>
      </c>
      <c r="AA457" s="1136"/>
      <c r="AB457" s="1136"/>
      <c r="AC457" s="1137"/>
      <c r="AD457" s="341"/>
      <c r="AE457" s="342"/>
      <c r="AF457" s="342"/>
      <c r="AG457" s="342"/>
      <c r="AH457" s="343"/>
      <c r="AI457" s="346"/>
      <c r="AJ457" s="347"/>
      <c r="AK457" s="347"/>
      <c r="AL457" s="347"/>
      <c r="AM457" s="347"/>
      <c r="AN457" s="347"/>
      <c r="AO457" s="347"/>
      <c r="AP457" s="347"/>
      <c r="AQ457" s="347"/>
      <c r="AR457" s="347"/>
      <c r="AS457" s="347"/>
      <c r="AT457" s="347"/>
      <c r="AU457" s="348"/>
      <c r="AV457" s="697"/>
      <c r="AW457" s="698"/>
      <c r="AX457" s="698"/>
      <c r="AY457" s="699"/>
    </row>
    <row r="458" spans="2:51" ht="24.75" customHeight="1">
      <c r="B458" s="313"/>
      <c r="C458" s="314"/>
      <c r="D458" s="314"/>
      <c r="E458" s="314"/>
      <c r="F458" s="314"/>
      <c r="G458" s="315"/>
      <c r="H458" s="341"/>
      <c r="I458" s="342"/>
      <c r="J458" s="342"/>
      <c r="K458" s="342"/>
      <c r="L458" s="343"/>
      <c r="M458" s="346"/>
      <c r="N458" s="347"/>
      <c r="O458" s="347"/>
      <c r="P458" s="347"/>
      <c r="Q458" s="347"/>
      <c r="R458" s="347"/>
      <c r="S458" s="347"/>
      <c r="T458" s="347"/>
      <c r="U458" s="347"/>
      <c r="V458" s="347"/>
      <c r="W458" s="347"/>
      <c r="X458" s="347"/>
      <c r="Y458" s="348"/>
      <c r="Z458" s="697"/>
      <c r="AA458" s="698"/>
      <c r="AB458" s="698"/>
      <c r="AC458" s="720"/>
      <c r="AD458" s="341"/>
      <c r="AE458" s="342"/>
      <c r="AF458" s="342"/>
      <c r="AG458" s="342"/>
      <c r="AH458" s="343"/>
      <c r="AI458" s="346"/>
      <c r="AJ458" s="347"/>
      <c r="AK458" s="347"/>
      <c r="AL458" s="347"/>
      <c r="AM458" s="347"/>
      <c r="AN458" s="347"/>
      <c r="AO458" s="347"/>
      <c r="AP458" s="347"/>
      <c r="AQ458" s="347"/>
      <c r="AR458" s="347"/>
      <c r="AS458" s="347"/>
      <c r="AT458" s="347"/>
      <c r="AU458" s="348"/>
      <c r="AV458" s="697"/>
      <c r="AW458" s="698"/>
      <c r="AX458" s="698"/>
      <c r="AY458" s="699"/>
    </row>
    <row r="459" spans="2:51" ht="24.75" customHeight="1">
      <c r="B459" s="313"/>
      <c r="C459" s="314"/>
      <c r="D459" s="314"/>
      <c r="E459" s="314"/>
      <c r="F459" s="314"/>
      <c r="G459" s="315"/>
      <c r="H459" s="341"/>
      <c r="I459" s="342"/>
      <c r="J459" s="342"/>
      <c r="K459" s="342"/>
      <c r="L459" s="343"/>
      <c r="M459" s="346"/>
      <c r="N459" s="347"/>
      <c r="O459" s="347"/>
      <c r="P459" s="347"/>
      <c r="Q459" s="347"/>
      <c r="R459" s="347"/>
      <c r="S459" s="347"/>
      <c r="T459" s="347"/>
      <c r="U459" s="347"/>
      <c r="V459" s="347"/>
      <c r="W459" s="347"/>
      <c r="X459" s="347"/>
      <c r="Y459" s="348"/>
      <c r="Z459" s="697"/>
      <c r="AA459" s="698"/>
      <c r="AB459" s="698"/>
      <c r="AC459" s="720"/>
      <c r="AD459" s="341"/>
      <c r="AE459" s="342"/>
      <c r="AF459" s="342"/>
      <c r="AG459" s="342"/>
      <c r="AH459" s="343"/>
      <c r="AI459" s="346"/>
      <c r="AJ459" s="347"/>
      <c r="AK459" s="347"/>
      <c r="AL459" s="347"/>
      <c r="AM459" s="347"/>
      <c r="AN459" s="347"/>
      <c r="AO459" s="347"/>
      <c r="AP459" s="347"/>
      <c r="AQ459" s="347"/>
      <c r="AR459" s="347"/>
      <c r="AS459" s="347"/>
      <c r="AT459" s="347"/>
      <c r="AU459" s="348"/>
      <c r="AV459" s="697"/>
      <c r="AW459" s="698"/>
      <c r="AX459" s="698"/>
      <c r="AY459" s="699"/>
    </row>
    <row r="460" spans="2:51" ht="24.75" customHeight="1">
      <c r="B460" s="313"/>
      <c r="C460" s="314"/>
      <c r="D460" s="314"/>
      <c r="E460" s="314"/>
      <c r="F460" s="314"/>
      <c r="G460" s="315"/>
      <c r="H460" s="341"/>
      <c r="I460" s="342"/>
      <c r="J460" s="342"/>
      <c r="K460" s="342"/>
      <c r="L460" s="343"/>
      <c r="M460" s="346"/>
      <c r="N460" s="347"/>
      <c r="O460" s="347"/>
      <c r="P460" s="347"/>
      <c r="Q460" s="347"/>
      <c r="R460" s="347"/>
      <c r="S460" s="347"/>
      <c r="T460" s="347"/>
      <c r="U460" s="347"/>
      <c r="V460" s="347"/>
      <c r="W460" s="347"/>
      <c r="X460" s="347"/>
      <c r="Y460" s="348"/>
      <c r="Z460" s="697"/>
      <c r="AA460" s="698"/>
      <c r="AB460" s="698"/>
      <c r="AC460" s="698"/>
      <c r="AD460" s="341"/>
      <c r="AE460" s="342"/>
      <c r="AF460" s="342"/>
      <c r="AG460" s="342"/>
      <c r="AH460" s="343"/>
      <c r="AI460" s="346"/>
      <c r="AJ460" s="347"/>
      <c r="AK460" s="347"/>
      <c r="AL460" s="347"/>
      <c r="AM460" s="347"/>
      <c r="AN460" s="347"/>
      <c r="AO460" s="347"/>
      <c r="AP460" s="347"/>
      <c r="AQ460" s="347"/>
      <c r="AR460" s="347"/>
      <c r="AS460" s="347"/>
      <c r="AT460" s="347"/>
      <c r="AU460" s="348"/>
      <c r="AV460" s="697"/>
      <c r="AW460" s="698"/>
      <c r="AX460" s="698"/>
      <c r="AY460" s="699"/>
    </row>
    <row r="461" spans="2:51" ht="24.75" customHeight="1">
      <c r="B461" s="313"/>
      <c r="C461" s="314"/>
      <c r="D461" s="314"/>
      <c r="E461" s="314"/>
      <c r="F461" s="314"/>
      <c r="G461" s="315"/>
      <c r="H461" s="341"/>
      <c r="I461" s="342"/>
      <c r="J461" s="342"/>
      <c r="K461" s="342"/>
      <c r="L461" s="343"/>
      <c r="M461" s="346"/>
      <c r="N461" s="347"/>
      <c r="O461" s="347"/>
      <c r="P461" s="347"/>
      <c r="Q461" s="347"/>
      <c r="R461" s="347"/>
      <c r="S461" s="347"/>
      <c r="T461" s="347"/>
      <c r="U461" s="347"/>
      <c r="V461" s="347"/>
      <c r="W461" s="347"/>
      <c r="X461" s="347"/>
      <c r="Y461" s="348"/>
      <c r="Z461" s="697"/>
      <c r="AA461" s="698"/>
      <c r="AB461" s="698"/>
      <c r="AC461" s="698"/>
      <c r="AD461" s="341"/>
      <c r="AE461" s="342"/>
      <c r="AF461" s="342"/>
      <c r="AG461" s="342"/>
      <c r="AH461" s="343"/>
      <c r="AI461" s="346"/>
      <c r="AJ461" s="347"/>
      <c r="AK461" s="347"/>
      <c r="AL461" s="347"/>
      <c r="AM461" s="347"/>
      <c r="AN461" s="347"/>
      <c r="AO461" s="347"/>
      <c r="AP461" s="347"/>
      <c r="AQ461" s="347"/>
      <c r="AR461" s="347"/>
      <c r="AS461" s="347"/>
      <c r="AT461" s="347"/>
      <c r="AU461" s="348"/>
      <c r="AV461" s="697"/>
      <c r="AW461" s="698"/>
      <c r="AX461" s="698"/>
      <c r="AY461" s="699"/>
    </row>
    <row r="462" spans="2:51" ht="24.75" customHeight="1">
      <c r="B462" s="313"/>
      <c r="C462" s="314"/>
      <c r="D462" s="314"/>
      <c r="E462" s="314"/>
      <c r="F462" s="314"/>
      <c r="G462" s="315"/>
      <c r="H462" s="341"/>
      <c r="I462" s="342"/>
      <c r="J462" s="342"/>
      <c r="K462" s="342"/>
      <c r="L462" s="343"/>
      <c r="M462" s="346"/>
      <c r="N462" s="347"/>
      <c r="O462" s="347"/>
      <c r="P462" s="347"/>
      <c r="Q462" s="347"/>
      <c r="R462" s="347"/>
      <c r="S462" s="347"/>
      <c r="T462" s="347"/>
      <c r="U462" s="347"/>
      <c r="V462" s="347"/>
      <c r="W462" s="347"/>
      <c r="X462" s="347"/>
      <c r="Y462" s="348"/>
      <c r="Z462" s="697"/>
      <c r="AA462" s="698"/>
      <c r="AB462" s="698"/>
      <c r="AC462" s="698"/>
      <c r="AD462" s="341"/>
      <c r="AE462" s="342"/>
      <c r="AF462" s="342"/>
      <c r="AG462" s="342"/>
      <c r="AH462" s="343"/>
      <c r="AI462" s="346"/>
      <c r="AJ462" s="347"/>
      <c r="AK462" s="347"/>
      <c r="AL462" s="347"/>
      <c r="AM462" s="347"/>
      <c r="AN462" s="347"/>
      <c r="AO462" s="347"/>
      <c r="AP462" s="347"/>
      <c r="AQ462" s="347"/>
      <c r="AR462" s="347"/>
      <c r="AS462" s="347"/>
      <c r="AT462" s="347"/>
      <c r="AU462" s="348"/>
      <c r="AV462" s="697"/>
      <c r="AW462" s="698"/>
      <c r="AX462" s="698"/>
      <c r="AY462" s="699"/>
    </row>
    <row r="463" spans="2:51" ht="24.75" customHeight="1">
      <c r="B463" s="313"/>
      <c r="C463" s="314"/>
      <c r="D463" s="314"/>
      <c r="E463" s="314"/>
      <c r="F463" s="314"/>
      <c r="G463" s="315"/>
      <c r="H463" s="642"/>
      <c r="I463" s="595"/>
      <c r="J463" s="595"/>
      <c r="K463" s="595"/>
      <c r="L463" s="596"/>
      <c r="M463" s="643"/>
      <c r="N463" s="644"/>
      <c r="O463" s="644"/>
      <c r="P463" s="644"/>
      <c r="Q463" s="644"/>
      <c r="R463" s="644"/>
      <c r="S463" s="644"/>
      <c r="T463" s="644"/>
      <c r="U463" s="644"/>
      <c r="V463" s="644"/>
      <c r="W463" s="644"/>
      <c r="X463" s="644"/>
      <c r="Y463" s="645"/>
      <c r="Z463" s="646"/>
      <c r="AA463" s="647"/>
      <c r="AB463" s="647"/>
      <c r="AC463" s="647"/>
      <c r="AD463" s="642"/>
      <c r="AE463" s="595"/>
      <c r="AF463" s="595"/>
      <c r="AG463" s="595"/>
      <c r="AH463" s="596"/>
      <c r="AI463" s="643"/>
      <c r="AJ463" s="644"/>
      <c r="AK463" s="644"/>
      <c r="AL463" s="644"/>
      <c r="AM463" s="644"/>
      <c r="AN463" s="644"/>
      <c r="AO463" s="644"/>
      <c r="AP463" s="644"/>
      <c r="AQ463" s="644"/>
      <c r="AR463" s="644"/>
      <c r="AS463" s="644"/>
      <c r="AT463" s="644"/>
      <c r="AU463" s="645"/>
      <c r="AV463" s="646"/>
      <c r="AW463" s="647"/>
      <c r="AX463" s="647"/>
      <c r="AY463" s="648"/>
    </row>
    <row r="464" spans="2:51" ht="24.75" customHeight="1">
      <c r="B464" s="313"/>
      <c r="C464" s="314"/>
      <c r="D464" s="314"/>
      <c r="E464" s="314"/>
      <c r="F464" s="314"/>
      <c r="G464" s="315"/>
      <c r="H464" s="716" t="s">
        <v>35</v>
      </c>
      <c r="I464" s="368"/>
      <c r="J464" s="368"/>
      <c r="K464" s="368"/>
      <c r="L464" s="368"/>
      <c r="M464" s="717"/>
      <c r="N464" s="718"/>
      <c r="O464" s="718"/>
      <c r="P464" s="718"/>
      <c r="Q464" s="718"/>
      <c r="R464" s="718"/>
      <c r="S464" s="718"/>
      <c r="T464" s="718"/>
      <c r="U464" s="718"/>
      <c r="V464" s="718"/>
      <c r="W464" s="718"/>
      <c r="X464" s="718"/>
      <c r="Y464" s="719"/>
      <c r="Z464" s="1128">
        <f>SUM(Z456:AC463)</f>
        <v>1.5</v>
      </c>
      <c r="AA464" s="1129"/>
      <c r="AB464" s="1129"/>
      <c r="AC464" s="1130"/>
      <c r="AD464" s="716" t="s">
        <v>35</v>
      </c>
      <c r="AE464" s="368"/>
      <c r="AF464" s="368"/>
      <c r="AG464" s="368"/>
      <c r="AH464" s="368"/>
      <c r="AI464" s="717"/>
      <c r="AJ464" s="718"/>
      <c r="AK464" s="718"/>
      <c r="AL464" s="718"/>
      <c r="AM464" s="718"/>
      <c r="AN464" s="718"/>
      <c r="AO464" s="718"/>
      <c r="AP464" s="718"/>
      <c r="AQ464" s="718"/>
      <c r="AR464" s="718"/>
      <c r="AS464" s="718"/>
      <c r="AT464" s="718"/>
      <c r="AU464" s="719"/>
      <c r="AV464" s="639">
        <f>SUM(AV456:AY463)</f>
        <v>0</v>
      </c>
      <c r="AW464" s="640"/>
      <c r="AX464" s="640"/>
      <c r="AY464" s="641"/>
    </row>
    <row r="465" spans="2:51" ht="24.75" customHeight="1">
      <c r="B465" s="313"/>
      <c r="C465" s="314"/>
      <c r="D465" s="314"/>
      <c r="E465" s="314"/>
      <c r="F465" s="314"/>
      <c r="G465" s="315"/>
      <c r="H465" s="721" t="s">
        <v>1402</v>
      </c>
      <c r="I465" s="724"/>
      <c r="J465" s="724"/>
      <c r="K465" s="724"/>
      <c r="L465" s="724"/>
      <c r="M465" s="724"/>
      <c r="N465" s="724"/>
      <c r="O465" s="724"/>
      <c r="P465" s="724"/>
      <c r="Q465" s="724"/>
      <c r="R465" s="724"/>
      <c r="S465" s="724"/>
      <c r="T465" s="724"/>
      <c r="U465" s="724"/>
      <c r="V465" s="724"/>
      <c r="W465" s="724"/>
      <c r="X465" s="724"/>
      <c r="Y465" s="724"/>
      <c r="Z465" s="724"/>
      <c r="AA465" s="724"/>
      <c r="AB465" s="724"/>
      <c r="AC465" s="737"/>
      <c r="AD465" s="721" t="s">
        <v>1401</v>
      </c>
      <c r="AE465" s="724"/>
      <c r="AF465" s="724"/>
      <c r="AG465" s="724"/>
      <c r="AH465" s="724"/>
      <c r="AI465" s="724"/>
      <c r="AJ465" s="724"/>
      <c r="AK465" s="724"/>
      <c r="AL465" s="724"/>
      <c r="AM465" s="724"/>
      <c r="AN465" s="724"/>
      <c r="AO465" s="724"/>
      <c r="AP465" s="724"/>
      <c r="AQ465" s="724"/>
      <c r="AR465" s="724"/>
      <c r="AS465" s="724"/>
      <c r="AT465" s="724"/>
      <c r="AU465" s="724"/>
      <c r="AV465" s="724"/>
      <c r="AW465" s="724"/>
      <c r="AX465" s="724"/>
      <c r="AY465" s="725"/>
    </row>
    <row r="466" spans="2:51" ht="24.75" customHeight="1">
      <c r="B466" s="313"/>
      <c r="C466" s="314"/>
      <c r="D466" s="314"/>
      <c r="E466" s="314"/>
      <c r="F466" s="314"/>
      <c r="G466" s="315"/>
      <c r="H466" s="726" t="s">
        <v>60</v>
      </c>
      <c r="I466" s="519"/>
      <c r="J466" s="519"/>
      <c r="K466" s="519"/>
      <c r="L466" s="519"/>
      <c r="M466" s="329" t="s">
        <v>143</v>
      </c>
      <c r="N466" s="290"/>
      <c r="O466" s="290"/>
      <c r="P466" s="290"/>
      <c r="Q466" s="290"/>
      <c r="R466" s="290"/>
      <c r="S466" s="290"/>
      <c r="T466" s="290"/>
      <c r="U466" s="290"/>
      <c r="V466" s="290"/>
      <c r="W466" s="290"/>
      <c r="X466" s="290"/>
      <c r="Y466" s="731"/>
      <c r="Z466" s="323" t="s">
        <v>144</v>
      </c>
      <c r="AA466" s="732"/>
      <c r="AB466" s="732"/>
      <c r="AC466" s="738"/>
      <c r="AD466" s="726" t="s">
        <v>60</v>
      </c>
      <c r="AE466" s="519"/>
      <c r="AF466" s="519"/>
      <c r="AG466" s="519"/>
      <c r="AH466" s="519"/>
      <c r="AI466" s="329" t="s">
        <v>143</v>
      </c>
      <c r="AJ466" s="290"/>
      <c r="AK466" s="290"/>
      <c r="AL466" s="290"/>
      <c r="AM466" s="290"/>
      <c r="AN466" s="290"/>
      <c r="AO466" s="290"/>
      <c r="AP466" s="290"/>
      <c r="AQ466" s="290"/>
      <c r="AR466" s="290"/>
      <c r="AS466" s="290"/>
      <c r="AT466" s="290"/>
      <c r="AU466" s="731"/>
      <c r="AV466" s="323" t="s">
        <v>144</v>
      </c>
      <c r="AW466" s="732"/>
      <c r="AX466" s="732"/>
      <c r="AY466" s="733"/>
    </row>
    <row r="467" spans="2:51" ht="24.75" customHeight="1">
      <c r="B467" s="313"/>
      <c r="C467" s="314"/>
      <c r="D467" s="314"/>
      <c r="E467" s="314"/>
      <c r="F467" s="314"/>
      <c r="G467" s="315"/>
      <c r="H467" s="703" t="s">
        <v>148</v>
      </c>
      <c r="I467" s="600"/>
      <c r="J467" s="600"/>
      <c r="K467" s="600"/>
      <c r="L467" s="601"/>
      <c r="M467" s="1124" t="s">
        <v>1400</v>
      </c>
      <c r="N467" s="600"/>
      <c r="O467" s="600"/>
      <c r="P467" s="600"/>
      <c r="Q467" s="600"/>
      <c r="R467" s="600"/>
      <c r="S467" s="600"/>
      <c r="T467" s="600"/>
      <c r="U467" s="600"/>
      <c r="V467" s="600"/>
      <c r="W467" s="600"/>
      <c r="X467" s="600"/>
      <c r="Y467" s="601"/>
      <c r="Z467" s="1125">
        <v>4.7</v>
      </c>
      <c r="AA467" s="1126"/>
      <c r="AB467" s="1126"/>
      <c r="AC467" s="1127"/>
      <c r="AD467" s="703"/>
      <c r="AE467" s="600"/>
      <c r="AF467" s="600"/>
      <c r="AG467" s="600"/>
      <c r="AH467" s="601"/>
      <c r="AI467" s="704"/>
      <c r="AJ467" s="734"/>
      <c r="AK467" s="734"/>
      <c r="AL467" s="734"/>
      <c r="AM467" s="734"/>
      <c r="AN467" s="734"/>
      <c r="AO467" s="734"/>
      <c r="AP467" s="734"/>
      <c r="AQ467" s="734"/>
      <c r="AR467" s="734"/>
      <c r="AS467" s="734"/>
      <c r="AT467" s="734"/>
      <c r="AU467" s="735"/>
      <c r="AV467" s="694"/>
      <c r="AW467" s="695"/>
      <c r="AX467" s="695"/>
      <c r="AY467" s="696"/>
    </row>
    <row r="468" spans="2:51" ht="24.75" customHeight="1">
      <c r="B468" s="313"/>
      <c r="C468" s="314"/>
      <c r="D468" s="314"/>
      <c r="E468" s="314"/>
      <c r="F468" s="314"/>
      <c r="G468" s="315"/>
      <c r="H468" s="341"/>
      <c r="I468" s="342"/>
      <c r="J468" s="342"/>
      <c r="K468" s="342"/>
      <c r="L468" s="343"/>
      <c r="M468" s="346"/>
      <c r="N468" s="347"/>
      <c r="O468" s="347"/>
      <c r="P468" s="347"/>
      <c r="Q468" s="347"/>
      <c r="R468" s="347"/>
      <c r="S468" s="347"/>
      <c r="T468" s="347"/>
      <c r="U468" s="347"/>
      <c r="V468" s="347"/>
      <c r="W468" s="347"/>
      <c r="X468" s="347"/>
      <c r="Y468" s="348"/>
      <c r="Z468" s="697"/>
      <c r="AA468" s="698"/>
      <c r="AB468" s="698"/>
      <c r="AC468" s="720"/>
      <c r="AD468" s="341"/>
      <c r="AE468" s="342"/>
      <c r="AF468" s="342"/>
      <c r="AG468" s="342"/>
      <c r="AH468" s="343"/>
      <c r="AI468" s="346"/>
      <c r="AJ468" s="347"/>
      <c r="AK468" s="347"/>
      <c r="AL468" s="347"/>
      <c r="AM468" s="347"/>
      <c r="AN468" s="347"/>
      <c r="AO468" s="347"/>
      <c r="AP468" s="347"/>
      <c r="AQ468" s="347"/>
      <c r="AR468" s="347"/>
      <c r="AS468" s="347"/>
      <c r="AT468" s="347"/>
      <c r="AU468" s="348"/>
      <c r="AV468" s="697"/>
      <c r="AW468" s="698"/>
      <c r="AX468" s="698"/>
      <c r="AY468" s="699"/>
    </row>
    <row r="469" spans="2:51" ht="24.75" customHeight="1">
      <c r="B469" s="313"/>
      <c r="C469" s="314"/>
      <c r="D469" s="314"/>
      <c r="E469" s="314"/>
      <c r="F469" s="314"/>
      <c r="G469" s="315"/>
      <c r="H469" s="341"/>
      <c r="I469" s="342"/>
      <c r="J469" s="342"/>
      <c r="K469" s="342"/>
      <c r="L469" s="343"/>
      <c r="M469" s="346"/>
      <c r="N469" s="347"/>
      <c r="O469" s="347"/>
      <c r="P469" s="347"/>
      <c r="Q469" s="347"/>
      <c r="R469" s="347"/>
      <c r="S469" s="347"/>
      <c r="T469" s="347"/>
      <c r="U469" s="347"/>
      <c r="V469" s="347"/>
      <c r="W469" s="347"/>
      <c r="X469" s="347"/>
      <c r="Y469" s="348"/>
      <c r="Z469" s="697"/>
      <c r="AA469" s="698"/>
      <c r="AB469" s="698"/>
      <c r="AC469" s="720"/>
      <c r="AD469" s="341"/>
      <c r="AE469" s="342"/>
      <c r="AF469" s="342"/>
      <c r="AG469" s="342"/>
      <c r="AH469" s="343"/>
      <c r="AI469" s="346"/>
      <c r="AJ469" s="347"/>
      <c r="AK469" s="347"/>
      <c r="AL469" s="347"/>
      <c r="AM469" s="347"/>
      <c r="AN469" s="347"/>
      <c r="AO469" s="347"/>
      <c r="AP469" s="347"/>
      <c r="AQ469" s="347"/>
      <c r="AR469" s="347"/>
      <c r="AS469" s="347"/>
      <c r="AT469" s="347"/>
      <c r="AU469" s="348"/>
      <c r="AV469" s="697"/>
      <c r="AW469" s="698"/>
      <c r="AX469" s="698"/>
      <c r="AY469" s="699"/>
    </row>
    <row r="470" spans="2:51" ht="24.75" customHeight="1">
      <c r="B470" s="313"/>
      <c r="C470" s="314"/>
      <c r="D470" s="314"/>
      <c r="E470" s="314"/>
      <c r="F470" s="314"/>
      <c r="G470" s="315"/>
      <c r="H470" s="341"/>
      <c r="I470" s="342"/>
      <c r="J470" s="342"/>
      <c r="K470" s="342"/>
      <c r="L470" s="343"/>
      <c r="M470" s="346"/>
      <c r="N470" s="347"/>
      <c r="O470" s="347"/>
      <c r="P470" s="347"/>
      <c r="Q470" s="347"/>
      <c r="R470" s="347"/>
      <c r="S470" s="347"/>
      <c r="T470" s="347"/>
      <c r="U470" s="347"/>
      <c r="V470" s="347"/>
      <c r="W470" s="347"/>
      <c r="X470" s="347"/>
      <c r="Y470" s="348"/>
      <c r="Z470" s="697"/>
      <c r="AA470" s="698"/>
      <c r="AB470" s="698"/>
      <c r="AC470" s="720"/>
      <c r="AD470" s="341"/>
      <c r="AE470" s="342"/>
      <c r="AF470" s="342"/>
      <c r="AG470" s="342"/>
      <c r="AH470" s="343"/>
      <c r="AI470" s="346"/>
      <c r="AJ470" s="347"/>
      <c r="AK470" s="347"/>
      <c r="AL470" s="347"/>
      <c r="AM470" s="347"/>
      <c r="AN470" s="347"/>
      <c r="AO470" s="347"/>
      <c r="AP470" s="347"/>
      <c r="AQ470" s="347"/>
      <c r="AR470" s="347"/>
      <c r="AS470" s="347"/>
      <c r="AT470" s="347"/>
      <c r="AU470" s="348"/>
      <c r="AV470" s="697"/>
      <c r="AW470" s="698"/>
      <c r="AX470" s="698"/>
      <c r="AY470" s="699"/>
    </row>
    <row r="471" spans="2:51" ht="24.75" customHeight="1">
      <c r="B471" s="313"/>
      <c r="C471" s="314"/>
      <c r="D471" s="314"/>
      <c r="E471" s="314"/>
      <c r="F471" s="314"/>
      <c r="G471" s="315"/>
      <c r="H471" s="341"/>
      <c r="I471" s="342"/>
      <c r="J471" s="342"/>
      <c r="K471" s="342"/>
      <c r="L471" s="343"/>
      <c r="M471" s="346"/>
      <c r="N471" s="347"/>
      <c r="O471" s="347"/>
      <c r="P471" s="347"/>
      <c r="Q471" s="347"/>
      <c r="R471" s="347"/>
      <c r="S471" s="347"/>
      <c r="T471" s="347"/>
      <c r="U471" s="347"/>
      <c r="V471" s="347"/>
      <c r="W471" s="347"/>
      <c r="X471" s="347"/>
      <c r="Y471" s="348"/>
      <c r="Z471" s="697"/>
      <c r="AA471" s="698"/>
      <c r="AB471" s="698"/>
      <c r="AC471" s="698"/>
      <c r="AD471" s="341"/>
      <c r="AE471" s="342"/>
      <c r="AF471" s="342"/>
      <c r="AG471" s="342"/>
      <c r="AH471" s="343"/>
      <c r="AI471" s="346"/>
      <c r="AJ471" s="347"/>
      <c r="AK471" s="347"/>
      <c r="AL471" s="347"/>
      <c r="AM471" s="347"/>
      <c r="AN471" s="347"/>
      <c r="AO471" s="347"/>
      <c r="AP471" s="347"/>
      <c r="AQ471" s="347"/>
      <c r="AR471" s="347"/>
      <c r="AS471" s="347"/>
      <c r="AT471" s="347"/>
      <c r="AU471" s="348"/>
      <c r="AV471" s="697"/>
      <c r="AW471" s="698"/>
      <c r="AX471" s="698"/>
      <c r="AY471" s="699"/>
    </row>
    <row r="472" spans="2:51" ht="24.75" customHeight="1">
      <c r="B472" s="313"/>
      <c r="C472" s="314"/>
      <c r="D472" s="314"/>
      <c r="E472" s="314"/>
      <c r="F472" s="314"/>
      <c r="G472" s="315"/>
      <c r="H472" s="341"/>
      <c r="I472" s="342"/>
      <c r="J472" s="342"/>
      <c r="K472" s="342"/>
      <c r="L472" s="343"/>
      <c r="M472" s="346"/>
      <c r="N472" s="347"/>
      <c r="O472" s="347"/>
      <c r="P472" s="347"/>
      <c r="Q472" s="347"/>
      <c r="R472" s="347"/>
      <c r="S472" s="347"/>
      <c r="T472" s="347"/>
      <c r="U472" s="347"/>
      <c r="V472" s="347"/>
      <c r="W472" s="347"/>
      <c r="X472" s="347"/>
      <c r="Y472" s="348"/>
      <c r="Z472" s="697"/>
      <c r="AA472" s="698"/>
      <c r="AB472" s="698"/>
      <c r="AC472" s="698"/>
      <c r="AD472" s="341"/>
      <c r="AE472" s="342"/>
      <c r="AF472" s="342"/>
      <c r="AG472" s="342"/>
      <c r="AH472" s="343"/>
      <c r="AI472" s="346"/>
      <c r="AJ472" s="347"/>
      <c r="AK472" s="347"/>
      <c r="AL472" s="347"/>
      <c r="AM472" s="347"/>
      <c r="AN472" s="347"/>
      <c r="AO472" s="347"/>
      <c r="AP472" s="347"/>
      <c r="AQ472" s="347"/>
      <c r="AR472" s="347"/>
      <c r="AS472" s="347"/>
      <c r="AT472" s="347"/>
      <c r="AU472" s="348"/>
      <c r="AV472" s="697"/>
      <c r="AW472" s="698"/>
      <c r="AX472" s="698"/>
      <c r="AY472" s="699"/>
    </row>
    <row r="473" spans="2:51" ht="24.75" customHeight="1">
      <c r="B473" s="313"/>
      <c r="C473" s="314"/>
      <c r="D473" s="314"/>
      <c r="E473" s="314"/>
      <c r="F473" s="314"/>
      <c r="G473" s="315"/>
      <c r="H473" s="341"/>
      <c r="I473" s="342"/>
      <c r="J473" s="342"/>
      <c r="K473" s="342"/>
      <c r="L473" s="343"/>
      <c r="M473" s="346"/>
      <c r="N473" s="347"/>
      <c r="O473" s="347"/>
      <c r="P473" s="347"/>
      <c r="Q473" s="347"/>
      <c r="R473" s="347"/>
      <c r="S473" s="347"/>
      <c r="T473" s="347"/>
      <c r="U473" s="347"/>
      <c r="V473" s="347"/>
      <c r="W473" s="347"/>
      <c r="X473" s="347"/>
      <c r="Y473" s="348"/>
      <c r="Z473" s="697"/>
      <c r="AA473" s="698"/>
      <c r="AB473" s="698"/>
      <c r="AC473" s="698"/>
      <c r="AD473" s="341"/>
      <c r="AE473" s="342"/>
      <c r="AF473" s="342"/>
      <c r="AG473" s="342"/>
      <c r="AH473" s="343"/>
      <c r="AI473" s="346"/>
      <c r="AJ473" s="347"/>
      <c r="AK473" s="347"/>
      <c r="AL473" s="347"/>
      <c r="AM473" s="347"/>
      <c r="AN473" s="347"/>
      <c r="AO473" s="347"/>
      <c r="AP473" s="347"/>
      <c r="AQ473" s="347"/>
      <c r="AR473" s="347"/>
      <c r="AS473" s="347"/>
      <c r="AT473" s="347"/>
      <c r="AU473" s="348"/>
      <c r="AV473" s="697"/>
      <c r="AW473" s="698"/>
      <c r="AX473" s="698"/>
      <c r="AY473" s="699"/>
    </row>
    <row r="474" spans="2:51" ht="24.75" customHeight="1">
      <c r="B474" s="313"/>
      <c r="C474" s="314"/>
      <c r="D474" s="314"/>
      <c r="E474" s="314"/>
      <c r="F474" s="314"/>
      <c r="G474" s="315"/>
      <c r="H474" s="642"/>
      <c r="I474" s="595"/>
      <c r="J474" s="595"/>
      <c r="K474" s="595"/>
      <c r="L474" s="596"/>
      <c r="M474" s="643"/>
      <c r="N474" s="644"/>
      <c r="O474" s="644"/>
      <c r="P474" s="644"/>
      <c r="Q474" s="644"/>
      <c r="R474" s="644"/>
      <c r="S474" s="644"/>
      <c r="T474" s="644"/>
      <c r="U474" s="644"/>
      <c r="V474" s="644"/>
      <c r="W474" s="644"/>
      <c r="X474" s="644"/>
      <c r="Y474" s="645"/>
      <c r="Z474" s="646"/>
      <c r="AA474" s="647"/>
      <c r="AB474" s="647"/>
      <c r="AC474" s="647"/>
      <c r="AD474" s="642"/>
      <c r="AE474" s="595"/>
      <c r="AF474" s="595"/>
      <c r="AG474" s="595"/>
      <c r="AH474" s="596"/>
      <c r="AI474" s="643"/>
      <c r="AJ474" s="644"/>
      <c r="AK474" s="644"/>
      <c r="AL474" s="644"/>
      <c r="AM474" s="644"/>
      <c r="AN474" s="644"/>
      <c r="AO474" s="644"/>
      <c r="AP474" s="644"/>
      <c r="AQ474" s="644"/>
      <c r="AR474" s="644"/>
      <c r="AS474" s="644"/>
      <c r="AT474" s="644"/>
      <c r="AU474" s="645"/>
      <c r="AV474" s="646"/>
      <c r="AW474" s="647"/>
      <c r="AX474" s="647"/>
      <c r="AY474" s="648"/>
    </row>
    <row r="475" spans="2:51" ht="24.75" customHeight="1">
      <c r="B475" s="313"/>
      <c r="C475" s="314"/>
      <c r="D475" s="314"/>
      <c r="E475" s="314"/>
      <c r="F475" s="314"/>
      <c r="G475" s="315"/>
      <c r="H475" s="716" t="s">
        <v>35</v>
      </c>
      <c r="I475" s="368"/>
      <c r="J475" s="368"/>
      <c r="K475" s="368"/>
      <c r="L475" s="368"/>
      <c r="M475" s="717"/>
      <c r="N475" s="718"/>
      <c r="O475" s="718"/>
      <c r="P475" s="718"/>
      <c r="Q475" s="718"/>
      <c r="R475" s="718"/>
      <c r="S475" s="718"/>
      <c r="T475" s="718"/>
      <c r="U475" s="718"/>
      <c r="V475" s="718"/>
      <c r="W475" s="718"/>
      <c r="X475" s="718"/>
      <c r="Y475" s="719"/>
      <c r="Z475" s="1005">
        <f>SUM(Z467:AC474)</f>
        <v>4.7</v>
      </c>
      <c r="AA475" s="1006"/>
      <c r="AB475" s="1006"/>
      <c r="AC475" s="1007"/>
      <c r="AD475" s="716" t="s">
        <v>35</v>
      </c>
      <c r="AE475" s="368"/>
      <c r="AF475" s="368"/>
      <c r="AG475" s="368"/>
      <c r="AH475" s="368"/>
      <c r="AI475" s="717"/>
      <c r="AJ475" s="718"/>
      <c r="AK475" s="718"/>
      <c r="AL475" s="718"/>
      <c r="AM475" s="718"/>
      <c r="AN475" s="718"/>
      <c r="AO475" s="718"/>
      <c r="AP475" s="718"/>
      <c r="AQ475" s="718"/>
      <c r="AR475" s="718"/>
      <c r="AS475" s="718"/>
      <c r="AT475" s="718"/>
      <c r="AU475" s="719"/>
      <c r="AV475" s="639">
        <f>SUM(AV467:AY474)</f>
        <v>0</v>
      </c>
      <c r="AW475" s="640"/>
      <c r="AX475" s="640"/>
      <c r="AY475" s="641"/>
    </row>
    <row r="476" spans="2:51" ht="24.75" customHeight="1">
      <c r="B476" s="313"/>
      <c r="C476" s="314"/>
      <c r="D476" s="314"/>
      <c r="E476" s="314"/>
      <c r="F476" s="314"/>
      <c r="G476" s="315"/>
      <c r="H476" s="721" t="s">
        <v>1399</v>
      </c>
      <c r="I476" s="724"/>
      <c r="J476" s="724"/>
      <c r="K476" s="724"/>
      <c r="L476" s="724"/>
      <c r="M476" s="724"/>
      <c r="N476" s="724"/>
      <c r="O476" s="724"/>
      <c r="P476" s="724"/>
      <c r="Q476" s="724"/>
      <c r="R476" s="724"/>
      <c r="S476" s="724"/>
      <c r="T476" s="724"/>
      <c r="U476" s="724"/>
      <c r="V476" s="724"/>
      <c r="W476" s="724"/>
      <c r="X476" s="724"/>
      <c r="Y476" s="724"/>
      <c r="Z476" s="724"/>
      <c r="AA476" s="724"/>
      <c r="AB476" s="724"/>
      <c r="AC476" s="737"/>
      <c r="AD476" s="721" t="s">
        <v>1398</v>
      </c>
      <c r="AE476" s="724"/>
      <c r="AF476" s="724"/>
      <c r="AG476" s="724"/>
      <c r="AH476" s="724"/>
      <c r="AI476" s="724"/>
      <c r="AJ476" s="724"/>
      <c r="AK476" s="724"/>
      <c r="AL476" s="724"/>
      <c r="AM476" s="724"/>
      <c r="AN476" s="724"/>
      <c r="AO476" s="724"/>
      <c r="AP476" s="724"/>
      <c r="AQ476" s="724"/>
      <c r="AR476" s="724"/>
      <c r="AS476" s="724"/>
      <c r="AT476" s="724"/>
      <c r="AU476" s="724"/>
      <c r="AV476" s="724"/>
      <c r="AW476" s="724"/>
      <c r="AX476" s="724"/>
      <c r="AY476" s="725"/>
    </row>
    <row r="477" spans="2:51" ht="24.75" customHeight="1">
      <c r="B477" s="313"/>
      <c r="C477" s="314"/>
      <c r="D477" s="314"/>
      <c r="E477" s="314"/>
      <c r="F477" s="314"/>
      <c r="G477" s="315"/>
      <c r="H477" s="726" t="s">
        <v>60</v>
      </c>
      <c r="I477" s="519"/>
      <c r="J477" s="519"/>
      <c r="K477" s="519"/>
      <c r="L477" s="519"/>
      <c r="M477" s="329" t="s">
        <v>143</v>
      </c>
      <c r="N477" s="290"/>
      <c r="O477" s="290"/>
      <c r="P477" s="290"/>
      <c r="Q477" s="290"/>
      <c r="R477" s="290"/>
      <c r="S477" s="290"/>
      <c r="T477" s="290"/>
      <c r="U477" s="290"/>
      <c r="V477" s="290"/>
      <c r="W477" s="290"/>
      <c r="X477" s="290"/>
      <c r="Y477" s="731"/>
      <c r="Z477" s="323" t="s">
        <v>144</v>
      </c>
      <c r="AA477" s="732"/>
      <c r="AB477" s="732"/>
      <c r="AC477" s="738"/>
      <c r="AD477" s="726" t="s">
        <v>60</v>
      </c>
      <c r="AE477" s="519"/>
      <c r="AF477" s="519"/>
      <c r="AG477" s="519"/>
      <c r="AH477" s="519"/>
      <c r="AI477" s="329" t="s">
        <v>143</v>
      </c>
      <c r="AJ477" s="290"/>
      <c r="AK477" s="290"/>
      <c r="AL477" s="290"/>
      <c r="AM477" s="290"/>
      <c r="AN477" s="290"/>
      <c r="AO477" s="290"/>
      <c r="AP477" s="290"/>
      <c r="AQ477" s="290"/>
      <c r="AR477" s="290"/>
      <c r="AS477" s="290"/>
      <c r="AT477" s="290"/>
      <c r="AU477" s="731"/>
      <c r="AV477" s="323" t="s">
        <v>144</v>
      </c>
      <c r="AW477" s="732"/>
      <c r="AX477" s="732"/>
      <c r="AY477" s="733"/>
    </row>
    <row r="478" spans="2:51" ht="24.75" customHeight="1">
      <c r="B478" s="313"/>
      <c r="C478" s="314"/>
      <c r="D478" s="314"/>
      <c r="E478" s="314"/>
      <c r="F478" s="314"/>
      <c r="G478" s="315"/>
      <c r="H478" s="355" t="s">
        <v>1546</v>
      </c>
      <c r="I478" s="356"/>
      <c r="J478" s="356"/>
      <c r="K478" s="356"/>
      <c r="L478" s="357"/>
      <c r="M478" s="1120" t="s">
        <v>1545</v>
      </c>
      <c r="N478" s="356"/>
      <c r="O478" s="356"/>
      <c r="P478" s="356"/>
      <c r="Q478" s="356"/>
      <c r="R478" s="356"/>
      <c r="S478" s="356"/>
      <c r="T478" s="356"/>
      <c r="U478" s="356"/>
      <c r="V478" s="356"/>
      <c r="W478" s="356"/>
      <c r="X478" s="356"/>
      <c r="Y478" s="357"/>
      <c r="Z478" s="1121">
        <v>0.4</v>
      </c>
      <c r="AA478" s="1122"/>
      <c r="AB478" s="1122"/>
      <c r="AC478" s="1123"/>
      <c r="AD478" s="703"/>
      <c r="AE478" s="600"/>
      <c r="AF478" s="600"/>
      <c r="AG478" s="600"/>
      <c r="AH478" s="601"/>
      <c r="AI478" s="704"/>
      <c r="AJ478" s="734"/>
      <c r="AK478" s="734"/>
      <c r="AL478" s="734"/>
      <c r="AM478" s="734"/>
      <c r="AN478" s="734"/>
      <c r="AO478" s="734"/>
      <c r="AP478" s="734"/>
      <c r="AQ478" s="734"/>
      <c r="AR478" s="734"/>
      <c r="AS478" s="734"/>
      <c r="AT478" s="734"/>
      <c r="AU478" s="735"/>
      <c r="AV478" s="694"/>
      <c r="AW478" s="695"/>
      <c r="AX478" s="695"/>
      <c r="AY478" s="696"/>
    </row>
    <row r="479" spans="2:51" ht="24.75" customHeight="1">
      <c r="B479" s="313"/>
      <c r="C479" s="314"/>
      <c r="D479" s="314"/>
      <c r="E479" s="314"/>
      <c r="F479" s="314"/>
      <c r="G479" s="315"/>
      <c r="H479" s="341"/>
      <c r="I479" s="342"/>
      <c r="J479" s="342"/>
      <c r="K479" s="342"/>
      <c r="L479" s="343"/>
      <c r="M479" s="346"/>
      <c r="N479" s="347"/>
      <c r="O479" s="347"/>
      <c r="P479" s="347"/>
      <c r="Q479" s="347"/>
      <c r="R479" s="347"/>
      <c r="S479" s="347"/>
      <c r="T479" s="347"/>
      <c r="U479" s="347"/>
      <c r="V479" s="347"/>
      <c r="W479" s="347"/>
      <c r="X479" s="347"/>
      <c r="Y479" s="348"/>
      <c r="Z479" s="697"/>
      <c r="AA479" s="698"/>
      <c r="AB479" s="698"/>
      <c r="AC479" s="720"/>
      <c r="AD479" s="341"/>
      <c r="AE479" s="342"/>
      <c r="AF479" s="342"/>
      <c r="AG479" s="342"/>
      <c r="AH479" s="343"/>
      <c r="AI479" s="346"/>
      <c r="AJ479" s="347"/>
      <c r="AK479" s="347"/>
      <c r="AL479" s="347"/>
      <c r="AM479" s="347"/>
      <c r="AN479" s="347"/>
      <c r="AO479" s="347"/>
      <c r="AP479" s="347"/>
      <c r="AQ479" s="347"/>
      <c r="AR479" s="347"/>
      <c r="AS479" s="347"/>
      <c r="AT479" s="347"/>
      <c r="AU479" s="348"/>
      <c r="AV479" s="697"/>
      <c r="AW479" s="698"/>
      <c r="AX479" s="698"/>
      <c r="AY479" s="699"/>
    </row>
    <row r="480" spans="2:51" ht="24.75" customHeight="1">
      <c r="B480" s="313"/>
      <c r="C480" s="314"/>
      <c r="D480" s="314"/>
      <c r="E480" s="314"/>
      <c r="F480" s="314"/>
      <c r="G480" s="315"/>
      <c r="H480" s="341"/>
      <c r="I480" s="342"/>
      <c r="J480" s="342"/>
      <c r="K480" s="342"/>
      <c r="L480" s="343"/>
      <c r="M480" s="346"/>
      <c r="N480" s="347"/>
      <c r="O480" s="347"/>
      <c r="P480" s="347"/>
      <c r="Q480" s="347"/>
      <c r="R480" s="347"/>
      <c r="S480" s="347"/>
      <c r="T480" s="347"/>
      <c r="U480" s="347"/>
      <c r="V480" s="347"/>
      <c r="W480" s="347"/>
      <c r="X480" s="347"/>
      <c r="Y480" s="348"/>
      <c r="Z480" s="697"/>
      <c r="AA480" s="698"/>
      <c r="AB480" s="698"/>
      <c r="AC480" s="720"/>
      <c r="AD480" s="341"/>
      <c r="AE480" s="342"/>
      <c r="AF480" s="342"/>
      <c r="AG480" s="342"/>
      <c r="AH480" s="343"/>
      <c r="AI480" s="346"/>
      <c r="AJ480" s="347"/>
      <c r="AK480" s="347"/>
      <c r="AL480" s="347"/>
      <c r="AM480" s="347"/>
      <c r="AN480" s="347"/>
      <c r="AO480" s="347"/>
      <c r="AP480" s="347"/>
      <c r="AQ480" s="347"/>
      <c r="AR480" s="347"/>
      <c r="AS480" s="347"/>
      <c r="AT480" s="347"/>
      <c r="AU480" s="348"/>
      <c r="AV480" s="697"/>
      <c r="AW480" s="698"/>
      <c r="AX480" s="698"/>
      <c r="AY480" s="699"/>
    </row>
    <row r="481" spans="2:51" ht="24.75" customHeight="1">
      <c r="B481" s="313"/>
      <c r="C481" s="314"/>
      <c r="D481" s="314"/>
      <c r="E481" s="314"/>
      <c r="F481" s="314"/>
      <c r="G481" s="315"/>
      <c r="H481" s="341"/>
      <c r="I481" s="342"/>
      <c r="J481" s="342"/>
      <c r="K481" s="342"/>
      <c r="L481" s="343"/>
      <c r="M481" s="346"/>
      <c r="N481" s="347"/>
      <c r="O481" s="347"/>
      <c r="P481" s="347"/>
      <c r="Q481" s="347"/>
      <c r="R481" s="347"/>
      <c r="S481" s="347"/>
      <c r="T481" s="347"/>
      <c r="U481" s="347"/>
      <c r="V481" s="347"/>
      <c r="W481" s="347"/>
      <c r="X481" s="347"/>
      <c r="Y481" s="348"/>
      <c r="Z481" s="697"/>
      <c r="AA481" s="698"/>
      <c r="AB481" s="698"/>
      <c r="AC481" s="720"/>
      <c r="AD481" s="341"/>
      <c r="AE481" s="342"/>
      <c r="AF481" s="342"/>
      <c r="AG481" s="342"/>
      <c r="AH481" s="343"/>
      <c r="AI481" s="346"/>
      <c r="AJ481" s="347"/>
      <c r="AK481" s="347"/>
      <c r="AL481" s="347"/>
      <c r="AM481" s="347"/>
      <c r="AN481" s="347"/>
      <c r="AO481" s="347"/>
      <c r="AP481" s="347"/>
      <c r="AQ481" s="347"/>
      <c r="AR481" s="347"/>
      <c r="AS481" s="347"/>
      <c r="AT481" s="347"/>
      <c r="AU481" s="348"/>
      <c r="AV481" s="697"/>
      <c r="AW481" s="698"/>
      <c r="AX481" s="698"/>
      <c r="AY481" s="699"/>
    </row>
    <row r="482" spans="2:51" ht="24.75" customHeight="1">
      <c r="B482" s="313"/>
      <c r="C482" s="314"/>
      <c r="D482" s="314"/>
      <c r="E482" s="314"/>
      <c r="F482" s="314"/>
      <c r="G482" s="315"/>
      <c r="H482" s="341"/>
      <c r="I482" s="342"/>
      <c r="J482" s="342"/>
      <c r="K482" s="342"/>
      <c r="L482" s="343"/>
      <c r="M482" s="346"/>
      <c r="N482" s="347"/>
      <c r="O482" s="347"/>
      <c r="P482" s="347"/>
      <c r="Q482" s="347"/>
      <c r="R482" s="347"/>
      <c r="S482" s="347"/>
      <c r="T482" s="347"/>
      <c r="U482" s="347"/>
      <c r="V482" s="347"/>
      <c r="W482" s="347"/>
      <c r="X482" s="347"/>
      <c r="Y482" s="348"/>
      <c r="Z482" s="697"/>
      <c r="AA482" s="698"/>
      <c r="AB482" s="698"/>
      <c r="AC482" s="698"/>
      <c r="AD482" s="341"/>
      <c r="AE482" s="342"/>
      <c r="AF482" s="342"/>
      <c r="AG482" s="342"/>
      <c r="AH482" s="343"/>
      <c r="AI482" s="346"/>
      <c r="AJ482" s="347"/>
      <c r="AK482" s="347"/>
      <c r="AL482" s="347"/>
      <c r="AM482" s="347"/>
      <c r="AN482" s="347"/>
      <c r="AO482" s="347"/>
      <c r="AP482" s="347"/>
      <c r="AQ482" s="347"/>
      <c r="AR482" s="347"/>
      <c r="AS482" s="347"/>
      <c r="AT482" s="347"/>
      <c r="AU482" s="348"/>
      <c r="AV482" s="697"/>
      <c r="AW482" s="698"/>
      <c r="AX482" s="698"/>
      <c r="AY482" s="699"/>
    </row>
    <row r="483" spans="2:51" ht="24.75" customHeight="1">
      <c r="B483" s="313"/>
      <c r="C483" s="314"/>
      <c r="D483" s="314"/>
      <c r="E483" s="314"/>
      <c r="F483" s="314"/>
      <c r="G483" s="315"/>
      <c r="H483" s="341"/>
      <c r="I483" s="342"/>
      <c r="J483" s="342"/>
      <c r="K483" s="342"/>
      <c r="L483" s="343"/>
      <c r="M483" s="346"/>
      <c r="N483" s="347"/>
      <c r="O483" s="347"/>
      <c r="P483" s="347"/>
      <c r="Q483" s="347"/>
      <c r="R483" s="347"/>
      <c r="S483" s="347"/>
      <c r="T483" s="347"/>
      <c r="U483" s="347"/>
      <c r="V483" s="347"/>
      <c r="W483" s="347"/>
      <c r="X483" s="347"/>
      <c r="Y483" s="348"/>
      <c r="Z483" s="697"/>
      <c r="AA483" s="698"/>
      <c r="AB483" s="698"/>
      <c r="AC483" s="698"/>
      <c r="AD483" s="341"/>
      <c r="AE483" s="342"/>
      <c r="AF483" s="342"/>
      <c r="AG483" s="342"/>
      <c r="AH483" s="343"/>
      <c r="AI483" s="346"/>
      <c r="AJ483" s="347"/>
      <c r="AK483" s="347"/>
      <c r="AL483" s="347"/>
      <c r="AM483" s="347"/>
      <c r="AN483" s="347"/>
      <c r="AO483" s="347"/>
      <c r="AP483" s="347"/>
      <c r="AQ483" s="347"/>
      <c r="AR483" s="347"/>
      <c r="AS483" s="347"/>
      <c r="AT483" s="347"/>
      <c r="AU483" s="348"/>
      <c r="AV483" s="697"/>
      <c r="AW483" s="698"/>
      <c r="AX483" s="698"/>
      <c r="AY483" s="699"/>
    </row>
    <row r="484" spans="2:51" ht="24.75" customHeight="1">
      <c r="B484" s="313"/>
      <c r="C484" s="314"/>
      <c r="D484" s="314"/>
      <c r="E484" s="314"/>
      <c r="F484" s="314"/>
      <c r="G484" s="315"/>
      <c r="H484" s="341"/>
      <c r="I484" s="342"/>
      <c r="J484" s="342"/>
      <c r="K484" s="342"/>
      <c r="L484" s="343"/>
      <c r="M484" s="346"/>
      <c r="N484" s="347"/>
      <c r="O484" s="347"/>
      <c r="P484" s="347"/>
      <c r="Q484" s="347"/>
      <c r="R484" s="347"/>
      <c r="S484" s="347"/>
      <c r="T484" s="347"/>
      <c r="U484" s="347"/>
      <c r="V484" s="347"/>
      <c r="W484" s="347"/>
      <c r="X484" s="347"/>
      <c r="Y484" s="348"/>
      <c r="Z484" s="697"/>
      <c r="AA484" s="698"/>
      <c r="AB484" s="698"/>
      <c r="AC484" s="698"/>
      <c r="AD484" s="341"/>
      <c r="AE484" s="342"/>
      <c r="AF484" s="342"/>
      <c r="AG484" s="342"/>
      <c r="AH484" s="343"/>
      <c r="AI484" s="346"/>
      <c r="AJ484" s="347"/>
      <c r="AK484" s="347"/>
      <c r="AL484" s="347"/>
      <c r="AM484" s="347"/>
      <c r="AN484" s="347"/>
      <c r="AO484" s="347"/>
      <c r="AP484" s="347"/>
      <c r="AQ484" s="347"/>
      <c r="AR484" s="347"/>
      <c r="AS484" s="347"/>
      <c r="AT484" s="347"/>
      <c r="AU484" s="348"/>
      <c r="AV484" s="697"/>
      <c r="AW484" s="698"/>
      <c r="AX484" s="698"/>
      <c r="AY484" s="699"/>
    </row>
    <row r="485" spans="2:51" ht="24.75" customHeight="1">
      <c r="B485" s="313"/>
      <c r="C485" s="314"/>
      <c r="D485" s="314"/>
      <c r="E485" s="314"/>
      <c r="F485" s="314"/>
      <c r="G485" s="315"/>
      <c r="H485" s="642"/>
      <c r="I485" s="595"/>
      <c r="J485" s="595"/>
      <c r="K485" s="595"/>
      <c r="L485" s="596"/>
      <c r="M485" s="643"/>
      <c r="N485" s="644"/>
      <c r="O485" s="644"/>
      <c r="P485" s="644"/>
      <c r="Q485" s="644"/>
      <c r="R485" s="644"/>
      <c r="S485" s="644"/>
      <c r="T485" s="644"/>
      <c r="U485" s="644"/>
      <c r="V485" s="644"/>
      <c r="W485" s="644"/>
      <c r="X485" s="644"/>
      <c r="Y485" s="645"/>
      <c r="Z485" s="646"/>
      <c r="AA485" s="647"/>
      <c r="AB485" s="647"/>
      <c r="AC485" s="647"/>
      <c r="AD485" s="642"/>
      <c r="AE485" s="595"/>
      <c r="AF485" s="595"/>
      <c r="AG485" s="595"/>
      <c r="AH485" s="596"/>
      <c r="AI485" s="643"/>
      <c r="AJ485" s="644"/>
      <c r="AK485" s="644"/>
      <c r="AL485" s="644"/>
      <c r="AM485" s="644"/>
      <c r="AN485" s="644"/>
      <c r="AO485" s="644"/>
      <c r="AP485" s="644"/>
      <c r="AQ485" s="644"/>
      <c r="AR485" s="644"/>
      <c r="AS485" s="644"/>
      <c r="AT485" s="644"/>
      <c r="AU485" s="645"/>
      <c r="AV485" s="646"/>
      <c r="AW485" s="647"/>
      <c r="AX485" s="647"/>
      <c r="AY485" s="648"/>
    </row>
    <row r="486" spans="2:51" ht="24.75" customHeight="1" thickBot="1">
      <c r="B486" s="316"/>
      <c r="C486" s="317"/>
      <c r="D486" s="317"/>
      <c r="E486" s="317"/>
      <c r="F486" s="317"/>
      <c r="G486" s="318"/>
      <c r="H486" s="740" t="s">
        <v>35</v>
      </c>
      <c r="I486" s="741"/>
      <c r="J486" s="741"/>
      <c r="K486" s="741"/>
      <c r="L486" s="741"/>
      <c r="M486" s="742"/>
      <c r="N486" s="743"/>
      <c r="O486" s="743"/>
      <c r="P486" s="743"/>
      <c r="Q486" s="743"/>
      <c r="R486" s="743"/>
      <c r="S486" s="743"/>
      <c r="T486" s="743"/>
      <c r="U486" s="743"/>
      <c r="V486" s="743"/>
      <c r="W486" s="743"/>
      <c r="X486" s="743"/>
      <c r="Y486" s="744"/>
      <c r="Z486" s="852">
        <f>SUM(Z478:AC485)</f>
        <v>0.4</v>
      </c>
      <c r="AA486" s="853"/>
      <c r="AB486" s="853"/>
      <c r="AC486" s="854"/>
      <c r="AD486" s="740" t="s">
        <v>35</v>
      </c>
      <c r="AE486" s="741"/>
      <c r="AF486" s="741"/>
      <c r="AG486" s="741"/>
      <c r="AH486" s="741"/>
      <c r="AI486" s="742"/>
      <c r="AJ486" s="743"/>
      <c r="AK486" s="743"/>
      <c r="AL486" s="743"/>
      <c r="AM486" s="743"/>
      <c r="AN486" s="743"/>
      <c r="AO486" s="743"/>
      <c r="AP486" s="743"/>
      <c r="AQ486" s="743"/>
      <c r="AR486" s="743"/>
      <c r="AS486" s="743"/>
      <c r="AT486" s="743"/>
      <c r="AU486" s="744"/>
      <c r="AV486" s="745">
        <f>SUM(AV478:AY485)</f>
        <v>0</v>
      </c>
      <c r="AW486" s="746"/>
      <c r="AX486" s="746"/>
      <c r="AY486" s="748"/>
    </row>
    <row r="488" spans="2:51" ht="23.25" customHeight="1">
      <c r="B488" s="53" t="s">
        <v>121</v>
      </c>
      <c r="C488" s="53"/>
      <c r="D488" s="53"/>
      <c r="E488" s="210"/>
      <c r="F488" s="210"/>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c r="AJ488" s="308"/>
      <c r="AK488" s="308"/>
      <c r="AL488" s="308"/>
      <c r="AM488" s="308"/>
      <c r="AN488" s="308"/>
      <c r="AO488" s="308"/>
      <c r="AP488" s="308"/>
      <c r="AQ488" s="308"/>
      <c r="AR488" s="308"/>
      <c r="AS488" s="308"/>
      <c r="AT488" s="308"/>
      <c r="AU488" s="308"/>
      <c r="AV488" s="308"/>
      <c r="AW488" s="308"/>
      <c r="AX488" s="308"/>
      <c r="AY488" s="210"/>
    </row>
    <row r="489" spans="2:51" ht="14.25">
      <c r="C489" s="55" t="s">
        <v>1397</v>
      </c>
    </row>
    <row r="490" spans="2:51">
      <c r="C490" s="213" t="s">
        <v>1396</v>
      </c>
    </row>
    <row r="491" spans="2:51" ht="34.5" customHeight="1">
      <c r="B491" s="264"/>
      <c r="C491" s="264"/>
      <c r="D491" s="269" t="s">
        <v>1393</v>
      </c>
      <c r="E491" s="269"/>
      <c r="F491" s="269"/>
      <c r="G491" s="269"/>
      <c r="H491" s="269"/>
      <c r="I491" s="269"/>
      <c r="J491" s="269"/>
      <c r="K491" s="269"/>
      <c r="L491" s="269"/>
      <c r="M491" s="269"/>
      <c r="N491" s="269" t="s">
        <v>1392</v>
      </c>
      <c r="O491" s="269"/>
      <c r="P491" s="269"/>
      <c r="Q491" s="269"/>
      <c r="R491" s="269"/>
      <c r="S491" s="269"/>
      <c r="T491" s="269"/>
      <c r="U491" s="269"/>
      <c r="V491" s="269"/>
      <c r="W491" s="269"/>
      <c r="X491" s="269"/>
      <c r="Y491" s="269"/>
      <c r="Z491" s="269"/>
      <c r="AA491" s="269"/>
      <c r="AB491" s="269"/>
      <c r="AC491" s="269"/>
      <c r="AD491" s="269"/>
      <c r="AE491" s="269"/>
      <c r="AF491" s="269"/>
      <c r="AG491" s="269"/>
      <c r="AH491" s="269"/>
      <c r="AI491" s="269"/>
      <c r="AJ491" s="269"/>
      <c r="AK491" s="269"/>
      <c r="AL491" s="297" t="s">
        <v>1391</v>
      </c>
      <c r="AM491" s="269"/>
      <c r="AN491" s="269"/>
      <c r="AO491" s="269"/>
      <c r="AP491" s="269"/>
      <c r="AQ491" s="269"/>
      <c r="AR491" s="269" t="s">
        <v>160</v>
      </c>
      <c r="AS491" s="269"/>
      <c r="AT491" s="269"/>
      <c r="AU491" s="269"/>
      <c r="AV491" s="269" t="s">
        <v>161</v>
      </c>
      <c r="AW491" s="269"/>
      <c r="AX491" s="269"/>
    </row>
    <row r="492" spans="2:51" ht="24" customHeight="1">
      <c r="B492" s="264">
        <v>1</v>
      </c>
      <c r="C492" s="264">
        <v>1</v>
      </c>
      <c r="D492" s="1110" t="s">
        <v>1387</v>
      </c>
      <c r="E492" s="1111"/>
      <c r="F492" s="1111"/>
      <c r="G492" s="1111"/>
      <c r="H492" s="1111"/>
      <c r="I492" s="1111"/>
      <c r="J492" s="1111"/>
      <c r="K492" s="1111"/>
      <c r="L492" s="1111"/>
      <c r="M492" s="1112"/>
      <c r="N492" s="1110" t="s">
        <v>1377</v>
      </c>
      <c r="O492" s="1111"/>
      <c r="P492" s="1111"/>
      <c r="Q492" s="1111"/>
      <c r="R492" s="1111"/>
      <c r="S492" s="1111"/>
      <c r="T492" s="1111"/>
      <c r="U492" s="1111"/>
      <c r="V492" s="1111"/>
      <c r="W492" s="1111"/>
      <c r="X492" s="1111"/>
      <c r="Y492" s="1111"/>
      <c r="Z492" s="1111"/>
      <c r="AA492" s="1111"/>
      <c r="AB492" s="1111"/>
      <c r="AC492" s="1111"/>
      <c r="AD492" s="1111"/>
      <c r="AE492" s="1111"/>
      <c r="AF492" s="1111"/>
      <c r="AG492" s="1111"/>
      <c r="AH492" s="1111"/>
      <c r="AI492" s="1111"/>
      <c r="AJ492" s="1111"/>
      <c r="AK492" s="1112"/>
      <c r="AL492" s="1119">
        <v>0.5</v>
      </c>
      <c r="AM492" s="1109"/>
      <c r="AN492" s="1109"/>
      <c r="AO492" s="1109"/>
      <c r="AP492" s="1109"/>
      <c r="AQ492" s="1109"/>
      <c r="AR492" s="266"/>
      <c r="AS492" s="266"/>
      <c r="AT492" s="266"/>
      <c r="AU492" s="266"/>
      <c r="AV492" s="266"/>
      <c r="AW492" s="266"/>
      <c r="AX492" s="266"/>
    </row>
    <row r="493" spans="2:51" ht="24" customHeight="1">
      <c r="B493" s="264">
        <v>2</v>
      </c>
      <c r="C493" s="264">
        <v>1</v>
      </c>
      <c r="D493" s="1110" t="s">
        <v>1386</v>
      </c>
      <c r="E493" s="1111"/>
      <c r="F493" s="1111"/>
      <c r="G493" s="1111"/>
      <c r="H493" s="1111"/>
      <c r="I493" s="1111"/>
      <c r="J493" s="1111"/>
      <c r="K493" s="1111"/>
      <c r="L493" s="1111"/>
      <c r="M493" s="1112"/>
      <c r="N493" s="1110" t="s">
        <v>1377</v>
      </c>
      <c r="O493" s="1111"/>
      <c r="P493" s="1111"/>
      <c r="Q493" s="1111"/>
      <c r="R493" s="1111"/>
      <c r="S493" s="1111"/>
      <c r="T493" s="1111"/>
      <c r="U493" s="1111"/>
      <c r="V493" s="1111"/>
      <c r="W493" s="1111"/>
      <c r="X493" s="1111"/>
      <c r="Y493" s="1111"/>
      <c r="Z493" s="1111"/>
      <c r="AA493" s="1111"/>
      <c r="AB493" s="1111"/>
      <c r="AC493" s="1111"/>
      <c r="AD493" s="1111"/>
      <c r="AE493" s="1111"/>
      <c r="AF493" s="1111"/>
      <c r="AG493" s="1111"/>
      <c r="AH493" s="1111"/>
      <c r="AI493" s="1111"/>
      <c r="AJ493" s="1111"/>
      <c r="AK493" s="1112"/>
      <c r="AL493" s="1119">
        <v>0.5</v>
      </c>
      <c r="AM493" s="1109"/>
      <c r="AN493" s="1109"/>
      <c r="AO493" s="1109"/>
      <c r="AP493" s="1109"/>
      <c r="AQ493" s="1109"/>
      <c r="AR493" s="266"/>
      <c r="AS493" s="266"/>
      <c r="AT493" s="266"/>
      <c r="AU493" s="266"/>
      <c r="AV493" s="266"/>
      <c r="AW493" s="266"/>
      <c r="AX493" s="266"/>
    </row>
    <row r="494" spans="2:51" ht="24" customHeight="1">
      <c r="B494" s="264">
        <v>3</v>
      </c>
      <c r="C494" s="264">
        <v>1</v>
      </c>
      <c r="D494" s="1110" t="s">
        <v>1385</v>
      </c>
      <c r="E494" s="1111"/>
      <c r="F494" s="1111"/>
      <c r="G494" s="1111"/>
      <c r="H494" s="1111"/>
      <c r="I494" s="1111"/>
      <c r="J494" s="1111"/>
      <c r="K494" s="1111"/>
      <c r="L494" s="1111"/>
      <c r="M494" s="1112"/>
      <c r="N494" s="1110" t="s">
        <v>1377</v>
      </c>
      <c r="O494" s="1111"/>
      <c r="P494" s="1111"/>
      <c r="Q494" s="1111"/>
      <c r="R494" s="1111"/>
      <c r="S494" s="1111"/>
      <c r="T494" s="1111"/>
      <c r="U494" s="1111"/>
      <c r="V494" s="1111"/>
      <c r="W494" s="1111"/>
      <c r="X494" s="1111"/>
      <c r="Y494" s="1111"/>
      <c r="Z494" s="1111"/>
      <c r="AA494" s="1111"/>
      <c r="AB494" s="1111"/>
      <c r="AC494" s="1111"/>
      <c r="AD494" s="1111"/>
      <c r="AE494" s="1111"/>
      <c r="AF494" s="1111"/>
      <c r="AG494" s="1111"/>
      <c r="AH494" s="1111"/>
      <c r="AI494" s="1111"/>
      <c r="AJ494" s="1111"/>
      <c r="AK494" s="1112"/>
      <c r="AL494" s="1119">
        <v>0.3</v>
      </c>
      <c r="AM494" s="1109"/>
      <c r="AN494" s="1109"/>
      <c r="AO494" s="1109"/>
      <c r="AP494" s="1109"/>
      <c r="AQ494" s="1109"/>
      <c r="AR494" s="266"/>
      <c r="AS494" s="266"/>
      <c r="AT494" s="266"/>
      <c r="AU494" s="266"/>
      <c r="AV494" s="266"/>
      <c r="AW494" s="266"/>
      <c r="AX494" s="266"/>
    </row>
    <row r="495" spans="2:51" ht="24" customHeight="1">
      <c r="B495" s="264">
        <v>4</v>
      </c>
      <c r="C495" s="264">
        <v>1</v>
      </c>
      <c r="D495" s="1110" t="s">
        <v>1384</v>
      </c>
      <c r="E495" s="1111"/>
      <c r="F495" s="1111"/>
      <c r="G495" s="1111"/>
      <c r="H495" s="1111"/>
      <c r="I495" s="1111"/>
      <c r="J495" s="1111"/>
      <c r="K495" s="1111"/>
      <c r="L495" s="1111"/>
      <c r="M495" s="1112"/>
      <c r="N495" s="1110" t="s">
        <v>1377</v>
      </c>
      <c r="O495" s="1111"/>
      <c r="P495" s="1111"/>
      <c r="Q495" s="1111"/>
      <c r="R495" s="1111"/>
      <c r="S495" s="1111"/>
      <c r="T495" s="1111"/>
      <c r="U495" s="1111"/>
      <c r="V495" s="1111"/>
      <c r="W495" s="1111"/>
      <c r="X495" s="1111"/>
      <c r="Y495" s="1111"/>
      <c r="Z495" s="1111"/>
      <c r="AA495" s="1111"/>
      <c r="AB495" s="1111"/>
      <c r="AC495" s="1111"/>
      <c r="AD495" s="1111"/>
      <c r="AE495" s="1111"/>
      <c r="AF495" s="1111"/>
      <c r="AG495" s="1111"/>
      <c r="AH495" s="1111"/>
      <c r="AI495" s="1111"/>
      <c r="AJ495" s="1111"/>
      <c r="AK495" s="1112"/>
      <c r="AL495" s="1119">
        <v>0.3</v>
      </c>
      <c r="AM495" s="1109"/>
      <c r="AN495" s="1109"/>
      <c r="AO495" s="1109"/>
      <c r="AP495" s="1109"/>
      <c r="AQ495" s="1109"/>
      <c r="AR495" s="266"/>
      <c r="AS495" s="266"/>
      <c r="AT495" s="266"/>
      <c r="AU495" s="266"/>
      <c r="AV495" s="266"/>
      <c r="AW495" s="266"/>
      <c r="AX495" s="266"/>
    </row>
    <row r="496" spans="2:51" ht="24" customHeight="1">
      <c r="B496" s="264">
        <v>5</v>
      </c>
      <c r="C496" s="264">
        <v>1</v>
      </c>
      <c r="D496" s="1110" t="s">
        <v>1383</v>
      </c>
      <c r="E496" s="1111"/>
      <c r="F496" s="1111"/>
      <c r="G496" s="1111"/>
      <c r="H496" s="1111"/>
      <c r="I496" s="1111"/>
      <c r="J496" s="1111"/>
      <c r="K496" s="1111"/>
      <c r="L496" s="1111"/>
      <c r="M496" s="1112"/>
      <c r="N496" s="1110" t="s">
        <v>1377</v>
      </c>
      <c r="O496" s="1111"/>
      <c r="P496" s="1111"/>
      <c r="Q496" s="1111"/>
      <c r="R496" s="1111"/>
      <c r="S496" s="1111"/>
      <c r="T496" s="1111"/>
      <c r="U496" s="1111"/>
      <c r="V496" s="1111"/>
      <c r="W496" s="1111"/>
      <c r="X496" s="1111"/>
      <c r="Y496" s="1111"/>
      <c r="Z496" s="1111"/>
      <c r="AA496" s="1111"/>
      <c r="AB496" s="1111"/>
      <c r="AC496" s="1111"/>
      <c r="AD496" s="1111"/>
      <c r="AE496" s="1111"/>
      <c r="AF496" s="1111"/>
      <c r="AG496" s="1111"/>
      <c r="AH496" s="1111"/>
      <c r="AI496" s="1111"/>
      <c r="AJ496" s="1111"/>
      <c r="AK496" s="1112"/>
      <c r="AL496" s="1119">
        <v>0.3</v>
      </c>
      <c r="AM496" s="1109"/>
      <c r="AN496" s="1109"/>
      <c r="AO496" s="1109"/>
      <c r="AP496" s="1109"/>
      <c r="AQ496" s="1109"/>
      <c r="AR496" s="266"/>
      <c r="AS496" s="266"/>
      <c r="AT496" s="266"/>
      <c r="AU496" s="266"/>
      <c r="AV496" s="266"/>
      <c r="AW496" s="266"/>
      <c r="AX496" s="266"/>
    </row>
    <row r="497" spans="2:50" ht="24" customHeight="1">
      <c r="B497" s="264">
        <v>6</v>
      </c>
      <c r="C497" s="264">
        <v>1</v>
      </c>
      <c r="D497" s="1110" t="s">
        <v>1552</v>
      </c>
      <c r="E497" s="1111"/>
      <c r="F497" s="1111"/>
      <c r="G497" s="1111"/>
      <c r="H497" s="1111"/>
      <c r="I497" s="1111"/>
      <c r="J497" s="1111"/>
      <c r="K497" s="1111"/>
      <c r="L497" s="1111"/>
      <c r="M497" s="1112"/>
      <c r="N497" s="1110" t="s">
        <v>1377</v>
      </c>
      <c r="O497" s="1111"/>
      <c r="P497" s="1111"/>
      <c r="Q497" s="1111"/>
      <c r="R497" s="1111"/>
      <c r="S497" s="1111"/>
      <c r="T497" s="1111"/>
      <c r="U497" s="1111"/>
      <c r="V497" s="1111"/>
      <c r="W497" s="1111"/>
      <c r="X497" s="1111"/>
      <c r="Y497" s="1111"/>
      <c r="Z497" s="1111"/>
      <c r="AA497" s="1111"/>
      <c r="AB497" s="1111"/>
      <c r="AC497" s="1111"/>
      <c r="AD497" s="1111"/>
      <c r="AE497" s="1111"/>
      <c r="AF497" s="1111"/>
      <c r="AG497" s="1111"/>
      <c r="AH497" s="1111"/>
      <c r="AI497" s="1111"/>
      <c r="AJ497" s="1111"/>
      <c r="AK497" s="1112"/>
      <c r="AL497" s="1119">
        <v>0.3</v>
      </c>
      <c r="AM497" s="1109"/>
      <c r="AN497" s="1109"/>
      <c r="AO497" s="1109"/>
      <c r="AP497" s="1109"/>
      <c r="AQ497" s="1109"/>
      <c r="AR497" s="266"/>
      <c r="AS497" s="266"/>
      <c r="AT497" s="266"/>
      <c r="AU497" s="266"/>
      <c r="AV497" s="266"/>
      <c r="AW497" s="266"/>
      <c r="AX497" s="266"/>
    </row>
    <row r="498" spans="2:50" ht="24" customHeight="1">
      <c r="B498" s="264">
        <v>7</v>
      </c>
      <c r="C498" s="264">
        <v>1</v>
      </c>
      <c r="D498" s="1116"/>
      <c r="E498" s="1117"/>
      <c r="F498" s="1117"/>
      <c r="G498" s="1117"/>
      <c r="H498" s="1117"/>
      <c r="I498" s="1117"/>
      <c r="J498" s="1117"/>
      <c r="K498" s="1117"/>
      <c r="L498" s="1117"/>
      <c r="M498" s="1118"/>
      <c r="N498" s="1116"/>
      <c r="O498" s="1117"/>
      <c r="P498" s="1117"/>
      <c r="Q498" s="1117"/>
      <c r="R498" s="1117"/>
      <c r="S498" s="1117"/>
      <c r="T498" s="1117"/>
      <c r="U498" s="1117"/>
      <c r="V498" s="1117"/>
      <c r="W498" s="1117"/>
      <c r="X498" s="1117"/>
      <c r="Y498" s="1117"/>
      <c r="Z498" s="1117"/>
      <c r="AA498" s="1117"/>
      <c r="AB498" s="1117"/>
      <c r="AC498" s="1117"/>
      <c r="AD498" s="1117"/>
      <c r="AE498" s="1117"/>
      <c r="AF498" s="1117"/>
      <c r="AG498" s="1117"/>
      <c r="AH498" s="1117"/>
      <c r="AI498" s="1117"/>
      <c r="AJ498" s="1117"/>
      <c r="AK498" s="1118"/>
      <c r="AL498" s="1119"/>
      <c r="AM498" s="1109"/>
      <c r="AN498" s="1109"/>
      <c r="AO498" s="1109"/>
      <c r="AP498" s="1109"/>
      <c r="AQ498" s="1109"/>
      <c r="AR498" s="266"/>
      <c r="AS498" s="266"/>
      <c r="AT498" s="266"/>
      <c r="AU498" s="266"/>
      <c r="AV498" s="266"/>
      <c r="AW498" s="266"/>
      <c r="AX498" s="266"/>
    </row>
    <row r="499" spans="2:50" ht="24" customHeight="1">
      <c r="B499" s="264">
        <v>8</v>
      </c>
      <c r="C499" s="264">
        <v>1</v>
      </c>
      <c r="D499" s="1116"/>
      <c r="E499" s="1117"/>
      <c r="F499" s="1117"/>
      <c r="G499" s="1117"/>
      <c r="H499" s="1117"/>
      <c r="I499" s="1117"/>
      <c r="J499" s="1117"/>
      <c r="K499" s="1117"/>
      <c r="L499" s="1117"/>
      <c r="M499" s="1118"/>
      <c r="N499" s="1116"/>
      <c r="O499" s="1117"/>
      <c r="P499" s="1117"/>
      <c r="Q499" s="1117"/>
      <c r="R499" s="1117"/>
      <c r="S499" s="1117"/>
      <c r="T499" s="1117"/>
      <c r="U499" s="1117"/>
      <c r="V499" s="1117"/>
      <c r="W499" s="1117"/>
      <c r="X499" s="1117"/>
      <c r="Y499" s="1117"/>
      <c r="Z499" s="1117"/>
      <c r="AA499" s="1117"/>
      <c r="AB499" s="1117"/>
      <c r="AC499" s="1117"/>
      <c r="AD499" s="1117"/>
      <c r="AE499" s="1117"/>
      <c r="AF499" s="1117"/>
      <c r="AG499" s="1117"/>
      <c r="AH499" s="1117"/>
      <c r="AI499" s="1117"/>
      <c r="AJ499" s="1117"/>
      <c r="AK499" s="1118"/>
      <c r="AL499" s="1119"/>
      <c r="AM499" s="1109"/>
      <c r="AN499" s="1109"/>
      <c r="AO499" s="1109"/>
      <c r="AP499" s="1109"/>
      <c r="AQ499" s="1109"/>
      <c r="AR499" s="266"/>
      <c r="AS499" s="266"/>
      <c r="AT499" s="266"/>
      <c r="AU499" s="266"/>
      <c r="AV499" s="266"/>
      <c r="AW499" s="266"/>
      <c r="AX499" s="266"/>
    </row>
    <row r="500" spans="2:50" ht="24" customHeight="1">
      <c r="B500" s="264">
        <v>9</v>
      </c>
      <c r="C500" s="264">
        <v>1</v>
      </c>
      <c r="D500" s="1116"/>
      <c r="E500" s="1117"/>
      <c r="F500" s="1117"/>
      <c r="G500" s="1117"/>
      <c r="H500" s="1117"/>
      <c r="I500" s="1117"/>
      <c r="J500" s="1117"/>
      <c r="K500" s="1117"/>
      <c r="L500" s="1117"/>
      <c r="M500" s="1118"/>
      <c r="N500" s="1116"/>
      <c r="O500" s="1117"/>
      <c r="P500" s="1117"/>
      <c r="Q500" s="1117"/>
      <c r="R500" s="1117"/>
      <c r="S500" s="1117"/>
      <c r="T500" s="1117"/>
      <c r="U500" s="1117"/>
      <c r="V500" s="1117"/>
      <c r="W500" s="1117"/>
      <c r="X500" s="1117"/>
      <c r="Y500" s="1117"/>
      <c r="Z500" s="1117"/>
      <c r="AA500" s="1117"/>
      <c r="AB500" s="1117"/>
      <c r="AC500" s="1117"/>
      <c r="AD500" s="1117"/>
      <c r="AE500" s="1117"/>
      <c r="AF500" s="1117"/>
      <c r="AG500" s="1117"/>
      <c r="AH500" s="1117"/>
      <c r="AI500" s="1117"/>
      <c r="AJ500" s="1117"/>
      <c r="AK500" s="1118"/>
      <c r="AL500" s="1119"/>
      <c r="AM500" s="1109"/>
      <c r="AN500" s="1109"/>
      <c r="AO500" s="1109"/>
      <c r="AP500" s="1109"/>
      <c r="AQ500" s="1109"/>
      <c r="AR500" s="266"/>
      <c r="AS500" s="266"/>
      <c r="AT500" s="266"/>
      <c r="AU500" s="266"/>
      <c r="AV500" s="266"/>
      <c r="AW500" s="266"/>
      <c r="AX500" s="266"/>
    </row>
    <row r="501" spans="2:50" ht="24" customHeight="1">
      <c r="B501" s="264">
        <v>10</v>
      </c>
      <c r="C501" s="264">
        <v>1</v>
      </c>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c r="AA501" s="266"/>
      <c r="AB501" s="266"/>
      <c r="AC501" s="266"/>
      <c r="AD501" s="266"/>
      <c r="AE501" s="266"/>
      <c r="AF501" s="266"/>
      <c r="AG501" s="266"/>
      <c r="AH501" s="266"/>
      <c r="AI501" s="266"/>
      <c r="AJ501" s="266"/>
      <c r="AK501" s="266"/>
      <c r="AL501" s="267"/>
      <c r="AM501" s="266"/>
      <c r="AN501" s="266"/>
      <c r="AO501" s="266"/>
      <c r="AP501" s="266"/>
      <c r="AQ501" s="266"/>
      <c r="AR501" s="266"/>
      <c r="AS501" s="266"/>
      <c r="AT501" s="266"/>
      <c r="AU501" s="266"/>
      <c r="AV501" s="266"/>
      <c r="AW501" s="266"/>
      <c r="AX501" s="266"/>
    </row>
    <row r="503" spans="2:50" ht="23.25" hidden="1" customHeight="1">
      <c r="B503" s="213" t="s">
        <v>165</v>
      </c>
    </row>
    <row r="504" spans="2:50" ht="36" hidden="1" customHeight="1">
      <c r="B504" s="269" t="s">
        <v>166</v>
      </c>
      <c r="C504" s="269"/>
      <c r="D504" s="269"/>
      <c r="E504" s="269"/>
      <c r="F504" s="269"/>
      <c r="G504" s="269"/>
      <c r="H504" s="269"/>
      <c r="I504" s="469"/>
      <c r="J504" s="469"/>
      <c r="K504" s="469"/>
      <c r="L504" s="469"/>
      <c r="M504" s="469"/>
      <c r="N504" s="469"/>
      <c r="O504" s="469"/>
      <c r="P504" s="469"/>
      <c r="Q504" s="469"/>
      <c r="R504" s="469"/>
      <c r="S504" s="469"/>
      <c r="T504" s="469"/>
      <c r="U504" s="469"/>
      <c r="V504" s="469"/>
      <c r="W504" s="469"/>
      <c r="X504" s="469"/>
      <c r="Y504" s="469"/>
    </row>
    <row r="505" spans="2:50" ht="36" hidden="1" customHeight="1">
      <c r="B505" s="760" t="s">
        <v>167</v>
      </c>
      <c r="C505" s="756"/>
      <c r="D505" s="756"/>
      <c r="E505" s="756"/>
      <c r="F505" s="756"/>
      <c r="G505" s="756"/>
      <c r="H505" s="757"/>
      <c r="I505" s="382" t="s">
        <v>1395</v>
      </c>
      <c r="J505" s="368"/>
      <c r="K505" s="368"/>
      <c r="L505" s="368"/>
      <c r="M505" s="381"/>
      <c r="N505" s="755" t="s">
        <v>169</v>
      </c>
      <c r="O505" s="756"/>
      <c r="P505" s="756"/>
      <c r="Q505" s="756"/>
      <c r="R505" s="756"/>
      <c r="S505" s="756"/>
      <c r="T505" s="757"/>
      <c r="U505" s="382" t="s">
        <v>1395</v>
      </c>
      <c r="V505" s="368"/>
      <c r="W505" s="368"/>
      <c r="X505" s="368"/>
      <c r="Y505" s="381"/>
      <c r="Z505" s="755" t="s">
        <v>170</v>
      </c>
      <c r="AA505" s="756"/>
      <c r="AB505" s="756"/>
      <c r="AC505" s="756"/>
      <c r="AD505" s="756"/>
      <c r="AE505" s="756"/>
      <c r="AF505" s="757"/>
      <c r="AG505" s="382" t="s">
        <v>1395</v>
      </c>
      <c r="AH505" s="368"/>
      <c r="AI505" s="368"/>
      <c r="AJ505" s="368"/>
      <c r="AK505" s="381"/>
      <c r="AL505" s="755" t="s">
        <v>171</v>
      </c>
      <c r="AM505" s="756"/>
      <c r="AN505" s="756"/>
      <c r="AO505" s="756"/>
      <c r="AP505" s="756"/>
      <c r="AQ505" s="756"/>
      <c r="AR505" s="757"/>
      <c r="AS505" s="382" t="s">
        <v>1395</v>
      </c>
      <c r="AT505" s="368"/>
      <c r="AU505" s="368"/>
      <c r="AV505" s="368"/>
      <c r="AW505" s="381"/>
    </row>
    <row r="506" spans="2:50" ht="36" hidden="1" customHeight="1">
      <c r="B506" s="755" t="s">
        <v>172</v>
      </c>
      <c r="C506" s="756"/>
      <c r="D506" s="756"/>
      <c r="E506" s="756"/>
      <c r="F506" s="756"/>
      <c r="G506" s="756"/>
      <c r="H506" s="757"/>
      <c r="I506" s="758"/>
      <c r="J506" s="662"/>
      <c r="K506" s="662"/>
      <c r="L506" s="662"/>
      <c r="M506" s="759"/>
      <c r="N506" s="755" t="s">
        <v>173</v>
      </c>
      <c r="O506" s="756"/>
      <c r="P506" s="756"/>
      <c r="Q506" s="756"/>
      <c r="R506" s="756"/>
      <c r="S506" s="756"/>
      <c r="T506" s="757"/>
      <c r="U506" s="758"/>
      <c r="V506" s="662"/>
      <c r="W506" s="662"/>
      <c r="X506" s="662"/>
      <c r="Y506" s="759"/>
      <c r="Z506" s="755" t="s">
        <v>174</v>
      </c>
      <c r="AA506" s="756"/>
      <c r="AB506" s="756"/>
      <c r="AC506" s="756"/>
      <c r="AD506" s="756"/>
      <c r="AE506" s="756"/>
      <c r="AF506" s="757"/>
      <c r="AG506" s="758"/>
      <c r="AH506" s="662"/>
      <c r="AI506" s="662"/>
      <c r="AJ506" s="662"/>
      <c r="AK506" s="759"/>
      <c r="AL506" s="760" t="s">
        <v>175</v>
      </c>
      <c r="AM506" s="756"/>
      <c r="AN506" s="756"/>
      <c r="AO506" s="756"/>
      <c r="AP506" s="756"/>
      <c r="AQ506" s="756"/>
      <c r="AR506" s="757"/>
      <c r="AS506" s="758"/>
      <c r="AT506" s="662"/>
      <c r="AU506" s="662"/>
      <c r="AV506" s="662"/>
      <c r="AW506" s="759"/>
    </row>
    <row r="507" spans="2:50">
      <c r="C507" s="213" t="s">
        <v>1394</v>
      </c>
    </row>
    <row r="508" spans="2:50" ht="34.5" customHeight="1">
      <c r="B508" s="264"/>
      <c r="C508" s="264"/>
      <c r="D508" s="269" t="s">
        <v>1393</v>
      </c>
      <c r="E508" s="269"/>
      <c r="F508" s="269"/>
      <c r="G508" s="269"/>
      <c r="H508" s="269"/>
      <c r="I508" s="269"/>
      <c r="J508" s="269"/>
      <c r="K508" s="269"/>
      <c r="L508" s="269"/>
      <c r="M508" s="269"/>
      <c r="N508" s="269" t="s">
        <v>1392</v>
      </c>
      <c r="O508" s="269"/>
      <c r="P508" s="269"/>
      <c r="Q508" s="269"/>
      <c r="R508" s="269"/>
      <c r="S508" s="269"/>
      <c r="T508" s="269"/>
      <c r="U508" s="269"/>
      <c r="V508" s="269"/>
      <c r="W508" s="269"/>
      <c r="X508" s="269"/>
      <c r="Y508" s="269"/>
      <c r="Z508" s="269"/>
      <c r="AA508" s="269"/>
      <c r="AB508" s="269"/>
      <c r="AC508" s="269"/>
      <c r="AD508" s="269"/>
      <c r="AE508" s="269"/>
      <c r="AF508" s="269"/>
      <c r="AG508" s="269"/>
      <c r="AH508" s="269"/>
      <c r="AI508" s="269"/>
      <c r="AJ508" s="269"/>
      <c r="AK508" s="269"/>
      <c r="AL508" s="297" t="s">
        <v>1391</v>
      </c>
      <c r="AM508" s="269"/>
      <c r="AN508" s="269"/>
      <c r="AO508" s="269"/>
      <c r="AP508" s="269"/>
      <c r="AQ508" s="269"/>
      <c r="AR508" s="269" t="s">
        <v>160</v>
      </c>
      <c r="AS508" s="269"/>
      <c r="AT508" s="269"/>
      <c r="AU508" s="269"/>
      <c r="AV508" s="269" t="s">
        <v>161</v>
      </c>
      <c r="AW508" s="269"/>
      <c r="AX508" s="269"/>
    </row>
    <row r="509" spans="2:50" ht="24" customHeight="1">
      <c r="B509" s="264">
        <v>1</v>
      </c>
      <c r="C509" s="264">
        <v>1</v>
      </c>
      <c r="D509" s="469" t="s">
        <v>1390</v>
      </c>
      <c r="E509" s="469"/>
      <c r="F509" s="469"/>
      <c r="G509" s="469"/>
      <c r="H509" s="469"/>
      <c r="I509" s="469"/>
      <c r="J509" s="469"/>
      <c r="K509" s="469"/>
      <c r="L509" s="469"/>
      <c r="M509" s="469"/>
      <c r="N509" s="469" t="s">
        <v>1076</v>
      </c>
      <c r="O509" s="469"/>
      <c r="P509" s="469"/>
      <c r="Q509" s="469"/>
      <c r="R509" s="469"/>
      <c r="S509" s="469"/>
      <c r="T509" s="469"/>
      <c r="U509" s="469"/>
      <c r="V509" s="469"/>
      <c r="W509" s="469"/>
      <c r="X509" s="469"/>
      <c r="Y509" s="469"/>
      <c r="Z509" s="469"/>
      <c r="AA509" s="469"/>
      <c r="AB509" s="469"/>
      <c r="AC509" s="469"/>
      <c r="AD509" s="469"/>
      <c r="AE509" s="469"/>
      <c r="AF509" s="469"/>
      <c r="AG509" s="469"/>
      <c r="AH509" s="469"/>
      <c r="AI509" s="469"/>
      <c r="AJ509" s="469"/>
      <c r="AK509" s="469"/>
      <c r="AL509" s="1113">
        <v>0.9</v>
      </c>
      <c r="AM509" s="469"/>
      <c r="AN509" s="469"/>
      <c r="AO509" s="469"/>
      <c r="AP509" s="469"/>
      <c r="AQ509" s="469"/>
      <c r="AR509" s="266"/>
      <c r="AS509" s="266"/>
      <c r="AT509" s="266"/>
      <c r="AU509" s="266"/>
      <c r="AV509" s="266"/>
      <c r="AW509" s="266"/>
      <c r="AX509" s="266"/>
    </row>
    <row r="510" spans="2:50" ht="24" customHeight="1">
      <c r="B510" s="264">
        <v>2</v>
      </c>
      <c r="C510" s="264">
        <v>1</v>
      </c>
      <c r="D510" s="1109" t="s">
        <v>1387</v>
      </c>
      <c r="E510" s="1109"/>
      <c r="F510" s="1109"/>
      <c r="G510" s="1109"/>
      <c r="H510" s="1109"/>
      <c r="I510" s="1109"/>
      <c r="J510" s="1109"/>
      <c r="K510" s="1109"/>
      <c r="L510" s="1109"/>
      <c r="M510" s="1109"/>
      <c r="N510" s="382" t="s">
        <v>1389</v>
      </c>
      <c r="O510" s="368"/>
      <c r="P510" s="368"/>
      <c r="Q510" s="368"/>
      <c r="R510" s="368"/>
      <c r="S510" s="368"/>
      <c r="T510" s="368"/>
      <c r="U510" s="368"/>
      <c r="V510" s="368"/>
      <c r="W510" s="368"/>
      <c r="X510" s="368"/>
      <c r="Y510" s="368"/>
      <c r="Z510" s="368"/>
      <c r="AA510" s="368"/>
      <c r="AB510" s="368"/>
      <c r="AC510" s="368"/>
      <c r="AD510" s="368"/>
      <c r="AE510" s="368"/>
      <c r="AF510" s="368"/>
      <c r="AG510" s="368"/>
      <c r="AH510" s="368"/>
      <c r="AI510" s="368"/>
      <c r="AJ510" s="368"/>
      <c r="AK510" s="381"/>
      <c r="AL510" s="1113">
        <v>7.0000000000000007E-2</v>
      </c>
      <c r="AM510" s="469"/>
      <c r="AN510" s="469"/>
      <c r="AO510" s="469"/>
      <c r="AP510" s="469"/>
      <c r="AQ510" s="469"/>
      <c r="AR510" s="266"/>
      <c r="AS510" s="266"/>
      <c r="AT510" s="266"/>
      <c r="AU510" s="266"/>
      <c r="AV510" s="266"/>
      <c r="AW510" s="266"/>
      <c r="AX510" s="266"/>
    </row>
    <row r="511" spans="2:50" ht="24" customHeight="1">
      <c r="B511" s="264">
        <v>3</v>
      </c>
      <c r="C511" s="264">
        <v>1</v>
      </c>
      <c r="D511" s="1109" t="s">
        <v>1386</v>
      </c>
      <c r="E511" s="1109"/>
      <c r="F511" s="1109"/>
      <c r="G511" s="1109"/>
      <c r="H511" s="1109"/>
      <c r="I511" s="1109"/>
      <c r="J511" s="1109"/>
      <c r="K511" s="1109"/>
      <c r="L511" s="1109"/>
      <c r="M511" s="1109"/>
      <c r="N511" s="382" t="s">
        <v>1389</v>
      </c>
      <c r="O511" s="368"/>
      <c r="P511" s="368"/>
      <c r="Q511" s="368"/>
      <c r="R511" s="368"/>
      <c r="S511" s="368"/>
      <c r="T511" s="368"/>
      <c r="U511" s="368"/>
      <c r="V511" s="368"/>
      <c r="W511" s="368"/>
      <c r="X511" s="368"/>
      <c r="Y511" s="368"/>
      <c r="Z511" s="368"/>
      <c r="AA511" s="368"/>
      <c r="AB511" s="368"/>
      <c r="AC511" s="368"/>
      <c r="AD511" s="368"/>
      <c r="AE511" s="368"/>
      <c r="AF511" s="368"/>
      <c r="AG511" s="368"/>
      <c r="AH511" s="368"/>
      <c r="AI511" s="368"/>
      <c r="AJ511" s="368"/>
      <c r="AK511" s="381"/>
      <c r="AL511" s="1113">
        <v>7.0000000000000007E-2</v>
      </c>
      <c r="AM511" s="469"/>
      <c r="AN511" s="469"/>
      <c r="AO511" s="469"/>
      <c r="AP511" s="469"/>
      <c r="AQ511" s="469"/>
      <c r="AR511" s="266"/>
      <c r="AS511" s="266"/>
      <c r="AT511" s="266"/>
      <c r="AU511" s="266"/>
      <c r="AV511" s="266"/>
      <c r="AW511" s="266"/>
      <c r="AX511" s="266"/>
    </row>
    <row r="512" spans="2:50" ht="24" customHeight="1">
      <c r="B512" s="264">
        <v>4</v>
      </c>
      <c r="C512" s="264">
        <v>1</v>
      </c>
      <c r="D512" s="1109" t="s">
        <v>1385</v>
      </c>
      <c r="E512" s="1109"/>
      <c r="F512" s="1109"/>
      <c r="G512" s="1109"/>
      <c r="H512" s="1109"/>
      <c r="I512" s="1109"/>
      <c r="J512" s="1109"/>
      <c r="K512" s="1109"/>
      <c r="L512" s="1109"/>
      <c r="M512" s="1109"/>
      <c r="N512" s="382" t="s">
        <v>1389</v>
      </c>
      <c r="O512" s="368"/>
      <c r="P512" s="368"/>
      <c r="Q512" s="368"/>
      <c r="R512" s="368"/>
      <c r="S512" s="368"/>
      <c r="T512" s="368"/>
      <c r="U512" s="368"/>
      <c r="V512" s="368"/>
      <c r="W512" s="368"/>
      <c r="X512" s="368"/>
      <c r="Y512" s="368"/>
      <c r="Z512" s="368"/>
      <c r="AA512" s="368"/>
      <c r="AB512" s="368"/>
      <c r="AC512" s="368"/>
      <c r="AD512" s="368"/>
      <c r="AE512" s="368"/>
      <c r="AF512" s="368"/>
      <c r="AG512" s="368"/>
      <c r="AH512" s="368"/>
      <c r="AI512" s="368"/>
      <c r="AJ512" s="368"/>
      <c r="AK512" s="381"/>
      <c r="AL512" s="1113">
        <v>7.0000000000000007E-2</v>
      </c>
      <c r="AM512" s="469"/>
      <c r="AN512" s="469"/>
      <c r="AO512" s="469"/>
      <c r="AP512" s="469"/>
      <c r="AQ512" s="469"/>
      <c r="AR512" s="266"/>
      <c r="AS512" s="266"/>
      <c r="AT512" s="266"/>
      <c r="AU512" s="266"/>
      <c r="AV512" s="266"/>
      <c r="AW512" s="266"/>
      <c r="AX512" s="266"/>
    </row>
    <row r="513" spans="2:50" ht="24" customHeight="1">
      <c r="B513" s="264">
        <v>5</v>
      </c>
      <c r="C513" s="264">
        <v>1</v>
      </c>
      <c r="D513" s="1109" t="s">
        <v>1384</v>
      </c>
      <c r="E513" s="1109"/>
      <c r="F513" s="1109"/>
      <c r="G513" s="1109"/>
      <c r="H513" s="1109"/>
      <c r="I513" s="1109"/>
      <c r="J513" s="1109"/>
      <c r="K513" s="1109"/>
      <c r="L513" s="1109"/>
      <c r="M513" s="1109"/>
      <c r="N513" s="382" t="s">
        <v>1389</v>
      </c>
      <c r="O513" s="368"/>
      <c r="P513" s="368"/>
      <c r="Q513" s="368"/>
      <c r="R513" s="368"/>
      <c r="S513" s="368"/>
      <c r="T513" s="368"/>
      <c r="U513" s="368"/>
      <c r="V513" s="368"/>
      <c r="W513" s="368"/>
      <c r="X513" s="368"/>
      <c r="Y513" s="368"/>
      <c r="Z513" s="368"/>
      <c r="AA513" s="368"/>
      <c r="AB513" s="368"/>
      <c r="AC513" s="368"/>
      <c r="AD513" s="368"/>
      <c r="AE513" s="368"/>
      <c r="AF513" s="368"/>
      <c r="AG513" s="368"/>
      <c r="AH513" s="368"/>
      <c r="AI513" s="368"/>
      <c r="AJ513" s="368"/>
      <c r="AK513" s="381"/>
      <c r="AL513" s="1113">
        <v>7.0000000000000007E-2</v>
      </c>
      <c r="AM513" s="469"/>
      <c r="AN513" s="469"/>
      <c r="AO513" s="469"/>
      <c r="AP513" s="469"/>
      <c r="AQ513" s="469"/>
      <c r="AR513" s="266"/>
      <c r="AS513" s="266"/>
      <c r="AT513" s="266"/>
      <c r="AU513" s="266"/>
      <c r="AV513" s="266"/>
      <c r="AW513" s="266"/>
      <c r="AX513" s="266"/>
    </row>
    <row r="514" spans="2:50" ht="24" customHeight="1">
      <c r="B514" s="264">
        <v>6</v>
      </c>
      <c r="C514" s="264">
        <v>1</v>
      </c>
      <c r="D514" s="1109" t="s">
        <v>1383</v>
      </c>
      <c r="E514" s="1109"/>
      <c r="F514" s="1109"/>
      <c r="G514" s="1109"/>
      <c r="H514" s="1109"/>
      <c r="I514" s="1109"/>
      <c r="J514" s="1109"/>
      <c r="K514" s="1109"/>
      <c r="L514" s="1109"/>
      <c r="M514" s="1109"/>
      <c r="N514" s="382" t="s">
        <v>1389</v>
      </c>
      <c r="O514" s="368"/>
      <c r="P514" s="368"/>
      <c r="Q514" s="368"/>
      <c r="R514" s="368"/>
      <c r="S514" s="368"/>
      <c r="T514" s="368"/>
      <c r="U514" s="368"/>
      <c r="V514" s="368"/>
      <c r="W514" s="368"/>
      <c r="X514" s="368"/>
      <c r="Y514" s="368"/>
      <c r="Z514" s="368"/>
      <c r="AA514" s="368"/>
      <c r="AB514" s="368"/>
      <c r="AC514" s="368"/>
      <c r="AD514" s="368"/>
      <c r="AE514" s="368"/>
      <c r="AF514" s="368"/>
      <c r="AG514" s="368"/>
      <c r="AH514" s="368"/>
      <c r="AI514" s="368"/>
      <c r="AJ514" s="368"/>
      <c r="AK514" s="381"/>
      <c r="AL514" s="1113">
        <v>7.0000000000000007E-2</v>
      </c>
      <c r="AM514" s="469"/>
      <c r="AN514" s="469"/>
      <c r="AO514" s="469"/>
      <c r="AP514" s="469"/>
      <c r="AQ514" s="469"/>
      <c r="AR514" s="266"/>
      <c r="AS514" s="266"/>
      <c r="AT514" s="266"/>
      <c r="AU514" s="266"/>
      <c r="AV514" s="266"/>
      <c r="AW514" s="266"/>
      <c r="AX514" s="266"/>
    </row>
    <row r="515" spans="2:50" ht="24" customHeight="1">
      <c r="B515" s="264">
        <v>7</v>
      </c>
      <c r="C515" s="264">
        <v>1</v>
      </c>
      <c r="D515" s="1109" t="s">
        <v>1382</v>
      </c>
      <c r="E515" s="1109"/>
      <c r="F515" s="1109"/>
      <c r="G515" s="1109"/>
      <c r="H515" s="1109"/>
      <c r="I515" s="1109"/>
      <c r="J515" s="1109"/>
      <c r="K515" s="1109"/>
      <c r="L515" s="1109"/>
      <c r="M515" s="1109"/>
      <c r="N515" s="382" t="s">
        <v>1389</v>
      </c>
      <c r="O515" s="368"/>
      <c r="P515" s="368"/>
      <c r="Q515" s="368"/>
      <c r="R515" s="368"/>
      <c r="S515" s="368"/>
      <c r="T515" s="368"/>
      <c r="U515" s="368"/>
      <c r="V515" s="368"/>
      <c r="W515" s="368"/>
      <c r="X515" s="368"/>
      <c r="Y515" s="368"/>
      <c r="Z515" s="368"/>
      <c r="AA515" s="368"/>
      <c r="AB515" s="368"/>
      <c r="AC515" s="368"/>
      <c r="AD515" s="368"/>
      <c r="AE515" s="368"/>
      <c r="AF515" s="368"/>
      <c r="AG515" s="368"/>
      <c r="AH515" s="368"/>
      <c r="AI515" s="368"/>
      <c r="AJ515" s="368"/>
      <c r="AK515" s="381"/>
      <c r="AL515" s="1113">
        <v>7.0000000000000007E-2</v>
      </c>
      <c r="AM515" s="469"/>
      <c r="AN515" s="469"/>
      <c r="AO515" s="469"/>
      <c r="AP515" s="469"/>
      <c r="AQ515" s="469"/>
      <c r="AR515" s="266"/>
      <c r="AS515" s="266"/>
      <c r="AT515" s="266"/>
      <c r="AU515" s="266"/>
      <c r="AV515" s="266"/>
      <c r="AW515" s="266"/>
      <c r="AX515" s="266"/>
    </row>
    <row r="516" spans="2:50" ht="24" customHeight="1">
      <c r="B516" s="264">
        <v>8</v>
      </c>
      <c r="C516" s="264">
        <v>1</v>
      </c>
      <c r="D516" s="1109" t="s">
        <v>1381</v>
      </c>
      <c r="E516" s="1109"/>
      <c r="F516" s="1109"/>
      <c r="G516" s="1109"/>
      <c r="H516" s="1109"/>
      <c r="I516" s="1109"/>
      <c r="J516" s="1109"/>
      <c r="K516" s="1109"/>
      <c r="L516" s="1109"/>
      <c r="M516" s="1109"/>
      <c r="N516" s="382" t="s">
        <v>1389</v>
      </c>
      <c r="O516" s="368"/>
      <c r="P516" s="368"/>
      <c r="Q516" s="368"/>
      <c r="R516" s="368"/>
      <c r="S516" s="368"/>
      <c r="T516" s="368"/>
      <c r="U516" s="368"/>
      <c r="V516" s="368"/>
      <c r="W516" s="368"/>
      <c r="X516" s="368"/>
      <c r="Y516" s="368"/>
      <c r="Z516" s="368"/>
      <c r="AA516" s="368"/>
      <c r="AB516" s="368"/>
      <c r="AC516" s="368"/>
      <c r="AD516" s="368"/>
      <c r="AE516" s="368"/>
      <c r="AF516" s="368"/>
      <c r="AG516" s="368"/>
      <c r="AH516" s="368"/>
      <c r="AI516" s="368"/>
      <c r="AJ516" s="368"/>
      <c r="AK516" s="381"/>
      <c r="AL516" s="1113">
        <v>7.0000000000000007E-2</v>
      </c>
      <c r="AM516" s="469"/>
      <c r="AN516" s="469"/>
      <c r="AO516" s="469"/>
      <c r="AP516" s="469"/>
      <c r="AQ516" s="469"/>
      <c r="AR516" s="266"/>
      <c r="AS516" s="266"/>
      <c r="AT516" s="266"/>
      <c r="AU516" s="266"/>
      <c r="AV516" s="266"/>
      <c r="AW516" s="266"/>
      <c r="AX516" s="266"/>
    </row>
    <row r="517" spans="2:50" ht="24" customHeight="1">
      <c r="B517" s="264">
        <v>9</v>
      </c>
      <c r="C517" s="264">
        <v>1</v>
      </c>
      <c r="D517" s="1109" t="s">
        <v>1380</v>
      </c>
      <c r="E517" s="1109"/>
      <c r="F517" s="1109"/>
      <c r="G517" s="1109"/>
      <c r="H517" s="1109"/>
      <c r="I517" s="1109"/>
      <c r="J517" s="1109"/>
      <c r="K517" s="1109"/>
      <c r="L517" s="1109"/>
      <c r="M517" s="1109"/>
      <c r="N517" s="382" t="s">
        <v>1389</v>
      </c>
      <c r="O517" s="368"/>
      <c r="P517" s="368"/>
      <c r="Q517" s="368"/>
      <c r="R517" s="368"/>
      <c r="S517" s="368"/>
      <c r="T517" s="368"/>
      <c r="U517" s="368"/>
      <c r="V517" s="368"/>
      <c r="W517" s="368"/>
      <c r="X517" s="368"/>
      <c r="Y517" s="368"/>
      <c r="Z517" s="368"/>
      <c r="AA517" s="368"/>
      <c r="AB517" s="368"/>
      <c r="AC517" s="368"/>
      <c r="AD517" s="368"/>
      <c r="AE517" s="368"/>
      <c r="AF517" s="368"/>
      <c r="AG517" s="368"/>
      <c r="AH517" s="368"/>
      <c r="AI517" s="368"/>
      <c r="AJ517" s="368"/>
      <c r="AK517" s="381"/>
      <c r="AL517" s="1113">
        <v>0.06</v>
      </c>
      <c r="AM517" s="469"/>
      <c r="AN517" s="469"/>
      <c r="AO517" s="469"/>
      <c r="AP517" s="469"/>
      <c r="AQ517" s="469"/>
      <c r="AR517" s="266"/>
      <c r="AS517" s="266"/>
      <c r="AT517" s="266"/>
      <c r="AU517" s="266"/>
      <c r="AV517" s="266"/>
      <c r="AW517" s="266"/>
      <c r="AX517" s="266"/>
    </row>
    <row r="518" spans="2:50" ht="24" customHeight="1">
      <c r="B518" s="264">
        <v>10</v>
      </c>
      <c r="C518" s="264">
        <v>1</v>
      </c>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66"/>
      <c r="AE518" s="266"/>
      <c r="AF518" s="266"/>
      <c r="AG518" s="266"/>
      <c r="AH518" s="266"/>
      <c r="AI518" s="266"/>
      <c r="AJ518" s="266"/>
      <c r="AK518" s="266"/>
      <c r="AL518" s="1113"/>
      <c r="AM518" s="469"/>
      <c r="AN518" s="469"/>
      <c r="AO518" s="469"/>
      <c r="AP518" s="469"/>
      <c r="AQ518" s="469"/>
      <c r="AR518" s="266"/>
      <c r="AS518" s="266"/>
      <c r="AT518" s="266"/>
      <c r="AU518" s="266"/>
      <c r="AV518" s="266"/>
      <c r="AW518" s="266"/>
      <c r="AX518" s="266"/>
    </row>
    <row r="519" spans="2:50" ht="12.75" customHeight="1">
      <c r="G519" s="211"/>
      <c r="H519" s="211"/>
      <c r="I519" s="211"/>
      <c r="J519" s="211"/>
      <c r="K519" s="211"/>
      <c r="L519" s="211"/>
      <c r="M519" s="211"/>
      <c r="N519" s="211"/>
      <c r="O519" s="211"/>
      <c r="P519" s="211"/>
      <c r="Q519" s="211"/>
      <c r="R519" s="211"/>
      <c r="S519" s="211"/>
      <c r="T519" s="211"/>
      <c r="U519" s="211"/>
      <c r="V519" s="211"/>
      <c r="W519" s="211"/>
      <c r="X519" s="211"/>
      <c r="Y519" s="211"/>
      <c r="Z519" s="211"/>
      <c r="AA519" s="211"/>
      <c r="AB519" s="211"/>
      <c r="AC519" s="211"/>
      <c r="AD519" s="211"/>
      <c r="AE519" s="211"/>
      <c r="AF519" s="211"/>
      <c r="AG519" s="211"/>
      <c r="AH519" s="211"/>
      <c r="AI519" s="211"/>
      <c r="AJ519" s="211"/>
      <c r="AK519" s="211"/>
      <c r="AL519" s="69"/>
      <c r="AM519" s="211"/>
      <c r="AN519" s="211"/>
      <c r="AO519" s="211"/>
      <c r="AP519" s="211"/>
      <c r="AQ519" s="211"/>
      <c r="AR519" s="211"/>
      <c r="AS519" s="211"/>
      <c r="AT519" s="211"/>
      <c r="AU519" s="211"/>
      <c r="AV519" s="211"/>
      <c r="AW519" s="211"/>
      <c r="AX519" s="211"/>
    </row>
    <row r="520" spans="2:50">
      <c r="C520" s="213" t="s">
        <v>1388</v>
      </c>
    </row>
    <row r="521" spans="2:50" ht="34.5" customHeight="1">
      <c r="B521" s="264"/>
      <c r="C521" s="264"/>
      <c r="D521" s="269" t="s">
        <v>1305</v>
      </c>
      <c r="E521" s="269"/>
      <c r="F521" s="269"/>
      <c r="G521" s="269"/>
      <c r="H521" s="269"/>
      <c r="I521" s="269"/>
      <c r="J521" s="269"/>
      <c r="K521" s="269"/>
      <c r="L521" s="269"/>
      <c r="M521" s="269"/>
      <c r="N521" s="269" t="s">
        <v>1304</v>
      </c>
      <c r="O521" s="269"/>
      <c r="P521" s="269"/>
      <c r="Q521" s="269"/>
      <c r="R521" s="269"/>
      <c r="S521" s="269"/>
      <c r="T521" s="269"/>
      <c r="U521" s="269"/>
      <c r="V521" s="269"/>
      <c r="W521" s="269"/>
      <c r="X521" s="269"/>
      <c r="Y521" s="269"/>
      <c r="Z521" s="269"/>
      <c r="AA521" s="269"/>
      <c r="AB521" s="269"/>
      <c r="AC521" s="269"/>
      <c r="AD521" s="269"/>
      <c r="AE521" s="269"/>
      <c r="AF521" s="269"/>
      <c r="AG521" s="269"/>
      <c r="AH521" s="269"/>
      <c r="AI521" s="269"/>
      <c r="AJ521" s="269"/>
      <c r="AK521" s="269"/>
      <c r="AL521" s="297" t="s">
        <v>1303</v>
      </c>
      <c r="AM521" s="269"/>
      <c r="AN521" s="269"/>
      <c r="AO521" s="269"/>
      <c r="AP521" s="269"/>
      <c r="AQ521" s="269"/>
      <c r="AR521" s="269" t="s">
        <v>160</v>
      </c>
      <c r="AS521" s="269"/>
      <c r="AT521" s="269"/>
      <c r="AU521" s="269"/>
      <c r="AV521" s="269" t="s">
        <v>161</v>
      </c>
      <c r="AW521" s="269"/>
      <c r="AX521" s="269"/>
    </row>
    <row r="522" spans="2:50" ht="24" customHeight="1">
      <c r="B522" s="264">
        <v>1</v>
      </c>
      <c r="C522" s="264">
        <v>1</v>
      </c>
      <c r="D522" s="1109" t="s">
        <v>1387</v>
      </c>
      <c r="E522" s="1109"/>
      <c r="F522" s="1109"/>
      <c r="G522" s="1109"/>
      <c r="H522" s="1109"/>
      <c r="I522" s="1109"/>
      <c r="J522" s="1109"/>
      <c r="K522" s="1109"/>
      <c r="L522" s="1109"/>
      <c r="M522" s="1109"/>
      <c r="N522" s="1110" t="s">
        <v>1377</v>
      </c>
      <c r="O522" s="1111"/>
      <c r="P522" s="1111"/>
      <c r="Q522" s="1111"/>
      <c r="R522" s="1111"/>
      <c r="S522" s="1111"/>
      <c r="T522" s="1111"/>
      <c r="U522" s="1111"/>
      <c r="V522" s="1111"/>
      <c r="W522" s="1111"/>
      <c r="X522" s="1111"/>
      <c r="Y522" s="1111"/>
      <c r="Z522" s="1111"/>
      <c r="AA522" s="1111"/>
      <c r="AB522" s="1111"/>
      <c r="AC522" s="1111"/>
      <c r="AD522" s="1111"/>
      <c r="AE522" s="1111"/>
      <c r="AF522" s="1111"/>
      <c r="AG522" s="1111"/>
      <c r="AH522" s="1111"/>
      <c r="AI522" s="1111"/>
      <c r="AJ522" s="1111"/>
      <c r="AK522" s="1112"/>
      <c r="AL522" s="1113">
        <v>0.5</v>
      </c>
      <c r="AM522" s="469"/>
      <c r="AN522" s="469"/>
      <c r="AO522" s="469"/>
      <c r="AP522" s="469"/>
      <c r="AQ522" s="469"/>
      <c r="AR522" s="266"/>
      <c r="AS522" s="266"/>
      <c r="AT522" s="266"/>
      <c r="AU522" s="266"/>
      <c r="AV522" s="266"/>
      <c r="AW522" s="266"/>
      <c r="AX522" s="266"/>
    </row>
    <row r="523" spans="2:50" ht="24" customHeight="1">
      <c r="B523" s="264">
        <v>2</v>
      </c>
      <c r="C523" s="264">
        <v>1</v>
      </c>
      <c r="D523" s="1109" t="s">
        <v>1386</v>
      </c>
      <c r="E523" s="1109"/>
      <c r="F523" s="1109"/>
      <c r="G523" s="1109"/>
      <c r="H523" s="1109"/>
      <c r="I523" s="1109"/>
      <c r="J523" s="1109"/>
      <c r="K523" s="1109"/>
      <c r="L523" s="1109"/>
      <c r="M523" s="1109"/>
      <c r="N523" s="1110" t="s">
        <v>1377</v>
      </c>
      <c r="O523" s="1111"/>
      <c r="P523" s="1111"/>
      <c r="Q523" s="1111"/>
      <c r="R523" s="1111"/>
      <c r="S523" s="1111"/>
      <c r="T523" s="1111"/>
      <c r="U523" s="1111"/>
      <c r="V523" s="1111"/>
      <c r="W523" s="1111"/>
      <c r="X523" s="1111"/>
      <c r="Y523" s="1111"/>
      <c r="Z523" s="1111"/>
      <c r="AA523" s="1111"/>
      <c r="AB523" s="1111"/>
      <c r="AC523" s="1111"/>
      <c r="AD523" s="1111"/>
      <c r="AE523" s="1111"/>
      <c r="AF523" s="1111"/>
      <c r="AG523" s="1111"/>
      <c r="AH523" s="1111"/>
      <c r="AI523" s="1111"/>
      <c r="AJ523" s="1111"/>
      <c r="AK523" s="1112"/>
      <c r="AL523" s="1113">
        <v>0.5</v>
      </c>
      <c r="AM523" s="469"/>
      <c r="AN523" s="469"/>
      <c r="AO523" s="469"/>
      <c r="AP523" s="469"/>
      <c r="AQ523" s="469"/>
      <c r="AR523" s="266"/>
      <c r="AS523" s="266"/>
      <c r="AT523" s="266"/>
      <c r="AU523" s="266"/>
      <c r="AV523" s="266"/>
      <c r="AW523" s="266"/>
      <c r="AX523" s="266"/>
    </row>
    <row r="524" spans="2:50" ht="24" customHeight="1">
      <c r="B524" s="264">
        <v>3</v>
      </c>
      <c r="C524" s="264">
        <v>1</v>
      </c>
      <c r="D524" s="1109" t="s">
        <v>1385</v>
      </c>
      <c r="E524" s="1109"/>
      <c r="F524" s="1109"/>
      <c r="G524" s="1109"/>
      <c r="H524" s="1109"/>
      <c r="I524" s="1109"/>
      <c r="J524" s="1109"/>
      <c r="K524" s="1109"/>
      <c r="L524" s="1109"/>
      <c r="M524" s="1109"/>
      <c r="N524" s="1110" t="s">
        <v>1377</v>
      </c>
      <c r="O524" s="1111"/>
      <c r="P524" s="1111"/>
      <c r="Q524" s="1111"/>
      <c r="R524" s="1111"/>
      <c r="S524" s="1111"/>
      <c r="T524" s="1111"/>
      <c r="U524" s="1111"/>
      <c r="V524" s="1111"/>
      <c r="W524" s="1111"/>
      <c r="X524" s="1111"/>
      <c r="Y524" s="1111"/>
      <c r="Z524" s="1111"/>
      <c r="AA524" s="1111"/>
      <c r="AB524" s="1111"/>
      <c r="AC524" s="1111"/>
      <c r="AD524" s="1111"/>
      <c r="AE524" s="1111"/>
      <c r="AF524" s="1111"/>
      <c r="AG524" s="1111"/>
      <c r="AH524" s="1111"/>
      <c r="AI524" s="1111"/>
      <c r="AJ524" s="1111"/>
      <c r="AK524" s="1112"/>
      <c r="AL524" s="1113">
        <v>0.5</v>
      </c>
      <c r="AM524" s="469"/>
      <c r="AN524" s="469"/>
      <c r="AO524" s="469"/>
      <c r="AP524" s="469"/>
      <c r="AQ524" s="469"/>
      <c r="AR524" s="266"/>
      <c r="AS524" s="266"/>
      <c r="AT524" s="266"/>
      <c r="AU524" s="266"/>
      <c r="AV524" s="266"/>
      <c r="AW524" s="266"/>
      <c r="AX524" s="266"/>
    </row>
    <row r="525" spans="2:50" ht="24" customHeight="1">
      <c r="B525" s="264">
        <v>4</v>
      </c>
      <c r="C525" s="264">
        <v>1</v>
      </c>
      <c r="D525" s="1109" t="s">
        <v>1384</v>
      </c>
      <c r="E525" s="1109"/>
      <c r="F525" s="1109"/>
      <c r="G525" s="1109"/>
      <c r="H525" s="1109"/>
      <c r="I525" s="1109"/>
      <c r="J525" s="1109"/>
      <c r="K525" s="1109"/>
      <c r="L525" s="1109"/>
      <c r="M525" s="1109"/>
      <c r="N525" s="1110" t="s">
        <v>1377</v>
      </c>
      <c r="O525" s="1111"/>
      <c r="P525" s="1111"/>
      <c r="Q525" s="1111"/>
      <c r="R525" s="1111"/>
      <c r="S525" s="1111"/>
      <c r="T525" s="1111"/>
      <c r="U525" s="1111"/>
      <c r="V525" s="1111"/>
      <c r="W525" s="1111"/>
      <c r="X525" s="1111"/>
      <c r="Y525" s="1111"/>
      <c r="Z525" s="1111"/>
      <c r="AA525" s="1111"/>
      <c r="AB525" s="1111"/>
      <c r="AC525" s="1111"/>
      <c r="AD525" s="1111"/>
      <c r="AE525" s="1111"/>
      <c r="AF525" s="1111"/>
      <c r="AG525" s="1111"/>
      <c r="AH525" s="1111"/>
      <c r="AI525" s="1111"/>
      <c r="AJ525" s="1111"/>
      <c r="AK525" s="1112"/>
      <c r="AL525" s="1113">
        <v>0.5</v>
      </c>
      <c r="AM525" s="469"/>
      <c r="AN525" s="469"/>
      <c r="AO525" s="469"/>
      <c r="AP525" s="469"/>
      <c r="AQ525" s="469"/>
      <c r="AR525" s="266"/>
      <c r="AS525" s="266"/>
      <c r="AT525" s="266"/>
      <c r="AU525" s="266"/>
      <c r="AV525" s="266"/>
      <c r="AW525" s="266"/>
      <c r="AX525" s="266"/>
    </row>
    <row r="526" spans="2:50" ht="24" customHeight="1">
      <c r="B526" s="264">
        <v>5</v>
      </c>
      <c r="C526" s="264">
        <v>1</v>
      </c>
      <c r="D526" s="1109" t="s">
        <v>1383</v>
      </c>
      <c r="E526" s="1109"/>
      <c r="F526" s="1109"/>
      <c r="G526" s="1109"/>
      <c r="H526" s="1109"/>
      <c r="I526" s="1109"/>
      <c r="J526" s="1109"/>
      <c r="K526" s="1109"/>
      <c r="L526" s="1109"/>
      <c r="M526" s="1109"/>
      <c r="N526" s="1110" t="s">
        <v>1377</v>
      </c>
      <c r="O526" s="1111"/>
      <c r="P526" s="1111"/>
      <c r="Q526" s="1111"/>
      <c r="R526" s="1111"/>
      <c r="S526" s="1111"/>
      <c r="T526" s="1111"/>
      <c r="U526" s="1111"/>
      <c r="V526" s="1111"/>
      <c r="W526" s="1111"/>
      <c r="X526" s="1111"/>
      <c r="Y526" s="1111"/>
      <c r="Z526" s="1111"/>
      <c r="AA526" s="1111"/>
      <c r="AB526" s="1111"/>
      <c r="AC526" s="1111"/>
      <c r="AD526" s="1111"/>
      <c r="AE526" s="1111"/>
      <c r="AF526" s="1111"/>
      <c r="AG526" s="1111"/>
      <c r="AH526" s="1111"/>
      <c r="AI526" s="1111"/>
      <c r="AJ526" s="1111"/>
      <c r="AK526" s="1112"/>
      <c r="AL526" s="1113">
        <v>0.5</v>
      </c>
      <c r="AM526" s="469"/>
      <c r="AN526" s="469"/>
      <c r="AO526" s="469"/>
      <c r="AP526" s="469"/>
      <c r="AQ526" s="469"/>
      <c r="AR526" s="266"/>
      <c r="AS526" s="266"/>
      <c r="AT526" s="266"/>
      <c r="AU526" s="266"/>
      <c r="AV526" s="266"/>
      <c r="AW526" s="266"/>
      <c r="AX526" s="266"/>
    </row>
    <row r="527" spans="2:50" ht="24" customHeight="1">
      <c r="B527" s="264">
        <v>6</v>
      </c>
      <c r="C527" s="264">
        <v>1</v>
      </c>
      <c r="D527" s="1109" t="s">
        <v>1382</v>
      </c>
      <c r="E527" s="1109"/>
      <c r="F527" s="1109"/>
      <c r="G527" s="1109"/>
      <c r="H527" s="1109"/>
      <c r="I527" s="1109"/>
      <c r="J527" s="1109"/>
      <c r="K527" s="1109"/>
      <c r="L527" s="1109"/>
      <c r="M527" s="1109"/>
      <c r="N527" s="1110" t="s">
        <v>1377</v>
      </c>
      <c r="O527" s="1111"/>
      <c r="P527" s="1111"/>
      <c r="Q527" s="1111"/>
      <c r="R527" s="1111"/>
      <c r="S527" s="1111"/>
      <c r="T527" s="1111"/>
      <c r="U527" s="1111"/>
      <c r="V527" s="1111"/>
      <c r="W527" s="1111"/>
      <c r="X527" s="1111"/>
      <c r="Y527" s="1111"/>
      <c r="Z527" s="1111"/>
      <c r="AA527" s="1111"/>
      <c r="AB527" s="1111"/>
      <c r="AC527" s="1111"/>
      <c r="AD527" s="1111"/>
      <c r="AE527" s="1111"/>
      <c r="AF527" s="1111"/>
      <c r="AG527" s="1111"/>
      <c r="AH527" s="1111"/>
      <c r="AI527" s="1111"/>
      <c r="AJ527" s="1111"/>
      <c r="AK527" s="1112"/>
      <c r="AL527" s="1113">
        <v>0.5</v>
      </c>
      <c r="AM527" s="469"/>
      <c r="AN527" s="469"/>
      <c r="AO527" s="469"/>
      <c r="AP527" s="469"/>
      <c r="AQ527" s="469"/>
      <c r="AR527" s="266"/>
      <c r="AS527" s="266"/>
      <c r="AT527" s="266"/>
      <c r="AU527" s="266"/>
      <c r="AV527" s="266"/>
      <c r="AW527" s="266"/>
      <c r="AX527" s="266"/>
    </row>
    <row r="528" spans="2:50" ht="24" customHeight="1">
      <c r="B528" s="264">
        <v>7</v>
      </c>
      <c r="C528" s="264">
        <v>1</v>
      </c>
      <c r="D528" s="1109" t="s">
        <v>1381</v>
      </c>
      <c r="E528" s="1109"/>
      <c r="F528" s="1109"/>
      <c r="G528" s="1109"/>
      <c r="H528" s="1109"/>
      <c r="I528" s="1109"/>
      <c r="J528" s="1109"/>
      <c r="K528" s="1109"/>
      <c r="L528" s="1109"/>
      <c r="M528" s="1109"/>
      <c r="N528" s="1110" t="s">
        <v>1377</v>
      </c>
      <c r="O528" s="1111"/>
      <c r="P528" s="1111"/>
      <c r="Q528" s="1111"/>
      <c r="R528" s="1111"/>
      <c r="S528" s="1111"/>
      <c r="T528" s="1111"/>
      <c r="U528" s="1111"/>
      <c r="V528" s="1111"/>
      <c r="W528" s="1111"/>
      <c r="X528" s="1111"/>
      <c r="Y528" s="1111"/>
      <c r="Z528" s="1111"/>
      <c r="AA528" s="1111"/>
      <c r="AB528" s="1111"/>
      <c r="AC528" s="1111"/>
      <c r="AD528" s="1111"/>
      <c r="AE528" s="1111"/>
      <c r="AF528" s="1111"/>
      <c r="AG528" s="1111"/>
      <c r="AH528" s="1111"/>
      <c r="AI528" s="1111"/>
      <c r="AJ528" s="1111"/>
      <c r="AK528" s="1112"/>
      <c r="AL528" s="1113">
        <v>0.5</v>
      </c>
      <c r="AM528" s="469"/>
      <c r="AN528" s="469"/>
      <c r="AO528" s="469"/>
      <c r="AP528" s="469"/>
      <c r="AQ528" s="469"/>
      <c r="AR528" s="266"/>
      <c r="AS528" s="266"/>
      <c r="AT528" s="266"/>
      <c r="AU528" s="266"/>
      <c r="AV528" s="266"/>
      <c r="AW528" s="266"/>
      <c r="AX528" s="266"/>
    </row>
    <row r="529" spans="2:50" ht="24" customHeight="1">
      <c r="B529" s="264">
        <v>8</v>
      </c>
      <c r="C529" s="264">
        <v>1</v>
      </c>
      <c r="D529" s="1109" t="s">
        <v>1380</v>
      </c>
      <c r="E529" s="1109"/>
      <c r="F529" s="1109"/>
      <c r="G529" s="1109"/>
      <c r="H529" s="1109"/>
      <c r="I529" s="1109"/>
      <c r="J529" s="1109"/>
      <c r="K529" s="1109"/>
      <c r="L529" s="1109"/>
      <c r="M529" s="1109"/>
      <c r="N529" s="1110" t="s">
        <v>1377</v>
      </c>
      <c r="O529" s="1111"/>
      <c r="P529" s="1111"/>
      <c r="Q529" s="1111"/>
      <c r="R529" s="1111"/>
      <c r="S529" s="1111"/>
      <c r="T529" s="1111"/>
      <c r="U529" s="1111"/>
      <c r="V529" s="1111"/>
      <c r="W529" s="1111"/>
      <c r="X529" s="1111"/>
      <c r="Y529" s="1111"/>
      <c r="Z529" s="1111"/>
      <c r="AA529" s="1111"/>
      <c r="AB529" s="1111"/>
      <c r="AC529" s="1111"/>
      <c r="AD529" s="1111"/>
      <c r="AE529" s="1111"/>
      <c r="AF529" s="1111"/>
      <c r="AG529" s="1111"/>
      <c r="AH529" s="1111"/>
      <c r="AI529" s="1111"/>
      <c r="AJ529" s="1111"/>
      <c r="AK529" s="1112"/>
      <c r="AL529" s="1113">
        <v>0.4</v>
      </c>
      <c r="AM529" s="469"/>
      <c r="AN529" s="469"/>
      <c r="AO529" s="469"/>
      <c r="AP529" s="469"/>
      <c r="AQ529" s="469"/>
      <c r="AR529" s="266"/>
      <c r="AS529" s="266"/>
      <c r="AT529" s="266"/>
      <c r="AU529" s="266"/>
      <c r="AV529" s="266"/>
      <c r="AW529" s="266"/>
      <c r="AX529" s="266"/>
    </row>
    <row r="530" spans="2:50" ht="24" customHeight="1">
      <c r="B530" s="264">
        <v>9</v>
      </c>
      <c r="C530" s="264">
        <v>1</v>
      </c>
      <c r="D530" s="1109" t="s">
        <v>1379</v>
      </c>
      <c r="E530" s="1109"/>
      <c r="F530" s="1109"/>
      <c r="G530" s="1109"/>
      <c r="H530" s="1109"/>
      <c r="I530" s="1109"/>
      <c r="J530" s="1109"/>
      <c r="K530" s="1109"/>
      <c r="L530" s="1109"/>
      <c r="M530" s="1109"/>
      <c r="N530" s="1110" t="s">
        <v>1377</v>
      </c>
      <c r="O530" s="1111"/>
      <c r="P530" s="1111"/>
      <c r="Q530" s="1111"/>
      <c r="R530" s="1111"/>
      <c r="S530" s="1111"/>
      <c r="T530" s="1111"/>
      <c r="U530" s="1111"/>
      <c r="V530" s="1111"/>
      <c r="W530" s="1111"/>
      <c r="X530" s="1111"/>
      <c r="Y530" s="1111"/>
      <c r="Z530" s="1111"/>
      <c r="AA530" s="1111"/>
      <c r="AB530" s="1111"/>
      <c r="AC530" s="1111"/>
      <c r="AD530" s="1111"/>
      <c r="AE530" s="1111"/>
      <c r="AF530" s="1111"/>
      <c r="AG530" s="1111"/>
      <c r="AH530" s="1111"/>
      <c r="AI530" s="1111"/>
      <c r="AJ530" s="1111"/>
      <c r="AK530" s="1112"/>
      <c r="AL530" s="1113">
        <v>0.4</v>
      </c>
      <c r="AM530" s="469"/>
      <c r="AN530" s="469"/>
      <c r="AO530" s="469"/>
      <c r="AP530" s="469"/>
      <c r="AQ530" s="469"/>
      <c r="AR530" s="266"/>
      <c r="AS530" s="266"/>
      <c r="AT530" s="266"/>
      <c r="AU530" s="266"/>
      <c r="AV530" s="266"/>
      <c r="AW530" s="266"/>
      <c r="AX530" s="266"/>
    </row>
    <row r="531" spans="2:50" ht="24" customHeight="1">
      <c r="B531" s="264">
        <v>10</v>
      </c>
      <c r="C531" s="264">
        <v>1</v>
      </c>
      <c r="D531" s="1109" t="s">
        <v>1378</v>
      </c>
      <c r="E531" s="1109"/>
      <c r="F531" s="1109"/>
      <c r="G531" s="1109"/>
      <c r="H531" s="1109"/>
      <c r="I531" s="1109"/>
      <c r="J531" s="1109"/>
      <c r="K531" s="1109"/>
      <c r="L531" s="1109"/>
      <c r="M531" s="1109"/>
      <c r="N531" s="1110" t="s">
        <v>1377</v>
      </c>
      <c r="O531" s="1111"/>
      <c r="P531" s="1111"/>
      <c r="Q531" s="1111"/>
      <c r="R531" s="1111"/>
      <c r="S531" s="1111"/>
      <c r="T531" s="1111"/>
      <c r="U531" s="1111"/>
      <c r="V531" s="1111"/>
      <c r="W531" s="1111"/>
      <c r="X531" s="1111"/>
      <c r="Y531" s="1111"/>
      <c r="Z531" s="1111"/>
      <c r="AA531" s="1111"/>
      <c r="AB531" s="1111"/>
      <c r="AC531" s="1111"/>
      <c r="AD531" s="1111"/>
      <c r="AE531" s="1111"/>
      <c r="AF531" s="1111"/>
      <c r="AG531" s="1111"/>
      <c r="AH531" s="1111"/>
      <c r="AI531" s="1111"/>
      <c r="AJ531" s="1111"/>
      <c r="AK531" s="1112"/>
      <c r="AL531" s="1113">
        <v>0.2</v>
      </c>
      <c r="AM531" s="469"/>
      <c r="AN531" s="469"/>
      <c r="AO531" s="469"/>
      <c r="AP531" s="469"/>
      <c r="AQ531" s="469"/>
      <c r="AR531" s="266"/>
      <c r="AS531" s="266"/>
      <c r="AT531" s="266"/>
      <c r="AU531" s="266"/>
      <c r="AV531" s="266"/>
      <c r="AW531" s="266"/>
      <c r="AX531" s="266"/>
    </row>
    <row r="532" spans="2:50" s="220" customFormat="1"/>
    <row r="533" spans="2:50" s="220" customFormat="1">
      <c r="C533" s="220" t="s">
        <v>962</v>
      </c>
    </row>
    <row r="534" spans="2:50" s="220" customFormat="1" ht="34.5" customHeight="1">
      <c r="B534" s="264"/>
      <c r="C534" s="264"/>
      <c r="D534" s="269" t="s">
        <v>157</v>
      </c>
      <c r="E534" s="269"/>
      <c r="F534" s="269"/>
      <c r="G534" s="269"/>
      <c r="H534" s="269"/>
      <c r="I534" s="269"/>
      <c r="J534" s="269"/>
      <c r="K534" s="269"/>
      <c r="L534" s="269"/>
      <c r="M534" s="269"/>
      <c r="N534" s="269" t="s">
        <v>158</v>
      </c>
      <c r="O534" s="269"/>
      <c r="P534" s="269"/>
      <c r="Q534" s="269"/>
      <c r="R534" s="269"/>
      <c r="S534" s="269"/>
      <c r="T534" s="269"/>
      <c r="U534" s="269"/>
      <c r="V534" s="269"/>
      <c r="W534" s="269"/>
      <c r="X534" s="269"/>
      <c r="Y534" s="269"/>
      <c r="Z534" s="269"/>
      <c r="AA534" s="269"/>
      <c r="AB534" s="269"/>
      <c r="AC534" s="269"/>
      <c r="AD534" s="269"/>
      <c r="AE534" s="269"/>
      <c r="AF534" s="269"/>
      <c r="AG534" s="269"/>
      <c r="AH534" s="269"/>
      <c r="AI534" s="269"/>
      <c r="AJ534" s="269"/>
      <c r="AK534" s="269"/>
      <c r="AL534" s="297" t="s">
        <v>159</v>
      </c>
      <c r="AM534" s="269"/>
      <c r="AN534" s="269"/>
      <c r="AO534" s="269"/>
      <c r="AP534" s="269"/>
      <c r="AQ534" s="269"/>
      <c r="AR534" s="269" t="s">
        <v>160</v>
      </c>
      <c r="AS534" s="269"/>
      <c r="AT534" s="269"/>
      <c r="AU534" s="269"/>
      <c r="AV534" s="269" t="s">
        <v>161</v>
      </c>
      <c r="AW534" s="269"/>
      <c r="AX534" s="269"/>
    </row>
    <row r="535" spans="2:50" s="220" customFormat="1" ht="24" customHeight="1">
      <c r="B535" s="264">
        <v>1</v>
      </c>
      <c r="C535" s="264">
        <v>1</v>
      </c>
      <c r="D535" s="1109" t="s">
        <v>1547</v>
      </c>
      <c r="E535" s="1109"/>
      <c r="F535" s="1109"/>
      <c r="G535" s="1109"/>
      <c r="H535" s="1109"/>
      <c r="I535" s="1109"/>
      <c r="J535" s="1109"/>
      <c r="K535" s="1109"/>
      <c r="L535" s="1109"/>
      <c r="M535" s="1109"/>
      <c r="N535" s="1110" t="s">
        <v>1548</v>
      </c>
      <c r="O535" s="1111"/>
      <c r="P535" s="1111"/>
      <c r="Q535" s="1111"/>
      <c r="R535" s="1111"/>
      <c r="S535" s="1111"/>
      <c r="T535" s="1111"/>
      <c r="U535" s="1111"/>
      <c r="V535" s="1111"/>
      <c r="W535" s="1111"/>
      <c r="X535" s="1111"/>
      <c r="Y535" s="1111"/>
      <c r="Z535" s="1111"/>
      <c r="AA535" s="1111"/>
      <c r="AB535" s="1111"/>
      <c r="AC535" s="1111"/>
      <c r="AD535" s="1111"/>
      <c r="AE535" s="1111"/>
      <c r="AF535" s="1111"/>
      <c r="AG535" s="1111"/>
      <c r="AH535" s="1111"/>
      <c r="AI535" s="1111"/>
      <c r="AJ535" s="1111"/>
      <c r="AK535" s="1112"/>
      <c r="AL535" s="1114">
        <v>0.4</v>
      </c>
      <c r="AM535" s="1115"/>
      <c r="AN535" s="1115"/>
      <c r="AO535" s="1115"/>
      <c r="AP535" s="1115"/>
      <c r="AQ535" s="1115"/>
      <c r="AR535" s="266"/>
      <c r="AS535" s="266"/>
      <c r="AT535" s="266"/>
      <c r="AU535" s="266"/>
      <c r="AV535" s="266"/>
      <c r="AW535" s="266"/>
      <c r="AX535" s="266"/>
    </row>
    <row r="536" spans="2:50" s="220" customFormat="1" ht="24" customHeight="1">
      <c r="B536" s="264">
        <v>2</v>
      </c>
      <c r="C536" s="264">
        <v>1</v>
      </c>
      <c r="D536" s="1109" t="s">
        <v>1549</v>
      </c>
      <c r="E536" s="1109"/>
      <c r="F536" s="1109"/>
      <c r="G536" s="1109"/>
      <c r="H536" s="1109"/>
      <c r="I536" s="1109"/>
      <c r="J536" s="1109"/>
      <c r="K536" s="1109"/>
      <c r="L536" s="1109"/>
      <c r="M536" s="1109"/>
      <c r="N536" s="1110" t="s">
        <v>1550</v>
      </c>
      <c r="O536" s="1111"/>
      <c r="P536" s="1111"/>
      <c r="Q536" s="1111"/>
      <c r="R536" s="1111"/>
      <c r="S536" s="1111"/>
      <c r="T536" s="1111"/>
      <c r="U536" s="1111"/>
      <c r="V536" s="1111"/>
      <c r="W536" s="1111"/>
      <c r="X536" s="1111"/>
      <c r="Y536" s="1111"/>
      <c r="Z536" s="1111"/>
      <c r="AA536" s="1111"/>
      <c r="AB536" s="1111"/>
      <c r="AC536" s="1111"/>
      <c r="AD536" s="1111"/>
      <c r="AE536" s="1111"/>
      <c r="AF536" s="1111"/>
      <c r="AG536" s="1111"/>
      <c r="AH536" s="1111"/>
      <c r="AI536" s="1111"/>
      <c r="AJ536" s="1111"/>
      <c r="AK536" s="1112"/>
      <c r="AL536" s="1114">
        <v>0.06</v>
      </c>
      <c r="AM536" s="1115"/>
      <c r="AN536" s="1115"/>
      <c r="AO536" s="1115"/>
      <c r="AP536" s="1115"/>
      <c r="AQ536" s="1115"/>
      <c r="AR536" s="266"/>
      <c r="AS536" s="266"/>
      <c r="AT536" s="266"/>
      <c r="AU536" s="266"/>
      <c r="AV536" s="266"/>
      <c r="AW536" s="266"/>
      <c r="AX536" s="266"/>
    </row>
    <row r="537" spans="2:50" s="220" customFormat="1" ht="24" customHeight="1">
      <c r="B537" s="264">
        <v>3</v>
      </c>
      <c r="C537" s="264">
        <v>1</v>
      </c>
      <c r="D537" s="1109"/>
      <c r="E537" s="1109"/>
      <c r="F537" s="1109"/>
      <c r="G537" s="1109"/>
      <c r="H537" s="1109"/>
      <c r="I537" s="1109"/>
      <c r="J537" s="1109"/>
      <c r="K537" s="1109"/>
      <c r="L537" s="1109"/>
      <c r="M537" s="1109"/>
      <c r="N537" s="1110"/>
      <c r="O537" s="1111"/>
      <c r="P537" s="1111"/>
      <c r="Q537" s="1111"/>
      <c r="R537" s="1111"/>
      <c r="S537" s="1111"/>
      <c r="T537" s="1111"/>
      <c r="U537" s="1111"/>
      <c r="V537" s="1111"/>
      <c r="W537" s="1111"/>
      <c r="X537" s="1111"/>
      <c r="Y537" s="1111"/>
      <c r="Z537" s="1111"/>
      <c r="AA537" s="1111"/>
      <c r="AB537" s="1111"/>
      <c r="AC537" s="1111"/>
      <c r="AD537" s="1111"/>
      <c r="AE537" s="1111"/>
      <c r="AF537" s="1111"/>
      <c r="AG537" s="1111"/>
      <c r="AH537" s="1111"/>
      <c r="AI537" s="1111"/>
      <c r="AJ537" s="1111"/>
      <c r="AK537" s="1112"/>
      <c r="AL537" s="1113"/>
      <c r="AM537" s="469"/>
      <c r="AN537" s="469"/>
      <c r="AO537" s="469"/>
      <c r="AP537" s="469"/>
      <c r="AQ537" s="469"/>
      <c r="AR537" s="266"/>
      <c r="AS537" s="266"/>
      <c r="AT537" s="266"/>
      <c r="AU537" s="266"/>
      <c r="AV537" s="266"/>
      <c r="AW537" s="266"/>
      <c r="AX537" s="266"/>
    </row>
    <row r="538" spans="2:50" s="220" customFormat="1" ht="24" customHeight="1">
      <c r="B538" s="264">
        <v>4</v>
      </c>
      <c r="C538" s="264">
        <v>1</v>
      </c>
      <c r="D538" s="1109"/>
      <c r="E538" s="1109"/>
      <c r="F538" s="1109"/>
      <c r="G538" s="1109"/>
      <c r="H538" s="1109"/>
      <c r="I538" s="1109"/>
      <c r="J538" s="1109"/>
      <c r="K538" s="1109"/>
      <c r="L538" s="1109"/>
      <c r="M538" s="1109"/>
      <c r="N538" s="1110"/>
      <c r="O538" s="1111"/>
      <c r="P538" s="1111"/>
      <c r="Q538" s="1111"/>
      <c r="R538" s="1111"/>
      <c r="S538" s="1111"/>
      <c r="T538" s="1111"/>
      <c r="U538" s="1111"/>
      <c r="V538" s="1111"/>
      <c r="W538" s="1111"/>
      <c r="X538" s="1111"/>
      <c r="Y538" s="1111"/>
      <c r="Z538" s="1111"/>
      <c r="AA538" s="1111"/>
      <c r="AB538" s="1111"/>
      <c r="AC538" s="1111"/>
      <c r="AD538" s="1111"/>
      <c r="AE538" s="1111"/>
      <c r="AF538" s="1111"/>
      <c r="AG538" s="1111"/>
      <c r="AH538" s="1111"/>
      <c r="AI538" s="1111"/>
      <c r="AJ538" s="1111"/>
      <c r="AK538" s="1112"/>
      <c r="AL538" s="1113"/>
      <c r="AM538" s="469"/>
      <c r="AN538" s="469"/>
      <c r="AO538" s="469"/>
      <c r="AP538" s="469"/>
      <c r="AQ538" s="469"/>
      <c r="AR538" s="266"/>
      <c r="AS538" s="266"/>
      <c r="AT538" s="266"/>
      <c r="AU538" s="266"/>
      <c r="AV538" s="266"/>
      <c r="AW538" s="266"/>
      <c r="AX538" s="266"/>
    </row>
    <row r="539" spans="2:50" s="220" customFormat="1" ht="24" customHeight="1">
      <c r="B539" s="264">
        <v>5</v>
      </c>
      <c r="C539" s="264">
        <v>1</v>
      </c>
      <c r="D539" s="1109"/>
      <c r="E539" s="1109"/>
      <c r="F539" s="1109"/>
      <c r="G539" s="1109"/>
      <c r="H539" s="1109"/>
      <c r="I539" s="1109"/>
      <c r="J539" s="1109"/>
      <c r="K539" s="1109"/>
      <c r="L539" s="1109"/>
      <c r="M539" s="1109"/>
      <c r="N539" s="1110"/>
      <c r="O539" s="1111"/>
      <c r="P539" s="1111"/>
      <c r="Q539" s="1111"/>
      <c r="R539" s="1111"/>
      <c r="S539" s="1111"/>
      <c r="T539" s="1111"/>
      <c r="U539" s="1111"/>
      <c r="V539" s="1111"/>
      <c r="W539" s="1111"/>
      <c r="X539" s="1111"/>
      <c r="Y539" s="1111"/>
      <c r="Z539" s="1111"/>
      <c r="AA539" s="1111"/>
      <c r="AB539" s="1111"/>
      <c r="AC539" s="1111"/>
      <c r="AD539" s="1111"/>
      <c r="AE539" s="1111"/>
      <c r="AF539" s="1111"/>
      <c r="AG539" s="1111"/>
      <c r="AH539" s="1111"/>
      <c r="AI539" s="1111"/>
      <c r="AJ539" s="1111"/>
      <c r="AK539" s="1112"/>
      <c r="AL539" s="1113"/>
      <c r="AM539" s="469"/>
      <c r="AN539" s="469"/>
      <c r="AO539" s="469"/>
      <c r="AP539" s="469"/>
      <c r="AQ539" s="469"/>
      <c r="AR539" s="266"/>
      <c r="AS539" s="266"/>
      <c r="AT539" s="266"/>
      <c r="AU539" s="266"/>
      <c r="AV539" s="266"/>
      <c r="AW539" s="266"/>
      <c r="AX539" s="266"/>
    </row>
    <row r="540" spans="2:50" s="220" customFormat="1" ht="24" customHeight="1">
      <c r="B540" s="264">
        <v>6</v>
      </c>
      <c r="C540" s="264">
        <v>1</v>
      </c>
      <c r="D540" s="1109"/>
      <c r="E540" s="1109"/>
      <c r="F540" s="1109"/>
      <c r="G540" s="1109"/>
      <c r="H540" s="1109"/>
      <c r="I540" s="1109"/>
      <c r="J540" s="1109"/>
      <c r="K540" s="1109"/>
      <c r="L540" s="1109"/>
      <c r="M540" s="1109"/>
      <c r="N540" s="1110"/>
      <c r="O540" s="1111"/>
      <c r="P540" s="1111"/>
      <c r="Q540" s="1111"/>
      <c r="R540" s="1111"/>
      <c r="S540" s="1111"/>
      <c r="T540" s="1111"/>
      <c r="U540" s="1111"/>
      <c r="V540" s="1111"/>
      <c r="W540" s="1111"/>
      <c r="X540" s="1111"/>
      <c r="Y540" s="1111"/>
      <c r="Z540" s="1111"/>
      <c r="AA540" s="1111"/>
      <c r="AB540" s="1111"/>
      <c r="AC540" s="1111"/>
      <c r="AD540" s="1111"/>
      <c r="AE540" s="1111"/>
      <c r="AF540" s="1111"/>
      <c r="AG540" s="1111"/>
      <c r="AH540" s="1111"/>
      <c r="AI540" s="1111"/>
      <c r="AJ540" s="1111"/>
      <c r="AK540" s="1112"/>
      <c r="AL540" s="1113"/>
      <c r="AM540" s="469"/>
      <c r="AN540" s="469"/>
      <c r="AO540" s="469"/>
      <c r="AP540" s="469"/>
      <c r="AQ540" s="469"/>
      <c r="AR540" s="266"/>
      <c r="AS540" s="266"/>
      <c r="AT540" s="266"/>
      <c r="AU540" s="266"/>
      <c r="AV540" s="266"/>
      <c r="AW540" s="266"/>
      <c r="AX540" s="266"/>
    </row>
    <row r="541" spans="2:50" s="220" customFormat="1" ht="24" customHeight="1">
      <c r="B541" s="264">
        <v>7</v>
      </c>
      <c r="C541" s="264">
        <v>1</v>
      </c>
      <c r="D541" s="1109"/>
      <c r="E541" s="1109"/>
      <c r="F541" s="1109"/>
      <c r="G541" s="1109"/>
      <c r="H541" s="1109"/>
      <c r="I541" s="1109"/>
      <c r="J541" s="1109"/>
      <c r="K541" s="1109"/>
      <c r="L541" s="1109"/>
      <c r="M541" s="1109"/>
      <c r="N541" s="1110"/>
      <c r="O541" s="1111"/>
      <c r="P541" s="1111"/>
      <c r="Q541" s="1111"/>
      <c r="R541" s="1111"/>
      <c r="S541" s="1111"/>
      <c r="T541" s="1111"/>
      <c r="U541" s="1111"/>
      <c r="V541" s="1111"/>
      <c r="W541" s="1111"/>
      <c r="X541" s="1111"/>
      <c r="Y541" s="1111"/>
      <c r="Z541" s="1111"/>
      <c r="AA541" s="1111"/>
      <c r="AB541" s="1111"/>
      <c r="AC541" s="1111"/>
      <c r="AD541" s="1111"/>
      <c r="AE541" s="1111"/>
      <c r="AF541" s="1111"/>
      <c r="AG541" s="1111"/>
      <c r="AH541" s="1111"/>
      <c r="AI541" s="1111"/>
      <c r="AJ541" s="1111"/>
      <c r="AK541" s="1112"/>
      <c r="AL541" s="1113"/>
      <c r="AM541" s="469"/>
      <c r="AN541" s="469"/>
      <c r="AO541" s="469"/>
      <c r="AP541" s="469"/>
      <c r="AQ541" s="469"/>
      <c r="AR541" s="266"/>
      <c r="AS541" s="266"/>
      <c r="AT541" s="266"/>
      <c r="AU541" s="266"/>
      <c r="AV541" s="266"/>
      <c r="AW541" s="266"/>
      <c r="AX541" s="266"/>
    </row>
    <row r="542" spans="2:50" s="220" customFormat="1" ht="24" customHeight="1">
      <c r="B542" s="264">
        <v>8</v>
      </c>
      <c r="C542" s="264">
        <v>1</v>
      </c>
      <c r="D542" s="1109"/>
      <c r="E542" s="1109"/>
      <c r="F542" s="1109"/>
      <c r="G542" s="1109"/>
      <c r="H542" s="1109"/>
      <c r="I542" s="1109"/>
      <c r="J542" s="1109"/>
      <c r="K542" s="1109"/>
      <c r="L542" s="1109"/>
      <c r="M542" s="1109"/>
      <c r="N542" s="1110"/>
      <c r="O542" s="1111"/>
      <c r="P542" s="1111"/>
      <c r="Q542" s="1111"/>
      <c r="R542" s="1111"/>
      <c r="S542" s="1111"/>
      <c r="T542" s="1111"/>
      <c r="U542" s="1111"/>
      <c r="V542" s="1111"/>
      <c r="W542" s="1111"/>
      <c r="X542" s="1111"/>
      <c r="Y542" s="1111"/>
      <c r="Z542" s="1111"/>
      <c r="AA542" s="1111"/>
      <c r="AB542" s="1111"/>
      <c r="AC542" s="1111"/>
      <c r="AD542" s="1111"/>
      <c r="AE542" s="1111"/>
      <c r="AF542" s="1111"/>
      <c r="AG542" s="1111"/>
      <c r="AH542" s="1111"/>
      <c r="AI542" s="1111"/>
      <c r="AJ542" s="1111"/>
      <c r="AK542" s="1112"/>
      <c r="AL542" s="1113"/>
      <c r="AM542" s="469"/>
      <c r="AN542" s="469"/>
      <c r="AO542" s="469"/>
      <c r="AP542" s="469"/>
      <c r="AQ542" s="469"/>
      <c r="AR542" s="266"/>
      <c r="AS542" s="266"/>
      <c r="AT542" s="266"/>
      <c r="AU542" s="266"/>
      <c r="AV542" s="266"/>
      <c r="AW542" s="266"/>
      <c r="AX542" s="266"/>
    </row>
    <row r="543" spans="2:50" s="220" customFormat="1" ht="24" customHeight="1">
      <c r="B543" s="264">
        <v>9</v>
      </c>
      <c r="C543" s="264">
        <v>1</v>
      </c>
      <c r="D543" s="1109"/>
      <c r="E543" s="1109"/>
      <c r="F543" s="1109"/>
      <c r="G543" s="1109"/>
      <c r="H543" s="1109"/>
      <c r="I543" s="1109"/>
      <c r="J543" s="1109"/>
      <c r="K543" s="1109"/>
      <c r="L543" s="1109"/>
      <c r="M543" s="1109"/>
      <c r="N543" s="1110"/>
      <c r="O543" s="1111"/>
      <c r="P543" s="1111"/>
      <c r="Q543" s="1111"/>
      <c r="R543" s="1111"/>
      <c r="S543" s="1111"/>
      <c r="T543" s="1111"/>
      <c r="U543" s="1111"/>
      <c r="V543" s="1111"/>
      <c r="W543" s="1111"/>
      <c r="X543" s="1111"/>
      <c r="Y543" s="1111"/>
      <c r="Z543" s="1111"/>
      <c r="AA543" s="1111"/>
      <c r="AB543" s="1111"/>
      <c r="AC543" s="1111"/>
      <c r="AD543" s="1111"/>
      <c r="AE543" s="1111"/>
      <c r="AF543" s="1111"/>
      <c r="AG543" s="1111"/>
      <c r="AH543" s="1111"/>
      <c r="AI543" s="1111"/>
      <c r="AJ543" s="1111"/>
      <c r="AK543" s="1112"/>
      <c r="AL543" s="1113"/>
      <c r="AM543" s="469"/>
      <c r="AN543" s="469"/>
      <c r="AO543" s="469"/>
      <c r="AP543" s="469"/>
      <c r="AQ543" s="469"/>
      <c r="AR543" s="266"/>
      <c r="AS543" s="266"/>
      <c r="AT543" s="266"/>
      <c r="AU543" s="266"/>
      <c r="AV543" s="266"/>
      <c r="AW543" s="266"/>
      <c r="AX543" s="266"/>
    </row>
    <row r="544" spans="2:50" s="220" customFormat="1" ht="24" customHeight="1">
      <c r="B544" s="264">
        <v>10</v>
      </c>
      <c r="C544" s="264">
        <v>1</v>
      </c>
      <c r="D544" s="1109"/>
      <c r="E544" s="1109"/>
      <c r="F544" s="1109"/>
      <c r="G544" s="1109"/>
      <c r="H544" s="1109"/>
      <c r="I544" s="1109"/>
      <c r="J544" s="1109"/>
      <c r="K544" s="1109"/>
      <c r="L544" s="1109"/>
      <c r="M544" s="1109"/>
      <c r="N544" s="1110"/>
      <c r="O544" s="1111"/>
      <c r="P544" s="1111"/>
      <c r="Q544" s="1111"/>
      <c r="R544" s="1111"/>
      <c r="S544" s="1111"/>
      <c r="T544" s="1111"/>
      <c r="U544" s="1111"/>
      <c r="V544" s="1111"/>
      <c r="W544" s="1111"/>
      <c r="X544" s="1111"/>
      <c r="Y544" s="1111"/>
      <c r="Z544" s="1111"/>
      <c r="AA544" s="1111"/>
      <c r="AB544" s="1111"/>
      <c r="AC544" s="1111"/>
      <c r="AD544" s="1111"/>
      <c r="AE544" s="1111"/>
      <c r="AF544" s="1111"/>
      <c r="AG544" s="1111"/>
      <c r="AH544" s="1111"/>
      <c r="AI544" s="1111"/>
      <c r="AJ544" s="1111"/>
      <c r="AK544" s="1112"/>
      <c r="AL544" s="1113"/>
      <c r="AM544" s="469"/>
      <c r="AN544" s="469"/>
      <c r="AO544" s="469"/>
      <c r="AP544" s="469"/>
      <c r="AQ544" s="469"/>
      <c r="AR544" s="266"/>
      <c r="AS544" s="266"/>
      <c r="AT544" s="266"/>
      <c r="AU544" s="266"/>
      <c r="AV544" s="266"/>
      <c r="AW544" s="266"/>
      <c r="AX544" s="266"/>
    </row>
    <row r="545" spans="2:60">
      <c r="AL545" s="49"/>
      <c r="AM545" s="49"/>
      <c r="AN545" s="49"/>
      <c r="AO545" s="49"/>
      <c r="AP545" s="49"/>
      <c r="AQ545" s="49"/>
    </row>
    <row r="546" spans="2:60" ht="21.75" customHeight="1" thickBot="1">
      <c r="AK546" s="271"/>
      <c r="AL546" s="271"/>
      <c r="AM546" s="271"/>
      <c r="AN546" s="271"/>
      <c r="AO546" s="271"/>
      <c r="AP546" s="271"/>
      <c r="AQ546" s="271"/>
      <c r="AR546" s="810" t="s">
        <v>113</v>
      </c>
      <c r="AS546" s="810"/>
      <c r="AT546" s="810"/>
      <c r="AU546" s="810"/>
      <c r="AV546" s="810"/>
      <c r="AW546" s="810"/>
      <c r="AX546" s="810"/>
      <c r="AY546" s="810"/>
    </row>
    <row r="547" spans="2:60" ht="21" customHeight="1">
      <c r="B547" s="275" t="s">
        <v>114</v>
      </c>
      <c r="C547" s="276"/>
      <c r="D547" s="276"/>
      <c r="E547" s="276"/>
      <c r="F547" s="276"/>
      <c r="G547" s="276"/>
      <c r="H547" s="277" t="s">
        <v>1370</v>
      </c>
      <c r="I547" s="278"/>
      <c r="J547" s="278"/>
      <c r="K547" s="278"/>
      <c r="L547" s="278"/>
      <c r="M547" s="278"/>
      <c r="N547" s="278"/>
      <c r="O547" s="278"/>
      <c r="P547" s="278"/>
      <c r="Q547" s="278"/>
      <c r="R547" s="278"/>
      <c r="S547" s="278"/>
      <c r="T547" s="278"/>
      <c r="U547" s="278"/>
      <c r="V547" s="278"/>
      <c r="W547" s="278"/>
      <c r="X547" s="278"/>
      <c r="Y547" s="278"/>
      <c r="Z547" s="279" t="s">
        <v>1297</v>
      </c>
      <c r="AA547" s="280"/>
      <c r="AB547" s="280"/>
      <c r="AC547" s="280"/>
      <c r="AD547" s="280"/>
      <c r="AE547" s="281"/>
      <c r="AF547" s="282" t="s">
        <v>1018</v>
      </c>
      <c r="AG547" s="280"/>
      <c r="AH547" s="280"/>
      <c r="AI547" s="280"/>
      <c r="AJ547" s="280"/>
      <c r="AK547" s="280"/>
      <c r="AL547" s="280"/>
      <c r="AM547" s="280"/>
      <c r="AN547" s="280"/>
      <c r="AO547" s="280"/>
      <c r="AP547" s="280"/>
      <c r="AQ547" s="281"/>
      <c r="AR547" s="283" t="s">
        <v>6</v>
      </c>
      <c r="AS547" s="282"/>
      <c r="AT547" s="282"/>
      <c r="AU547" s="282"/>
      <c r="AV547" s="282"/>
      <c r="AW547" s="282"/>
      <c r="AX547" s="282"/>
      <c r="AY547" s="284"/>
    </row>
    <row r="548" spans="2:60" ht="28.15" customHeight="1">
      <c r="B548" s="285" t="s">
        <v>7</v>
      </c>
      <c r="C548" s="286"/>
      <c r="D548" s="286"/>
      <c r="E548" s="286"/>
      <c r="F548" s="286"/>
      <c r="G548" s="287"/>
      <c r="H548" s="288" t="s">
        <v>1312</v>
      </c>
      <c r="I548" s="289"/>
      <c r="J548" s="289"/>
      <c r="K548" s="289"/>
      <c r="L548" s="289"/>
      <c r="M548" s="289"/>
      <c r="N548" s="289"/>
      <c r="O548" s="289"/>
      <c r="P548" s="289"/>
      <c r="Q548" s="289"/>
      <c r="R548" s="289"/>
      <c r="S548" s="289"/>
      <c r="T548" s="289"/>
      <c r="U548" s="289"/>
      <c r="V548" s="289"/>
      <c r="W548" s="290"/>
      <c r="X548" s="290"/>
      <c r="Y548" s="290"/>
      <c r="Z548" s="291" t="s">
        <v>8</v>
      </c>
      <c r="AA548" s="292"/>
      <c r="AB548" s="292"/>
      <c r="AC548" s="292"/>
      <c r="AD548" s="292"/>
      <c r="AE548" s="293"/>
      <c r="AF548" s="292" t="s">
        <v>1696</v>
      </c>
      <c r="AG548" s="292"/>
      <c r="AH548" s="292"/>
      <c r="AI548" s="292"/>
      <c r="AJ548" s="292"/>
      <c r="AK548" s="292"/>
      <c r="AL548" s="292"/>
      <c r="AM548" s="292"/>
      <c r="AN548" s="292"/>
      <c r="AO548" s="292"/>
      <c r="AP548" s="292"/>
      <c r="AQ548" s="293"/>
      <c r="AR548" s="294" t="s">
        <v>1697</v>
      </c>
      <c r="AS548" s="295"/>
      <c r="AT548" s="295"/>
      <c r="AU548" s="295"/>
      <c r="AV548" s="295"/>
      <c r="AW548" s="295"/>
      <c r="AX548" s="295"/>
      <c r="AY548" s="296"/>
    </row>
    <row r="549" spans="2:60" ht="30.75" customHeight="1">
      <c r="B549" s="361" t="s">
        <v>11</v>
      </c>
      <c r="C549" s="362"/>
      <c r="D549" s="362"/>
      <c r="E549" s="362"/>
      <c r="F549" s="362"/>
      <c r="G549" s="362"/>
      <c r="H549" s="363" t="s">
        <v>12</v>
      </c>
      <c r="I549" s="290"/>
      <c r="J549" s="290"/>
      <c r="K549" s="290"/>
      <c r="L549" s="290"/>
      <c r="M549" s="290"/>
      <c r="N549" s="290"/>
      <c r="O549" s="290"/>
      <c r="P549" s="290"/>
      <c r="Q549" s="290"/>
      <c r="R549" s="290"/>
      <c r="S549" s="290"/>
      <c r="T549" s="290"/>
      <c r="U549" s="290"/>
      <c r="V549" s="290"/>
      <c r="W549" s="290"/>
      <c r="X549" s="290"/>
      <c r="Y549" s="290"/>
      <c r="Z549" s="364" t="s">
        <v>13</v>
      </c>
      <c r="AA549" s="365"/>
      <c r="AB549" s="365"/>
      <c r="AC549" s="365"/>
      <c r="AD549" s="365"/>
      <c r="AE549" s="366"/>
      <c r="AF549" s="367" t="s">
        <v>1311</v>
      </c>
      <c r="AG549" s="367"/>
      <c r="AH549" s="367"/>
      <c r="AI549" s="367"/>
      <c r="AJ549" s="367"/>
      <c r="AK549" s="367"/>
      <c r="AL549" s="367"/>
      <c r="AM549" s="367"/>
      <c r="AN549" s="367"/>
      <c r="AO549" s="367"/>
      <c r="AP549" s="367"/>
      <c r="AQ549" s="367"/>
      <c r="AR549" s="368"/>
      <c r="AS549" s="368"/>
      <c r="AT549" s="368"/>
      <c r="AU549" s="368"/>
      <c r="AV549" s="368"/>
      <c r="AW549" s="368"/>
      <c r="AX549" s="368"/>
      <c r="AY549" s="369"/>
    </row>
    <row r="550" spans="2:60" ht="18" customHeight="1">
      <c r="B550" s="370" t="s">
        <v>15</v>
      </c>
      <c r="C550" s="371"/>
      <c r="D550" s="371"/>
      <c r="E550" s="371"/>
      <c r="F550" s="371"/>
      <c r="G550" s="371"/>
      <c r="H550" s="925" t="s">
        <v>1310</v>
      </c>
      <c r="I550" s="375"/>
      <c r="J550" s="375"/>
      <c r="K550" s="375"/>
      <c r="L550" s="375"/>
      <c r="M550" s="375"/>
      <c r="N550" s="375"/>
      <c r="O550" s="375"/>
      <c r="P550" s="375"/>
      <c r="Q550" s="375"/>
      <c r="R550" s="375"/>
      <c r="S550" s="375"/>
      <c r="T550" s="375"/>
      <c r="U550" s="375"/>
      <c r="V550" s="375"/>
      <c r="W550" s="376"/>
      <c r="X550" s="376"/>
      <c r="Y550" s="376"/>
      <c r="Z550" s="380" t="s">
        <v>1292</v>
      </c>
      <c r="AA550" s="368"/>
      <c r="AB550" s="368"/>
      <c r="AC550" s="368"/>
      <c r="AD550" s="368"/>
      <c r="AE550" s="381"/>
      <c r="AF550" s="833"/>
      <c r="AG550" s="834"/>
      <c r="AH550" s="834"/>
      <c r="AI550" s="834"/>
      <c r="AJ550" s="834"/>
      <c r="AK550" s="834"/>
      <c r="AL550" s="834"/>
      <c r="AM550" s="834"/>
      <c r="AN550" s="834"/>
      <c r="AO550" s="834"/>
      <c r="AP550" s="834"/>
      <c r="AQ550" s="834"/>
      <c r="AR550" s="834"/>
      <c r="AS550" s="834"/>
      <c r="AT550" s="834"/>
      <c r="AU550" s="834"/>
      <c r="AV550" s="834"/>
      <c r="AW550" s="834"/>
      <c r="AX550" s="834"/>
      <c r="AY550" s="835"/>
    </row>
    <row r="551" spans="2:60" ht="24" customHeight="1">
      <c r="B551" s="372"/>
      <c r="C551" s="373"/>
      <c r="D551" s="373"/>
      <c r="E551" s="373"/>
      <c r="F551" s="373"/>
      <c r="G551" s="373"/>
      <c r="H551" s="377"/>
      <c r="I551" s="378"/>
      <c r="J551" s="378"/>
      <c r="K551" s="378"/>
      <c r="L551" s="378"/>
      <c r="M551" s="378"/>
      <c r="N551" s="378"/>
      <c r="O551" s="378"/>
      <c r="P551" s="378"/>
      <c r="Q551" s="378"/>
      <c r="R551" s="378"/>
      <c r="S551" s="378"/>
      <c r="T551" s="378"/>
      <c r="U551" s="378"/>
      <c r="V551" s="378"/>
      <c r="W551" s="379"/>
      <c r="X551" s="379"/>
      <c r="Y551" s="379"/>
      <c r="Z551" s="382"/>
      <c r="AA551" s="368"/>
      <c r="AB551" s="368"/>
      <c r="AC551" s="368"/>
      <c r="AD551" s="368"/>
      <c r="AE551" s="381"/>
      <c r="AF551" s="836"/>
      <c r="AG551" s="836"/>
      <c r="AH551" s="836"/>
      <c r="AI551" s="836"/>
      <c r="AJ551" s="836"/>
      <c r="AK551" s="836"/>
      <c r="AL551" s="836"/>
      <c r="AM551" s="836"/>
      <c r="AN551" s="836"/>
      <c r="AO551" s="836"/>
      <c r="AP551" s="836"/>
      <c r="AQ551" s="836"/>
      <c r="AR551" s="836"/>
      <c r="AS551" s="836"/>
      <c r="AT551" s="836"/>
      <c r="AU551" s="836"/>
      <c r="AV551" s="836"/>
      <c r="AW551" s="836"/>
      <c r="AX551" s="836"/>
      <c r="AY551" s="837"/>
    </row>
    <row r="552" spans="2:60" ht="29.25" customHeight="1">
      <c r="B552" s="298" t="s">
        <v>22</v>
      </c>
      <c r="C552" s="299"/>
      <c r="D552" s="299"/>
      <c r="E552" s="299"/>
      <c r="F552" s="299"/>
      <c r="G552" s="303"/>
      <c r="H552" s="304" t="s">
        <v>118</v>
      </c>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305"/>
      <c r="AE552" s="305"/>
      <c r="AF552" s="305"/>
      <c r="AG552" s="305"/>
      <c r="AH552" s="305"/>
      <c r="AI552" s="305"/>
      <c r="AJ552" s="305"/>
      <c r="AK552" s="305"/>
      <c r="AL552" s="305"/>
      <c r="AM552" s="305"/>
      <c r="AN552" s="305"/>
      <c r="AO552" s="305"/>
      <c r="AP552" s="305"/>
      <c r="AQ552" s="305"/>
      <c r="AR552" s="305"/>
      <c r="AS552" s="305"/>
      <c r="AT552" s="305"/>
      <c r="AU552" s="305"/>
      <c r="AV552" s="305"/>
      <c r="AW552" s="305"/>
      <c r="AX552" s="305"/>
      <c r="AY552" s="306"/>
    </row>
    <row r="553" spans="2:60" ht="21" customHeight="1">
      <c r="B553" s="391" t="s">
        <v>24</v>
      </c>
      <c r="C553" s="392"/>
      <c r="D553" s="392"/>
      <c r="E553" s="392"/>
      <c r="F553" s="392"/>
      <c r="G553" s="393"/>
      <c r="H553" s="400"/>
      <c r="I553" s="401"/>
      <c r="J553" s="401"/>
      <c r="K553" s="401"/>
      <c r="L553" s="401"/>
      <c r="M553" s="401"/>
      <c r="N553" s="401"/>
      <c r="O553" s="401"/>
      <c r="P553" s="401"/>
      <c r="Q553" s="402" t="s">
        <v>25</v>
      </c>
      <c r="R553" s="403"/>
      <c r="S553" s="403"/>
      <c r="T553" s="403"/>
      <c r="U553" s="403"/>
      <c r="V553" s="403"/>
      <c r="W553" s="404"/>
      <c r="X553" s="402" t="s">
        <v>26</v>
      </c>
      <c r="Y553" s="403"/>
      <c r="Z553" s="403"/>
      <c r="AA553" s="403"/>
      <c r="AB553" s="403"/>
      <c r="AC553" s="403"/>
      <c r="AD553" s="404"/>
      <c r="AE553" s="755" t="s">
        <v>521</v>
      </c>
      <c r="AF553" s="403"/>
      <c r="AG553" s="403"/>
      <c r="AH553" s="403"/>
      <c r="AI553" s="403"/>
      <c r="AJ553" s="403"/>
      <c r="AK553" s="404"/>
      <c r="AL553" s="402" t="s">
        <v>28</v>
      </c>
      <c r="AM553" s="403"/>
      <c r="AN553" s="403"/>
      <c r="AO553" s="403"/>
      <c r="AP553" s="403"/>
      <c r="AQ553" s="403"/>
      <c r="AR553" s="404"/>
      <c r="AS553" s="402" t="s">
        <v>29</v>
      </c>
      <c r="AT553" s="403"/>
      <c r="AU553" s="403"/>
      <c r="AV553" s="403"/>
      <c r="AW553" s="403"/>
      <c r="AX553" s="403"/>
      <c r="AY553" s="426"/>
    </row>
    <row r="554" spans="2:60" ht="21" customHeight="1">
      <c r="B554" s="394"/>
      <c r="C554" s="395"/>
      <c r="D554" s="395"/>
      <c r="E554" s="395"/>
      <c r="F554" s="395"/>
      <c r="G554" s="396"/>
      <c r="H554" s="413" t="s">
        <v>30</v>
      </c>
      <c r="I554" s="414"/>
      <c r="J554" s="427" t="s">
        <v>31</v>
      </c>
      <c r="K554" s="428"/>
      <c r="L554" s="428"/>
      <c r="M554" s="428"/>
      <c r="N554" s="428"/>
      <c r="O554" s="428"/>
      <c r="P554" s="429"/>
      <c r="Q554" s="430">
        <v>9</v>
      </c>
      <c r="R554" s="430"/>
      <c r="S554" s="430"/>
      <c r="T554" s="430"/>
      <c r="U554" s="430"/>
      <c r="V554" s="430"/>
      <c r="W554" s="430"/>
      <c r="X554" s="430">
        <v>7</v>
      </c>
      <c r="Y554" s="430"/>
      <c r="Z554" s="430"/>
      <c r="AA554" s="430"/>
      <c r="AB554" s="430"/>
      <c r="AC554" s="430"/>
      <c r="AD554" s="430"/>
      <c r="AE554" s="430">
        <f>4447/1000</f>
        <v>4.4470000000000001</v>
      </c>
      <c r="AF554" s="430"/>
      <c r="AG554" s="430"/>
      <c r="AH554" s="430"/>
      <c r="AI554" s="430"/>
      <c r="AJ554" s="430"/>
      <c r="AK554" s="430"/>
      <c r="AL554" s="430">
        <f>3051/1000</f>
        <v>3.0510000000000002</v>
      </c>
      <c r="AM554" s="430"/>
      <c r="AN554" s="430"/>
      <c r="AO554" s="430"/>
      <c r="AP554" s="430"/>
      <c r="AQ554" s="430"/>
      <c r="AR554" s="430"/>
      <c r="AS554" s="430">
        <v>3</v>
      </c>
      <c r="AT554" s="430"/>
      <c r="AU554" s="430"/>
      <c r="AV554" s="430"/>
      <c r="AW554" s="430"/>
      <c r="AX554" s="430"/>
      <c r="AY554" s="431"/>
    </row>
    <row r="555" spans="2:60" ht="21" customHeight="1">
      <c r="B555" s="394"/>
      <c r="C555" s="395"/>
      <c r="D555" s="395"/>
      <c r="E555" s="395"/>
      <c r="F555" s="395"/>
      <c r="G555" s="396"/>
      <c r="H555" s="415"/>
      <c r="I555" s="416"/>
      <c r="J555" s="409" t="s">
        <v>32</v>
      </c>
      <c r="K555" s="410"/>
      <c r="L555" s="410"/>
      <c r="M555" s="410"/>
      <c r="N555" s="410"/>
      <c r="O555" s="410"/>
      <c r="P555" s="411"/>
      <c r="Q555" s="791" t="s">
        <v>1291</v>
      </c>
      <c r="R555" s="405"/>
      <c r="S555" s="405"/>
      <c r="T555" s="405"/>
      <c r="U555" s="405"/>
      <c r="V555" s="405"/>
      <c r="W555" s="405"/>
      <c r="X555" s="791" t="s">
        <v>1291</v>
      </c>
      <c r="Y555" s="405"/>
      <c r="Z555" s="405"/>
      <c r="AA555" s="405"/>
      <c r="AB555" s="405"/>
      <c r="AC555" s="405"/>
      <c r="AD555" s="405"/>
      <c r="AE555" s="791" t="s">
        <v>1291</v>
      </c>
      <c r="AF555" s="405"/>
      <c r="AG555" s="405"/>
      <c r="AH555" s="405"/>
      <c r="AI555" s="405"/>
      <c r="AJ555" s="405"/>
      <c r="AK555" s="405"/>
      <c r="AL555" s="791" t="s">
        <v>1291</v>
      </c>
      <c r="AM555" s="405"/>
      <c r="AN555" s="405"/>
      <c r="AO555" s="405"/>
      <c r="AP555" s="405"/>
      <c r="AQ555" s="405"/>
      <c r="AR555" s="405"/>
      <c r="AS555" s="432"/>
      <c r="AT555" s="432"/>
      <c r="AU555" s="432"/>
      <c r="AV555" s="432"/>
      <c r="AW555" s="432"/>
      <c r="AX555" s="432"/>
      <c r="AY555" s="433"/>
    </row>
    <row r="556" spans="2:60" ht="24.75" customHeight="1">
      <c r="B556" s="394"/>
      <c r="C556" s="395"/>
      <c r="D556" s="395"/>
      <c r="E556" s="395"/>
      <c r="F556" s="395"/>
      <c r="G556" s="396"/>
      <c r="H556" s="415"/>
      <c r="I556" s="416"/>
      <c r="J556" s="409" t="s">
        <v>34</v>
      </c>
      <c r="K556" s="410"/>
      <c r="L556" s="410"/>
      <c r="M556" s="410"/>
      <c r="N556" s="410"/>
      <c r="O556" s="410"/>
      <c r="P556" s="411"/>
      <c r="Q556" s="791" t="s">
        <v>1291</v>
      </c>
      <c r="R556" s="405"/>
      <c r="S556" s="405"/>
      <c r="T556" s="405"/>
      <c r="U556" s="405"/>
      <c r="V556" s="405"/>
      <c r="W556" s="405"/>
      <c r="X556" s="791" t="s">
        <v>1291</v>
      </c>
      <c r="Y556" s="405"/>
      <c r="Z556" s="405"/>
      <c r="AA556" s="405"/>
      <c r="AB556" s="405"/>
      <c r="AC556" s="405"/>
      <c r="AD556" s="405"/>
      <c r="AE556" s="791" t="s">
        <v>1291</v>
      </c>
      <c r="AF556" s="405"/>
      <c r="AG556" s="405"/>
      <c r="AH556" s="405"/>
      <c r="AI556" s="405"/>
      <c r="AJ556" s="405"/>
      <c r="AK556" s="405"/>
      <c r="AL556" s="791" t="s">
        <v>1291</v>
      </c>
      <c r="AM556" s="405"/>
      <c r="AN556" s="405"/>
      <c r="AO556" s="405"/>
      <c r="AP556" s="405"/>
      <c r="AQ556" s="405"/>
      <c r="AR556" s="405"/>
      <c r="AS556" s="432"/>
      <c r="AT556" s="432"/>
      <c r="AU556" s="432"/>
      <c r="AV556" s="432"/>
      <c r="AW556" s="432"/>
      <c r="AX556" s="432"/>
      <c r="AY556" s="433"/>
    </row>
    <row r="557" spans="2:60" ht="24.75" customHeight="1">
      <c r="B557" s="394"/>
      <c r="C557" s="395"/>
      <c r="D557" s="395"/>
      <c r="E557" s="395"/>
      <c r="F557" s="395"/>
      <c r="G557" s="396"/>
      <c r="H557" s="417"/>
      <c r="I557" s="418"/>
      <c r="J557" s="406" t="s">
        <v>35</v>
      </c>
      <c r="K557" s="407"/>
      <c r="L557" s="407"/>
      <c r="M557" s="407"/>
      <c r="N557" s="407"/>
      <c r="O557" s="407"/>
      <c r="P557" s="408"/>
      <c r="Q557" s="412">
        <f>SUM(Q554:W556)</f>
        <v>9</v>
      </c>
      <c r="R557" s="412"/>
      <c r="S557" s="412"/>
      <c r="T557" s="412"/>
      <c r="U557" s="412"/>
      <c r="V557" s="412"/>
      <c r="W557" s="412"/>
      <c r="X557" s="412">
        <f>SUM(X554:AD556)</f>
        <v>7</v>
      </c>
      <c r="Y557" s="412"/>
      <c r="Z557" s="412"/>
      <c r="AA557" s="412"/>
      <c r="AB557" s="412"/>
      <c r="AC557" s="412"/>
      <c r="AD557" s="412"/>
      <c r="AE557" s="412">
        <f>SUM(AE554:AK556)</f>
        <v>4.4470000000000001</v>
      </c>
      <c r="AF557" s="412"/>
      <c r="AG557" s="412"/>
      <c r="AH557" s="412"/>
      <c r="AI557" s="412"/>
      <c r="AJ557" s="412"/>
      <c r="AK557" s="412"/>
      <c r="AL557" s="412">
        <f>SUM(AL554:AR556)</f>
        <v>3.0510000000000002</v>
      </c>
      <c r="AM557" s="412"/>
      <c r="AN557" s="412"/>
      <c r="AO557" s="412"/>
      <c r="AP557" s="412"/>
      <c r="AQ557" s="412"/>
      <c r="AR557" s="412"/>
      <c r="AS557" s="412">
        <v>3</v>
      </c>
      <c r="AT557" s="412"/>
      <c r="AU557" s="412"/>
      <c r="AV557" s="412"/>
      <c r="AW557" s="412"/>
      <c r="AX557" s="412"/>
      <c r="AY557" s="412"/>
    </row>
    <row r="558" spans="2:60" ht="24.75" customHeight="1">
      <c r="B558" s="394"/>
      <c r="C558" s="395"/>
      <c r="D558" s="395"/>
      <c r="E558" s="395"/>
      <c r="F558" s="395"/>
      <c r="G558" s="396"/>
      <c r="H558" s="419" t="s">
        <v>36</v>
      </c>
      <c r="I558" s="420"/>
      <c r="J558" s="420"/>
      <c r="K558" s="420"/>
      <c r="L558" s="420"/>
      <c r="M558" s="420"/>
      <c r="N558" s="420"/>
      <c r="O558" s="420"/>
      <c r="P558" s="420"/>
      <c r="Q558" s="421">
        <v>4</v>
      </c>
      <c r="R558" s="421"/>
      <c r="S558" s="421"/>
      <c r="T558" s="421"/>
      <c r="U558" s="421"/>
      <c r="V558" s="421"/>
      <c r="W558" s="421"/>
      <c r="X558" s="421">
        <v>8</v>
      </c>
      <c r="Y558" s="421"/>
      <c r="Z558" s="421"/>
      <c r="AA558" s="421"/>
      <c r="AB558" s="421"/>
      <c r="AC558" s="421"/>
      <c r="AD558" s="421"/>
      <c r="AE558" s="421">
        <f>933003/1000000</f>
        <v>0.93300300000000003</v>
      </c>
      <c r="AF558" s="421"/>
      <c r="AG558" s="421"/>
      <c r="AH558" s="421"/>
      <c r="AI558" s="421"/>
      <c r="AJ558" s="421"/>
      <c r="AK558" s="421"/>
      <c r="AL558" s="389"/>
      <c r="AM558" s="389"/>
      <c r="AN558" s="389"/>
      <c r="AO558" s="389"/>
      <c r="AP558" s="389"/>
      <c r="AQ558" s="389"/>
      <c r="AR558" s="389"/>
      <c r="AS558" s="389"/>
      <c r="AT558" s="389"/>
      <c r="AU558" s="389"/>
      <c r="AV558" s="389"/>
      <c r="AW558" s="389"/>
      <c r="AX558" s="389"/>
      <c r="AY558" s="390"/>
      <c r="BH558" s="18"/>
    </row>
    <row r="559" spans="2:60" ht="24.75" customHeight="1">
      <c r="B559" s="397"/>
      <c r="C559" s="398"/>
      <c r="D559" s="398"/>
      <c r="E559" s="398"/>
      <c r="F559" s="398"/>
      <c r="G559" s="399"/>
      <c r="H559" s="419" t="s">
        <v>37</v>
      </c>
      <c r="I559" s="420"/>
      <c r="J559" s="420"/>
      <c r="K559" s="420"/>
      <c r="L559" s="420"/>
      <c r="M559" s="420"/>
      <c r="N559" s="420"/>
      <c r="O559" s="420"/>
      <c r="P559" s="420"/>
      <c r="Q559" s="1064">
        <v>0.49</v>
      </c>
      <c r="R559" s="1108"/>
      <c r="S559" s="1108"/>
      <c r="T559" s="1108"/>
      <c r="U559" s="1108"/>
      <c r="V559" s="1108"/>
      <c r="W559" s="1108"/>
      <c r="X559" s="1064">
        <v>1.4</v>
      </c>
      <c r="Y559" s="1108"/>
      <c r="Z559" s="1108"/>
      <c r="AA559" s="1108"/>
      <c r="AB559" s="1108"/>
      <c r="AC559" s="1108"/>
      <c r="AD559" s="1108"/>
      <c r="AE559" s="1064">
        <f>AE558/AE557</f>
        <v>0.20980503710366538</v>
      </c>
      <c r="AF559" s="1064"/>
      <c r="AG559" s="1064"/>
      <c r="AH559" s="1064"/>
      <c r="AI559" s="1064"/>
      <c r="AJ559" s="1064"/>
      <c r="AK559" s="1064"/>
      <c r="AL559" s="389"/>
      <c r="AM559" s="389"/>
      <c r="AN559" s="389"/>
      <c r="AO559" s="389"/>
      <c r="AP559" s="389"/>
      <c r="AQ559" s="389"/>
      <c r="AR559" s="389"/>
      <c r="AS559" s="389"/>
      <c r="AT559" s="389"/>
      <c r="AU559" s="389"/>
      <c r="AV559" s="389"/>
      <c r="AW559" s="389"/>
      <c r="AX559" s="389"/>
      <c r="AY559" s="390"/>
    </row>
    <row r="560" spans="2:60" ht="23.1" customHeight="1">
      <c r="B560" s="546" t="s">
        <v>59</v>
      </c>
      <c r="C560" s="547"/>
      <c r="D560" s="493" t="s">
        <v>60</v>
      </c>
      <c r="E560" s="494"/>
      <c r="F560" s="494"/>
      <c r="G560" s="494"/>
      <c r="H560" s="494"/>
      <c r="I560" s="494"/>
      <c r="J560" s="494"/>
      <c r="K560" s="494"/>
      <c r="L560" s="495"/>
      <c r="M560" s="496" t="s">
        <v>61</v>
      </c>
      <c r="N560" s="496"/>
      <c r="O560" s="496"/>
      <c r="P560" s="496"/>
      <c r="Q560" s="496"/>
      <c r="R560" s="496"/>
      <c r="S560" s="497" t="s">
        <v>29</v>
      </c>
      <c r="T560" s="497"/>
      <c r="U560" s="497"/>
      <c r="V560" s="497"/>
      <c r="W560" s="497"/>
      <c r="X560" s="497"/>
      <c r="Y560" s="498"/>
      <c r="Z560" s="494"/>
      <c r="AA560" s="494"/>
      <c r="AB560" s="494"/>
      <c r="AC560" s="494"/>
      <c r="AD560" s="494"/>
      <c r="AE560" s="494"/>
      <c r="AF560" s="494"/>
      <c r="AG560" s="494"/>
      <c r="AH560" s="494"/>
      <c r="AI560" s="494"/>
      <c r="AJ560" s="494"/>
      <c r="AK560" s="494"/>
      <c r="AL560" s="494"/>
      <c r="AM560" s="494"/>
      <c r="AN560" s="494"/>
      <c r="AO560" s="494"/>
      <c r="AP560" s="494"/>
      <c r="AQ560" s="494"/>
      <c r="AR560" s="494"/>
      <c r="AS560" s="494"/>
      <c r="AT560" s="494"/>
      <c r="AU560" s="494"/>
      <c r="AV560" s="494"/>
      <c r="AW560" s="494"/>
      <c r="AX560" s="494"/>
      <c r="AY560" s="499"/>
    </row>
    <row r="561" spans="1:51" ht="23.1" customHeight="1">
      <c r="B561" s="548"/>
      <c r="C561" s="549"/>
      <c r="D561" s="439" t="s">
        <v>298</v>
      </c>
      <c r="E561" s="440"/>
      <c r="F561" s="440"/>
      <c r="G561" s="440"/>
      <c r="H561" s="440"/>
      <c r="I561" s="440"/>
      <c r="J561" s="440"/>
      <c r="K561" s="440"/>
      <c r="L561" s="441"/>
      <c r="M561" s="777">
        <v>0.5</v>
      </c>
      <c r="N561" s="778"/>
      <c r="O561" s="778"/>
      <c r="P561" s="778"/>
      <c r="Q561" s="778"/>
      <c r="R561" s="779"/>
      <c r="S561" s="1033">
        <v>1</v>
      </c>
      <c r="T561" s="1033"/>
      <c r="U561" s="1033"/>
      <c r="V561" s="1033"/>
      <c r="W561" s="1033"/>
      <c r="X561" s="1033"/>
      <c r="Y561" s="792"/>
      <c r="Z561" s="444"/>
      <c r="AA561" s="444"/>
      <c r="AB561" s="444"/>
      <c r="AC561" s="444"/>
      <c r="AD561" s="444"/>
      <c r="AE561" s="444"/>
      <c r="AF561" s="444"/>
      <c r="AG561" s="444"/>
      <c r="AH561" s="444"/>
      <c r="AI561" s="444"/>
      <c r="AJ561" s="444"/>
      <c r="AK561" s="444"/>
      <c r="AL561" s="444"/>
      <c r="AM561" s="444"/>
      <c r="AN561" s="444"/>
      <c r="AO561" s="444"/>
      <c r="AP561" s="444"/>
      <c r="AQ561" s="444"/>
      <c r="AR561" s="444"/>
      <c r="AS561" s="444"/>
      <c r="AT561" s="444"/>
      <c r="AU561" s="444"/>
      <c r="AV561" s="444"/>
      <c r="AW561" s="444"/>
      <c r="AX561" s="444"/>
      <c r="AY561" s="445"/>
    </row>
    <row r="562" spans="1:51" ht="23.1" customHeight="1">
      <c r="B562" s="548"/>
      <c r="C562" s="549"/>
      <c r="D562" s="556" t="s">
        <v>148</v>
      </c>
      <c r="E562" s="554"/>
      <c r="F562" s="554"/>
      <c r="G562" s="554"/>
      <c r="H562" s="554"/>
      <c r="I562" s="554"/>
      <c r="J562" s="554"/>
      <c r="K562" s="554"/>
      <c r="L562" s="555"/>
      <c r="M562" s="797">
        <v>1</v>
      </c>
      <c r="N562" s="797"/>
      <c r="O562" s="797"/>
      <c r="P562" s="797"/>
      <c r="Q562" s="797"/>
      <c r="R562" s="797"/>
      <c r="S562" s="797">
        <v>0.7</v>
      </c>
      <c r="T562" s="797"/>
      <c r="U562" s="797"/>
      <c r="V562" s="797"/>
      <c r="W562" s="797"/>
      <c r="X562" s="797"/>
      <c r="Y562" s="478"/>
      <c r="Z562" s="479"/>
      <c r="AA562" s="479"/>
      <c r="AB562" s="479"/>
      <c r="AC562" s="479"/>
      <c r="AD562" s="479"/>
      <c r="AE562" s="479"/>
      <c r="AF562" s="479"/>
      <c r="AG562" s="479"/>
      <c r="AH562" s="479"/>
      <c r="AI562" s="479"/>
      <c r="AJ562" s="479"/>
      <c r="AK562" s="479"/>
      <c r="AL562" s="479"/>
      <c r="AM562" s="479"/>
      <c r="AN562" s="479"/>
      <c r="AO562" s="479"/>
      <c r="AP562" s="479"/>
      <c r="AQ562" s="479"/>
      <c r="AR562" s="479"/>
      <c r="AS562" s="479"/>
      <c r="AT562" s="479"/>
      <c r="AU562" s="479"/>
      <c r="AV562" s="479"/>
      <c r="AW562" s="479"/>
      <c r="AX562" s="479"/>
      <c r="AY562" s="480"/>
    </row>
    <row r="563" spans="1:51" ht="23.1" customHeight="1">
      <c r="B563" s="548"/>
      <c r="C563" s="549"/>
      <c r="D563" s="556" t="s">
        <v>1376</v>
      </c>
      <c r="E563" s="554"/>
      <c r="F563" s="554"/>
      <c r="G563" s="554"/>
      <c r="H563" s="554"/>
      <c r="I563" s="554"/>
      <c r="J563" s="554"/>
      <c r="K563" s="554"/>
      <c r="L563" s="555"/>
      <c r="M563" s="797">
        <v>0.1</v>
      </c>
      <c r="N563" s="797"/>
      <c r="O563" s="797"/>
      <c r="P563" s="797"/>
      <c r="Q563" s="797"/>
      <c r="R563" s="797"/>
      <c r="S563" s="797">
        <v>0</v>
      </c>
      <c r="T563" s="797"/>
      <c r="U563" s="797"/>
      <c r="V563" s="797"/>
      <c r="W563" s="797"/>
      <c r="X563" s="797"/>
      <c r="Y563" s="478"/>
      <c r="Z563" s="479"/>
      <c r="AA563" s="479"/>
      <c r="AB563" s="479"/>
      <c r="AC563" s="479"/>
      <c r="AD563" s="479"/>
      <c r="AE563" s="479"/>
      <c r="AF563" s="479"/>
      <c r="AG563" s="479"/>
      <c r="AH563" s="479"/>
      <c r="AI563" s="479"/>
      <c r="AJ563" s="479"/>
      <c r="AK563" s="479"/>
      <c r="AL563" s="479"/>
      <c r="AM563" s="479"/>
      <c r="AN563" s="479"/>
      <c r="AO563" s="479"/>
      <c r="AP563" s="479"/>
      <c r="AQ563" s="479"/>
      <c r="AR563" s="479"/>
      <c r="AS563" s="479"/>
      <c r="AT563" s="479"/>
      <c r="AU563" s="479"/>
      <c r="AV563" s="479"/>
      <c r="AW563" s="479"/>
      <c r="AX563" s="479"/>
      <c r="AY563" s="480"/>
    </row>
    <row r="564" spans="1:51" ht="23.1" customHeight="1">
      <c r="B564" s="548"/>
      <c r="C564" s="549"/>
      <c r="D564" s="556" t="s">
        <v>1375</v>
      </c>
      <c r="E564" s="554"/>
      <c r="F564" s="554"/>
      <c r="G564" s="554"/>
      <c r="H564" s="554"/>
      <c r="I564" s="554"/>
      <c r="J564" s="554"/>
      <c r="K564" s="554"/>
      <c r="L564" s="555"/>
      <c r="M564" s="797">
        <v>0.8</v>
      </c>
      <c r="N564" s="797"/>
      <c r="O564" s="797"/>
      <c r="P564" s="797"/>
      <c r="Q564" s="797"/>
      <c r="R564" s="797"/>
      <c r="S564" s="797">
        <v>0.9</v>
      </c>
      <c r="T564" s="797"/>
      <c r="U564" s="797"/>
      <c r="V564" s="797"/>
      <c r="W564" s="797"/>
      <c r="X564" s="797"/>
      <c r="Y564" s="478"/>
      <c r="Z564" s="479"/>
      <c r="AA564" s="479"/>
      <c r="AB564" s="479"/>
      <c r="AC564" s="479"/>
      <c r="AD564" s="479"/>
      <c r="AE564" s="479"/>
      <c r="AF564" s="479"/>
      <c r="AG564" s="479"/>
      <c r="AH564" s="479"/>
      <c r="AI564" s="479"/>
      <c r="AJ564" s="479"/>
      <c r="AK564" s="479"/>
      <c r="AL564" s="479"/>
      <c r="AM564" s="479"/>
      <c r="AN564" s="479"/>
      <c r="AO564" s="479"/>
      <c r="AP564" s="479"/>
      <c r="AQ564" s="479"/>
      <c r="AR564" s="479"/>
      <c r="AS564" s="479"/>
      <c r="AT564" s="479"/>
      <c r="AU564" s="479"/>
      <c r="AV564" s="479"/>
      <c r="AW564" s="479"/>
      <c r="AX564" s="479"/>
      <c r="AY564" s="480"/>
    </row>
    <row r="565" spans="1:51" ht="23.1" customHeight="1">
      <c r="B565" s="548"/>
      <c r="C565" s="549"/>
      <c r="D565" s="556" t="s">
        <v>1374</v>
      </c>
      <c r="E565" s="554"/>
      <c r="F565" s="554"/>
      <c r="G565" s="554"/>
      <c r="H565" s="554"/>
      <c r="I565" s="554"/>
      <c r="J565" s="554"/>
      <c r="K565" s="554"/>
      <c r="L565" s="555"/>
      <c r="M565" s="797">
        <v>0.6</v>
      </c>
      <c r="N565" s="797"/>
      <c r="O565" s="797"/>
      <c r="P565" s="797"/>
      <c r="Q565" s="797"/>
      <c r="R565" s="797"/>
      <c r="S565" s="797">
        <v>0.7</v>
      </c>
      <c r="T565" s="797"/>
      <c r="U565" s="797"/>
      <c r="V565" s="797"/>
      <c r="W565" s="797"/>
      <c r="X565" s="797"/>
      <c r="Y565" s="478"/>
      <c r="Z565" s="479"/>
      <c r="AA565" s="479"/>
      <c r="AB565" s="479"/>
      <c r="AC565" s="479"/>
      <c r="AD565" s="479"/>
      <c r="AE565" s="479"/>
      <c r="AF565" s="479"/>
      <c r="AG565" s="479"/>
      <c r="AH565" s="479"/>
      <c r="AI565" s="479"/>
      <c r="AJ565" s="479"/>
      <c r="AK565" s="479"/>
      <c r="AL565" s="479"/>
      <c r="AM565" s="479"/>
      <c r="AN565" s="479"/>
      <c r="AO565" s="479"/>
      <c r="AP565" s="479"/>
      <c r="AQ565" s="479"/>
      <c r="AR565" s="479"/>
      <c r="AS565" s="479"/>
      <c r="AT565" s="479"/>
      <c r="AU565" s="479"/>
      <c r="AV565" s="479"/>
      <c r="AW565" s="479"/>
      <c r="AX565" s="479"/>
      <c r="AY565" s="480"/>
    </row>
    <row r="566" spans="1:51" ht="23.1" customHeight="1">
      <c r="B566" s="548"/>
      <c r="C566" s="549"/>
      <c r="D566" s="553"/>
      <c r="E566" s="554"/>
      <c r="F566" s="554"/>
      <c r="G566" s="554"/>
      <c r="H566" s="554"/>
      <c r="I566" s="554"/>
      <c r="J566" s="554"/>
      <c r="K566" s="554"/>
      <c r="L566" s="555"/>
      <c r="M566" s="797"/>
      <c r="N566" s="797"/>
      <c r="O566" s="797"/>
      <c r="P566" s="797"/>
      <c r="Q566" s="797"/>
      <c r="R566" s="797"/>
      <c r="S566" s="797"/>
      <c r="T566" s="797"/>
      <c r="U566" s="797"/>
      <c r="V566" s="797"/>
      <c r="W566" s="797"/>
      <c r="X566" s="797"/>
      <c r="Y566" s="478"/>
      <c r="Z566" s="479"/>
      <c r="AA566" s="479"/>
      <c r="AB566" s="479"/>
      <c r="AC566" s="479"/>
      <c r="AD566" s="479"/>
      <c r="AE566" s="479"/>
      <c r="AF566" s="479"/>
      <c r="AG566" s="479"/>
      <c r="AH566" s="479"/>
      <c r="AI566" s="479"/>
      <c r="AJ566" s="479"/>
      <c r="AK566" s="479"/>
      <c r="AL566" s="479"/>
      <c r="AM566" s="479"/>
      <c r="AN566" s="479"/>
      <c r="AO566" s="479"/>
      <c r="AP566" s="479"/>
      <c r="AQ566" s="479"/>
      <c r="AR566" s="479"/>
      <c r="AS566" s="479"/>
      <c r="AT566" s="479"/>
      <c r="AU566" s="479"/>
      <c r="AV566" s="479"/>
      <c r="AW566" s="479"/>
      <c r="AX566" s="479"/>
      <c r="AY566" s="480"/>
    </row>
    <row r="567" spans="1:51" ht="23.1" customHeight="1">
      <c r="B567" s="548"/>
      <c r="C567" s="549"/>
      <c r="D567" s="474"/>
      <c r="E567" s="475"/>
      <c r="F567" s="475"/>
      <c r="G567" s="475"/>
      <c r="H567" s="475"/>
      <c r="I567" s="475"/>
      <c r="J567" s="475"/>
      <c r="K567" s="475"/>
      <c r="L567" s="476"/>
      <c r="M567" s="808"/>
      <c r="N567" s="808"/>
      <c r="O567" s="808"/>
      <c r="P567" s="808"/>
      <c r="Q567" s="808"/>
      <c r="R567" s="808"/>
      <c r="S567" s="808"/>
      <c r="T567" s="808"/>
      <c r="U567" s="808"/>
      <c r="V567" s="808"/>
      <c r="W567" s="808"/>
      <c r="X567" s="808"/>
      <c r="Y567" s="478"/>
      <c r="Z567" s="479"/>
      <c r="AA567" s="479"/>
      <c r="AB567" s="479"/>
      <c r="AC567" s="479"/>
      <c r="AD567" s="479"/>
      <c r="AE567" s="479"/>
      <c r="AF567" s="479"/>
      <c r="AG567" s="479"/>
      <c r="AH567" s="479"/>
      <c r="AI567" s="479"/>
      <c r="AJ567" s="479"/>
      <c r="AK567" s="479"/>
      <c r="AL567" s="479"/>
      <c r="AM567" s="479"/>
      <c r="AN567" s="479"/>
      <c r="AO567" s="479"/>
      <c r="AP567" s="479"/>
      <c r="AQ567" s="479"/>
      <c r="AR567" s="479"/>
      <c r="AS567" s="479"/>
      <c r="AT567" s="479"/>
      <c r="AU567" s="479"/>
      <c r="AV567" s="479"/>
      <c r="AW567" s="479"/>
      <c r="AX567" s="479"/>
      <c r="AY567" s="480"/>
    </row>
    <row r="568" spans="1:51" ht="23.1" customHeight="1">
      <c r="B568" s="550"/>
      <c r="C568" s="551"/>
      <c r="D568" s="481" t="s">
        <v>35</v>
      </c>
      <c r="E568" s="327"/>
      <c r="F568" s="327"/>
      <c r="G568" s="327"/>
      <c r="H568" s="327"/>
      <c r="I568" s="327"/>
      <c r="J568" s="327"/>
      <c r="K568" s="327"/>
      <c r="L568" s="328"/>
      <c r="M568" s="482">
        <f>+SUM(M561:M567)</f>
        <v>3.0000000000000004</v>
      </c>
      <c r="N568" s="482"/>
      <c r="O568" s="482"/>
      <c r="P568" s="482"/>
      <c r="Q568" s="482"/>
      <c r="R568" s="482"/>
      <c r="S568" s="482">
        <v>3.2</v>
      </c>
      <c r="T568" s="482"/>
      <c r="U568" s="482"/>
      <c r="V568" s="482"/>
      <c r="W568" s="482"/>
      <c r="X568" s="482"/>
      <c r="Y568" s="483"/>
      <c r="Z568" s="484"/>
      <c r="AA568" s="484"/>
      <c r="AB568" s="484"/>
      <c r="AC568" s="484"/>
      <c r="AD568" s="484"/>
      <c r="AE568" s="484"/>
      <c r="AF568" s="484"/>
      <c r="AG568" s="484"/>
      <c r="AH568" s="484"/>
      <c r="AI568" s="484"/>
      <c r="AJ568" s="484"/>
      <c r="AK568" s="484"/>
      <c r="AL568" s="484"/>
      <c r="AM568" s="484"/>
      <c r="AN568" s="484"/>
      <c r="AO568" s="484"/>
      <c r="AP568" s="484"/>
      <c r="AQ568" s="484"/>
      <c r="AR568" s="484"/>
      <c r="AS568" s="484"/>
      <c r="AT568" s="484"/>
      <c r="AU568" s="484"/>
      <c r="AV568" s="484"/>
      <c r="AW568" s="484"/>
      <c r="AX568" s="484"/>
      <c r="AY568" s="485"/>
    </row>
    <row r="569" spans="1:51" ht="24.75" customHeight="1">
      <c r="B569" s="19"/>
      <c r="C569" s="19"/>
      <c r="D569" s="19"/>
      <c r="E569" s="19"/>
      <c r="F569" s="19"/>
      <c r="G569" s="19"/>
      <c r="H569" s="20"/>
      <c r="I569" s="20"/>
      <c r="J569" s="20"/>
      <c r="K569" s="20"/>
      <c r="L569" s="20"/>
      <c r="M569" s="20"/>
      <c r="N569" s="20"/>
      <c r="O569" s="20"/>
      <c r="P569" s="20"/>
      <c r="Q569" s="212"/>
      <c r="R569" s="212"/>
      <c r="S569" s="212"/>
      <c r="T569" s="212"/>
      <c r="U569" s="212"/>
      <c r="V569" s="212"/>
      <c r="W569" s="212"/>
      <c r="X569" s="212"/>
      <c r="Y569" s="212"/>
      <c r="Z569" s="212"/>
      <c r="AA569" s="212"/>
      <c r="AB569" s="212"/>
      <c r="AC569" s="212"/>
      <c r="AD569" s="212"/>
      <c r="AE569" s="212"/>
      <c r="AF569" s="212"/>
      <c r="AG569" s="212"/>
      <c r="AH569" s="212"/>
      <c r="AI569" s="212"/>
      <c r="AJ569" s="212"/>
      <c r="AK569" s="212"/>
      <c r="AL569" s="212"/>
      <c r="AM569" s="212"/>
      <c r="AN569" s="212"/>
      <c r="AO569" s="212"/>
      <c r="AP569" s="212"/>
      <c r="AQ569" s="212"/>
      <c r="AR569" s="212"/>
      <c r="AS569" s="212"/>
      <c r="AT569" s="212"/>
      <c r="AU569" s="212"/>
      <c r="AV569" s="212"/>
      <c r="AW569" s="212"/>
      <c r="AX569" s="212"/>
      <c r="AY569" s="212"/>
    </row>
    <row r="570" spans="1:51" ht="41.25" customHeight="1">
      <c r="B570" s="19"/>
      <c r="C570" s="19"/>
      <c r="D570" s="19"/>
      <c r="E570" s="19"/>
      <c r="F570" s="19"/>
      <c r="G570" s="19"/>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row>
    <row r="571" spans="1:51" ht="23.25" customHeight="1" thickBot="1">
      <c r="A571" s="8"/>
      <c r="B571" s="689" t="s">
        <v>121</v>
      </c>
      <c r="C571" s="690"/>
      <c r="D571" s="690"/>
      <c r="E571" s="690"/>
      <c r="F571" s="690"/>
      <c r="G571" s="690"/>
      <c r="H571" s="690" t="s">
        <v>1370</v>
      </c>
      <c r="I571" s="690"/>
      <c r="J571" s="690"/>
      <c r="K571" s="690"/>
      <c r="L571" s="690"/>
      <c r="M571" s="690"/>
      <c r="N571" s="690"/>
      <c r="O571" s="690"/>
      <c r="P571" s="690"/>
      <c r="Q571" s="690"/>
      <c r="R571" s="690"/>
      <c r="S571" s="690"/>
      <c r="T571" s="690"/>
      <c r="U571" s="690"/>
      <c r="V571" s="690"/>
      <c r="W571" s="690"/>
      <c r="X571" s="690"/>
      <c r="Y571" s="690"/>
      <c r="Z571" s="690"/>
      <c r="AA571" s="690"/>
      <c r="AB571" s="690"/>
      <c r="AC571" s="690"/>
      <c r="AD571" s="690"/>
      <c r="AE571" s="690"/>
      <c r="AF571" s="690"/>
      <c r="AG571" s="690"/>
      <c r="AH571" s="690"/>
      <c r="AI571" s="690"/>
      <c r="AJ571" s="690"/>
      <c r="AK571" s="690"/>
      <c r="AL571" s="690"/>
      <c r="AM571" s="690"/>
      <c r="AN571" s="690"/>
      <c r="AO571" s="690"/>
      <c r="AP571" s="690"/>
      <c r="AQ571" s="690"/>
      <c r="AR571" s="690"/>
      <c r="AS571" s="690"/>
      <c r="AT571" s="690"/>
      <c r="AU571" s="690"/>
      <c r="AV571" s="690"/>
      <c r="AW571" s="690"/>
      <c r="AX571" s="690"/>
      <c r="AY571" s="690"/>
    </row>
    <row r="572" spans="1:51" ht="385.5" customHeight="1">
      <c r="A572" s="13"/>
      <c r="B572" s="667" t="s">
        <v>122</v>
      </c>
      <c r="C572" s="668"/>
      <c r="D572" s="668"/>
      <c r="E572" s="668"/>
      <c r="F572" s="668"/>
      <c r="G572" s="669"/>
      <c r="H572" s="22" t="s">
        <v>123</v>
      </c>
      <c r="I572" s="23"/>
      <c r="J572" s="23"/>
      <c r="K572" s="23"/>
      <c r="L572" s="23"/>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4"/>
    </row>
    <row r="573" spans="1:51" ht="348.95" customHeight="1">
      <c r="B573" s="394"/>
      <c r="C573" s="395"/>
      <c r="D573" s="395"/>
      <c r="E573" s="395"/>
      <c r="F573" s="395"/>
      <c r="G573" s="396"/>
      <c r="H573" s="25"/>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7"/>
    </row>
    <row r="574" spans="1:51" ht="324" customHeight="1" thickBot="1">
      <c r="B574" s="670"/>
      <c r="C574" s="671"/>
      <c r="D574" s="671"/>
      <c r="E574" s="671"/>
      <c r="F574" s="671"/>
      <c r="G574" s="672"/>
      <c r="H574" s="50"/>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2"/>
    </row>
    <row r="575" spans="1:51" ht="41.25" customHeight="1">
      <c r="B575" s="19"/>
      <c r="C575" s="19"/>
      <c r="D575" s="19"/>
      <c r="E575" s="19"/>
      <c r="F575" s="19"/>
      <c r="G575" s="19"/>
      <c r="H575" s="26"/>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c r="AU575" s="26"/>
      <c r="AV575" s="26"/>
      <c r="AW575" s="26"/>
      <c r="AX575" s="26"/>
      <c r="AY575" s="26"/>
    </row>
    <row r="576" spans="1:51" ht="30" customHeight="1" thickBot="1">
      <c r="B576" s="307" t="s">
        <v>121</v>
      </c>
      <c r="C576" s="307"/>
      <c r="D576" s="307"/>
      <c r="E576" s="307"/>
      <c r="F576" s="308"/>
      <c r="G576" s="308"/>
      <c r="H576" s="309" t="s">
        <v>1370</v>
      </c>
      <c r="I576" s="309"/>
      <c r="J576" s="309"/>
      <c r="K576" s="309"/>
      <c r="L576" s="309"/>
      <c r="M576" s="309"/>
      <c r="N576" s="309"/>
      <c r="O576" s="309"/>
      <c r="P576" s="309"/>
      <c r="Q576" s="309"/>
      <c r="R576" s="309"/>
      <c r="S576" s="309"/>
      <c r="T576" s="309"/>
      <c r="U576" s="309"/>
      <c r="V576" s="309"/>
      <c r="W576" s="309"/>
      <c r="X576" s="309"/>
      <c r="Y576" s="309"/>
      <c r="Z576" s="309"/>
      <c r="AA576" s="309"/>
      <c r="AB576" s="309"/>
      <c r="AC576" s="309"/>
      <c r="AD576" s="309"/>
      <c r="AE576" s="309"/>
      <c r="AF576" s="309"/>
      <c r="AG576" s="309"/>
      <c r="AH576" s="309"/>
      <c r="AI576" s="309"/>
      <c r="AJ576" s="309"/>
      <c r="AK576" s="309"/>
      <c r="AL576" s="309"/>
      <c r="AM576" s="309"/>
      <c r="AN576" s="309"/>
      <c r="AO576" s="309"/>
      <c r="AP576" s="309"/>
      <c r="AQ576" s="309"/>
      <c r="AR576" s="309"/>
      <c r="AS576" s="309"/>
      <c r="AT576" s="309"/>
      <c r="AU576" s="309"/>
      <c r="AV576" s="309"/>
      <c r="AW576" s="309"/>
      <c r="AX576" s="309"/>
      <c r="AY576" s="309"/>
    </row>
    <row r="577" spans="2:51" ht="24.75" customHeight="1">
      <c r="B577" s="310" t="s">
        <v>140</v>
      </c>
      <c r="C577" s="311"/>
      <c r="D577" s="311"/>
      <c r="E577" s="311"/>
      <c r="F577" s="311"/>
      <c r="G577" s="312"/>
      <c r="H577" s="319" t="s">
        <v>1289</v>
      </c>
      <c r="I577" s="320"/>
      <c r="J577" s="320"/>
      <c r="K577" s="320"/>
      <c r="L577" s="320"/>
      <c r="M577" s="320"/>
      <c r="N577" s="320"/>
      <c r="O577" s="320"/>
      <c r="P577" s="320"/>
      <c r="Q577" s="320"/>
      <c r="R577" s="320"/>
      <c r="S577" s="320"/>
      <c r="T577" s="320"/>
      <c r="U577" s="320"/>
      <c r="V577" s="320"/>
      <c r="W577" s="320"/>
      <c r="X577" s="320"/>
      <c r="Y577" s="320"/>
      <c r="Z577" s="320"/>
      <c r="AA577" s="320"/>
      <c r="AB577" s="320"/>
      <c r="AC577" s="321"/>
      <c r="AD577" s="319" t="s">
        <v>1288</v>
      </c>
      <c r="AE577" s="320"/>
      <c r="AF577" s="320"/>
      <c r="AG577" s="320"/>
      <c r="AH577" s="320"/>
      <c r="AI577" s="320"/>
      <c r="AJ577" s="320"/>
      <c r="AK577" s="320"/>
      <c r="AL577" s="320"/>
      <c r="AM577" s="320"/>
      <c r="AN577" s="320"/>
      <c r="AO577" s="320"/>
      <c r="AP577" s="320"/>
      <c r="AQ577" s="320"/>
      <c r="AR577" s="320"/>
      <c r="AS577" s="320"/>
      <c r="AT577" s="320"/>
      <c r="AU577" s="320"/>
      <c r="AV577" s="320"/>
      <c r="AW577" s="320"/>
      <c r="AX577" s="320"/>
      <c r="AY577" s="322"/>
    </row>
    <row r="578" spans="2:51" ht="24.75" customHeight="1">
      <c r="B578" s="313"/>
      <c r="C578" s="314"/>
      <c r="D578" s="314"/>
      <c r="E578" s="314"/>
      <c r="F578" s="314"/>
      <c r="G578" s="315"/>
      <c r="H578" s="326" t="s">
        <v>60</v>
      </c>
      <c r="I578" s="327"/>
      <c r="J578" s="327"/>
      <c r="K578" s="327"/>
      <c r="L578" s="328"/>
      <c r="M578" s="329" t="s">
        <v>143</v>
      </c>
      <c r="N578" s="327"/>
      <c r="O578" s="327"/>
      <c r="P578" s="327"/>
      <c r="Q578" s="327"/>
      <c r="R578" s="327"/>
      <c r="S578" s="327"/>
      <c r="T578" s="327"/>
      <c r="U578" s="327"/>
      <c r="V578" s="327"/>
      <c r="W578" s="327"/>
      <c r="X578" s="327"/>
      <c r="Y578" s="328"/>
      <c r="Z578" s="323" t="s">
        <v>144</v>
      </c>
      <c r="AA578" s="324"/>
      <c r="AB578" s="324"/>
      <c r="AC578" s="325"/>
      <c r="AD578" s="326" t="s">
        <v>60</v>
      </c>
      <c r="AE578" s="327"/>
      <c r="AF578" s="327"/>
      <c r="AG578" s="327"/>
      <c r="AH578" s="328"/>
      <c r="AI578" s="329" t="s">
        <v>143</v>
      </c>
      <c r="AJ578" s="327"/>
      <c r="AK578" s="327"/>
      <c r="AL578" s="327"/>
      <c r="AM578" s="327"/>
      <c r="AN578" s="327"/>
      <c r="AO578" s="327"/>
      <c r="AP578" s="327"/>
      <c r="AQ578" s="327"/>
      <c r="AR578" s="327"/>
      <c r="AS578" s="327"/>
      <c r="AT578" s="327"/>
      <c r="AU578" s="328"/>
      <c r="AV578" s="323" t="s">
        <v>144</v>
      </c>
      <c r="AW578" s="324"/>
      <c r="AX578" s="324"/>
      <c r="AY578" s="330"/>
    </row>
    <row r="579" spans="2:51" ht="24.75" customHeight="1">
      <c r="B579" s="313"/>
      <c r="C579" s="314"/>
      <c r="D579" s="314"/>
      <c r="E579" s="314"/>
      <c r="F579" s="314"/>
      <c r="G579" s="315"/>
      <c r="H579" s="703" t="s">
        <v>148</v>
      </c>
      <c r="I579" s="600"/>
      <c r="J579" s="600"/>
      <c r="K579" s="600"/>
      <c r="L579" s="601"/>
      <c r="M579" s="704" t="s">
        <v>1373</v>
      </c>
      <c r="N579" s="705"/>
      <c r="O579" s="705"/>
      <c r="P579" s="705"/>
      <c r="Q579" s="705"/>
      <c r="R579" s="705"/>
      <c r="S579" s="705"/>
      <c r="T579" s="705"/>
      <c r="U579" s="705"/>
      <c r="V579" s="705"/>
      <c r="W579" s="705"/>
      <c r="X579" s="705"/>
      <c r="Y579" s="706"/>
      <c r="Z579" s="767">
        <f>387520/1000000</f>
        <v>0.38751999999999998</v>
      </c>
      <c r="AA579" s="768"/>
      <c r="AB579" s="768"/>
      <c r="AC579" s="1035"/>
      <c r="AD579" s="703"/>
      <c r="AE579" s="600"/>
      <c r="AF579" s="600"/>
      <c r="AG579" s="600"/>
      <c r="AH579" s="601"/>
      <c r="AI579" s="704"/>
      <c r="AJ579" s="705"/>
      <c r="AK579" s="705"/>
      <c r="AL579" s="705"/>
      <c r="AM579" s="705"/>
      <c r="AN579" s="705"/>
      <c r="AO579" s="705"/>
      <c r="AP579" s="705"/>
      <c r="AQ579" s="705"/>
      <c r="AR579" s="705"/>
      <c r="AS579" s="705"/>
      <c r="AT579" s="705"/>
      <c r="AU579" s="706"/>
      <c r="AV579" s="694"/>
      <c r="AW579" s="695"/>
      <c r="AX579" s="695"/>
      <c r="AY579" s="696"/>
    </row>
    <row r="580" spans="2:51" ht="24.75" customHeight="1">
      <c r="B580" s="313"/>
      <c r="C580" s="314"/>
      <c r="D580" s="314"/>
      <c r="E580" s="314"/>
      <c r="F580" s="314"/>
      <c r="G580" s="315"/>
      <c r="H580" s="341"/>
      <c r="I580" s="342"/>
      <c r="J580" s="342"/>
      <c r="K580" s="342"/>
      <c r="L580" s="343"/>
      <c r="M580" s="346"/>
      <c r="N580" s="347"/>
      <c r="O580" s="347"/>
      <c r="P580" s="347"/>
      <c r="Q580" s="347"/>
      <c r="R580" s="347"/>
      <c r="S580" s="347"/>
      <c r="T580" s="347"/>
      <c r="U580" s="347"/>
      <c r="V580" s="347"/>
      <c r="W580" s="347"/>
      <c r="X580" s="347"/>
      <c r="Y580" s="348"/>
      <c r="Z580" s="697"/>
      <c r="AA580" s="698"/>
      <c r="AB580" s="698"/>
      <c r="AC580" s="720"/>
      <c r="AD580" s="341"/>
      <c r="AE580" s="342"/>
      <c r="AF580" s="342"/>
      <c r="AG580" s="342"/>
      <c r="AH580" s="343"/>
      <c r="AI580" s="346"/>
      <c r="AJ580" s="347"/>
      <c r="AK580" s="347"/>
      <c r="AL580" s="347"/>
      <c r="AM580" s="347"/>
      <c r="AN580" s="347"/>
      <c r="AO580" s="347"/>
      <c r="AP580" s="347"/>
      <c r="AQ580" s="347"/>
      <c r="AR580" s="347"/>
      <c r="AS580" s="347"/>
      <c r="AT580" s="347"/>
      <c r="AU580" s="348"/>
      <c r="AV580" s="697"/>
      <c r="AW580" s="698"/>
      <c r="AX580" s="698"/>
      <c r="AY580" s="699"/>
    </row>
    <row r="581" spans="2:51" ht="24.75" customHeight="1">
      <c r="B581" s="313"/>
      <c r="C581" s="314"/>
      <c r="D581" s="314"/>
      <c r="E581" s="314"/>
      <c r="F581" s="314"/>
      <c r="G581" s="315"/>
      <c r="H581" s="341"/>
      <c r="I581" s="342"/>
      <c r="J581" s="342"/>
      <c r="K581" s="342"/>
      <c r="L581" s="343"/>
      <c r="M581" s="346"/>
      <c r="N581" s="347"/>
      <c r="O581" s="347"/>
      <c r="P581" s="347"/>
      <c r="Q581" s="347"/>
      <c r="R581" s="347"/>
      <c r="S581" s="347"/>
      <c r="T581" s="347"/>
      <c r="U581" s="347"/>
      <c r="V581" s="347"/>
      <c r="W581" s="347"/>
      <c r="X581" s="347"/>
      <c r="Y581" s="348"/>
      <c r="Z581" s="697"/>
      <c r="AA581" s="698"/>
      <c r="AB581" s="698"/>
      <c r="AC581" s="720"/>
      <c r="AD581" s="341"/>
      <c r="AE581" s="342"/>
      <c r="AF581" s="342"/>
      <c r="AG581" s="342"/>
      <c r="AH581" s="343"/>
      <c r="AI581" s="346"/>
      <c r="AJ581" s="347"/>
      <c r="AK581" s="347"/>
      <c r="AL581" s="347"/>
      <c r="AM581" s="347"/>
      <c r="AN581" s="347"/>
      <c r="AO581" s="347"/>
      <c r="AP581" s="347"/>
      <c r="AQ581" s="347"/>
      <c r="AR581" s="347"/>
      <c r="AS581" s="347"/>
      <c r="AT581" s="347"/>
      <c r="AU581" s="348"/>
      <c r="AV581" s="697"/>
      <c r="AW581" s="698"/>
      <c r="AX581" s="698"/>
      <c r="AY581" s="699"/>
    </row>
    <row r="582" spans="2:51" ht="24.75" customHeight="1">
      <c r="B582" s="313"/>
      <c r="C582" s="314"/>
      <c r="D582" s="314"/>
      <c r="E582" s="314"/>
      <c r="F582" s="314"/>
      <c r="G582" s="315"/>
      <c r="H582" s="341"/>
      <c r="I582" s="342"/>
      <c r="J582" s="342"/>
      <c r="K582" s="342"/>
      <c r="L582" s="343"/>
      <c r="M582" s="346"/>
      <c r="N582" s="347"/>
      <c r="O582" s="347"/>
      <c r="P582" s="347"/>
      <c r="Q582" s="347"/>
      <c r="R582" s="347"/>
      <c r="S582" s="347"/>
      <c r="T582" s="347"/>
      <c r="U582" s="347"/>
      <c r="V582" s="347"/>
      <c r="W582" s="347"/>
      <c r="X582" s="347"/>
      <c r="Y582" s="348"/>
      <c r="Z582" s="697"/>
      <c r="AA582" s="698"/>
      <c r="AB582" s="698"/>
      <c r="AC582" s="720"/>
      <c r="AD582" s="341"/>
      <c r="AE582" s="342"/>
      <c r="AF582" s="342"/>
      <c r="AG582" s="342"/>
      <c r="AH582" s="343"/>
      <c r="AI582" s="346"/>
      <c r="AJ582" s="347"/>
      <c r="AK582" s="347"/>
      <c r="AL582" s="347"/>
      <c r="AM582" s="347"/>
      <c r="AN582" s="347"/>
      <c r="AO582" s="347"/>
      <c r="AP582" s="347"/>
      <c r="AQ582" s="347"/>
      <c r="AR582" s="347"/>
      <c r="AS582" s="347"/>
      <c r="AT582" s="347"/>
      <c r="AU582" s="348"/>
      <c r="AV582" s="697"/>
      <c r="AW582" s="698"/>
      <c r="AX582" s="698"/>
      <c r="AY582" s="699"/>
    </row>
    <row r="583" spans="2:51" ht="24.75" customHeight="1">
      <c r="B583" s="313"/>
      <c r="C583" s="314"/>
      <c r="D583" s="314"/>
      <c r="E583" s="314"/>
      <c r="F583" s="314"/>
      <c r="G583" s="315"/>
      <c r="H583" s="341"/>
      <c r="I583" s="342"/>
      <c r="J583" s="342"/>
      <c r="K583" s="342"/>
      <c r="L583" s="343"/>
      <c r="M583" s="346"/>
      <c r="N583" s="347"/>
      <c r="O583" s="347"/>
      <c r="P583" s="347"/>
      <c r="Q583" s="347"/>
      <c r="R583" s="347"/>
      <c r="S583" s="347"/>
      <c r="T583" s="347"/>
      <c r="U583" s="347"/>
      <c r="V583" s="347"/>
      <c r="W583" s="347"/>
      <c r="X583" s="347"/>
      <c r="Y583" s="348"/>
      <c r="Z583" s="697"/>
      <c r="AA583" s="698"/>
      <c r="AB583" s="698"/>
      <c r="AC583" s="698"/>
      <c r="AD583" s="341"/>
      <c r="AE583" s="342"/>
      <c r="AF583" s="342"/>
      <c r="AG583" s="342"/>
      <c r="AH583" s="343"/>
      <c r="AI583" s="346"/>
      <c r="AJ583" s="347"/>
      <c r="AK583" s="347"/>
      <c r="AL583" s="347"/>
      <c r="AM583" s="347"/>
      <c r="AN583" s="347"/>
      <c r="AO583" s="347"/>
      <c r="AP583" s="347"/>
      <c r="AQ583" s="347"/>
      <c r="AR583" s="347"/>
      <c r="AS583" s="347"/>
      <c r="AT583" s="347"/>
      <c r="AU583" s="348"/>
      <c r="AV583" s="697"/>
      <c r="AW583" s="698"/>
      <c r="AX583" s="698"/>
      <c r="AY583" s="699"/>
    </row>
    <row r="584" spans="2:51" ht="24.75" customHeight="1">
      <c r="B584" s="313"/>
      <c r="C584" s="314"/>
      <c r="D584" s="314"/>
      <c r="E584" s="314"/>
      <c r="F584" s="314"/>
      <c r="G584" s="315"/>
      <c r="H584" s="341"/>
      <c r="I584" s="342"/>
      <c r="J584" s="342"/>
      <c r="K584" s="342"/>
      <c r="L584" s="343"/>
      <c r="M584" s="346"/>
      <c r="N584" s="347"/>
      <c r="O584" s="347"/>
      <c r="P584" s="347"/>
      <c r="Q584" s="347"/>
      <c r="R584" s="347"/>
      <c r="S584" s="347"/>
      <c r="T584" s="347"/>
      <c r="U584" s="347"/>
      <c r="V584" s="347"/>
      <c r="W584" s="347"/>
      <c r="X584" s="347"/>
      <c r="Y584" s="348"/>
      <c r="Z584" s="697"/>
      <c r="AA584" s="698"/>
      <c r="AB584" s="698"/>
      <c r="AC584" s="698"/>
      <c r="AD584" s="341"/>
      <c r="AE584" s="342"/>
      <c r="AF584" s="342"/>
      <c r="AG584" s="342"/>
      <c r="AH584" s="343"/>
      <c r="AI584" s="346"/>
      <c r="AJ584" s="347"/>
      <c r="AK584" s="347"/>
      <c r="AL584" s="347"/>
      <c r="AM584" s="347"/>
      <c r="AN584" s="347"/>
      <c r="AO584" s="347"/>
      <c r="AP584" s="347"/>
      <c r="AQ584" s="347"/>
      <c r="AR584" s="347"/>
      <c r="AS584" s="347"/>
      <c r="AT584" s="347"/>
      <c r="AU584" s="348"/>
      <c r="AV584" s="697"/>
      <c r="AW584" s="698"/>
      <c r="AX584" s="698"/>
      <c r="AY584" s="699"/>
    </row>
    <row r="585" spans="2:51" ht="24.75" customHeight="1">
      <c r="B585" s="313"/>
      <c r="C585" s="314"/>
      <c r="D585" s="314"/>
      <c r="E585" s="314"/>
      <c r="F585" s="314"/>
      <c r="G585" s="315"/>
      <c r="H585" s="341"/>
      <c r="I585" s="342"/>
      <c r="J585" s="342"/>
      <c r="K585" s="342"/>
      <c r="L585" s="343"/>
      <c r="M585" s="346"/>
      <c r="N585" s="347"/>
      <c r="O585" s="347"/>
      <c r="P585" s="347"/>
      <c r="Q585" s="347"/>
      <c r="R585" s="347"/>
      <c r="S585" s="347"/>
      <c r="T585" s="347"/>
      <c r="U585" s="347"/>
      <c r="V585" s="347"/>
      <c r="W585" s="347"/>
      <c r="X585" s="347"/>
      <c r="Y585" s="348"/>
      <c r="Z585" s="697"/>
      <c r="AA585" s="698"/>
      <c r="AB585" s="698"/>
      <c r="AC585" s="698"/>
      <c r="AD585" s="341"/>
      <c r="AE585" s="342"/>
      <c r="AF585" s="342"/>
      <c r="AG585" s="342"/>
      <c r="AH585" s="343"/>
      <c r="AI585" s="346"/>
      <c r="AJ585" s="347"/>
      <c r="AK585" s="347"/>
      <c r="AL585" s="347"/>
      <c r="AM585" s="347"/>
      <c r="AN585" s="347"/>
      <c r="AO585" s="347"/>
      <c r="AP585" s="347"/>
      <c r="AQ585" s="347"/>
      <c r="AR585" s="347"/>
      <c r="AS585" s="347"/>
      <c r="AT585" s="347"/>
      <c r="AU585" s="348"/>
      <c r="AV585" s="697"/>
      <c r="AW585" s="698"/>
      <c r="AX585" s="698"/>
      <c r="AY585" s="699"/>
    </row>
    <row r="586" spans="2:51" ht="24.75" customHeight="1">
      <c r="B586" s="313"/>
      <c r="C586" s="314"/>
      <c r="D586" s="314"/>
      <c r="E586" s="314"/>
      <c r="F586" s="314"/>
      <c r="G586" s="315"/>
      <c r="H586" s="642"/>
      <c r="I586" s="595"/>
      <c r="J586" s="595"/>
      <c r="K586" s="595"/>
      <c r="L586" s="596"/>
      <c r="M586" s="643"/>
      <c r="N586" s="644"/>
      <c r="O586" s="644"/>
      <c r="P586" s="644"/>
      <c r="Q586" s="644"/>
      <c r="R586" s="644"/>
      <c r="S586" s="644"/>
      <c r="T586" s="644"/>
      <c r="U586" s="644"/>
      <c r="V586" s="644"/>
      <c r="W586" s="644"/>
      <c r="X586" s="644"/>
      <c r="Y586" s="645"/>
      <c r="Z586" s="646"/>
      <c r="AA586" s="647"/>
      <c r="AB586" s="647"/>
      <c r="AC586" s="647"/>
      <c r="AD586" s="642"/>
      <c r="AE586" s="595"/>
      <c r="AF586" s="595"/>
      <c r="AG586" s="595"/>
      <c r="AH586" s="596"/>
      <c r="AI586" s="643"/>
      <c r="AJ586" s="644"/>
      <c r="AK586" s="644"/>
      <c r="AL586" s="644"/>
      <c r="AM586" s="644"/>
      <c r="AN586" s="644"/>
      <c r="AO586" s="644"/>
      <c r="AP586" s="644"/>
      <c r="AQ586" s="644"/>
      <c r="AR586" s="644"/>
      <c r="AS586" s="644"/>
      <c r="AT586" s="644"/>
      <c r="AU586" s="645"/>
      <c r="AV586" s="646"/>
      <c r="AW586" s="647"/>
      <c r="AX586" s="647"/>
      <c r="AY586" s="648"/>
    </row>
    <row r="587" spans="2:51" ht="24.75" customHeight="1">
      <c r="B587" s="313"/>
      <c r="C587" s="314"/>
      <c r="D587" s="314"/>
      <c r="E587" s="314"/>
      <c r="F587" s="314"/>
      <c r="G587" s="315"/>
      <c r="H587" s="716" t="s">
        <v>35</v>
      </c>
      <c r="I587" s="368"/>
      <c r="J587" s="368"/>
      <c r="K587" s="368"/>
      <c r="L587" s="368"/>
      <c r="M587" s="717"/>
      <c r="N587" s="718"/>
      <c r="O587" s="718"/>
      <c r="P587" s="718"/>
      <c r="Q587" s="718"/>
      <c r="R587" s="718"/>
      <c r="S587" s="718"/>
      <c r="T587" s="718"/>
      <c r="U587" s="718"/>
      <c r="V587" s="718"/>
      <c r="W587" s="718"/>
      <c r="X587" s="718"/>
      <c r="Y587" s="719"/>
      <c r="Z587" s="1005">
        <f>SUM(Z579:AC586)</f>
        <v>0.38751999999999998</v>
      </c>
      <c r="AA587" s="1006"/>
      <c r="AB587" s="1006"/>
      <c r="AC587" s="1007"/>
      <c r="AD587" s="716" t="s">
        <v>35</v>
      </c>
      <c r="AE587" s="368"/>
      <c r="AF587" s="368"/>
      <c r="AG587" s="368"/>
      <c r="AH587" s="368"/>
      <c r="AI587" s="717"/>
      <c r="AJ587" s="718"/>
      <c r="AK587" s="718"/>
      <c r="AL587" s="718"/>
      <c r="AM587" s="718"/>
      <c r="AN587" s="718"/>
      <c r="AO587" s="718"/>
      <c r="AP587" s="718"/>
      <c r="AQ587" s="718"/>
      <c r="AR587" s="718"/>
      <c r="AS587" s="718"/>
      <c r="AT587" s="718"/>
      <c r="AU587" s="719"/>
      <c r="AV587" s="639">
        <f>SUM(AV579:AY586)</f>
        <v>0</v>
      </c>
      <c r="AW587" s="640"/>
      <c r="AX587" s="640"/>
      <c r="AY587" s="641"/>
    </row>
    <row r="588" spans="2:51" ht="25.15" customHeight="1">
      <c r="B588" s="313"/>
      <c r="C588" s="314"/>
      <c r="D588" s="314"/>
      <c r="E588" s="314"/>
      <c r="F588" s="314"/>
      <c r="G588" s="315"/>
      <c r="H588" s="721" t="s">
        <v>1287</v>
      </c>
      <c r="I588" s="724"/>
      <c r="J588" s="724"/>
      <c r="K588" s="724"/>
      <c r="L588" s="724"/>
      <c r="M588" s="724"/>
      <c r="N588" s="724"/>
      <c r="O588" s="724"/>
      <c r="P588" s="724"/>
      <c r="Q588" s="724"/>
      <c r="R588" s="724"/>
      <c r="S588" s="724"/>
      <c r="T588" s="724"/>
      <c r="U588" s="724"/>
      <c r="V588" s="724"/>
      <c r="W588" s="724"/>
      <c r="X588" s="724"/>
      <c r="Y588" s="724"/>
      <c r="Z588" s="724"/>
      <c r="AA588" s="724"/>
      <c r="AB588" s="724"/>
      <c r="AC588" s="737"/>
      <c r="AD588" s="721" t="s">
        <v>1286</v>
      </c>
      <c r="AE588" s="724"/>
      <c r="AF588" s="724"/>
      <c r="AG588" s="724"/>
      <c r="AH588" s="724"/>
      <c r="AI588" s="724"/>
      <c r="AJ588" s="724"/>
      <c r="AK588" s="724"/>
      <c r="AL588" s="724"/>
      <c r="AM588" s="724"/>
      <c r="AN588" s="724"/>
      <c r="AO588" s="724"/>
      <c r="AP588" s="724"/>
      <c r="AQ588" s="724"/>
      <c r="AR588" s="724"/>
      <c r="AS588" s="724"/>
      <c r="AT588" s="724"/>
      <c r="AU588" s="724"/>
      <c r="AV588" s="724"/>
      <c r="AW588" s="724"/>
      <c r="AX588" s="724"/>
      <c r="AY588" s="725"/>
    </row>
    <row r="589" spans="2:51" ht="25.5" customHeight="1">
      <c r="B589" s="313"/>
      <c r="C589" s="314"/>
      <c r="D589" s="314"/>
      <c r="E589" s="314"/>
      <c r="F589" s="314"/>
      <c r="G589" s="315"/>
      <c r="H589" s="726" t="s">
        <v>60</v>
      </c>
      <c r="I589" s="519"/>
      <c r="J589" s="519"/>
      <c r="K589" s="519"/>
      <c r="L589" s="519"/>
      <c r="M589" s="329" t="s">
        <v>143</v>
      </c>
      <c r="N589" s="290"/>
      <c r="O589" s="290"/>
      <c r="P589" s="290"/>
      <c r="Q589" s="290"/>
      <c r="R589" s="290"/>
      <c r="S589" s="290"/>
      <c r="T589" s="290"/>
      <c r="U589" s="290"/>
      <c r="V589" s="290"/>
      <c r="W589" s="290"/>
      <c r="X589" s="290"/>
      <c r="Y589" s="731"/>
      <c r="Z589" s="323" t="s">
        <v>144</v>
      </c>
      <c r="AA589" s="732"/>
      <c r="AB589" s="732"/>
      <c r="AC589" s="738"/>
      <c r="AD589" s="726" t="s">
        <v>60</v>
      </c>
      <c r="AE589" s="519"/>
      <c r="AF589" s="519"/>
      <c r="AG589" s="519"/>
      <c r="AH589" s="519"/>
      <c r="AI589" s="329" t="s">
        <v>143</v>
      </c>
      <c r="AJ589" s="290"/>
      <c r="AK589" s="290"/>
      <c r="AL589" s="290"/>
      <c r="AM589" s="290"/>
      <c r="AN589" s="290"/>
      <c r="AO589" s="290"/>
      <c r="AP589" s="290"/>
      <c r="AQ589" s="290"/>
      <c r="AR589" s="290"/>
      <c r="AS589" s="290"/>
      <c r="AT589" s="290"/>
      <c r="AU589" s="731"/>
      <c r="AV589" s="323" t="s">
        <v>144</v>
      </c>
      <c r="AW589" s="732"/>
      <c r="AX589" s="732"/>
      <c r="AY589" s="733"/>
    </row>
    <row r="590" spans="2:51" ht="24.75" customHeight="1">
      <c r="B590" s="313"/>
      <c r="C590" s="314"/>
      <c r="D590" s="314"/>
      <c r="E590" s="314"/>
      <c r="F590" s="314"/>
      <c r="G590" s="315"/>
      <c r="H590" s="703" t="s">
        <v>1372</v>
      </c>
      <c r="I590" s="600"/>
      <c r="J590" s="600"/>
      <c r="K590" s="600"/>
      <c r="L590" s="601"/>
      <c r="M590" s="704" t="s">
        <v>1308</v>
      </c>
      <c r="N590" s="734"/>
      <c r="O590" s="734"/>
      <c r="P590" s="734"/>
      <c r="Q590" s="734"/>
      <c r="R590" s="734"/>
      <c r="S590" s="734"/>
      <c r="T590" s="734"/>
      <c r="U590" s="734"/>
      <c r="V590" s="734"/>
      <c r="W590" s="734"/>
      <c r="X590" s="734"/>
      <c r="Y590" s="735"/>
      <c r="Z590" s="767">
        <f>407533/1000000</f>
        <v>0.40753299999999998</v>
      </c>
      <c r="AA590" s="768"/>
      <c r="AB590" s="768"/>
      <c r="AC590" s="769"/>
      <c r="AD590" s="703"/>
      <c r="AE590" s="600"/>
      <c r="AF590" s="600"/>
      <c r="AG590" s="600"/>
      <c r="AH590" s="601"/>
      <c r="AI590" s="704"/>
      <c r="AJ590" s="734"/>
      <c r="AK590" s="734"/>
      <c r="AL590" s="734"/>
      <c r="AM590" s="734"/>
      <c r="AN590" s="734"/>
      <c r="AO590" s="734"/>
      <c r="AP590" s="734"/>
      <c r="AQ590" s="734"/>
      <c r="AR590" s="734"/>
      <c r="AS590" s="734"/>
      <c r="AT590" s="734"/>
      <c r="AU590" s="735"/>
      <c r="AV590" s="694"/>
      <c r="AW590" s="695"/>
      <c r="AX590" s="695"/>
      <c r="AY590" s="696"/>
    </row>
    <row r="591" spans="2:51" ht="24.75" customHeight="1">
      <c r="B591" s="313"/>
      <c r="C591" s="314"/>
      <c r="D591" s="314"/>
      <c r="E591" s="314"/>
      <c r="F591" s="314"/>
      <c r="G591" s="315"/>
      <c r="H591" s="341"/>
      <c r="I591" s="342"/>
      <c r="J591" s="342"/>
      <c r="K591" s="342"/>
      <c r="L591" s="343"/>
      <c r="M591" s="346"/>
      <c r="N591" s="347"/>
      <c r="O591" s="347"/>
      <c r="P591" s="347"/>
      <c r="Q591" s="347"/>
      <c r="R591" s="347"/>
      <c r="S591" s="347"/>
      <c r="T591" s="347"/>
      <c r="U591" s="347"/>
      <c r="V591" s="347"/>
      <c r="W591" s="347"/>
      <c r="X591" s="347"/>
      <c r="Y591" s="348"/>
      <c r="Z591" s="697"/>
      <c r="AA591" s="698"/>
      <c r="AB591" s="698"/>
      <c r="AC591" s="720"/>
      <c r="AD591" s="341"/>
      <c r="AE591" s="342"/>
      <c r="AF591" s="342"/>
      <c r="AG591" s="342"/>
      <c r="AH591" s="343"/>
      <c r="AI591" s="346"/>
      <c r="AJ591" s="347"/>
      <c r="AK591" s="347"/>
      <c r="AL591" s="347"/>
      <c r="AM591" s="347"/>
      <c r="AN591" s="347"/>
      <c r="AO591" s="347"/>
      <c r="AP591" s="347"/>
      <c r="AQ591" s="347"/>
      <c r="AR591" s="347"/>
      <c r="AS591" s="347"/>
      <c r="AT591" s="347"/>
      <c r="AU591" s="348"/>
      <c r="AV591" s="697"/>
      <c r="AW591" s="698"/>
      <c r="AX591" s="698"/>
      <c r="AY591" s="699"/>
    </row>
    <row r="592" spans="2:51" ht="24.75" customHeight="1">
      <c r="B592" s="313"/>
      <c r="C592" s="314"/>
      <c r="D592" s="314"/>
      <c r="E592" s="314"/>
      <c r="F592" s="314"/>
      <c r="G592" s="315"/>
      <c r="H592" s="341"/>
      <c r="I592" s="342"/>
      <c r="J592" s="342"/>
      <c r="K592" s="342"/>
      <c r="L592" s="343"/>
      <c r="M592" s="346"/>
      <c r="N592" s="347"/>
      <c r="O592" s="347"/>
      <c r="P592" s="347"/>
      <c r="Q592" s="347"/>
      <c r="R592" s="347"/>
      <c r="S592" s="347"/>
      <c r="T592" s="347"/>
      <c r="U592" s="347"/>
      <c r="V592" s="347"/>
      <c r="W592" s="347"/>
      <c r="X592" s="347"/>
      <c r="Y592" s="348"/>
      <c r="Z592" s="697"/>
      <c r="AA592" s="698"/>
      <c r="AB592" s="698"/>
      <c r="AC592" s="720"/>
      <c r="AD592" s="341"/>
      <c r="AE592" s="342"/>
      <c r="AF592" s="342"/>
      <c r="AG592" s="342"/>
      <c r="AH592" s="343"/>
      <c r="AI592" s="346"/>
      <c r="AJ592" s="347"/>
      <c r="AK592" s="347"/>
      <c r="AL592" s="347"/>
      <c r="AM592" s="347"/>
      <c r="AN592" s="347"/>
      <c r="AO592" s="347"/>
      <c r="AP592" s="347"/>
      <c r="AQ592" s="347"/>
      <c r="AR592" s="347"/>
      <c r="AS592" s="347"/>
      <c r="AT592" s="347"/>
      <c r="AU592" s="348"/>
      <c r="AV592" s="697"/>
      <c r="AW592" s="698"/>
      <c r="AX592" s="698"/>
      <c r="AY592" s="699"/>
    </row>
    <row r="593" spans="2:51" ht="24.75" customHeight="1">
      <c r="B593" s="313"/>
      <c r="C593" s="314"/>
      <c r="D593" s="314"/>
      <c r="E593" s="314"/>
      <c r="F593" s="314"/>
      <c r="G593" s="315"/>
      <c r="H593" s="341"/>
      <c r="I593" s="342"/>
      <c r="J593" s="342"/>
      <c r="K593" s="342"/>
      <c r="L593" s="343"/>
      <c r="M593" s="346"/>
      <c r="N593" s="347"/>
      <c r="O593" s="347"/>
      <c r="P593" s="347"/>
      <c r="Q593" s="347"/>
      <c r="R593" s="347"/>
      <c r="S593" s="347"/>
      <c r="T593" s="347"/>
      <c r="U593" s="347"/>
      <c r="V593" s="347"/>
      <c r="W593" s="347"/>
      <c r="X593" s="347"/>
      <c r="Y593" s="348"/>
      <c r="Z593" s="697"/>
      <c r="AA593" s="698"/>
      <c r="AB593" s="698"/>
      <c r="AC593" s="720"/>
      <c r="AD593" s="341"/>
      <c r="AE593" s="342"/>
      <c r="AF593" s="342"/>
      <c r="AG593" s="342"/>
      <c r="AH593" s="343"/>
      <c r="AI593" s="346"/>
      <c r="AJ593" s="347"/>
      <c r="AK593" s="347"/>
      <c r="AL593" s="347"/>
      <c r="AM593" s="347"/>
      <c r="AN593" s="347"/>
      <c r="AO593" s="347"/>
      <c r="AP593" s="347"/>
      <c r="AQ593" s="347"/>
      <c r="AR593" s="347"/>
      <c r="AS593" s="347"/>
      <c r="AT593" s="347"/>
      <c r="AU593" s="348"/>
      <c r="AV593" s="697"/>
      <c r="AW593" s="698"/>
      <c r="AX593" s="698"/>
      <c r="AY593" s="699"/>
    </row>
    <row r="594" spans="2:51" ht="24.75" customHeight="1">
      <c r="B594" s="313"/>
      <c r="C594" s="314"/>
      <c r="D594" s="314"/>
      <c r="E594" s="314"/>
      <c r="F594" s="314"/>
      <c r="G594" s="315"/>
      <c r="H594" s="341"/>
      <c r="I594" s="342"/>
      <c r="J594" s="342"/>
      <c r="K594" s="342"/>
      <c r="L594" s="343"/>
      <c r="M594" s="346"/>
      <c r="N594" s="347"/>
      <c r="O594" s="347"/>
      <c r="P594" s="347"/>
      <c r="Q594" s="347"/>
      <c r="R594" s="347"/>
      <c r="S594" s="347"/>
      <c r="T594" s="347"/>
      <c r="U594" s="347"/>
      <c r="V594" s="347"/>
      <c r="W594" s="347"/>
      <c r="X594" s="347"/>
      <c r="Y594" s="348"/>
      <c r="Z594" s="697"/>
      <c r="AA594" s="698"/>
      <c r="AB594" s="698"/>
      <c r="AC594" s="698"/>
      <c r="AD594" s="341"/>
      <c r="AE594" s="342"/>
      <c r="AF594" s="342"/>
      <c r="AG594" s="342"/>
      <c r="AH594" s="343"/>
      <c r="AI594" s="346"/>
      <c r="AJ594" s="347"/>
      <c r="AK594" s="347"/>
      <c r="AL594" s="347"/>
      <c r="AM594" s="347"/>
      <c r="AN594" s="347"/>
      <c r="AO594" s="347"/>
      <c r="AP594" s="347"/>
      <c r="AQ594" s="347"/>
      <c r="AR594" s="347"/>
      <c r="AS594" s="347"/>
      <c r="AT594" s="347"/>
      <c r="AU594" s="348"/>
      <c r="AV594" s="697"/>
      <c r="AW594" s="698"/>
      <c r="AX594" s="698"/>
      <c r="AY594" s="699"/>
    </row>
    <row r="595" spans="2:51" ht="24.75" customHeight="1">
      <c r="B595" s="313"/>
      <c r="C595" s="314"/>
      <c r="D595" s="314"/>
      <c r="E595" s="314"/>
      <c r="F595" s="314"/>
      <c r="G595" s="315"/>
      <c r="H595" s="341"/>
      <c r="I595" s="342"/>
      <c r="J595" s="342"/>
      <c r="K595" s="342"/>
      <c r="L595" s="343"/>
      <c r="M595" s="346"/>
      <c r="N595" s="347"/>
      <c r="O595" s="347"/>
      <c r="P595" s="347"/>
      <c r="Q595" s="347"/>
      <c r="R595" s="347"/>
      <c r="S595" s="347"/>
      <c r="T595" s="347"/>
      <c r="U595" s="347"/>
      <c r="V595" s="347"/>
      <c r="W595" s="347"/>
      <c r="X595" s="347"/>
      <c r="Y595" s="348"/>
      <c r="Z595" s="697"/>
      <c r="AA595" s="698"/>
      <c r="AB595" s="698"/>
      <c r="AC595" s="698"/>
      <c r="AD595" s="341"/>
      <c r="AE595" s="342"/>
      <c r="AF595" s="342"/>
      <c r="AG595" s="342"/>
      <c r="AH595" s="343"/>
      <c r="AI595" s="346"/>
      <c r="AJ595" s="347"/>
      <c r="AK595" s="347"/>
      <c r="AL595" s="347"/>
      <c r="AM595" s="347"/>
      <c r="AN595" s="347"/>
      <c r="AO595" s="347"/>
      <c r="AP595" s="347"/>
      <c r="AQ595" s="347"/>
      <c r="AR595" s="347"/>
      <c r="AS595" s="347"/>
      <c r="AT595" s="347"/>
      <c r="AU595" s="348"/>
      <c r="AV595" s="697"/>
      <c r="AW595" s="698"/>
      <c r="AX595" s="698"/>
      <c r="AY595" s="699"/>
    </row>
    <row r="596" spans="2:51" ht="24.75" customHeight="1">
      <c r="B596" s="313"/>
      <c r="C596" s="314"/>
      <c r="D596" s="314"/>
      <c r="E596" s="314"/>
      <c r="F596" s="314"/>
      <c r="G596" s="315"/>
      <c r="H596" s="341"/>
      <c r="I596" s="342"/>
      <c r="J596" s="342"/>
      <c r="K596" s="342"/>
      <c r="L596" s="343"/>
      <c r="M596" s="346"/>
      <c r="N596" s="347"/>
      <c r="O596" s="347"/>
      <c r="P596" s="347"/>
      <c r="Q596" s="347"/>
      <c r="R596" s="347"/>
      <c r="S596" s="347"/>
      <c r="T596" s="347"/>
      <c r="U596" s="347"/>
      <c r="V596" s="347"/>
      <c r="W596" s="347"/>
      <c r="X596" s="347"/>
      <c r="Y596" s="348"/>
      <c r="Z596" s="697"/>
      <c r="AA596" s="698"/>
      <c r="AB596" s="698"/>
      <c r="AC596" s="698"/>
      <c r="AD596" s="341"/>
      <c r="AE596" s="342"/>
      <c r="AF596" s="342"/>
      <c r="AG596" s="342"/>
      <c r="AH596" s="343"/>
      <c r="AI596" s="346"/>
      <c r="AJ596" s="347"/>
      <c r="AK596" s="347"/>
      <c r="AL596" s="347"/>
      <c r="AM596" s="347"/>
      <c r="AN596" s="347"/>
      <c r="AO596" s="347"/>
      <c r="AP596" s="347"/>
      <c r="AQ596" s="347"/>
      <c r="AR596" s="347"/>
      <c r="AS596" s="347"/>
      <c r="AT596" s="347"/>
      <c r="AU596" s="348"/>
      <c r="AV596" s="697"/>
      <c r="AW596" s="698"/>
      <c r="AX596" s="698"/>
      <c r="AY596" s="699"/>
    </row>
    <row r="597" spans="2:51" ht="24.75" customHeight="1">
      <c r="B597" s="313"/>
      <c r="C597" s="314"/>
      <c r="D597" s="314"/>
      <c r="E597" s="314"/>
      <c r="F597" s="314"/>
      <c r="G597" s="315"/>
      <c r="H597" s="642"/>
      <c r="I597" s="595"/>
      <c r="J597" s="595"/>
      <c r="K597" s="595"/>
      <c r="L597" s="596"/>
      <c r="M597" s="643"/>
      <c r="N597" s="644"/>
      <c r="O597" s="644"/>
      <c r="P597" s="644"/>
      <c r="Q597" s="644"/>
      <c r="R597" s="644"/>
      <c r="S597" s="644"/>
      <c r="T597" s="644"/>
      <c r="U597" s="644"/>
      <c r="V597" s="644"/>
      <c r="W597" s="644"/>
      <c r="X597" s="644"/>
      <c r="Y597" s="645"/>
      <c r="Z597" s="646"/>
      <c r="AA597" s="647"/>
      <c r="AB597" s="647"/>
      <c r="AC597" s="647"/>
      <c r="AD597" s="642"/>
      <c r="AE597" s="595"/>
      <c r="AF597" s="595"/>
      <c r="AG597" s="595"/>
      <c r="AH597" s="596"/>
      <c r="AI597" s="643"/>
      <c r="AJ597" s="644"/>
      <c r="AK597" s="644"/>
      <c r="AL597" s="644"/>
      <c r="AM597" s="644"/>
      <c r="AN597" s="644"/>
      <c r="AO597" s="644"/>
      <c r="AP597" s="644"/>
      <c r="AQ597" s="644"/>
      <c r="AR597" s="644"/>
      <c r="AS597" s="644"/>
      <c r="AT597" s="644"/>
      <c r="AU597" s="645"/>
      <c r="AV597" s="646"/>
      <c r="AW597" s="647"/>
      <c r="AX597" s="647"/>
      <c r="AY597" s="648"/>
    </row>
    <row r="598" spans="2:51" ht="24.75" customHeight="1">
      <c r="B598" s="313"/>
      <c r="C598" s="314"/>
      <c r="D598" s="314"/>
      <c r="E598" s="314"/>
      <c r="F598" s="314"/>
      <c r="G598" s="315"/>
      <c r="H598" s="716" t="s">
        <v>35</v>
      </c>
      <c r="I598" s="368"/>
      <c r="J598" s="368"/>
      <c r="K598" s="368"/>
      <c r="L598" s="368"/>
      <c r="M598" s="717"/>
      <c r="N598" s="718"/>
      <c r="O598" s="718"/>
      <c r="P598" s="718"/>
      <c r="Q598" s="718"/>
      <c r="R598" s="718"/>
      <c r="S598" s="718"/>
      <c r="T598" s="718"/>
      <c r="U598" s="718"/>
      <c r="V598" s="718"/>
      <c r="W598" s="718"/>
      <c r="X598" s="718"/>
      <c r="Y598" s="719"/>
      <c r="Z598" s="1005">
        <f>SUM(Z590:AC597)</f>
        <v>0.40753299999999998</v>
      </c>
      <c r="AA598" s="1006"/>
      <c r="AB598" s="1006"/>
      <c r="AC598" s="1007"/>
      <c r="AD598" s="716" t="s">
        <v>35</v>
      </c>
      <c r="AE598" s="368"/>
      <c r="AF598" s="368"/>
      <c r="AG598" s="368"/>
      <c r="AH598" s="368"/>
      <c r="AI598" s="717"/>
      <c r="AJ598" s="718"/>
      <c r="AK598" s="718"/>
      <c r="AL598" s="718"/>
      <c r="AM598" s="718"/>
      <c r="AN598" s="718"/>
      <c r="AO598" s="718"/>
      <c r="AP598" s="718"/>
      <c r="AQ598" s="718"/>
      <c r="AR598" s="718"/>
      <c r="AS598" s="718"/>
      <c r="AT598" s="718"/>
      <c r="AU598" s="719"/>
      <c r="AV598" s="639">
        <f>SUM(AV590:AY597)</f>
        <v>0</v>
      </c>
      <c r="AW598" s="640"/>
      <c r="AX598" s="640"/>
      <c r="AY598" s="641"/>
    </row>
    <row r="599" spans="2:51" ht="24.75" customHeight="1">
      <c r="B599" s="313"/>
      <c r="C599" s="314"/>
      <c r="D599" s="314"/>
      <c r="E599" s="314"/>
      <c r="F599" s="314"/>
      <c r="G599" s="315"/>
      <c r="H599" s="721" t="s">
        <v>1285</v>
      </c>
      <c r="I599" s="724"/>
      <c r="J599" s="724"/>
      <c r="K599" s="724"/>
      <c r="L599" s="724"/>
      <c r="M599" s="724"/>
      <c r="N599" s="724"/>
      <c r="O599" s="724"/>
      <c r="P599" s="724"/>
      <c r="Q599" s="724"/>
      <c r="R599" s="724"/>
      <c r="S599" s="724"/>
      <c r="T599" s="724"/>
      <c r="U599" s="724"/>
      <c r="V599" s="724"/>
      <c r="W599" s="724"/>
      <c r="X599" s="724"/>
      <c r="Y599" s="724"/>
      <c r="Z599" s="724"/>
      <c r="AA599" s="724"/>
      <c r="AB599" s="724"/>
      <c r="AC599" s="737"/>
      <c r="AD599" s="721" t="s">
        <v>1284</v>
      </c>
      <c r="AE599" s="724"/>
      <c r="AF599" s="724"/>
      <c r="AG599" s="724"/>
      <c r="AH599" s="724"/>
      <c r="AI599" s="724"/>
      <c r="AJ599" s="724"/>
      <c r="AK599" s="724"/>
      <c r="AL599" s="724"/>
      <c r="AM599" s="724"/>
      <c r="AN599" s="724"/>
      <c r="AO599" s="724"/>
      <c r="AP599" s="724"/>
      <c r="AQ599" s="724"/>
      <c r="AR599" s="724"/>
      <c r="AS599" s="724"/>
      <c r="AT599" s="724"/>
      <c r="AU599" s="724"/>
      <c r="AV599" s="724"/>
      <c r="AW599" s="724"/>
      <c r="AX599" s="724"/>
      <c r="AY599" s="725"/>
    </row>
    <row r="600" spans="2:51" ht="24.75" customHeight="1">
      <c r="B600" s="313"/>
      <c r="C600" s="314"/>
      <c r="D600" s="314"/>
      <c r="E600" s="314"/>
      <c r="F600" s="314"/>
      <c r="G600" s="315"/>
      <c r="H600" s="726" t="s">
        <v>60</v>
      </c>
      <c r="I600" s="519"/>
      <c r="J600" s="519"/>
      <c r="K600" s="519"/>
      <c r="L600" s="519"/>
      <c r="M600" s="329" t="s">
        <v>143</v>
      </c>
      <c r="N600" s="290"/>
      <c r="O600" s="290"/>
      <c r="P600" s="290"/>
      <c r="Q600" s="290"/>
      <c r="R600" s="290"/>
      <c r="S600" s="290"/>
      <c r="T600" s="290"/>
      <c r="U600" s="290"/>
      <c r="V600" s="290"/>
      <c r="W600" s="290"/>
      <c r="X600" s="290"/>
      <c r="Y600" s="731"/>
      <c r="Z600" s="323" t="s">
        <v>144</v>
      </c>
      <c r="AA600" s="732"/>
      <c r="AB600" s="732"/>
      <c r="AC600" s="738"/>
      <c r="AD600" s="726" t="s">
        <v>60</v>
      </c>
      <c r="AE600" s="519"/>
      <c r="AF600" s="519"/>
      <c r="AG600" s="519"/>
      <c r="AH600" s="519"/>
      <c r="AI600" s="329" t="s">
        <v>143</v>
      </c>
      <c r="AJ600" s="290"/>
      <c r="AK600" s="290"/>
      <c r="AL600" s="290"/>
      <c r="AM600" s="290"/>
      <c r="AN600" s="290"/>
      <c r="AO600" s="290"/>
      <c r="AP600" s="290"/>
      <c r="AQ600" s="290"/>
      <c r="AR600" s="290"/>
      <c r="AS600" s="290"/>
      <c r="AT600" s="290"/>
      <c r="AU600" s="731"/>
      <c r="AV600" s="323" t="s">
        <v>144</v>
      </c>
      <c r="AW600" s="732"/>
      <c r="AX600" s="732"/>
      <c r="AY600" s="733"/>
    </row>
    <row r="601" spans="2:51" ht="24.75" customHeight="1">
      <c r="B601" s="313"/>
      <c r="C601" s="314"/>
      <c r="D601" s="314"/>
      <c r="E601" s="314"/>
      <c r="F601" s="314"/>
      <c r="G601" s="315"/>
      <c r="H601" s="703" t="s">
        <v>1371</v>
      </c>
      <c r="I601" s="600"/>
      <c r="J601" s="600"/>
      <c r="K601" s="600"/>
      <c r="L601" s="601"/>
      <c r="M601" s="704" t="s">
        <v>1363</v>
      </c>
      <c r="N601" s="734"/>
      <c r="O601" s="734"/>
      <c r="P601" s="734"/>
      <c r="Q601" s="734"/>
      <c r="R601" s="734"/>
      <c r="S601" s="734"/>
      <c r="T601" s="734"/>
      <c r="U601" s="734"/>
      <c r="V601" s="734"/>
      <c r="W601" s="734"/>
      <c r="X601" s="734"/>
      <c r="Y601" s="735"/>
      <c r="Z601" s="1105">
        <f>47437/1000000</f>
        <v>4.7437E-2</v>
      </c>
      <c r="AA601" s="1106"/>
      <c r="AB601" s="1106"/>
      <c r="AC601" s="1107"/>
      <c r="AD601" s="703"/>
      <c r="AE601" s="600"/>
      <c r="AF601" s="600"/>
      <c r="AG601" s="600"/>
      <c r="AH601" s="601"/>
      <c r="AI601" s="704"/>
      <c r="AJ601" s="734"/>
      <c r="AK601" s="734"/>
      <c r="AL601" s="734"/>
      <c r="AM601" s="734"/>
      <c r="AN601" s="734"/>
      <c r="AO601" s="734"/>
      <c r="AP601" s="734"/>
      <c r="AQ601" s="734"/>
      <c r="AR601" s="734"/>
      <c r="AS601" s="734"/>
      <c r="AT601" s="734"/>
      <c r="AU601" s="735"/>
      <c r="AV601" s="694"/>
      <c r="AW601" s="695"/>
      <c r="AX601" s="695"/>
      <c r="AY601" s="696"/>
    </row>
    <row r="602" spans="2:51" ht="24.75" customHeight="1">
      <c r="B602" s="313"/>
      <c r="C602" s="314"/>
      <c r="D602" s="314"/>
      <c r="E602" s="314"/>
      <c r="F602" s="314"/>
      <c r="G602" s="315"/>
      <c r="H602" s="341"/>
      <c r="I602" s="342"/>
      <c r="J602" s="342"/>
      <c r="K602" s="342"/>
      <c r="L602" s="343"/>
      <c r="M602" s="346"/>
      <c r="N602" s="347"/>
      <c r="O602" s="347"/>
      <c r="P602" s="347"/>
      <c r="Q602" s="347"/>
      <c r="R602" s="347"/>
      <c r="S602" s="347"/>
      <c r="T602" s="347"/>
      <c r="U602" s="347"/>
      <c r="V602" s="347"/>
      <c r="W602" s="347"/>
      <c r="X602" s="347"/>
      <c r="Y602" s="348"/>
      <c r="Z602" s="697"/>
      <c r="AA602" s="698"/>
      <c r="AB602" s="698"/>
      <c r="AC602" s="720"/>
      <c r="AD602" s="341"/>
      <c r="AE602" s="342"/>
      <c r="AF602" s="342"/>
      <c r="AG602" s="342"/>
      <c r="AH602" s="343"/>
      <c r="AI602" s="346"/>
      <c r="AJ602" s="347"/>
      <c r="AK602" s="347"/>
      <c r="AL602" s="347"/>
      <c r="AM602" s="347"/>
      <c r="AN602" s="347"/>
      <c r="AO602" s="347"/>
      <c r="AP602" s="347"/>
      <c r="AQ602" s="347"/>
      <c r="AR602" s="347"/>
      <c r="AS602" s="347"/>
      <c r="AT602" s="347"/>
      <c r="AU602" s="348"/>
      <c r="AV602" s="697"/>
      <c r="AW602" s="698"/>
      <c r="AX602" s="698"/>
      <c r="AY602" s="699"/>
    </row>
    <row r="603" spans="2:51" ht="24.75" customHeight="1">
      <c r="B603" s="313"/>
      <c r="C603" s="314"/>
      <c r="D603" s="314"/>
      <c r="E603" s="314"/>
      <c r="F603" s="314"/>
      <c r="G603" s="315"/>
      <c r="H603" s="341"/>
      <c r="I603" s="342"/>
      <c r="J603" s="342"/>
      <c r="K603" s="342"/>
      <c r="L603" s="343"/>
      <c r="M603" s="346"/>
      <c r="N603" s="347"/>
      <c r="O603" s="347"/>
      <c r="P603" s="347"/>
      <c r="Q603" s="347"/>
      <c r="R603" s="347"/>
      <c r="S603" s="347"/>
      <c r="T603" s="347"/>
      <c r="U603" s="347"/>
      <c r="V603" s="347"/>
      <c r="W603" s="347"/>
      <c r="X603" s="347"/>
      <c r="Y603" s="348"/>
      <c r="Z603" s="697"/>
      <c r="AA603" s="698"/>
      <c r="AB603" s="698"/>
      <c r="AC603" s="720"/>
      <c r="AD603" s="341"/>
      <c r="AE603" s="342"/>
      <c r="AF603" s="342"/>
      <c r="AG603" s="342"/>
      <c r="AH603" s="343"/>
      <c r="AI603" s="346"/>
      <c r="AJ603" s="347"/>
      <c r="AK603" s="347"/>
      <c r="AL603" s="347"/>
      <c r="AM603" s="347"/>
      <c r="AN603" s="347"/>
      <c r="AO603" s="347"/>
      <c r="AP603" s="347"/>
      <c r="AQ603" s="347"/>
      <c r="AR603" s="347"/>
      <c r="AS603" s="347"/>
      <c r="AT603" s="347"/>
      <c r="AU603" s="348"/>
      <c r="AV603" s="697"/>
      <c r="AW603" s="698"/>
      <c r="AX603" s="698"/>
      <c r="AY603" s="699"/>
    </row>
    <row r="604" spans="2:51" ht="24.75" customHeight="1">
      <c r="B604" s="313"/>
      <c r="C604" s="314"/>
      <c r="D604" s="314"/>
      <c r="E604" s="314"/>
      <c r="F604" s="314"/>
      <c r="G604" s="315"/>
      <c r="H604" s="341"/>
      <c r="I604" s="342"/>
      <c r="J604" s="342"/>
      <c r="K604" s="342"/>
      <c r="L604" s="343"/>
      <c r="M604" s="346"/>
      <c r="N604" s="347"/>
      <c r="O604" s="347"/>
      <c r="P604" s="347"/>
      <c r="Q604" s="347"/>
      <c r="R604" s="347"/>
      <c r="S604" s="347"/>
      <c r="T604" s="347"/>
      <c r="U604" s="347"/>
      <c r="V604" s="347"/>
      <c r="W604" s="347"/>
      <c r="X604" s="347"/>
      <c r="Y604" s="348"/>
      <c r="Z604" s="697"/>
      <c r="AA604" s="698"/>
      <c r="AB604" s="698"/>
      <c r="AC604" s="720"/>
      <c r="AD604" s="341"/>
      <c r="AE604" s="342"/>
      <c r="AF604" s="342"/>
      <c r="AG604" s="342"/>
      <c r="AH604" s="343"/>
      <c r="AI604" s="346"/>
      <c r="AJ604" s="347"/>
      <c r="AK604" s="347"/>
      <c r="AL604" s="347"/>
      <c r="AM604" s="347"/>
      <c r="AN604" s="347"/>
      <c r="AO604" s="347"/>
      <c r="AP604" s="347"/>
      <c r="AQ604" s="347"/>
      <c r="AR604" s="347"/>
      <c r="AS604" s="347"/>
      <c r="AT604" s="347"/>
      <c r="AU604" s="348"/>
      <c r="AV604" s="697"/>
      <c r="AW604" s="698"/>
      <c r="AX604" s="698"/>
      <c r="AY604" s="699"/>
    </row>
    <row r="605" spans="2:51" ht="24.75" customHeight="1">
      <c r="B605" s="313"/>
      <c r="C605" s="314"/>
      <c r="D605" s="314"/>
      <c r="E605" s="314"/>
      <c r="F605" s="314"/>
      <c r="G605" s="315"/>
      <c r="H605" s="341"/>
      <c r="I605" s="342"/>
      <c r="J605" s="342"/>
      <c r="K605" s="342"/>
      <c r="L605" s="343"/>
      <c r="M605" s="346"/>
      <c r="N605" s="347"/>
      <c r="O605" s="347"/>
      <c r="P605" s="347"/>
      <c r="Q605" s="347"/>
      <c r="R605" s="347"/>
      <c r="S605" s="347"/>
      <c r="T605" s="347"/>
      <c r="U605" s="347"/>
      <c r="V605" s="347"/>
      <c r="W605" s="347"/>
      <c r="X605" s="347"/>
      <c r="Y605" s="348"/>
      <c r="Z605" s="697"/>
      <c r="AA605" s="698"/>
      <c r="AB605" s="698"/>
      <c r="AC605" s="698"/>
      <c r="AD605" s="341"/>
      <c r="AE605" s="342"/>
      <c r="AF605" s="342"/>
      <c r="AG605" s="342"/>
      <c r="AH605" s="343"/>
      <c r="AI605" s="346"/>
      <c r="AJ605" s="347"/>
      <c r="AK605" s="347"/>
      <c r="AL605" s="347"/>
      <c r="AM605" s="347"/>
      <c r="AN605" s="347"/>
      <c r="AO605" s="347"/>
      <c r="AP605" s="347"/>
      <c r="AQ605" s="347"/>
      <c r="AR605" s="347"/>
      <c r="AS605" s="347"/>
      <c r="AT605" s="347"/>
      <c r="AU605" s="348"/>
      <c r="AV605" s="697"/>
      <c r="AW605" s="698"/>
      <c r="AX605" s="698"/>
      <c r="AY605" s="699"/>
    </row>
    <row r="606" spans="2:51" ht="24.75" customHeight="1">
      <c r="B606" s="313"/>
      <c r="C606" s="314"/>
      <c r="D606" s="314"/>
      <c r="E606" s="314"/>
      <c r="F606" s="314"/>
      <c r="G606" s="315"/>
      <c r="H606" s="341"/>
      <c r="I606" s="342"/>
      <c r="J606" s="342"/>
      <c r="K606" s="342"/>
      <c r="L606" s="343"/>
      <c r="M606" s="346"/>
      <c r="N606" s="347"/>
      <c r="O606" s="347"/>
      <c r="P606" s="347"/>
      <c r="Q606" s="347"/>
      <c r="R606" s="347"/>
      <c r="S606" s="347"/>
      <c r="T606" s="347"/>
      <c r="U606" s="347"/>
      <c r="V606" s="347"/>
      <c r="W606" s="347"/>
      <c r="X606" s="347"/>
      <c r="Y606" s="348"/>
      <c r="Z606" s="697"/>
      <c r="AA606" s="698"/>
      <c r="AB606" s="698"/>
      <c r="AC606" s="698"/>
      <c r="AD606" s="341"/>
      <c r="AE606" s="342"/>
      <c r="AF606" s="342"/>
      <c r="AG606" s="342"/>
      <c r="AH606" s="343"/>
      <c r="AI606" s="346"/>
      <c r="AJ606" s="347"/>
      <c r="AK606" s="347"/>
      <c r="AL606" s="347"/>
      <c r="AM606" s="347"/>
      <c r="AN606" s="347"/>
      <c r="AO606" s="347"/>
      <c r="AP606" s="347"/>
      <c r="AQ606" s="347"/>
      <c r="AR606" s="347"/>
      <c r="AS606" s="347"/>
      <c r="AT606" s="347"/>
      <c r="AU606" s="348"/>
      <c r="AV606" s="697"/>
      <c r="AW606" s="698"/>
      <c r="AX606" s="698"/>
      <c r="AY606" s="699"/>
    </row>
    <row r="607" spans="2:51" ht="24.75" customHeight="1">
      <c r="B607" s="313"/>
      <c r="C607" s="314"/>
      <c r="D607" s="314"/>
      <c r="E607" s="314"/>
      <c r="F607" s="314"/>
      <c r="G607" s="315"/>
      <c r="H607" s="341"/>
      <c r="I607" s="342"/>
      <c r="J607" s="342"/>
      <c r="K607" s="342"/>
      <c r="L607" s="343"/>
      <c r="M607" s="346"/>
      <c r="N607" s="347"/>
      <c r="O607" s="347"/>
      <c r="P607" s="347"/>
      <c r="Q607" s="347"/>
      <c r="R607" s="347"/>
      <c r="S607" s="347"/>
      <c r="T607" s="347"/>
      <c r="U607" s="347"/>
      <c r="V607" s="347"/>
      <c r="W607" s="347"/>
      <c r="X607" s="347"/>
      <c r="Y607" s="348"/>
      <c r="Z607" s="697"/>
      <c r="AA607" s="698"/>
      <c r="AB607" s="698"/>
      <c r="AC607" s="698"/>
      <c r="AD607" s="341"/>
      <c r="AE607" s="342"/>
      <c r="AF607" s="342"/>
      <c r="AG607" s="342"/>
      <c r="AH607" s="343"/>
      <c r="AI607" s="346"/>
      <c r="AJ607" s="347"/>
      <c r="AK607" s="347"/>
      <c r="AL607" s="347"/>
      <c r="AM607" s="347"/>
      <c r="AN607" s="347"/>
      <c r="AO607" s="347"/>
      <c r="AP607" s="347"/>
      <c r="AQ607" s="347"/>
      <c r="AR607" s="347"/>
      <c r="AS607" s="347"/>
      <c r="AT607" s="347"/>
      <c r="AU607" s="348"/>
      <c r="AV607" s="697"/>
      <c r="AW607" s="698"/>
      <c r="AX607" s="698"/>
      <c r="AY607" s="699"/>
    </row>
    <row r="608" spans="2:51" ht="24.75" customHeight="1">
      <c r="B608" s="313"/>
      <c r="C608" s="314"/>
      <c r="D608" s="314"/>
      <c r="E608" s="314"/>
      <c r="F608" s="314"/>
      <c r="G608" s="315"/>
      <c r="H608" s="642"/>
      <c r="I608" s="595"/>
      <c r="J608" s="595"/>
      <c r="K608" s="595"/>
      <c r="L608" s="596"/>
      <c r="M608" s="643"/>
      <c r="N608" s="644"/>
      <c r="O608" s="644"/>
      <c r="P608" s="644"/>
      <c r="Q608" s="644"/>
      <c r="R608" s="644"/>
      <c r="S608" s="644"/>
      <c r="T608" s="644"/>
      <c r="U608" s="644"/>
      <c r="V608" s="644"/>
      <c r="W608" s="644"/>
      <c r="X608" s="644"/>
      <c r="Y608" s="645"/>
      <c r="Z608" s="646"/>
      <c r="AA608" s="647"/>
      <c r="AB608" s="647"/>
      <c r="AC608" s="647"/>
      <c r="AD608" s="642"/>
      <c r="AE608" s="595"/>
      <c r="AF608" s="595"/>
      <c r="AG608" s="595"/>
      <c r="AH608" s="596"/>
      <c r="AI608" s="643"/>
      <c r="AJ608" s="644"/>
      <c r="AK608" s="644"/>
      <c r="AL608" s="644"/>
      <c r="AM608" s="644"/>
      <c r="AN608" s="644"/>
      <c r="AO608" s="644"/>
      <c r="AP608" s="644"/>
      <c r="AQ608" s="644"/>
      <c r="AR608" s="644"/>
      <c r="AS608" s="644"/>
      <c r="AT608" s="644"/>
      <c r="AU608" s="645"/>
      <c r="AV608" s="646"/>
      <c r="AW608" s="647"/>
      <c r="AX608" s="647"/>
      <c r="AY608" s="648"/>
    </row>
    <row r="609" spans="2:51" ht="24.75" customHeight="1">
      <c r="B609" s="313"/>
      <c r="C609" s="314"/>
      <c r="D609" s="314"/>
      <c r="E609" s="314"/>
      <c r="F609" s="314"/>
      <c r="G609" s="315"/>
      <c r="H609" s="716" t="s">
        <v>35</v>
      </c>
      <c r="I609" s="368"/>
      <c r="J609" s="368"/>
      <c r="K609" s="368"/>
      <c r="L609" s="368"/>
      <c r="M609" s="717"/>
      <c r="N609" s="718"/>
      <c r="O609" s="718"/>
      <c r="P609" s="718"/>
      <c r="Q609" s="718"/>
      <c r="R609" s="718"/>
      <c r="S609" s="718"/>
      <c r="T609" s="718"/>
      <c r="U609" s="718"/>
      <c r="V609" s="718"/>
      <c r="W609" s="718"/>
      <c r="X609" s="718"/>
      <c r="Y609" s="719"/>
      <c r="Z609" s="1102">
        <f>SUM(Z601:AC608)</f>
        <v>4.7437E-2</v>
      </c>
      <c r="AA609" s="1103"/>
      <c r="AB609" s="1103"/>
      <c r="AC609" s="1104"/>
      <c r="AD609" s="716" t="s">
        <v>35</v>
      </c>
      <c r="AE609" s="368"/>
      <c r="AF609" s="368"/>
      <c r="AG609" s="368"/>
      <c r="AH609" s="368"/>
      <c r="AI609" s="717"/>
      <c r="AJ609" s="718"/>
      <c r="AK609" s="718"/>
      <c r="AL609" s="718"/>
      <c r="AM609" s="718"/>
      <c r="AN609" s="718"/>
      <c r="AO609" s="718"/>
      <c r="AP609" s="718"/>
      <c r="AQ609" s="718"/>
      <c r="AR609" s="718"/>
      <c r="AS609" s="718"/>
      <c r="AT609" s="718"/>
      <c r="AU609" s="719"/>
      <c r="AV609" s="639">
        <f>SUM(AV601:AY608)</f>
        <v>0</v>
      </c>
      <c r="AW609" s="640"/>
      <c r="AX609" s="640"/>
      <c r="AY609" s="641"/>
    </row>
    <row r="610" spans="2:51" ht="24.75" customHeight="1">
      <c r="B610" s="313"/>
      <c r="C610" s="314"/>
      <c r="D610" s="314"/>
      <c r="E610" s="314"/>
      <c r="F610" s="314"/>
      <c r="G610" s="315"/>
      <c r="H610" s="721" t="s">
        <v>1283</v>
      </c>
      <c r="I610" s="724"/>
      <c r="J610" s="724"/>
      <c r="K610" s="724"/>
      <c r="L610" s="724"/>
      <c r="M610" s="724"/>
      <c r="N610" s="724"/>
      <c r="O610" s="724"/>
      <c r="P610" s="724"/>
      <c r="Q610" s="724"/>
      <c r="R610" s="724"/>
      <c r="S610" s="724"/>
      <c r="T610" s="724"/>
      <c r="U610" s="724"/>
      <c r="V610" s="724"/>
      <c r="W610" s="724"/>
      <c r="X610" s="724"/>
      <c r="Y610" s="724"/>
      <c r="Z610" s="724"/>
      <c r="AA610" s="724"/>
      <c r="AB610" s="724"/>
      <c r="AC610" s="737"/>
      <c r="AD610" s="721" t="s">
        <v>1282</v>
      </c>
      <c r="AE610" s="724"/>
      <c r="AF610" s="724"/>
      <c r="AG610" s="724"/>
      <c r="AH610" s="724"/>
      <c r="AI610" s="724"/>
      <c r="AJ610" s="724"/>
      <c r="AK610" s="724"/>
      <c r="AL610" s="724"/>
      <c r="AM610" s="724"/>
      <c r="AN610" s="724"/>
      <c r="AO610" s="724"/>
      <c r="AP610" s="724"/>
      <c r="AQ610" s="724"/>
      <c r="AR610" s="724"/>
      <c r="AS610" s="724"/>
      <c r="AT610" s="724"/>
      <c r="AU610" s="724"/>
      <c r="AV610" s="724"/>
      <c r="AW610" s="724"/>
      <c r="AX610" s="724"/>
      <c r="AY610" s="725"/>
    </row>
    <row r="611" spans="2:51" ht="24.75" customHeight="1">
      <c r="B611" s="313"/>
      <c r="C611" s="314"/>
      <c r="D611" s="314"/>
      <c r="E611" s="314"/>
      <c r="F611" s="314"/>
      <c r="G611" s="315"/>
      <c r="H611" s="726" t="s">
        <v>60</v>
      </c>
      <c r="I611" s="519"/>
      <c r="J611" s="519"/>
      <c r="K611" s="519"/>
      <c r="L611" s="519"/>
      <c r="M611" s="329" t="s">
        <v>143</v>
      </c>
      <c r="N611" s="290"/>
      <c r="O611" s="290"/>
      <c r="P611" s="290"/>
      <c r="Q611" s="290"/>
      <c r="R611" s="290"/>
      <c r="S611" s="290"/>
      <c r="T611" s="290"/>
      <c r="U611" s="290"/>
      <c r="V611" s="290"/>
      <c r="W611" s="290"/>
      <c r="X611" s="290"/>
      <c r="Y611" s="731"/>
      <c r="Z611" s="323" t="s">
        <v>144</v>
      </c>
      <c r="AA611" s="732"/>
      <c r="AB611" s="732"/>
      <c r="AC611" s="738"/>
      <c r="AD611" s="726" t="s">
        <v>60</v>
      </c>
      <c r="AE611" s="519"/>
      <c r="AF611" s="519"/>
      <c r="AG611" s="519"/>
      <c r="AH611" s="519"/>
      <c r="AI611" s="329" t="s">
        <v>143</v>
      </c>
      <c r="AJ611" s="290"/>
      <c r="AK611" s="290"/>
      <c r="AL611" s="290"/>
      <c r="AM611" s="290"/>
      <c r="AN611" s="290"/>
      <c r="AO611" s="290"/>
      <c r="AP611" s="290"/>
      <c r="AQ611" s="290"/>
      <c r="AR611" s="290"/>
      <c r="AS611" s="290"/>
      <c r="AT611" s="290"/>
      <c r="AU611" s="731"/>
      <c r="AV611" s="323" t="s">
        <v>144</v>
      </c>
      <c r="AW611" s="732"/>
      <c r="AX611" s="732"/>
      <c r="AY611" s="733"/>
    </row>
    <row r="612" spans="2:51" ht="24.75" customHeight="1">
      <c r="B612" s="313"/>
      <c r="C612" s="314"/>
      <c r="D612" s="314"/>
      <c r="E612" s="314"/>
      <c r="F612" s="314"/>
      <c r="G612" s="315"/>
      <c r="H612" s="703" t="s">
        <v>1201</v>
      </c>
      <c r="I612" s="600"/>
      <c r="J612" s="600"/>
      <c r="K612" s="600"/>
      <c r="L612" s="601"/>
      <c r="M612" s="704" t="s">
        <v>1360</v>
      </c>
      <c r="N612" s="734"/>
      <c r="O612" s="734"/>
      <c r="P612" s="734"/>
      <c r="Q612" s="734"/>
      <c r="R612" s="734"/>
      <c r="S612" s="734"/>
      <c r="T612" s="734"/>
      <c r="U612" s="734"/>
      <c r="V612" s="734"/>
      <c r="W612" s="734"/>
      <c r="X612" s="734"/>
      <c r="Y612" s="735"/>
      <c r="Z612" s="767">
        <f>90513/1000000</f>
        <v>9.0512999999999996E-2</v>
      </c>
      <c r="AA612" s="768"/>
      <c r="AB612" s="768"/>
      <c r="AC612" s="769"/>
      <c r="AD612" s="703"/>
      <c r="AE612" s="600"/>
      <c r="AF612" s="600"/>
      <c r="AG612" s="600"/>
      <c r="AH612" s="601"/>
      <c r="AI612" s="704"/>
      <c r="AJ612" s="734"/>
      <c r="AK612" s="734"/>
      <c r="AL612" s="734"/>
      <c r="AM612" s="734"/>
      <c r="AN612" s="734"/>
      <c r="AO612" s="734"/>
      <c r="AP612" s="734"/>
      <c r="AQ612" s="734"/>
      <c r="AR612" s="734"/>
      <c r="AS612" s="734"/>
      <c r="AT612" s="734"/>
      <c r="AU612" s="735"/>
      <c r="AV612" s="694"/>
      <c r="AW612" s="695"/>
      <c r="AX612" s="695"/>
      <c r="AY612" s="696"/>
    </row>
    <row r="613" spans="2:51" ht="24.75" customHeight="1">
      <c r="B613" s="313"/>
      <c r="C613" s="314"/>
      <c r="D613" s="314"/>
      <c r="E613" s="314"/>
      <c r="F613" s="314"/>
      <c r="G613" s="315"/>
      <c r="H613" s="341"/>
      <c r="I613" s="342"/>
      <c r="J613" s="342"/>
      <c r="K613" s="342"/>
      <c r="L613" s="343"/>
      <c r="M613" s="346"/>
      <c r="N613" s="347"/>
      <c r="O613" s="347"/>
      <c r="P613" s="347"/>
      <c r="Q613" s="347"/>
      <c r="R613" s="347"/>
      <c r="S613" s="347"/>
      <c r="T613" s="347"/>
      <c r="U613" s="347"/>
      <c r="V613" s="347"/>
      <c r="W613" s="347"/>
      <c r="X613" s="347"/>
      <c r="Y613" s="348"/>
      <c r="Z613" s="697"/>
      <c r="AA613" s="698"/>
      <c r="AB613" s="698"/>
      <c r="AC613" s="720"/>
      <c r="AD613" s="341"/>
      <c r="AE613" s="342"/>
      <c r="AF613" s="342"/>
      <c r="AG613" s="342"/>
      <c r="AH613" s="343"/>
      <c r="AI613" s="346"/>
      <c r="AJ613" s="347"/>
      <c r="AK613" s="347"/>
      <c r="AL613" s="347"/>
      <c r="AM613" s="347"/>
      <c r="AN613" s="347"/>
      <c r="AO613" s="347"/>
      <c r="AP613" s="347"/>
      <c r="AQ613" s="347"/>
      <c r="AR613" s="347"/>
      <c r="AS613" s="347"/>
      <c r="AT613" s="347"/>
      <c r="AU613" s="348"/>
      <c r="AV613" s="697"/>
      <c r="AW613" s="698"/>
      <c r="AX613" s="698"/>
      <c r="AY613" s="699"/>
    </row>
    <row r="614" spans="2:51" ht="24.75" customHeight="1">
      <c r="B614" s="313"/>
      <c r="C614" s="314"/>
      <c r="D614" s="314"/>
      <c r="E614" s="314"/>
      <c r="F614" s="314"/>
      <c r="G614" s="315"/>
      <c r="H614" s="341"/>
      <c r="I614" s="342"/>
      <c r="J614" s="342"/>
      <c r="K614" s="342"/>
      <c r="L614" s="343"/>
      <c r="M614" s="346"/>
      <c r="N614" s="347"/>
      <c r="O614" s="347"/>
      <c r="P614" s="347"/>
      <c r="Q614" s="347"/>
      <c r="R614" s="347"/>
      <c r="S614" s="347"/>
      <c r="T614" s="347"/>
      <c r="U614" s="347"/>
      <c r="V614" s="347"/>
      <c r="W614" s="347"/>
      <c r="X614" s="347"/>
      <c r="Y614" s="348"/>
      <c r="Z614" s="697"/>
      <c r="AA614" s="698"/>
      <c r="AB614" s="698"/>
      <c r="AC614" s="720"/>
      <c r="AD614" s="341"/>
      <c r="AE614" s="342"/>
      <c r="AF614" s="342"/>
      <c r="AG614" s="342"/>
      <c r="AH614" s="343"/>
      <c r="AI614" s="346"/>
      <c r="AJ614" s="347"/>
      <c r="AK614" s="347"/>
      <c r="AL614" s="347"/>
      <c r="AM614" s="347"/>
      <c r="AN614" s="347"/>
      <c r="AO614" s="347"/>
      <c r="AP614" s="347"/>
      <c r="AQ614" s="347"/>
      <c r="AR614" s="347"/>
      <c r="AS614" s="347"/>
      <c r="AT614" s="347"/>
      <c r="AU614" s="348"/>
      <c r="AV614" s="697"/>
      <c r="AW614" s="698"/>
      <c r="AX614" s="698"/>
      <c r="AY614" s="699"/>
    </row>
    <row r="615" spans="2:51" ht="24.75" customHeight="1">
      <c r="B615" s="313"/>
      <c r="C615" s="314"/>
      <c r="D615" s="314"/>
      <c r="E615" s="314"/>
      <c r="F615" s="314"/>
      <c r="G615" s="315"/>
      <c r="H615" s="341"/>
      <c r="I615" s="342"/>
      <c r="J615" s="342"/>
      <c r="K615" s="342"/>
      <c r="L615" s="343"/>
      <c r="M615" s="346"/>
      <c r="N615" s="347"/>
      <c r="O615" s="347"/>
      <c r="P615" s="347"/>
      <c r="Q615" s="347"/>
      <c r="R615" s="347"/>
      <c r="S615" s="347"/>
      <c r="T615" s="347"/>
      <c r="U615" s="347"/>
      <c r="V615" s="347"/>
      <c r="W615" s="347"/>
      <c r="X615" s="347"/>
      <c r="Y615" s="348"/>
      <c r="Z615" s="697"/>
      <c r="AA615" s="698"/>
      <c r="AB615" s="698"/>
      <c r="AC615" s="720"/>
      <c r="AD615" s="341"/>
      <c r="AE615" s="342"/>
      <c r="AF615" s="342"/>
      <c r="AG615" s="342"/>
      <c r="AH615" s="343"/>
      <c r="AI615" s="346"/>
      <c r="AJ615" s="347"/>
      <c r="AK615" s="347"/>
      <c r="AL615" s="347"/>
      <c r="AM615" s="347"/>
      <c r="AN615" s="347"/>
      <c r="AO615" s="347"/>
      <c r="AP615" s="347"/>
      <c r="AQ615" s="347"/>
      <c r="AR615" s="347"/>
      <c r="AS615" s="347"/>
      <c r="AT615" s="347"/>
      <c r="AU615" s="348"/>
      <c r="AV615" s="697"/>
      <c r="AW615" s="698"/>
      <c r="AX615" s="698"/>
      <c r="AY615" s="699"/>
    </row>
    <row r="616" spans="2:51" ht="24.75" customHeight="1">
      <c r="B616" s="313"/>
      <c r="C616" s="314"/>
      <c r="D616" s="314"/>
      <c r="E616" s="314"/>
      <c r="F616" s="314"/>
      <c r="G616" s="315"/>
      <c r="H616" s="341"/>
      <c r="I616" s="342"/>
      <c r="J616" s="342"/>
      <c r="K616" s="342"/>
      <c r="L616" s="343"/>
      <c r="M616" s="346"/>
      <c r="N616" s="347"/>
      <c r="O616" s="347"/>
      <c r="P616" s="347"/>
      <c r="Q616" s="347"/>
      <c r="R616" s="347"/>
      <c r="S616" s="347"/>
      <c r="T616" s="347"/>
      <c r="U616" s="347"/>
      <c r="V616" s="347"/>
      <c r="W616" s="347"/>
      <c r="X616" s="347"/>
      <c r="Y616" s="348"/>
      <c r="Z616" s="697"/>
      <c r="AA616" s="698"/>
      <c r="AB616" s="698"/>
      <c r="AC616" s="698"/>
      <c r="AD616" s="341"/>
      <c r="AE616" s="342"/>
      <c r="AF616" s="342"/>
      <c r="AG616" s="342"/>
      <c r="AH616" s="343"/>
      <c r="AI616" s="346"/>
      <c r="AJ616" s="347"/>
      <c r="AK616" s="347"/>
      <c r="AL616" s="347"/>
      <c r="AM616" s="347"/>
      <c r="AN616" s="347"/>
      <c r="AO616" s="347"/>
      <c r="AP616" s="347"/>
      <c r="AQ616" s="347"/>
      <c r="AR616" s="347"/>
      <c r="AS616" s="347"/>
      <c r="AT616" s="347"/>
      <c r="AU616" s="348"/>
      <c r="AV616" s="697"/>
      <c r="AW616" s="698"/>
      <c r="AX616" s="698"/>
      <c r="AY616" s="699"/>
    </row>
    <row r="617" spans="2:51" ht="24.75" customHeight="1">
      <c r="B617" s="313"/>
      <c r="C617" s="314"/>
      <c r="D617" s="314"/>
      <c r="E617" s="314"/>
      <c r="F617" s="314"/>
      <c r="G617" s="315"/>
      <c r="H617" s="341"/>
      <c r="I617" s="342"/>
      <c r="J617" s="342"/>
      <c r="K617" s="342"/>
      <c r="L617" s="343"/>
      <c r="M617" s="346"/>
      <c r="N617" s="347"/>
      <c r="O617" s="347"/>
      <c r="P617" s="347"/>
      <c r="Q617" s="347"/>
      <c r="R617" s="347"/>
      <c r="S617" s="347"/>
      <c r="T617" s="347"/>
      <c r="U617" s="347"/>
      <c r="V617" s="347"/>
      <c r="W617" s="347"/>
      <c r="X617" s="347"/>
      <c r="Y617" s="348"/>
      <c r="Z617" s="697"/>
      <c r="AA617" s="698"/>
      <c r="AB617" s="698"/>
      <c r="AC617" s="698"/>
      <c r="AD617" s="341"/>
      <c r="AE617" s="342"/>
      <c r="AF617" s="342"/>
      <c r="AG617" s="342"/>
      <c r="AH617" s="343"/>
      <c r="AI617" s="346"/>
      <c r="AJ617" s="347"/>
      <c r="AK617" s="347"/>
      <c r="AL617" s="347"/>
      <c r="AM617" s="347"/>
      <c r="AN617" s="347"/>
      <c r="AO617" s="347"/>
      <c r="AP617" s="347"/>
      <c r="AQ617" s="347"/>
      <c r="AR617" s="347"/>
      <c r="AS617" s="347"/>
      <c r="AT617" s="347"/>
      <c r="AU617" s="348"/>
      <c r="AV617" s="697"/>
      <c r="AW617" s="698"/>
      <c r="AX617" s="698"/>
      <c r="AY617" s="699"/>
    </row>
    <row r="618" spans="2:51" ht="24.75" customHeight="1">
      <c r="B618" s="313"/>
      <c r="C618" s="314"/>
      <c r="D618" s="314"/>
      <c r="E618" s="314"/>
      <c r="F618" s="314"/>
      <c r="G618" s="315"/>
      <c r="H618" s="341"/>
      <c r="I618" s="342"/>
      <c r="J618" s="342"/>
      <c r="K618" s="342"/>
      <c r="L618" s="343"/>
      <c r="M618" s="346"/>
      <c r="N618" s="347"/>
      <c r="O618" s="347"/>
      <c r="P618" s="347"/>
      <c r="Q618" s="347"/>
      <c r="R618" s="347"/>
      <c r="S618" s="347"/>
      <c r="T618" s="347"/>
      <c r="U618" s="347"/>
      <c r="V618" s="347"/>
      <c r="W618" s="347"/>
      <c r="X618" s="347"/>
      <c r="Y618" s="348"/>
      <c r="Z618" s="697"/>
      <c r="AA618" s="698"/>
      <c r="AB618" s="698"/>
      <c r="AC618" s="698"/>
      <c r="AD618" s="341"/>
      <c r="AE618" s="342"/>
      <c r="AF618" s="342"/>
      <c r="AG618" s="342"/>
      <c r="AH618" s="343"/>
      <c r="AI618" s="346"/>
      <c r="AJ618" s="347"/>
      <c r="AK618" s="347"/>
      <c r="AL618" s="347"/>
      <c r="AM618" s="347"/>
      <c r="AN618" s="347"/>
      <c r="AO618" s="347"/>
      <c r="AP618" s="347"/>
      <c r="AQ618" s="347"/>
      <c r="AR618" s="347"/>
      <c r="AS618" s="347"/>
      <c r="AT618" s="347"/>
      <c r="AU618" s="348"/>
      <c r="AV618" s="697"/>
      <c r="AW618" s="698"/>
      <c r="AX618" s="698"/>
      <c r="AY618" s="699"/>
    </row>
    <row r="619" spans="2:51" ht="24.75" customHeight="1">
      <c r="B619" s="313"/>
      <c r="C619" s="314"/>
      <c r="D619" s="314"/>
      <c r="E619" s="314"/>
      <c r="F619" s="314"/>
      <c r="G619" s="315"/>
      <c r="H619" s="642"/>
      <c r="I619" s="595"/>
      <c r="J619" s="595"/>
      <c r="K619" s="595"/>
      <c r="L619" s="596"/>
      <c r="M619" s="643"/>
      <c r="N619" s="644"/>
      <c r="O619" s="644"/>
      <c r="P619" s="644"/>
      <c r="Q619" s="644"/>
      <c r="R619" s="644"/>
      <c r="S619" s="644"/>
      <c r="T619" s="644"/>
      <c r="U619" s="644"/>
      <c r="V619" s="644"/>
      <c r="W619" s="644"/>
      <c r="X619" s="644"/>
      <c r="Y619" s="645"/>
      <c r="Z619" s="646"/>
      <c r="AA619" s="647"/>
      <c r="AB619" s="647"/>
      <c r="AC619" s="647"/>
      <c r="AD619" s="642"/>
      <c r="AE619" s="595"/>
      <c r="AF619" s="595"/>
      <c r="AG619" s="595"/>
      <c r="AH619" s="596"/>
      <c r="AI619" s="643"/>
      <c r="AJ619" s="644"/>
      <c r="AK619" s="644"/>
      <c r="AL619" s="644"/>
      <c r="AM619" s="644"/>
      <c r="AN619" s="644"/>
      <c r="AO619" s="644"/>
      <c r="AP619" s="644"/>
      <c r="AQ619" s="644"/>
      <c r="AR619" s="644"/>
      <c r="AS619" s="644"/>
      <c r="AT619" s="644"/>
      <c r="AU619" s="645"/>
      <c r="AV619" s="646"/>
      <c r="AW619" s="647"/>
      <c r="AX619" s="647"/>
      <c r="AY619" s="648"/>
    </row>
    <row r="620" spans="2:51" ht="24.75" customHeight="1" thickBot="1">
      <c r="B620" s="316"/>
      <c r="C620" s="317"/>
      <c r="D620" s="317"/>
      <c r="E620" s="317"/>
      <c r="F620" s="317"/>
      <c r="G620" s="318"/>
      <c r="H620" s="740" t="s">
        <v>35</v>
      </c>
      <c r="I620" s="741"/>
      <c r="J620" s="741"/>
      <c r="K620" s="741"/>
      <c r="L620" s="741"/>
      <c r="M620" s="742"/>
      <c r="N620" s="743"/>
      <c r="O620" s="743"/>
      <c r="P620" s="743"/>
      <c r="Q620" s="743"/>
      <c r="R620" s="743"/>
      <c r="S620" s="743"/>
      <c r="T620" s="743"/>
      <c r="U620" s="743"/>
      <c r="V620" s="743"/>
      <c r="W620" s="743"/>
      <c r="X620" s="743"/>
      <c r="Y620" s="744"/>
      <c r="Z620" s="852">
        <f>SUM(Z612:AC619)</f>
        <v>9.0512999999999996E-2</v>
      </c>
      <c r="AA620" s="853"/>
      <c r="AB620" s="853"/>
      <c r="AC620" s="854"/>
      <c r="AD620" s="740" t="s">
        <v>35</v>
      </c>
      <c r="AE620" s="741"/>
      <c r="AF620" s="741"/>
      <c r="AG620" s="741"/>
      <c r="AH620" s="741"/>
      <c r="AI620" s="742"/>
      <c r="AJ620" s="743"/>
      <c r="AK620" s="743"/>
      <c r="AL620" s="743"/>
      <c r="AM620" s="743"/>
      <c r="AN620" s="743"/>
      <c r="AO620" s="743"/>
      <c r="AP620" s="743"/>
      <c r="AQ620" s="743"/>
      <c r="AR620" s="743"/>
      <c r="AS620" s="743"/>
      <c r="AT620" s="743"/>
      <c r="AU620" s="744"/>
      <c r="AV620" s="745">
        <f>SUM(AV612:AY619)</f>
        <v>0</v>
      </c>
      <c r="AW620" s="746"/>
      <c r="AX620" s="746"/>
      <c r="AY620" s="748"/>
    </row>
    <row r="622" spans="2:51" ht="23.25" customHeight="1">
      <c r="B622" s="53" t="s">
        <v>121</v>
      </c>
      <c r="C622" s="53"/>
      <c r="D622" s="53"/>
      <c r="E622" s="210"/>
      <c r="F622" s="210"/>
      <c r="G622" s="308" t="s">
        <v>1370</v>
      </c>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c r="AJ622" s="308"/>
      <c r="AK622" s="308"/>
      <c r="AL622" s="308"/>
      <c r="AM622" s="308"/>
      <c r="AN622" s="308"/>
      <c r="AO622" s="308"/>
      <c r="AP622" s="308"/>
      <c r="AQ622" s="308"/>
      <c r="AR622" s="308"/>
      <c r="AS622" s="308"/>
      <c r="AT622" s="308"/>
      <c r="AU622" s="308"/>
      <c r="AV622" s="308"/>
      <c r="AW622" s="308"/>
      <c r="AX622" s="308"/>
      <c r="AY622" s="210"/>
    </row>
    <row r="623" spans="2:51" ht="14.25">
      <c r="C623" s="55" t="s">
        <v>1306</v>
      </c>
    </row>
    <row r="624" spans="2:51">
      <c r="C624" s="213" t="s">
        <v>1369</v>
      </c>
    </row>
    <row r="625" spans="2:50" ht="34.5" customHeight="1">
      <c r="B625" s="264"/>
      <c r="C625" s="264"/>
      <c r="D625" s="269" t="s">
        <v>1305</v>
      </c>
      <c r="E625" s="269"/>
      <c r="F625" s="269"/>
      <c r="G625" s="269"/>
      <c r="H625" s="269"/>
      <c r="I625" s="269"/>
      <c r="J625" s="269"/>
      <c r="K625" s="269"/>
      <c r="L625" s="269"/>
      <c r="M625" s="269"/>
      <c r="N625" s="269" t="s">
        <v>1304</v>
      </c>
      <c r="O625" s="269"/>
      <c r="P625" s="269"/>
      <c r="Q625" s="269"/>
      <c r="R625" s="269"/>
      <c r="S625" s="269"/>
      <c r="T625" s="269"/>
      <c r="U625" s="269"/>
      <c r="V625" s="269"/>
      <c r="W625" s="269"/>
      <c r="X625" s="269"/>
      <c r="Y625" s="269"/>
      <c r="Z625" s="269"/>
      <c r="AA625" s="269"/>
      <c r="AB625" s="269"/>
      <c r="AC625" s="269"/>
      <c r="AD625" s="269"/>
      <c r="AE625" s="269"/>
      <c r="AF625" s="269"/>
      <c r="AG625" s="269"/>
      <c r="AH625" s="269"/>
      <c r="AI625" s="269"/>
      <c r="AJ625" s="269"/>
      <c r="AK625" s="269"/>
      <c r="AL625" s="297" t="s">
        <v>1303</v>
      </c>
      <c r="AM625" s="269"/>
      <c r="AN625" s="269"/>
      <c r="AO625" s="269"/>
      <c r="AP625" s="269"/>
      <c r="AQ625" s="269"/>
      <c r="AR625" s="269" t="s">
        <v>160</v>
      </c>
      <c r="AS625" s="269"/>
      <c r="AT625" s="269"/>
      <c r="AU625" s="269"/>
      <c r="AV625" s="269" t="s">
        <v>161</v>
      </c>
      <c r="AW625" s="269"/>
      <c r="AX625" s="269"/>
    </row>
    <row r="626" spans="2:50" ht="24" customHeight="1">
      <c r="B626" s="264">
        <v>1</v>
      </c>
      <c r="C626" s="264">
        <v>1</v>
      </c>
      <c r="D626" s="266" t="s">
        <v>1339</v>
      </c>
      <c r="E626" s="266"/>
      <c r="F626" s="266"/>
      <c r="G626" s="266"/>
      <c r="H626" s="266"/>
      <c r="I626" s="266"/>
      <c r="J626" s="266"/>
      <c r="K626" s="266"/>
      <c r="L626" s="266"/>
      <c r="M626" s="266"/>
      <c r="N626" s="266" t="s">
        <v>1299</v>
      </c>
      <c r="O626" s="266"/>
      <c r="P626" s="266"/>
      <c r="Q626" s="266"/>
      <c r="R626" s="266"/>
      <c r="S626" s="266"/>
      <c r="T626" s="266"/>
      <c r="U626" s="266"/>
      <c r="V626" s="266"/>
      <c r="W626" s="266"/>
      <c r="X626" s="266"/>
      <c r="Y626" s="266"/>
      <c r="Z626" s="266"/>
      <c r="AA626" s="266"/>
      <c r="AB626" s="266"/>
      <c r="AC626" s="266"/>
      <c r="AD626" s="266"/>
      <c r="AE626" s="266"/>
      <c r="AF626" s="266"/>
      <c r="AG626" s="266"/>
      <c r="AH626" s="266"/>
      <c r="AI626" s="266"/>
      <c r="AJ626" s="266"/>
      <c r="AK626" s="266"/>
      <c r="AL626" s="267">
        <v>0.4</v>
      </c>
      <c r="AM626" s="266"/>
      <c r="AN626" s="266"/>
      <c r="AO626" s="266"/>
      <c r="AP626" s="266"/>
      <c r="AQ626" s="266"/>
      <c r="AR626" s="469" t="s">
        <v>1309</v>
      </c>
      <c r="AS626" s="469"/>
      <c r="AT626" s="469"/>
      <c r="AU626" s="469"/>
      <c r="AV626" s="469" t="s">
        <v>1309</v>
      </c>
      <c r="AW626" s="469"/>
      <c r="AX626" s="469"/>
    </row>
    <row r="627" spans="2:50" ht="24" customHeight="1">
      <c r="B627" s="264">
        <v>2</v>
      </c>
      <c r="C627" s="264">
        <v>1</v>
      </c>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c r="AA627" s="266"/>
      <c r="AB627" s="266"/>
      <c r="AC627" s="266"/>
      <c r="AD627" s="266"/>
      <c r="AE627" s="266"/>
      <c r="AF627" s="266"/>
      <c r="AG627" s="266"/>
      <c r="AH627" s="266"/>
      <c r="AI627" s="266"/>
      <c r="AJ627" s="266"/>
      <c r="AK627" s="266"/>
      <c r="AL627" s="267"/>
      <c r="AM627" s="266"/>
      <c r="AN627" s="266"/>
      <c r="AO627" s="266"/>
      <c r="AP627" s="266"/>
      <c r="AQ627" s="266"/>
      <c r="AR627" s="266"/>
      <c r="AS627" s="266"/>
      <c r="AT627" s="266"/>
      <c r="AU627" s="266"/>
      <c r="AV627" s="266"/>
      <c r="AW627" s="266"/>
      <c r="AX627" s="266"/>
    </row>
    <row r="628" spans="2:50" ht="24" customHeight="1">
      <c r="B628" s="264">
        <v>3</v>
      </c>
      <c r="C628" s="264">
        <v>1</v>
      </c>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c r="AA628" s="266"/>
      <c r="AB628" s="266"/>
      <c r="AC628" s="266"/>
      <c r="AD628" s="266"/>
      <c r="AE628" s="266"/>
      <c r="AF628" s="266"/>
      <c r="AG628" s="266"/>
      <c r="AH628" s="266"/>
      <c r="AI628" s="266"/>
      <c r="AJ628" s="266"/>
      <c r="AK628" s="266"/>
      <c r="AL628" s="267"/>
      <c r="AM628" s="266"/>
      <c r="AN628" s="266"/>
      <c r="AO628" s="266"/>
      <c r="AP628" s="266"/>
      <c r="AQ628" s="266"/>
      <c r="AR628" s="266"/>
      <c r="AS628" s="266"/>
      <c r="AT628" s="266"/>
      <c r="AU628" s="266"/>
      <c r="AV628" s="266"/>
      <c r="AW628" s="266"/>
      <c r="AX628" s="266"/>
    </row>
    <row r="629" spans="2:50" ht="24" customHeight="1">
      <c r="B629" s="264">
        <v>4</v>
      </c>
      <c r="C629" s="264">
        <v>1</v>
      </c>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66"/>
      <c r="AE629" s="266"/>
      <c r="AF629" s="266"/>
      <c r="AG629" s="266"/>
      <c r="AH629" s="266"/>
      <c r="AI629" s="266"/>
      <c r="AJ629" s="266"/>
      <c r="AK629" s="266"/>
      <c r="AL629" s="267"/>
      <c r="AM629" s="266"/>
      <c r="AN629" s="266"/>
      <c r="AO629" s="266"/>
      <c r="AP629" s="266"/>
      <c r="AQ629" s="266"/>
      <c r="AR629" s="266"/>
      <c r="AS629" s="266"/>
      <c r="AT629" s="266"/>
      <c r="AU629" s="266"/>
      <c r="AV629" s="266"/>
      <c r="AW629" s="266"/>
      <c r="AX629" s="266"/>
    </row>
    <row r="630" spans="2:50" ht="24" customHeight="1">
      <c r="B630" s="264">
        <v>5</v>
      </c>
      <c r="C630" s="264">
        <v>1</v>
      </c>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s="266"/>
      <c r="AG630" s="266"/>
      <c r="AH630" s="266"/>
      <c r="AI630" s="266"/>
      <c r="AJ630" s="266"/>
      <c r="AK630" s="266"/>
      <c r="AL630" s="267"/>
      <c r="AM630" s="266"/>
      <c r="AN630" s="266"/>
      <c r="AO630" s="266"/>
      <c r="AP630" s="266"/>
      <c r="AQ630" s="266"/>
      <c r="AR630" s="266"/>
      <c r="AS630" s="266"/>
      <c r="AT630" s="266"/>
      <c r="AU630" s="266"/>
      <c r="AV630" s="266"/>
      <c r="AW630" s="266"/>
      <c r="AX630" s="266"/>
    </row>
    <row r="631" spans="2:50" ht="24" customHeight="1">
      <c r="B631" s="264">
        <v>6</v>
      </c>
      <c r="C631" s="264">
        <v>1</v>
      </c>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66"/>
      <c r="AE631" s="266"/>
      <c r="AF631" s="266"/>
      <c r="AG631" s="266"/>
      <c r="AH631" s="266"/>
      <c r="AI631" s="266"/>
      <c r="AJ631" s="266"/>
      <c r="AK631" s="266"/>
      <c r="AL631" s="267"/>
      <c r="AM631" s="266"/>
      <c r="AN631" s="266"/>
      <c r="AO631" s="266"/>
      <c r="AP631" s="266"/>
      <c r="AQ631" s="266"/>
      <c r="AR631" s="266"/>
      <c r="AS631" s="266"/>
      <c r="AT631" s="266"/>
      <c r="AU631" s="266"/>
      <c r="AV631" s="266"/>
      <c r="AW631" s="266"/>
      <c r="AX631" s="266"/>
    </row>
    <row r="632" spans="2:50" ht="24" customHeight="1">
      <c r="B632" s="264">
        <v>7</v>
      </c>
      <c r="C632" s="264">
        <v>1</v>
      </c>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66"/>
      <c r="AE632" s="266"/>
      <c r="AF632" s="266"/>
      <c r="AG632" s="266"/>
      <c r="AH632" s="266"/>
      <c r="AI632" s="266"/>
      <c r="AJ632" s="266"/>
      <c r="AK632" s="266"/>
      <c r="AL632" s="267"/>
      <c r="AM632" s="266"/>
      <c r="AN632" s="266"/>
      <c r="AO632" s="266"/>
      <c r="AP632" s="266"/>
      <c r="AQ632" s="266"/>
      <c r="AR632" s="266"/>
      <c r="AS632" s="266"/>
      <c r="AT632" s="266"/>
      <c r="AU632" s="266"/>
      <c r="AV632" s="266"/>
      <c r="AW632" s="266"/>
      <c r="AX632" s="266"/>
    </row>
    <row r="633" spans="2:50" ht="24" customHeight="1">
      <c r="B633" s="264">
        <v>8</v>
      </c>
      <c r="C633" s="264">
        <v>1</v>
      </c>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66"/>
      <c r="AE633" s="266"/>
      <c r="AF633" s="266"/>
      <c r="AG633" s="266"/>
      <c r="AH633" s="266"/>
      <c r="AI633" s="266"/>
      <c r="AJ633" s="266"/>
      <c r="AK633" s="266"/>
      <c r="AL633" s="267"/>
      <c r="AM633" s="266"/>
      <c r="AN633" s="266"/>
      <c r="AO633" s="266"/>
      <c r="AP633" s="266"/>
      <c r="AQ633" s="266"/>
      <c r="AR633" s="266"/>
      <c r="AS633" s="266"/>
      <c r="AT633" s="266"/>
      <c r="AU633" s="266"/>
      <c r="AV633" s="266"/>
      <c r="AW633" s="266"/>
      <c r="AX633" s="266"/>
    </row>
    <row r="634" spans="2:50" ht="24" customHeight="1">
      <c r="B634" s="264">
        <v>9</v>
      </c>
      <c r="C634" s="264">
        <v>1</v>
      </c>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66"/>
      <c r="AE634" s="266"/>
      <c r="AF634" s="266"/>
      <c r="AG634" s="266"/>
      <c r="AH634" s="266"/>
      <c r="AI634" s="266"/>
      <c r="AJ634" s="266"/>
      <c r="AK634" s="266"/>
      <c r="AL634" s="267"/>
      <c r="AM634" s="266"/>
      <c r="AN634" s="266"/>
      <c r="AO634" s="266"/>
      <c r="AP634" s="266"/>
      <c r="AQ634" s="266"/>
      <c r="AR634" s="266"/>
      <c r="AS634" s="266"/>
      <c r="AT634" s="266"/>
      <c r="AU634" s="266"/>
      <c r="AV634" s="266"/>
      <c r="AW634" s="266"/>
      <c r="AX634" s="266"/>
    </row>
    <row r="635" spans="2:50" ht="24" customHeight="1">
      <c r="B635" s="264">
        <v>10</v>
      </c>
      <c r="C635" s="264">
        <v>1</v>
      </c>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66"/>
      <c r="AE635" s="266"/>
      <c r="AF635" s="266"/>
      <c r="AG635" s="266"/>
      <c r="AH635" s="266"/>
      <c r="AI635" s="266"/>
      <c r="AJ635" s="266"/>
      <c r="AK635" s="266"/>
      <c r="AL635" s="267"/>
      <c r="AM635" s="266"/>
      <c r="AN635" s="266"/>
      <c r="AO635" s="266"/>
      <c r="AP635" s="266"/>
      <c r="AQ635" s="266"/>
      <c r="AR635" s="266"/>
      <c r="AS635" s="266"/>
      <c r="AT635" s="266"/>
      <c r="AU635" s="266"/>
      <c r="AV635" s="266"/>
      <c r="AW635" s="266"/>
      <c r="AX635" s="266"/>
    </row>
    <row r="637" spans="2:50" ht="23.25" hidden="1" customHeight="1">
      <c r="B637" s="213" t="s">
        <v>165</v>
      </c>
    </row>
    <row r="638" spans="2:50" ht="36" hidden="1" customHeight="1">
      <c r="B638" s="269" t="s">
        <v>166</v>
      </c>
      <c r="C638" s="269"/>
      <c r="D638" s="269"/>
      <c r="E638" s="269"/>
      <c r="F638" s="269"/>
      <c r="G638" s="269"/>
      <c r="H638" s="269"/>
      <c r="I638" s="469"/>
      <c r="J638" s="469"/>
      <c r="K638" s="469"/>
      <c r="L638" s="469"/>
      <c r="M638" s="469"/>
      <c r="N638" s="469"/>
      <c r="O638" s="469"/>
      <c r="P638" s="469"/>
      <c r="Q638" s="469"/>
      <c r="R638" s="469"/>
      <c r="S638" s="469"/>
      <c r="T638" s="469"/>
      <c r="U638" s="469"/>
      <c r="V638" s="469"/>
      <c r="W638" s="469"/>
      <c r="X638" s="469"/>
      <c r="Y638" s="469"/>
    </row>
    <row r="639" spans="2:50" ht="36" hidden="1" customHeight="1">
      <c r="B639" s="760" t="s">
        <v>167</v>
      </c>
      <c r="C639" s="756"/>
      <c r="D639" s="756"/>
      <c r="E639" s="756"/>
      <c r="F639" s="756"/>
      <c r="G639" s="756"/>
      <c r="H639" s="757"/>
      <c r="I639" s="382" t="s">
        <v>1316</v>
      </c>
      <c r="J639" s="368"/>
      <c r="K639" s="368"/>
      <c r="L639" s="368"/>
      <c r="M639" s="381"/>
      <c r="N639" s="755" t="s">
        <v>169</v>
      </c>
      <c r="O639" s="756"/>
      <c r="P639" s="756"/>
      <c r="Q639" s="756"/>
      <c r="R639" s="756"/>
      <c r="S639" s="756"/>
      <c r="T639" s="757"/>
      <c r="U639" s="382" t="s">
        <v>1316</v>
      </c>
      <c r="V639" s="368"/>
      <c r="W639" s="368"/>
      <c r="X639" s="368"/>
      <c r="Y639" s="381"/>
      <c r="Z639" s="755" t="s">
        <v>170</v>
      </c>
      <c r="AA639" s="756"/>
      <c r="AB639" s="756"/>
      <c r="AC639" s="756"/>
      <c r="AD639" s="756"/>
      <c r="AE639" s="756"/>
      <c r="AF639" s="757"/>
      <c r="AG639" s="382" t="s">
        <v>1316</v>
      </c>
      <c r="AH639" s="368"/>
      <c r="AI639" s="368"/>
      <c r="AJ639" s="368"/>
      <c r="AK639" s="381"/>
      <c r="AL639" s="755" t="s">
        <v>171</v>
      </c>
      <c r="AM639" s="756"/>
      <c r="AN639" s="756"/>
      <c r="AO639" s="756"/>
      <c r="AP639" s="756"/>
      <c r="AQ639" s="756"/>
      <c r="AR639" s="757"/>
      <c r="AS639" s="382" t="s">
        <v>1316</v>
      </c>
      <c r="AT639" s="368"/>
      <c r="AU639" s="368"/>
      <c r="AV639" s="368"/>
      <c r="AW639" s="381"/>
    </row>
    <row r="640" spans="2:50" ht="36" hidden="1" customHeight="1">
      <c r="B640" s="755" t="s">
        <v>172</v>
      </c>
      <c r="C640" s="756"/>
      <c r="D640" s="756"/>
      <c r="E640" s="756"/>
      <c r="F640" s="756"/>
      <c r="G640" s="756"/>
      <c r="H640" s="757"/>
      <c r="I640" s="758"/>
      <c r="J640" s="662"/>
      <c r="K640" s="662"/>
      <c r="L640" s="662"/>
      <c r="M640" s="759"/>
      <c r="N640" s="755" t="s">
        <v>173</v>
      </c>
      <c r="O640" s="756"/>
      <c r="P640" s="756"/>
      <c r="Q640" s="756"/>
      <c r="R640" s="756"/>
      <c r="S640" s="756"/>
      <c r="T640" s="757"/>
      <c r="U640" s="758"/>
      <c r="V640" s="662"/>
      <c r="W640" s="662"/>
      <c r="X640" s="662"/>
      <c r="Y640" s="759"/>
      <c r="Z640" s="755" t="s">
        <v>174</v>
      </c>
      <c r="AA640" s="756"/>
      <c r="AB640" s="756"/>
      <c r="AC640" s="756"/>
      <c r="AD640" s="756"/>
      <c r="AE640" s="756"/>
      <c r="AF640" s="757"/>
      <c r="AG640" s="758"/>
      <c r="AH640" s="662"/>
      <c r="AI640" s="662"/>
      <c r="AJ640" s="662"/>
      <c r="AK640" s="759"/>
      <c r="AL640" s="760" t="s">
        <v>175</v>
      </c>
      <c r="AM640" s="756"/>
      <c r="AN640" s="756"/>
      <c r="AO640" s="756"/>
      <c r="AP640" s="756"/>
      <c r="AQ640" s="756"/>
      <c r="AR640" s="757"/>
      <c r="AS640" s="758"/>
      <c r="AT640" s="662"/>
      <c r="AU640" s="662"/>
      <c r="AV640" s="662"/>
      <c r="AW640" s="759"/>
    </row>
    <row r="641" spans="2:50">
      <c r="C641" s="213" t="s">
        <v>1368</v>
      </c>
    </row>
    <row r="642" spans="2:50" ht="34.5" customHeight="1">
      <c r="B642" s="264"/>
      <c r="C642" s="264"/>
      <c r="D642" s="269" t="s">
        <v>1305</v>
      </c>
      <c r="E642" s="269"/>
      <c r="F642" s="269"/>
      <c r="G642" s="269"/>
      <c r="H642" s="269"/>
      <c r="I642" s="269"/>
      <c r="J642" s="269"/>
      <c r="K642" s="269"/>
      <c r="L642" s="269"/>
      <c r="M642" s="269"/>
      <c r="N642" s="269" t="s">
        <v>1304</v>
      </c>
      <c r="O642" s="269"/>
      <c r="P642" s="269"/>
      <c r="Q642" s="269"/>
      <c r="R642" s="269"/>
      <c r="S642" s="269"/>
      <c r="T642" s="269"/>
      <c r="U642" s="269"/>
      <c r="V642" s="269"/>
      <c r="W642" s="269"/>
      <c r="X642" s="269"/>
      <c r="Y642" s="269"/>
      <c r="Z642" s="269"/>
      <c r="AA642" s="269"/>
      <c r="AB642" s="269"/>
      <c r="AC642" s="269"/>
      <c r="AD642" s="269"/>
      <c r="AE642" s="269"/>
      <c r="AF642" s="269"/>
      <c r="AG642" s="269"/>
      <c r="AH642" s="269"/>
      <c r="AI642" s="269"/>
      <c r="AJ642" s="269"/>
      <c r="AK642" s="269"/>
      <c r="AL642" s="297" t="s">
        <v>1303</v>
      </c>
      <c r="AM642" s="269"/>
      <c r="AN642" s="269"/>
      <c r="AO642" s="269"/>
      <c r="AP642" s="269"/>
      <c r="AQ642" s="269"/>
      <c r="AR642" s="269" t="s">
        <v>160</v>
      </c>
      <c r="AS642" s="269"/>
      <c r="AT642" s="269"/>
      <c r="AU642" s="269"/>
      <c r="AV642" s="269" t="s">
        <v>161</v>
      </c>
      <c r="AW642" s="269"/>
      <c r="AX642" s="269"/>
    </row>
    <row r="643" spans="2:50" ht="24" customHeight="1">
      <c r="B643" s="264">
        <v>1</v>
      </c>
      <c r="C643" s="264">
        <v>1</v>
      </c>
      <c r="D643" s="266" t="s">
        <v>1367</v>
      </c>
      <c r="E643" s="266"/>
      <c r="F643" s="266"/>
      <c r="G643" s="266"/>
      <c r="H643" s="266"/>
      <c r="I643" s="266"/>
      <c r="J643" s="266"/>
      <c r="K643" s="266"/>
      <c r="L643" s="266"/>
      <c r="M643" s="266"/>
      <c r="N643" s="266" t="s">
        <v>1299</v>
      </c>
      <c r="O643" s="266"/>
      <c r="P643" s="266"/>
      <c r="Q643" s="266"/>
      <c r="R643" s="266"/>
      <c r="S643" s="266"/>
      <c r="T643" s="266"/>
      <c r="U643" s="266"/>
      <c r="V643" s="266"/>
      <c r="W643" s="266"/>
      <c r="X643" s="266"/>
      <c r="Y643" s="266"/>
      <c r="Z643" s="266"/>
      <c r="AA643" s="266"/>
      <c r="AB643" s="266"/>
      <c r="AC643" s="266"/>
      <c r="AD643" s="266"/>
      <c r="AE643" s="266"/>
      <c r="AF643" s="266"/>
      <c r="AG643" s="266"/>
      <c r="AH643" s="266"/>
      <c r="AI643" s="266"/>
      <c r="AJ643" s="266"/>
      <c r="AK643" s="266"/>
      <c r="AL643" s="1060">
        <f>195444/1000000</f>
        <v>0.19544400000000001</v>
      </c>
      <c r="AM643" s="1061"/>
      <c r="AN643" s="1061"/>
      <c r="AO643" s="1061"/>
      <c r="AP643" s="1061"/>
      <c r="AQ643" s="1061"/>
      <c r="AR643" s="469" t="s">
        <v>1309</v>
      </c>
      <c r="AS643" s="469"/>
      <c r="AT643" s="469"/>
      <c r="AU643" s="469"/>
      <c r="AV643" s="469" t="s">
        <v>1309</v>
      </c>
      <c r="AW643" s="469"/>
      <c r="AX643" s="469"/>
    </row>
    <row r="644" spans="2:50" ht="24" customHeight="1">
      <c r="B644" s="264">
        <v>2</v>
      </c>
      <c r="C644" s="264">
        <v>1</v>
      </c>
      <c r="D644" s="266" t="s">
        <v>1354</v>
      </c>
      <c r="E644" s="266"/>
      <c r="F644" s="266"/>
      <c r="G644" s="266"/>
      <c r="H644" s="266"/>
      <c r="I644" s="266"/>
      <c r="J644" s="266"/>
      <c r="K644" s="266"/>
      <c r="L644" s="266"/>
      <c r="M644" s="266"/>
      <c r="N644" s="266" t="s">
        <v>1299</v>
      </c>
      <c r="O644" s="266"/>
      <c r="P644" s="266"/>
      <c r="Q644" s="266"/>
      <c r="R644" s="266"/>
      <c r="S644" s="266"/>
      <c r="T644" s="266"/>
      <c r="U644" s="266"/>
      <c r="V644" s="266"/>
      <c r="W644" s="266"/>
      <c r="X644" s="266"/>
      <c r="Y644" s="266"/>
      <c r="Z644" s="266"/>
      <c r="AA644" s="266"/>
      <c r="AB644" s="266"/>
      <c r="AC644" s="266"/>
      <c r="AD644" s="266"/>
      <c r="AE644" s="266"/>
      <c r="AF644" s="266"/>
      <c r="AG644" s="266"/>
      <c r="AH644" s="266"/>
      <c r="AI644" s="266"/>
      <c r="AJ644" s="266"/>
      <c r="AK644" s="266"/>
      <c r="AL644" s="1060">
        <f>83482/1000000</f>
        <v>8.3482000000000001E-2</v>
      </c>
      <c r="AM644" s="1061"/>
      <c r="AN644" s="1061"/>
      <c r="AO644" s="1061"/>
      <c r="AP644" s="1061"/>
      <c r="AQ644" s="1061"/>
      <c r="AR644" s="469" t="s">
        <v>1309</v>
      </c>
      <c r="AS644" s="469"/>
      <c r="AT644" s="469"/>
      <c r="AU644" s="469"/>
      <c r="AV644" s="469" t="s">
        <v>1309</v>
      </c>
      <c r="AW644" s="469"/>
      <c r="AX644" s="469"/>
    </row>
    <row r="645" spans="2:50" ht="24" customHeight="1">
      <c r="B645" s="264">
        <v>3</v>
      </c>
      <c r="C645" s="264">
        <v>1</v>
      </c>
      <c r="D645" s="266" t="s">
        <v>1366</v>
      </c>
      <c r="E645" s="266"/>
      <c r="F645" s="266"/>
      <c r="G645" s="266"/>
      <c r="H645" s="266"/>
      <c r="I645" s="266"/>
      <c r="J645" s="266"/>
      <c r="K645" s="266"/>
      <c r="L645" s="266"/>
      <c r="M645" s="266"/>
      <c r="N645" s="266" t="s">
        <v>1299</v>
      </c>
      <c r="O645" s="266"/>
      <c r="P645" s="266"/>
      <c r="Q645" s="266"/>
      <c r="R645" s="266"/>
      <c r="S645" s="266"/>
      <c r="T645" s="266"/>
      <c r="U645" s="266"/>
      <c r="V645" s="266"/>
      <c r="W645" s="266"/>
      <c r="X645" s="266"/>
      <c r="Y645" s="266"/>
      <c r="Z645" s="266"/>
      <c r="AA645" s="266"/>
      <c r="AB645" s="266"/>
      <c r="AC645" s="266"/>
      <c r="AD645" s="266"/>
      <c r="AE645" s="266"/>
      <c r="AF645" s="266"/>
      <c r="AG645" s="266"/>
      <c r="AH645" s="266"/>
      <c r="AI645" s="266"/>
      <c r="AJ645" s="266"/>
      <c r="AK645" s="266"/>
      <c r="AL645" s="1060">
        <f>72001/1000000</f>
        <v>7.2000999999999996E-2</v>
      </c>
      <c r="AM645" s="1061"/>
      <c r="AN645" s="1061"/>
      <c r="AO645" s="1061"/>
      <c r="AP645" s="1061"/>
      <c r="AQ645" s="1061"/>
      <c r="AR645" s="469" t="s">
        <v>1309</v>
      </c>
      <c r="AS645" s="469"/>
      <c r="AT645" s="469"/>
      <c r="AU645" s="469"/>
      <c r="AV645" s="469" t="s">
        <v>1309</v>
      </c>
      <c r="AW645" s="469"/>
      <c r="AX645" s="469"/>
    </row>
    <row r="646" spans="2:50" ht="24" customHeight="1">
      <c r="B646" s="264">
        <v>4</v>
      </c>
      <c r="C646" s="264">
        <v>1</v>
      </c>
      <c r="D646" s="266" t="s">
        <v>1365</v>
      </c>
      <c r="E646" s="266"/>
      <c r="F646" s="266"/>
      <c r="G646" s="266"/>
      <c r="H646" s="266"/>
      <c r="I646" s="266"/>
      <c r="J646" s="266"/>
      <c r="K646" s="266"/>
      <c r="L646" s="266"/>
      <c r="M646" s="266"/>
      <c r="N646" s="266" t="s">
        <v>1299</v>
      </c>
      <c r="O646" s="266"/>
      <c r="P646" s="266"/>
      <c r="Q646" s="266"/>
      <c r="R646" s="266"/>
      <c r="S646" s="266"/>
      <c r="T646" s="266"/>
      <c r="U646" s="266"/>
      <c r="V646" s="266"/>
      <c r="W646" s="266"/>
      <c r="X646" s="266"/>
      <c r="Y646" s="266"/>
      <c r="Z646" s="266"/>
      <c r="AA646" s="266"/>
      <c r="AB646" s="266"/>
      <c r="AC646" s="266"/>
      <c r="AD646" s="266"/>
      <c r="AE646" s="266"/>
      <c r="AF646" s="266"/>
      <c r="AG646" s="266"/>
      <c r="AH646" s="266"/>
      <c r="AI646" s="266"/>
      <c r="AJ646" s="266"/>
      <c r="AK646" s="266"/>
      <c r="AL646" s="1060">
        <f>52690/1000000</f>
        <v>5.2690000000000001E-2</v>
      </c>
      <c r="AM646" s="1061"/>
      <c r="AN646" s="1061"/>
      <c r="AO646" s="1061"/>
      <c r="AP646" s="1061"/>
      <c r="AQ646" s="1061"/>
      <c r="AR646" s="469" t="s">
        <v>1309</v>
      </c>
      <c r="AS646" s="469"/>
      <c r="AT646" s="469"/>
      <c r="AU646" s="469"/>
      <c r="AV646" s="469" t="s">
        <v>1309</v>
      </c>
      <c r="AW646" s="469"/>
      <c r="AX646" s="469"/>
    </row>
    <row r="647" spans="2:50" ht="24" customHeight="1">
      <c r="B647" s="264">
        <v>5</v>
      </c>
      <c r="C647" s="264">
        <v>1</v>
      </c>
      <c r="D647" s="266"/>
      <c r="E647" s="266"/>
      <c r="F647" s="266"/>
      <c r="G647" s="266"/>
      <c r="H647" s="266"/>
      <c r="I647" s="266"/>
      <c r="J647" s="266"/>
      <c r="K647" s="266"/>
      <c r="L647" s="266"/>
      <c r="M647" s="266"/>
      <c r="N647" s="266"/>
      <c r="O647" s="266"/>
      <c r="P647" s="266"/>
      <c r="Q647" s="266"/>
      <c r="R647" s="266"/>
      <c r="S647" s="266"/>
      <c r="T647" s="266"/>
      <c r="U647" s="266"/>
      <c r="V647" s="266"/>
      <c r="W647" s="266"/>
      <c r="X647" s="266"/>
      <c r="Y647" s="266"/>
      <c r="Z647" s="266"/>
      <c r="AA647" s="266"/>
      <c r="AB647" s="266"/>
      <c r="AC647" s="266"/>
      <c r="AD647" s="266"/>
      <c r="AE647" s="266"/>
      <c r="AF647" s="266"/>
      <c r="AG647" s="266"/>
      <c r="AH647" s="266"/>
      <c r="AI647" s="266"/>
      <c r="AJ647" s="266"/>
      <c r="AK647" s="266"/>
      <c r="AL647" s="267"/>
      <c r="AM647" s="266"/>
      <c r="AN647" s="266"/>
      <c r="AO647" s="266"/>
      <c r="AP647" s="266"/>
      <c r="AQ647" s="266"/>
      <c r="AR647" s="266"/>
      <c r="AS647" s="266"/>
      <c r="AT647" s="266"/>
      <c r="AU647" s="266"/>
      <c r="AV647" s="266"/>
      <c r="AW647" s="266"/>
      <c r="AX647" s="266"/>
    </row>
    <row r="648" spans="2:50" ht="24" customHeight="1">
      <c r="B648" s="264">
        <v>6</v>
      </c>
      <c r="C648" s="264">
        <v>1</v>
      </c>
      <c r="D648" s="266"/>
      <c r="E648" s="266"/>
      <c r="F648" s="266"/>
      <c r="G648" s="266"/>
      <c r="H648" s="266"/>
      <c r="I648" s="266"/>
      <c r="J648" s="266"/>
      <c r="K648" s="266"/>
      <c r="L648" s="266"/>
      <c r="M648" s="266"/>
      <c r="N648" s="266"/>
      <c r="O648" s="266"/>
      <c r="P648" s="266"/>
      <c r="Q648" s="266"/>
      <c r="R648" s="266"/>
      <c r="S648" s="266"/>
      <c r="T648" s="266"/>
      <c r="U648" s="266"/>
      <c r="V648" s="266"/>
      <c r="W648" s="266"/>
      <c r="X648" s="266"/>
      <c r="Y648" s="266"/>
      <c r="Z648" s="266"/>
      <c r="AA648" s="266"/>
      <c r="AB648" s="266"/>
      <c r="AC648" s="266"/>
      <c r="AD648" s="266"/>
      <c r="AE648" s="266"/>
      <c r="AF648" s="266"/>
      <c r="AG648" s="266"/>
      <c r="AH648" s="266"/>
      <c r="AI648" s="266"/>
      <c r="AJ648" s="266"/>
      <c r="AK648" s="266"/>
      <c r="AL648" s="267"/>
      <c r="AM648" s="266"/>
      <c r="AN648" s="266"/>
      <c r="AO648" s="266"/>
      <c r="AP648" s="266"/>
      <c r="AQ648" s="266"/>
      <c r="AR648" s="266"/>
      <c r="AS648" s="266"/>
      <c r="AT648" s="266"/>
      <c r="AU648" s="266"/>
      <c r="AV648" s="266"/>
      <c r="AW648" s="266"/>
      <c r="AX648" s="266"/>
    </row>
    <row r="649" spans="2:50" ht="24" customHeight="1">
      <c r="B649" s="264">
        <v>7</v>
      </c>
      <c r="C649" s="264">
        <v>1</v>
      </c>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66"/>
      <c r="AE649" s="266"/>
      <c r="AF649" s="266"/>
      <c r="AG649" s="266"/>
      <c r="AH649" s="266"/>
      <c r="AI649" s="266"/>
      <c r="AJ649" s="266"/>
      <c r="AK649" s="266"/>
      <c r="AL649" s="267"/>
      <c r="AM649" s="266"/>
      <c r="AN649" s="266"/>
      <c r="AO649" s="266"/>
      <c r="AP649" s="266"/>
      <c r="AQ649" s="266"/>
      <c r="AR649" s="266"/>
      <c r="AS649" s="266"/>
      <c r="AT649" s="266"/>
      <c r="AU649" s="266"/>
      <c r="AV649" s="266"/>
      <c r="AW649" s="266"/>
      <c r="AX649" s="266"/>
    </row>
    <row r="650" spans="2:50" ht="24" customHeight="1">
      <c r="B650" s="264">
        <v>8</v>
      </c>
      <c r="C650" s="264">
        <v>1</v>
      </c>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66"/>
      <c r="AE650" s="266"/>
      <c r="AF650" s="266"/>
      <c r="AG650" s="266"/>
      <c r="AH650" s="266"/>
      <c r="AI650" s="266"/>
      <c r="AJ650" s="266"/>
      <c r="AK650" s="266"/>
      <c r="AL650" s="267"/>
      <c r="AM650" s="266"/>
      <c r="AN650" s="266"/>
      <c r="AO650" s="266"/>
      <c r="AP650" s="266"/>
      <c r="AQ650" s="266"/>
      <c r="AR650" s="266"/>
      <c r="AS650" s="266"/>
      <c r="AT650" s="266"/>
      <c r="AU650" s="266"/>
      <c r="AV650" s="266"/>
      <c r="AW650" s="266"/>
      <c r="AX650" s="266"/>
    </row>
    <row r="651" spans="2:50" ht="24" customHeight="1">
      <c r="B651" s="264">
        <v>9</v>
      </c>
      <c r="C651" s="264">
        <v>1</v>
      </c>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66"/>
      <c r="AE651" s="266"/>
      <c r="AF651" s="266"/>
      <c r="AG651" s="266"/>
      <c r="AH651" s="266"/>
      <c r="AI651" s="266"/>
      <c r="AJ651" s="266"/>
      <c r="AK651" s="266"/>
      <c r="AL651" s="267"/>
      <c r="AM651" s="266"/>
      <c r="AN651" s="266"/>
      <c r="AO651" s="266"/>
      <c r="AP651" s="266"/>
      <c r="AQ651" s="266"/>
      <c r="AR651" s="266"/>
      <c r="AS651" s="266"/>
      <c r="AT651" s="266"/>
      <c r="AU651" s="266"/>
      <c r="AV651" s="266"/>
      <c r="AW651" s="266"/>
      <c r="AX651" s="266"/>
    </row>
    <row r="652" spans="2:50" ht="24" customHeight="1">
      <c r="B652" s="264">
        <v>10</v>
      </c>
      <c r="C652" s="264">
        <v>1</v>
      </c>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66"/>
      <c r="AE652" s="266"/>
      <c r="AF652" s="266"/>
      <c r="AG652" s="266"/>
      <c r="AH652" s="266"/>
      <c r="AI652" s="266"/>
      <c r="AJ652" s="266"/>
      <c r="AK652" s="266"/>
      <c r="AL652" s="267"/>
      <c r="AM652" s="266"/>
      <c r="AN652" s="266"/>
      <c r="AO652" s="266"/>
      <c r="AP652" s="266"/>
      <c r="AQ652" s="266"/>
      <c r="AR652" s="266"/>
      <c r="AS652" s="266"/>
      <c r="AT652" s="266"/>
      <c r="AU652" s="266"/>
      <c r="AV652" s="266"/>
      <c r="AW652" s="266"/>
      <c r="AX652" s="266"/>
    </row>
    <row r="654" spans="2:50">
      <c r="C654" s="213" t="s">
        <v>1364</v>
      </c>
    </row>
    <row r="655" spans="2:50" ht="34.5" customHeight="1">
      <c r="B655" s="264"/>
      <c r="C655" s="264"/>
      <c r="D655" s="269" t="s">
        <v>1305</v>
      </c>
      <c r="E655" s="269"/>
      <c r="F655" s="269"/>
      <c r="G655" s="269"/>
      <c r="H655" s="269"/>
      <c r="I655" s="269"/>
      <c r="J655" s="269"/>
      <c r="K655" s="269"/>
      <c r="L655" s="269"/>
      <c r="M655" s="269"/>
      <c r="N655" s="269" t="s">
        <v>1304</v>
      </c>
      <c r="O655" s="269"/>
      <c r="P655" s="269"/>
      <c r="Q655" s="269"/>
      <c r="R655" s="269"/>
      <c r="S655" s="269"/>
      <c r="T655" s="269"/>
      <c r="U655" s="269"/>
      <c r="V655" s="269"/>
      <c r="W655" s="269"/>
      <c r="X655" s="269"/>
      <c r="Y655" s="269"/>
      <c r="Z655" s="269"/>
      <c r="AA655" s="269"/>
      <c r="AB655" s="269"/>
      <c r="AC655" s="269"/>
      <c r="AD655" s="269"/>
      <c r="AE655" s="269"/>
      <c r="AF655" s="269"/>
      <c r="AG655" s="269"/>
      <c r="AH655" s="269"/>
      <c r="AI655" s="269"/>
      <c r="AJ655" s="269"/>
      <c r="AK655" s="269"/>
      <c r="AL655" s="297" t="s">
        <v>1303</v>
      </c>
      <c r="AM655" s="269"/>
      <c r="AN655" s="269"/>
      <c r="AO655" s="269"/>
      <c r="AP655" s="269"/>
      <c r="AQ655" s="269"/>
      <c r="AR655" s="269" t="s">
        <v>160</v>
      </c>
      <c r="AS655" s="269"/>
      <c r="AT655" s="269"/>
      <c r="AU655" s="269"/>
      <c r="AV655" s="269" t="s">
        <v>161</v>
      </c>
      <c r="AW655" s="269"/>
      <c r="AX655" s="269"/>
    </row>
    <row r="656" spans="2:50" ht="24" customHeight="1">
      <c r="B656" s="264">
        <v>1</v>
      </c>
      <c r="C656" s="264">
        <v>1</v>
      </c>
      <c r="D656" s="266" t="s">
        <v>1363</v>
      </c>
      <c r="E656" s="266"/>
      <c r="F656" s="266"/>
      <c r="G656" s="266"/>
      <c r="H656" s="266"/>
      <c r="I656" s="266"/>
      <c r="J656" s="266"/>
      <c r="K656" s="266"/>
      <c r="L656" s="266"/>
      <c r="M656" s="266"/>
      <c r="N656" s="266" t="s">
        <v>1362</v>
      </c>
      <c r="O656" s="266"/>
      <c r="P656" s="266"/>
      <c r="Q656" s="266"/>
      <c r="R656" s="266"/>
      <c r="S656" s="266"/>
      <c r="T656" s="266"/>
      <c r="U656" s="266"/>
      <c r="V656" s="266"/>
      <c r="W656" s="266"/>
      <c r="X656" s="266"/>
      <c r="Y656" s="266"/>
      <c r="Z656" s="266"/>
      <c r="AA656" s="266"/>
      <c r="AB656" s="266"/>
      <c r="AC656" s="266"/>
      <c r="AD656" s="266"/>
      <c r="AE656" s="266"/>
      <c r="AF656" s="266"/>
      <c r="AG656" s="266"/>
      <c r="AH656" s="266"/>
      <c r="AI656" s="266"/>
      <c r="AJ656" s="266"/>
      <c r="AK656" s="266"/>
      <c r="AL656" s="1100">
        <f>47437/1000000</f>
        <v>4.7437E-2</v>
      </c>
      <c r="AM656" s="1101"/>
      <c r="AN656" s="1101"/>
      <c r="AO656" s="1101"/>
      <c r="AP656" s="1101"/>
      <c r="AQ656" s="1101"/>
      <c r="AR656" s="469" t="s">
        <v>1309</v>
      </c>
      <c r="AS656" s="469"/>
      <c r="AT656" s="469"/>
      <c r="AU656" s="469"/>
      <c r="AV656" s="469" t="s">
        <v>1309</v>
      </c>
      <c r="AW656" s="469"/>
      <c r="AX656" s="469"/>
    </row>
    <row r="657" spans="2:50" ht="24" customHeight="1">
      <c r="B657" s="264">
        <v>2</v>
      </c>
      <c r="C657" s="264">
        <v>1</v>
      </c>
      <c r="D657" s="266"/>
      <c r="E657" s="266"/>
      <c r="F657" s="266"/>
      <c r="G657" s="266"/>
      <c r="H657" s="266"/>
      <c r="I657" s="266"/>
      <c r="J657" s="266"/>
      <c r="K657" s="266"/>
      <c r="L657" s="266"/>
      <c r="M657" s="266"/>
      <c r="N657" s="266"/>
      <c r="O657" s="266"/>
      <c r="P657" s="266"/>
      <c r="Q657" s="266"/>
      <c r="R657" s="266"/>
      <c r="S657" s="266"/>
      <c r="T657" s="266"/>
      <c r="U657" s="266"/>
      <c r="V657" s="266"/>
      <c r="W657" s="266"/>
      <c r="X657" s="266"/>
      <c r="Y657" s="266"/>
      <c r="Z657" s="266"/>
      <c r="AA657" s="266"/>
      <c r="AB657" s="266"/>
      <c r="AC657" s="266"/>
      <c r="AD657" s="266"/>
      <c r="AE657" s="266"/>
      <c r="AF657" s="266"/>
      <c r="AG657" s="266"/>
      <c r="AH657" s="266"/>
      <c r="AI657" s="266"/>
      <c r="AJ657" s="266"/>
      <c r="AK657" s="266"/>
      <c r="AL657" s="1060"/>
      <c r="AM657" s="1061"/>
      <c r="AN657" s="1061"/>
      <c r="AO657" s="1061"/>
      <c r="AP657" s="1061"/>
      <c r="AQ657" s="1061"/>
      <c r="AR657" s="469"/>
      <c r="AS657" s="469"/>
      <c r="AT657" s="469"/>
      <c r="AU657" s="469"/>
      <c r="AV657" s="469"/>
      <c r="AW657" s="469"/>
      <c r="AX657" s="469"/>
    </row>
    <row r="658" spans="2:50" ht="24" customHeight="1">
      <c r="B658" s="264">
        <v>3</v>
      </c>
      <c r="C658" s="264">
        <v>1</v>
      </c>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266"/>
      <c r="AE658" s="266"/>
      <c r="AF658" s="266"/>
      <c r="AG658" s="266"/>
      <c r="AH658" s="266"/>
      <c r="AI658" s="266"/>
      <c r="AJ658" s="266"/>
      <c r="AK658" s="266"/>
      <c r="AL658" s="1060"/>
      <c r="AM658" s="1061"/>
      <c r="AN658" s="1061"/>
      <c r="AO658" s="1061"/>
      <c r="AP658" s="1061"/>
      <c r="AQ658" s="1061"/>
      <c r="AR658" s="469"/>
      <c r="AS658" s="469"/>
      <c r="AT658" s="469"/>
      <c r="AU658" s="469"/>
      <c r="AV658" s="469"/>
      <c r="AW658" s="469"/>
      <c r="AX658" s="469"/>
    </row>
    <row r="659" spans="2:50" ht="24" customHeight="1">
      <c r="B659" s="264">
        <v>4</v>
      </c>
      <c r="C659" s="264">
        <v>1</v>
      </c>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c r="AA659" s="266"/>
      <c r="AB659" s="266"/>
      <c r="AC659" s="266"/>
      <c r="AD659" s="266"/>
      <c r="AE659" s="266"/>
      <c r="AF659" s="266"/>
      <c r="AG659" s="266"/>
      <c r="AH659" s="266"/>
      <c r="AI659" s="266"/>
      <c r="AJ659" s="266"/>
      <c r="AK659" s="266"/>
      <c r="AL659" s="1060"/>
      <c r="AM659" s="1061"/>
      <c r="AN659" s="1061"/>
      <c r="AO659" s="1061"/>
      <c r="AP659" s="1061"/>
      <c r="AQ659" s="1061"/>
      <c r="AR659" s="469"/>
      <c r="AS659" s="469"/>
      <c r="AT659" s="469"/>
      <c r="AU659" s="469"/>
      <c r="AV659" s="469"/>
      <c r="AW659" s="469"/>
      <c r="AX659" s="469"/>
    </row>
    <row r="660" spans="2:50" ht="24" customHeight="1">
      <c r="B660" s="264">
        <v>5</v>
      </c>
      <c r="C660" s="264">
        <v>1</v>
      </c>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c r="AA660" s="266"/>
      <c r="AB660" s="266"/>
      <c r="AC660" s="266"/>
      <c r="AD660" s="266"/>
      <c r="AE660" s="266"/>
      <c r="AF660" s="266"/>
      <c r="AG660" s="266"/>
      <c r="AH660" s="266"/>
      <c r="AI660" s="266"/>
      <c r="AJ660" s="266"/>
      <c r="AK660" s="266"/>
      <c r="AL660" s="267"/>
      <c r="AM660" s="266"/>
      <c r="AN660" s="266"/>
      <c r="AO660" s="266"/>
      <c r="AP660" s="266"/>
      <c r="AQ660" s="266"/>
      <c r="AR660" s="266"/>
      <c r="AS660" s="266"/>
      <c r="AT660" s="266"/>
      <c r="AU660" s="266"/>
      <c r="AV660" s="266"/>
      <c r="AW660" s="266"/>
      <c r="AX660" s="266"/>
    </row>
    <row r="661" spans="2:50" ht="24" customHeight="1">
      <c r="B661" s="264">
        <v>6</v>
      </c>
      <c r="C661" s="264">
        <v>1</v>
      </c>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266"/>
      <c r="AE661" s="266"/>
      <c r="AF661" s="266"/>
      <c r="AG661" s="266"/>
      <c r="AH661" s="266"/>
      <c r="AI661" s="266"/>
      <c r="AJ661" s="266"/>
      <c r="AK661" s="266"/>
      <c r="AL661" s="267"/>
      <c r="AM661" s="266"/>
      <c r="AN661" s="266"/>
      <c r="AO661" s="266"/>
      <c r="AP661" s="266"/>
      <c r="AQ661" s="266"/>
      <c r="AR661" s="266"/>
      <c r="AS661" s="266"/>
      <c r="AT661" s="266"/>
      <c r="AU661" s="266"/>
      <c r="AV661" s="266"/>
      <c r="AW661" s="266"/>
      <c r="AX661" s="266"/>
    </row>
    <row r="662" spans="2:50" ht="24" customHeight="1">
      <c r="B662" s="264">
        <v>7</v>
      </c>
      <c r="C662" s="264">
        <v>1</v>
      </c>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66"/>
      <c r="AE662" s="266"/>
      <c r="AF662" s="266"/>
      <c r="AG662" s="266"/>
      <c r="AH662" s="266"/>
      <c r="AI662" s="266"/>
      <c r="AJ662" s="266"/>
      <c r="AK662" s="266"/>
      <c r="AL662" s="267"/>
      <c r="AM662" s="266"/>
      <c r="AN662" s="266"/>
      <c r="AO662" s="266"/>
      <c r="AP662" s="266"/>
      <c r="AQ662" s="266"/>
      <c r="AR662" s="266"/>
      <c r="AS662" s="266"/>
      <c r="AT662" s="266"/>
      <c r="AU662" s="266"/>
      <c r="AV662" s="266"/>
      <c r="AW662" s="266"/>
      <c r="AX662" s="266"/>
    </row>
    <row r="663" spans="2:50" ht="24" customHeight="1">
      <c r="B663" s="264">
        <v>8</v>
      </c>
      <c r="C663" s="264">
        <v>1</v>
      </c>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66"/>
      <c r="AE663" s="266"/>
      <c r="AF663" s="266"/>
      <c r="AG663" s="266"/>
      <c r="AH663" s="266"/>
      <c r="AI663" s="266"/>
      <c r="AJ663" s="266"/>
      <c r="AK663" s="266"/>
      <c r="AL663" s="267"/>
      <c r="AM663" s="266"/>
      <c r="AN663" s="266"/>
      <c r="AO663" s="266"/>
      <c r="AP663" s="266"/>
      <c r="AQ663" s="266"/>
      <c r="AR663" s="266"/>
      <c r="AS663" s="266"/>
      <c r="AT663" s="266"/>
      <c r="AU663" s="266"/>
      <c r="AV663" s="266"/>
      <c r="AW663" s="266"/>
      <c r="AX663" s="266"/>
    </row>
    <row r="664" spans="2:50" ht="24" customHeight="1">
      <c r="B664" s="264">
        <v>9</v>
      </c>
      <c r="C664" s="264">
        <v>1</v>
      </c>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66"/>
      <c r="AE664" s="266"/>
      <c r="AF664" s="266"/>
      <c r="AG664" s="266"/>
      <c r="AH664" s="266"/>
      <c r="AI664" s="266"/>
      <c r="AJ664" s="266"/>
      <c r="AK664" s="266"/>
      <c r="AL664" s="267"/>
      <c r="AM664" s="266"/>
      <c r="AN664" s="266"/>
      <c r="AO664" s="266"/>
      <c r="AP664" s="266"/>
      <c r="AQ664" s="266"/>
      <c r="AR664" s="266"/>
      <c r="AS664" s="266"/>
      <c r="AT664" s="266"/>
      <c r="AU664" s="266"/>
      <c r="AV664" s="266"/>
      <c r="AW664" s="266"/>
      <c r="AX664" s="266"/>
    </row>
    <row r="665" spans="2:50" ht="24" customHeight="1">
      <c r="B665" s="264">
        <v>10</v>
      </c>
      <c r="C665" s="264">
        <v>1</v>
      </c>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66"/>
      <c r="AE665" s="266"/>
      <c r="AF665" s="266"/>
      <c r="AG665" s="266"/>
      <c r="AH665" s="266"/>
      <c r="AI665" s="266"/>
      <c r="AJ665" s="266"/>
      <c r="AK665" s="266"/>
      <c r="AL665" s="267"/>
      <c r="AM665" s="266"/>
      <c r="AN665" s="266"/>
      <c r="AO665" s="266"/>
      <c r="AP665" s="266"/>
      <c r="AQ665" s="266"/>
      <c r="AR665" s="266"/>
      <c r="AS665" s="266"/>
      <c r="AT665" s="266"/>
      <c r="AU665" s="266"/>
      <c r="AV665" s="266"/>
      <c r="AW665" s="266"/>
      <c r="AX665" s="266"/>
    </row>
    <row r="666" spans="2:50">
      <c r="C666" s="213" t="s">
        <v>1361</v>
      </c>
    </row>
    <row r="668" spans="2:50" ht="34.5" customHeight="1">
      <c r="B668" s="264"/>
      <c r="C668" s="264"/>
      <c r="D668" s="269" t="s">
        <v>1305</v>
      </c>
      <c r="E668" s="269"/>
      <c r="F668" s="269"/>
      <c r="G668" s="269"/>
      <c r="H668" s="269"/>
      <c r="I668" s="269"/>
      <c r="J668" s="269"/>
      <c r="K668" s="269"/>
      <c r="L668" s="269"/>
      <c r="M668" s="269"/>
      <c r="N668" s="269" t="s">
        <v>1304</v>
      </c>
      <c r="O668" s="269"/>
      <c r="P668" s="269"/>
      <c r="Q668" s="269"/>
      <c r="R668" s="269"/>
      <c r="S668" s="269"/>
      <c r="T668" s="269"/>
      <c r="U668" s="269"/>
      <c r="V668" s="269"/>
      <c r="W668" s="269"/>
      <c r="X668" s="269"/>
      <c r="Y668" s="269"/>
      <c r="Z668" s="269"/>
      <c r="AA668" s="269"/>
      <c r="AB668" s="269"/>
      <c r="AC668" s="269"/>
      <c r="AD668" s="269"/>
      <c r="AE668" s="269"/>
      <c r="AF668" s="269"/>
      <c r="AG668" s="269"/>
      <c r="AH668" s="269"/>
      <c r="AI668" s="269"/>
      <c r="AJ668" s="269"/>
      <c r="AK668" s="269"/>
      <c r="AL668" s="297" t="s">
        <v>1303</v>
      </c>
      <c r="AM668" s="269"/>
      <c r="AN668" s="269"/>
      <c r="AO668" s="269"/>
      <c r="AP668" s="269"/>
      <c r="AQ668" s="269"/>
      <c r="AR668" s="269" t="s">
        <v>160</v>
      </c>
      <c r="AS668" s="269"/>
      <c r="AT668" s="269"/>
      <c r="AU668" s="269"/>
      <c r="AV668" s="269" t="s">
        <v>161</v>
      </c>
      <c r="AW668" s="269"/>
      <c r="AX668" s="269"/>
    </row>
    <row r="669" spans="2:50" ht="24" customHeight="1">
      <c r="B669" s="264">
        <v>1</v>
      </c>
      <c r="C669" s="264">
        <v>1</v>
      </c>
      <c r="D669" s="266" t="s">
        <v>1360</v>
      </c>
      <c r="E669" s="266"/>
      <c r="F669" s="266"/>
      <c r="G669" s="266"/>
      <c r="H669" s="266"/>
      <c r="I669" s="266"/>
      <c r="J669" s="266"/>
      <c r="K669" s="266"/>
      <c r="L669" s="266"/>
      <c r="M669" s="266"/>
      <c r="N669" s="266" t="s">
        <v>1040</v>
      </c>
      <c r="O669" s="266"/>
      <c r="P669" s="266"/>
      <c r="Q669" s="266"/>
      <c r="R669" s="266"/>
      <c r="S669" s="266"/>
      <c r="T669" s="266"/>
      <c r="U669" s="266"/>
      <c r="V669" s="266"/>
      <c r="W669" s="266"/>
      <c r="X669" s="266"/>
      <c r="Y669" s="266"/>
      <c r="Z669" s="266"/>
      <c r="AA669" s="266"/>
      <c r="AB669" s="266"/>
      <c r="AC669" s="266"/>
      <c r="AD669" s="266"/>
      <c r="AE669" s="266"/>
      <c r="AF669" s="266"/>
      <c r="AG669" s="266"/>
      <c r="AH669" s="266"/>
      <c r="AI669" s="266"/>
      <c r="AJ669" s="266"/>
      <c r="AK669" s="266"/>
      <c r="AL669" s="1060">
        <f>90513/1000000</f>
        <v>9.0512999999999996E-2</v>
      </c>
      <c r="AM669" s="1061"/>
      <c r="AN669" s="1061"/>
      <c r="AO669" s="1061"/>
      <c r="AP669" s="1061"/>
      <c r="AQ669" s="1061"/>
      <c r="AR669" s="469" t="s">
        <v>1309</v>
      </c>
      <c r="AS669" s="469"/>
      <c r="AT669" s="469"/>
      <c r="AU669" s="469"/>
      <c r="AV669" s="469" t="s">
        <v>1309</v>
      </c>
      <c r="AW669" s="469"/>
      <c r="AX669" s="469"/>
    </row>
    <row r="670" spans="2:50" ht="24" customHeight="1">
      <c r="B670" s="264">
        <v>2</v>
      </c>
      <c r="C670" s="264">
        <v>1</v>
      </c>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66"/>
      <c r="AE670" s="266"/>
      <c r="AF670" s="266"/>
      <c r="AG670" s="266"/>
      <c r="AH670" s="266"/>
      <c r="AI670" s="266"/>
      <c r="AJ670" s="266"/>
      <c r="AK670" s="266"/>
      <c r="AL670" s="1060"/>
      <c r="AM670" s="1061"/>
      <c r="AN670" s="1061"/>
      <c r="AO670" s="1061"/>
      <c r="AP670" s="1061"/>
      <c r="AQ670" s="1061"/>
      <c r="AR670" s="469"/>
      <c r="AS670" s="469"/>
      <c r="AT670" s="469"/>
      <c r="AU670" s="469"/>
      <c r="AV670" s="469"/>
      <c r="AW670" s="469"/>
      <c r="AX670" s="469"/>
    </row>
    <row r="671" spans="2:50" ht="24" customHeight="1">
      <c r="B671" s="264">
        <v>3</v>
      </c>
      <c r="C671" s="264">
        <v>1</v>
      </c>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66"/>
      <c r="AE671" s="266"/>
      <c r="AF671" s="266"/>
      <c r="AG671" s="266"/>
      <c r="AH671" s="266"/>
      <c r="AI671" s="266"/>
      <c r="AJ671" s="266"/>
      <c r="AK671" s="266"/>
      <c r="AL671" s="1060"/>
      <c r="AM671" s="1061"/>
      <c r="AN671" s="1061"/>
      <c r="AO671" s="1061"/>
      <c r="AP671" s="1061"/>
      <c r="AQ671" s="1061"/>
      <c r="AR671" s="469"/>
      <c r="AS671" s="469"/>
      <c r="AT671" s="469"/>
      <c r="AU671" s="469"/>
      <c r="AV671" s="469"/>
      <c r="AW671" s="469"/>
      <c r="AX671" s="469"/>
    </row>
    <row r="672" spans="2:50" ht="24" customHeight="1">
      <c r="B672" s="264">
        <v>4</v>
      </c>
      <c r="C672" s="264">
        <v>1</v>
      </c>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66"/>
      <c r="AE672" s="266"/>
      <c r="AF672" s="266"/>
      <c r="AG672" s="266"/>
      <c r="AH672" s="266"/>
      <c r="AI672" s="266"/>
      <c r="AJ672" s="266"/>
      <c r="AK672" s="266"/>
      <c r="AL672" s="1060"/>
      <c r="AM672" s="1061"/>
      <c r="AN672" s="1061"/>
      <c r="AO672" s="1061"/>
      <c r="AP672" s="1061"/>
      <c r="AQ672" s="1061"/>
      <c r="AR672" s="469"/>
      <c r="AS672" s="469"/>
      <c r="AT672" s="469"/>
      <c r="AU672" s="469"/>
      <c r="AV672" s="469"/>
      <c r="AW672" s="469"/>
      <c r="AX672" s="469"/>
    </row>
    <row r="673" spans="2:51" ht="24" customHeight="1">
      <c r="B673" s="264">
        <v>5</v>
      </c>
      <c r="C673" s="264">
        <v>1</v>
      </c>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F673" s="266"/>
      <c r="AG673" s="266"/>
      <c r="AH673" s="266"/>
      <c r="AI673" s="266"/>
      <c r="AJ673" s="266"/>
      <c r="AK673" s="266"/>
      <c r="AL673" s="267"/>
      <c r="AM673" s="266"/>
      <c r="AN673" s="266"/>
      <c r="AO673" s="266"/>
      <c r="AP673" s="266"/>
      <c r="AQ673" s="266"/>
      <c r="AR673" s="266"/>
      <c r="AS673" s="266"/>
      <c r="AT673" s="266"/>
      <c r="AU673" s="266"/>
      <c r="AV673" s="266"/>
      <c r="AW673" s="266"/>
      <c r="AX673" s="266"/>
    </row>
    <row r="674" spans="2:51" ht="24" customHeight="1">
      <c r="B674" s="264">
        <v>6</v>
      </c>
      <c r="C674" s="264">
        <v>1</v>
      </c>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66"/>
      <c r="AE674" s="266"/>
      <c r="AF674" s="266"/>
      <c r="AG674" s="266"/>
      <c r="AH674" s="266"/>
      <c r="AI674" s="266"/>
      <c r="AJ674" s="266"/>
      <c r="AK674" s="266"/>
      <c r="AL674" s="267"/>
      <c r="AM674" s="266"/>
      <c r="AN674" s="266"/>
      <c r="AO674" s="266"/>
      <c r="AP674" s="266"/>
      <c r="AQ674" s="266"/>
      <c r="AR674" s="266"/>
      <c r="AS674" s="266"/>
      <c r="AT674" s="266"/>
      <c r="AU674" s="266"/>
      <c r="AV674" s="266"/>
      <c r="AW674" s="266"/>
      <c r="AX674" s="266"/>
    </row>
    <row r="675" spans="2:51" ht="24" customHeight="1">
      <c r="B675" s="264">
        <v>7</v>
      </c>
      <c r="C675" s="264">
        <v>1</v>
      </c>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66"/>
      <c r="AE675" s="266"/>
      <c r="AF675" s="266"/>
      <c r="AG675" s="266"/>
      <c r="AH675" s="266"/>
      <c r="AI675" s="266"/>
      <c r="AJ675" s="266"/>
      <c r="AK675" s="266"/>
      <c r="AL675" s="267"/>
      <c r="AM675" s="266"/>
      <c r="AN675" s="266"/>
      <c r="AO675" s="266"/>
      <c r="AP675" s="266"/>
      <c r="AQ675" s="266"/>
      <c r="AR675" s="266"/>
      <c r="AS675" s="266"/>
      <c r="AT675" s="266"/>
      <c r="AU675" s="266"/>
      <c r="AV675" s="266"/>
      <c r="AW675" s="266"/>
      <c r="AX675" s="266"/>
    </row>
    <row r="676" spans="2:51" ht="24" customHeight="1">
      <c r="B676" s="264">
        <v>8</v>
      </c>
      <c r="C676" s="264">
        <v>1</v>
      </c>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66"/>
      <c r="AE676" s="266"/>
      <c r="AF676" s="266"/>
      <c r="AG676" s="266"/>
      <c r="AH676" s="266"/>
      <c r="AI676" s="266"/>
      <c r="AJ676" s="266"/>
      <c r="AK676" s="266"/>
      <c r="AL676" s="267"/>
      <c r="AM676" s="266"/>
      <c r="AN676" s="266"/>
      <c r="AO676" s="266"/>
      <c r="AP676" s="266"/>
      <c r="AQ676" s="266"/>
      <c r="AR676" s="266"/>
      <c r="AS676" s="266"/>
      <c r="AT676" s="266"/>
      <c r="AU676" s="266"/>
      <c r="AV676" s="266"/>
      <c r="AW676" s="266"/>
      <c r="AX676" s="266"/>
    </row>
    <row r="677" spans="2:51" ht="24" customHeight="1">
      <c r="B677" s="264">
        <v>9</v>
      </c>
      <c r="C677" s="264">
        <v>1</v>
      </c>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66"/>
      <c r="AE677" s="266"/>
      <c r="AF677" s="266"/>
      <c r="AG677" s="266"/>
      <c r="AH677" s="266"/>
      <c r="AI677" s="266"/>
      <c r="AJ677" s="266"/>
      <c r="AK677" s="266"/>
      <c r="AL677" s="267"/>
      <c r="AM677" s="266"/>
      <c r="AN677" s="266"/>
      <c r="AO677" s="266"/>
      <c r="AP677" s="266"/>
      <c r="AQ677" s="266"/>
      <c r="AR677" s="266"/>
      <c r="AS677" s="266"/>
      <c r="AT677" s="266"/>
      <c r="AU677" s="266"/>
      <c r="AV677" s="266"/>
      <c r="AW677" s="266"/>
      <c r="AX677" s="266"/>
    </row>
    <row r="678" spans="2:51" ht="24" customHeight="1">
      <c r="B678" s="264">
        <v>10</v>
      </c>
      <c r="C678" s="264">
        <v>1</v>
      </c>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66"/>
      <c r="AE678" s="266"/>
      <c r="AF678" s="266"/>
      <c r="AG678" s="266"/>
      <c r="AH678" s="266"/>
      <c r="AI678" s="266"/>
      <c r="AJ678" s="266"/>
      <c r="AK678" s="266"/>
      <c r="AL678" s="267"/>
      <c r="AM678" s="266"/>
      <c r="AN678" s="266"/>
      <c r="AO678" s="266"/>
      <c r="AP678" s="266"/>
      <c r="AQ678" s="266"/>
      <c r="AR678" s="266"/>
      <c r="AS678" s="266"/>
      <c r="AT678" s="266"/>
      <c r="AU678" s="266"/>
      <c r="AV678" s="266"/>
      <c r="AW678" s="266"/>
      <c r="AX678" s="266"/>
    </row>
    <row r="680" spans="2:51" ht="21.75" customHeight="1" thickBot="1">
      <c r="AK680" s="271"/>
      <c r="AL680" s="271"/>
      <c r="AM680" s="271"/>
      <c r="AN680" s="271"/>
      <c r="AO680" s="271"/>
      <c r="AP680" s="271"/>
      <c r="AQ680" s="271"/>
      <c r="AR680" s="810" t="s">
        <v>113</v>
      </c>
      <c r="AS680" s="810"/>
      <c r="AT680" s="810"/>
      <c r="AU680" s="810"/>
      <c r="AV680" s="810"/>
      <c r="AW680" s="810"/>
      <c r="AX680" s="810"/>
      <c r="AY680" s="810"/>
    </row>
    <row r="681" spans="2:51" ht="21" customHeight="1">
      <c r="B681" s="275" t="s">
        <v>114</v>
      </c>
      <c r="C681" s="276"/>
      <c r="D681" s="276"/>
      <c r="E681" s="276"/>
      <c r="F681" s="276"/>
      <c r="G681" s="276"/>
      <c r="H681" s="830" t="s">
        <v>1359</v>
      </c>
      <c r="I681" s="831"/>
      <c r="J681" s="831"/>
      <c r="K681" s="831"/>
      <c r="L681" s="831"/>
      <c r="M681" s="831"/>
      <c r="N681" s="831"/>
      <c r="O681" s="831"/>
      <c r="P681" s="831"/>
      <c r="Q681" s="831"/>
      <c r="R681" s="831"/>
      <c r="S681" s="831"/>
      <c r="T681" s="831"/>
      <c r="U681" s="831"/>
      <c r="V681" s="831"/>
      <c r="W681" s="831"/>
      <c r="X681" s="831"/>
      <c r="Y681" s="831"/>
      <c r="Z681" s="279" t="s">
        <v>1297</v>
      </c>
      <c r="AA681" s="280"/>
      <c r="AB681" s="280"/>
      <c r="AC681" s="280"/>
      <c r="AD681" s="280"/>
      <c r="AE681" s="281"/>
      <c r="AF681" s="826" t="s">
        <v>1018</v>
      </c>
      <c r="AG681" s="826"/>
      <c r="AH681" s="826"/>
      <c r="AI681" s="826"/>
      <c r="AJ681" s="826"/>
      <c r="AK681" s="826"/>
      <c r="AL681" s="826"/>
      <c r="AM681" s="826"/>
      <c r="AN681" s="826"/>
      <c r="AO681" s="826"/>
      <c r="AP681" s="826"/>
      <c r="AQ681" s="832"/>
      <c r="AR681" s="283" t="s">
        <v>6</v>
      </c>
      <c r="AS681" s="282"/>
      <c r="AT681" s="282"/>
      <c r="AU681" s="282"/>
      <c r="AV681" s="282"/>
      <c r="AW681" s="282"/>
      <c r="AX681" s="282"/>
      <c r="AY681" s="284"/>
    </row>
    <row r="682" spans="2:51" ht="28.15" customHeight="1">
      <c r="B682" s="285" t="s">
        <v>7</v>
      </c>
      <c r="C682" s="286"/>
      <c r="D682" s="286"/>
      <c r="E682" s="286"/>
      <c r="F682" s="286"/>
      <c r="G682" s="287"/>
      <c r="H682" s="813" t="s">
        <v>1358</v>
      </c>
      <c r="I682" s="814"/>
      <c r="J682" s="814"/>
      <c r="K682" s="814"/>
      <c r="L682" s="814"/>
      <c r="M682" s="814"/>
      <c r="N682" s="814"/>
      <c r="O682" s="814"/>
      <c r="P682" s="814"/>
      <c r="Q682" s="814"/>
      <c r="R682" s="814"/>
      <c r="S682" s="814"/>
      <c r="T682" s="814"/>
      <c r="U682" s="814"/>
      <c r="V682" s="814"/>
      <c r="W682" s="815"/>
      <c r="X682" s="815"/>
      <c r="Y682" s="815"/>
      <c r="Z682" s="291" t="s">
        <v>8</v>
      </c>
      <c r="AA682" s="292"/>
      <c r="AB682" s="292"/>
      <c r="AC682" s="292"/>
      <c r="AD682" s="292"/>
      <c r="AE682" s="293"/>
      <c r="AF682" s="816" t="s">
        <v>1695</v>
      </c>
      <c r="AG682" s="816"/>
      <c r="AH682" s="816"/>
      <c r="AI682" s="816"/>
      <c r="AJ682" s="816"/>
      <c r="AK682" s="816"/>
      <c r="AL682" s="816"/>
      <c r="AM682" s="816"/>
      <c r="AN682" s="816"/>
      <c r="AO682" s="816"/>
      <c r="AP682" s="816"/>
      <c r="AQ682" s="817"/>
      <c r="AR682" s="818" t="s">
        <v>1107</v>
      </c>
      <c r="AS682" s="819"/>
      <c r="AT682" s="819"/>
      <c r="AU682" s="819"/>
      <c r="AV682" s="819"/>
      <c r="AW682" s="819"/>
      <c r="AX682" s="819"/>
      <c r="AY682" s="820"/>
    </row>
    <row r="683" spans="2:51" ht="30.75" customHeight="1">
      <c r="B683" s="361" t="s">
        <v>11</v>
      </c>
      <c r="C683" s="362"/>
      <c r="D683" s="362"/>
      <c r="E683" s="362"/>
      <c r="F683" s="362"/>
      <c r="G683" s="362"/>
      <c r="H683" s="800" t="s">
        <v>12</v>
      </c>
      <c r="I683" s="801"/>
      <c r="J683" s="801"/>
      <c r="K683" s="801"/>
      <c r="L683" s="801"/>
      <c r="M683" s="801"/>
      <c r="N683" s="801"/>
      <c r="O683" s="801"/>
      <c r="P683" s="801"/>
      <c r="Q683" s="801"/>
      <c r="R683" s="801"/>
      <c r="S683" s="801"/>
      <c r="T683" s="801"/>
      <c r="U683" s="801"/>
      <c r="V683" s="801"/>
      <c r="W683" s="801"/>
      <c r="X683" s="801"/>
      <c r="Y683" s="801"/>
      <c r="Z683" s="364" t="s">
        <v>13</v>
      </c>
      <c r="AA683" s="365"/>
      <c r="AB683" s="365"/>
      <c r="AC683" s="365"/>
      <c r="AD683" s="365"/>
      <c r="AE683" s="366"/>
      <c r="AF683" s="828" t="s">
        <v>332</v>
      </c>
      <c r="AG683" s="828"/>
      <c r="AH683" s="828"/>
      <c r="AI683" s="828"/>
      <c r="AJ683" s="828"/>
      <c r="AK683" s="828"/>
      <c r="AL683" s="828"/>
      <c r="AM683" s="828"/>
      <c r="AN683" s="828"/>
      <c r="AO683" s="828"/>
      <c r="AP683" s="828"/>
      <c r="AQ683" s="828"/>
      <c r="AR683" s="801"/>
      <c r="AS683" s="801"/>
      <c r="AT683" s="801"/>
      <c r="AU683" s="801"/>
      <c r="AV683" s="801"/>
      <c r="AW683" s="801"/>
      <c r="AX683" s="801"/>
      <c r="AY683" s="829"/>
    </row>
    <row r="684" spans="2:51" ht="18" customHeight="1">
      <c r="B684" s="370" t="s">
        <v>15</v>
      </c>
      <c r="C684" s="371"/>
      <c r="D684" s="371"/>
      <c r="E684" s="371"/>
      <c r="F684" s="371"/>
      <c r="G684" s="371"/>
      <c r="H684" s="802" t="s">
        <v>1357</v>
      </c>
      <c r="I684" s="803"/>
      <c r="J684" s="803"/>
      <c r="K684" s="803"/>
      <c r="L684" s="803"/>
      <c r="M684" s="803"/>
      <c r="N684" s="803"/>
      <c r="O684" s="803"/>
      <c r="P684" s="803"/>
      <c r="Q684" s="803"/>
      <c r="R684" s="803"/>
      <c r="S684" s="803"/>
      <c r="T684" s="803"/>
      <c r="U684" s="803"/>
      <c r="V684" s="803"/>
      <c r="W684" s="804"/>
      <c r="X684" s="804"/>
      <c r="Y684" s="804"/>
      <c r="Z684" s="380" t="s">
        <v>1292</v>
      </c>
      <c r="AA684" s="368"/>
      <c r="AB684" s="368"/>
      <c r="AC684" s="368"/>
      <c r="AD684" s="368"/>
      <c r="AE684" s="381"/>
      <c r="AF684" s="833"/>
      <c r="AG684" s="834"/>
      <c r="AH684" s="834"/>
      <c r="AI684" s="834"/>
      <c r="AJ684" s="834"/>
      <c r="AK684" s="834"/>
      <c r="AL684" s="834"/>
      <c r="AM684" s="834"/>
      <c r="AN684" s="834"/>
      <c r="AO684" s="834"/>
      <c r="AP684" s="834"/>
      <c r="AQ684" s="834"/>
      <c r="AR684" s="834"/>
      <c r="AS684" s="834"/>
      <c r="AT684" s="834"/>
      <c r="AU684" s="834"/>
      <c r="AV684" s="834"/>
      <c r="AW684" s="834"/>
      <c r="AX684" s="834"/>
      <c r="AY684" s="835"/>
    </row>
    <row r="685" spans="2:51" ht="24" customHeight="1">
      <c r="B685" s="372"/>
      <c r="C685" s="373"/>
      <c r="D685" s="373"/>
      <c r="E685" s="373"/>
      <c r="F685" s="373"/>
      <c r="G685" s="373"/>
      <c r="H685" s="805"/>
      <c r="I685" s="806"/>
      <c r="J685" s="806"/>
      <c r="K685" s="806"/>
      <c r="L685" s="806"/>
      <c r="M685" s="806"/>
      <c r="N685" s="806"/>
      <c r="O685" s="806"/>
      <c r="P685" s="806"/>
      <c r="Q685" s="806"/>
      <c r="R685" s="806"/>
      <c r="S685" s="806"/>
      <c r="T685" s="806"/>
      <c r="U685" s="806"/>
      <c r="V685" s="806"/>
      <c r="W685" s="807"/>
      <c r="X685" s="807"/>
      <c r="Y685" s="807"/>
      <c r="Z685" s="382"/>
      <c r="AA685" s="368"/>
      <c r="AB685" s="368"/>
      <c r="AC685" s="368"/>
      <c r="AD685" s="368"/>
      <c r="AE685" s="381"/>
      <c r="AF685" s="836"/>
      <c r="AG685" s="836"/>
      <c r="AH685" s="836"/>
      <c r="AI685" s="836"/>
      <c r="AJ685" s="836"/>
      <c r="AK685" s="836"/>
      <c r="AL685" s="836"/>
      <c r="AM685" s="836"/>
      <c r="AN685" s="836"/>
      <c r="AO685" s="836"/>
      <c r="AP685" s="836"/>
      <c r="AQ685" s="836"/>
      <c r="AR685" s="836"/>
      <c r="AS685" s="836"/>
      <c r="AT685" s="836"/>
      <c r="AU685" s="836"/>
      <c r="AV685" s="836"/>
      <c r="AW685" s="836"/>
      <c r="AX685" s="836"/>
      <c r="AY685" s="837"/>
    </row>
    <row r="686" spans="2:51" ht="29.25" customHeight="1">
      <c r="B686" s="298" t="s">
        <v>22</v>
      </c>
      <c r="C686" s="299"/>
      <c r="D686" s="299"/>
      <c r="E686" s="299"/>
      <c r="F686" s="299"/>
      <c r="G686" s="303"/>
      <c r="H686" s="304" t="s">
        <v>118</v>
      </c>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c r="AJ686" s="305"/>
      <c r="AK686" s="305"/>
      <c r="AL686" s="305"/>
      <c r="AM686" s="305"/>
      <c r="AN686" s="305"/>
      <c r="AO686" s="305"/>
      <c r="AP686" s="305"/>
      <c r="AQ686" s="305"/>
      <c r="AR686" s="305"/>
      <c r="AS686" s="305"/>
      <c r="AT686" s="305"/>
      <c r="AU686" s="305"/>
      <c r="AV686" s="305"/>
      <c r="AW686" s="305"/>
      <c r="AX686" s="305"/>
      <c r="AY686" s="306"/>
    </row>
    <row r="687" spans="2:51" ht="21" customHeight="1">
      <c r="B687" s="391" t="s">
        <v>24</v>
      </c>
      <c r="C687" s="392"/>
      <c r="D687" s="392"/>
      <c r="E687" s="392"/>
      <c r="F687" s="392"/>
      <c r="G687" s="393"/>
      <c r="H687" s="400"/>
      <c r="I687" s="401"/>
      <c r="J687" s="401"/>
      <c r="K687" s="401"/>
      <c r="L687" s="401"/>
      <c r="M687" s="401"/>
      <c r="N687" s="401"/>
      <c r="O687" s="401"/>
      <c r="P687" s="401"/>
      <c r="Q687" s="402" t="s">
        <v>25</v>
      </c>
      <c r="R687" s="403"/>
      <c r="S687" s="403"/>
      <c r="T687" s="403"/>
      <c r="U687" s="403"/>
      <c r="V687" s="403"/>
      <c r="W687" s="404"/>
      <c r="X687" s="402" t="s">
        <v>26</v>
      </c>
      <c r="Y687" s="403"/>
      <c r="Z687" s="403"/>
      <c r="AA687" s="403"/>
      <c r="AB687" s="403"/>
      <c r="AC687" s="403"/>
      <c r="AD687" s="404"/>
      <c r="AE687" s="402" t="s">
        <v>27</v>
      </c>
      <c r="AF687" s="403"/>
      <c r="AG687" s="403"/>
      <c r="AH687" s="403"/>
      <c r="AI687" s="403"/>
      <c r="AJ687" s="403"/>
      <c r="AK687" s="404"/>
      <c r="AL687" s="402" t="s">
        <v>28</v>
      </c>
      <c r="AM687" s="403"/>
      <c r="AN687" s="403"/>
      <c r="AO687" s="403"/>
      <c r="AP687" s="403"/>
      <c r="AQ687" s="403"/>
      <c r="AR687" s="404"/>
      <c r="AS687" s="402" t="s">
        <v>29</v>
      </c>
      <c r="AT687" s="403"/>
      <c r="AU687" s="403"/>
      <c r="AV687" s="403"/>
      <c r="AW687" s="403"/>
      <c r="AX687" s="403"/>
      <c r="AY687" s="426"/>
    </row>
    <row r="688" spans="2:51" ht="21" customHeight="1">
      <c r="B688" s="394"/>
      <c r="C688" s="395"/>
      <c r="D688" s="395"/>
      <c r="E688" s="395"/>
      <c r="F688" s="395"/>
      <c r="G688" s="396"/>
      <c r="H688" s="413" t="s">
        <v>30</v>
      </c>
      <c r="I688" s="414"/>
      <c r="J688" s="427" t="s">
        <v>31</v>
      </c>
      <c r="K688" s="428"/>
      <c r="L688" s="428"/>
      <c r="M688" s="428"/>
      <c r="N688" s="428"/>
      <c r="O688" s="428"/>
      <c r="P688" s="429"/>
      <c r="Q688" s="430">
        <v>4</v>
      </c>
      <c r="R688" s="430"/>
      <c r="S688" s="430"/>
      <c r="T688" s="430"/>
      <c r="U688" s="430"/>
      <c r="V688" s="430"/>
      <c r="W688" s="430"/>
      <c r="X688" s="430">
        <v>4</v>
      </c>
      <c r="Y688" s="430"/>
      <c r="Z688" s="430"/>
      <c r="AA688" s="430"/>
      <c r="AB688" s="430"/>
      <c r="AC688" s="430"/>
      <c r="AD688" s="430"/>
      <c r="AE688" s="430">
        <v>3</v>
      </c>
      <c r="AF688" s="430"/>
      <c r="AG688" s="430"/>
      <c r="AH688" s="430"/>
      <c r="AI688" s="430"/>
      <c r="AJ688" s="430"/>
      <c r="AK688" s="430"/>
      <c r="AL688" s="430">
        <v>2</v>
      </c>
      <c r="AM688" s="430"/>
      <c r="AN688" s="430"/>
      <c r="AO688" s="430"/>
      <c r="AP688" s="430"/>
      <c r="AQ688" s="430"/>
      <c r="AR688" s="430"/>
      <c r="AS688" s="430">
        <v>2</v>
      </c>
      <c r="AT688" s="430"/>
      <c r="AU688" s="430"/>
      <c r="AV688" s="430"/>
      <c r="AW688" s="430"/>
      <c r="AX688" s="430"/>
      <c r="AY688" s="431"/>
    </row>
    <row r="689" spans="1:60" ht="21" customHeight="1">
      <c r="B689" s="394"/>
      <c r="C689" s="395"/>
      <c r="D689" s="395"/>
      <c r="E689" s="395"/>
      <c r="F689" s="395"/>
      <c r="G689" s="396"/>
      <c r="H689" s="415"/>
      <c r="I689" s="416"/>
      <c r="J689" s="409" t="s">
        <v>32</v>
      </c>
      <c r="K689" s="410"/>
      <c r="L689" s="410"/>
      <c r="M689" s="410"/>
      <c r="N689" s="410"/>
      <c r="O689" s="410"/>
      <c r="P689" s="411"/>
      <c r="Q689" s="1099" t="s">
        <v>1291</v>
      </c>
      <c r="R689" s="405"/>
      <c r="S689" s="405"/>
      <c r="T689" s="405"/>
      <c r="U689" s="405"/>
      <c r="V689" s="405"/>
      <c r="W689" s="405"/>
      <c r="X689" s="1099" t="s">
        <v>1291</v>
      </c>
      <c r="Y689" s="405"/>
      <c r="Z689" s="405"/>
      <c r="AA689" s="405"/>
      <c r="AB689" s="405"/>
      <c r="AC689" s="405"/>
      <c r="AD689" s="405"/>
      <c r="AE689" s="1099" t="s">
        <v>1291</v>
      </c>
      <c r="AF689" s="405"/>
      <c r="AG689" s="405"/>
      <c r="AH689" s="405"/>
      <c r="AI689" s="405"/>
      <c r="AJ689" s="405"/>
      <c r="AK689" s="405"/>
      <c r="AL689" s="1099" t="s">
        <v>1291</v>
      </c>
      <c r="AM689" s="405"/>
      <c r="AN689" s="405"/>
      <c r="AO689" s="405"/>
      <c r="AP689" s="405"/>
      <c r="AQ689" s="405"/>
      <c r="AR689" s="405"/>
      <c r="AS689" s="432"/>
      <c r="AT689" s="432"/>
      <c r="AU689" s="432"/>
      <c r="AV689" s="432"/>
      <c r="AW689" s="432"/>
      <c r="AX689" s="432"/>
      <c r="AY689" s="433"/>
    </row>
    <row r="690" spans="1:60" ht="24.75" customHeight="1">
      <c r="B690" s="394"/>
      <c r="C690" s="395"/>
      <c r="D690" s="395"/>
      <c r="E690" s="395"/>
      <c r="F690" s="395"/>
      <c r="G690" s="396"/>
      <c r="H690" s="415"/>
      <c r="I690" s="416"/>
      <c r="J690" s="409" t="s">
        <v>34</v>
      </c>
      <c r="K690" s="410"/>
      <c r="L690" s="410"/>
      <c r="M690" s="410"/>
      <c r="N690" s="410"/>
      <c r="O690" s="410"/>
      <c r="P690" s="411"/>
      <c r="Q690" s="405">
        <v>0</v>
      </c>
      <c r="R690" s="405"/>
      <c r="S690" s="405"/>
      <c r="T690" s="405"/>
      <c r="U690" s="405"/>
      <c r="V690" s="405"/>
      <c r="W690" s="405"/>
      <c r="X690" s="405">
        <v>0</v>
      </c>
      <c r="Y690" s="405"/>
      <c r="Z690" s="405"/>
      <c r="AA690" s="405"/>
      <c r="AB690" s="405"/>
      <c r="AC690" s="405"/>
      <c r="AD690" s="405"/>
      <c r="AE690" s="405">
        <v>0</v>
      </c>
      <c r="AF690" s="405"/>
      <c r="AG690" s="405"/>
      <c r="AH690" s="405"/>
      <c r="AI690" s="405"/>
      <c r="AJ690" s="405"/>
      <c r="AK690" s="405"/>
      <c r="AL690" s="405">
        <v>0</v>
      </c>
      <c r="AM690" s="405"/>
      <c r="AN690" s="405"/>
      <c r="AO690" s="405"/>
      <c r="AP690" s="405"/>
      <c r="AQ690" s="405"/>
      <c r="AR690" s="405"/>
      <c r="AS690" s="432"/>
      <c r="AT690" s="432"/>
      <c r="AU690" s="432"/>
      <c r="AV690" s="432"/>
      <c r="AW690" s="432"/>
      <c r="AX690" s="432"/>
      <c r="AY690" s="433"/>
    </row>
    <row r="691" spans="1:60" ht="24.75" customHeight="1">
      <c r="B691" s="394"/>
      <c r="C691" s="395"/>
      <c r="D691" s="395"/>
      <c r="E691" s="395"/>
      <c r="F691" s="395"/>
      <c r="G691" s="396"/>
      <c r="H691" s="417"/>
      <c r="I691" s="418"/>
      <c r="J691" s="406" t="s">
        <v>35</v>
      </c>
      <c r="K691" s="407"/>
      <c r="L691" s="407"/>
      <c r="M691" s="407"/>
      <c r="N691" s="407"/>
      <c r="O691" s="407"/>
      <c r="P691" s="408"/>
      <c r="Q691" s="412">
        <v>4</v>
      </c>
      <c r="R691" s="412"/>
      <c r="S691" s="412"/>
      <c r="T691" s="412"/>
      <c r="U691" s="412"/>
      <c r="V691" s="412"/>
      <c r="W691" s="412"/>
      <c r="X691" s="412">
        <v>4</v>
      </c>
      <c r="Y691" s="412"/>
      <c r="Z691" s="412"/>
      <c r="AA691" s="412"/>
      <c r="AB691" s="412"/>
      <c r="AC691" s="412"/>
      <c r="AD691" s="412"/>
      <c r="AE691" s="412">
        <v>3</v>
      </c>
      <c r="AF691" s="412"/>
      <c r="AG691" s="412"/>
      <c r="AH691" s="412"/>
      <c r="AI691" s="412"/>
      <c r="AJ691" s="412"/>
      <c r="AK691" s="412"/>
      <c r="AL691" s="412">
        <v>2</v>
      </c>
      <c r="AM691" s="412"/>
      <c r="AN691" s="412"/>
      <c r="AO691" s="412"/>
      <c r="AP691" s="412"/>
      <c r="AQ691" s="412"/>
      <c r="AR691" s="412"/>
      <c r="AS691" s="412">
        <v>2</v>
      </c>
      <c r="AT691" s="412"/>
      <c r="AU691" s="412"/>
      <c r="AV691" s="412"/>
      <c r="AW691" s="412"/>
      <c r="AX691" s="412"/>
      <c r="AY691" s="412"/>
    </row>
    <row r="692" spans="1:60" ht="24.75" customHeight="1">
      <c r="B692" s="394"/>
      <c r="C692" s="395"/>
      <c r="D692" s="395"/>
      <c r="E692" s="395"/>
      <c r="F692" s="395"/>
      <c r="G692" s="396"/>
      <c r="H692" s="419" t="s">
        <v>36</v>
      </c>
      <c r="I692" s="420"/>
      <c r="J692" s="420"/>
      <c r="K692" s="420"/>
      <c r="L692" s="420"/>
      <c r="M692" s="420"/>
      <c r="N692" s="420"/>
      <c r="O692" s="420"/>
      <c r="P692" s="420"/>
      <c r="Q692" s="421">
        <v>1</v>
      </c>
      <c r="R692" s="421"/>
      <c r="S692" s="421"/>
      <c r="T692" s="421"/>
      <c r="U692" s="421"/>
      <c r="V692" s="421"/>
      <c r="W692" s="421"/>
      <c r="X692" s="421">
        <v>1</v>
      </c>
      <c r="Y692" s="421"/>
      <c r="Z692" s="421"/>
      <c r="AA692" s="421"/>
      <c r="AB692" s="421"/>
      <c r="AC692" s="421"/>
      <c r="AD692" s="421"/>
      <c r="AE692" s="421">
        <v>2.6</v>
      </c>
      <c r="AF692" s="421"/>
      <c r="AG692" s="421"/>
      <c r="AH692" s="421"/>
      <c r="AI692" s="421"/>
      <c r="AJ692" s="421"/>
      <c r="AK692" s="421"/>
      <c r="AL692" s="389"/>
      <c r="AM692" s="389"/>
      <c r="AN692" s="389"/>
      <c r="AO692" s="389"/>
      <c r="AP692" s="389"/>
      <c r="AQ692" s="389"/>
      <c r="AR692" s="389"/>
      <c r="AS692" s="389"/>
      <c r="AT692" s="389"/>
      <c r="AU692" s="389"/>
      <c r="AV692" s="389"/>
      <c r="AW692" s="389"/>
      <c r="AX692" s="389"/>
      <c r="AY692" s="390"/>
      <c r="BH692" s="18"/>
    </row>
    <row r="693" spans="1:60" ht="24.75" customHeight="1">
      <c r="B693" s="397"/>
      <c r="C693" s="398"/>
      <c r="D693" s="398"/>
      <c r="E693" s="398"/>
      <c r="F693" s="398"/>
      <c r="G693" s="399"/>
      <c r="H693" s="419" t="s">
        <v>37</v>
      </c>
      <c r="I693" s="420"/>
      <c r="J693" s="420"/>
      <c r="K693" s="420"/>
      <c r="L693" s="420"/>
      <c r="M693" s="420"/>
      <c r="N693" s="420"/>
      <c r="O693" s="420"/>
      <c r="P693" s="420"/>
      <c r="Q693" s="421">
        <v>28</v>
      </c>
      <c r="R693" s="421"/>
      <c r="S693" s="421"/>
      <c r="T693" s="421"/>
      <c r="U693" s="421"/>
      <c r="V693" s="421"/>
      <c r="W693" s="421"/>
      <c r="X693" s="421">
        <v>28</v>
      </c>
      <c r="Y693" s="421"/>
      <c r="Z693" s="421"/>
      <c r="AA693" s="421"/>
      <c r="AB693" s="421"/>
      <c r="AC693" s="421"/>
      <c r="AD693" s="421"/>
      <c r="AE693" s="421">
        <v>99.6</v>
      </c>
      <c r="AF693" s="421"/>
      <c r="AG693" s="421"/>
      <c r="AH693" s="421"/>
      <c r="AI693" s="421"/>
      <c r="AJ693" s="421"/>
      <c r="AK693" s="421"/>
      <c r="AL693" s="389"/>
      <c r="AM693" s="389"/>
      <c r="AN693" s="389"/>
      <c r="AO693" s="389"/>
      <c r="AP693" s="389"/>
      <c r="AQ693" s="389"/>
      <c r="AR693" s="389"/>
      <c r="AS693" s="389"/>
      <c r="AT693" s="389"/>
      <c r="AU693" s="389"/>
      <c r="AV693" s="389"/>
      <c r="AW693" s="389"/>
      <c r="AX693" s="389"/>
      <c r="AY693" s="390"/>
    </row>
    <row r="694" spans="1:60" ht="23.1" customHeight="1">
      <c r="B694" s="546" t="s">
        <v>59</v>
      </c>
      <c r="C694" s="547"/>
      <c r="D694" s="493" t="s">
        <v>60</v>
      </c>
      <c r="E694" s="494"/>
      <c r="F694" s="494"/>
      <c r="G694" s="494"/>
      <c r="H694" s="494"/>
      <c r="I694" s="494"/>
      <c r="J694" s="494"/>
      <c r="K694" s="494"/>
      <c r="L694" s="495"/>
      <c r="M694" s="496" t="s">
        <v>61</v>
      </c>
      <c r="N694" s="496"/>
      <c r="O694" s="496"/>
      <c r="P694" s="496"/>
      <c r="Q694" s="496"/>
      <c r="R694" s="496"/>
      <c r="S694" s="497" t="s">
        <v>29</v>
      </c>
      <c r="T694" s="497"/>
      <c r="U694" s="497"/>
      <c r="V694" s="497"/>
      <c r="W694" s="497"/>
      <c r="X694" s="497"/>
      <c r="Y694" s="498"/>
      <c r="Z694" s="494"/>
      <c r="AA694" s="494"/>
      <c r="AB694" s="494"/>
      <c r="AC694" s="494"/>
      <c r="AD694" s="494"/>
      <c r="AE694" s="494"/>
      <c r="AF694" s="494"/>
      <c r="AG694" s="494"/>
      <c r="AH694" s="494"/>
      <c r="AI694" s="494"/>
      <c r="AJ694" s="494"/>
      <c r="AK694" s="494"/>
      <c r="AL694" s="494"/>
      <c r="AM694" s="494"/>
      <c r="AN694" s="494"/>
      <c r="AO694" s="494"/>
      <c r="AP694" s="494"/>
      <c r="AQ694" s="494"/>
      <c r="AR694" s="494"/>
      <c r="AS694" s="494"/>
      <c r="AT694" s="494"/>
      <c r="AU694" s="494"/>
      <c r="AV694" s="494"/>
      <c r="AW694" s="494"/>
      <c r="AX694" s="494"/>
      <c r="AY694" s="499"/>
    </row>
    <row r="695" spans="1:60" ht="23.1" customHeight="1">
      <c r="B695" s="548"/>
      <c r="C695" s="549"/>
      <c r="D695" s="1096" t="s">
        <v>148</v>
      </c>
      <c r="E695" s="1097"/>
      <c r="F695" s="1097"/>
      <c r="G695" s="1097"/>
      <c r="H695" s="1097"/>
      <c r="I695" s="1097"/>
      <c r="J695" s="1097"/>
      <c r="K695" s="1097"/>
      <c r="L695" s="1098"/>
      <c r="M695" s="1041">
        <v>2</v>
      </c>
      <c r="N695" s="1017"/>
      <c r="O695" s="1017"/>
      <c r="P695" s="1017"/>
      <c r="Q695" s="1017"/>
      <c r="R695" s="1018"/>
      <c r="S695" s="1041">
        <v>2</v>
      </c>
      <c r="T695" s="1017"/>
      <c r="U695" s="1017"/>
      <c r="V695" s="1017"/>
      <c r="W695" s="1017"/>
      <c r="X695" s="1018"/>
      <c r="Y695" s="792"/>
      <c r="Z695" s="444"/>
      <c r="AA695" s="444"/>
      <c r="AB695" s="444"/>
      <c r="AC695" s="444"/>
      <c r="AD695" s="444"/>
      <c r="AE695" s="444"/>
      <c r="AF695" s="444"/>
      <c r="AG695" s="444"/>
      <c r="AH695" s="444"/>
      <c r="AI695" s="444"/>
      <c r="AJ695" s="444"/>
      <c r="AK695" s="444"/>
      <c r="AL695" s="444"/>
      <c r="AM695" s="444"/>
      <c r="AN695" s="444"/>
      <c r="AO695" s="444"/>
      <c r="AP695" s="444"/>
      <c r="AQ695" s="444"/>
      <c r="AR695" s="444"/>
      <c r="AS695" s="444"/>
      <c r="AT695" s="444"/>
      <c r="AU695" s="444"/>
      <c r="AV695" s="444"/>
      <c r="AW695" s="444"/>
      <c r="AX695" s="444"/>
      <c r="AY695" s="445"/>
    </row>
    <row r="696" spans="1:60" ht="23.1" customHeight="1">
      <c r="B696" s="548"/>
      <c r="C696" s="549"/>
      <c r="D696" s="783" t="s">
        <v>298</v>
      </c>
      <c r="E696" s="784"/>
      <c r="F696" s="784"/>
      <c r="G696" s="784"/>
      <c r="H696" s="784"/>
      <c r="I696" s="784"/>
      <c r="J696" s="784"/>
      <c r="K696" s="784"/>
      <c r="L696" s="785"/>
      <c r="M696" s="486">
        <v>0</v>
      </c>
      <c r="N696" s="486"/>
      <c r="O696" s="486"/>
      <c r="P696" s="486"/>
      <c r="Q696" s="486"/>
      <c r="R696" s="486"/>
      <c r="S696" s="486">
        <v>0</v>
      </c>
      <c r="T696" s="486"/>
      <c r="U696" s="486"/>
      <c r="V696" s="486"/>
      <c r="W696" s="486"/>
      <c r="X696" s="486"/>
      <c r="Y696" s="478"/>
      <c r="Z696" s="479"/>
      <c r="AA696" s="479"/>
      <c r="AB696" s="479"/>
      <c r="AC696" s="479"/>
      <c r="AD696" s="479"/>
      <c r="AE696" s="479"/>
      <c r="AF696" s="479"/>
      <c r="AG696" s="479"/>
      <c r="AH696" s="479"/>
      <c r="AI696" s="479"/>
      <c r="AJ696" s="479"/>
      <c r="AK696" s="479"/>
      <c r="AL696" s="479"/>
      <c r="AM696" s="479"/>
      <c r="AN696" s="479"/>
      <c r="AO696" s="479"/>
      <c r="AP696" s="479"/>
      <c r="AQ696" s="479"/>
      <c r="AR696" s="479"/>
      <c r="AS696" s="479"/>
      <c r="AT696" s="479"/>
      <c r="AU696" s="479"/>
      <c r="AV696" s="479"/>
      <c r="AW696" s="479"/>
      <c r="AX696" s="479"/>
      <c r="AY696" s="480"/>
    </row>
    <row r="697" spans="1:60" ht="23.1" customHeight="1">
      <c r="B697" s="548"/>
      <c r="C697" s="549"/>
      <c r="D697" s="553"/>
      <c r="E697" s="554"/>
      <c r="F697" s="554"/>
      <c r="G697" s="554"/>
      <c r="H697" s="554"/>
      <c r="I697" s="554"/>
      <c r="J697" s="554"/>
      <c r="K697" s="554"/>
      <c r="L697" s="555"/>
      <c r="M697" s="486"/>
      <c r="N697" s="486"/>
      <c r="O697" s="486"/>
      <c r="P697" s="486"/>
      <c r="Q697" s="486"/>
      <c r="R697" s="486"/>
      <c r="S697" s="486"/>
      <c r="T697" s="486"/>
      <c r="U697" s="486"/>
      <c r="V697" s="486"/>
      <c r="W697" s="486"/>
      <c r="X697" s="486"/>
      <c r="Y697" s="478"/>
      <c r="Z697" s="479"/>
      <c r="AA697" s="479"/>
      <c r="AB697" s="479"/>
      <c r="AC697" s="479"/>
      <c r="AD697" s="479"/>
      <c r="AE697" s="479"/>
      <c r="AF697" s="479"/>
      <c r="AG697" s="479"/>
      <c r="AH697" s="479"/>
      <c r="AI697" s="479"/>
      <c r="AJ697" s="479"/>
      <c r="AK697" s="479"/>
      <c r="AL697" s="479"/>
      <c r="AM697" s="479"/>
      <c r="AN697" s="479"/>
      <c r="AO697" s="479"/>
      <c r="AP697" s="479"/>
      <c r="AQ697" s="479"/>
      <c r="AR697" s="479"/>
      <c r="AS697" s="479"/>
      <c r="AT697" s="479"/>
      <c r="AU697" s="479"/>
      <c r="AV697" s="479"/>
      <c r="AW697" s="479"/>
      <c r="AX697" s="479"/>
      <c r="AY697" s="480"/>
    </row>
    <row r="698" spans="1:60" ht="23.1" customHeight="1">
      <c r="B698" s="548"/>
      <c r="C698" s="549"/>
      <c r="D698" s="553"/>
      <c r="E698" s="554"/>
      <c r="F698" s="554"/>
      <c r="G698" s="554"/>
      <c r="H698" s="554"/>
      <c r="I698" s="554"/>
      <c r="J698" s="554"/>
      <c r="K698" s="554"/>
      <c r="L698" s="555"/>
      <c r="M698" s="486"/>
      <c r="N698" s="486"/>
      <c r="O698" s="486"/>
      <c r="P698" s="486"/>
      <c r="Q698" s="486"/>
      <c r="R698" s="486"/>
      <c r="S698" s="486"/>
      <c r="T698" s="486"/>
      <c r="U698" s="486"/>
      <c r="V698" s="486"/>
      <c r="W698" s="486"/>
      <c r="X698" s="486"/>
      <c r="Y698" s="478"/>
      <c r="Z698" s="479"/>
      <c r="AA698" s="479"/>
      <c r="AB698" s="479"/>
      <c r="AC698" s="479"/>
      <c r="AD698" s="479"/>
      <c r="AE698" s="479"/>
      <c r="AF698" s="479"/>
      <c r="AG698" s="479"/>
      <c r="AH698" s="479"/>
      <c r="AI698" s="479"/>
      <c r="AJ698" s="479"/>
      <c r="AK698" s="479"/>
      <c r="AL698" s="479"/>
      <c r="AM698" s="479"/>
      <c r="AN698" s="479"/>
      <c r="AO698" s="479"/>
      <c r="AP698" s="479"/>
      <c r="AQ698" s="479"/>
      <c r="AR698" s="479"/>
      <c r="AS698" s="479"/>
      <c r="AT698" s="479"/>
      <c r="AU698" s="479"/>
      <c r="AV698" s="479"/>
      <c r="AW698" s="479"/>
      <c r="AX698" s="479"/>
      <c r="AY698" s="480"/>
    </row>
    <row r="699" spans="1:60" ht="23.1" customHeight="1">
      <c r="B699" s="548"/>
      <c r="C699" s="549"/>
      <c r="D699" s="553"/>
      <c r="E699" s="554"/>
      <c r="F699" s="554"/>
      <c r="G699" s="554"/>
      <c r="H699" s="554"/>
      <c r="I699" s="554"/>
      <c r="J699" s="554"/>
      <c r="K699" s="554"/>
      <c r="L699" s="555"/>
      <c r="M699" s="486"/>
      <c r="N699" s="486"/>
      <c r="O699" s="486"/>
      <c r="P699" s="486"/>
      <c r="Q699" s="486"/>
      <c r="R699" s="486"/>
      <c r="S699" s="486"/>
      <c r="T699" s="486"/>
      <c r="U699" s="486"/>
      <c r="V699" s="486"/>
      <c r="W699" s="486"/>
      <c r="X699" s="486"/>
      <c r="Y699" s="478"/>
      <c r="Z699" s="479"/>
      <c r="AA699" s="479"/>
      <c r="AB699" s="479"/>
      <c r="AC699" s="479"/>
      <c r="AD699" s="479"/>
      <c r="AE699" s="479"/>
      <c r="AF699" s="479"/>
      <c r="AG699" s="479"/>
      <c r="AH699" s="479"/>
      <c r="AI699" s="479"/>
      <c r="AJ699" s="479"/>
      <c r="AK699" s="479"/>
      <c r="AL699" s="479"/>
      <c r="AM699" s="479"/>
      <c r="AN699" s="479"/>
      <c r="AO699" s="479"/>
      <c r="AP699" s="479"/>
      <c r="AQ699" s="479"/>
      <c r="AR699" s="479"/>
      <c r="AS699" s="479"/>
      <c r="AT699" s="479"/>
      <c r="AU699" s="479"/>
      <c r="AV699" s="479"/>
      <c r="AW699" s="479"/>
      <c r="AX699" s="479"/>
      <c r="AY699" s="480"/>
    </row>
    <row r="700" spans="1:60" ht="23.1" customHeight="1">
      <c r="B700" s="548"/>
      <c r="C700" s="549"/>
      <c r="D700" s="553"/>
      <c r="E700" s="554"/>
      <c r="F700" s="554"/>
      <c r="G700" s="554"/>
      <c r="H700" s="554"/>
      <c r="I700" s="554"/>
      <c r="J700" s="554"/>
      <c r="K700" s="554"/>
      <c r="L700" s="555"/>
      <c r="M700" s="486"/>
      <c r="N700" s="486"/>
      <c r="O700" s="486"/>
      <c r="P700" s="486"/>
      <c r="Q700" s="486"/>
      <c r="R700" s="486"/>
      <c r="S700" s="486"/>
      <c r="T700" s="486"/>
      <c r="U700" s="486"/>
      <c r="V700" s="486"/>
      <c r="W700" s="486"/>
      <c r="X700" s="486"/>
      <c r="Y700" s="478"/>
      <c r="Z700" s="479"/>
      <c r="AA700" s="479"/>
      <c r="AB700" s="479"/>
      <c r="AC700" s="479"/>
      <c r="AD700" s="479"/>
      <c r="AE700" s="479"/>
      <c r="AF700" s="479"/>
      <c r="AG700" s="479"/>
      <c r="AH700" s="479"/>
      <c r="AI700" s="479"/>
      <c r="AJ700" s="479"/>
      <c r="AK700" s="479"/>
      <c r="AL700" s="479"/>
      <c r="AM700" s="479"/>
      <c r="AN700" s="479"/>
      <c r="AO700" s="479"/>
      <c r="AP700" s="479"/>
      <c r="AQ700" s="479"/>
      <c r="AR700" s="479"/>
      <c r="AS700" s="479"/>
      <c r="AT700" s="479"/>
      <c r="AU700" s="479"/>
      <c r="AV700" s="479"/>
      <c r="AW700" s="479"/>
      <c r="AX700" s="479"/>
      <c r="AY700" s="480"/>
    </row>
    <row r="701" spans="1:60" ht="23.1" customHeight="1">
      <c r="B701" s="548"/>
      <c r="C701" s="549"/>
      <c r="D701" s="474"/>
      <c r="E701" s="475"/>
      <c r="F701" s="475"/>
      <c r="G701" s="475"/>
      <c r="H701" s="475"/>
      <c r="I701" s="475"/>
      <c r="J701" s="475"/>
      <c r="K701" s="475"/>
      <c r="L701" s="476"/>
      <c r="M701" s="477"/>
      <c r="N701" s="477"/>
      <c r="O701" s="477"/>
      <c r="P701" s="477"/>
      <c r="Q701" s="477"/>
      <c r="R701" s="477"/>
      <c r="S701" s="477"/>
      <c r="T701" s="477"/>
      <c r="U701" s="477"/>
      <c r="V701" s="477"/>
      <c r="W701" s="477"/>
      <c r="X701" s="477"/>
      <c r="Y701" s="478"/>
      <c r="Z701" s="479"/>
      <c r="AA701" s="479"/>
      <c r="AB701" s="479"/>
      <c r="AC701" s="479"/>
      <c r="AD701" s="479"/>
      <c r="AE701" s="479"/>
      <c r="AF701" s="479"/>
      <c r="AG701" s="479"/>
      <c r="AH701" s="479"/>
      <c r="AI701" s="479"/>
      <c r="AJ701" s="479"/>
      <c r="AK701" s="479"/>
      <c r="AL701" s="479"/>
      <c r="AM701" s="479"/>
      <c r="AN701" s="479"/>
      <c r="AO701" s="479"/>
      <c r="AP701" s="479"/>
      <c r="AQ701" s="479"/>
      <c r="AR701" s="479"/>
      <c r="AS701" s="479"/>
      <c r="AT701" s="479"/>
      <c r="AU701" s="479"/>
      <c r="AV701" s="479"/>
      <c r="AW701" s="479"/>
      <c r="AX701" s="479"/>
      <c r="AY701" s="480"/>
    </row>
    <row r="702" spans="1:60" ht="23.1" customHeight="1">
      <c r="B702" s="550"/>
      <c r="C702" s="551"/>
      <c r="D702" s="481" t="s">
        <v>35</v>
      </c>
      <c r="E702" s="327"/>
      <c r="F702" s="327"/>
      <c r="G702" s="327"/>
      <c r="H702" s="327"/>
      <c r="I702" s="327"/>
      <c r="J702" s="327"/>
      <c r="K702" s="327"/>
      <c r="L702" s="328"/>
      <c r="M702" s="482">
        <f>SUM(M695:M701)</f>
        <v>2</v>
      </c>
      <c r="N702" s="482"/>
      <c r="O702" s="482"/>
      <c r="P702" s="482"/>
      <c r="Q702" s="482"/>
      <c r="R702" s="482"/>
      <c r="S702" s="482">
        <f>SUM(S695:S701)</f>
        <v>2</v>
      </c>
      <c r="T702" s="482"/>
      <c r="U702" s="482"/>
      <c r="V702" s="482"/>
      <c r="W702" s="482"/>
      <c r="X702" s="482"/>
      <c r="Y702" s="483"/>
      <c r="Z702" s="484"/>
      <c r="AA702" s="484"/>
      <c r="AB702" s="484"/>
      <c r="AC702" s="484"/>
      <c r="AD702" s="484"/>
      <c r="AE702" s="484"/>
      <c r="AF702" s="484"/>
      <c r="AG702" s="484"/>
      <c r="AH702" s="484"/>
      <c r="AI702" s="484"/>
      <c r="AJ702" s="484"/>
      <c r="AK702" s="484"/>
      <c r="AL702" s="484"/>
      <c r="AM702" s="484"/>
      <c r="AN702" s="484"/>
      <c r="AO702" s="484"/>
      <c r="AP702" s="484"/>
      <c r="AQ702" s="484"/>
      <c r="AR702" s="484"/>
      <c r="AS702" s="484"/>
      <c r="AT702" s="484"/>
      <c r="AU702" s="484"/>
      <c r="AV702" s="484"/>
      <c r="AW702" s="484"/>
      <c r="AX702" s="484"/>
      <c r="AY702" s="485"/>
    </row>
    <row r="703" spans="1:60" ht="24.75" customHeight="1">
      <c r="B703" s="19"/>
      <c r="C703" s="19"/>
      <c r="D703" s="19"/>
      <c r="E703" s="19"/>
      <c r="F703" s="19"/>
      <c r="G703" s="19"/>
      <c r="H703" s="20"/>
      <c r="I703" s="20"/>
      <c r="J703" s="20"/>
      <c r="K703" s="20"/>
      <c r="L703" s="20"/>
      <c r="M703" s="20"/>
      <c r="N703" s="20"/>
      <c r="O703" s="20"/>
      <c r="P703" s="20"/>
      <c r="Q703" s="212"/>
      <c r="R703" s="212"/>
      <c r="S703" s="212"/>
      <c r="T703" s="212"/>
      <c r="U703" s="212"/>
      <c r="V703" s="212"/>
      <c r="W703" s="212"/>
      <c r="X703" s="212"/>
      <c r="Y703" s="212"/>
      <c r="Z703" s="212"/>
      <c r="AA703" s="212"/>
      <c r="AB703" s="212"/>
      <c r="AC703" s="212"/>
      <c r="AD703" s="212"/>
      <c r="AE703" s="212"/>
      <c r="AF703" s="212"/>
      <c r="AG703" s="212"/>
      <c r="AH703" s="212"/>
      <c r="AI703" s="212"/>
      <c r="AJ703" s="212"/>
      <c r="AK703" s="212"/>
      <c r="AL703" s="212"/>
      <c r="AM703" s="212"/>
      <c r="AN703" s="212"/>
      <c r="AO703" s="212"/>
      <c r="AP703" s="212"/>
      <c r="AQ703" s="212"/>
      <c r="AR703" s="212"/>
      <c r="AS703" s="212"/>
      <c r="AT703" s="212"/>
      <c r="AU703" s="212"/>
      <c r="AV703" s="212"/>
      <c r="AW703" s="212"/>
      <c r="AX703" s="212"/>
      <c r="AY703" s="212"/>
    </row>
    <row r="704" spans="1:60" ht="23.25" customHeight="1" thickBot="1">
      <c r="A704" s="8"/>
      <c r="B704" s="689" t="s">
        <v>121</v>
      </c>
      <c r="C704" s="690"/>
      <c r="D704" s="690"/>
      <c r="E704" s="690"/>
      <c r="F704" s="690"/>
      <c r="G704" s="690"/>
      <c r="H704" s="690"/>
      <c r="I704" s="690"/>
      <c r="J704" s="690"/>
      <c r="K704" s="690"/>
      <c r="L704" s="690"/>
      <c r="M704" s="690"/>
      <c r="N704" s="690"/>
      <c r="O704" s="690"/>
      <c r="P704" s="690"/>
      <c r="Q704" s="690"/>
      <c r="R704" s="690"/>
      <c r="S704" s="690"/>
      <c r="T704" s="690"/>
      <c r="U704" s="690"/>
      <c r="V704" s="690"/>
      <c r="W704" s="690"/>
      <c r="X704" s="690"/>
      <c r="Y704" s="690"/>
      <c r="Z704" s="690"/>
      <c r="AA704" s="690"/>
      <c r="AB704" s="690"/>
      <c r="AC704" s="690"/>
      <c r="AD704" s="690"/>
      <c r="AE704" s="690"/>
      <c r="AF704" s="690"/>
      <c r="AG704" s="690"/>
      <c r="AH704" s="690"/>
      <c r="AI704" s="690"/>
      <c r="AJ704" s="690"/>
      <c r="AK704" s="690"/>
      <c r="AL704" s="690"/>
      <c r="AM704" s="690"/>
      <c r="AN704" s="690"/>
      <c r="AO704" s="690"/>
      <c r="AP704" s="690"/>
      <c r="AQ704" s="690"/>
      <c r="AR704" s="690"/>
      <c r="AS704" s="690"/>
      <c r="AT704" s="690"/>
      <c r="AU704" s="690"/>
      <c r="AV704" s="690"/>
      <c r="AW704" s="690"/>
      <c r="AX704" s="690"/>
      <c r="AY704" s="690"/>
    </row>
    <row r="705" spans="1:51" ht="385.5" customHeight="1">
      <c r="A705" s="13"/>
      <c r="B705" s="667" t="s">
        <v>122</v>
      </c>
      <c r="C705" s="668"/>
      <c r="D705" s="668"/>
      <c r="E705" s="668"/>
      <c r="F705" s="668"/>
      <c r="G705" s="669"/>
      <c r="H705" s="22" t="s">
        <v>123</v>
      </c>
      <c r="I705" s="23"/>
      <c r="J705" s="23"/>
      <c r="K705" s="23"/>
      <c r="L705" s="23"/>
      <c r="M705" s="23"/>
      <c r="N705" s="23"/>
      <c r="O705" s="23"/>
      <c r="P705" s="23"/>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4"/>
    </row>
    <row r="706" spans="1:51" ht="348.95" customHeight="1">
      <c r="B706" s="394"/>
      <c r="C706" s="395"/>
      <c r="D706" s="395"/>
      <c r="E706" s="395"/>
      <c r="F706" s="395"/>
      <c r="G706" s="396"/>
      <c r="H706" s="25"/>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7"/>
    </row>
    <row r="707" spans="1:51" ht="324" customHeight="1" thickBot="1">
      <c r="B707" s="670"/>
      <c r="C707" s="671"/>
      <c r="D707" s="671"/>
      <c r="E707" s="671"/>
      <c r="F707" s="671"/>
      <c r="G707" s="672"/>
      <c r="H707" s="50"/>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51"/>
      <c r="AR707" s="51"/>
      <c r="AS707" s="51"/>
      <c r="AT707" s="51"/>
      <c r="AU707" s="51"/>
      <c r="AV707" s="51"/>
      <c r="AW707" s="51"/>
      <c r="AX707" s="51"/>
      <c r="AY707" s="52"/>
    </row>
    <row r="708" spans="1:51" ht="41.25" customHeight="1">
      <c r="B708" s="19"/>
      <c r="C708" s="19"/>
      <c r="D708" s="19"/>
      <c r="E708" s="19"/>
      <c r="F708" s="19"/>
      <c r="G708" s="19"/>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c r="AU708" s="26"/>
      <c r="AV708" s="26"/>
      <c r="AW708" s="26"/>
      <c r="AX708" s="26"/>
      <c r="AY708" s="26"/>
    </row>
    <row r="709" spans="1:51" ht="30" customHeight="1" thickBot="1">
      <c r="B709" s="307" t="s">
        <v>121</v>
      </c>
      <c r="C709" s="307"/>
      <c r="D709" s="307"/>
      <c r="E709" s="307"/>
      <c r="F709" s="308"/>
      <c r="G709" s="308"/>
      <c r="H709" s="309"/>
      <c r="I709" s="309"/>
      <c r="J709" s="309"/>
      <c r="K709" s="309"/>
      <c r="L709" s="309"/>
      <c r="M709" s="309"/>
      <c r="N709" s="309"/>
      <c r="O709" s="309"/>
      <c r="P709" s="309"/>
      <c r="Q709" s="309"/>
      <c r="R709" s="309"/>
      <c r="S709" s="309"/>
      <c r="T709" s="309"/>
      <c r="U709" s="309"/>
      <c r="V709" s="309"/>
      <c r="W709" s="309"/>
      <c r="X709" s="309"/>
      <c r="Y709" s="309"/>
      <c r="Z709" s="309"/>
      <c r="AA709" s="309"/>
      <c r="AB709" s="309"/>
      <c r="AC709" s="309"/>
      <c r="AD709" s="309"/>
      <c r="AE709" s="309"/>
      <c r="AF709" s="309"/>
      <c r="AG709" s="309"/>
      <c r="AH709" s="309"/>
      <c r="AI709" s="309"/>
      <c r="AJ709" s="309"/>
      <c r="AK709" s="309"/>
      <c r="AL709" s="309"/>
      <c r="AM709" s="309"/>
      <c r="AN709" s="309"/>
      <c r="AO709" s="309"/>
      <c r="AP709" s="309"/>
      <c r="AQ709" s="309"/>
      <c r="AR709" s="309"/>
      <c r="AS709" s="309"/>
      <c r="AT709" s="309"/>
      <c r="AU709" s="309"/>
      <c r="AV709" s="309"/>
      <c r="AW709" s="309"/>
      <c r="AX709" s="309"/>
      <c r="AY709" s="309"/>
    </row>
    <row r="710" spans="1:51" ht="24.75" customHeight="1">
      <c r="B710" s="310" t="s">
        <v>140</v>
      </c>
      <c r="C710" s="311"/>
      <c r="D710" s="311"/>
      <c r="E710" s="311"/>
      <c r="F710" s="311"/>
      <c r="G710" s="312"/>
      <c r="H710" s="319" t="s">
        <v>1289</v>
      </c>
      <c r="I710" s="320"/>
      <c r="J710" s="320"/>
      <c r="K710" s="320"/>
      <c r="L710" s="320"/>
      <c r="M710" s="320"/>
      <c r="N710" s="320"/>
      <c r="O710" s="320"/>
      <c r="P710" s="320"/>
      <c r="Q710" s="320"/>
      <c r="R710" s="320"/>
      <c r="S710" s="320"/>
      <c r="T710" s="320"/>
      <c r="U710" s="320"/>
      <c r="V710" s="320"/>
      <c r="W710" s="320"/>
      <c r="X710" s="320"/>
      <c r="Y710" s="320"/>
      <c r="Z710" s="320"/>
      <c r="AA710" s="320"/>
      <c r="AB710" s="320"/>
      <c r="AC710" s="321"/>
      <c r="AD710" s="319" t="s">
        <v>1288</v>
      </c>
      <c r="AE710" s="320"/>
      <c r="AF710" s="320"/>
      <c r="AG710" s="320"/>
      <c r="AH710" s="320"/>
      <c r="AI710" s="320"/>
      <c r="AJ710" s="320"/>
      <c r="AK710" s="320"/>
      <c r="AL710" s="320"/>
      <c r="AM710" s="320"/>
      <c r="AN710" s="320"/>
      <c r="AO710" s="320"/>
      <c r="AP710" s="320"/>
      <c r="AQ710" s="320"/>
      <c r="AR710" s="320"/>
      <c r="AS710" s="320"/>
      <c r="AT710" s="320"/>
      <c r="AU710" s="320"/>
      <c r="AV710" s="320"/>
      <c r="AW710" s="320"/>
      <c r="AX710" s="320"/>
      <c r="AY710" s="322"/>
    </row>
    <row r="711" spans="1:51" ht="24.75" customHeight="1">
      <c r="B711" s="313"/>
      <c r="C711" s="314"/>
      <c r="D711" s="314"/>
      <c r="E711" s="314"/>
      <c r="F711" s="314"/>
      <c r="G711" s="315"/>
      <c r="H711" s="326" t="s">
        <v>60</v>
      </c>
      <c r="I711" s="327"/>
      <c r="J711" s="327"/>
      <c r="K711" s="327"/>
      <c r="L711" s="328"/>
      <c r="M711" s="329" t="s">
        <v>143</v>
      </c>
      <c r="N711" s="327"/>
      <c r="O711" s="327"/>
      <c r="P711" s="327"/>
      <c r="Q711" s="327"/>
      <c r="R711" s="327"/>
      <c r="S711" s="327"/>
      <c r="T711" s="327"/>
      <c r="U711" s="327"/>
      <c r="V711" s="327"/>
      <c r="W711" s="327"/>
      <c r="X711" s="327"/>
      <c r="Y711" s="328"/>
      <c r="Z711" s="323" t="s">
        <v>144</v>
      </c>
      <c r="AA711" s="324"/>
      <c r="AB711" s="324"/>
      <c r="AC711" s="325"/>
      <c r="AD711" s="326" t="s">
        <v>60</v>
      </c>
      <c r="AE711" s="327"/>
      <c r="AF711" s="327"/>
      <c r="AG711" s="327"/>
      <c r="AH711" s="328"/>
      <c r="AI711" s="329" t="s">
        <v>143</v>
      </c>
      <c r="AJ711" s="327"/>
      <c r="AK711" s="327"/>
      <c r="AL711" s="327"/>
      <c r="AM711" s="327"/>
      <c r="AN711" s="327"/>
      <c r="AO711" s="327"/>
      <c r="AP711" s="327"/>
      <c r="AQ711" s="327"/>
      <c r="AR711" s="327"/>
      <c r="AS711" s="327"/>
      <c r="AT711" s="327"/>
      <c r="AU711" s="328"/>
      <c r="AV711" s="323" t="s">
        <v>144</v>
      </c>
      <c r="AW711" s="324"/>
      <c r="AX711" s="324"/>
      <c r="AY711" s="330"/>
    </row>
    <row r="712" spans="1:51" ht="24.75" customHeight="1">
      <c r="B712" s="313"/>
      <c r="C712" s="314"/>
      <c r="D712" s="314"/>
      <c r="E712" s="314"/>
      <c r="F712" s="314"/>
      <c r="G712" s="315"/>
      <c r="H712" s="1092" t="s">
        <v>148</v>
      </c>
      <c r="I712" s="1093"/>
      <c r="J712" s="1093"/>
      <c r="K712" s="1093"/>
      <c r="L712" s="1094"/>
      <c r="M712" s="1095" t="s">
        <v>1356</v>
      </c>
      <c r="N712" s="1093"/>
      <c r="O712" s="1093"/>
      <c r="P712" s="1093"/>
      <c r="Q712" s="1093"/>
      <c r="R712" s="1093"/>
      <c r="S712" s="1093"/>
      <c r="T712" s="1093"/>
      <c r="U712" s="1093"/>
      <c r="V712" s="1093"/>
      <c r="W712" s="1093"/>
      <c r="X712" s="1093"/>
      <c r="Y712" s="1094"/>
      <c r="Z712" s="694">
        <v>2.7</v>
      </c>
      <c r="AA712" s="695"/>
      <c r="AB712" s="695"/>
      <c r="AC712" s="921"/>
      <c r="AD712" s="703"/>
      <c r="AE712" s="600"/>
      <c r="AF712" s="600"/>
      <c r="AG712" s="600"/>
      <c r="AH712" s="601"/>
      <c r="AI712" s="704"/>
      <c r="AJ712" s="705"/>
      <c r="AK712" s="705"/>
      <c r="AL712" s="705"/>
      <c r="AM712" s="705"/>
      <c r="AN712" s="705"/>
      <c r="AO712" s="705"/>
      <c r="AP712" s="705"/>
      <c r="AQ712" s="705"/>
      <c r="AR712" s="705"/>
      <c r="AS712" s="705"/>
      <c r="AT712" s="705"/>
      <c r="AU712" s="706"/>
      <c r="AV712" s="694"/>
      <c r="AW712" s="695"/>
      <c r="AX712" s="695"/>
      <c r="AY712" s="696"/>
    </row>
    <row r="713" spans="1:51" ht="24.75" customHeight="1">
      <c r="B713" s="313"/>
      <c r="C713" s="314"/>
      <c r="D713" s="314"/>
      <c r="E713" s="314"/>
      <c r="F713" s="314"/>
      <c r="G713" s="315"/>
      <c r="H713" s="341"/>
      <c r="I713" s="342"/>
      <c r="J713" s="342"/>
      <c r="K713" s="342"/>
      <c r="L713" s="343"/>
      <c r="M713" s="346"/>
      <c r="N713" s="347"/>
      <c r="O713" s="347"/>
      <c r="P713" s="347"/>
      <c r="Q713" s="347"/>
      <c r="R713" s="347"/>
      <c r="S713" s="347"/>
      <c r="T713" s="347"/>
      <c r="U713" s="347"/>
      <c r="V713" s="347"/>
      <c r="W713" s="347"/>
      <c r="X713" s="347"/>
      <c r="Y713" s="348"/>
      <c r="Z713" s="697"/>
      <c r="AA713" s="698"/>
      <c r="AB713" s="698"/>
      <c r="AC713" s="720"/>
      <c r="AD713" s="341"/>
      <c r="AE713" s="342"/>
      <c r="AF713" s="342"/>
      <c r="AG713" s="342"/>
      <c r="AH713" s="343"/>
      <c r="AI713" s="346"/>
      <c r="AJ713" s="347"/>
      <c r="AK713" s="347"/>
      <c r="AL713" s="347"/>
      <c r="AM713" s="347"/>
      <c r="AN713" s="347"/>
      <c r="AO713" s="347"/>
      <c r="AP713" s="347"/>
      <c r="AQ713" s="347"/>
      <c r="AR713" s="347"/>
      <c r="AS713" s="347"/>
      <c r="AT713" s="347"/>
      <c r="AU713" s="348"/>
      <c r="AV713" s="697"/>
      <c r="AW713" s="698"/>
      <c r="AX713" s="698"/>
      <c r="AY713" s="699"/>
    </row>
    <row r="714" spans="1:51" ht="24.75" customHeight="1">
      <c r="B714" s="313"/>
      <c r="C714" s="314"/>
      <c r="D714" s="314"/>
      <c r="E714" s="314"/>
      <c r="F714" s="314"/>
      <c r="G714" s="315"/>
      <c r="H714" s="341"/>
      <c r="I714" s="342"/>
      <c r="J714" s="342"/>
      <c r="K714" s="342"/>
      <c r="L714" s="343"/>
      <c r="M714" s="346"/>
      <c r="N714" s="347"/>
      <c r="O714" s="347"/>
      <c r="P714" s="347"/>
      <c r="Q714" s="347"/>
      <c r="R714" s="347"/>
      <c r="S714" s="347"/>
      <c r="T714" s="347"/>
      <c r="U714" s="347"/>
      <c r="V714" s="347"/>
      <c r="W714" s="347"/>
      <c r="X714" s="347"/>
      <c r="Y714" s="348"/>
      <c r="Z714" s="697"/>
      <c r="AA714" s="698"/>
      <c r="AB714" s="698"/>
      <c r="AC714" s="720"/>
      <c r="AD714" s="341"/>
      <c r="AE714" s="342"/>
      <c r="AF714" s="342"/>
      <c r="AG714" s="342"/>
      <c r="AH714" s="343"/>
      <c r="AI714" s="346"/>
      <c r="AJ714" s="347"/>
      <c r="AK714" s="347"/>
      <c r="AL714" s="347"/>
      <c r="AM714" s="347"/>
      <c r="AN714" s="347"/>
      <c r="AO714" s="347"/>
      <c r="AP714" s="347"/>
      <c r="AQ714" s="347"/>
      <c r="AR714" s="347"/>
      <c r="AS714" s="347"/>
      <c r="AT714" s="347"/>
      <c r="AU714" s="348"/>
      <c r="AV714" s="697"/>
      <c r="AW714" s="698"/>
      <c r="AX714" s="698"/>
      <c r="AY714" s="699"/>
    </row>
    <row r="715" spans="1:51" ht="24.75" customHeight="1">
      <c r="B715" s="313"/>
      <c r="C715" s="314"/>
      <c r="D715" s="314"/>
      <c r="E715" s="314"/>
      <c r="F715" s="314"/>
      <c r="G715" s="315"/>
      <c r="H715" s="341"/>
      <c r="I715" s="342"/>
      <c r="J715" s="342"/>
      <c r="K715" s="342"/>
      <c r="L715" s="343"/>
      <c r="M715" s="346"/>
      <c r="N715" s="347"/>
      <c r="O715" s="347"/>
      <c r="P715" s="347"/>
      <c r="Q715" s="347"/>
      <c r="R715" s="347"/>
      <c r="S715" s="347"/>
      <c r="T715" s="347"/>
      <c r="U715" s="347"/>
      <c r="V715" s="347"/>
      <c r="W715" s="347"/>
      <c r="X715" s="347"/>
      <c r="Y715" s="348"/>
      <c r="Z715" s="697"/>
      <c r="AA715" s="698"/>
      <c r="AB715" s="698"/>
      <c r="AC715" s="720"/>
      <c r="AD715" s="341"/>
      <c r="AE715" s="342"/>
      <c r="AF715" s="342"/>
      <c r="AG715" s="342"/>
      <c r="AH715" s="343"/>
      <c r="AI715" s="346"/>
      <c r="AJ715" s="347"/>
      <c r="AK715" s="347"/>
      <c r="AL715" s="347"/>
      <c r="AM715" s="347"/>
      <c r="AN715" s="347"/>
      <c r="AO715" s="347"/>
      <c r="AP715" s="347"/>
      <c r="AQ715" s="347"/>
      <c r="AR715" s="347"/>
      <c r="AS715" s="347"/>
      <c r="AT715" s="347"/>
      <c r="AU715" s="348"/>
      <c r="AV715" s="697"/>
      <c r="AW715" s="698"/>
      <c r="AX715" s="698"/>
      <c r="AY715" s="699"/>
    </row>
    <row r="716" spans="1:51" ht="24.75" customHeight="1">
      <c r="B716" s="313"/>
      <c r="C716" s="314"/>
      <c r="D716" s="314"/>
      <c r="E716" s="314"/>
      <c r="F716" s="314"/>
      <c r="G716" s="315"/>
      <c r="H716" s="341"/>
      <c r="I716" s="342"/>
      <c r="J716" s="342"/>
      <c r="K716" s="342"/>
      <c r="L716" s="343"/>
      <c r="M716" s="346"/>
      <c r="N716" s="347"/>
      <c r="O716" s="347"/>
      <c r="P716" s="347"/>
      <c r="Q716" s="347"/>
      <c r="R716" s="347"/>
      <c r="S716" s="347"/>
      <c r="T716" s="347"/>
      <c r="U716" s="347"/>
      <c r="V716" s="347"/>
      <c r="W716" s="347"/>
      <c r="X716" s="347"/>
      <c r="Y716" s="348"/>
      <c r="Z716" s="697"/>
      <c r="AA716" s="698"/>
      <c r="AB716" s="698"/>
      <c r="AC716" s="698"/>
      <c r="AD716" s="341"/>
      <c r="AE716" s="342"/>
      <c r="AF716" s="342"/>
      <c r="AG716" s="342"/>
      <c r="AH716" s="343"/>
      <c r="AI716" s="346"/>
      <c r="AJ716" s="347"/>
      <c r="AK716" s="347"/>
      <c r="AL716" s="347"/>
      <c r="AM716" s="347"/>
      <c r="AN716" s="347"/>
      <c r="AO716" s="347"/>
      <c r="AP716" s="347"/>
      <c r="AQ716" s="347"/>
      <c r="AR716" s="347"/>
      <c r="AS716" s="347"/>
      <c r="AT716" s="347"/>
      <c r="AU716" s="348"/>
      <c r="AV716" s="697"/>
      <c r="AW716" s="698"/>
      <c r="AX716" s="698"/>
      <c r="AY716" s="699"/>
    </row>
    <row r="717" spans="1:51" ht="24.75" customHeight="1">
      <c r="B717" s="313"/>
      <c r="C717" s="314"/>
      <c r="D717" s="314"/>
      <c r="E717" s="314"/>
      <c r="F717" s="314"/>
      <c r="G717" s="315"/>
      <c r="H717" s="341"/>
      <c r="I717" s="342"/>
      <c r="J717" s="342"/>
      <c r="K717" s="342"/>
      <c r="L717" s="343"/>
      <c r="M717" s="346"/>
      <c r="N717" s="347"/>
      <c r="O717" s="347"/>
      <c r="P717" s="347"/>
      <c r="Q717" s="347"/>
      <c r="R717" s="347"/>
      <c r="S717" s="347"/>
      <c r="T717" s="347"/>
      <c r="U717" s="347"/>
      <c r="V717" s="347"/>
      <c r="W717" s="347"/>
      <c r="X717" s="347"/>
      <c r="Y717" s="348"/>
      <c r="Z717" s="697"/>
      <c r="AA717" s="698"/>
      <c r="AB717" s="698"/>
      <c r="AC717" s="698"/>
      <c r="AD717" s="341"/>
      <c r="AE717" s="342"/>
      <c r="AF717" s="342"/>
      <c r="AG717" s="342"/>
      <c r="AH717" s="343"/>
      <c r="AI717" s="346"/>
      <c r="AJ717" s="347"/>
      <c r="AK717" s="347"/>
      <c r="AL717" s="347"/>
      <c r="AM717" s="347"/>
      <c r="AN717" s="347"/>
      <c r="AO717" s="347"/>
      <c r="AP717" s="347"/>
      <c r="AQ717" s="347"/>
      <c r="AR717" s="347"/>
      <c r="AS717" s="347"/>
      <c r="AT717" s="347"/>
      <c r="AU717" s="348"/>
      <c r="AV717" s="697"/>
      <c r="AW717" s="698"/>
      <c r="AX717" s="698"/>
      <c r="AY717" s="699"/>
    </row>
    <row r="718" spans="1:51" ht="24.75" customHeight="1">
      <c r="B718" s="313"/>
      <c r="C718" s="314"/>
      <c r="D718" s="314"/>
      <c r="E718" s="314"/>
      <c r="F718" s="314"/>
      <c r="G718" s="315"/>
      <c r="H718" s="341"/>
      <c r="I718" s="342"/>
      <c r="J718" s="342"/>
      <c r="K718" s="342"/>
      <c r="L718" s="343"/>
      <c r="M718" s="346"/>
      <c r="N718" s="347"/>
      <c r="O718" s="347"/>
      <c r="P718" s="347"/>
      <c r="Q718" s="347"/>
      <c r="R718" s="347"/>
      <c r="S718" s="347"/>
      <c r="T718" s="347"/>
      <c r="U718" s="347"/>
      <c r="V718" s="347"/>
      <c r="W718" s="347"/>
      <c r="X718" s="347"/>
      <c r="Y718" s="348"/>
      <c r="Z718" s="697"/>
      <c r="AA718" s="698"/>
      <c r="AB718" s="698"/>
      <c r="AC718" s="698"/>
      <c r="AD718" s="341"/>
      <c r="AE718" s="342"/>
      <c r="AF718" s="342"/>
      <c r="AG718" s="342"/>
      <c r="AH718" s="343"/>
      <c r="AI718" s="346"/>
      <c r="AJ718" s="347"/>
      <c r="AK718" s="347"/>
      <c r="AL718" s="347"/>
      <c r="AM718" s="347"/>
      <c r="AN718" s="347"/>
      <c r="AO718" s="347"/>
      <c r="AP718" s="347"/>
      <c r="AQ718" s="347"/>
      <c r="AR718" s="347"/>
      <c r="AS718" s="347"/>
      <c r="AT718" s="347"/>
      <c r="AU718" s="348"/>
      <c r="AV718" s="697"/>
      <c r="AW718" s="698"/>
      <c r="AX718" s="698"/>
      <c r="AY718" s="699"/>
    </row>
    <row r="719" spans="1:51" ht="24.75" customHeight="1">
      <c r="B719" s="313"/>
      <c r="C719" s="314"/>
      <c r="D719" s="314"/>
      <c r="E719" s="314"/>
      <c r="F719" s="314"/>
      <c r="G719" s="315"/>
      <c r="H719" s="642"/>
      <c r="I719" s="595"/>
      <c r="J719" s="595"/>
      <c r="K719" s="595"/>
      <c r="L719" s="596"/>
      <c r="M719" s="643"/>
      <c r="N719" s="644"/>
      <c r="O719" s="644"/>
      <c r="P719" s="644"/>
      <c r="Q719" s="644"/>
      <c r="R719" s="644"/>
      <c r="S719" s="644"/>
      <c r="T719" s="644"/>
      <c r="U719" s="644"/>
      <c r="V719" s="644"/>
      <c r="W719" s="644"/>
      <c r="X719" s="644"/>
      <c r="Y719" s="645"/>
      <c r="Z719" s="646"/>
      <c r="AA719" s="647"/>
      <c r="AB719" s="647"/>
      <c r="AC719" s="647"/>
      <c r="AD719" s="642"/>
      <c r="AE719" s="595"/>
      <c r="AF719" s="595"/>
      <c r="AG719" s="595"/>
      <c r="AH719" s="596"/>
      <c r="AI719" s="643"/>
      <c r="AJ719" s="644"/>
      <c r="AK719" s="644"/>
      <c r="AL719" s="644"/>
      <c r="AM719" s="644"/>
      <c r="AN719" s="644"/>
      <c r="AO719" s="644"/>
      <c r="AP719" s="644"/>
      <c r="AQ719" s="644"/>
      <c r="AR719" s="644"/>
      <c r="AS719" s="644"/>
      <c r="AT719" s="644"/>
      <c r="AU719" s="645"/>
      <c r="AV719" s="646"/>
      <c r="AW719" s="647"/>
      <c r="AX719" s="647"/>
      <c r="AY719" s="648"/>
    </row>
    <row r="720" spans="1:51" ht="24.75" customHeight="1">
      <c r="B720" s="313"/>
      <c r="C720" s="314"/>
      <c r="D720" s="314"/>
      <c r="E720" s="314"/>
      <c r="F720" s="314"/>
      <c r="G720" s="315"/>
      <c r="H720" s="716" t="s">
        <v>35</v>
      </c>
      <c r="I720" s="368"/>
      <c r="J720" s="368"/>
      <c r="K720" s="368"/>
      <c r="L720" s="368"/>
      <c r="M720" s="717"/>
      <c r="N720" s="718"/>
      <c r="O720" s="718"/>
      <c r="P720" s="718"/>
      <c r="Q720" s="718"/>
      <c r="R720" s="718"/>
      <c r="S720" s="718"/>
      <c r="T720" s="718"/>
      <c r="U720" s="718"/>
      <c r="V720" s="718"/>
      <c r="W720" s="718"/>
      <c r="X720" s="718"/>
      <c r="Y720" s="719"/>
      <c r="Z720" s="639">
        <f>SUM(Z712:AC719)</f>
        <v>2.7</v>
      </c>
      <c r="AA720" s="640"/>
      <c r="AB720" s="640"/>
      <c r="AC720" s="736"/>
      <c r="AD720" s="716" t="s">
        <v>35</v>
      </c>
      <c r="AE720" s="368"/>
      <c r="AF720" s="368"/>
      <c r="AG720" s="368"/>
      <c r="AH720" s="368"/>
      <c r="AI720" s="717"/>
      <c r="AJ720" s="718"/>
      <c r="AK720" s="718"/>
      <c r="AL720" s="718"/>
      <c r="AM720" s="718"/>
      <c r="AN720" s="718"/>
      <c r="AO720" s="718"/>
      <c r="AP720" s="718"/>
      <c r="AQ720" s="718"/>
      <c r="AR720" s="718"/>
      <c r="AS720" s="718"/>
      <c r="AT720" s="718"/>
      <c r="AU720" s="719"/>
      <c r="AV720" s="639">
        <f>SUM(AV712:AY719)</f>
        <v>0</v>
      </c>
      <c r="AW720" s="640"/>
      <c r="AX720" s="640"/>
      <c r="AY720" s="641"/>
    </row>
    <row r="721" spans="2:51" ht="25.15" customHeight="1">
      <c r="B721" s="313"/>
      <c r="C721" s="314"/>
      <c r="D721" s="314"/>
      <c r="E721" s="314"/>
      <c r="F721" s="314"/>
      <c r="G721" s="315"/>
      <c r="H721" s="721" t="s">
        <v>1287</v>
      </c>
      <c r="I721" s="724"/>
      <c r="J721" s="724"/>
      <c r="K721" s="724"/>
      <c r="L721" s="724"/>
      <c r="M721" s="724"/>
      <c r="N721" s="724"/>
      <c r="O721" s="724"/>
      <c r="P721" s="724"/>
      <c r="Q721" s="724"/>
      <c r="R721" s="724"/>
      <c r="S721" s="724"/>
      <c r="T721" s="724"/>
      <c r="U721" s="724"/>
      <c r="V721" s="724"/>
      <c r="W721" s="724"/>
      <c r="X721" s="724"/>
      <c r="Y721" s="724"/>
      <c r="Z721" s="724"/>
      <c r="AA721" s="724"/>
      <c r="AB721" s="724"/>
      <c r="AC721" s="737"/>
      <c r="AD721" s="721" t="s">
        <v>1286</v>
      </c>
      <c r="AE721" s="724"/>
      <c r="AF721" s="724"/>
      <c r="AG721" s="724"/>
      <c r="AH721" s="724"/>
      <c r="AI721" s="724"/>
      <c r="AJ721" s="724"/>
      <c r="AK721" s="724"/>
      <c r="AL721" s="724"/>
      <c r="AM721" s="724"/>
      <c r="AN721" s="724"/>
      <c r="AO721" s="724"/>
      <c r="AP721" s="724"/>
      <c r="AQ721" s="724"/>
      <c r="AR721" s="724"/>
      <c r="AS721" s="724"/>
      <c r="AT721" s="724"/>
      <c r="AU721" s="724"/>
      <c r="AV721" s="724"/>
      <c r="AW721" s="724"/>
      <c r="AX721" s="724"/>
      <c r="AY721" s="725"/>
    </row>
    <row r="722" spans="2:51" ht="25.5" customHeight="1">
      <c r="B722" s="313"/>
      <c r="C722" s="314"/>
      <c r="D722" s="314"/>
      <c r="E722" s="314"/>
      <c r="F722" s="314"/>
      <c r="G722" s="315"/>
      <c r="H722" s="726" t="s">
        <v>60</v>
      </c>
      <c r="I722" s="519"/>
      <c r="J722" s="519"/>
      <c r="K722" s="519"/>
      <c r="L722" s="519"/>
      <c r="M722" s="329" t="s">
        <v>143</v>
      </c>
      <c r="N722" s="290"/>
      <c r="O722" s="290"/>
      <c r="P722" s="290"/>
      <c r="Q722" s="290"/>
      <c r="R722" s="290"/>
      <c r="S722" s="290"/>
      <c r="T722" s="290"/>
      <c r="U722" s="290"/>
      <c r="V722" s="290"/>
      <c r="W722" s="290"/>
      <c r="X722" s="290"/>
      <c r="Y722" s="731"/>
      <c r="Z722" s="323" t="s">
        <v>144</v>
      </c>
      <c r="AA722" s="732"/>
      <c r="AB722" s="732"/>
      <c r="AC722" s="738"/>
      <c r="AD722" s="726" t="s">
        <v>60</v>
      </c>
      <c r="AE722" s="519"/>
      <c r="AF722" s="519"/>
      <c r="AG722" s="519"/>
      <c r="AH722" s="519"/>
      <c r="AI722" s="329" t="s">
        <v>143</v>
      </c>
      <c r="AJ722" s="290"/>
      <c r="AK722" s="290"/>
      <c r="AL722" s="290"/>
      <c r="AM722" s="290"/>
      <c r="AN722" s="290"/>
      <c r="AO722" s="290"/>
      <c r="AP722" s="290"/>
      <c r="AQ722" s="290"/>
      <c r="AR722" s="290"/>
      <c r="AS722" s="290"/>
      <c r="AT722" s="290"/>
      <c r="AU722" s="731"/>
      <c r="AV722" s="323" t="s">
        <v>144</v>
      </c>
      <c r="AW722" s="732"/>
      <c r="AX722" s="732"/>
      <c r="AY722" s="733"/>
    </row>
    <row r="723" spans="2:51" ht="24.75" customHeight="1">
      <c r="B723" s="313"/>
      <c r="C723" s="314"/>
      <c r="D723" s="314"/>
      <c r="E723" s="314"/>
      <c r="F723" s="314"/>
      <c r="G723" s="315"/>
      <c r="H723" s="703"/>
      <c r="I723" s="600"/>
      <c r="J723" s="600"/>
      <c r="K723" s="600"/>
      <c r="L723" s="601"/>
      <c r="M723" s="704"/>
      <c r="N723" s="734"/>
      <c r="O723" s="734"/>
      <c r="P723" s="734"/>
      <c r="Q723" s="734"/>
      <c r="R723" s="734"/>
      <c r="S723" s="734"/>
      <c r="T723" s="734"/>
      <c r="U723" s="734"/>
      <c r="V723" s="734"/>
      <c r="W723" s="734"/>
      <c r="X723" s="734"/>
      <c r="Y723" s="735"/>
      <c r="Z723" s="694"/>
      <c r="AA723" s="695"/>
      <c r="AB723" s="695"/>
      <c r="AC723" s="739"/>
      <c r="AD723" s="703"/>
      <c r="AE723" s="600"/>
      <c r="AF723" s="600"/>
      <c r="AG723" s="600"/>
      <c r="AH723" s="601"/>
      <c r="AI723" s="704"/>
      <c r="AJ723" s="734"/>
      <c r="AK723" s="734"/>
      <c r="AL723" s="734"/>
      <c r="AM723" s="734"/>
      <c r="AN723" s="734"/>
      <c r="AO723" s="734"/>
      <c r="AP723" s="734"/>
      <c r="AQ723" s="734"/>
      <c r="AR723" s="734"/>
      <c r="AS723" s="734"/>
      <c r="AT723" s="734"/>
      <c r="AU723" s="735"/>
      <c r="AV723" s="694"/>
      <c r="AW723" s="695"/>
      <c r="AX723" s="695"/>
      <c r="AY723" s="696"/>
    </row>
    <row r="724" spans="2:51" ht="24.75" customHeight="1">
      <c r="B724" s="313"/>
      <c r="C724" s="314"/>
      <c r="D724" s="314"/>
      <c r="E724" s="314"/>
      <c r="F724" s="314"/>
      <c r="G724" s="315"/>
      <c r="H724" s="341"/>
      <c r="I724" s="342"/>
      <c r="J724" s="342"/>
      <c r="K724" s="342"/>
      <c r="L724" s="343"/>
      <c r="M724" s="346"/>
      <c r="N724" s="347"/>
      <c r="O724" s="347"/>
      <c r="P724" s="347"/>
      <c r="Q724" s="347"/>
      <c r="R724" s="347"/>
      <c r="S724" s="347"/>
      <c r="T724" s="347"/>
      <c r="U724" s="347"/>
      <c r="V724" s="347"/>
      <c r="W724" s="347"/>
      <c r="X724" s="347"/>
      <c r="Y724" s="348"/>
      <c r="Z724" s="697"/>
      <c r="AA724" s="698"/>
      <c r="AB724" s="698"/>
      <c r="AC724" s="720"/>
      <c r="AD724" s="341"/>
      <c r="AE724" s="342"/>
      <c r="AF724" s="342"/>
      <c r="AG724" s="342"/>
      <c r="AH724" s="343"/>
      <c r="AI724" s="346"/>
      <c r="AJ724" s="347"/>
      <c r="AK724" s="347"/>
      <c r="AL724" s="347"/>
      <c r="AM724" s="347"/>
      <c r="AN724" s="347"/>
      <c r="AO724" s="347"/>
      <c r="AP724" s="347"/>
      <c r="AQ724" s="347"/>
      <c r="AR724" s="347"/>
      <c r="AS724" s="347"/>
      <c r="AT724" s="347"/>
      <c r="AU724" s="348"/>
      <c r="AV724" s="697"/>
      <c r="AW724" s="698"/>
      <c r="AX724" s="698"/>
      <c r="AY724" s="699"/>
    </row>
    <row r="725" spans="2:51" ht="24.75" customHeight="1">
      <c r="B725" s="313"/>
      <c r="C725" s="314"/>
      <c r="D725" s="314"/>
      <c r="E725" s="314"/>
      <c r="F725" s="314"/>
      <c r="G725" s="315"/>
      <c r="H725" s="341"/>
      <c r="I725" s="342"/>
      <c r="J725" s="342"/>
      <c r="K725" s="342"/>
      <c r="L725" s="343"/>
      <c r="M725" s="346"/>
      <c r="N725" s="347"/>
      <c r="O725" s="347"/>
      <c r="P725" s="347"/>
      <c r="Q725" s="347"/>
      <c r="R725" s="347"/>
      <c r="S725" s="347"/>
      <c r="T725" s="347"/>
      <c r="U725" s="347"/>
      <c r="V725" s="347"/>
      <c r="W725" s="347"/>
      <c r="X725" s="347"/>
      <c r="Y725" s="348"/>
      <c r="Z725" s="697"/>
      <c r="AA725" s="698"/>
      <c r="AB725" s="698"/>
      <c r="AC725" s="720"/>
      <c r="AD725" s="341"/>
      <c r="AE725" s="342"/>
      <c r="AF725" s="342"/>
      <c r="AG725" s="342"/>
      <c r="AH725" s="343"/>
      <c r="AI725" s="346"/>
      <c r="AJ725" s="347"/>
      <c r="AK725" s="347"/>
      <c r="AL725" s="347"/>
      <c r="AM725" s="347"/>
      <c r="AN725" s="347"/>
      <c r="AO725" s="347"/>
      <c r="AP725" s="347"/>
      <c r="AQ725" s="347"/>
      <c r="AR725" s="347"/>
      <c r="AS725" s="347"/>
      <c r="AT725" s="347"/>
      <c r="AU725" s="348"/>
      <c r="AV725" s="697"/>
      <c r="AW725" s="698"/>
      <c r="AX725" s="698"/>
      <c r="AY725" s="699"/>
    </row>
    <row r="726" spans="2:51" ht="24.75" customHeight="1">
      <c r="B726" s="313"/>
      <c r="C726" s="314"/>
      <c r="D726" s="314"/>
      <c r="E726" s="314"/>
      <c r="F726" s="314"/>
      <c r="G726" s="315"/>
      <c r="H726" s="341"/>
      <c r="I726" s="342"/>
      <c r="J726" s="342"/>
      <c r="K726" s="342"/>
      <c r="L726" s="343"/>
      <c r="M726" s="346"/>
      <c r="N726" s="347"/>
      <c r="O726" s="347"/>
      <c r="P726" s="347"/>
      <c r="Q726" s="347"/>
      <c r="R726" s="347"/>
      <c r="S726" s="347"/>
      <c r="T726" s="347"/>
      <c r="U726" s="347"/>
      <c r="V726" s="347"/>
      <c r="W726" s="347"/>
      <c r="X726" s="347"/>
      <c r="Y726" s="348"/>
      <c r="Z726" s="697"/>
      <c r="AA726" s="698"/>
      <c r="AB726" s="698"/>
      <c r="AC726" s="720"/>
      <c r="AD726" s="341"/>
      <c r="AE726" s="342"/>
      <c r="AF726" s="342"/>
      <c r="AG726" s="342"/>
      <c r="AH726" s="343"/>
      <c r="AI726" s="346"/>
      <c r="AJ726" s="347"/>
      <c r="AK726" s="347"/>
      <c r="AL726" s="347"/>
      <c r="AM726" s="347"/>
      <c r="AN726" s="347"/>
      <c r="AO726" s="347"/>
      <c r="AP726" s="347"/>
      <c r="AQ726" s="347"/>
      <c r="AR726" s="347"/>
      <c r="AS726" s="347"/>
      <c r="AT726" s="347"/>
      <c r="AU726" s="348"/>
      <c r="AV726" s="697"/>
      <c r="AW726" s="698"/>
      <c r="AX726" s="698"/>
      <c r="AY726" s="699"/>
    </row>
    <row r="727" spans="2:51" ht="24.75" customHeight="1">
      <c r="B727" s="313"/>
      <c r="C727" s="314"/>
      <c r="D727" s="314"/>
      <c r="E727" s="314"/>
      <c r="F727" s="314"/>
      <c r="G727" s="315"/>
      <c r="H727" s="341"/>
      <c r="I727" s="342"/>
      <c r="J727" s="342"/>
      <c r="K727" s="342"/>
      <c r="L727" s="343"/>
      <c r="M727" s="346"/>
      <c r="N727" s="347"/>
      <c r="O727" s="347"/>
      <c r="P727" s="347"/>
      <c r="Q727" s="347"/>
      <c r="R727" s="347"/>
      <c r="S727" s="347"/>
      <c r="T727" s="347"/>
      <c r="U727" s="347"/>
      <c r="V727" s="347"/>
      <c r="W727" s="347"/>
      <c r="X727" s="347"/>
      <c r="Y727" s="348"/>
      <c r="Z727" s="697"/>
      <c r="AA727" s="698"/>
      <c r="AB727" s="698"/>
      <c r="AC727" s="698"/>
      <c r="AD727" s="341"/>
      <c r="AE727" s="342"/>
      <c r="AF727" s="342"/>
      <c r="AG727" s="342"/>
      <c r="AH727" s="343"/>
      <c r="AI727" s="346"/>
      <c r="AJ727" s="347"/>
      <c r="AK727" s="347"/>
      <c r="AL727" s="347"/>
      <c r="AM727" s="347"/>
      <c r="AN727" s="347"/>
      <c r="AO727" s="347"/>
      <c r="AP727" s="347"/>
      <c r="AQ727" s="347"/>
      <c r="AR727" s="347"/>
      <c r="AS727" s="347"/>
      <c r="AT727" s="347"/>
      <c r="AU727" s="348"/>
      <c r="AV727" s="697"/>
      <c r="AW727" s="698"/>
      <c r="AX727" s="698"/>
      <c r="AY727" s="699"/>
    </row>
    <row r="728" spans="2:51" ht="24.75" customHeight="1">
      <c r="B728" s="313"/>
      <c r="C728" s="314"/>
      <c r="D728" s="314"/>
      <c r="E728" s="314"/>
      <c r="F728" s="314"/>
      <c r="G728" s="315"/>
      <c r="H728" s="341"/>
      <c r="I728" s="342"/>
      <c r="J728" s="342"/>
      <c r="K728" s="342"/>
      <c r="L728" s="343"/>
      <c r="M728" s="346"/>
      <c r="N728" s="347"/>
      <c r="O728" s="347"/>
      <c r="P728" s="347"/>
      <c r="Q728" s="347"/>
      <c r="R728" s="347"/>
      <c r="S728" s="347"/>
      <c r="T728" s="347"/>
      <c r="U728" s="347"/>
      <c r="V728" s="347"/>
      <c r="W728" s="347"/>
      <c r="X728" s="347"/>
      <c r="Y728" s="348"/>
      <c r="Z728" s="697"/>
      <c r="AA728" s="698"/>
      <c r="AB728" s="698"/>
      <c r="AC728" s="698"/>
      <c r="AD728" s="341"/>
      <c r="AE728" s="342"/>
      <c r="AF728" s="342"/>
      <c r="AG728" s="342"/>
      <c r="AH728" s="343"/>
      <c r="AI728" s="346"/>
      <c r="AJ728" s="347"/>
      <c r="AK728" s="347"/>
      <c r="AL728" s="347"/>
      <c r="AM728" s="347"/>
      <c r="AN728" s="347"/>
      <c r="AO728" s="347"/>
      <c r="AP728" s="347"/>
      <c r="AQ728" s="347"/>
      <c r="AR728" s="347"/>
      <c r="AS728" s="347"/>
      <c r="AT728" s="347"/>
      <c r="AU728" s="348"/>
      <c r="AV728" s="697"/>
      <c r="AW728" s="698"/>
      <c r="AX728" s="698"/>
      <c r="AY728" s="699"/>
    </row>
    <row r="729" spans="2:51" ht="24.75" customHeight="1">
      <c r="B729" s="313"/>
      <c r="C729" s="314"/>
      <c r="D729" s="314"/>
      <c r="E729" s="314"/>
      <c r="F729" s="314"/>
      <c r="G729" s="315"/>
      <c r="H729" s="341"/>
      <c r="I729" s="342"/>
      <c r="J729" s="342"/>
      <c r="K729" s="342"/>
      <c r="L729" s="343"/>
      <c r="M729" s="346"/>
      <c r="N729" s="347"/>
      <c r="O729" s="347"/>
      <c r="P729" s="347"/>
      <c r="Q729" s="347"/>
      <c r="R729" s="347"/>
      <c r="S729" s="347"/>
      <c r="T729" s="347"/>
      <c r="U729" s="347"/>
      <c r="V729" s="347"/>
      <c r="W729" s="347"/>
      <c r="X729" s="347"/>
      <c r="Y729" s="348"/>
      <c r="Z729" s="697"/>
      <c r="AA729" s="698"/>
      <c r="AB729" s="698"/>
      <c r="AC729" s="698"/>
      <c r="AD729" s="341"/>
      <c r="AE729" s="342"/>
      <c r="AF729" s="342"/>
      <c r="AG729" s="342"/>
      <c r="AH729" s="343"/>
      <c r="AI729" s="346"/>
      <c r="AJ729" s="347"/>
      <c r="AK729" s="347"/>
      <c r="AL729" s="347"/>
      <c r="AM729" s="347"/>
      <c r="AN729" s="347"/>
      <c r="AO729" s="347"/>
      <c r="AP729" s="347"/>
      <c r="AQ729" s="347"/>
      <c r="AR729" s="347"/>
      <c r="AS729" s="347"/>
      <c r="AT729" s="347"/>
      <c r="AU729" s="348"/>
      <c r="AV729" s="697"/>
      <c r="AW729" s="698"/>
      <c r="AX729" s="698"/>
      <c r="AY729" s="699"/>
    </row>
    <row r="730" spans="2:51" ht="24.75" customHeight="1">
      <c r="B730" s="313"/>
      <c r="C730" s="314"/>
      <c r="D730" s="314"/>
      <c r="E730" s="314"/>
      <c r="F730" s="314"/>
      <c r="G730" s="315"/>
      <c r="H730" s="642"/>
      <c r="I730" s="595"/>
      <c r="J730" s="595"/>
      <c r="K730" s="595"/>
      <c r="L730" s="596"/>
      <c r="M730" s="643"/>
      <c r="N730" s="644"/>
      <c r="O730" s="644"/>
      <c r="P730" s="644"/>
      <c r="Q730" s="644"/>
      <c r="R730" s="644"/>
      <c r="S730" s="644"/>
      <c r="T730" s="644"/>
      <c r="U730" s="644"/>
      <c r="V730" s="644"/>
      <c r="W730" s="644"/>
      <c r="X730" s="644"/>
      <c r="Y730" s="645"/>
      <c r="Z730" s="646"/>
      <c r="AA730" s="647"/>
      <c r="AB730" s="647"/>
      <c r="AC730" s="647"/>
      <c r="AD730" s="642"/>
      <c r="AE730" s="595"/>
      <c r="AF730" s="595"/>
      <c r="AG730" s="595"/>
      <c r="AH730" s="596"/>
      <c r="AI730" s="643"/>
      <c r="AJ730" s="644"/>
      <c r="AK730" s="644"/>
      <c r="AL730" s="644"/>
      <c r="AM730" s="644"/>
      <c r="AN730" s="644"/>
      <c r="AO730" s="644"/>
      <c r="AP730" s="644"/>
      <c r="AQ730" s="644"/>
      <c r="AR730" s="644"/>
      <c r="AS730" s="644"/>
      <c r="AT730" s="644"/>
      <c r="AU730" s="645"/>
      <c r="AV730" s="646"/>
      <c r="AW730" s="647"/>
      <c r="AX730" s="647"/>
      <c r="AY730" s="648"/>
    </row>
    <row r="731" spans="2:51" ht="24.75" customHeight="1">
      <c r="B731" s="313"/>
      <c r="C731" s="314"/>
      <c r="D731" s="314"/>
      <c r="E731" s="314"/>
      <c r="F731" s="314"/>
      <c r="G731" s="315"/>
      <c r="H731" s="716" t="s">
        <v>35</v>
      </c>
      <c r="I731" s="368"/>
      <c r="J731" s="368"/>
      <c r="K731" s="368"/>
      <c r="L731" s="368"/>
      <c r="M731" s="717"/>
      <c r="N731" s="718"/>
      <c r="O731" s="718"/>
      <c r="P731" s="718"/>
      <c r="Q731" s="718"/>
      <c r="R731" s="718"/>
      <c r="S731" s="718"/>
      <c r="T731" s="718"/>
      <c r="U731" s="718"/>
      <c r="V731" s="718"/>
      <c r="W731" s="718"/>
      <c r="X731" s="718"/>
      <c r="Y731" s="719"/>
      <c r="Z731" s="639">
        <f>SUM(Z723:AC730)</f>
        <v>0</v>
      </c>
      <c r="AA731" s="640"/>
      <c r="AB731" s="640"/>
      <c r="AC731" s="736"/>
      <c r="AD731" s="716" t="s">
        <v>35</v>
      </c>
      <c r="AE731" s="368"/>
      <c r="AF731" s="368"/>
      <c r="AG731" s="368"/>
      <c r="AH731" s="368"/>
      <c r="AI731" s="717"/>
      <c r="AJ731" s="718"/>
      <c r="AK731" s="718"/>
      <c r="AL731" s="718"/>
      <c r="AM731" s="718"/>
      <c r="AN731" s="718"/>
      <c r="AO731" s="718"/>
      <c r="AP731" s="718"/>
      <c r="AQ731" s="718"/>
      <c r="AR731" s="718"/>
      <c r="AS731" s="718"/>
      <c r="AT731" s="718"/>
      <c r="AU731" s="719"/>
      <c r="AV731" s="639">
        <f>SUM(AV723:AY730)</f>
        <v>0</v>
      </c>
      <c r="AW731" s="640"/>
      <c r="AX731" s="640"/>
      <c r="AY731" s="641"/>
    </row>
    <row r="732" spans="2:51" ht="24.75" customHeight="1">
      <c r="B732" s="313"/>
      <c r="C732" s="314"/>
      <c r="D732" s="314"/>
      <c r="E732" s="314"/>
      <c r="F732" s="314"/>
      <c r="G732" s="315"/>
      <c r="H732" s="721" t="s">
        <v>1285</v>
      </c>
      <c r="I732" s="724"/>
      <c r="J732" s="724"/>
      <c r="K732" s="724"/>
      <c r="L732" s="724"/>
      <c r="M732" s="724"/>
      <c r="N732" s="724"/>
      <c r="O732" s="724"/>
      <c r="P732" s="724"/>
      <c r="Q732" s="724"/>
      <c r="R732" s="724"/>
      <c r="S732" s="724"/>
      <c r="T732" s="724"/>
      <c r="U732" s="724"/>
      <c r="V732" s="724"/>
      <c r="W732" s="724"/>
      <c r="X732" s="724"/>
      <c r="Y732" s="724"/>
      <c r="Z732" s="724"/>
      <c r="AA732" s="724"/>
      <c r="AB732" s="724"/>
      <c r="AC732" s="737"/>
      <c r="AD732" s="721" t="s">
        <v>1284</v>
      </c>
      <c r="AE732" s="724"/>
      <c r="AF732" s="724"/>
      <c r="AG732" s="724"/>
      <c r="AH732" s="724"/>
      <c r="AI732" s="724"/>
      <c r="AJ732" s="724"/>
      <c r="AK732" s="724"/>
      <c r="AL732" s="724"/>
      <c r="AM732" s="724"/>
      <c r="AN732" s="724"/>
      <c r="AO732" s="724"/>
      <c r="AP732" s="724"/>
      <c r="AQ732" s="724"/>
      <c r="AR732" s="724"/>
      <c r="AS732" s="724"/>
      <c r="AT732" s="724"/>
      <c r="AU732" s="724"/>
      <c r="AV732" s="724"/>
      <c r="AW732" s="724"/>
      <c r="AX732" s="724"/>
      <c r="AY732" s="725"/>
    </row>
    <row r="733" spans="2:51" ht="24.75" customHeight="1">
      <c r="B733" s="313"/>
      <c r="C733" s="314"/>
      <c r="D733" s="314"/>
      <c r="E733" s="314"/>
      <c r="F733" s="314"/>
      <c r="G733" s="315"/>
      <c r="H733" s="726" t="s">
        <v>60</v>
      </c>
      <c r="I733" s="519"/>
      <c r="J733" s="519"/>
      <c r="K733" s="519"/>
      <c r="L733" s="519"/>
      <c r="M733" s="329" t="s">
        <v>143</v>
      </c>
      <c r="N733" s="290"/>
      <c r="O733" s="290"/>
      <c r="P733" s="290"/>
      <c r="Q733" s="290"/>
      <c r="R733" s="290"/>
      <c r="S733" s="290"/>
      <c r="T733" s="290"/>
      <c r="U733" s="290"/>
      <c r="V733" s="290"/>
      <c r="W733" s="290"/>
      <c r="X733" s="290"/>
      <c r="Y733" s="731"/>
      <c r="Z733" s="323" t="s">
        <v>144</v>
      </c>
      <c r="AA733" s="732"/>
      <c r="AB733" s="732"/>
      <c r="AC733" s="738"/>
      <c r="AD733" s="726" t="s">
        <v>60</v>
      </c>
      <c r="AE733" s="519"/>
      <c r="AF733" s="519"/>
      <c r="AG733" s="519"/>
      <c r="AH733" s="519"/>
      <c r="AI733" s="329" t="s">
        <v>143</v>
      </c>
      <c r="AJ733" s="290"/>
      <c r="AK733" s="290"/>
      <c r="AL733" s="290"/>
      <c r="AM733" s="290"/>
      <c r="AN733" s="290"/>
      <c r="AO733" s="290"/>
      <c r="AP733" s="290"/>
      <c r="AQ733" s="290"/>
      <c r="AR733" s="290"/>
      <c r="AS733" s="290"/>
      <c r="AT733" s="290"/>
      <c r="AU733" s="731"/>
      <c r="AV733" s="323" t="s">
        <v>144</v>
      </c>
      <c r="AW733" s="732"/>
      <c r="AX733" s="732"/>
      <c r="AY733" s="733"/>
    </row>
    <row r="734" spans="2:51" ht="24.75" customHeight="1">
      <c r="B734" s="313"/>
      <c r="C734" s="314"/>
      <c r="D734" s="314"/>
      <c r="E734" s="314"/>
      <c r="F734" s="314"/>
      <c r="G734" s="315"/>
      <c r="H734" s="703"/>
      <c r="I734" s="600"/>
      <c r="J734" s="600"/>
      <c r="K734" s="600"/>
      <c r="L734" s="601"/>
      <c r="M734" s="704"/>
      <c r="N734" s="734"/>
      <c r="O734" s="734"/>
      <c r="P734" s="734"/>
      <c r="Q734" s="734"/>
      <c r="R734" s="734"/>
      <c r="S734" s="734"/>
      <c r="T734" s="734"/>
      <c r="U734" s="734"/>
      <c r="V734" s="734"/>
      <c r="W734" s="734"/>
      <c r="X734" s="734"/>
      <c r="Y734" s="735"/>
      <c r="Z734" s="694"/>
      <c r="AA734" s="695"/>
      <c r="AB734" s="695"/>
      <c r="AC734" s="739"/>
      <c r="AD734" s="703"/>
      <c r="AE734" s="600"/>
      <c r="AF734" s="600"/>
      <c r="AG734" s="600"/>
      <c r="AH734" s="601"/>
      <c r="AI734" s="704"/>
      <c r="AJ734" s="734"/>
      <c r="AK734" s="734"/>
      <c r="AL734" s="734"/>
      <c r="AM734" s="734"/>
      <c r="AN734" s="734"/>
      <c r="AO734" s="734"/>
      <c r="AP734" s="734"/>
      <c r="AQ734" s="734"/>
      <c r="AR734" s="734"/>
      <c r="AS734" s="734"/>
      <c r="AT734" s="734"/>
      <c r="AU734" s="735"/>
      <c r="AV734" s="694"/>
      <c r="AW734" s="695"/>
      <c r="AX734" s="695"/>
      <c r="AY734" s="696"/>
    </row>
    <row r="735" spans="2:51" ht="24.75" customHeight="1">
      <c r="B735" s="313"/>
      <c r="C735" s="314"/>
      <c r="D735" s="314"/>
      <c r="E735" s="314"/>
      <c r="F735" s="314"/>
      <c r="G735" s="315"/>
      <c r="H735" s="341"/>
      <c r="I735" s="342"/>
      <c r="J735" s="342"/>
      <c r="K735" s="342"/>
      <c r="L735" s="343"/>
      <c r="M735" s="346"/>
      <c r="N735" s="347"/>
      <c r="O735" s="347"/>
      <c r="P735" s="347"/>
      <c r="Q735" s="347"/>
      <c r="R735" s="347"/>
      <c r="S735" s="347"/>
      <c r="T735" s="347"/>
      <c r="U735" s="347"/>
      <c r="V735" s="347"/>
      <c r="W735" s="347"/>
      <c r="X735" s="347"/>
      <c r="Y735" s="348"/>
      <c r="Z735" s="697"/>
      <c r="AA735" s="698"/>
      <c r="AB735" s="698"/>
      <c r="AC735" s="720"/>
      <c r="AD735" s="341"/>
      <c r="AE735" s="342"/>
      <c r="AF735" s="342"/>
      <c r="AG735" s="342"/>
      <c r="AH735" s="343"/>
      <c r="AI735" s="346"/>
      <c r="AJ735" s="347"/>
      <c r="AK735" s="347"/>
      <c r="AL735" s="347"/>
      <c r="AM735" s="347"/>
      <c r="AN735" s="347"/>
      <c r="AO735" s="347"/>
      <c r="AP735" s="347"/>
      <c r="AQ735" s="347"/>
      <c r="AR735" s="347"/>
      <c r="AS735" s="347"/>
      <c r="AT735" s="347"/>
      <c r="AU735" s="348"/>
      <c r="AV735" s="697"/>
      <c r="AW735" s="698"/>
      <c r="AX735" s="698"/>
      <c r="AY735" s="699"/>
    </row>
    <row r="736" spans="2:51" ht="24.75" customHeight="1">
      <c r="B736" s="313"/>
      <c r="C736" s="314"/>
      <c r="D736" s="314"/>
      <c r="E736" s="314"/>
      <c r="F736" s="314"/>
      <c r="G736" s="315"/>
      <c r="H736" s="341"/>
      <c r="I736" s="342"/>
      <c r="J736" s="342"/>
      <c r="K736" s="342"/>
      <c r="L736" s="343"/>
      <c r="M736" s="346"/>
      <c r="N736" s="347"/>
      <c r="O736" s="347"/>
      <c r="P736" s="347"/>
      <c r="Q736" s="347"/>
      <c r="R736" s="347"/>
      <c r="S736" s="347"/>
      <c r="T736" s="347"/>
      <c r="U736" s="347"/>
      <c r="V736" s="347"/>
      <c r="W736" s="347"/>
      <c r="X736" s="347"/>
      <c r="Y736" s="348"/>
      <c r="Z736" s="697"/>
      <c r="AA736" s="698"/>
      <c r="AB736" s="698"/>
      <c r="AC736" s="720"/>
      <c r="AD736" s="341"/>
      <c r="AE736" s="342"/>
      <c r="AF736" s="342"/>
      <c r="AG736" s="342"/>
      <c r="AH736" s="343"/>
      <c r="AI736" s="346"/>
      <c r="AJ736" s="347"/>
      <c r="AK736" s="347"/>
      <c r="AL736" s="347"/>
      <c r="AM736" s="347"/>
      <c r="AN736" s="347"/>
      <c r="AO736" s="347"/>
      <c r="AP736" s="347"/>
      <c r="AQ736" s="347"/>
      <c r="AR736" s="347"/>
      <c r="AS736" s="347"/>
      <c r="AT736" s="347"/>
      <c r="AU736" s="348"/>
      <c r="AV736" s="697"/>
      <c r="AW736" s="698"/>
      <c r="AX736" s="698"/>
      <c r="AY736" s="699"/>
    </row>
    <row r="737" spans="2:51" ht="24.75" customHeight="1">
      <c r="B737" s="313"/>
      <c r="C737" s="314"/>
      <c r="D737" s="314"/>
      <c r="E737" s="314"/>
      <c r="F737" s="314"/>
      <c r="G737" s="315"/>
      <c r="H737" s="341"/>
      <c r="I737" s="342"/>
      <c r="J737" s="342"/>
      <c r="K737" s="342"/>
      <c r="L737" s="343"/>
      <c r="M737" s="346"/>
      <c r="N737" s="347"/>
      <c r="O737" s="347"/>
      <c r="P737" s="347"/>
      <c r="Q737" s="347"/>
      <c r="R737" s="347"/>
      <c r="S737" s="347"/>
      <c r="T737" s="347"/>
      <c r="U737" s="347"/>
      <c r="V737" s="347"/>
      <c r="W737" s="347"/>
      <c r="X737" s="347"/>
      <c r="Y737" s="348"/>
      <c r="Z737" s="697"/>
      <c r="AA737" s="698"/>
      <c r="AB737" s="698"/>
      <c r="AC737" s="720"/>
      <c r="AD737" s="341"/>
      <c r="AE737" s="342"/>
      <c r="AF737" s="342"/>
      <c r="AG737" s="342"/>
      <c r="AH737" s="343"/>
      <c r="AI737" s="346"/>
      <c r="AJ737" s="347"/>
      <c r="AK737" s="347"/>
      <c r="AL737" s="347"/>
      <c r="AM737" s="347"/>
      <c r="AN737" s="347"/>
      <c r="AO737" s="347"/>
      <c r="AP737" s="347"/>
      <c r="AQ737" s="347"/>
      <c r="AR737" s="347"/>
      <c r="AS737" s="347"/>
      <c r="AT737" s="347"/>
      <c r="AU737" s="348"/>
      <c r="AV737" s="697"/>
      <c r="AW737" s="698"/>
      <c r="AX737" s="698"/>
      <c r="AY737" s="699"/>
    </row>
    <row r="738" spans="2:51" ht="24.75" customHeight="1">
      <c r="B738" s="313"/>
      <c r="C738" s="314"/>
      <c r="D738" s="314"/>
      <c r="E738" s="314"/>
      <c r="F738" s="314"/>
      <c r="G738" s="315"/>
      <c r="H738" s="341"/>
      <c r="I738" s="342"/>
      <c r="J738" s="342"/>
      <c r="K738" s="342"/>
      <c r="L738" s="343"/>
      <c r="M738" s="346"/>
      <c r="N738" s="347"/>
      <c r="O738" s="347"/>
      <c r="P738" s="347"/>
      <c r="Q738" s="347"/>
      <c r="R738" s="347"/>
      <c r="S738" s="347"/>
      <c r="T738" s="347"/>
      <c r="U738" s="347"/>
      <c r="V738" s="347"/>
      <c r="W738" s="347"/>
      <c r="X738" s="347"/>
      <c r="Y738" s="348"/>
      <c r="Z738" s="697"/>
      <c r="AA738" s="698"/>
      <c r="AB738" s="698"/>
      <c r="AC738" s="698"/>
      <c r="AD738" s="341"/>
      <c r="AE738" s="342"/>
      <c r="AF738" s="342"/>
      <c r="AG738" s="342"/>
      <c r="AH738" s="343"/>
      <c r="AI738" s="346"/>
      <c r="AJ738" s="347"/>
      <c r="AK738" s="347"/>
      <c r="AL738" s="347"/>
      <c r="AM738" s="347"/>
      <c r="AN738" s="347"/>
      <c r="AO738" s="347"/>
      <c r="AP738" s="347"/>
      <c r="AQ738" s="347"/>
      <c r="AR738" s="347"/>
      <c r="AS738" s="347"/>
      <c r="AT738" s="347"/>
      <c r="AU738" s="348"/>
      <c r="AV738" s="697"/>
      <c r="AW738" s="698"/>
      <c r="AX738" s="698"/>
      <c r="AY738" s="699"/>
    </row>
    <row r="739" spans="2:51" ht="24.75" customHeight="1">
      <c r="B739" s="313"/>
      <c r="C739" s="314"/>
      <c r="D739" s="314"/>
      <c r="E739" s="314"/>
      <c r="F739" s="314"/>
      <c r="G739" s="315"/>
      <c r="H739" s="341"/>
      <c r="I739" s="342"/>
      <c r="J739" s="342"/>
      <c r="K739" s="342"/>
      <c r="L739" s="343"/>
      <c r="M739" s="346"/>
      <c r="N739" s="347"/>
      <c r="O739" s="347"/>
      <c r="P739" s="347"/>
      <c r="Q739" s="347"/>
      <c r="R739" s="347"/>
      <c r="S739" s="347"/>
      <c r="T739" s="347"/>
      <c r="U739" s="347"/>
      <c r="V739" s="347"/>
      <c r="W739" s="347"/>
      <c r="X739" s="347"/>
      <c r="Y739" s="348"/>
      <c r="Z739" s="697"/>
      <c r="AA739" s="698"/>
      <c r="AB739" s="698"/>
      <c r="AC739" s="698"/>
      <c r="AD739" s="341"/>
      <c r="AE739" s="342"/>
      <c r="AF739" s="342"/>
      <c r="AG739" s="342"/>
      <c r="AH739" s="343"/>
      <c r="AI739" s="346"/>
      <c r="AJ739" s="347"/>
      <c r="AK739" s="347"/>
      <c r="AL739" s="347"/>
      <c r="AM739" s="347"/>
      <c r="AN739" s="347"/>
      <c r="AO739" s="347"/>
      <c r="AP739" s="347"/>
      <c r="AQ739" s="347"/>
      <c r="AR739" s="347"/>
      <c r="AS739" s="347"/>
      <c r="AT739" s="347"/>
      <c r="AU739" s="348"/>
      <c r="AV739" s="697"/>
      <c r="AW739" s="698"/>
      <c r="AX739" s="698"/>
      <c r="AY739" s="699"/>
    </row>
    <row r="740" spans="2:51" ht="24.75" customHeight="1">
      <c r="B740" s="313"/>
      <c r="C740" s="314"/>
      <c r="D740" s="314"/>
      <c r="E740" s="314"/>
      <c r="F740" s="314"/>
      <c r="G740" s="315"/>
      <c r="H740" s="341"/>
      <c r="I740" s="342"/>
      <c r="J740" s="342"/>
      <c r="K740" s="342"/>
      <c r="L740" s="343"/>
      <c r="M740" s="346"/>
      <c r="N740" s="347"/>
      <c r="O740" s="347"/>
      <c r="P740" s="347"/>
      <c r="Q740" s="347"/>
      <c r="R740" s="347"/>
      <c r="S740" s="347"/>
      <c r="T740" s="347"/>
      <c r="U740" s="347"/>
      <c r="V740" s="347"/>
      <c r="W740" s="347"/>
      <c r="X740" s="347"/>
      <c r="Y740" s="348"/>
      <c r="Z740" s="697"/>
      <c r="AA740" s="698"/>
      <c r="AB740" s="698"/>
      <c r="AC740" s="698"/>
      <c r="AD740" s="341"/>
      <c r="AE740" s="342"/>
      <c r="AF740" s="342"/>
      <c r="AG740" s="342"/>
      <c r="AH740" s="343"/>
      <c r="AI740" s="346"/>
      <c r="AJ740" s="347"/>
      <c r="AK740" s="347"/>
      <c r="AL740" s="347"/>
      <c r="AM740" s="347"/>
      <c r="AN740" s="347"/>
      <c r="AO740" s="347"/>
      <c r="AP740" s="347"/>
      <c r="AQ740" s="347"/>
      <c r="AR740" s="347"/>
      <c r="AS740" s="347"/>
      <c r="AT740" s="347"/>
      <c r="AU740" s="348"/>
      <c r="AV740" s="697"/>
      <c r="AW740" s="698"/>
      <c r="AX740" s="698"/>
      <c r="AY740" s="699"/>
    </row>
    <row r="741" spans="2:51" ht="24.75" customHeight="1">
      <c r="B741" s="313"/>
      <c r="C741" s="314"/>
      <c r="D741" s="314"/>
      <c r="E741" s="314"/>
      <c r="F741" s="314"/>
      <c r="G741" s="315"/>
      <c r="H741" s="642"/>
      <c r="I741" s="595"/>
      <c r="J741" s="595"/>
      <c r="K741" s="595"/>
      <c r="L741" s="596"/>
      <c r="M741" s="643"/>
      <c r="N741" s="644"/>
      <c r="O741" s="644"/>
      <c r="P741" s="644"/>
      <c r="Q741" s="644"/>
      <c r="R741" s="644"/>
      <c r="S741" s="644"/>
      <c r="T741" s="644"/>
      <c r="U741" s="644"/>
      <c r="V741" s="644"/>
      <c r="W741" s="644"/>
      <c r="X741" s="644"/>
      <c r="Y741" s="645"/>
      <c r="Z741" s="646"/>
      <c r="AA741" s="647"/>
      <c r="AB741" s="647"/>
      <c r="AC741" s="647"/>
      <c r="AD741" s="642"/>
      <c r="AE741" s="595"/>
      <c r="AF741" s="595"/>
      <c r="AG741" s="595"/>
      <c r="AH741" s="596"/>
      <c r="AI741" s="643"/>
      <c r="AJ741" s="644"/>
      <c r="AK741" s="644"/>
      <c r="AL741" s="644"/>
      <c r="AM741" s="644"/>
      <c r="AN741" s="644"/>
      <c r="AO741" s="644"/>
      <c r="AP741" s="644"/>
      <c r="AQ741" s="644"/>
      <c r="AR741" s="644"/>
      <c r="AS741" s="644"/>
      <c r="AT741" s="644"/>
      <c r="AU741" s="645"/>
      <c r="AV741" s="646"/>
      <c r="AW741" s="647"/>
      <c r="AX741" s="647"/>
      <c r="AY741" s="648"/>
    </row>
    <row r="742" spans="2:51" ht="24.75" customHeight="1">
      <c r="B742" s="313"/>
      <c r="C742" s="314"/>
      <c r="D742" s="314"/>
      <c r="E742" s="314"/>
      <c r="F742" s="314"/>
      <c r="G742" s="315"/>
      <c r="H742" s="716" t="s">
        <v>35</v>
      </c>
      <c r="I742" s="368"/>
      <c r="J742" s="368"/>
      <c r="K742" s="368"/>
      <c r="L742" s="368"/>
      <c r="M742" s="717"/>
      <c r="N742" s="718"/>
      <c r="O742" s="718"/>
      <c r="P742" s="718"/>
      <c r="Q742" s="718"/>
      <c r="R742" s="718"/>
      <c r="S742" s="718"/>
      <c r="T742" s="718"/>
      <c r="U742" s="718"/>
      <c r="V742" s="718"/>
      <c r="W742" s="718"/>
      <c r="X742" s="718"/>
      <c r="Y742" s="719"/>
      <c r="Z742" s="639">
        <f>SUM(Z734:AC741)</f>
        <v>0</v>
      </c>
      <c r="AA742" s="640"/>
      <c r="AB742" s="640"/>
      <c r="AC742" s="736"/>
      <c r="AD742" s="716" t="s">
        <v>35</v>
      </c>
      <c r="AE742" s="368"/>
      <c r="AF742" s="368"/>
      <c r="AG742" s="368"/>
      <c r="AH742" s="368"/>
      <c r="AI742" s="717"/>
      <c r="AJ742" s="718"/>
      <c r="AK742" s="718"/>
      <c r="AL742" s="718"/>
      <c r="AM742" s="718"/>
      <c r="AN742" s="718"/>
      <c r="AO742" s="718"/>
      <c r="AP742" s="718"/>
      <c r="AQ742" s="718"/>
      <c r="AR742" s="718"/>
      <c r="AS742" s="718"/>
      <c r="AT742" s="718"/>
      <c r="AU742" s="719"/>
      <c r="AV742" s="639">
        <f>SUM(AV734:AY741)</f>
        <v>0</v>
      </c>
      <c r="AW742" s="640"/>
      <c r="AX742" s="640"/>
      <c r="AY742" s="641"/>
    </row>
    <row r="743" spans="2:51" ht="24.75" customHeight="1">
      <c r="B743" s="313"/>
      <c r="C743" s="314"/>
      <c r="D743" s="314"/>
      <c r="E743" s="314"/>
      <c r="F743" s="314"/>
      <c r="G743" s="315"/>
      <c r="H743" s="721" t="s">
        <v>1283</v>
      </c>
      <c r="I743" s="724"/>
      <c r="J743" s="724"/>
      <c r="K743" s="724"/>
      <c r="L743" s="724"/>
      <c r="M743" s="724"/>
      <c r="N743" s="724"/>
      <c r="O743" s="724"/>
      <c r="P743" s="724"/>
      <c r="Q743" s="724"/>
      <c r="R743" s="724"/>
      <c r="S743" s="724"/>
      <c r="T743" s="724"/>
      <c r="U743" s="724"/>
      <c r="V743" s="724"/>
      <c r="W743" s="724"/>
      <c r="X743" s="724"/>
      <c r="Y743" s="724"/>
      <c r="Z743" s="724"/>
      <c r="AA743" s="724"/>
      <c r="AB743" s="724"/>
      <c r="AC743" s="737"/>
      <c r="AD743" s="721" t="s">
        <v>1282</v>
      </c>
      <c r="AE743" s="724"/>
      <c r="AF743" s="724"/>
      <c r="AG743" s="724"/>
      <c r="AH743" s="724"/>
      <c r="AI743" s="724"/>
      <c r="AJ743" s="724"/>
      <c r="AK743" s="724"/>
      <c r="AL743" s="724"/>
      <c r="AM743" s="724"/>
      <c r="AN743" s="724"/>
      <c r="AO743" s="724"/>
      <c r="AP743" s="724"/>
      <c r="AQ743" s="724"/>
      <c r="AR743" s="724"/>
      <c r="AS743" s="724"/>
      <c r="AT743" s="724"/>
      <c r="AU743" s="724"/>
      <c r="AV743" s="724"/>
      <c r="AW743" s="724"/>
      <c r="AX743" s="724"/>
      <c r="AY743" s="725"/>
    </row>
    <row r="744" spans="2:51" ht="24.75" customHeight="1">
      <c r="B744" s="313"/>
      <c r="C744" s="314"/>
      <c r="D744" s="314"/>
      <c r="E744" s="314"/>
      <c r="F744" s="314"/>
      <c r="G744" s="315"/>
      <c r="H744" s="726" t="s">
        <v>60</v>
      </c>
      <c r="I744" s="519"/>
      <c r="J744" s="519"/>
      <c r="K744" s="519"/>
      <c r="L744" s="519"/>
      <c r="M744" s="329" t="s">
        <v>143</v>
      </c>
      <c r="N744" s="290"/>
      <c r="O744" s="290"/>
      <c r="P744" s="290"/>
      <c r="Q744" s="290"/>
      <c r="R744" s="290"/>
      <c r="S744" s="290"/>
      <c r="T744" s="290"/>
      <c r="U744" s="290"/>
      <c r="V744" s="290"/>
      <c r="W744" s="290"/>
      <c r="X744" s="290"/>
      <c r="Y744" s="731"/>
      <c r="Z744" s="323" t="s">
        <v>144</v>
      </c>
      <c r="AA744" s="732"/>
      <c r="AB744" s="732"/>
      <c r="AC744" s="738"/>
      <c r="AD744" s="726" t="s">
        <v>60</v>
      </c>
      <c r="AE744" s="519"/>
      <c r="AF744" s="519"/>
      <c r="AG744" s="519"/>
      <c r="AH744" s="519"/>
      <c r="AI744" s="329" t="s">
        <v>143</v>
      </c>
      <c r="AJ744" s="290"/>
      <c r="AK744" s="290"/>
      <c r="AL744" s="290"/>
      <c r="AM744" s="290"/>
      <c r="AN744" s="290"/>
      <c r="AO744" s="290"/>
      <c r="AP744" s="290"/>
      <c r="AQ744" s="290"/>
      <c r="AR744" s="290"/>
      <c r="AS744" s="290"/>
      <c r="AT744" s="290"/>
      <c r="AU744" s="731"/>
      <c r="AV744" s="323" t="s">
        <v>144</v>
      </c>
      <c r="AW744" s="732"/>
      <c r="AX744" s="732"/>
      <c r="AY744" s="733"/>
    </row>
    <row r="745" spans="2:51" ht="24.75" customHeight="1">
      <c r="B745" s="313"/>
      <c r="C745" s="314"/>
      <c r="D745" s="314"/>
      <c r="E745" s="314"/>
      <c r="F745" s="314"/>
      <c r="G745" s="315"/>
      <c r="H745" s="703"/>
      <c r="I745" s="600"/>
      <c r="J745" s="600"/>
      <c r="K745" s="600"/>
      <c r="L745" s="601"/>
      <c r="M745" s="704"/>
      <c r="N745" s="734"/>
      <c r="O745" s="734"/>
      <c r="P745" s="734"/>
      <c r="Q745" s="734"/>
      <c r="R745" s="734"/>
      <c r="S745" s="734"/>
      <c r="T745" s="734"/>
      <c r="U745" s="734"/>
      <c r="V745" s="734"/>
      <c r="W745" s="734"/>
      <c r="X745" s="734"/>
      <c r="Y745" s="735"/>
      <c r="Z745" s="694"/>
      <c r="AA745" s="695"/>
      <c r="AB745" s="695"/>
      <c r="AC745" s="739"/>
      <c r="AD745" s="703"/>
      <c r="AE745" s="600"/>
      <c r="AF745" s="600"/>
      <c r="AG745" s="600"/>
      <c r="AH745" s="601"/>
      <c r="AI745" s="704"/>
      <c r="AJ745" s="734"/>
      <c r="AK745" s="734"/>
      <c r="AL745" s="734"/>
      <c r="AM745" s="734"/>
      <c r="AN745" s="734"/>
      <c r="AO745" s="734"/>
      <c r="AP745" s="734"/>
      <c r="AQ745" s="734"/>
      <c r="AR745" s="734"/>
      <c r="AS745" s="734"/>
      <c r="AT745" s="734"/>
      <c r="AU745" s="735"/>
      <c r="AV745" s="694"/>
      <c r="AW745" s="695"/>
      <c r="AX745" s="695"/>
      <c r="AY745" s="696"/>
    </row>
    <row r="746" spans="2:51" ht="24.75" customHeight="1">
      <c r="B746" s="313"/>
      <c r="C746" s="314"/>
      <c r="D746" s="314"/>
      <c r="E746" s="314"/>
      <c r="F746" s="314"/>
      <c r="G746" s="315"/>
      <c r="H746" s="341"/>
      <c r="I746" s="342"/>
      <c r="J746" s="342"/>
      <c r="K746" s="342"/>
      <c r="L746" s="343"/>
      <c r="M746" s="346"/>
      <c r="N746" s="347"/>
      <c r="O746" s="347"/>
      <c r="P746" s="347"/>
      <c r="Q746" s="347"/>
      <c r="R746" s="347"/>
      <c r="S746" s="347"/>
      <c r="T746" s="347"/>
      <c r="U746" s="347"/>
      <c r="V746" s="347"/>
      <c r="W746" s="347"/>
      <c r="X746" s="347"/>
      <c r="Y746" s="348"/>
      <c r="Z746" s="697"/>
      <c r="AA746" s="698"/>
      <c r="AB746" s="698"/>
      <c r="AC746" s="720"/>
      <c r="AD746" s="341"/>
      <c r="AE746" s="342"/>
      <c r="AF746" s="342"/>
      <c r="AG746" s="342"/>
      <c r="AH746" s="343"/>
      <c r="AI746" s="346"/>
      <c r="AJ746" s="347"/>
      <c r="AK746" s="347"/>
      <c r="AL746" s="347"/>
      <c r="AM746" s="347"/>
      <c r="AN746" s="347"/>
      <c r="AO746" s="347"/>
      <c r="AP746" s="347"/>
      <c r="AQ746" s="347"/>
      <c r="AR746" s="347"/>
      <c r="AS746" s="347"/>
      <c r="AT746" s="347"/>
      <c r="AU746" s="348"/>
      <c r="AV746" s="697"/>
      <c r="AW746" s="698"/>
      <c r="AX746" s="698"/>
      <c r="AY746" s="699"/>
    </row>
    <row r="747" spans="2:51" ht="24.75" customHeight="1">
      <c r="B747" s="313"/>
      <c r="C747" s="314"/>
      <c r="D747" s="314"/>
      <c r="E747" s="314"/>
      <c r="F747" s="314"/>
      <c r="G747" s="315"/>
      <c r="H747" s="341"/>
      <c r="I747" s="342"/>
      <c r="J747" s="342"/>
      <c r="K747" s="342"/>
      <c r="L747" s="343"/>
      <c r="M747" s="346"/>
      <c r="N747" s="347"/>
      <c r="O747" s="347"/>
      <c r="P747" s="347"/>
      <c r="Q747" s="347"/>
      <c r="R747" s="347"/>
      <c r="S747" s="347"/>
      <c r="T747" s="347"/>
      <c r="U747" s="347"/>
      <c r="V747" s="347"/>
      <c r="W747" s="347"/>
      <c r="X747" s="347"/>
      <c r="Y747" s="348"/>
      <c r="Z747" s="697"/>
      <c r="AA747" s="698"/>
      <c r="AB747" s="698"/>
      <c r="AC747" s="720"/>
      <c r="AD747" s="341"/>
      <c r="AE747" s="342"/>
      <c r="AF747" s="342"/>
      <c r="AG747" s="342"/>
      <c r="AH747" s="343"/>
      <c r="AI747" s="346"/>
      <c r="AJ747" s="347"/>
      <c r="AK747" s="347"/>
      <c r="AL747" s="347"/>
      <c r="AM747" s="347"/>
      <c r="AN747" s="347"/>
      <c r="AO747" s="347"/>
      <c r="AP747" s="347"/>
      <c r="AQ747" s="347"/>
      <c r="AR747" s="347"/>
      <c r="AS747" s="347"/>
      <c r="AT747" s="347"/>
      <c r="AU747" s="348"/>
      <c r="AV747" s="697"/>
      <c r="AW747" s="698"/>
      <c r="AX747" s="698"/>
      <c r="AY747" s="699"/>
    </row>
    <row r="748" spans="2:51" ht="24.75" customHeight="1">
      <c r="B748" s="313"/>
      <c r="C748" s="314"/>
      <c r="D748" s="314"/>
      <c r="E748" s="314"/>
      <c r="F748" s="314"/>
      <c r="G748" s="315"/>
      <c r="H748" s="341"/>
      <c r="I748" s="342"/>
      <c r="J748" s="342"/>
      <c r="K748" s="342"/>
      <c r="L748" s="343"/>
      <c r="M748" s="346"/>
      <c r="N748" s="347"/>
      <c r="O748" s="347"/>
      <c r="P748" s="347"/>
      <c r="Q748" s="347"/>
      <c r="R748" s="347"/>
      <c r="S748" s="347"/>
      <c r="T748" s="347"/>
      <c r="U748" s="347"/>
      <c r="V748" s="347"/>
      <c r="W748" s="347"/>
      <c r="X748" s="347"/>
      <c r="Y748" s="348"/>
      <c r="Z748" s="697"/>
      <c r="AA748" s="698"/>
      <c r="AB748" s="698"/>
      <c r="AC748" s="720"/>
      <c r="AD748" s="341"/>
      <c r="AE748" s="342"/>
      <c r="AF748" s="342"/>
      <c r="AG748" s="342"/>
      <c r="AH748" s="343"/>
      <c r="AI748" s="346"/>
      <c r="AJ748" s="347"/>
      <c r="AK748" s="347"/>
      <c r="AL748" s="347"/>
      <c r="AM748" s="347"/>
      <c r="AN748" s="347"/>
      <c r="AO748" s="347"/>
      <c r="AP748" s="347"/>
      <c r="AQ748" s="347"/>
      <c r="AR748" s="347"/>
      <c r="AS748" s="347"/>
      <c r="AT748" s="347"/>
      <c r="AU748" s="348"/>
      <c r="AV748" s="697"/>
      <c r="AW748" s="698"/>
      <c r="AX748" s="698"/>
      <c r="AY748" s="699"/>
    </row>
    <row r="749" spans="2:51" ht="24.75" customHeight="1">
      <c r="B749" s="313"/>
      <c r="C749" s="314"/>
      <c r="D749" s="314"/>
      <c r="E749" s="314"/>
      <c r="F749" s="314"/>
      <c r="G749" s="315"/>
      <c r="H749" s="341"/>
      <c r="I749" s="342"/>
      <c r="J749" s="342"/>
      <c r="K749" s="342"/>
      <c r="L749" s="343"/>
      <c r="M749" s="346"/>
      <c r="N749" s="347"/>
      <c r="O749" s="347"/>
      <c r="P749" s="347"/>
      <c r="Q749" s="347"/>
      <c r="R749" s="347"/>
      <c r="S749" s="347"/>
      <c r="T749" s="347"/>
      <c r="U749" s="347"/>
      <c r="V749" s="347"/>
      <c r="W749" s="347"/>
      <c r="X749" s="347"/>
      <c r="Y749" s="348"/>
      <c r="Z749" s="697"/>
      <c r="AA749" s="698"/>
      <c r="AB749" s="698"/>
      <c r="AC749" s="698"/>
      <c r="AD749" s="341"/>
      <c r="AE749" s="342"/>
      <c r="AF749" s="342"/>
      <c r="AG749" s="342"/>
      <c r="AH749" s="343"/>
      <c r="AI749" s="346"/>
      <c r="AJ749" s="347"/>
      <c r="AK749" s="347"/>
      <c r="AL749" s="347"/>
      <c r="AM749" s="347"/>
      <c r="AN749" s="347"/>
      <c r="AO749" s="347"/>
      <c r="AP749" s="347"/>
      <c r="AQ749" s="347"/>
      <c r="AR749" s="347"/>
      <c r="AS749" s="347"/>
      <c r="AT749" s="347"/>
      <c r="AU749" s="348"/>
      <c r="AV749" s="697"/>
      <c r="AW749" s="698"/>
      <c r="AX749" s="698"/>
      <c r="AY749" s="699"/>
    </row>
    <row r="750" spans="2:51" ht="24.75" customHeight="1">
      <c r="B750" s="313"/>
      <c r="C750" s="314"/>
      <c r="D750" s="314"/>
      <c r="E750" s="314"/>
      <c r="F750" s="314"/>
      <c r="G750" s="315"/>
      <c r="H750" s="341"/>
      <c r="I750" s="342"/>
      <c r="J750" s="342"/>
      <c r="K750" s="342"/>
      <c r="L750" s="343"/>
      <c r="M750" s="346"/>
      <c r="N750" s="347"/>
      <c r="O750" s="347"/>
      <c r="P750" s="347"/>
      <c r="Q750" s="347"/>
      <c r="R750" s="347"/>
      <c r="S750" s="347"/>
      <c r="T750" s="347"/>
      <c r="U750" s="347"/>
      <c r="V750" s="347"/>
      <c r="W750" s="347"/>
      <c r="X750" s="347"/>
      <c r="Y750" s="348"/>
      <c r="Z750" s="697"/>
      <c r="AA750" s="698"/>
      <c r="AB750" s="698"/>
      <c r="AC750" s="698"/>
      <c r="AD750" s="341"/>
      <c r="AE750" s="342"/>
      <c r="AF750" s="342"/>
      <c r="AG750" s="342"/>
      <c r="AH750" s="343"/>
      <c r="AI750" s="346"/>
      <c r="AJ750" s="347"/>
      <c r="AK750" s="347"/>
      <c r="AL750" s="347"/>
      <c r="AM750" s="347"/>
      <c r="AN750" s="347"/>
      <c r="AO750" s="347"/>
      <c r="AP750" s="347"/>
      <c r="AQ750" s="347"/>
      <c r="AR750" s="347"/>
      <c r="AS750" s="347"/>
      <c r="AT750" s="347"/>
      <c r="AU750" s="348"/>
      <c r="AV750" s="697"/>
      <c r="AW750" s="698"/>
      <c r="AX750" s="698"/>
      <c r="AY750" s="699"/>
    </row>
    <row r="751" spans="2:51" ht="24.75" customHeight="1">
      <c r="B751" s="313"/>
      <c r="C751" s="314"/>
      <c r="D751" s="314"/>
      <c r="E751" s="314"/>
      <c r="F751" s="314"/>
      <c r="G751" s="315"/>
      <c r="H751" s="341"/>
      <c r="I751" s="342"/>
      <c r="J751" s="342"/>
      <c r="K751" s="342"/>
      <c r="L751" s="343"/>
      <c r="M751" s="346"/>
      <c r="N751" s="347"/>
      <c r="O751" s="347"/>
      <c r="P751" s="347"/>
      <c r="Q751" s="347"/>
      <c r="R751" s="347"/>
      <c r="S751" s="347"/>
      <c r="T751" s="347"/>
      <c r="U751" s="347"/>
      <c r="V751" s="347"/>
      <c r="W751" s="347"/>
      <c r="X751" s="347"/>
      <c r="Y751" s="348"/>
      <c r="Z751" s="697"/>
      <c r="AA751" s="698"/>
      <c r="AB751" s="698"/>
      <c r="AC751" s="698"/>
      <c r="AD751" s="341"/>
      <c r="AE751" s="342"/>
      <c r="AF751" s="342"/>
      <c r="AG751" s="342"/>
      <c r="AH751" s="343"/>
      <c r="AI751" s="346"/>
      <c r="AJ751" s="347"/>
      <c r="AK751" s="347"/>
      <c r="AL751" s="347"/>
      <c r="AM751" s="347"/>
      <c r="AN751" s="347"/>
      <c r="AO751" s="347"/>
      <c r="AP751" s="347"/>
      <c r="AQ751" s="347"/>
      <c r="AR751" s="347"/>
      <c r="AS751" s="347"/>
      <c r="AT751" s="347"/>
      <c r="AU751" s="348"/>
      <c r="AV751" s="697"/>
      <c r="AW751" s="698"/>
      <c r="AX751" s="698"/>
      <c r="AY751" s="699"/>
    </row>
    <row r="752" spans="2:51" ht="24.75" customHeight="1">
      <c r="B752" s="313"/>
      <c r="C752" s="314"/>
      <c r="D752" s="314"/>
      <c r="E752" s="314"/>
      <c r="F752" s="314"/>
      <c r="G752" s="315"/>
      <c r="H752" s="642"/>
      <c r="I752" s="595"/>
      <c r="J752" s="595"/>
      <c r="K752" s="595"/>
      <c r="L752" s="596"/>
      <c r="M752" s="643"/>
      <c r="N752" s="644"/>
      <c r="O752" s="644"/>
      <c r="P752" s="644"/>
      <c r="Q752" s="644"/>
      <c r="R752" s="644"/>
      <c r="S752" s="644"/>
      <c r="T752" s="644"/>
      <c r="U752" s="644"/>
      <c r="V752" s="644"/>
      <c r="W752" s="644"/>
      <c r="X752" s="644"/>
      <c r="Y752" s="645"/>
      <c r="Z752" s="646"/>
      <c r="AA752" s="647"/>
      <c r="AB752" s="647"/>
      <c r="AC752" s="647"/>
      <c r="AD752" s="642"/>
      <c r="AE752" s="595"/>
      <c r="AF752" s="595"/>
      <c r="AG752" s="595"/>
      <c r="AH752" s="596"/>
      <c r="AI752" s="643"/>
      <c r="AJ752" s="644"/>
      <c r="AK752" s="644"/>
      <c r="AL752" s="644"/>
      <c r="AM752" s="644"/>
      <c r="AN752" s="644"/>
      <c r="AO752" s="644"/>
      <c r="AP752" s="644"/>
      <c r="AQ752" s="644"/>
      <c r="AR752" s="644"/>
      <c r="AS752" s="644"/>
      <c r="AT752" s="644"/>
      <c r="AU752" s="645"/>
      <c r="AV752" s="646"/>
      <c r="AW752" s="647"/>
      <c r="AX752" s="647"/>
      <c r="AY752" s="648"/>
    </row>
    <row r="753" spans="2:51" ht="24.75" customHeight="1" thickBot="1">
      <c r="B753" s="316"/>
      <c r="C753" s="317"/>
      <c r="D753" s="317"/>
      <c r="E753" s="317"/>
      <c r="F753" s="317"/>
      <c r="G753" s="318"/>
      <c r="H753" s="740" t="s">
        <v>35</v>
      </c>
      <c r="I753" s="741"/>
      <c r="J753" s="741"/>
      <c r="K753" s="741"/>
      <c r="L753" s="741"/>
      <c r="M753" s="742"/>
      <c r="N753" s="743"/>
      <c r="O753" s="743"/>
      <c r="P753" s="743"/>
      <c r="Q753" s="743"/>
      <c r="R753" s="743"/>
      <c r="S753" s="743"/>
      <c r="T753" s="743"/>
      <c r="U753" s="743"/>
      <c r="V753" s="743"/>
      <c r="W753" s="743"/>
      <c r="X753" s="743"/>
      <c r="Y753" s="744"/>
      <c r="Z753" s="745">
        <f>SUM(Z745:AC752)</f>
        <v>0</v>
      </c>
      <c r="AA753" s="746"/>
      <c r="AB753" s="746"/>
      <c r="AC753" s="747"/>
      <c r="AD753" s="740" t="s">
        <v>35</v>
      </c>
      <c r="AE753" s="741"/>
      <c r="AF753" s="741"/>
      <c r="AG753" s="741"/>
      <c r="AH753" s="741"/>
      <c r="AI753" s="742"/>
      <c r="AJ753" s="743"/>
      <c r="AK753" s="743"/>
      <c r="AL753" s="743"/>
      <c r="AM753" s="743"/>
      <c r="AN753" s="743"/>
      <c r="AO753" s="743"/>
      <c r="AP753" s="743"/>
      <c r="AQ753" s="743"/>
      <c r="AR753" s="743"/>
      <c r="AS753" s="743"/>
      <c r="AT753" s="743"/>
      <c r="AU753" s="744"/>
      <c r="AV753" s="745">
        <f>SUM(AV745:AY752)</f>
        <v>0</v>
      </c>
      <c r="AW753" s="746"/>
      <c r="AX753" s="746"/>
      <c r="AY753" s="748"/>
    </row>
    <row r="755" spans="2:51" ht="23.25" customHeight="1">
      <c r="B755" s="53" t="s">
        <v>121</v>
      </c>
      <c r="C755" s="53"/>
      <c r="D755" s="53"/>
      <c r="E755" s="210"/>
      <c r="F755" s="210"/>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c r="AJ755" s="308"/>
      <c r="AK755" s="308"/>
      <c r="AL755" s="308"/>
      <c r="AM755" s="308"/>
      <c r="AN755" s="308"/>
      <c r="AO755" s="308"/>
      <c r="AP755" s="308"/>
      <c r="AQ755" s="308"/>
      <c r="AR755" s="308"/>
      <c r="AS755" s="308"/>
      <c r="AT755" s="308"/>
      <c r="AU755" s="308"/>
      <c r="AV755" s="308"/>
      <c r="AW755" s="308"/>
      <c r="AX755" s="308"/>
      <c r="AY755" s="210"/>
    </row>
    <row r="756" spans="2:51" ht="14.25">
      <c r="C756" s="55" t="s">
        <v>1306</v>
      </c>
    </row>
    <row r="757" spans="2:51">
      <c r="C757" s="213" t="s">
        <v>1289</v>
      </c>
    </row>
    <row r="758" spans="2:51" ht="34.5" customHeight="1">
      <c r="B758" s="264"/>
      <c r="C758" s="264"/>
      <c r="D758" s="269" t="s">
        <v>1305</v>
      </c>
      <c r="E758" s="269"/>
      <c r="F758" s="269"/>
      <c r="G758" s="269"/>
      <c r="H758" s="269"/>
      <c r="I758" s="269"/>
      <c r="J758" s="269"/>
      <c r="K758" s="269"/>
      <c r="L758" s="269"/>
      <c r="M758" s="269"/>
      <c r="N758" s="269" t="s">
        <v>1304</v>
      </c>
      <c r="O758" s="269"/>
      <c r="P758" s="269"/>
      <c r="Q758" s="269"/>
      <c r="R758" s="269"/>
      <c r="S758" s="269"/>
      <c r="T758" s="269"/>
      <c r="U758" s="269"/>
      <c r="V758" s="269"/>
      <c r="W758" s="269"/>
      <c r="X758" s="269"/>
      <c r="Y758" s="269"/>
      <c r="Z758" s="269"/>
      <c r="AA758" s="269"/>
      <c r="AB758" s="269"/>
      <c r="AC758" s="269"/>
      <c r="AD758" s="269"/>
      <c r="AE758" s="269"/>
      <c r="AF758" s="269"/>
      <c r="AG758" s="269"/>
      <c r="AH758" s="269"/>
      <c r="AI758" s="269"/>
      <c r="AJ758" s="269"/>
      <c r="AK758" s="269"/>
      <c r="AL758" s="297" t="s">
        <v>1303</v>
      </c>
      <c r="AM758" s="269"/>
      <c r="AN758" s="269"/>
      <c r="AO758" s="269"/>
      <c r="AP758" s="269"/>
      <c r="AQ758" s="269"/>
      <c r="AR758" s="269" t="s">
        <v>160</v>
      </c>
      <c r="AS758" s="269"/>
      <c r="AT758" s="269"/>
      <c r="AU758" s="269"/>
      <c r="AV758" s="269" t="s">
        <v>161</v>
      </c>
      <c r="AW758" s="269"/>
      <c r="AX758" s="269"/>
    </row>
    <row r="759" spans="2:51" ht="24" customHeight="1">
      <c r="B759" s="264">
        <v>1</v>
      </c>
      <c r="C759" s="264">
        <v>1</v>
      </c>
      <c r="D759" s="794" t="s">
        <v>1339</v>
      </c>
      <c r="E759" s="794"/>
      <c r="F759" s="794"/>
      <c r="G759" s="794"/>
      <c r="H759" s="794"/>
      <c r="I759" s="794"/>
      <c r="J759" s="794"/>
      <c r="K759" s="794"/>
      <c r="L759" s="794"/>
      <c r="M759" s="794"/>
      <c r="N759" s="794" t="s">
        <v>1349</v>
      </c>
      <c r="O759" s="794"/>
      <c r="P759" s="794"/>
      <c r="Q759" s="794"/>
      <c r="R759" s="794"/>
      <c r="S759" s="794"/>
      <c r="T759" s="794"/>
      <c r="U759" s="794"/>
      <c r="V759" s="794"/>
      <c r="W759" s="794"/>
      <c r="X759" s="794"/>
      <c r="Y759" s="794"/>
      <c r="Z759" s="794"/>
      <c r="AA759" s="794"/>
      <c r="AB759" s="794"/>
      <c r="AC759" s="794"/>
      <c r="AD759" s="794"/>
      <c r="AE759" s="794"/>
      <c r="AF759" s="794"/>
      <c r="AG759" s="794"/>
      <c r="AH759" s="794"/>
      <c r="AI759" s="794"/>
      <c r="AJ759" s="794"/>
      <c r="AK759" s="794"/>
      <c r="AL759" s="1091">
        <v>0.4</v>
      </c>
      <c r="AM759" s="794"/>
      <c r="AN759" s="794"/>
      <c r="AO759" s="794"/>
      <c r="AP759" s="794"/>
      <c r="AQ759" s="794"/>
      <c r="AR759" s="794" t="s">
        <v>1309</v>
      </c>
      <c r="AS759" s="794"/>
      <c r="AT759" s="794"/>
      <c r="AU759" s="794"/>
      <c r="AV759" s="794" t="s">
        <v>1309</v>
      </c>
      <c r="AW759" s="794"/>
      <c r="AX759" s="794"/>
    </row>
    <row r="760" spans="2:51" ht="24" customHeight="1">
      <c r="B760" s="264">
        <v>2</v>
      </c>
      <c r="C760" s="264">
        <v>1</v>
      </c>
      <c r="D760" s="794" t="s">
        <v>1338</v>
      </c>
      <c r="E760" s="794"/>
      <c r="F760" s="794"/>
      <c r="G760" s="794"/>
      <c r="H760" s="794"/>
      <c r="I760" s="794"/>
      <c r="J760" s="794"/>
      <c r="K760" s="794"/>
      <c r="L760" s="794"/>
      <c r="M760" s="794"/>
      <c r="N760" s="794" t="s">
        <v>1349</v>
      </c>
      <c r="O760" s="794"/>
      <c r="P760" s="794"/>
      <c r="Q760" s="794"/>
      <c r="R760" s="794"/>
      <c r="S760" s="794"/>
      <c r="T760" s="794"/>
      <c r="U760" s="794"/>
      <c r="V760" s="794"/>
      <c r="W760" s="794"/>
      <c r="X760" s="794"/>
      <c r="Y760" s="794"/>
      <c r="Z760" s="794"/>
      <c r="AA760" s="794"/>
      <c r="AB760" s="794"/>
      <c r="AC760" s="794"/>
      <c r="AD760" s="794"/>
      <c r="AE760" s="794"/>
      <c r="AF760" s="794"/>
      <c r="AG760" s="794"/>
      <c r="AH760" s="794"/>
      <c r="AI760" s="794"/>
      <c r="AJ760" s="794"/>
      <c r="AK760" s="794"/>
      <c r="AL760" s="1091">
        <v>0.4</v>
      </c>
      <c r="AM760" s="794"/>
      <c r="AN760" s="794"/>
      <c r="AO760" s="794"/>
      <c r="AP760" s="794"/>
      <c r="AQ760" s="794"/>
      <c r="AR760" s="794" t="s">
        <v>1309</v>
      </c>
      <c r="AS760" s="794"/>
      <c r="AT760" s="794"/>
      <c r="AU760" s="794"/>
      <c r="AV760" s="794" t="s">
        <v>1309</v>
      </c>
      <c r="AW760" s="794"/>
      <c r="AX760" s="794"/>
    </row>
    <row r="761" spans="2:51" ht="24" customHeight="1">
      <c r="B761" s="264">
        <v>3</v>
      </c>
      <c r="C761" s="264">
        <v>1</v>
      </c>
      <c r="D761" s="794" t="s">
        <v>1355</v>
      </c>
      <c r="E761" s="794"/>
      <c r="F761" s="794"/>
      <c r="G761" s="794"/>
      <c r="H761" s="794"/>
      <c r="I761" s="794"/>
      <c r="J761" s="794"/>
      <c r="K761" s="794"/>
      <c r="L761" s="794"/>
      <c r="M761" s="794"/>
      <c r="N761" s="794" t="s">
        <v>1349</v>
      </c>
      <c r="O761" s="794"/>
      <c r="P761" s="794"/>
      <c r="Q761" s="794"/>
      <c r="R761" s="794"/>
      <c r="S761" s="794"/>
      <c r="T761" s="794"/>
      <c r="U761" s="794"/>
      <c r="V761" s="794"/>
      <c r="W761" s="794"/>
      <c r="X761" s="794"/>
      <c r="Y761" s="794"/>
      <c r="Z761" s="794"/>
      <c r="AA761" s="794"/>
      <c r="AB761" s="794"/>
      <c r="AC761" s="794"/>
      <c r="AD761" s="794"/>
      <c r="AE761" s="794"/>
      <c r="AF761" s="794"/>
      <c r="AG761" s="794"/>
      <c r="AH761" s="794"/>
      <c r="AI761" s="794"/>
      <c r="AJ761" s="794"/>
      <c r="AK761" s="794"/>
      <c r="AL761" s="1091">
        <v>0.4</v>
      </c>
      <c r="AM761" s="794"/>
      <c r="AN761" s="794"/>
      <c r="AO761" s="794"/>
      <c r="AP761" s="794"/>
      <c r="AQ761" s="794"/>
      <c r="AR761" s="794" t="s">
        <v>1309</v>
      </c>
      <c r="AS761" s="794"/>
      <c r="AT761" s="794"/>
      <c r="AU761" s="794"/>
      <c r="AV761" s="794" t="s">
        <v>1309</v>
      </c>
      <c r="AW761" s="794"/>
      <c r="AX761" s="794"/>
    </row>
    <row r="762" spans="2:51" ht="24" customHeight="1">
      <c r="B762" s="264">
        <v>4</v>
      </c>
      <c r="C762" s="264">
        <v>1</v>
      </c>
      <c r="D762" s="794" t="s">
        <v>1354</v>
      </c>
      <c r="E762" s="794"/>
      <c r="F762" s="794"/>
      <c r="G762" s="794"/>
      <c r="H762" s="794"/>
      <c r="I762" s="794"/>
      <c r="J762" s="794"/>
      <c r="K762" s="794"/>
      <c r="L762" s="794"/>
      <c r="M762" s="794"/>
      <c r="N762" s="794" t="s">
        <v>1349</v>
      </c>
      <c r="O762" s="794"/>
      <c r="P762" s="794"/>
      <c r="Q762" s="794"/>
      <c r="R762" s="794"/>
      <c r="S762" s="794"/>
      <c r="T762" s="794"/>
      <c r="U762" s="794"/>
      <c r="V762" s="794"/>
      <c r="W762" s="794"/>
      <c r="X762" s="794"/>
      <c r="Y762" s="794"/>
      <c r="Z762" s="794"/>
      <c r="AA762" s="794"/>
      <c r="AB762" s="794"/>
      <c r="AC762" s="794"/>
      <c r="AD762" s="794"/>
      <c r="AE762" s="794"/>
      <c r="AF762" s="794"/>
      <c r="AG762" s="794"/>
      <c r="AH762" s="794"/>
      <c r="AI762" s="794"/>
      <c r="AJ762" s="794"/>
      <c r="AK762" s="794"/>
      <c r="AL762" s="1091">
        <v>0.3</v>
      </c>
      <c r="AM762" s="794"/>
      <c r="AN762" s="794"/>
      <c r="AO762" s="794"/>
      <c r="AP762" s="794"/>
      <c r="AQ762" s="794"/>
      <c r="AR762" s="794" t="s">
        <v>1309</v>
      </c>
      <c r="AS762" s="794"/>
      <c r="AT762" s="794"/>
      <c r="AU762" s="794"/>
      <c r="AV762" s="794" t="s">
        <v>1309</v>
      </c>
      <c r="AW762" s="794"/>
      <c r="AX762" s="794"/>
    </row>
    <row r="763" spans="2:51" ht="24" customHeight="1">
      <c r="B763" s="264">
        <v>5</v>
      </c>
      <c r="C763" s="264">
        <v>1</v>
      </c>
      <c r="D763" s="794" t="s">
        <v>1353</v>
      </c>
      <c r="E763" s="794"/>
      <c r="F763" s="794"/>
      <c r="G763" s="794"/>
      <c r="H763" s="794"/>
      <c r="I763" s="794"/>
      <c r="J763" s="794"/>
      <c r="K763" s="794"/>
      <c r="L763" s="794"/>
      <c r="M763" s="794"/>
      <c r="N763" s="794" t="s">
        <v>1349</v>
      </c>
      <c r="O763" s="794"/>
      <c r="P763" s="794"/>
      <c r="Q763" s="794"/>
      <c r="R763" s="794"/>
      <c r="S763" s="794"/>
      <c r="T763" s="794"/>
      <c r="U763" s="794"/>
      <c r="V763" s="794"/>
      <c r="W763" s="794"/>
      <c r="X763" s="794"/>
      <c r="Y763" s="794"/>
      <c r="Z763" s="794"/>
      <c r="AA763" s="794"/>
      <c r="AB763" s="794"/>
      <c r="AC763" s="794"/>
      <c r="AD763" s="794"/>
      <c r="AE763" s="794"/>
      <c r="AF763" s="794"/>
      <c r="AG763" s="794"/>
      <c r="AH763" s="794"/>
      <c r="AI763" s="794"/>
      <c r="AJ763" s="794"/>
      <c r="AK763" s="794"/>
      <c r="AL763" s="1091">
        <v>0.3</v>
      </c>
      <c r="AM763" s="794"/>
      <c r="AN763" s="794"/>
      <c r="AO763" s="794"/>
      <c r="AP763" s="794"/>
      <c r="AQ763" s="794"/>
      <c r="AR763" s="794" t="s">
        <v>1309</v>
      </c>
      <c r="AS763" s="794"/>
      <c r="AT763" s="794"/>
      <c r="AU763" s="794"/>
      <c r="AV763" s="794" t="s">
        <v>1309</v>
      </c>
      <c r="AW763" s="794"/>
      <c r="AX763" s="794"/>
    </row>
    <row r="764" spans="2:51" ht="24" customHeight="1">
      <c r="B764" s="264">
        <v>6</v>
      </c>
      <c r="C764" s="264">
        <v>1</v>
      </c>
      <c r="D764" s="794" t="s">
        <v>1352</v>
      </c>
      <c r="E764" s="794"/>
      <c r="F764" s="794"/>
      <c r="G764" s="794"/>
      <c r="H764" s="794"/>
      <c r="I764" s="794"/>
      <c r="J764" s="794"/>
      <c r="K764" s="794"/>
      <c r="L764" s="794"/>
      <c r="M764" s="794"/>
      <c r="N764" s="794" t="s">
        <v>1349</v>
      </c>
      <c r="O764" s="794"/>
      <c r="P764" s="794"/>
      <c r="Q764" s="794"/>
      <c r="R764" s="794"/>
      <c r="S764" s="794"/>
      <c r="T764" s="794"/>
      <c r="U764" s="794"/>
      <c r="V764" s="794"/>
      <c r="W764" s="794"/>
      <c r="X764" s="794"/>
      <c r="Y764" s="794"/>
      <c r="Z764" s="794"/>
      <c r="AA764" s="794"/>
      <c r="AB764" s="794"/>
      <c r="AC764" s="794"/>
      <c r="AD764" s="794"/>
      <c r="AE764" s="794"/>
      <c r="AF764" s="794"/>
      <c r="AG764" s="794"/>
      <c r="AH764" s="794"/>
      <c r="AI764" s="794"/>
      <c r="AJ764" s="794"/>
      <c r="AK764" s="794"/>
      <c r="AL764" s="1091">
        <v>0.3</v>
      </c>
      <c r="AM764" s="794"/>
      <c r="AN764" s="794"/>
      <c r="AO764" s="794"/>
      <c r="AP764" s="794"/>
      <c r="AQ764" s="794"/>
      <c r="AR764" s="794" t="s">
        <v>1309</v>
      </c>
      <c r="AS764" s="794"/>
      <c r="AT764" s="794"/>
      <c r="AU764" s="794"/>
      <c r="AV764" s="794" t="s">
        <v>1309</v>
      </c>
      <c r="AW764" s="794"/>
      <c r="AX764" s="794"/>
    </row>
    <row r="765" spans="2:51" ht="24" customHeight="1">
      <c r="B765" s="264">
        <v>7</v>
      </c>
      <c r="C765" s="264">
        <v>1</v>
      </c>
      <c r="D765" s="794" t="s">
        <v>1351</v>
      </c>
      <c r="E765" s="794"/>
      <c r="F765" s="794"/>
      <c r="G765" s="794"/>
      <c r="H765" s="794"/>
      <c r="I765" s="794"/>
      <c r="J765" s="794"/>
      <c r="K765" s="794"/>
      <c r="L765" s="794"/>
      <c r="M765" s="794"/>
      <c r="N765" s="794" t="s">
        <v>1349</v>
      </c>
      <c r="O765" s="794"/>
      <c r="P765" s="794"/>
      <c r="Q765" s="794"/>
      <c r="R765" s="794"/>
      <c r="S765" s="794"/>
      <c r="T765" s="794"/>
      <c r="U765" s="794"/>
      <c r="V765" s="794"/>
      <c r="W765" s="794"/>
      <c r="X765" s="794"/>
      <c r="Y765" s="794"/>
      <c r="Z765" s="794"/>
      <c r="AA765" s="794"/>
      <c r="AB765" s="794"/>
      <c r="AC765" s="794"/>
      <c r="AD765" s="794"/>
      <c r="AE765" s="794"/>
      <c r="AF765" s="794"/>
      <c r="AG765" s="794"/>
      <c r="AH765" s="794"/>
      <c r="AI765" s="794"/>
      <c r="AJ765" s="794"/>
      <c r="AK765" s="794"/>
      <c r="AL765" s="1091">
        <v>0.3</v>
      </c>
      <c r="AM765" s="794"/>
      <c r="AN765" s="794"/>
      <c r="AO765" s="794"/>
      <c r="AP765" s="794"/>
      <c r="AQ765" s="794"/>
      <c r="AR765" s="794" t="s">
        <v>1309</v>
      </c>
      <c r="AS765" s="794"/>
      <c r="AT765" s="794"/>
      <c r="AU765" s="794"/>
      <c r="AV765" s="794" t="s">
        <v>1309</v>
      </c>
      <c r="AW765" s="794"/>
      <c r="AX765" s="794"/>
    </row>
    <row r="766" spans="2:51" ht="24" customHeight="1">
      <c r="B766" s="264">
        <v>8</v>
      </c>
      <c r="C766" s="264">
        <v>1</v>
      </c>
      <c r="D766" s="794" t="s">
        <v>1350</v>
      </c>
      <c r="E766" s="794"/>
      <c r="F766" s="794"/>
      <c r="G766" s="794"/>
      <c r="H766" s="794"/>
      <c r="I766" s="794"/>
      <c r="J766" s="794"/>
      <c r="K766" s="794"/>
      <c r="L766" s="794"/>
      <c r="M766" s="794"/>
      <c r="N766" s="794" t="s">
        <v>1349</v>
      </c>
      <c r="O766" s="794"/>
      <c r="P766" s="794"/>
      <c r="Q766" s="794"/>
      <c r="R766" s="794"/>
      <c r="S766" s="794"/>
      <c r="T766" s="794"/>
      <c r="U766" s="794"/>
      <c r="V766" s="794"/>
      <c r="W766" s="794"/>
      <c r="X766" s="794"/>
      <c r="Y766" s="794"/>
      <c r="Z766" s="794"/>
      <c r="AA766" s="794"/>
      <c r="AB766" s="794"/>
      <c r="AC766" s="794"/>
      <c r="AD766" s="794"/>
      <c r="AE766" s="794"/>
      <c r="AF766" s="794"/>
      <c r="AG766" s="794"/>
      <c r="AH766" s="794"/>
      <c r="AI766" s="794"/>
      <c r="AJ766" s="794"/>
      <c r="AK766" s="794"/>
      <c r="AL766" s="1091">
        <v>0.3</v>
      </c>
      <c r="AM766" s="794"/>
      <c r="AN766" s="794"/>
      <c r="AO766" s="794"/>
      <c r="AP766" s="794"/>
      <c r="AQ766" s="794"/>
      <c r="AR766" s="794" t="s">
        <v>1309</v>
      </c>
      <c r="AS766" s="794"/>
      <c r="AT766" s="794"/>
      <c r="AU766" s="794"/>
      <c r="AV766" s="794" t="s">
        <v>1309</v>
      </c>
      <c r="AW766" s="794"/>
      <c r="AX766" s="794"/>
    </row>
    <row r="767" spans="2:51" ht="24" customHeight="1">
      <c r="B767" s="264">
        <v>9</v>
      </c>
      <c r="C767" s="264">
        <v>1</v>
      </c>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66"/>
      <c r="AE767" s="266"/>
      <c r="AF767" s="266"/>
      <c r="AG767" s="266"/>
      <c r="AH767" s="266"/>
      <c r="AI767" s="266"/>
      <c r="AJ767" s="266"/>
      <c r="AK767" s="266"/>
      <c r="AL767" s="267"/>
      <c r="AM767" s="266"/>
      <c r="AN767" s="266"/>
      <c r="AO767" s="266"/>
      <c r="AP767" s="266"/>
      <c r="AQ767" s="266"/>
      <c r="AR767" s="266"/>
      <c r="AS767" s="266"/>
      <c r="AT767" s="266"/>
      <c r="AU767" s="266"/>
      <c r="AV767" s="266"/>
      <c r="AW767" s="266"/>
      <c r="AX767" s="266"/>
    </row>
    <row r="768" spans="2:51" ht="24" customHeight="1">
      <c r="B768" s="264">
        <v>10</v>
      </c>
      <c r="C768" s="264">
        <v>1</v>
      </c>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66"/>
      <c r="AE768" s="266"/>
      <c r="AF768" s="266"/>
      <c r="AG768" s="266"/>
      <c r="AH768" s="266"/>
      <c r="AI768" s="266"/>
      <c r="AJ768" s="266"/>
      <c r="AK768" s="266"/>
      <c r="AL768" s="267"/>
      <c r="AM768" s="266"/>
      <c r="AN768" s="266"/>
      <c r="AO768" s="266"/>
      <c r="AP768" s="266"/>
      <c r="AQ768" s="266"/>
      <c r="AR768" s="266"/>
      <c r="AS768" s="266"/>
      <c r="AT768" s="266"/>
      <c r="AU768" s="266"/>
      <c r="AV768" s="266"/>
      <c r="AW768" s="266"/>
      <c r="AX768" s="266"/>
    </row>
    <row r="770" spans="2:50" ht="23.25" hidden="1" customHeight="1">
      <c r="B770" s="213" t="s">
        <v>165</v>
      </c>
    </row>
    <row r="771" spans="2:50" ht="36" hidden="1" customHeight="1">
      <c r="B771" s="269" t="s">
        <v>166</v>
      </c>
      <c r="C771" s="269"/>
      <c r="D771" s="269"/>
      <c r="E771" s="269"/>
      <c r="F771" s="269"/>
      <c r="G771" s="269"/>
      <c r="H771" s="269"/>
      <c r="I771" s="469"/>
      <c r="J771" s="469"/>
      <c r="K771" s="469"/>
      <c r="L771" s="469"/>
      <c r="M771" s="469"/>
      <c r="N771" s="469"/>
      <c r="O771" s="469"/>
      <c r="P771" s="469"/>
      <c r="Q771" s="469"/>
      <c r="R771" s="469"/>
      <c r="S771" s="469"/>
      <c r="T771" s="469"/>
      <c r="U771" s="469"/>
      <c r="V771" s="469"/>
      <c r="W771" s="469"/>
      <c r="X771" s="469"/>
      <c r="Y771" s="469"/>
    </row>
    <row r="772" spans="2:50" ht="36" hidden="1" customHeight="1">
      <c r="B772" s="760" t="s">
        <v>167</v>
      </c>
      <c r="C772" s="756"/>
      <c r="D772" s="756"/>
      <c r="E772" s="756"/>
      <c r="F772" s="756"/>
      <c r="G772" s="756"/>
      <c r="H772" s="757"/>
      <c r="I772" s="382" t="s">
        <v>1316</v>
      </c>
      <c r="J772" s="368"/>
      <c r="K772" s="368"/>
      <c r="L772" s="368"/>
      <c r="M772" s="381"/>
      <c r="N772" s="755" t="s">
        <v>169</v>
      </c>
      <c r="O772" s="756"/>
      <c r="P772" s="756"/>
      <c r="Q772" s="756"/>
      <c r="R772" s="756"/>
      <c r="S772" s="756"/>
      <c r="T772" s="757"/>
      <c r="U772" s="382" t="s">
        <v>1316</v>
      </c>
      <c r="V772" s="368"/>
      <c r="W772" s="368"/>
      <c r="X772" s="368"/>
      <c r="Y772" s="381"/>
      <c r="Z772" s="755" t="s">
        <v>170</v>
      </c>
      <c r="AA772" s="756"/>
      <c r="AB772" s="756"/>
      <c r="AC772" s="756"/>
      <c r="AD772" s="756"/>
      <c r="AE772" s="756"/>
      <c r="AF772" s="757"/>
      <c r="AG772" s="382" t="s">
        <v>1316</v>
      </c>
      <c r="AH772" s="368"/>
      <c r="AI772" s="368"/>
      <c r="AJ772" s="368"/>
      <c r="AK772" s="381"/>
      <c r="AL772" s="755" t="s">
        <v>171</v>
      </c>
      <c r="AM772" s="756"/>
      <c r="AN772" s="756"/>
      <c r="AO772" s="756"/>
      <c r="AP772" s="756"/>
      <c r="AQ772" s="756"/>
      <c r="AR772" s="757"/>
      <c r="AS772" s="382" t="s">
        <v>1316</v>
      </c>
      <c r="AT772" s="368"/>
      <c r="AU772" s="368"/>
      <c r="AV772" s="368"/>
      <c r="AW772" s="381"/>
    </row>
    <row r="773" spans="2:50" ht="36" hidden="1" customHeight="1">
      <c r="B773" s="755" t="s">
        <v>172</v>
      </c>
      <c r="C773" s="756"/>
      <c r="D773" s="756"/>
      <c r="E773" s="756"/>
      <c r="F773" s="756"/>
      <c r="G773" s="756"/>
      <c r="H773" s="757"/>
      <c r="I773" s="758"/>
      <c r="J773" s="662"/>
      <c r="K773" s="662"/>
      <c r="L773" s="662"/>
      <c r="M773" s="759"/>
      <c r="N773" s="755" t="s">
        <v>173</v>
      </c>
      <c r="O773" s="756"/>
      <c r="P773" s="756"/>
      <c r="Q773" s="756"/>
      <c r="R773" s="756"/>
      <c r="S773" s="756"/>
      <c r="T773" s="757"/>
      <c r="U773" s="758"/>
      <c r="V773" s="662"/>
      <c r="W773" s="662"/>
      <c r="X773" s="662"/>
      <c r="Y773" s="759"/>
      <c r="Z773" s="755" t="s">
        <v>174</v>
      </c>
      <c r="AA773" s="756"/>
      <c r="AB773" s="756"/>
      <c r="AC773" s="756"/>
      <c r="AD773" s="756"/>
      <c r="AE773" s="756"/>
      <c r="AF773" s="757"/>
      <c r="AG773" s="758"/>
      <c r="AH773" s="662"/>
      <c r="AI773" s="662"/>
      <c r="AJ773" s="662"/>
      <c r="AK773" s="759"/>
      <c r="AL773" s="760" t="s">
        <v>175</v>
      </c>
      <c r="AM773" s="756"/>
      <c r="AN773" s="756"/>
      <c r="AO773" s="756"/>
      <c r="AP773" s="756"/>
      <c r="AQ773" s="756"/>
      <c r="AR773" s="757"/>
      <c r="AS773" s="758"/>
      <c r="AT773" s="662"/>
      <c r="AU773" s="662"/>
      <c r="AV773" s="662"/>
      <c r="AW773" s="759"/>
    </row>
    <row r="774" spans="2:50">
      <c r="C774" s="213" t="s">
        <v>1287</v>
      </c>
    </row>
    <row r="775" spans="2:50" ht="34.5" customHeight="1">
      <c r="B775" s="264"/>
      <c r="C775" s="264"/>
      <c r="D775" s="269" t="s">
        <v>1305</v>
      </c>
      <c r="E775" s="269"/>
      <c r="F775" s="269"/>
      <c r="G775" s="269"/>
      <c r="H775" s="269"/>
      <c r="I775" s="269"/>
      <c r="J775" s="269"/>
      <c r="K775" s="269"/>
      <c r="L775" s="269"/>
      <c r="M775" s="269"/>
      <c r="N775" s="269" t="s">
        <v>1304</v>
      </c>
      <c r="O775" s="269"/>
      <c r="P775" s="269"/>
      <c r="Q775" s="269"/>
      <c r="R775" s="269"/>
      <c r="S775" s="269"/>
      <c r="T775" s="269"/>
      <c r="U775" s="269"/>
      <c r="V775" s="269"/>
      <c r="W775" s="269"/>
      <c r="X775" s="269"/>
      <c r="Y775" s="269"/>
      <c r="Z775" s="269"/>
      <c r="AA775" s="269"/>
      <c r="AB775" s="269"/>
      <c r="AC775" s="269"/>
      <c r="AD775" s="269"/>
      <c r="AE775" s="269"/>
      <c r="AF775" s="269"/>
      <c r="AG775" s="269"/>
      <c r="AH775" s="269"/>
      <c r="AI775" s="269"/>
      <c r="AJ775" s="269"/>
      <c r="AK775" s="269"/>
      <c r="AL775" s="297" t="s">
        <v>1303</v>
      </c>
      <c r="AM775" s="269"/>
      <c r="AN775" s="269"/>
      <c r="AO775" s="269"/>
      <c r="AP775" s="269"/>
      <c r="AQ775" s="269"/>
      <c r="AR775" s="269" t="s">
        <v>160</v>
      </c>
      <c r="AS775" s="269"/>
      <c r="AT775" s="269"/>
      <c r="AU775" s="269"/>
      <c r="AV775" s="269" t="s">
        <v>161</v>
      </c>
      <c r="AW775" s="269"/>
      <c r="AX775" s="269"/>
    </row>
    <row r="776" spans="2:50" ht="24" customHeight="1">
      <c r="B776" s="264">
        <v>1</v>
      </c>
      <c r="C776" s="264">
        <v>1</v>
      </c>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66"/>
      <c r="AE776" s="266"/>
      <c r="AF776" s="266"/>
      <c r="AG776" s="266"/>
      <c r="AH776" s="266"/>
      <c r="AI776" s="266"/>
      <c r="AJ776" s="266"/>
      <c r="AK776" s="266"/>
      <c r="AL776" s="267"/>
      <c r="AM776" s="266"/>
      <c r="AN776" s="266"/>
      <c r="AO776" s="266"/>
      <c r="AP776" s="266"/>
      <c r="AQ776" s="266"/>
      <c r="AR776" s="266"/>
      <c r="AS776" s="266"/>
      <c r="AT776" s="266"/>
      <c r="AU776" s="266"/>
      <c r="AV776" s="266"/>
      <c r="AW776" s="266"/>
      <c r="AX776" s="266"/>
    </row>
    <row r="777" spans="2:50" ht="24" customHeight="1">
      <c r="B777" s="264">
        <v>2</v>
      </c>
      <c r="C777" s="264">
        <v>1</v>
      </c>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c r="AK777" s="266"/>
      <c r="AL777" s="267"/>
      <c r="AM777" s="266"/>
      <c r="AN777" s="266"/>
      <c r="AO777" s="266"/>
      <c r="AP777" s="266"/>
      <c r="AQ777" s="266"/>
      <c r="AR777" s="266"/>
      <c r="AS777" s="266"/>
      <c r="AT777" s="266"/>
      <c r="AU777" s="266"/>
      <c r="AV777" s="266"/>
      <c r="AW777" s="266"/>
      <c r="AX777" s="266"/>
    </row>
    <row r="778" spans="2:50" ht="24" customHeight="1">
      <c r="B778" s="264">
        <v>3</v>
      </c>
      <c r="C778" s="264">
        <v>1</v>
      </c>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66"/>
      <c r="AE778" s="266"/>
      <c r="AF778" s="266"/>
      <c r="AG778" s="266"/>
      <c r="AH778" s="266"/>
      <c r="AI778" s="266"/>
      <c r="AJ778" s="266"/>
      <c r="AK778" s="266"/>
      <c r="AL778" s="267"/>
      <c r="AM778" s="266"/>
      <c r="AN778" s="266"/>
      <c r="AO778" s="266"/>
      <c r="AP778" s="266"/>
      <c r="AQ778" s="266"/>
      <c r="AR778" s="266"/>
      <c r="AS778" s="266"/>
      <c r="AT778" s="266"/>
      <c r="AU778" s="266"/>
      <c r="AV778" s="266"/>
      <c r="AW778" s="266"/>
      <c r="AX778" s="266"/>
    </row>
    <row r="779" spans="2:50" ht="24" customHeight="1">
      <c r="B779" s="264">
        <v>4</v>
      </c>
      <c r="C779" s="264">
        <v>1</v>
      </c>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66"/>
      <c r="AE779" s="266"/>
      <c r="AF779" s="266"/>
      <c r="AG779" s="266"/>
      <c r="AH779" s="266"/>
      <c r="AI779" s="266"/>
      <c r="AJ779" s="266"/>
      <c r="AK779" s="266"/>
      <c r="AL779" s="267"/>
      <c r="AM779" s="266"/>
      <c r="AN779" s="266"/>
      <c r="AO779" s="266"/>
      <c r="AP779" s="266"/>
      <c r="AQ779" s="266"/>
      <c r="AR779" s="266"/>
      <c r="AS779" s="266"/>
      <c r="AT779" s="266"/>
      <c r="AU779" s="266"/>
      <c r="AV779" s="266"/>
      <c r="AW779" s="266"/>
      <c r="AX779" s="266"/>
    </row>
    <row r="780" spans="2:50" ht="24" customHeight="1">
      <c r="B780" s="264">
        <v>5</v>
      </c>
      <c r="C780" s="264">
        <v>1</v>
      </c>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66"/>
      <c r="AE780" s="266"/>
      <c r="AF780" s="266"/>
      <c r="AG780" s="266"/>
      <c r="AH780" s="266"/>
      <c r="AI780" s="266"/>
      <c r="AJ780" s="266"/>
      <c r="AK780" s="266"/>
      <c r="AL780" s="267"/>
      <c r="AM780" s="266"/>
      <c r="AN780" s="266"/>
      <c r="AO780" s="266"/>
      <c r="AP780" s="266"/>
      <c r="AQ780" s="266"/>
      <c r="AR780" s="266"/>
      <c r="AS780" s="266"/>
      <c r="AT780" s="266"/>
      <c r="AU780" s="266"/>
      <c r="AV780" s="266"/>
      <c r="AW780" s="266"/>
      <c r="AX780" s="266"/>
    </row>
    <row r="781" spans="2:50" ht="24" customHeight="1">
      <c r="B781" s="264">
        <v>6</v>
      </c>
      <c r="C781" s="264">
        <v>1</v>
      </c>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66"/>
      <c r="AE781" s="266"/>
      <c r="AF781" s="266"/>
      <c r="AG781" s="266"/>
      <c r="AH781" s="266"/>
      <c r="AI781" s="266"/>
      <c r="AJ781" s="266"/>
      <c r="AK781" s="266"/>
      <c r="AL781" s="267"/>
      <c r="AM781" s="266"/>
      <c r="AN781" s="266"/>
      <c r="AO781" s="266"/>
      <c r="AP781" s="266"/>
      <c r="AQ781" s="266"/>
      <c r="AR781" s="266"/>
      <c r="AS781" s="266"/>
      <c r="AT781" s="266"/>
      <c r="AU781" s="266"/>
      <c r="AV781" s="266"/>
      <c r="AW781" s="266"/>
      <c r="AX781" s="266"/>
    </row>
    <row r="782" spans="2:50" ht="24" customHeight="1">
      <c r="B782" s="264">
        <v>7</v>
      </c>
      <c r="C782" s="264">
        <v>1</v>
      </c>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66"/>
      <c r="AE782" s="266"/>
      <c r="AF782" s="266"/>
      <c r="AG782" s="266"/>
      <c r="AH782" s="266"/>
      <c r="AI782" s="266"/>
      <c r="AJ782" s="266"/>
      <c r="AK782" s="266"/>
      <c r="AL782" s="267"/>
      <c r="AM782" s="266"/>
      <c r="AN782" s="266"/>
      <c r="AO782" s="266"/>
      <c r="AP782" s="266"/>
      <c r="AQ782" s="266"/>
      <c r="AR782" s="266"/>
      <c r="AS782" s="266"/>
      <c r="AT782" s="266"/>
      <c r="AU782" s="266"/>
      <c r="AV782" s="266"/>
      <c r="AW782" s="266"/>
      <c r="AX782" s="266"/>
    </row>
    <row r="783" spans="2:50" ht="24" customHeight="1">
      <c r="B783" s="264">
        <v>8</v>
      </c>
      <c r="C783" s="264">
        <v>1</v>
      </c>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66"/>
      <c r="AE783" s="266"/>
      <c r="AF783" s="266"/>
      <c r="AG783" s="266"/>
      <c r="AH783" s="266"/>
      <c r="AI783" s="266"/>
      <c r="AJ783" s="266"/>
      <c r="AK783" s="266"/>
      <c r="AL783" s="267"/>
      <c r="AM783" s="266"/>
      <c r="AN783" s="266"/>
      <c r="AO783" s="266"/>
      <c r="AP783" s="266"/>
      <c r="AQ783" s="266"/>
      <c r="AR783" s="266"/>
      <c r="AS783" s="266"/>
      <c r="AT783" s="266"/>
      <c r="AU783" s="266"/>
      <c r="AV783" s="266"/>
      <c r="AW783" s="266"/>
      <c r="AX783" s="266"/>
    </row>
    <row r="784" spans="2:50" ht="24" customHeight="1">
      <c r="B784" s="264">
        <v>9</v>
      </c>
      <c r="C784" s="264">
        <v>1</v>
      </c>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66"/>
      <c r="AE784" s="266"/>
      <c r="AF784" s="266"/>
      <c r="AG784" s="266"/>
      <c r="AH784" s="266"/>
      <c r="AI784" s="266"/>
      <c r="AJ784" s="266"/>
      <c r="AK784" s="266"/>
      <c r="AL784" s="267"/>
      <c r="AM784" s="266"/>
      <c r="AN784" s="266"/>
      <c r="AO784" s="266"/>
      <c r="AP784" s="266"/>
      <c r="AQ784" s="266"/>
      <c r="AR784" s="266"/>
      <c r="AS784" s="266"/>
      <c r="AT784" s="266"/>
      <c r="AU784" s="266"/>
      <c r="AV784" s="266"/>
      <c r="AW784" s="266"/>
      <c r="AX784" s="266"/>
    </row>
    <row r="785" spans="2:60" ht="24" customHeight="1">
      <c r="B785" s="264">
        <v>10</v>
      </c>
      <c r="C785" s="264">
        <v>1</v>
      </c>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66"/>
      <c r="AE785" s="266"/>
      <c r="AF785" s="266"/>
      <c r="AG785" s="266"/>
      <c r="AH785" s="266"/>
      <c r="AI785" s="266"/>
      <c r="AJ785" s="266"/>
      <c r="AK785" s="266"/>
      <c r="AL785" s="267"/>
      <c r="AM785" s="266"/>
      <c r="AN785" s="266"/>
      <c r="AO785" s="266"/>
      <c r="AP785" s="266"/>
      <c r="AQ785" s="266"/>
      <c r="AR785" s="266"/>
      <c r="AS785" s="266"/>
      <c r="AT785" s="266"/>
      <c r="AU785" s="266"/>
      <c r="AV785" s="266"/>
      <c r="AW785" s="266"/>
      <c r="AX785" s="266"/>
    </row>
    <row r="787" spans="2:60" ht="21.75" customHeight="1" thickBot="1">
      <c r="AK787" s="271"/>
      <c r="AL787" s="271"/>
      <c r="AM787" s="271"/>
      <c r="AN787" s="271"/>
      <c r="AO787" s="271"/>
      <c r="AP787" s="271"/>
      <c r="AQ787" s="271"/>
      <c r="AR787" s="810" t="s">
        <v>113</v>
      </c>
      <c r="AS787" s="810"/>
      <c r="AT787" s="810"/>
      <c r="AU787" s="810"/>
      <c r="AV787" s="810"/>
      <c r="AW787" s="810"/>
      <c r="AX787" s="810"/>
      <c r="AY787" s="810"/>
    </row>
    <row r="788" spans="2:60" ht="21" customHeight="1">
      <c r="B788" s="275" t="s">
        <v>114</v>
      </c>
      <c r="C788" s="276"/>
      <c r="D788" s="276"/>
      <c r="E788" s="276"/>
      <c r="F788" s="276"/>
      <c r="G788" s="276"/>
      <c r="H788" s="277" t="s">
        <v>1348</v>
      </c>
      <c r="I788" s="278"/>
      <c r="J788" s="278"/>
      <c r="K788" s="278"/>
      <c r="L788" s="278"/>
      <c r="M788" s="278"/>
      <c r="N788" s="278"/>
      <c r="O788" s="278"/>
      <c r="P788" s="278"/>
      <c r="Q788" s="278"/>
      <c r="R788" s="278"/>
      <c r="S788" s="278"/>
      <c r="T788" s="278"/>
      <c r="U788" s="278"/>
      <c r="V788" s="278"/>
      <c r="W788" s="278"/>
      <c r="X788" s="278"/>
      <c r="Y788" s="278"/>
      <c r="Z788" s="279" t="s">
        <v>1297</v>
      </c>
      <c r="AA788" s="280"/>
      <c r="AB788" s="280"/>
      <c r="AC788" s="280"/>
      <c r="AD788" s="280"/>
      <c r="AE788" s="281"/>
      <c r="AF788" s="282" t="s">
        <v>1018</v>
      </c>
      <c r="AG788" s="280"/>
      <c r="AH788" s="280"/>
      <c r="AI788" s="280"/>
      <c r="AJ788" s="280"/>
      <c r="AK788" s="280"/>
      <c r="AL788" s="280"/>
      <c r="AM788" s="280"/>
      <c r="AN788" s="280"/>
      <c r="AO788" s="280"/>
      <c r="AP788" s="280"/>
      <c r="AQ788" s="281"/>
      <c r="AR788" s="283" t="s">
        <v>6</v>
      </c>
      <c r="AS788" s="282"/>
      <c r="AT788" s="282"/>
      <c r="AU788" s="282"/>
      <c r="AV788" s="282"/>
      <c r="AW788" s="282"/>
      <c r="AX788" s="282"/>
      <c r="AY788" s="284"/>
    </row>
    <row r="789" spans="2:60" ht="28.15" customHeight="1">
      <c r="B789" s="285" t="s">
        <v>7</v>
      </c>
      <c r="C789" s="286"/>
      <c r="D789" s="286"/>
      <c r="E789" s="286"/>
      <c r="F789" s="286"/>
      <c r="G789" s="287"/>
      <c r="H789" s="288" t="s">
        <v>213</v>
      </c>
      <c r="I789" s="289"/>
      <c r="J789" s="289"/>
      <c r="K789" s="289"/>
      <c r="L789" s="289"/>
      <c r="M789" s="289"/>
      <c r="N789" s="289"/>
      <c r="O789" s="289"/>
      <c r="P789" s="289"/>
      <c r="Q789" s="289"/>
      <c r="R789" s="289"/>
      <c r="S789" s="289"/>
      <c r="T789" s="289"/>
      <c r="U789" s="289"/>
      <c r="V789" s="289"/>
      <c r="W789" s="290"/>
      <c r="X789" s="290"/>
      <c r="Y789" s="290"/>
      <c r="Z789" s="291" t="s">
        <v>8</v>
      </c>
      <c r="AA789" s="292"/>
      <c r="AB789" s="292"/>
      <c r="AC789" s="292"/>
      <c r="AD789" s="292"/>
      <c r="AE789" s="293"/>
      <c r="AF789" s="292" t="s">
        <v>1695</v>
      </c>
      <c r="AG789" s="292"/>
      <c r="AH789" s="292"/>
      <c r="AI789" s="292"/>
      <c r="AJ789" s="292"/>
      <c r="AK789" s="292"/>
      <c r="AL789" s="292"/>
      <c r="AM789" s="292"/>
      <c r="AN789" s="292"/>
      <c r="AO789" s="292"/>
      <c r="AP789" s="292"/>
      <c r="AQ789" s="293"/>
      <c r="AR789" s="294" t="s">
        <v>1347</v>
      </c>
      <c r="AS789" s="295"/>
      <c r="AT789" s="295"/>
      <c r="AU789" s="295"/>
      <c r="AV789" s="295"/>
      <c r="AW789" s="295"/>
      <c r="AX789" s="295"/>
      <c r="AY789" s="296"/>
    </row>
    <row r="790" spans="2:60" ht="30.75" customHeight="1">
      <c r="B790" s="361" t="s">
        <v>11</v>
      </c>
      <c r="C790" s="362"/>
      <c r="D790" s="362"/>
      <c r="E790" s="362"/>
      <c r="F790" s="362"/>
      <c r="G790" s="362"/>
      <c r="H790" s="363" t="s">
        <v>12</v>
      </c>
      <c r="I790" s="290"/>
      <c r="J790" s="290"/>
      <c r="K790" s="290"/>
      <c r="L790" s="290"/>
      <c r="M790" s="290"/>
      <c r="N790" s="290"/>
      <c r="O790" s="290"/>
      <c r="P790" s="290"/>
      <c r="Q790" s="290"/>
      <c r="R790" s="290"/>
      <c r="S790" s="290"/>
      <c r="T790" s="290"/>
      <c r="U790" s="290"/>
      <c r="V790" s="290"/>
      <c r="W790" s="290"/>
      <c r="X790" s="290"/>
      <c r="Y790" s="290"/>
      <c r="Z790" s="364" t="s">
        <v>13</v>
      </c>
      <c r="AA790" s="365"/>
      <c r="AB790" s="365"/>
      <c r="AC790" s="365"/>
      <c r="AD790" s="365"/>
      <c r="AE790" s="366"/>
      <c r="AF790" s="367" t="s">
        <v>1346</v>
      </c>
      <c r="AG790" s="367"/>
      <c r="AH790" s="367"/>
      <c r="AI790" s="367"/>
      <c r="AJ790" s="367"/>
      <c r="AK790" s="367"/>
      <c r="AL790" s="367"/>
      <c r="AM790" s="367"/>
      <c r="AN790" s="367"/>
      <c r="AO790" s="367"/>
      <c r="AP790" s="367"/>
      <c r="AQ790" s="367"/>
      <c r="AR790" s="368"/>
      <c r="AS790" s="368"/>
      <c r="AT790" s="368"/>
      <c r="AU790" s="368"/>
      <c r="AV790" s="368"/>
      <c r="AW790" s="368"/>
      <c r="AX790" s="368"/>
      <c r="AY790" s="369"/>
    </row>
    <row r="791" spans="2:60" ht="18" customHeight="1">
      <c r="B791" s="370" t="s">
        <v>15</v>
      </c>
      <c r="C791" s="371"/>
      <c r="D791" s="371"/>
      <c r="E791" s="371"/>
      <c r="F791" s="371"/>
      <c r="G791" s="371"/>
      <c r="H791" s="925" t="s">
        <v>1106</v>
      </c>
      <c r="I791" s="375"/>
      <c r="J791" s="375"/>
      <c r="K791" s="375"/>
      <c r="L791" s="375"/>
      <c r="M791" s="375"/>
      <c r="N791" s="375"/>
      <c r="O791" s="375"/>
      <c r="P791" s="375"/>
      <c r="Q791" s="375"/>
      <c r="R791" s="375"/>
      <c r="S791" s="375"/>
      <c r="T791" s="375"/>
      <c r="U791" s="375"/>
      <c r="V791" s="375"/>
      <c r="W791" s="376"/>
      <c r="X791" s="376"/>
      <c r="Y791" s="376"/>
      <c r="Z791" s="380" t="s">
        <v>1292</v>
      </c>
      <c r="AA791" s="368"/>
      <c r="AB791" s="368"/>
      <c r="AC791" s="368"/>
      <c r="AD791" s="368"/>
      <c r="AE791" s="381"/>
      <c r="AF791" s="833"/>
      <c r="AG791" s="834"/>
      <c r="AH791" s="834"/>
      <c r="AI791" s="834"/>
      <c r="AJ791" s="834"/>
      <c r="AK791" s="834"/>
      <c r="AL791" s="834"/>
      <c r="AM791" s="834"/>
      <c r="AN791" s="834"/>
      <c r="AO791" s="834"/>
      <c r="AP791" s="834"/>
      <c r="AQ791" s="834"/>
      <c r="AR791" s="834"/>
      <c r="AS791" s="834"/>
      <c r="AT791" s="834"/>
      <c r="AU791" s="834"/>
      <c r="AV791" s="834"/>
      <c r="AW791" s="834"/>
      <c r="AX791" s="834"/>
      <c r="AY791" s="835"/>
    </row>
    <row r="792" spans="2:60" ht="24" customHeight="1">
      <c r="B792" s="372"/>
      <c r="C792" s="373"/>
      <c r="D792" s="373"/>
      <c r="E792" s="373"/>
      <c r="F792" s="373"/>
      <c r="G792" s="373"/>
      <c r="H792" s="377"/>
      <c r="I792" s="378"/>
      <c r="J792" s="378"/>
      <c r="K792" s="378"/>
      <c r="L792" s="378"/>
      <c r="M792" s="378"/>
      <c r="N792" s="378"/>
      <c r="O792" s="378"/>
      <c r="P792" s="378"/>
      <c r="Q792" s="378"/>
      <c r="R792" s="378"/>
      <c r="S792" s="378"/>
      <c r="T792" s="378"/>
      <c r="U792" s="378"/>
      <c r="V792" s="378"/>
      <c r="W792" s="379"/>
      <c r="X792" s="379"/>
      <c r="Y792" s="379"/>
      <c r="Z792" s="382"/>
      <c r="AA792" s="368"/>
      <c r="AB792" s="368"/>
      <c r="AC792" s="368"/>
      <c r="AD792" s="368"/>
      <c r="AE792" s="381"/>
      <c r="AF792" s="836"/>
      <c r="AG792" s="836"/>
      <c r="AH792" s="836"/>
      <c r="AI792" s="836"/>
      <c r="AJ792" s="836"/>
      <c r="AK792" s="836"/>
      <c r="AL792" s="836"/>
      <c r="AM792" s="836"/>
      <c r="AN792" s="836"/>
      <c r="AO792" s="836"/>
      <c r="AP792" s="836"/>
      <c r="AQ792" s="836"/>
      <c r="AR792" s="836"/>
      <c r="AS792" s="836"/>
      <c r="AT792" s="836"/>
      <c r="AU792" s="836"/>
      <c r="AV792" s="836"/>
      <c r="AW792" s="836"/>
      <c r="AX792" s="836"/>
      <c r="AY792" s="837"/>
    </row>
    <row r="793" spans="2:60" ht="29.25" customHeight="1">
      <c r="B793" s="298" t="s">
        <v>22</v>
      </c>
      <c r="C793" s="299"/>
      <c r="D793" s="299"/>
      <c r="E793" s="299"/>
      <c r="F793" s="299"/>
      <c r="G793" s="303"/>
      <c r="H793" s="304" t="s">
        <v>118</v>
      </c>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c r="AJ793" s="305"/>
      <c r="AK793" s="305"/>
      <c r="AL793" s="305"/>
      <c r="AM793" s="305"/>
      <c r="AN793" s="305"/>
      <c r="AO793" s="305"/>
      <c r="AP793" s="305"/>
      <c r="AQ793" s="305"/>
      <c r="AR793" s="305"/>
      <c r="AS793" s="305"/>
      <c r="AT793" s="305"/>
      <c r="AU793" s="305"/>
      <c r="AV793" s="305"/>
      <c r="AW793" s="305"/>
      <c r="AX793" s="305"/>
      <c r="AY793" s="306"/>
    </row>
    <row r="794" spans="2:60" ht="21" customHeight="1">
      <c r="B794" s="391" t="s">
        <v>24</v>
      </c>
      <c r="C794" s="392"/>
      <c r="D794" s="392"/>
      <c r="E794" s="392"/>
      <c r="F794" s="392"/>
      <c r="G794" s="393"/>
      <c r="H794" s="400"/>
      <c r="I794" s="401"/>
      <c r="J794" s="401"/>
      <c r="K794" s="401"/>
      <c r="L794" s="401"/>
      <c r="M794" s="401"/>
      <c r="N794" s="401"/>
      <c r="O794" s="401"/>
      <c r="P794" s="401"/>
      <c r="Q794" s="402" t="s">
        <v>25</v>
      </c>
      <c r="R794" s="403"/>
      <c r="S794" s="403"/>
      <c r="T794" s="403"/>
      <c r="U794" s="403"/>
      <c r="V794" s="403"/>
      <c r="W794" s="404"/>
      <c r="X794" s="402" t="s">
        <v>26</v>
      </c>
      <c r="Y794" s="403"/>
      <c r="Z794" s="403"/>
      <c r="AA794" s="403"/>
      <c r="AB794" s="403"/>
      <c r="AC794" s="403"/>
      <c r="AD794" s="404"/>
      <c r="AE794" s="402" t="s">
        <v>27</v>
      </c>
      <c r="AF794" s="403"/>
      <c r="AG794" s="403"/>
      <c r="AH794" s="403"/>
      <c r="AI794" s="403"/>
      <c r="AJ794" s="403"/>
      <c r="AK794" s="404"/>
      <c r="AL794" s="402" t="s">
        <v>28</v>
      </c>
      <c r="AM794" s="403"/>
      <c r="AN794" s="403"/>
      <c r="AO794" s="403"/>
      <c r="AP794" s="403"/>
      <c r="AQ794" s="403"/>
      <c r="AR794" s="404"/>
      <c r="AS794" s="402" t="s">
        <v>29</v>
      </c>
      <c r="AT794" s="403"/>
      <c r="AU794" s="403"/>
      <c r="AV794" s="403"/>
      <c r="AW794" s="403"/>
      <c r="AX794" s="403"/>
      <c r="AY794" s="426"/>
    </row>
    <row r="795" spans="2:60" ht="21" customHeight="1">
      <c r="B795" s="394"/>
      <c r="C795" s="395"/>
      <c r="D795" s="395"/>
      <c r="E795" s="395"/>
      <c r="F795" s="395"/>
      <c r="G795" s="396"/>
      <c r="H795" s="413" t="s">
        <v>30</v>
      </c>
      <c r="I795" s="414"/>
      <c r="J795" s="427" t="s">
        <v>31</v>
      </c>
      <c r="K795" s="428"/>
      <c r="L795" s="428"/>
      <c r="M795" s="428"/>
      <c r="N795" s="428"/>
      <c r="O795" s="428"/>
      <c r="P795" s="429"/>
      <c r="Q795" s="1029" t="s">
        <v>1309</v>
      </c>
      <c r="R795" s="430"/>
      <c r="S795" s="430"/>
      <c r="T795" s="430"/>
      <c r="U795" s="430"/>
      <c r="V795" s="430"/>
      <c r="W795" s="430"/>
      <c r="X795" s="430">
        <v>4</v>
      </c>
      <c r="Y795" s="430"/>
      <c r="Z795" s="430"/>
      <c r="AA795" s="430"/>
      <c r="AB795" s="430"/>
      <c r="AC795" s="430"/>
      <c r="AD795" s="430"/>
      <c r="AE795" s="430">
        <v>3</v>
      </c>
      <c r="AF795" s="430"/>
      <c r="AG795" s="430"/>
      <c r="AH795" s="430"/>
      <c r="AI795" s="430"/>
      <c r="AJ795" s="430"/>
      <c r="AK795" s="430"/>
      <c r="AL795" s="430">
        <v>3</v>
      </c>
      <c r="AM795" s="430"/>
      <c r="AN795" s="430"/>
      <c r="AO795" s="430"/>
      <c r="AP795" s="430"/>
      <c r="AQ795" s="430"/>
      <c r="AR795" s="430"/>
      <c r="AS795" s="430">
        <v>2</v>
      </c>
      <c r="AT795" s="430"/>
      <c r="AU795" s="430"/>
      <c r="AV795" s="430"/>
      <c r="AW795" s="430"/>
      <c r="AX795" s="430"/>
      <c r="AY795" s="431"/>
    </row>
    <row r="796" spans="2:60" ht="21" customHeight="1">
      <c r="B796" s="394"/>
      <c r="C796" s="395"/>
      <c r="D796" s="395"/>
      <c r="E796" s="395"/>
      <c r="F796" s="395"/>
      <c r="G796" s="396"/>
      <c r="H796" s="415"/>
      <c r="I796" s="416"/>
      <c r="J796" s="409" t="s">
        <v>32</v>
      </c>
      <c r="K796" s="410"/>
      <c r="L796" s="410"/>
      <c r="M796" s="410"/>
      <c r="N796" s="410"/>
      <c r="O796" s="410"/>
      <c r="P796" s="411"/>
      <c r="Q796" s="791" t="s">
        <v>1345</v>
      </c>
      <c r="R796" s="405"/>
      <c r="S796" s="405"/>
      <c r="T796" s="405"/>
      <c r="U796" s="405"/>
      <c r="V796" s="405"/>
      <c r="W796" s="405"/>
      <c r="X796" s="791" t="s">
        <v>1345</v>
      </c>
      <c r="Y796" s="405"/>
      <c r="Z796" s="405"/>
      <c r="AA796" s="405"/>
      <c r="AB796" s="405"/>
      <c r="AC796" s="405"/>
      <c r="AD796" s="405"/>
      <c r="AE796" s="791" t="s">
        <v>1345</v>
      </c>
      <c r="AF796" s="405"/>
      <c r="AG796" s="405"/>
      <c r="AH796" s="405"/>
      <c r="AI796" s="405"/>
      <c r="AJ796" s="405"/>
      <c r="AK796" s="405"/>
      <c r="AL796" s="791" t="s">
        <v>1345</v>
      </c>
      <c r="AM796" s="405"/>
      <c r="AN796" s="405"/>
      <c r="AO796" s="405"/>
      <c r="AP796" s="405"/>
      <c r="AQ796" s="405"/>
      <c r="AR796" s="405"/>
      <c r="AS796" s="432"/>
      <c r="AT796" s="432"/>
      <c r="AU796" s="432"/>
      <c r="AV796" s="432"/>
      <c r="AW796" s="432"/>
      <c r="AX796" s="432"/>
      <c r="AY796" s="433"/>
    </row>
    <row r="797" spans="2:60" ht="24.75" customHeight="1">
      <c r="B797" s="394"/>
      <c r="C797" s="395"/>
      <c r="D797" s="395"/>
      <c r="E797" s="395"/>
      <c r="F797" s="395"/>
      <c r="G797" s="396"/>
      <c r="H797" s="415"/>
      <c r="I797" s="416"/>
      <c r="J797" s="409" t="s">
        <v>34</v>
      </c>
      <c r="K797" s="410"/>
      <c r="L797" s="410"/>
      <c r="M797" s="410"/>
      <c r="N797" s="410"/>
      <c r="O797" s="410"/>
      <c r="P797" s="411"/>
      <c r="Q797" s="791" t="s">
        <v>1345</v>
      </c>
      <c r="R797" s="405"/>
      <c r="S797" s="405"/>
      <c r="T797" s="405"/>
      <c r="U797" s="405"/>
      <c r="V797" s="405"/>
      <c r="W797" s="405"/>
      <c r="X797" s="791" t="s">
        <v>1345</v>
      </c>
      <c r="Y797" s="405"/>
      <c r="Z797" s="405"/>
      <c r="AA797" s="405"/>
      <c r="AB797" s="405"/>
      <c r="AC797" s="405"/>
      <c r="AD797" s="405"/>
      <c r="AE797" s="791" t="s">
        <v>1345</v>
      </c>
      <c r="AF797" s="405"/>
      <c r="AG797" s="405"/>
      <c r="AH797" s="405"/>
      <c r="AI797" s="405"/>
      <c r="AJ797" s="405"/>
      <c r="AK797" s="405"/>
      <c r="AL797" s="791" t="s">
        <v>1345</v>
      </c>
      <c r="AM797" s="405"/>
      <c r="AN797" s="405"/>
      <c r="AO797" s="405"/>
      <c r="AP797" s="405"/>
      <c r="AQ797" s="405"/>
      <c r="AR797" s="405"/>
      <c r="AS797" s="432"/>
      <c r="AT797" s="432"/>
      <c r="AU797" s="432"/>
      <c r="AV797" s="432"/>
      <c r="AW797" s="432"/>
      <c r="AX797" s="432"/>
      <c r="AY797" s="433"/>
    </row>
    <row r="798" spans="2:60" ht="24.75" customHeight="1">
      <c r="B798" s="394"/>
      <c r="C798" s="395"/>
      <c r="D798" s="395"/>
      <c r="E798" s="395"/>
      <c r="F798" s="395"/>
      <c r="G798" s="396"/>
      <c r="H798" s="417"/>
      <c r="I798" s="418"/>
      <c r="J798" s="406" t="s">
        <v>35</v>
      </c>
      <c r="K798" s="407"/>
      <c r="L798" s="407"/>
      <c r="M798" s="407"/>
      <c r="N798" s="407"/>
      <c r="O798" s="407"/>
      <c r="P798" s="408"/>
      <c r="Q798" s="812" t="s">
        <v>1345</v>
      </c>
      <c r="R798" s="412"/>
      <c r="S798" s="412"/>
      <c r="T798" s="412"/>
      <c r="U798" s="412"/>
      <c r="V798" s="412"/>
      <c r="W798" s="412"/>
      <c r="X798" s="412">
        <v>4</v>
      </c>
      <c r="Y798" s="412"/>
      <c r="Z798" s="412"/>
      <c r="AA798" s="412"/>
      <c r="AB798" s="412"/>
      <c r="AC798" s="412"/>
      <c r="AD798" s="412"/>
      <c r="AE798" s="412">
        <v>3</v>
      </c>
      <c r="AF798" s="412"/>
      <c r="AG798" s="412"/>
      <c r="AH798" s="412"/>
      <c r="AI798" s="412"/>
      <c r="AJ798" s="412"/>
      <c r="AK798" s="412"/>
      <c r="AL798" s="412">
        <v>3</v>
      </c>
      <c r="AM798" s="412"/>
      <c r="AN798" s="412"/>
      <c r="AO798" s="412"/>
      <c r="AP798" s="412"/>
      <c r="AQ798" s="412"/>
      <c r="AR798" s="412"/>
      <c r="AS798" s="412">
        <v>2</v>
      </c>
      <c r="AT798" s="412"/>
      <c r="AU798" s="412"/>
      <c r="AV798" s="412"/>
      <c r="AW798" s="412"/>
      <c r="AX798" s="412"/>
      <c r="AY798" s="412"/>
    </row>
    <row r="799" spans="2:60" ht="24.75" customHeight="1">
      <c r="B799" s="394"/>
      <c r="C799" s="395"/>
      <c r="D799" s="395"/>
      <c r="E799" s="395"/>
      <c r="F799" s="395"/>
      <c r="G799" s="396"/>
      <c r="H799" s="419" t="s">
        <v>36</v>
      </c>
      <c r="I799" s="420"/>
      <c r="J799" s="420"/>
      <c r="K799" s="420"/>
      <c r="L799" s="420"/>
      <c r="M799" s="420"/>
      <c r="N799" s="420"/>
      <c r="O799" s="420"/>
      <c r="P799" s="420"/>
      <c r="Q799" s="1032" t="s">
        <v>1345</v>
      </c>
      <c r="R799" s="421"/>
      <c r="S799" s="421"/>
      <c r="T799" s="421"/>
      <c r="U799" s="421"/>
      <c r="V799" s="421"/>
      <c r="W799" s="421"/>
      <c r="X799" s="421">
        <v>1</v>
      </c>
      <c r="Y799" s="421"/>
      <c r="Z799" s="421"/>
      <c r="AA799" s="421"/>
      <c r="AB799" s="421"/>
      <c r="AC799" s="421"/>
      <c r="AD799" s="421"/>
      <c r="AE799" s="421">
        <v>1.3</v>
      </c>
      <c r="AF799" s="421"/>
      <c r="AG799" s="421"/>
      <c r="AH799" s="421"/>
      <c r="AI799" s="421"/>
      <c r="AJ799" s="421"/>
      <c r="AK799" s="421"/>
      <c r="AL799" s="389"/>
      <c r="AM799" s="389"/>
      <c r="AN799" s="389"/>
      <c r="AO799" s="389"/>
      <c r="AP799" s="389"/>
      <c r="AQ799" s="389"/>
      <c r="AR799" s="389"/>
      <c r="AS799" s="389"/>
      <c r="AT799" s="389"/>
      <c r="AU799" s="389"/>
      <c r="AV799" s="389"/>
      <c r="AW799" s="389"/>
      <c r="AX799" s="389"/>
      <c r="AY799" s="390"/>
      <c r="BH799" s="18"/>
    </row>
    <row r="800" spans="2:60" ht="24.75" customHeight="1">
      <c r="B800" s="397"/>
      <c r="C800" s="398"/>
      <c r="D800" s="398"/>
      <c r="E800" s="398"/>
      <c r="F800" s="398"/>
      <c r="G800" s="399"/>
      <c r="H800" s="419" t="s">
        <v>37</v>
      </c>
      <c r="I800" s="420"/>
      <c r="J800" s="420"/>
      <c r="K800" s="420"/>
      <c r="L800" s="420"/>
      <c r="M800" s="420"/>
      <c r="N800" s="420"/>
      <c r="O800" s="420"/>
      <c r="P800" s="420"/>
      <c r="Q800" s="1032" t="s">
        <v>1345</v>
      </c>
      <c r="R800" s="421"/>
      <c r="S800" s="421"/>
      <c r="T800" s="421"/>
      <c r="U800" s="421"/>
      <c r="V800" s="421"/>
      <c r="W800" s="421"/>
      <c r="X800" s="421">
        <v>32</v>
      </c>
      <c r="Y800" s="421"/>
      <c r="Z800" s="421"/>
      <c r="AA800" s="421"/>
      <c r="AB800" s="421"/>
      <c r="AC800" s="421"/>
      <c r="AD800" s="421"/>
      <c r="AE800" s="421">
        <v>42</v>
      </c>
      <c r="AF800" s="421"/>
      <c r="AG800" s="421"/>
      <c r="AH800" s="421"/>
      <c r="AI800" s="421"/>
      <c r="AJ800" s="421"/>
      <c r="AK800" s="421"/>
      <c r="AL800" s="389"/>
      <c r="AM800" s="389"/>
      <c r="AN800" s="389"/>
      <c r="AO800" s="389"/>
      <c r="AP800" s="389"/>
      <c r="AQ800" s="389"/>
      <c r="AR800" s="389"/>
      <c r="AS800" s="389"/>
      <c r="AT800" s="389"/>
      <c r="AU800" s="389"/>
      <c r="AV800" s="389"/>
      <c r="AW800" s="389"/>
      <c r="AX800" s="389"/>
      <c r="AY800" s="390"/>
    </row>
    <row r="801" spans="1:51" ht="23.1" customHeight="1">
      <c r="B801" s="546" t="s">
        <v>59</v>
      </c>
      <c r="C801" s="547"/>
      <c r="D801" s="493" t="s">
        <v>60</v>
      </c>
      <c r="E801" s="494"/>
      <c r="F801" s="494"/>
      <c r="G801" s="494"/>
      <c r="H801" s="494"/>
      <c r="I801" s="494"/>
      <c r="J801" s="494"/>
      <c r="K801" s="494"/>
      <c r="L801" s="495"/>
      <c r="M801" s="496" t="s">
        <v>61</v>
      </c>
      <c r="N801" s="496"/>
      <c r="O801" s="496"/>
      <c r="P801" s="496"/>
      <c r="Q801" s="496"/>
      <c r="R801" s="496"/>
      <c r="S801" s="497" t="s">
        <v>29</v>
      </c>
      <c r="T801" s="497"/>
      <c r="U801" s="497"/>
      <c r="V801" s="497"/>
      <c r="W801" s="497"/>
      <c r="X801" s="497"/>
      <c r="Y801" s="498"/>
      <c r="Z801" s="494"/>
      <c r="AA801" s="494"/>
      <c r="AB801" s="494"/>
      <c r="AC801" s="494"/>
      <c r="AD801" s="494"/>
      <c r="AE801" s="494"/>
      <c r="AF801" s="494"/>
      <c r="AG801" s="494"/>
      <c r="AH801" s="494"/>
      <c r="AI801" s="494"/>
      <c r="AJ801" s="494"/>
      <c r="AK801" s="494"/>
      <c r="AL801" s="494"/>
      <c r="AM801" s="494"/>
      <c r="AN801" s="494"/>
      <c r="AO801" s="494"/>
      <c r="AP801" s="494"/>
      <c r="AQ801" s="494"/>
      <c r="AR801" s="494"/>
      <c r="AS801" s="494"/>
      <c r="AT801" s="494"/>
      <c r="AU801" s="494"/>
      <c r="AV801" s="494"/>
      <c r="AW801" s="494"/>
      <c r="AX801" s="494"/>
      <c r="AY801" s="499"/>
    </row>
    <row r="802" spans="1:51" ht="23.1" customHeight="1">
      <c r="B802" s="548"/>
      <c r="C802" s="549"/>
      <c r="D802" s="439" t="s">
        <v>372</v>
      </c>
      <c r="E802" s="440"/>
      <c r="F802" s="440"/>
      <c r="G802" s="440"/>
      <c r="H802" s="440"/>
      <c r="I802" s="440"/>
      <c r="J802" s="440"/>
      <c r="K802" s="440"/>
      <c r="L802" s="441"/>
      <c r="M802" s="1041">
        <v>2</v>
      </c>
      <c r="N802" s="1017"/>
      <c r="O802" s="1017"/>
      <c r="P802" s="1017"/>
      <c r="Q802" s="1017"/>
      <c r="R802" s="1018"/>
      <c r="S802" s="1033">
        <v>1.7</v>
      </c>
      <c r="T802" s="1033"/>
      <c r="U802" s="1033"/>
      <c r="V802" s="1033"/>
      <c r="W802" s="1033"/>
      <c r="X802" s="1033"/>
      <c r="Y802" s="792"/>
      <c r="Z802" s="444"/>
      <c r="AA802" s="444"/>
      <c r="AB802" s="444"/>
      <c r="AC802" s="444"/>
      <c r="AD802" s="444"/>
      <c r="AE802" s="444"/>
      <c r="AF802" s="444"/>
      <c r="AG802" s="444"/>
      <c r="AH802" s="444"/>
      <c r="AI802" s="444"/>
      <c r="AJ802" s="444"/>
      <c r="AK802" s="444"/>
      <c r="AL802" s="444"/>
      <c r="AM802" s="444"/>
      <c r="AN802" s="444"/>
      <c r="AO802" s="444"/>
      <c r="AP802" s="444"/>
      <c r="AQ802" s="444"/>
      <c r="AR802" s="444"/>
      <c r="AS802" s="444"/>
      <c r="AT802" s="444"/>
      <c r="AU802" s="444"/>
      <c r="AV802" s="444"/>
      <c r="AW802" s="444"/>
      <c r="AX802" s="444"/>
      <c r="AY802" s="445"/>
    </row>
    <row r="803" spans="1:51" ht="23.1" customHeight="1">
      <c r="B803" s="548"/>
      <c r="C803" s="549"/>
      <c r="D803" s="556" t="s">
        <v>148</v>
      </c>
      <c r="E803" s="554"/>
      <c r="F803" s="554"/>
      <c r="G803" s="554"/>
      <c r="H803" s="554"/>
      <c r="I803" s="554"/>
      <c r="J803" s="554"/>
      <c r="K803" s="554"/>
      <c r="L803" s="555"/>
      <c r="M803" s="486">
        <v>1</v>
      </c>
      <c r="N803" s="486"/>
      <c r="O803" s="486"/>
      <c r="P803" s="486"/>
      <c r="Q803" s="486"/>
      <c r="R803" s="486"/>
      <c r="S803" s="797">
        <v>0.6</v>
      </c>
      <c r="T803" s="797"/>
      <c r="U803" s="797"/>
      <c r="V803" s="797"/>
      <c r="W803" s="797"/>
      <c r="X803" s="797"/>
      <c r="Y803" s="478"/>
      <c r="Z803" s="479"/>
      <c r="AA803" s="479"/>
      <c r="AB803" s="479"/>
      <c r="AC803" s="479"/>
      <c r="AD803" s="479"/>
      <c r="AE803" s="479"/>
      <c r="AF803" s="479"/>
      <c r="AG803" s="479"/>
      <c r="AH803" s="479"/>
      <c r="AI803" s="479"/>
      <c r="AJ803" s="479"/>
      <c r="AK803" s="479"/>
      <c r="AL803" s="479"/>
      <c r="AM803" s="479"/>
      <c r="AN803" s="479"/>
      <c r="AO803" s="479"/>
      <c r="AP803" s="479"/>
      <c r="AQ803" s="479"/>
      <c r="AR803" s="479"/>
      <c r="AS803" s="479"/>
      <c r="AT803" s="479"/>
      <c r="AU803" s="479"/>
      <c r="AV803" s="479"/>
      <c r="AW803" s="479"/>
      <c r="AX803" s="479"/>
      <c r="AY803" s="480"/>
    </row>
    <row r="804" spans="1:51" ht="23.1" customHeight="1">
      <c r="B804" s="548"/>
      <c r="C804" s="549"/>
      <c r="D804" s="553"/>
      <c r="E804" s="554"/>
      <c r="F804" s="554"/>
      <c r="G804" s="554"/>
      <c r="H804" s="554"/>
      <c r="I804" s="554"/>
      <c r="J804" s="554"/>
      <c r="K804" s="554"/>
      <c r="L804" s="555"/>
      <c r="M804" s="486"/>
      <c r="N804" s="486"/>
      <c r="O804" s="486"/>
      <c r="P804" s="486"/>
      <c r="Q804" s="486"/>
      <c r="R804" s="486"/>
      <c r="S804" s="486"/>
      <c r="T804" s="486"/>
      <c r="U804" s="486"/>
      <c r="V804" s="486"/>
      <c r="W804" s="486"/>
      <c r="X804" s="486"/>
      <c r="Y804" s="478"/>
      <c r="Z804" s="479"/>
      <c r="AA804" s="479"/>
      <c r="AB804" s="479"/>
      <c r="AC804" s="479"/>
      <c r="AD804" s="479"/>
      <c r="AE804" s="479"/>
      <c r="AF804" s="479"/>
      <c r="AG804" s="479"/>
      <c r="AH804" s="479"/>
      <c r="AI804" s="479"/>
      <c r="AJ804" s="479"/>
      <c r="AK804" s="479"/>
      <c r="AL804" s="479"/>
      <c r="AM804" s="479"/>
      <c r="AN804" s="479"/>
      <c r="AO804" s="479"/>
      <c r="AP804" s="479"/>
      <c r="AQ804" s="479"/>
      <c r="AR804" s="479"/>
      <c r="AS804" s="479"/>
      <c r="AT804" s="479"/>
      <c r="AU804" s="479"/>
      <c r="AV804" s="479"/>
      <c r="AW804" s="479"/>
      <c r="AX804" s="479"/>
      <c r="AY804" s="480"/>
    </row>
    <row r="805" spans="1:51" ht="23.1" customHeight="1">
      <c r="B805" s="548"/>
      <c r="C805" s="549"/>
      <c r="D805" s="553"/>
      <c r="E805" s="554"/>
      <c r="F805" s="554"/>
      <c r="G805" s="554"/>
      <c r="H805" s="554"/>
      <c r="I805" s="554"/>
      <c r="J805" s="554"/>
      <c r="K805" s="554"/>
      <c r="L805" s="555"/>
      <c r="M805" s="486"/>
      <c r="N805" s="486"/>
      <c r="O805" s="486"/>
      <c r="P805" s="486"/>
      <c r="Q805" s="486"/>
      <c r="R805" s="486"/>
      <c r="S805" s="486"/>
      <c r="T805" s="486"/>
      <c r="U805" s="486"/>
      <c r="V805" s="486"/>
      <c r="W805" s="486"/>
      <c r="X805" s="486"/>
      <c r="Y805" s="478"/>
      <c r="Z805" s="479"/>
      <c r="AA805" s="479"/>
      <c r="AB805" s="479"/>
      <c r="AC805" s="479"/>
      <c r="AD805" s="479"/>
      <c r="AE805" s="479"/>
      <c r="AF805" s="479"/>
      <c r="AG805" s="479"/>
      <c r="AH805" s="479"/>
      <c r="AI805" s="479"/>
      <c r="AJ805" s="479"/>
      <c r="AK805" s="479"/>
      <c r="AL805" s="479"/>
      <c r="AM805" s="479"/>
      <c r="AN805" s="479"/>
      <c r="AO805" s="479"/>
      <c r="AP805" s="479"/>
      <c r="AQ805" s="479"/>
      <c r="AR805" s="479"/>
      <c r="AS805" s="479"/>
      <c r="AT805" s="479"/>
      <c r="AU805" s="479"/>
      <c r="AV805" s="479"/>
      <c r="AW805" s="479"/>
      <c r="AX805" s="479"/>
      <c r="AY805" s="480"/>
    </row>
    <row r="806" spans="1:51" ht="23.1" customHeight="1">
      <c r="B806" s="548"/>
      <c r="C806" s="549"/>
      <c r="D806" s="553"/>
      <c r="E806" s="554"/>
      <c r="F806" s="554"/>
      <c r="G806" s="554"/>
      <c r="H806" s="554"/>
      <c r="I806" s="554"/>
      <c r="J806" s="554"/>
      <c r="K806" s="554"/>
      <c r="L806" s="555"/>
      <c r="M806" s="486"/>
      <c r="N806" s="486"/>
      <c r="O806" s="486"/>
      <c r="P806" s="486"/>
      <c r="Q806" s="486"/>
      <c r="R806" s="486"/>
      <c r="S806" s="486"/>
      <c r="T806" s="486"/>
      <c r="U806" s="486"/>
      <c r="V806" s="486"/>
      <c r="W806" s="486"/>
      <c r="X806" s="486"/>
      <c r="Y806" s="478"/>
      <c r="Z806" s="479"/>
      <c r="AA806" s="479"/>
      <c r="AB806" s="479"/>
      <c r="AC806" s="479"/>
      <c r="AD806" s="479"/>
      <c r="AE806" s="479"/>
      <c r="AF806" s="479"/>
      <c r="AG806" s="479"/>
      <c r="AH806" s="479"/>
      <c r="AI806" s="479"/>
      <c r="AJ806" s="479"/>
      <c r="AK806" s="479"/>
      <c r="AL806" s="479"/>
      <c r="AM806" s="479"/>
      <c r="AN806" s="479"/>
      <c r="AO806" s="479"/>
      <c r="AP806" s="479"/>
      <c r="AQ806" s="479"/>
      <c r="AR806" s="479"/>
      <c r="AS806" s="479"/>
      <c r="AT806" s="479"/>
      <c r="AU806" s="479"/>
      <c r="AV806" s="479"/>
      <c r="AW806" s="479"/>
      <c r="AX806" s="479"/>
      <c r="AY806" s="480"/>
    </row>
    <row r="807" spans="1:51" ht="23.1" customHeight="1">
      <c r="B807" s="548"/>
      <c r="C807" s="549"/>
      <c r="D807" s="553"/>
      <c r="E807" s="554"/>
      <c r="F807" s="554"/>
      <c r="G807" s="554"/>
      <c r="H807" s="554"/>
      <c r="I807" s="554"/>
      <c r="J807" s="554"/>
      <c r="K807" s="554"/>
      <c r="L807" s="555"/>
      <c r="M807" s="486"/>
      <c r="N807" s="486"/>
      <c r="O807" s="486"/>
      <c r="P807" s="486"/>
      <c r="Q807" s="486"/>
      <c r="R807" s="486"/>
      <c r="S807" s="486"/>
      <c r="T807" s="486"/>
      <c r="U807" s="486"/>
      <c r="V807" s="486"/>
      <c r="W807" s="486"/>
      <c r="X807" s="486"/>
      <c r="Y807" s="478"/>
      <c r="Z807" s="479"/>
      <c r="AA807" s="479"/>
      <c r="AB807" s="479"/>
      <c r="AC807" s="479"/>
      <c r="AD807" s="479"/>
      <c r="AE807" s="479"/>
      <c r="AF807" s="479"/>
      <c r="AG807" s="479"/>
      <c r="AH807" s="479"/>
      <c r="AI807" s="479"/>
      <c r="AJ807" s="479"/>
      <c r="AK807" s="479"/>
      <c r="AL807" s="479"/>
      <c r="AM807" s="479"/>
      <c r="AN807" s="479"/>
      <c r="AO807" s="479"/>
      <c r="AP807" s="479"/>
      <c r="AQ807" s="479"/>
      <c r="AR807" s="479"/>
      <c r="AS807" s="479"/>
      <c r="AT807" s="479"/>
      <c r="AU807" s="479"/>
      <c r="AV807" s="479"/>
      <c r="AW807" s="479"/>
      <c r="AX807" s="479"/>
      <c r="AY807" s="480"/>
    </row>
    <row r="808" spans="1:51" ht="23.1" customHeight="1">
      <c r="B808" s="548"/>
      <c r="C808" s="549"/>
      <c r="D808" s="474"/>
      <c r="E808" s="475"/>
      <c r="F808" s="475"/>
      <c r="G808" s="475"/>
      <c r="H808" s="475"/>
      <c r="I808" s="475"/>
      <c r="J808" s="475"/>
      <c r="K808" s="475"/>
      <c r="L808" s="476"/>
      <c r="M808" s="477"/>
      <c r="N808" s="477"/>
      <c r="O808" s="477"/>
      <c r="P808" s="477"/>
      <c r="Q808" s="477"/>
      <c r="R808" s="477"/>
      <c r="S808" s="477"/>
      <c r="T808" s="477"/>
      <c r="U808" s="477"/>
      <c r="V808" s="477"/>
      <c r="W808" s="477"/>
      <c r="X808" s="477"/>
      <c r="Y808" s="478"/>
      <c r="Z808" s="479"/>
      <c r="AA808" s="479"/>
      <c r="AB808" s="479"/>
      <c r="AC808" s="479"/>
      <c r="AD808" s="479"/>
      <c r="AE808" s="479"/>
      <c r="AF808" s="479"/>
      <c r="AG808" s="479"/>
      <c r="AH808" s="479"/>
      <c r="AI808" s="479"/>
      <c r="AJ808" s="479"/>
      <c r="AK808" s="479"/>
      <c r="AL808" s="479"/>
      <c r="AM808" s="479"/>
      <c r="AN808" s="479"/>
      <c r="AO808" s="479"/>
      <c r="AP808" s="479"/>
      <c r="AQ808" s="479"/>
      <c r="AR808" s="479"/>
      <c r="AS808" s="479"/>
      <c r="AT808" s="479"/>
      <c r="AU808" s="479"/>
      <c r="AV808" s="479"/>
      <c r="AW808" s="479"/>
      <c r="AX808" s="479"/>
      <c r="AY808" s="480"/>
    </row>
    <row r="809" spans="1:51" ht="23.1" customHeight="1">
      <c r="B809" s="550"/>
      <c r="C809" s="551"/>
      <c r="D809" s="481" t="s">
        <v>35</v>
      </c>
      <c r="E809" s="327"/>
      <c r="F809" s="327"/>
      <c r="G809" s="327"/>
      <c r="H809" s="327"/>
      <c r="I809" s="327"/>
      <c r="J809" s="327"/>
      <c r="K809" s="327"/>
      <c r="L809" s="328"/>
      <c r="M809" s="482">
        <f>SUM(M802:R808)</f>
        <v>3</v>
      </c>
      <c r="N809" s="482"/>
      <c r="O809" s="482"/>
      <c r="P809" s="482"/>
      <c r="Q809" s="482"/>
      <c r="R809" s="482"/>
      <c r="S809" s="482">
        <v>2</v>
      </c>
      <c r="T809" s="482"/>
      <c r="U809" s="482"/>
      <c r="V809" s="482"/>
      <c r="W809" s="482"/>
      <c r="X809" s="482"/>
      <c r="Y809" s="483"/>
      <c r="Z809" s="484"/>
      <c r="AA809" s="484"/>
      <c r="AB809" s="484"/>
      <c r="AC809" s="484"/>
      <c r="AD809" s="484"/>
      <c r="AE809" s="484"/>
      <c r="AF809" s="484"/>
      <c r="AG809" s="484"/>
      <c r="AH809" s="484"/>
      <c r="AI809" s="484"/>
      <c r="AJ809" s="484"/>
      <c r="AK809" s="484"/>
      <c r="AL809" s="484"/>
      <c r="AM809" s="484"/>
      <c r="AN809" s="484"/>
      <c r="AO809" s="484"/>
      <c r="AP809" s="484"/>
      <c r="AQ809" s="484"/>
      <c r="AR809" s="484"/>
      <c r="AS809" s="484"/>
      <c r="AT809" s="484"/>
      <c r="AU809" s="484"/>
      <c r="AV809" s="484"/>
      <c r="AW809" s="484"/>
      <c r="AX809" s="484"/>
      <c r="AY809" s="485"/>
    </row>
    <row r="810" spans="1:51" ht="24.75" customHeight="1">
      <c r="B810" s="19"/>
      <c r="C810" s="19"/>
      <c r="D810" s="19"/>
      <c r="E810" s="19"/>
      <c r="F810" s="19"/>
      <c r="G810" s="19"/>
      <c r="H810" s="20"/>
      <c r="I810" s="20"/>
      <c r="J810" s="20"/>
      <c r="K810" s="20"/>
      <c r="L810" s="20"/>
      <c r="M810" s="20"/>
      <c r="N810" s="20"/>
      <c r="O810" s="20"/>
      <c r="P810" s="20"/>
      <c r="Q810" s="212"/>
      <c r="R810" s="212"/>
      <c r="S810" s="212"/>
      <c r="T810" s="212"/>
      <c r="U810" s="212"/>
      <c r="V810" s="212"/>
      <c r="W810" s="212"/>
      <c r="X810" s="212"/>
      <c r="Y810" s="212"/>
      <c r="Z810" s="212"/>
      <c r="AA810" s="212"/>
      <c r="AB810" s="212"/>
      <c r="AC810" s="212"/>
      <c r="AD810" s="212"/>
      <c r="AE810" s="212"/>
      <c r="AF810" s="212"/>
      <c r="AG810" s="212"/>
      <c r="AH810" s="212"/>
      <c r="AI810" s="212"/>
      <c r="AJ810" s="212"/>
      <c r="AK810" s="212"/>
      <c r="AL810" s="212"/>
      <c r="AM810" s="212"/>
      <c r="AN810" s="212"/>
      <c r="AO810" s="212"/>
      <c r="AP810" s="212"/>
      <c r="AQ810" s="212"/>
      <c r="AR810" s="212"/>
      <c r="AS810" s="212"/>
      <c r="AT810" s="212"/>
      <c r="AU810" s="212"/>
      <c r="AV810" s="212"/>
      <c r="AW810" s="212"/>
      <c r="AX810" s="212"/>
      <c r="AY810" s="212"/>
    </row>
    <row r="811" spans="1:51" ht="41.25" customHeight="1">
      <c r="B811" s="19"/>
      <c r="C811" s="19"/>
      <c r="D811" s="19"/>
      <c r="E811" s="19"/>
      <c r="F811" s="19"/>
      <c r="G811" s="19"/>
      <c r="H811" s="26"/>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c r="AQ811" s="26"/>
      <c r="AR811" s="26"/>
      <c r="AS811" s="26"/>
      <c r="AT811" s="26"/>
      <c r="AU811" s="26"/>
      <c r="AV811" s="26"/>
      <c r="AW811" s="26"/>
      <c r="AX811" s="26"/>
      <c r="AY811" s="26"/>
    </row>
    <row r="812" spans="1:51" ht="23.25" customHeight="1" thickBot="1">
      <c r="A812" s="8"/>
      <c r="B812" s="689" t="s">
        <v>121</v>
      </c>
      <c r="C812" s="690"/>
      <c r="D812" s="690"/>
      <c r="E812" s="690"/>
      <c r="F812" s="690"/>
      <c r="G812" s="690"/>
      <c r="H812" s="690" t="s">
        <v>1342</v>
      </c>
      <c r="I812" s="690"/>
      <c r="J812" s="690"/>
      <c r="K812" s="690"/>
      <c r="L812" s="690"/>
      <c r="M812" s="690"/>
      <c r="N812" s="690"/>
      <c r="O812" s="690"/>
      <c r="P812" s="690"/>
      <c r="Q812" s="690"/>
      <c r="R812" s="690"/>
      <c r="S812" s="690"/>
      <c r="T812" s="690"/>
      <c r="U812" s="690"/>
      <c r="V812" s="690"/>
      <c r="W812" s="690"/>
      <c r="X812" s="690"/>
      <c r="Y812" s="690"/>
      <c r="Z812" s="690"/>
      <c r="AA812" s="690"/>
      <c r="AB812" s="690"/>
      <c r="AC812" s="690"/>
      <c r="AD812" s="690"/>
      <c r="AE812" s="690"/>
      <c r="AF812" s="690"/>
      <c r="AG812" s="690"/>
      <c r="AH812" s="690"/>
      <c r="AI812" s="690"/>
      <c r="AJ812" s="690"/>
      <c r="AK812" s="690"/>
      <c r="AL812" s="690"/>
      <c r="AM812" s="690"/>
      <c r="AN812" s="690"/>
      <c r="AO812" s="690"/>
      <c r="AP812" s="690"/>
      <c r="AQ812" s="690"/>
      <c r="AR812" s="690"/>
      <c r="AS812" s="690"/>
      <c r="AT812" s="690"/>
      <c r="AU812" s="690"/>
      <c r="AV812" s="690"/>
      <c r="AW812" s="690"/>
      <c r="AX812" s="690"/>
      <c r="AY812" s="690"/>
    </row>
    <row r="813" spans="1:51" ht="385.5" customHeight="1">
      <c r="A813" s="13"/>
      <c r="B813" s="667" t="s">
        <v>122</v>
      </c>
      <c r="C813" s="668"/>
      <c r="D813" s="668"/>
      <c r="E813" s="668"/>
      <c r="F813" s="668"/>
      <c r="G813" s="669"/>
      <c r="H813" s="22" t="s">
        <v>123</v>
      </c>
      <c r="I813" s="23"/>
      <c r="J813" s="23"/>
      <c r="K813" s="23"/>
      <c r="L813" s="23"/>
      <c r="M813" s="23"/>
      <c r="N813" s="23"/>
      <c r="O813" s="23"/>
      <c r="P813" s="23"/>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4"/>
    </row>
    <row r="814" spans="1:51" ht="348.95" customHeight="1">
      <c r="B814" s="394"/>
      <c r="C814" s="395"/>
      <c r="D814" s="395"/>
      <c r="E814" s="395"/>
      <c r="F814" s="395"/>
      <c r="G814" s="396"/>
      <c r="H814" s="25"/>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c r="AQ814" s="26"/>
      <c r="AR814" s="26"/>
      <c r="AS814" s="26"/>
      <c r="AT814" s="26"/>
      <c r="AU814" s="26"/>
      <c r="AV814" s="26"/>
      <c r="AW814" s="26"/>
      <c r="AX814" s="26"/>
      <c r="AY814" s="27"/>
    </row>
    <row r="815" spans="1:51" ht="324" customHeight="1" thickBot="1">
      <c r="B815" s="670"/>
      <c r="C815" s="671"/>
      <c r="D815" s="671"/>
      <c r="E815" s="671"/>
      <c r="F815" s="671"/>
      <c r="G815" s="672"/>
      <c r="H815" s="50"/>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c r="AG815" s="51"/>
      <c r="AH815" s="51"/>
      <c r="AI815" s="51"/>
      <c r="AJ815" s="51"/>
      <c r="AK815" s="51"/>
      <c r="AL815" s="51"/>
      <c r="AM815" s="51"/>
      <c r="AN815" s="51"/>
      <c r="AO815" s="51"/>
      <c r="AP815" s="51"/>
      <c r="AQ815" s="51"/>
      <c r="AR815" s="51"/>
      <c r="AS815" s="51"/>
      <c r="AT815" s="51"/>
      <c r="AU815" s="51"/>
      <c r="AV815" s="51"/>
      <c r="AW815" s="51"/>
      <c r="AX815" s="51"/>
      <c r="AY815" s="52"/>
    </row>
    <row r="816" spans="1:51" ht="41.25" customHeight="1">
      <c r="B816" s="19"/>
      <c r="C816" s="19"/>
      <c r="D816" s="19"/>
      <c r="E816" s="19"/>
      <c r="F816" s="19"/>
      <c r="G816" s="19"/>
      <c r="H816" s="26"/>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c r="AQ816" s="26"/>
      <c r="AR816" s="26"/>
      <c r="AS816" s="26"/>
      <c r="AT816" s="26"/>
      <c r="AU816" s="26"/>
      <c r="AV816" s="26"/>
      <c r="AW816" s="26"/>
      <c r="AX816" s="26"/>
      <c r="AY816" s="26"/>
    </row>
    <row r="817" spans="2:51" ht="30" customHeight="1" thickBot="1">
      <c r="B817" s="307" t="s">
        <v>121</v>
      </c>
      <c r="C817" s="307"/>
      <c r="D817" s="307"/>
      <c r="E817" s="307"/>
      <c r="F817" s="308"/>
      <c r="G817" s="308"/>
      <c r="H817" s="309" t="s">
        <v>1342</v>
      </c>
      <c r="I817" s="309"/>
      <c r="J817" s="309"/>
      <c r="K817" s="309"/>
      <c r="L817" s="309"/>
      <c r="M817" s="309"/>
      <c r="N817" s="309"/>
      <c r="O817" s="309"/>
      <c r="P817" s="309"/>
      <c r="Q817" s="309"/>
      <c r="R817" s="309"/>
      <c r="S817" s="309"/>
      <c r="T817" s="309"/>
      <c r="U817" s="309"/>
      <c r="V817" s="309"/>
      <c r="W817" s="309"/>
      <c r="X817" s="309"/>
      <c r="Y817" s="309"/>
      <c r="Z817" s="309"/>
      <c r="AA817" s="309"/>
      <c r="AB817" s="309"/>
      <c r="AC817" s="309"/>
      <c r="AD817" s="309"/>
      <c r="AE817" s="309"/>
      <c r="AF817" s="309"/>
      <c r="AG817" s="309"/>
      <c r="AH817" s="309"/>
      <c r="AI817" s="309"/>
      <c r="AJ817" s="309"/>
      <c r="AK817" s="309"/>
      <c r="AL817" s="309"/>
      <c r="AM817" s="309"/>
      <c r="AN817" s="309"/>
      <c r="AO817" s="309"/>
      <c r="AP817" s="309"/>
      <c r="AQ817" s="309"/>
      <c r="AR817" s="309"/>
      <c r="AS817" s="309"/>
      <c r="AT817" s="309"/>
      <c r="AU817" s="309"/>
      <c r="AV817" s="309"/>
      <c r="AW817" s="309"/>
      <c r="AX817" s="309"/>
      <c r="AY817" s="309"/>
    </row>
    <row r="818" spans="2:51" ht="24.75" customHeight="1">
      <c r="B818" s="310" t="s">
        <v>140</v>
      </c>
      <c r="C818" s="311"/>
      <c r="D818" s="311"/>
      <c r="E818" s="311"/>
      <c r="F818" s="311"/>
      <c r="G818" s="312"/>
      <c r="H818" s="319" t="s">
        <v>1289</v>
      </c>
      <c r="I818" s="320"/>
      <c r="J818" s="320"/>
      <c r="K818" s="320"/>
      <c r="L818" s="320"/>
      <c r="M818" s="320"/>
      <c r="N818" s="320"/>
      <c r="O818" s="320"/>
      <c r="P818" s="320"/>
      <c r="Q818" s="320"/>
      <c r="R818" s="320"/>
      <c r="S818" s="320"/>
      <c r="T818" s="320"/>
      <c r="U818" s="320"/>
      <c r="V818" s="320"/>
      <c r="W818" s="320"/>
      <c r="X818" s="320"/>
      <c r="Y818" s="320"/>
      <c r="Z818" s="320"/>
      <c r="AA818" s="320"/>
      <c r="AB818" s="320"/>
      <c r="AC818" s="321"/>
      <c r="AD818" s="319" t="s">
        <v>1288</v>
      </c>
      <c r="AE818" s="320"/>
      <c r="AF818" s="320"/>
      <c r="AG818" s="320"/>
      <c r="AH818" s="320"/>
      <c r="AI818" s="320"/>
      <c r="AJ818" s="320"/>
      <c r="AK818" s="320"/>
      <c r="AL818" s="320"/>
      <c r="AM818" s="320"/>
      <c r="AN818" s="320"/>
      <c r="AO818" s="320"/>
      <c r="AP818" s="320"/>
      <c r="AQ818" s="320"/>
      <c r="AR818" s="320"/>
      <c r="AS818" s="320"/>
      <c r="AT818" s="320"/>
      <c r="AU818" s="320"/>
      <c r="AV818" s="320"/>
      <c r="AW818" s="320"/>
      <c r="AX818" s="320"/>
      <c r="AY818" s="322"/>
    </row>
    <row r="819" spans="2:51" ht="24.75" customHeight="1">
      <c r="B819" s="313"/>
      <c r="C819" s="314"/>
      <c r="D819" s="314"/>
      <c r="E819" s="314"/>
      <c r="F819" s="314"/>
      <c r="G819" s="315"/>
      <c r="H819" s="326" t="s">
        <v>60</v>
      </c>
      <c r="I819" s="327"/>
      <c r="J819" s="327"/>
      <c r="K819" s="327"/>
      <c r="L819" s="328"/>
      <c r="M819" s="329" t="s">
        <v>143</v>
      </c>
      <c r="N819" s="327"/>
      <c r="O819" s="327"/>
      <c r="P819" s="327"/>
      <c r="Q819" s="327"/>
      <c r="R819" s="327"/>
      <c r="S819" s="327"/>
      <c r="T819" s="327"/>
      <c r="U819" s="327"/>
      <c r="V819" s="327"/>
      <c r="W819" s="327"/>
      <c r="X819" s="327"/>
      <c r="Y819" s="328"/>
      <c r="Z819" s="323" t="s">
        <v>144</v>
      </c>
      <c r="AA819" s="324"/>
      <c r="AB819" s="324"/>
      <c r="AC819" s="325"/>
      <c r="AD819" s="326" t="s">
        <v>60</v>
      </c>
      <c r="AE819" s="327"/>
      <c r="AF819" s="327"/>
      <c r="AG819" s="327"/>
      <c r="AH819" s="328"/>
      <c r="AI819" s="329" t="s">
        <v>143</v>
      </c>
      <c r="AJ819" s="327"/>
      <c r="AK819" s="327"/>
      <c r="AL819" s="327"/>
      <c r="AM819" s="327"/>
      <c r="AN819" s="327"/>
      <c r="AO819" s="327"/>
      <c r="AP819" s="327"/>
      <c r="AQ819" s="327"/>
      <c r="AR819" s="327"/>
      <c r="AS819" s="327"/>
      <c r="AT819" s="327"/>
      <c r="AU819" s="328"/>
      <c r="AV819" s="323" t="s">
        <v>144</v>
      </c>
      <c r="AW819" s="324"/>
      <c r="AX819" s="324"/>
      <c r="AY819" s="330"/>
    </row>
    <row r="820" spans="2:51" ht="24.75" customHeight="1">
      <c r="B820" s="313"/>
      <c r="C820" s="314"/>
      <c r="D820" s="314"/>
      <c r="E820" s="314"/>
      <c r="F820" s="314"/>
      <c r="G820" s="315"/>
      <c r="H820" s="703" t="s">
        <v>1040</v>
      </c>
      <c r="I820" s="600"/>
      <c r="J820" s="600"/>
      <c r="K820" s="600"/>
      <c r="L820" s="601"/>
      <c r="M820" s="704" t="s">
        <v>1344</v>
      </c>
      <c r="N820" s="705"/>
      <c r="O820" s="705"/>
      <c r="P820" s="705"/>
      <c r="Q820" s="705"/>
      <c r="R820" s="705"/>
      <c r="S820" s="705"/>
      <c r="T820" s="705"/>
      <c r="U820" s="705"/>
      <c r="V820" s="705"/>
      <c r="W820" s="705"/>
      <c r="X820" s="705"/>
      <c r="Y820" s="706"/>
      <c r="Z820" s="767">
        <v>0.4</v>
      </c>
      <c r="AA820" s="768"/>
      <c r="AB820" s="768"/>
      <c r="AC820" s="1035"/>
      <c r="AD820" s="703"/>
      <c r="AE820" s="600"/>
      <c r="AF820" s="600"/>
      <c r="AG820" s="600"/>
      <c r="AH820" s="601"/>
      <c r="AI820" s="704"/>
      <c r="AJ820" s="705"/>
      <c r="AK820" s="705"/>
      <c r="AL820" s="705"/>
      <c r="AM820" s="705"/>
      <c r="AN820" s="705"/>
      <c r="AO820" s="705"/>
      <c r="AP820" s="705"/>
      <c r="AQ820" s="705"/>
      <c r="AR820" s="705"/>
      <c r="AS820" s="705"/>
      <c r="AT820" s="705"/>
      <c r="AU820" s="706"/>
      <c r="AV820" s="694"/>
      <c r="AW820" s="695"/>
      <c r="AX820" s="695"/>
      <c r="AY820" s="696"/>
    </row>
    <row r="821" spans="2:51" ht="24.75" customHeight="1">
      <c r="B821" s="313"/>
      <c r="C821" s="314"/>
      <c r="D821" s="314"/>
      <c r="E821" s="314"/>
      <c r="F821" s="314"/>
      <c r="G821" s="315"/>
      <c r="H821" s="341"/>
      <c r="I821" s="342"/>
      <c r="J821" s="342"/>
      <c r="K821" s="342"/>
      <c r="L821" s="343"/>
      <c r="M821" s="346"/>
      <c r="N821" s="347"/>
      <c r="O821" s="347"/>
      <c r="P821" s="347"/>
      <c r="Q821" s="347"/>
      <c r="R821" s="347"/>
      <c r="S821" s="347"/>
      <c r="T821" s="347"/>
      <c r="U821" s="347"/>
      <c r="V821" s="347"/>
      <c r="W821" s="347"/>
      <c r="X821" s="347"/>
      <c r="Y821" s="348"/>
      <c r="Z821" s="697"/>
      <c r="AA821" s="698"/>
      <c r="AB821" s="698"/>
      <c r="AC821" s="720"/>
      <c r="AD821" s="341"/>
      <c r="AE821" s="342"/>
      <c r="AF821" s="342"/>
      <c r="AG821" s="342"/>
      <c r="AH821" s="343"/>
      <c r="AI821" s="346"/>
      <c r="AJ821" s="347"/>
      <c r="AK821" s="347"/>
      <c r="AL821" s="347"/>
      <c r="AM821" s="347"/>
      <c r="AN821" s="347"/>
      <c r="AO821" s="347"/>
      <c r="AP821" s="347"/>
      <c r="AQ821" s="347"/>
      <c r="AR821" s="347"/>
      <c r="AS821" s="347"/>
      <c r="AT821" s="347"/>
      <c r="AU821" s="348"/>
      <c r="AV821" s="697"/>
      <c r="AW821" s="698"/>
      <c r="AX821" s="698"/>
      <c r="AY821" s="699"/>
    </row>
    <row r="822" spans="2:51" ht="24.75" customHeight="1">
      <c r="B822" s="313"/>
      <c r="C822" s="314"/>
      <c r="D822" s="314"/>
      <c r="E822" s="314"/>
      <c r="F822" s="314"/>
      <c r="G822" s="315"/>
      <c r="H822" s="341"/>
      <c r="I822" s="342"/>
      <c r="J822" s="342"/>
      <c r="K822" s="342"/>
      <c r="L822" s="343"/>
      <c r="M822" s="346"/>
      <c r="N822" s="347"/>
      <c r="O822" s="347"/>
      <c r="P822" s="347"/>
      <c r="Q822" s="347"/>
      <c r="R822" s="347"/>
      <c r="S822" s="347"/>
      <c r="T822" s="347"/>
      <c r="U822" s="347"/>
      <c r="V822" s="347"/>
      <c r="W822" s="347"/>
      <c r="X822" s="347"/>
      <c r="Y822" s="348"/>
      <c r="Z822" s="697"/>
      <c r="AA822" s="698"/>
      <c r="AB822" s="698"/>
      <c r="AC822" s="720"/>
      <c r="AD822" s="341"/>
      <c r="AE822" s="342"/>
      <c r="AF822" s="342"/>
      <c r="AG822" s="342"/>
      <c r="AH822" s="343"/>
      <c r="AI822" s="346"/>
      <c r="AJ822" s="347"/>
      <c r="AK822" s="347"/>
      <c r="AL822" s="347"/>
      <c r="AM822" s="347"/>
      <c r="AN822" s="347"/>
      <c r="AO822" s="347"/>
      <c r="AP822" s="347"/>
      <c r="AQ822" s="347"/>
      <c r="AR822" s="347"/>
      <c r="AS822" s="347"/>
      <c r="AT822" s="347"/>
      <c r="AU822" s="348"/>
      <c r="AV822" s="697"/>
      <c r="AW822" s="698"/>
      <c r="AX822" s="698"/>
      <c r="AY822" s="699"/>
    </row>
    <row r="823" spans="2:51" ht="24.75" customHeight="1">
      <c r="B823" s="313"/>
      <c r="C823" s="314"/>
      <c r="D823" s="314"/>
      <c r="E823" s="314"/>
      <c r="F823" s="314"/>
      <c r="G823" s="315"/>
      <c r="H823" s="341"/>
      <c r="I823" s="342"/>
      <c r="J823" s="342"/>
      <c r="K823" s="342"/>
      <c r="L823" s="343"/>
      <c r="M823" s="346"/>
      <c r="N823" s="347"/>
      <c r="O823" s="347"/>
      <c r="P823" s="347"/>
      <c r="Q823" s="347"/>
      <c r="R823" s="347"/>
      <c r="S823" s="347"/>
      <c r="T823" s="347"/>
      <c r="U823" s="347"/>
      <c r="V823" s="347"/>
      <c r="W823" s="347"/>
      <c r="X823" s="347"/>
      <c r="Y823" s="348"/>
      <c r="Z823" s="697"/>
      <c r="AA823" s="698"/>
      <c r="AB823" s="698"/>
      <c r="AC823" s="720"/>
      <c r="AD823" s="341"/>
      <c r="AE823" s="342"/>
      <c r="AF823" s="342"/>
      <c r="AG823" s="342"/>
      <c r="AH823" s="343"/>
      <c r="AI823" s="346"/>
      <c r="AJ823" s="347"/>
      <c r="AK823" s="347"/>
      <c r="AL823" s="347"/>
      <c r="AM823" s="347"/>
      <c r="AN823" s="347"/>
      <c r="AO823" s="347"/>
      <c r="AP823" s="347"/>
      <c r="AQ823" s="347"/>
      <c r="AR823" s="347"/>
      <c r="AS823" s="347"/>
      <c r="AT823" s="347"/>
      <c r="AU823" s="348"/>
      <c r="AV823" s="697"/>
      <c r="AW823" s="698"/>
      <c r="AX823" s="698"/>
      <c r="AY823" s="699"/>
    </row>
    <row r="824" spans="2:51" ht="24.75" customHeight="1">
      <c r="B824" s="313"/>
      <c r="C824" s="314"/>
      <c r="D824" s="314"/>
      <c r="E824" s="314"/>
      <c r="F824" s="314"/>
      <c r="G824" s="315"/>
      <c r="H824" s="341"/>
      <c r="I824" s="342"/>
      <c r="J824" s="342"/>
      <c r="K824" s="342"/>
      <c r="L824" s="343"/>
      <c r="M824" s="346"/>
      <c r="N824" s="347"/>
      <c r="O824" s="347"/>
      <c r="P824" s="347"/>
      <c r="Q824" s="347"/>
      <c r="R824" s="347"/>
      <c r="S824" s="347"/>
      <c r="T824" s="347"/>
      <c r="U824" s="347"/>
      <c r="V824" s="347"/>
      <c r="W824" s="347"/>
      <c r="X824" s="347"/>
      <c r="Y824" s="348"/>
      <c r="Z824" s="697"/>
      <c r="AA824" s="698"/>
      <c r="AB824" s="698"/>
      <c r="AC824" s="698"/>
      <c r="AD824" s="341"/>
      <c r="AE824" s="342"/>
      <c r="AF824" s="342"/>
      <c r="AG824" s="342"/>
      <c r="AH824" s="343"/>
      <c r="AI824" s="346"/>
      <c r="AJ824" s="347"/>
      <c r="AK824" s="347"/>
      <c r="AL824" s="347"/>
      <c r="AM824" s="347"/>
      <c r="AN824" s="347"/>
      <c r="AO824" s="347"/>
      <c r="AP824" s="347"/>
      <c r="AQ824" s="347"/>
      <c r="AR824" s="347"/>
      <c r="AS824" s="347"/>
      <c r="AT824" s="347"/>
      <c r="AU824" s="348"/>
      <c r="AV824" s="697"/>
      <c r="AW824" s="698"/>
      <c r="AX824" s="698"/>
      <c r="AY824" s="699"/>
    </row>
    <row r="825" spans="2:51" ht="24.75" customHeight="1">
      <c r="B825" s="313"/>
      <c r="C825" s="314"/>
      <c r="D825" s="314"/>
      <c r="E825" s="314"/>
      <c r="F825" s="314"/>
      <c r="G825" s="315"/>
      <c r="H825" s="341"/>
      <c r="I825" s="342"/>
      <c r="J825" s="342"/>
      <c r="K825" s="342"/>
      <c r="L825" s="343"/>
      <c r="M825" s="346"/>
      <c r="N825" s="347"/>
      <c r="O825" s="347"/>
      <c r="P825" s="347"/>
      <c r="Q825" s="347"/>
      <c r="R825" s="347"/>
      <c r="S825" s="347"/>
      <c r="T825" s="347"/>
      <c r="U825" s="347"/>
      <c r="V825" s="347"/>
      <c r="W825" s="347"/>
      <c r="X825" s="347"/>
      <c r="Y825" s="348"/>
      <c r="Z825" s="697"/>
      <c r="AA825" s="698"/>
      <c r="AB825" s="698"/>
      <c r="AC825" s="698"/>
      <c r="AD825" s="341"/>
      <c r="AE825" s="342"/>
      <c r="AF825" s="342"/>
      <c r="AG825" s="342"/>
      <c r="AH825" s="343"/>
      <c r="AI825" s="346"/>
      <c r="AJ825" s="347"/>
      <c r="AK825" s="347"/>
      <c r="AL825" s="347"/>
      <c r="AM825" s="347"/>
      <c r="AN825" s="347"/>
      <c r="AO825" s="347"/>
      <c r="AP825" s="347"/>
      <c r="AQ825" s="347"/>
      <c r="AR825" s="347"/>
      <c r="AS825" s="347"/>
      <c r="AT825" s="347"/>
      <c r="AU825" s="348"/>
      <c r="AV825" s="697"/>
      <c r="AW825" s="698"/>
      <c r="AX825" s="698"/>
      <c r="AY825" s="699"/>
    </row>
    <row r="826" spans="2:51" ht="24.75" customHeight="1">
      <c r="B826" s="313"/>
      <c r="C826" s="314"/>
      <c r="D826" s="314"/>
      <c r="E826" s="314"/>
      <c r="F826" s="314"/>
      <c r="G826" s="315"/>
      <c r="H826" s="341"/>
      <c r="I826" s="342"/>
      <c r="J826" s="342"/>
      <c r="K826" s="342"/>
      <c r="L826" s="343"/>
      <c r="M826" s="346"/>
      <c r="N826" s="347"/>
      <c r="O826" s="347"/>
      <c r="P826" s="347"/>
      <c r="Q826" s="347"/>
      <c r="R826" s="347"/>
      <c r="S826" s="347"/>
      <c r="T826" s="347"/>
      <c r="U826" s="347"/>
      <c r="V826" s="347"/>
      <c r="W826" s="347"/>
      <c r="X826" s="347"/>
      <c r="Y826" s="348"/>
      <c r="Z826" s="697"/>
      <c r="AA826" s="698"/>
      <c r="AB826" s="698"/>
      <c r="AC826" s="698"/>
      <c r="AD826" s="341"/>
      <c r="AE826" s="342"/>
      <c r="AF826" s="342"/>
      <c r="AG826" s="342"/>
      <c r="AH826" s="343"/>
      <c r="AI826" s="346"/>
      <c r="AJ826" s="347"/>
      <c r="AK826" s="347"/>
      <c r="AL826" s="347"/>
      <c r="AM826" s="347"/>
      <c r="AN826" s="347"/>
      <c r="AO826" s="347"/>
      <c r="AP826" s="347"/>
      <c r="AQ826" s="347"/>
      <c r="AR826" s="347"/>
      <c r="AS826" s="347"/>
      <c r="AT826" s="347"/>
      <c r="AU826" s="348"/>
      <c r="AV826" s="697"/>
      <c r="AW826" s="698"/>
      <c r="AX826" s="698"/>
      <c r="AY826" s="699"/>
    </row>
    <row r="827" spans="2:51" ht="24.75" customHeight="1">
      <c r="B827" s="313"/>
      <c r="C827" s="314"/>
      <c r="D827" s="314"/>
      <c r="E827" s="314"/>
      <c r="F827" s="314"/>
      <c r="G827" s="315"/>
      <c r="H827" s="642"/>
      <c r="I827" s="595"/>
      <c r="J827" s="595"/>
      <c r="K827" s="595"/>
      <c r="L827" s="596"/>
      <c r="M827" s="643"/>
      <c r="N827" s="644"/>
      <c r="O827" s="644"/>
      <c r="P827" s="644"/>
      <c r="Q827" s="644"/>
      <c r="R827" s="644"/>
      <c r="S827" s="644"/>
      <c r="T827" s="644"/>
      <c r="U827" s="644"/>
      <c r="V827" s="644"/>
      <c r="W827" s="644"/>
      <c r="X827" s="644"/>
      <c r="Y827" s="645"/>
      <c r="Z827" s="646"/>
      <c r="AA827" s="647"/>
      <c r="AB827" s="647"/>
      <c r="AC827" s="647"/>
      <c r="AD827" s="642"/>
      <c r="AE827" s="595"/>
      <c r="AF827" s="595"/>
      <c r="AG827" s="595"/>
      <c r="AH827" s="596"/>
      <c r="AI827" s="643"/>
      <c r="AJ827" s="644"/>
      <c r="AK827" s="644"/>
      <c r="AL827" s="644"/>
      <c r="AM827" s="644"/>
      <c r="AN827" s="644"/>
      <c r="AO827" s="644"/>
      <c r="AP827" s="644"/>
      <c r="AQ827" s="644"/>
      <c r="AR827" s="644"/>
      <c r="AS827" s="644"/>
      <c r="AT827" s="644"/>
      <c r="AU827" s="645"/>
      <c r="AV827" s="646"/>
      <c r="AW827" s="647"/>
      <c r="AX827" s="647"/>
      <c r="AY827" s="648"/>
    </row>
    <row r="828" spans="2:51" ht="24.75" customHeight="1">
      <c r="B828" s="313"/>
      <c r="C828" s="314"/>
      <c r="D828" s="314"/>
      <c r="E828" s="314"/>
      <c r="F828" s="314"/>
      <c r="G828" s="315"/>
      <c r="H828" s="716" t="s">
        <v>35</v>
      </c>
      <c r="I828" s="368"/>
      <c r="J828" s="368"/>
      <c r="K828" s="368"/>
      <c r="L828" s="368"/>
      <c r="M828" s="717"/>
      <c r="N828" s="718"/>
      <c r="O828" s="718"/>
      <c r="P828" s="718"/>
      <c r="Q828" s="718"/>
      <c r="R828" s="718"/>
      <c r="S828" s="718"/>
      <c r="T828" s="718"/>
      <c r="U828" s="718"/>
      <c r="V828" s="718"/>
      <c r="W828" s="718"/>
      <c r="X828" s="718"/>
      <c r="Y828" s="719"/>
      <c r="Z828" s="1005">
        <v>0.4</v>
      </c>
      <c r="AA828" s="1006"/>
      <c r="AB828" s="1006"/>
      <c r="AC828" s="1007"/>
      <c r="AD828" s="716" t="s">
        <v>35</v>
      </c>
      <c r="AE828" s="368"/>
      <c r="AF828" s="368"/>
      <c r="AG828" s="368"/>
      <c r="AH828" s="368"/>
      <c r="AI828" s="717"/>
      <c r="AJ828" s="718"/>
      <c r="AK828" s="718"/>
      <c r="AL828" s="718"/>
      <c r="AM828" s="718"/>
      <c r="AN828" s="718"/>
      <c r="AO828" s="718"/>
      <c r="AP828" s="718"/>
      <c r="AQ828" s="718"/>
      <c r="AR828" s="718"/>
      <c r="AS828" s="718"/>
      <c r="AT828" s="718"/>
      <c r="AU828" s="719"/>
      <c r="AV828" s="639">
        <f>SUM(AV820:AY827)</f>
        <v>0</v>
      </c>
      <c r="AW828" s="640"/>
      <c r="AX828" s="640"/>
      <c r="AY828" s="641"/>
    </row>
    <row r="829" spans="2:51" ht="25.15" customHeight="1">
      <c r="B829" s="313"/>
      <c r="C829" s="314"/>
      <c r="D829" s="314"/>
      <c r="E829" s="314"/>
      <c r="F829" s="314"/>
      <c r="G829" s="315"/>
      <c r="H829" s="721" t="s">
        <v>1287</v>
      </c>
      <c r="I829" s="724"/>
      <c r="J829" s="724"/>
      <c r="K829" s="724"/>
      <c r="L829" s="724"/>
      <c r="M829" s="724"/>
      <c r="N829" s="724"/>
      <c r="O829" s="724"/>
      <c r="P829" s="724"/>
      <c r="Q829" s="724"/>
      <c r="R829" s="724"/>
      <c r="S829" s="724"/>
      <c r="T829" s="724"/>
      <c r="U829" s="724"/>
      <c r="V829" s="724"/>
      <c r="W829" s="724"/>
      <c r="X829" s="724"/>
      <c r="Y829" s="724"/>
      <c r="Z829" s="724"/>
      <c r="AA829" s="724"/>
      <c r="AB829" s="724"/>
      <c r="AC829" s="737"/>
      <c r="AD829" s="721" t="s">
        <v>1286</v>
      </c>
      <c r="AE829" s="724"/>
      <c r="AF829" s="724"/>
      <c r="AG829" s="724"/>
      <c r="AH829" s="724"/>
      <c r="AI829" s="724"/>
      <c r="AJ829" s="724"/>
      <c r="AK829" s="724"/>
      <c r="AL829" s="724"/>
      <c r="AM829" s="724"/>
      <c r="AN829" s="724"/>
      <c r="AO829" s="724"/>
      <c r="AP829" s="724"/>
      <c r="AQ829" s="724"/>
      <c r="AR829" s="724"/>
      <c r="AS829" s="724"/>
      <c r="AT829" s="724"/>
      <c r="AU829" s="724"/>
      <c r="AV829" s="724"/>
      <c r="AW829" s="724"/>
      <c r="AX829" s="724"/>
      <c r="AY829" s="725"/>
    </row>
    <row r="830" spans="2:51" ht="25.5" customHeight="1">
      <c r="B830" s="313"/>
      <c r="C830" s="314"/>
      <c r="D830" s="314"/>
      <c r="E830" s="314"/>
      <c r="F830" s="314"/>
      <c r="G830" s="315"/>
      <c r="H830" s="726" t="s">
        <v>60</v>
      </c>
      <c r="I830" s="519"/>
      <c r="J830" s="519"/>
      <c r="K830" s="519"/>
      <c r="L830" s="519"/>
      <c r="M830" s="329" t="s">
        <v>143</v>
      </c>
      <c r="N830" s="290"/>
      <c r="O830" s="290"/>
      <c r="P830" s="290"/>
      <c r="Q830" s="290"/>
      <c r="R830" s="290"/>
      <c r="S830" s="290"/>
      <c r="T830" s="290"/>
      <c r="U830" s="290"/>
      <c r="V830" s="290"/>
      <c r="W830" s="290"/>
      <c r="X830" s="290"/>
      <c r="Y830" s="731"/>
      <c r="Z830" s="323" t="s">
        <v>144</v>
      </c>
      <c r="AA830" s="732"/>
      <c r="AB830" s="732"/>
      <c r="AC830" s="738"/>
      <c r="AD830" s="726" t="s">
        <v>60</v>
      </c>
      <c r="AE830" s="519"/>
      <c r="AF830" s="519"/>
      <c r="AG830" s="519"/>
      <c r="AH830" s="519"/>
      <c r="AI830" s="329" t="s">
        <v>143</v>
      </c>
      <c r="AJ830" s="290"/>
      <c r="AK830" s="290"/>
      <c r="AL830" s="290"/>
      <c r="AM830" s="290"/>
      <c r="AN830" s="290"/>
      <c r="AO830" s="290"/>
      <c r="AP830" s="290"/>
      <c r="AQ830" s="290"/>
      <c r="AR830" s="290"/>
      <c r="AS830" s="290"/>
      <c r="AT830" s="290"/>
      <c r="AU830" s="731"/>
      <c r="AV830" s="323" t="s">
        <v>144</v>
      </c>
      <c r="AW830" s="732"/>
      <c r="AX830" s="732"/>
      <c r="AY830" s="733"/>
    </row>
    <row r="831" spans="2:51" ht="24.75" customHeight="1">
      <c r="B831" s="313"/>
      <c r="C831" s="314"/>
      <c r="D831" s="314"/>
      <c r="E831" s="314"/>
      <c r="F831" s="314"/>
      <c r="G831" s="315"/>
      <c r="H831" s="703" t="s">
        <v>148</v>
      </c>
      <c r="I831" s="600"/>
      <c r="J831" s="600"/>
      <c r="K831" s="600"/>
      <c r="L831" s="601"/>
      <c r="M831" s="704" t="s">
        <v>1343</v>
      </c>
      <c r="N831" s="734"/>
      <c r="O831" s="734"/>
      <c r="P831" s="734"/>
      <c r="Q831" s="734"/>
      <c r="R831" s="734"/>
      <c r="S831" s="734"/>
      <c r="T831" s="734"/>
      <c r="U831" s="734"/>
      <c r="V831" s="734"/>
      <c r="W831" s="734"/>
      <c r="X831" s="734"/>
      <c r="Y831" s="735"/>
      <c r="Z831" s="767">
        <v>0.6</v>
      </c>
      <c r="AA831" s="768"/>
      <c r="AB831" s="768"/>
      <c r="AC831" s="769"/>
      <c r="AD831" s="703"/>
      <c r="AE831" s="600"/>
      <c r="AF831" s="600"/>
      <c r="AG831" s="600"/>
      <c r="AH831" s="601"/>
      <c r="AI831" s="704"/>
      <c r="AJ831" s="734"/>
      <c r="AK831" s="734"/>
      <c r="AL831" s="734"/>
      <c r="AM831" s="734"/>
      <c r="AN831" s="734"/>
      <c r="AO831" s="734"/>
      <c r="AP831" s="734"/>
      <c r="AQ831" s="734"/>
      <c r="AR831" s="734"/>
      <c r="AS831" s="734"/>
      <c r="AT831" s="734"/>
      <c r="AU831" s="735"/>
      <c r="AV831" s="694"/>
      <c r="AW831" s="695"/>
      <c r="AX831" s="695"/>
      <c r="AY831" s="696"/>
    </row>
    <row r="832" spans="2:51" ht="24.75" customHeight="1">
      <c r="B832" s="313"/>
      <c r="C832" s="314"/>
      <c r="D832" s="314"/>
      <c r="E832" s="314"/>
      <c r="F832" s="314"/>
      <c r="G832" s="315"/>
      <c r="H832" s="341"/>
      <c r="I832" s="342"/>
      <c r="J832" s="342"/>
      <c r="K832" s="342"/>
      <c r="L832" s="343"/>
      <c r="M832" s="346"/>
      <c r="N832" s="347"/>
      <c r="O832" s="347"/>
      <c r="P832" s="347"/>
      <c r="Q832" s="347"/>
      <c r="R832" s="347"/>
      <c r="S832" s="347"/>
      <c r="T832" s="347"/>
      <c r="U832" s="347"/>
      <c r="V832" s="347"/>
      <c r="W832" s="347"/>
      <c r="X832" s="347"/>
      <c r="Y832" s="348"/>
      <c r="Z832" s="764"/>
      <c r="AA832" s="765"/>
      <c r="AB832" s="765"/>
      <c r="AC832" s="766"/>
      <c r="AD832" s="341"/>
      <c r="AE832" s="342"/>
      <c r="AF832" s="342"/>
      <c r="AG832" s="342"/>
      <c r="AH832" s="343"/>
      <c r="AI832" s="346"/>
      <c r="AJ832" s="347"/>
      <c r="AK832" s="347"/>
      <c r="AL832" s="347"/>
      <c r="AM832" s="347"/>
      <c r="AN832" s="347"/>
      <c r="AO832" s="347"/>
      <c r="AP832" s="347"/>
      <c r="AQ832" s="347"/>
      <c r="AR832" s="347"/>
      <c r="AS832" s="347"/>
      <c r="AT832" s="347"/>
      <c r="AU832" s="348"/>
      <c r="AV832" s="697"/>
      <c r="AW832" s="698"/>
      <c r="AX832" s="698"/>
      <c r="AY832" s="699"/>
    </row>
    <row r="833" spans="2:51" ht="24.75" customHeight="1">
      <c r="B833" s="313"/>
      <c r="C833" s="314"/>
      <c r="D833" s="314"/>
      <c r="E833" s="314"/>
      <c r="F833" s="314"/>
      <c r="G833" s="315"/>
      <c r="H833" s="341"/>
      <c r="I833" s="342"/>
      <c r="J833" s="342"/>
      <c r="K833" s="342"/>
      <c r="L833" s="343"/>
      <c r="M833" s="346"/>
      <c r="N833" s="347"/>
      <c r="O833" s="347"/>
      <c r="P833" s="347"/>
      <c r="Q833" s="347"/>
      <c r="R833" s="347"/>
      <c r="S833" s="347"/>
      <c r="T833" s="347"/>
      <c r="U833" s="347"/>
      <c r="V833" s="347"/>
      <c r="W833" s="347"/>
      <c r="X833" s="347"/>
      <c r="Y833" s="348"/>
      <c r="Z833" s="764"/>
      <c r="AA833" s="765"/>
      <c r="AB833" s="765"/>
      <c r="AC833" s="766"/>
      <c r="AD833" s="341"/>
      <c r="AE833" s="342"/>
      <c r="AF833" s="342"/>
      <c r="AG833" s="342"/>
      <c r="AH833" s="343"/>
      <c r="AI833" s="346"/>
      <c r="AJ833" s="347"/>
      <c r="AK833" s="347"/>
      <c r="AL833" s="347"/>
      <c r="AM833" s="347"/>
      <c r="AN833" s="347"/>
      <c r="AO833" s="347"/>
      <c r="AP833" s="347"/>
      <c r="AQ833" s="347"/>
      <c r="AR833" s="347"/>
      <c r="AS833" s="347"/>
      <c r="AT833" s="347"/>
      <c r="AU833" s="348"/>
      <c r="AV833" s="697"/>
      <c r="AW833" s="698"/>
      <c r="AX833" s="698"/>
      <c r="AY833" s="699"/>
    </row>
    <row r="834" spans="2:51" ht="24.75" customHeight="1">
      <c r="B834" s="313"/>
      <c r="C834" s="314"/>
      <c r="D834" s="314"/>
      <c r="E834" s="314"/>
      <c r="F834" s="314"/>
      <c r="G834" s="315"/>
      <c r="H834" s="341"/>
      <c r="I834" s="342"/>
      <c r="J834" s="342"/>
      <c r="K834" s="342"/>
      <c r="L834" s="343"/>
      <c r="M834" s="346"/>
      <c r="N834" s="347"/>
      <c r="O834" s="347"/>
      <c r="P834" s="347"/>
      <c r="Q834" s="347"/>
      <c r="R834" s="347"/>
      <c r="S834" s="347"/>
      <c r="T834" s="347"/>
      <c r="U834" s="347"/>
      <c r="V834" s="347"/>
      <c r="W834" s="347"/>
      <c r="X834" s="347"/>
      <c r="Y834" s="348"/>
      <c r="Z834" s="764"/>
      <c r="AA834" s="765"/>
      <c r="AB834" s="765"/>
      <c r="AC834" s="766"/>
      <c r="AD834" s="341"/>
      <c r="AE834" s="342"/>
      <c r="AF834" s="342"/>
      <c r="AG834" s="342"/>
      <c r="AH834" s="343"/>
      <c r="AI834" s="346"/>
      <c r="AJ834" s="347"/>
      <c r="AK834" s="347"/>
      <c r="AL834" s="347"/>
      <c r="AM834" s="347"/>
      <c r="AN834" s="347"/>
      <c r="AO834" s="347"/>
      <c r="AP834" s="347"/>
      <c r="AQ834" s="347"/>
      <c r="AR834" s="347"/>
      <c r="AS834" s="347"/>
      <c r="AT834" s="347"/>
      <c r="AU834" s="348"/>
      <c r="AV834" s="697"/>
      <c r="AW834" s="698"/>
      <c r="AX834" s="698"/>
      <c r="AY834" s="699"/>
    </row>
    <row r="835" spans="2:51" ht="24.75" customHeight="1">
      <c r="B835" s="313"/>
      <c r="C835" s="314"/>
      <c r="D835" s="314"/>
      <c r="E835" s="314"/>
      <c r="F835" s="314"/>
      <c r="G835" s="315"/>
      <c r="H835" s="341"/>
      <c r="I835" s="342"/>
      <c r="J835" s="342"/>
      <c r="K835" s="342"/>
      <c r="L835" s="343"/>
      <c r="M835" s="346"/>
      <c r="N835" s="347"/>
      <c r="O835" s="347"/>
      <c r="P835" s="347"/>
      <c r="Q835" s="347"/>
      <c r="R835" s="347"/>
      <c r="S835" s="347"/>
      <c r="T835" s="347"/>
      <c r="U835" s="347"/>
      <c r="V835" s="347"/>
      <c r="W835" s="347"/>
      <c r="X835" s="347"/>
      <c r="Y835" s="348"/>
      <c r="Z835" s="764"/>
      <c r="AA835" s="765"/>
      <c r="AB835" s="765"/>
      <c r="AC835" s="765"/>
      <c r="AD835" s="341"/>
      <c r="AE835" s="342"/>
      <c r="AF835" s="342"/>
      <c r="AG835" s="342"/>
      <c r="AH835" s="343"/>
      <c r="AI835" s="346"/>
      <c r="AJ835" s="347"/>
      <c r="AK835" s="347"/>
      <c r="AL835" s="347"/>
      <c r="AM835" s="347"/>
      <c r="AN835" s="347"/>
      <c r="AO835" s="347"/>
      <c r="AP835" s="347"/>
      <c r="AQ835" s="347"/>
      <c r="AR835" s="347"/>
      <c r="AS835" s="347"/>
      <c r="AT835" s="347"/>
      <c r="AU835" s="348"/>
      <c r="AV835" s="697"/>
      <c r="AW835" s="698"/>
      <c r="AX835" s="698"/>
      <c r="AY835" s="699"/>
    </row>
    <row r="836" spans="2:51" ht="24.75" customHeight="1">
      <c r="B836" s="313"/>
      <c r="C836" s="314"/>
      <c r="D836" s="314"/>
      <c r="E836" s="314"/>
      <c r="F836" s="314"/>
      <c r="G836" s="315"/>
      <c r="H836" s="341"/>
      <c r="I836" s="342"/>
      <c r="J836" s="342"/>
      <c r="K836" s="342"/>
      <c r="L836" s="343"/>
      <c r="M836" s="346"/>
      <c r="N836" s="347"/>
      <c r="O836" s="347"/>
      <c r="P836" s="347"/>
      <c r="Q836" s="347"/>
      <c r="R836" s="347"/>
      <c r="S836" s="347"/>
      <c r="T836" s="347"/>
      <c r="U836" s="347"/>
      <c r="V836" s="347"/>
      <c r="W836" s="347"/>
      <c r="X836" s="347"/>
      <c r="Y836" s="348"/>
      <c r="Z836" s="764"/>
      <c r="AA836" s="765"/>
      <c r="AB836" s="765"/>
      <c r="AC836" s="765"/>
      <c r="AD836" s="341"/>
      <c r="AE836" s="342"/>
      <c r="AF836" s="342"/>
      <c r="AG836" s="342"/>
      <c r="AH836" s="343"/>
      <c r="AI836" s="346"/>
      <c r="AJ836" s="347"/>
      <c r="AK836" s="347"/>
      <c r="AL836" s="347"/>
      <c r="AM836" s="347"/>
      <c r="AN836" s="347"/>
      <c r="AO836" s="347"/>
      <c r="AP836" s="347"/>
      <c r="AQ836" s="347"/>
      <c r="AR836" s="347"/>
      <c r="AS836" s="347"/>
      <c r="AT836" s="347"/>
      <c r="AU836" s="348"/>
      <c r="AV836" s="697"/>
      <c r="AW836" s="698"/>
      <c r="AX836" s="698"/>
      <c r="AY836" s="699"/>
    </row>
    <row r="837" spans="2:51" ht="24.75" customHeight="1">
      <c r="B837" s="313"/>
      <c r="C837" s="314"/>
      <c r="D837" s="314"/>
      <c r="E837" s="314"/>
      <c r="F837" s="314"/>
      <c r="G837" s="315"/>
      <c r="H837" s="341"/>
      <c r="I837" s="342"/>
      <c r="J837" s="342"/>
      <c r="K837" s="342"/>
      <c r="L837" s="343"/>
      <c r="M837" s="346"/>
      <c r="N837" s="347"/>
      <c r="O837" s="347"/>
      <c r="P837" s="347"/>
      <c r="Q837" s="347"/>
      <c r="R837" s="347"/>
      <c r="S837" s="347"/>
      <c r="T837" s="347"/>
      <c r="U837" s="347"/>
      <c r="V837" s="347"/>
      <c r="W837" s="347"/>
      <c r="X837" s="347"/>
      <c r="Y837" s="348"/>
      <c r="Z837" s="764"/>
      <c r="AA837" s="765"/>
      <c r="AB837" s="765"/>
      <c r="AC837" s="765"/>
      <c r="AD837" s="341"/>
      <c r="AE837" s="342"/>
      <c r="AF837" s="342"/>
      <c r="AG837" s="342"/>
      <c r="AH837" s="343"/>
      <c r="AI837" s="346"/>
      <c r="AJ837" s="347"/>
      <c r="AK837" s="347"/>
      <c r="AL837" s="347"/>
      <c r="AM837" s="347"/>
      <c r="AN837" s="347"/>
      <c r="AO837" s="347"/>
      <c r="AP837" s="347"/>
      <c r="AQ837" s="347"/>
      <c r="AR837" s="347"/>
      <c r="AS837" s="347"/>
      <c r="AT837" s="347"/>
      <c r="AU837" s="348"/>
      <c r="AV837" s="697"/>
      <c r="AW837" s="698"/>
      <c r="AX837" s="698"/>
      <c r="AY837" s="699"/>
    </row>
    <row r="838" spans="2:51" ht="24.75" customHeight="1">
      <c r="B838" s="313"/>
      <c r="C838" s="314"/>
      <c r="D838" s="314"/>
      <c r="E838" s="314"/>
      <c r="F838" s="314"/>
      <c r="G838" s="315"/>
      <c r="H838" s="642"/>
      <c r="I838" s="595"/>
      <c r="J838" s="595"/>
      <c r="K838" s="595"/>
      <c r="L838" s="596"/>
      <c r="M838" s="643"/>
      <c r="N838" s="644"/>
      <c r="O838" s="644"/>
      <c r="P838" s="644"/>
      <c r="Q838" s="644"/>
      <c r="R838" s="644"/>
      <c r="S838" s="644"/>
      <c r="T838" s="644"/>
      <c r="U838" s="644"/>
      <c r="V838" s="644"/>
      <c r="W838" s="644"/>
      <c r="X838" s="644"/>
      <c r="Y838" s="645"/>
      <c r="Z838" s="1003"/>
      <c r="AA838" s="1004"/>
      <c r="AB838" s="1004"/>
      <c r="AC838" s="1004"/>
      <c r="AD838" s="642"/>
      <c r="AE838" s="595"/>
      <c r="AF838" s="595"/>
      <c r="AG838" s="595"/>
      <c r="AH838" s="596"/>
      <c r="AI838" s="643"/>
      <c r="AJ838" s="644"/>
      <c r="AK838" s="644"/>
      <c r="AL838" s="644"/>
      <c r="AM838" s="644"/>
      <c r="AN838" s="644"/>
      <c r="AO838" s="644"/>
      <c r="AP838" s="644"/>
      <c r="AQ838" s="644"/>
      <c r="AR838" s="644"/>
      <c r="AS838" s="644"/>
      <c r="AT838" s="644"/>
      <c r="AU838" s="645"/>
      <c r="AV838" s="646"/>
      <c r="AW838" s="647"/>
      <c r="AX838" s="647"/>
      <c r="AY838" s="648"/>
    </row>
    <row r="839" spans="2:51" ht="24.75" customHeight="1">
      <c r="B839" s="313"/>
      <c r="C839" s="314"/>
      <c r="D839" s="314"/>
      <c r="E839" s="314"/>
      <c r="F839" s="314"/>
      <c r="G839" s="315"/>
      <c r="H839" s="716" t="s">
        <v>35</v>
      </c>
      <c r="I839" s="368"/>
      <c r="J839" s="368"/>
      <c r="K839" s="368"/>
      <c r="L839" s="368"/>
      <c r="M839" s="717"/>
      <c r="N839" s="718"/>
      <c r="O839" s="718"/>
      <c r="P839" s="718"/>
      <c r="Q839" s="718"/>
      <c r="R839" s="718"/>
      <c r="S839" s="718"/>
      <c r="T839" s="718"/>
      <c r="U839" s="718"/>
      <c r="V839" s="718"/>
      <c r="W839" s="718"/>
      <c r="X839" s="718"/>
      <c r="Y839" s="719"/>
      <c r="Z839" s="1005">
        <f>SUM(Z831:AC838)</f>
        <v>0.6</v>
      </c>
      <c r="AA839" s="1006"/>
      <c r="AB839" s="1006"/>
      <c r="AC839" s="1007"/>
      <c r="AD839" s="716" t="s">
        <v>35</v>
      </c>
      <c r="AE839" s="368"/>
      <c r="AF839" s="368"/>
      <c r="AG839" s="368"/>
      <c r="AH839" s="368"/>
      <c r="AI839" s="717"/>
      <c r="AJ839" s="718"/>
      <c r="AK839" s="718"/>
      <c r="AL839" s="718"/>
      <c r="AM839" s="718"/>
      <c r="AN839" s="718"/>
      <c r="AO839" s="718"/>
      <c r="AP839" s="718"/>
      <c r="AQ839" s="718"/>
      <c r="AR839" s="718"/>
      <c r="AS839" s="718"/>
      <c r="AT839" s="718"/>
      <c r="AU839" s="719"/>
      <c r="AV839" s="639">
        <f>SUM(AV831:AY838)</f>
        <v>0</v>
      </c>
      <c r="AW839" s="640"/>
      <c r="AX839" s="640"/>
      <c r="AY839" s="641"/>
    </row>
    <row r="840" spans="2:51" ht="24.75" customHeight="1">
      <c r="B840" s="313"/>
      <c r="C840" s="314"/>
      <c r="D840" s="314"/>
      <c r="E840" s="314"/>
      <c r="F840" s="314"/>
      <c r="G840" s="315"/>
      <c r="H840" s="721" t="s">
        <v>1285</v>
      </c>
      <c r="I840" s="724"/>
      <c r="J840" s="724"/>
      <c r="K840" s="724"/>
      <c r="L840" s="724"/>
      <c r="M840" s="724"/>
      <c r="N840" s="724"/>
      <c r="O840" s="724"/>
      <c r="P840" s="724"/>
      <c r="Q840" s="724"/>
      <c r="R840" s="724"/>
      <c r="S840" s="724"/>
      <c r="T840" s="724"/>
      <c r="U840" s="724"/>
      <c r="V840" s="724"/>
      <c r="W840" s="724"/>
      <c r="X840" s="724"/>
      <c r="Y840" s="724"/>
      <c r="Z840" s="724"/>
      <c r="AA840" s="724"/>
      <c r="AB840" s="724"/>
      <c r="AC840" s="737"/>
      <c r="AD840" s="721" t="s">
        <v>1284</v>
      </c>
      <c r="AE840" s="724"/>
      <c r="AF840" s="724"/>
      <c r="AG840" s="724"/>
      <c r="AH840" s="724"/>
      <c r="AI840" s="724"/>
      <c r="AJ840" s="724"/>
      <c r="AK840" s="724"/>
      <c r="AL840" s="724"/>
      <c r="AM840" s="724"/>
      <c r="AN840" s="724"/>
      <c r="AO840" s="724"/>
      <c r="AP840" s="724"/>
      <c r="AQ840" s="724"/>
      <c r="AR840" s="724"/>
      <c r="AS840" s="724"/>
      <c r="AT840" s="724"/>
      <c r="AU840" s="724"/>
      <c r="AV840" s="724"/>
      <c r="AW840" s="724"/>
      <c r="AX840" s="724"/>
      <c r="AY840" s="725"/>
    </row>
    <row r="841" spans="2:51" ht="24.75" customHeight="1">
      <c r="B841" s="313"/>
      <c r="C841" s="314"/>
      <c r="D841" s="314"/>
      <c r="E841" s="314"/>
      <c r="F841" s="314"/>
      <c r="G841" s="315"/>
      <c r="H841" s="726" t="s">
        <v>60</v>
      </c>
      <c r="I841" s="519"/>
      <c r="J841" s="519"/>
      <c r="K841" s="519"/>
      <c r="L841" s="519"/>
      <c r="M841" s="329" t="s">
        <v>143</v>
      </c>
      <c r="N841" s="290"/>
      <c r="O841" s="290"/>
      <c r="P841" s="290"/>
      <c r="Q841" s="290"/>
      <c r="R841" s="290"/>
      <c r="S841" s="290"/>
      <c r="T841" s="290"/>
      <c r="U841" s="290"/>
      <c r="V841" s="290"/>
      <c r="W841" s="290"/>
      <c r="X841" s="290"/>
      <c r="Y841" s="731"/>
      <c r="Z841" s="323" t="s">
        <v>144</v>
      </c>
      <c r="AA841" s="732"/>
      <c r="AB841" s="732"/>
      <c r="AC841" s="738"/>
      <c r="AD841" s="726" t="s">
        <v>60</v>
      </c>
      <c r="AE841" s="519"/>
      <c r="AF841" s="519"/>
      <c r="AG841" s="519"/>
      <c r="AH841" s="519"/>
      <c r="AI841" s="329" t="s">
        <v>143</v>
      </c>
      <c r="AJ841" s="290"/>
      <c r="AK841" s="290"/>
      <c r="AL841" s="290"/>
      <c r="AM841" s="290"/>
      <c r="AN841" s="290"/>
      <c r="AO841" s="290"/>
      <c r="AP841" s="290"/>
      <c r="AQ841" s="290"/>
      <c r="AR841" s="290"/>
      <c r="AS841" s="290"/>
      <c r="AT841" s="290"/>
      <c r="AU841" s="731"/>
      <c r="AV841" s="323" t="s">
        <v>144</v>
      </c>
      <c r="AW841" s="732"/>
      <c r="AX841" s="732"/>
      <c r="AY841" s="733"/>
    </row>
    <row r="842" spans="2:51" ht="24.75" customHeight="1">
      <c r="B842" s="313"/>
      <c r="C842" s="314"/>
      <c r="D842" s="314"/>
      <c r="E842" s="314"/>
      <c r="F842" s="314"/>
      <c r="G842" s="315"/>
      <c r="H842" s="703"/>
      <c r="I842" s="600"/>
      <c r="J842" s="600"/>
      <c r="K842" s="600"/>
      <c r="L842" s="601"/>
      <c r="M842" s="704"/>
      <c r="N842" s="734"/>
      <c r="O842" s="734"/>
      <c r="P842" s="734"/>
      <c r="Q842" s="734"/>
      <c r="R842" s="734"/>
      <c r="S842" s="734"/>
      <c r="T842" s="734"/>
      <c r="U842" s="734"/>
      <c r="V842" s="734"/>
      <c r="W842" s="734"/>
      <c r="X842" s="734"/>
      <c r="Y842" s="735"/>
      <c r="Z842" s="694"/>
      <c r="AA842" s="695"/>
      <c r="AB842" s="695"/>
      <c r="AC842" s="739"/>
      <c r="AD842" s="703"/>
      <c r="AE842" s="600"/>
      <c r="AF842" s="600"/>
      <c r="AG842" s="600"/>
      <c r="AH842" s="601"/>
      <c r="AI842" s="704"/>
      <c r="AJ842" s="734"/>
      <c r="AK842" s="734"/>
      <c r="AL842" s="734"/>
      <c r="AM842" s="734"/>
      <c r="AN842" s="734"/>
      <c r="AO842" s="734"/>
      <c r="AP842" s="734"/>
      <c r="AQ842" s="734"/>
      <c r="AR842" s="734"/>
      <c r="AS842" s="734"/>
      <c r="AT842" s="734"/>
      <c r="AU842" s="735"/>
      <c r="AV842" s="694"/>
      <c r="AW842" s="695"/>
      <c r="AX842" s="695"/>
      <c r="AY842" s="696"/>
    </row>
    <row r="843" spans="2:51" ht="24.75" customHeight="1">
      <c r="B843" s="313"/>
      <c r="C843" s="314"/>
      <c r="D843" s="314"/>
      <c r="E843" s="314"/>
      <c r="F843" s="314"/>
      <c r="G843" s="315"/>
      <c r="H843" s="341"/>
      <c r="I843" s="342"/>
      <c r="J843" s="342"/>
      <c r="K843" s="342"/>
      <c r="L843" s="343"/>
      <c r="M843" s="346"/>
      <c r="N843" s="347"/>
      <c r="O843" s="347"/>
      <c r="P843" s="347"/>
      <c r="Q843" s="347"/>
      <c r="R843" s="347"/>
      <c r="S843" s="347"/>
      <c r="T843" s="347"/>
      <c r="U843" s="347"/>
      <c r="V843" s="347"/>
      <c r="W843" s="347"/>
      <c r="X843" s="347"/>
      <c r="Y843" s="348"/>
      <c r="Z843" s="697"/>
      <c r="AA843" s="698"/>
      <c r="AB843" s="698"/>
      <c r="AC843" s="720"/>
      <c r="AD843" s="341"/>
      <c r="AE843" s="342"/>
      <c r="AF843" s="342"/>
      <c r="AG843" s="342"/>
      <c r="AH843" s="343"/>
      <c r="AI843" s="346"/>
      <c r="AJ843" s="347"/>
      <c r="AK843" s="347"/>
      <c r="AL843" s="347"/>
      <c r="AM843" s="347"/>
      <c r="AN843" s="347"/>
      <c r="AO843" s="347"/>
      <c r="AP843" s="347"/>
      <c r="AQ843" s="347"/>
      <c r="AR843" s="347"/>
      <c r="AS843" s="347"/>
      <c r="AT843" s="347"/>
      <c r="AU843" s="348"/>
      <c r="AV843" s="697"/>
      <c r="AW843" s="698"/>
      <c r="AX843" s="698"/>
      <c r="AY843" s="699"/>
    </row>
    <row r="844" spans="2:51" ht="24.75" customHeight="1">
      <c r="B844" s="313"/>
      <c r="C844" s="314"/>
      <c r="D844" s="314"/>
      <c r="E844" s="314"/>
      <c r="F844" s="314"/>
      <c r="G844" s="315"/>
      <c r="H844" s="341"/>
      <c r="I844" s="342"/>
      <c r="J844" s="342"/>
      <c r="K844" s="342"/>
      <c r="L844" s="343"/>
      <c r="M844" s="346"/>
      <c r="N844" s="347"/>
      <c r="O844" s="347"/>
      <c r="P844" s="347"/>
      <c r="Q844" s="347"/>
      <c r="R844" s="347"/>
      <c r="S844" s="347"/>
      <c r="T844" s="347"/>
      <c r="U844" s="347"/>
      <c r="V844" s="347"/>
      <c r="W844" s="347"/>
      <c r="X844" s="347"/>
      <c r="Y844" s="348"/>
      <c r="Z844" s="697"/>
      <c r="AA844" s="698"/>
      <c r="AB844" s="698"/>
      <c r="AC844" s="720"/>
      <c r="AD844" s="341"/>
      <c r="AE844" s="342"/>
      <c r="AF844" s="342"/>
      <c r="AG844" s="342"/>
      <c r="AH844" s="343"/>
      <c r="AI844" s="346"/>
      <c r="AJ844" s="347"/>
      <c r="AK844" s="347"/>
      <c r="AL844" s="347"/>
      <c r="AM844" s="347"/>
      <c r="AN844" s="347"/>
      <c r="AO844" s="347"/>
      <c r="AP844" s="347"/>
      <c r="AQ844" s="347"/>
      <c r="AR844" s="347"/>
      <c r="AS844" s="347"/>
      <c r="AT844" s="347"/>
      <c r="AU844" s="348"/>
      <c r="AV844" s="697"/>
      <c r="AW844" s="698"/>
      <c r="AX844" s="698"/>
      <c r="AY844" s="699"/>
    </row>
    <row r="845" spans="2:51" ht="24.75" customHeight="1">
      <c r="B845" s="313"/>
      <c r="C845" s="314"/>
      <c r="D845" s="314"/>
      <c r="E845" s="314"/>
      <c r="F845" s="314"/>
      <c r="G845" s="315"/>
      <c r="H845" s="341"/>
      <c r="I845" s="342"/>
      <c r="J845" s="342"/>
      <c r="K845" s="342"/>
      <c r="L845" s="343"/>
      <c r="M845" s="346"/>
      <c r="N845" s="347"/>
      <c r="O845" s="347"/>
      <c r="P845" s="347"/>
      <c r="Q845" s="347"/>
      <c r="R845" s="347"/>
      <c r="S845" s="347"/>
      <c r="T845" s="347"/>
      <c r="U845" s="347"/>
      <c r="V845" s="347"/>
      <c r="W845" s="347"/>
      <c r="X845" s="347"/>
      <c r="Y845" s="348"/>
      <c r="Z845" s="697"/>
      <c r="AA845" s="698"/>
      <c r="AB845" s="698"/>
      <c r="AC845" s="720"/>
      <c r="AD845" s="341"/>
      <c r="AE845" s="342"/>
      <c r="AF845" s="342"/>
      <c r="AG845" s="342"/>
      <c r="AH845" s="343"/>
      <c r="AI845" s="346"/>
      <c r="AJ845" s="347"/>
      <c r="AK845" s="347"/>
      <c r="AL845" s="347"/>
      <c r="AM845" s="347"/>
      <c r="AN845" s="347"/>
      <c r="AO845" s="347"/>
      <c r="AP845" s="347"/>
      <c r="AQ845" s="347"/>
      <c r="AR845" s="347"/>
      <c r="AS845" s="347"/>
      <c r="AT845" s="347"/>
      <c r="AU845" s="348"/>
      <c r="AV845" s="697"/>
      <c r="AW845" s="698"/>
      <c r="AX845" s="698"/>
      <c r="AY845" s="699"/>
    </row>
    <row r="846" spans="2:51" ht="24.75" customHeight="1">
      <c r="B846" s="313"/>
      <c r="C846" s="314"/>
      <c r="D846" s="314"/>
      <c r="E846" s="314"/>
      <c r="F846" s="314"/>
      <c r="G846" s="315"/>
      <c r="H846" s="341"/>
      <c r="I846" s="342"/>
      <c r="J846" s="342"/>
      <c r="K846" s="342"/>
      <c r="L846" s="343"/>
      <c r="M846" s="346"/>
      <c r="N846" s="347"/>
      <c r="O846" s="347"/>
      <c r="P846" s="347"/>
      <c r="Q846" s="347"/>
      <c r="R846" s="347"/>
      <c r="S846" s="347"/>
      <c r="T846" s="347"/>
      <c r="U846" s="347"/>
      <c r="V846" s="347"/>
      <c r="W846" s="347"/>
      <c r="X846" s="347"/>
      <c r="Y846" s="348"/>
      <c r="Z846" s="697"/>
      <c r="AA846" s="698"/>
      <c r="AB846" s="698"/>
      <c r="AC846" s="698"/>
      <c r="AD846" s="341"/>
      <c r="AE846" s="342"/>
      <c r="AF846" s="342"/>
      <c r="AG846" s="342"/>
      <c r="AH846" s="343"/>
      <c r="AI846" s="346"/>
      <c r="AJ846" s="347"/>
      <c r="AK846" s="347"/>
      <c r="AL846" s="347"/>
      <c r="AM846" s="347"/>
      <c r="AN846" s="347"/>
      <c r="AO846" s="347"/>
      <c r="AP846" s="347"/>
      <c r="AQ846" s="347"/>
      <c r="AR846" s="347"/>
      <c r="AS846" s="347"/>
      <c r="AT846" s="347"/>
      <c r="AU846" s="348"/>
      <c r="AV846" s="697"/>
      <c r="AW846" s="698"/>
      <c r="AX846" s="698"/>
      <c r="AY846" s="699"/>
    </row>
    <row r="847" spans="2:51" ht="24.75" customHeight="1">
      <c r="B847" s="313"/>
      <c r="C847" s="314"/>
      <c r="D847" s="314"/>
      <c r="E847" s="314"/>
      <c r="F847" s="314"/>
      <c r="G847" s="315"/>
      <c r="H847" s="341"/>
      <c r="I847" s="342"/>
      <c r="J847" s="342"/>
      <c r="K847" s="342"/>
      <c r="L847" s="343"/>
      <c r="M847" s="346"/>
      <c r="N847" s="347"/>
      <c r="O847" s="347"/>
      <c r="P847" s="347"/>
      <c r="Q847" s="347"/>
      <c r="R847" s="347"/>
      <c r="S847" s="347"/>
      <c r="T847" s="347"/>
      <c r="U847" s="347"/>
      <c r="V847" s="347"/>
      <c r="W847" s="347"/>
      <c r="X847" s="347"/>
      <c r="Y847" s="348"/>
      <c r="Z847" s="697"/>
      <c r="AA847" s="698"/>
      <c r="AB847" s="698"/>
      <c r="AC847" s="698"/>
      <c r="AD847" s="341"/>
      <c r="AE847" s="342"/>
      <c r="AF847" s="342"/>
      <c r="AG847" s="342"/>
      <c r="AH847" s="343"/>
      <c r="AI847" s="346"/>
      <c r="AJ847" s="347"/>
      <c r="AK847" s="347"/>
      <c r="AL847" s="347"/>
      <c r="AM847" s="347"/>
      <c r="AN847" s="347"/>
      <c r="AO847" s="347"/>
      <c r="AP847" s="347"/>
      <c r="AQ847" s="347"/>
      <c r="AR847" s="347"/>
      <c r="AS847" s="347"/>
      <c r="AT847" s="347"/>
      <c r="AU847" s="348"/>
      <c r="AV847" s="697"/>
      <c r="AW847" s="698"/>
      <c r="AX847" s="698"/>
      <c r="AY847" s="699"/>
    </row>
    <row r="848" spans="2:51" ht="24.75" customHeight="1">
      <c r="B848" s="313"/>
      <c r="C848" s="314"/>
      <c r="D848" s="314"/>
      <c r="E848" s="314"/>
      <c r="F848" s="314"/>
      <c r="G848" s="315"/>
      <c r="H848" s="341"/>
      <c r="I848" s="342"/>
      <c r="J848" s="342"/>
      <c r="K848" s="342"/>
      <c r="L848" s="343"/>
      <c r="M848" s="346"/>
      <c r="N848" s="347"/>
      <c r="O848" s="347"/>
      <c r="P848" s="347"/>
      <c r="Q848" s="347"/>
      <c r="R848" s="347"/>
      <c r="S848" s="347"/>
      <c r="T848" s="347"/>
      <c r="U848" s="347"/>
      <c r="V848" s="347"/>
      <c r="W848" s="347"/>
      <c r="X848" s="347"/>
      <c r="Y848" s="348"/>
      <c r="Z848" s="697"/>
      <c r="AA848" s="698"/>
      <c r="AB848" s="698"/>
      <c r="AC848" s="698"/>
      <c r="AD848" s="341"/>
      <c r="AE848" s="342"/>
      <c r="AF848" s="342"/>
      <c r="AG848" s="342"/>
      <c r="AH848" s="343"/>
      <c r="AI848" s="346"/>
      <c r="AJ848" s="347"/>
      <c r="AK848" s="347"/>
      <c r="AL848" s="347"/>
      <c r="AM848" s="347"/>
      <c r="AN848" s="347"/>
      <c r="AO848" s="347"/>
      <c r="AP848" s="347"/>
      <c r="AQ848" s="347"/>
      <c r="AR848" s="347"/>
      <c r="AS848" s="347"/>
      <c r="AT848" s="347"/>
      <c r="AU848" s="348"/>
      <c r="AV848" s="697"/>
      <c r="AW848" s="698"/>
      <c r="AX848" s="698"/>
      <c r="AY848" s="699"/>
    </row>
    <row r="849" spans="2:51" ht="24.75" customHeight="1">
      <c r="B849" s="313"/>
      <c r="C849" s="314"/>
      <c r="D849" s="314"/>
      <c r="E849" s="314"/>
      <c r="F849" s="314"/>
      <c r="G849" s="315"/>
      <c r="H849" s="642"/>
      <c r="I849" s="595"/>
      <c r="J849" s="595"/>
      <c r="K849" s="595"/>
      <c r="L849" s="596"/>
      <c r="M849" s="643"/>
      <c r="N849" s="644"/>
      <c r="O849" s="644"/>
      <c r="P849" s="644"/>
      <c r="Q849" s="644"/>
      <c r="R849" s="644"/>
      <c r="S849" s="644"/>
      <c r="T849" s="644"/>
      <c r="U849" s="644"/>
      <c r="V849" s="644"/>
      <c r="W849" s="644"/>
      <c r="X849" s="644"/>
      <c r="Y849" s="645"/>
      <c r="Z849" s="646"/>
      <c r="AA849" s="647"/>
      <c r="AB849" s="647"/>
      <c r="AC849" s="647"/>
      <c r="AD849" s="642"/>
      <c r="AE849" s="595"/>
      <c r="AF849" s="595"/>
      <c r="AG849" s="595"/>
      <c r="AH849" s="596"/>
      <c r="AI849" s="643"/>
      <c r="AJ849" s="644"/>
      <c r="AK849" s="644"/>
      <c r="AL849" s="644"/>
      <c r="AM849" s="644"/>
      <c r="AN849" s="644"/>
      <c r="AO849" s="644"/>
      <c r="AP849" s="644"/>
      <c r="AQ849" s="644"/>
      <c r="AR849" s="644"/>
      <c r="AS849" s="644"/>
      <c r="AT849" s="644"/>
      <c r="AU849" s="645"/>
      <c r="AV849" s="646"/>
      <c r="AW849" s="647"/>
      <c r="AX849" s="647"/>
      <c r="AY849" s="648"/>
    </row>
    <row r="850" spans="2:51" ht="24.75" customHeight="1">
      <c r="B850" s="313"/>
      <c r="C850" s="314"/>
      <c r="D850" s="314"/>
      <c r="E850" s="314"/>
      <c r="F850" s="314"/>
      <c r="G850" s="315"/>
      <c r="H850" s="716" t="s">
        <v>35</v>
      </c>
      <c r="I850" s="368"/>
      <c r="J850" s="368"/>
      <c r="K850" s="368"/>
      <c r="L850" s="368"/>
      <c r="M850" s="717"/>
      <c r="N850" s="718"/>
      <c r="O850" s="718"/>
      <c r="P850" s="718"/>
      <c r="Q850" s="718"/>
      <c r="R850" s="718"/>
      <c r="S850" s="718"/>
      <c r="T850" s="718"/>
      <c r="U850" s="718"/>
      <c r="V850" s="718"/>
      <c r="W850" s="718"/>
      <c r="X850" s="718"/>
      <c r="Y850" s="719"/>
      <c r="Z850" s="639">
        <f>SUM(Z842:AC849)</f>
        <v>0</v>
      </c>
      <c r="AA850" s="640"/>
      <c r="AB850" s="640"/>
      <c r="AC850" s="736"/>
      <c r="AD850" s="716" t="s">
        <v>35</v>
      </c>
      <c r="AE850" s="368"/>
      <c r="AF850" s="368"/>
      <c r="AG850" s="368"/>
      <c r="AH850" s="368"/>
      <c r="AI850" s="717"/>
      <c r="AJ850" s="718"/>
      <c r="AK850" s="718"/>
      <c r="AL850" s="718"/>
      <c r="AM850" s="718"/>
      <c r="AN850" s="718"/>
      <c r="AO850" s="718"/>
      <c r="AP850" s="718"/>
      <c r="AQ850" s="718"/>
      <c r="AR850" s="718"/>
      <c r="AS850" s="718"/>
      <c r="AT850" s="718"/>
      <c r="AU850" s="719"/>
      <c r="AV850" s="639">
        <f>SUM(AV842:AY849)</f>
        <v>0</v>
      </c>
      <c r="AW850" s="640"/>
      <c r="AX850" s="640"/>
      <c r="AY850" s="641"/>
    </row>
    <row r="851" spans="2:51" ht="24.75" customHeight="1">
      <c r="B851" s="313"/>
      <c r="C851" s="314"/>
      <c r="D851" s="314"/>
      <c r="E851" s="314"/>
      <c r="F851" s="314"/>
      <c r="G851" s="315"/>
      <c r="H851" s="721" t="s">
        <v>1283</v>
      </c>
      <c r="I851" s="724"/>
      <c r="J851" s="724"/>
      <c r="K851" s="724"/>
      <c r="L851" s="724"/>
      <c r="M851" s="724"/>
      <c r="N851" s="724"/>
      <c r="O851" s="724"/>
      <c r="P851" s="724"/>
      <c r="Q851" s="724"/>
      <c r="R851" s="724"/>
      <c r="S851" s="724"/>
      <c r="T851" s="724"/>
      <c r="U851" s="724"/>
      <c r="V851" s="724"/>
      <c r="W851" s="724"/>
      <c r="X851" s="724"/>
      <c r="Y851" s="724"/>
      <c r="Z851" s="724"/>
      <c r="AA851" s="724"/>
      <c r="AB851" s="724"/>
      <c r="AC851" s="737"/>
      <c r="AD851" s="721" t="s">
        <v>1282</v>
      </c>
      <c r="AE851" s="724"/>
      <c r="AF851" s="724"/>
      <c r="AG851" s="724"/>
      <c r="AH851" s="724"/>
      <c r="AI851" s="724"/>
      <c r="AJ851" s="724"/>
      <c r="AK851" s="724"/>
      <c r="AL851" s="724"/>
      <c r="AM851" s="724"/>
      <c r="AN851" s="724"/>
      <c r="AO851" s="724"/>
      <c r="AP851" s="724"/>
      <c r="AQ851" s="724"/>
      <c r="AR851" s="724"/>
      <c r="AS851" s="724"/>
      <c r="AT851" s="724"/>
      <c r="AU851" s="724"/>
      <c r="AV851" s="724"/>
      <c r="AW851" s="724"/>
      <c r="AX851" s="724"/>
      <c r="AY851" s="725"/>
    </row>
    <row r="852" spans="2:51" ht="24.75" customHeight="1">
      <c r="B852" s="313"/>
      <c r="C852" s="314"/>
      <c r="D852" s="314"/>
      <c r="E852" s="314"/>
      <c r="F852" s="314"/>
      <c r="G852" s="315"/>
      <c r="H852" s="726" t="s">
        <v>60</v>
      </c>
      <c r="I852" s="519"/>
      <c r="J852" s="519"/>
      <c r="K852" s="519"/>
      <c r="L852" s="519"/>
      <c r="M852" s="329" t="s">
        <v>143</v>
      </c>
      <c r="N852" s="290"/>
      <c r="O852" s="290"/>
      <c r="P852" s="290"/>
      <c r="Q852" s="290"/>
      <c r="R852" s="290"/>
      <c r="S852" s="290"/>
      <c r="T852" s="290"/>
      <c r="U852" s="290"/>
      <c r="V852" s="290"/>
      <c r="W852" s="290"/>
      <c r="X852" s="290"/>
      <c r="Y852" s="731"/>
      <c r="Z852" s="323" t="s">
        <v>144</v>
      </c>
      <c r="AA852" s="732"/>
      <c r="AB852" s="732"/>
      <c r="AC852" s="738"/>
      <c r="AD852" s="726" t="s">
        <v>60</v>
      </c>
      <c r="AE852" s="519"/>
      <c r="AF852" s="519"/>
      <c r="AG852" s="519"/>
      <c r="AH852" s="519"/>
      <c r="AI852" s="329" t="s">
        <v>143</v>
      </c>
      <c r="AJ852" s="290"/>
      <c r="AK852" s="290"/>
      <c r="AL852" s="290"/>
      <c r="AM852" s="290"/>
      <c r="AN852" s="290"/>
      <c r="AO852" s="290"/>
      <c r="AP852" s="290"/>
      <c r="AQ852" s="290"/>
      <c r="AR852" s="290"/>
      <c r="AS852" s="290"/>
      <c r="AT852" s="290"/>
      <c r="AU852" s="731"/>
      <c r="AV852" s="323" t="s">
        <v>144</v>
      </c>
      <c r="AW852" s="732"/>
      <c r="AX852" s="732"/>
      <c r="AY852" s="733"/>
    </row>
    <row r="853" spans="2:51" ht="24.75" customHeight="1">
      <c r="B853" s="313"/>
      <c r="C853" s="314"/>
      <c r="D853" s="314"/>
      <c r="E853" s="314"/>
      <c r="F853" s="314"/>
      <c r="G853" s="315"/>
      <c r="H853" s="703"/>
      <c r="I853" s="600"/>
      <c r="J853" s="600"/>
      <c r="K853" s="600"/>
      <c r="L853" s="601"/>
      <c r="M853" s="704"/>
      <c r="N853" s="734"/>
      <c r="O853" s="734"/>
      <c r="P853" s="734"/>
      <c r="Q853" s="734"/>
      <c r="R853" s="734"/>
      <c r="S853" s="734"/>
      <c r="T853" s="734"/>
      <c r="U853" s="734"/>
      <c r="V853" s="734"/>
      <c r="W853" s="734"/>
      <c r="X853" s="734"/>
      <c r="Y853" s="735"/>
      <c r="Z853" s="694"/>
      <c r="AA853" s="695"/>
      <c r="AB853" s="695"/>
      <c r="AC853" s="739"/>
      <c r="AD853" s="703"/>
      <c r="AE853" s="600"/>
      <c r="AF853" s="600"/>
      <c r="AG853" s="600"/>
      <c r="AH853" s="601"/>
      <c r="AI853" s="704"/>
      <c r="AJ853" s="734"/>
      <c r="AK853" s="734"/>
      <c r="AL853" s="734"/>
      <c r="AM853" s="734"/>
      <c r="AN853" s="734"/>
      <c r="AO853" s="734"/>
      <c r="AP853" s="734"/>
      <c r="AQ853" s="734"/>
      <c r="AR853" s="734"/>
      <c r="AS853" s="734"/>
      <c r="AT853" s="734"/>
      <c r="AU853" s="735"/>
      <c r="AV853" s="694"/>
      <c r="AW853" s="695"/>
      <c r="AX853" s="695"/>
      <c r="AY853" s="696"/>
    </row>
    <row r="854" spans="2:51" ht="24.75" customHeight="1">
      <c r="B854" s="313"/>
      <c r="C854" s="314"/>
      <c r="D854" s="314"/>
      <c r="E854" s="314"/>
      <c r="F854" s="314"/>
      <c r="G854" s="315"/>
      <c r="H854" s="341"/>
      <c r="I854" s="342"/>
      <c r="J854" s="342"/>
      <c r="K854" s="342"/>
      <c r="L854" s="343"/>
      <c r="M854" s="346"/>
      <c r="N854" s="347"/>
      <c r="O854" s="347"/>
      <c r="P854" s="347"/>
      <c r="Q854" s="347"/>
      <c r="R854" s="347"/>
      <c r="S854" s="347"/>
      <c r="T854" s="347"/>
      <c r="U854" s="347"/>
      <c r="V854" s="347"/>
      <c r="W854" s="347"/>
      <c r="X854" s="347"/>
      <c r="Y854" s="348"/>
      <c r="Z854" s="697"/>
      <c r="AA854" s="698"/>
      <c r="AB854" s="698"/>
      <c r="AC854" s="720"/>
      <c r="AD854" s="341"/>
      <c r="AE854" s="342"/>
      <c r="AF854" s="342"/>
      <c r="AG854" s="342"/>
      <c r="AH854" s="343"/>
      <c r="AI854" s="346"/>
      <c r="AJ854" s="347"/>
      <c r="AK854" s="347"/>
      <c r="AL854" s="347"/>
      <c r="AM854" s="347"/>
      <c r="AN854" s="347"/>
      <c r="AO854" s="347"/>
      <c r="AP854" s="347"/>
      <c r="AQ854" s="347"/>
      <c r="AR854" s="347"/>
      <c r="AS854" s="347"/>
      <c r="AT854" s="347"/>
      <c r="AU854" s="348"/>
      <c r="AV854" s="697"/>
      <c r="AW854" s="698"/>
      <c r="AX854" s="698"/>
      <c r="AY854" s="699"/>
    </row>
    <row r="855" spans="2:51" ht="24.75" customHeight="1">
      <c r="B855" s="313"/>
      <c r="C855" s="314"/>
      <c r="D855" s="314"/>
      <c r="E855" s="314"/>
      <c r="F855" s="314"/>
      <c r="G855" s="315"/>
      <c r="H855" s="341"/>
      <c r="I855" s="342"/>
      <c r="J855" s="342"/>
      <c r="K855" s="342"/>
      <c r="L855" s="343"/>
      <c r="M855" s="346"/>
      <c r="N855" s="347"/>
      <c r="O855" s="347"/>
      <c r="P855" s="347"/>
      <c r="Q855" s="347"/>
      <c r="R855" s="347"/>
      <c r="S855" s="347"/>
      <c r="T855" s="347"/>
      <c r="U855" s="347"/>
      <c r="V855" s="347"/>
      <c r="W855" s="347"/>
      <c r="X855" s="347"/>
      <c r="Y855" s="348"/>
      <c r="Z855" s="697"/>
      <c r="AA855" s="698"/>
      <c r="AB855" s="698"/>
      <c r="AC855" s="720"/>
      <c r="AD855" s="341"/>
      <c r="AE855" s="342"/>
      <c r="AF855" s="342"/>
      <c r="AG855" s="342"/>
      <c r="AH855" s="343"/>
      <c r="AI855" s="346"/>
      <c r="AJ855" s="347"/>
      <c r="AK855" s="347"/>
      <c r="AL855" s="347"/>
      <c r="AM855" s="347"/>
      <c r="AN855" s="347"/>
      <c r="AO855" s="347"/>
      <c r="AP855" s="347"/>
      <c r="AQ855" s="347"/>
      <c r="AR855" s="347"/>
      <c r="AS855" s="347"/>
      <c r="AT855" s="347"/>
      <c r="AU855" s="348"/>
      <c r="AV855" s="697"/>
      <c r="AW855" s="698"/>
      <c r="AX855" s="698"/>
      <c r="AY855" s="699"/>
    </row>
    <row r="856" spans="2:51" ht="24.75" customHeight="1">
      <c r="B856" s="313"/>
      <c r="C856" s="314"/>
      <c r="D856" s="314"/>
      <c r="E856" s="314"/>
      <c r="F856" s="314"/>
      <c r="G856" s="315"/>
      <c r="H856" s="341"/>
      <c r="I856" s="342"/>
      <c r="J856" s="342"/>
      <c r="K856" s="342"/>
      <c r="L856" s="343"/>
      <c r="M856" s="346"/>
      <c r="N856" s="347"/>
      <c r="O856" s="347"/>
      <c r="P856" s="347"/>
      <c r="Q856" s="347"/>
      <c r="R856" s="347"/>
      <c r="S856" s="347"/>
      <c r="T856" s="347"/>
      <c r="U856" s="347"/>
      <c r="V856" s="347"/>
      <c r="W856" s="347"/>
      <c r="X856" s="347"/>
      <c r="Y856" s="348"/>
      <c r="Z856" s="697"/>
      <c r="AA856" s="698"/>
      <c r="AB856" s="698"/>
      <c r="AC856" s="720"/>
      <c r="AD856" s="341"/>
      <c r="AE856" s="342"/>
      <c r="AF856" s="342"/>
      <c r="AG856" s="342"/>
      <c r="AH856" s="343"/>
      <c r="AI856" s="346"/>
      <c r="AJ856" s="347"/>
      <c r="AK856" s="347"/>
      <c r="AL856" s="347"/>
      <c r="AM856" s="347"/>
      <c r="AN856" s="347"/>
      <c r="AO856" s="347"/>
      <c r="AP856" s="347"/>
      <c r="AQ856" s="347"/>
      <c r="AR856" s="347"/>
      <c r="AS856" s="347"/>
      <c r="AT856" s="347"/>
      <c r="AU856" s="348"/>
      <c r="AV856" s="697"/>
      <c r="AW856" s="698"/>
      <c r="AX856" s="698"/>
      <c r="AY856" s="699"/>
    </row>
    <row r="857" spans="2:51" ht="24.75" customHeight="1">
      <c r="B857" s="313"/>
      <c r="C857" s="314"/>
      <c r="D857" s="314"/>
      <c r="E857" s="314"/>
      <c r="F857" s="314"/>
      <c r="G857" s="315"/>
      <c r="H857" s="341"/>
      <c r="I857" s="342"/>
      <c r="J857" s="342"/>
      <c r="K857" s="342"/>
      <c r="L857" s="343"/>
      <c r="M857" s="346"/>
      <c r="N857" s="347"/>
      <c r="O857" s="347"/>
      <c r="P857" s="347"/>
      <c r="Q857" s="347"/>
      <c r="R857" s="347"/>
      <c r="S857" s="347"/>
      <c r="T857" s="347"/>
      <c r="U857" s="347"/>
      <c r="V857" s="347"/>
      <c r="W857" s="347"/>
      <c r="X857" s="347"/>
      <c r="Y857" s="348"/>
      <c r="Z857" s="697"/>
      <c r="AA857" s="698"/>
      <c r="AB857" s="698"/>
      <c r="AC857" s="698"/>
      <c r="AD857" s="341"/>
      <c r="AE857" s="342"/>
      <c r="AF857" s="342"/>
      <c r="AG857" s="342"/>
      <c r="AH857" s="343"/>
      <c r="AI857" s="346"/>
      <c r="AJ857" s="347"/>
      <c r="AK857" s="347"/>
      <c r="AL857" s="347"/>
      <c r="AM857" s="347"/>
      <c r="AN857" s="347"/>
      <c r="AO857" s="347"/>
      <c r="AP857" s="347"/>
      <c r="AQ857" s="347"/>
      <c r="AR857" s="347"/>
      <c r="AS857" s="347"/>
      <c r="AT857" s="347"/>
      <c r="AU857" s="348"/>
      <c r="AV857" s="697"/>
      <c r="AW857" s="698"/>
      <c r="AX857" s="698"/>
      <c r="AY857" s="699"/>
    </row>
    <row r="858" spans="2:51" ht="24.75" customHeight="1">
      <c r="B858" s="313"/>
      <c r="C858" s="314"/>
      <c r="D858" s="314"/>
      <c r="E858" s="314"/>
      <c r="F858" s="314"/>
      <c r="G858" s="315"/>
      <c r="H858" s="341"/>
      <c r="I858" s="342"/>
      <c r="J858" s="342"/>
      <c r="K858" s="342"/>
      <c r="L858" s="343"/>
      <c r="M858" s="346"/>
      <c r="N858" s="347"/>
      <c r="O858" s="347"/>
      <c r="P858" s="347"/>
      <c r="Q858" s="347"/>
      <c r="R858" s="347"/>
      <c r="S858" s="347"/>
      <c r="T858" s="347"/>
      <c r="U858" s="347"/>
      <c r="V858" s="347"/>
      <c r="W858" s="347"/>
      <c r="X858" s="347"/>
      <c r="Y858" s="348"/>
      <c r="Z858" s="697"/>
      <c r="AA858" s="698"/>
      <c r="AB858" s="698"/>
      <c r="AC858" s="698"/>
      <c r="AD858" s="341"/>
      <c r="AE858" s="342"/>
      <c r="AF858" s="342"/>
      <c r="AG858" s="342"/>
      <c r="AH858" s="343"/>
      <c r="AI858" s="346"/>
      <c r="AJ858" s="347"/>
      <c r="AK858" s="347"/>
      <c r="AL858" s="347"/>
      <c r="AM858" s="347"/>
      <c r="AN858" s="347"/>
      <c r="AO858" s="347"/>
      <c r="AP858" s="347"/>
      <c r="AQ858" s="347"/>
      <c r="AR858" s="347"/>
      <c r="AS858" s="347"/>
      <c r="AT858" s="347"/>
      <c r="AU858" s="348"/>
      <c r="AV858" s="697"/>
      <c r="AW858" s="698"/>
      <c r="AX858" s="698"/>
      <c r="AY858" s="699"/>
    </row>
    <row r="859" spans="2:51" ht="24.75" customHeight="1">
      <c r="B859" s="313"/>
      <c r="C859" s="314"/>
      <c r="D859" s="314"/>
      <c r="E859" s="314"/>
      <c r="F859" s="314"/>
      <c r="G859" s="315"/>
      <c r="H859" s="341"/>
      <c r="I859" s="342"/>
      <c r="J859" s="342"/>
      <c r="K859" s="342"/>
      <c r="L859" s="343"/>
      <c r="M859" s="346"/>
      <c r="N859" s="347"/>
      <c r="O859" s="347"/>
      <c r="P859" s="347"/>
      <c r="Q859" s="347"/>
      <c r="R859" s="347"/>
      <c r="S859" s="347"/>
      <c r="T859" s="347"/>
      <c r="U859" s="347"/>
      <c r="V859" s="347"/>
      <c r="W859" s="347"/>
      <c r="X859" s="347"/>
      <c r="Y859" s="348"/>
      <c r="Z859" s="697"/>
      <c r="AA859" s="698"/>
      <c r="AB859" s="698"/>
      <c r="AC859" s="698"/>
      <c r="AD859" s="341"/>
      <c r="AE859" s="342"/>
      <c r="AF859" s="342"/>
      <c r="AG859" s="342"/>
      <c r="AH859" s="343"/>
      <c r="AI859" s="346"/>
      <c r="AJ859" s="347"/>
      <c r="AK859" s="347"/>
      <c r="AL859" s="347"/>
      <c r="AM859" s="347"/>
      <c r="AN859" s="347"/>
      <c r="AO859" s="347"/>
      <c r="AP859" s="347"/>
      <c r="AQ859" s="347"/>
      <c r="AR859" s="347"/>
      <c r="AS859" s="347"/>
      <c r="AT859" s="347"/>
      <c r="AU859" s="348"/>
      <c r="AV859" s="697"/>
      <c r="AW859" s="698"/>
      <c r="AX859" s="698"/>
      <c r="AY859" s="699"/>
    </row>
    <row r="860" spans="2:51" ht="24.75" customHeight="1">
      <c r="B860" s="313"/>
      <c r="C860" s="314"/>
      <c r="D860" s="314"/>
      <c r="E860" s="314"/>
      <c r="F860" s="314"/>
      <c r="G860" s="315"/>
      <c r="H860" s="642"/>
      <c r="I860" s="595"/>
      <c r="J860" s="595"/>
      <c r="K860" s="595"/>
      <c r="L860" s="596"/>
      <c r="M860" s="643"/>
      <c r="N860" s="644"/>
      <c r="O860" s="644"/>
      <c r="P860" s="644"/>
      <c r="Q860" s="644"/>
      <c r="R860" s="644"/>
      <c r="S860" s="644"/>
      <c r="T860" s="644"/>
      <c r="U860" s="644"/>
      <c r="V860" s="644"/>
      <c r="W860" s="644"/>
      <c r="X860" s="644"/>
      <c r="Y860" s="645"/>
      <c r="Z860" s="646"/>
      <c r="AA860" s="647"/>
      <c r="AB860" s="647"/>
      <c r="AC860" s="647"/>
      <c r="AD860" s="642"/>
      <c r="AE860" s="595"/>
      <c r="AF860" s="595"/>
      <c r="AG860" s="595"/>
      <c r="AH860" s="596"/>
      <c r="AI860" s="643"/>
      <c r="AJ860" s="644"/>
      <c r="AK860" s="644"/>
      <c r="AL860" s="644"/>
      <c r="AM860" s="644"/>
      <c r="AN860" s="644"/>
      <c r="AO860" s="644"/>
      <c r="AP860" s="644"/>
      <c r="AQ860" s="644"/>
      <c r="AR860" s="644"/>
      <c r="AS860" s="644"/>
      <c r="AT860" s="644"/>
      <c r="AU860" s="645"/>
      <c r="AV860" s="646"/>
      <c r="AW860" s="647"/>
      <c r="AX860" s="647"/>
      <c r="AY860" s="648"/>
    </row>
    <row r="861" spans="2:51" ht="24.75" customHeight="1" thickBot="1">
      <c r="B861" s="316"/>
      <c r="C861" s="317"/>
      <c r="D861" s="317"/>
      <c r="E861" s="317"/>
      <c r="F861" s="317"/>
      <c r="G861" s="318"/>
      <c r="H861" s="740" t="s">
        <v>35</v>
      </c>
      <c r="I861" s="741"/>
      <c r="J861" s="741"/>
      <c r="K861" s="741"/>
      <c r="L861" s="741"/>
      <c r="M861" s="742"/>
      <c r="N861" s="743"/>
      <c r="O861" s="743"/>
      <c r="P861" s="743"/>
      <c r="Q861" s="743"/>
      <c r="R861" s="743"/>
      <c r="S861" s="743"/>
      <c r="T861" s="743"/>
      <c r="U861" s="743"/>
      <c r="V861" s="743"/>
      <c r="W861" s="743"/>
      <c r="X861" s="743"/>
      <c r="Y861" s="744"/>
      <c r="Z861" s="745">
        <f>SUM(Z853:AC860)</f>
        <v>0</v>
      </c>
      <c r="AA861" s="746"/>
      <c r="AB861" s="746"/>
      <c r="AC861" s="747"/>
      <c r="AD861" s="740" t="s">
        <v>35</v>
      </c>
      <c r="AE861" s="741"/>
      <c r="AF861" s="741"/>
      <c r="AG861" s="741"/>
      <c r="AH861" s="741"/>
      <c r="AI861" s="742"/>
      <c r="AJ861" s="743"/>
      <c r="AK861" s="743"/>
      <c r="AL861" s="743"/>
      <c r="AM861" s="743"/>
      <c r="AN861" s="743"/>
      <c r="AO861" s="743"/>
      <c r="AP861" s="743"/>
      <c r="AQ861" s="743"/>
      <c r="AR861" s="743"/>
      <c r="AS861" s="743"/>
      <c r="AT861" s="743"/>
      <c r="AU861" s="744"/>
      <c r="AV861" s="745">
        <f>SUM(AV853:AY860)</f>
        <v>0</v>
      </c>
      <c r="AW861" s="746"/>
      <c r="AX861" s="746"/>
      <c r="AY861" s="748"/>
    </row>
    <row r="863" spans="2:51" ht="23.25" customHeight="1">
      <c r="B863" s="53" t="s">
        <v>121</v>
      </c>
      <c r="C863" s="53"/>
      <c r="D863" s="53"/>
      <c r="E863" s="210"/>
      <c r="F863" s="210"/>
      <c r="G863" s="308" t="s">
        <v>1342</v>
      </c>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c r="AJ863" s="308"/>
      <c r="AK863" s="308"/>
      <c r="AL863" s="308"/>
      <c r="AM863" s="308"/>
      <c r="AN863" s="308"/>
      <c r="AO863" s="308"/>
      <c r="AP863" s="308"/>
      <c r="AQ863" s="308"/>
      <c r="AR863" s="308"/>
      <c r="AS863" s="308"/>
      <c r="AT863" s="308"/>
      <c r="AU863" s="308"/>
      <c r="AV863" s="308"/>
      <c r="AW863" s="308"/>
      <c r="AX863" s="308"/>
      <c r="AY863" s="210"/>
    </row>
    <row r="864" spans="2:51" ht="14.25">
      <c r="C864" s="55" t="s">
        <v>1306</v>
      </c>
    </row>
    <row r="865" spans="2:50">
      <c r="C865" s="213" t="s">
        <v>1341</v>
      </c>
    </row>
    <row r="866" spans="2:50" ht="34.5" customHeight="1">
      <c r="B866" s="264"/>
      <c r="C866" s="264"/>
      <c r="D866" s="269" t="s">
        <v>1305</v>
      </c>
      <c r="E866" s="269"/>
      <c r="F866" s="269"/>
      <c r="G866" s="269"/>
      <c r="H866" s="269"/>
      <c r="I866" s="269"/>
      <c r="J866" s="269"/>
      <c r="K866" s="269"/>
      <c r="L866" s="269"/>
      <c r="M866" s="269"/>
      <c r="N866" s="269" t="s">
        <v>1304</v>
      </c>
      <c r="O866" s="269"/>
      <c r="P866" s="269"/>
      <c r="Q866" s="269"/>
      <c r="R866" s="269"/>
      <c r="S866" s="269"/>
      <c r="T866" s="269"/>
      <c r="U866" s="269"/>
      <c r="V866" s="269"/>
      <c r="W866" s="269"/>
      <c r="X866" s="269"/>
      <c r="Y866" s="269"/>
      <c r="Z866" s="269"/>
      <c r="AA866" s="269"/>
      <c r="AB866" s="269"/>
      <c r="AC866" s="269"/>
      <c r="AD866" s="269"/>
      <c r="AE866" s="269"/>
      <c r="AF866" s="269"/>
      <c r="AG866" s="269"/>
      <c r="AH866" s="269"/>
      <c r="AI866" s="269"/>
      <c r="AJ866" s="269"/>
      <c r="AK866" s="269"/>
      <c r="AL866" s="297" t="s">
        <v>1303</v>
      </c>
      <c r="AM866" s="269"/>
      <c r="AN866" s="269"/>
      <c r="AO866" s="269"/>
      <c r="AP866" s="269"/>
      <c r="AQ866" s="269"/>
      <c r="AR866" s="269" t="s">
        <v>160</v>
      </c>
      <c r="AS866" s="269"/>
      <c r="AT866" s="269"/>
      <c r="AU866" s="269"/>
      <c r="AV866" s="269" t="s">
        <v>161</v>
      </c>
      <c r="AW866" s="269"/>
      <c r="AX866" s="269"/>
    </row>
    <row r="867" spans="2:50" ht="24" customHeight="1">
      <c r="B867" s="264">
        <v>1</v>
      </c>
      <c r="C867" s="264">
        <v>1</v>
      </c>
      <c r="D867" s="266" t="s">
        <v>1340</v>
      </c>
      <c r="E867" s="266"/>
      <c r="F867" s="266"/>
      <c r="G867" s="266"/>
      <c r="H867" s="266"/>
      <c r="I867" s="266"/>
      <c r="J867" s="266"/>
      <c r="K867" s="266"/>
      <c r="L867" s="266"/>
      <c r="M867" s="266"/>
      <c r="N867" s="266" t="s">
        <v>1040</v>
      </c>
      <c r="O867" s="266"/>
      <c r="P867" s="266"/>
      <c r="Q867" s="266"/>
      <c r="R867" s="266"/>
      <c r="S867" s="266"/>
      <c r="T867" s="266"/>
      <c r="U867" s="266"/>
      <c r="V867" s="266"/>
      <c r="W867" s="266"/>
      <c r="X867" s="266"/>
      <c r="Y867" s="266"/>
      <c r="Z867" s="266"/>
      <c r="AA867" s="266"/>
      <c r="AB867" s="266"/>
      <c r="AC867" s="266"/>
      <c r="AD867" s="266"/>
      <c r="AE867" s="266"/>
      <c r="AF867" s="266"/>
      <c r="AG867" s="266"/>
      <c r="AH867" s="266"/>
      <c r="AI867" s="266"/>
      <c r="AJ867" s="266"/>
      <c r="AK867" s="266"/>
      <c r="AL867" s="267">
        <v>0.4</v>
      </c>
      <c r="AM867" s="266"/>
      <c r="AN867" s="266"/>
      <c r="AO867" s="266"/>
      <c r="AP867" s="266"/>
      <c r="AQ867" s="266"/>
      <c r="AR867" s="266" t="s">
        <v>586</v>
      </c>
      <c r="AS867" s="266"/>
      <c r="AT867" s="266"/>
      <c r="AU867" s="266"/>
      <c r="AV867" s="266"/>
      <c r="AW867" s="266"/>
      <c r="AX867" s="266"/>
    </row>
    <row r="868" spans="2:50" ht="24" customHeight="1">
      <c r="B868" s="264">
        <v>2</v>
      </c>
      <c r="C868" s="264">
        <v>1</v>
      </c>
      <c r="D868" s="266"/>
      <c r="E868" s="266"/>
      <c r="F868" s="266"/>
      <c r="G868" s="266"/>
      <c r="H868" s="266"/>
      <c r="I868" s="266"/>
      <c r="J868" s="266"/>
      <c r="K868" s="266"/>
      <c r="L868" s="266"/>
      <c r="M868" s="266"/>
      <c r="N868" s="266"/>
      <c r="O868" s="266"/>
      <c r="P868" s="266"/>
      <c r="Q868" s="266"/>
      <c r="R868" s="266"/>
      <c r="S868" s="266"/>
      <c r="T868" s="266"/>
      <c r="U868" s="266"/>
      <c r="V868" s="266"/>
      <c r="W868" s="266"/>
      <c r="X868" s="266"/>
      <c r="Y868" s="266"/>
      <c r="Z868" s="266"/>
      <c r="AA868" s="266"/>
      <c r="AB868" s="266"/>
      <c r="AC868" s="266"/>
      <c r="AD868" s="266"/>
      <c r="AE868" s="266"/>
      <c r="AF868" s="266"/>
      <c r="AG868" s="266"/>
      <c r="AH868" s="266"/>
      <c r="AI868" s="266"/>
      <c r="AJ868" s="266"/>
      <c r="AK868" s="266"/>
      <c r="AL868" s="267"/>
      <c r="AM868" s="266"/>
      <c r="AN868" s="266"/>
      <c r="AO868" s="266"/>
      <c r="AP868" s="266"/>
      <c r="AQ868" s="266"/>
      <c r="AR868" s="266"/>
      <c r="AS868" s="266"/>
      <c r="AT868" s="266"/>
      <c r="AU868" s="266"/>
      <c r="AV868" s="266"/>
      <c r="AW868" s="266"/>
      <c r="AX868" s="266"/>
    </row>
    <row r="869" spans="2:50" ht="24" customHeight="1">
      <c r="B869" s="264">
        <v>3</v>
      </c>
      <c r="C869" s="264">
        <v>1</v>
      </c>
      <c r="D869" s="266"/>
      <c r="E869" s="266"/>
      <c r="F869" s="266"/>
      <c r="G869" s="266"/>
      <c r="H869" s="266"/>
      <c r="I869" s="266"/>
      <c r="J869" s="266"/>
      <c r="K869" s="266"/>
      <c r="L869" s="266"/>
      <c r="M869" s="266"/>
      <c r="N869" s="266"/>
      <c r="O869" s="266"/>
      <c r="P869" s="266"/>
      <c r="Q869" s="266"/>
      <c r="R869" s="266"/>
      <c r="S869" s="266"/>
      <c r="T869" s="266"/>
      <c r="U869" s="266"/>
      <c r="V869" s="266"/>
      <c r="W869" s="266"/>
      <c r="X869" s="266"/>
      <c r="Y869" s="266"/>
      <c r="Z869" s="266"/>
      <c r="AA869" s="266"/>
      <c r="AB869" s="266"/>
      <c r="AC869" s="266"/>
      <c r="AD869" s="266"/>
      <c r="AE869" s="266"/>
      <c r="AF869" s="266"/>
      <c r="AG869" s="266"/>
      <c r="AH869" s="266"/>
      <c r="AI869" s="266"/>
      <c r="AJ869" s="266"/>
      <c r="AK869" s="266"/>
      <c r="AL869" s="267"/>
      <c r="AM869" s="266"/>
      <c r="AN869" s="266"/>
      <c r="AO869" s="266"/>
      <c r="AP869" s="266"/>
      <c r="AQ869" s="266"/>
      <c r="AR869" s="266"/>
      <c r="AS869" s="266"/>
      <c r="AT869" s="266"/>
      <c r="AU869" s="266"/>
      <c r="AV869" s="266"/>
      <c r="AW869" s="266"/>
      <c r="AX869" s="266"/>
    </row>
    <row r="870" spans="2:50" ht="24" customHeight="1">
      <c r="B870" s="264">
        <v>4</v>
      </c>
      <c r="C870" s="264">
        <v>1</v>
      </c>
      <c r="D870" s="266"/>
      <c r="E870" s="266"/>
      <c r="F870" s="266"/>
      <c r="G870" s="266"/>
      <c r="H870" s="266"/>
      <c r="I870" s="266"/>
      <c r="J870" s="266"/>
      <c r="K870" s="266"/>
      <c r="L870" s="266"/>
      <c r="M870" s="266"/>
      <c r="N870" s="266"/>
      <c r="O870" s="266"/>
      <c r="P870" s="266"/>
      <c r="Q870" s="266"/>
      <c r="R870" s="266"/>
      <c r="S870" s="266"/>
      <c r="T870" s="266"/>
      <c r="U870" s="266"/>
      <c r="V870" s="266"/>
      <c r="W870" s="266"/>
      <c r="X870" s="266"/>
      <c r="Y870" s="266"/>
      <c r="Z870" s="266"/>
      <c r="AA870" s="266"/>
      <c r="AB870" s="266"/>
      <c r="AC870" s="266"/>
      <c r="AD870" s="266"/>
      <c r="AE870" s="266"/>
      <c r="AF870" s="266"/>
      <c r="AG870" s="266"/>
      <c r="AH870" s="266"/>
      <c r="AI870" s="266"/>
      <c r="AJ870" s="266"/>
      <c r="AK870" s="266"/>
      <c r="AL870" s="267"/>
      <c r="AM870" s="266"/>
      <c r="AN870" s="266"/>
      <c r="AO870" s="266"/>
      <c r="AP870" s="266"/>
      <c r="AQ870" s="266"/>
      <c r="AR870" s="266"/>
      <c r="AS870" s="266"/>
      <c r="AT870" s="266"/>
      <c r="AU870" s="266"/>
      <c r="AV870" s="266"/>
      <c r="AW870" s="266"/>
      <c r="AX870" s="266"/>
    </row>
    <row r="871" spans="2:50" ht="24" customHeight="1">
      <c r="B871" s="264">
        <v>5</v>
      </c>
      <c r="C871" s="264">
        <v>1</v>
      </c>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c r="AA871" s="266"/>
      <c r="AB871" s="266"/>
      <c r="AC871" s="266"/>
      <c r="AD871" s="266"/>
      <c r="AE871" s="266"/>
      <c r="AF871" s="266"/>
      <c r="AG871" s="266"/>
      <c r="AH871" s="266"/>
      <c r="AI871" s="266"/>
      <c r="AJ871" s="266"/>
      <c r="AK871" s="266"/>
      <c r="AL871" s="267"/>
      <c r="AM871" s="266"/>
      <c r="AN871" s="266"/>
      <c r="AO871" s="266"/>
      <c r="AP871" s="266"/>
      <c r="AQ871" s="266"/>
      <c r="AR871" s="266"/>
      <c r="AS871" s="266"/>
      <c r="AT871" s="266"/>
      <c r="AU871" s="266"/>
      <c r="AV871" s="266"/>
      <c r="AW871" s="266"/>
      <c r="AX871" s="266"/>
    </row>
    <row r="872" spans="2:50" ht="24" customHeight="1">
      <c r="B872" s="264">
        <v>6</v>
      </c>
      <c r="C872" s="264">
        <v>1</v>
      </c>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F872" s="266"/>
      <c r="AG872" s="266"/>
      <c r="AH872" s="266"/>
      <c r="AI872" s="266"/>
      <c r="AJ872" s="266"/>
      <c r="AK872" s="266"/>
      <c r="AL872" s="267"/>
      <c r="AM872" s="266"/>
      <c r="AN872" s="266"/>
      <c r="AO872" s="266"/>
      <c r="AP872" s="266"/>
      <c r="AQ872" s="266"/>
      <c r="AR872" s="266"/>
      <c r="AS872" s="266"/>
      <c r="AT872" s="266"/>
      <c r="AU872" s="266"/>
      <c r="AV872" s="266"/>
      <c r="AW872" s="266"/>
      <c r="AX872" s="266"/>
    </row>
    <row r="873" spans="2:50" ht="24" customHeight="1">
      <c r="B873" s="264">
        <v>7</v>
      </c>
      <c r="C873" s="264">
        <v>1</v>
      </c>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66"/>
      <c r="AE873" s="266"/>
      <c r="AF873" s="266"/>
      <c r="AG873" s="266"/>
      <c r="AH873" s="266"/>
      <c r="AI873" s="266"/>
      <c r="AJ873" s="266"/>
      <c r="AK873" s="266"/>
      <c r="AL873" s="267"/>
      <c r="AM873" s="266"/>
      <c r="AN873" s="266"/>
      <c r="AO873" s="266"/>
      <c r="AP873" s="266"/>
      <c r="AQ873" s="266"/>
      <c r="AR873" s="266"/>
      <c r="AS873" s="266"/>
      <c r="AT873" s="266"/>
      <c r="AU873" s="266"/>
      <c r="AV873" s="266"/>
      <c r="AW873" s="266"/>
      <c r="AX873" s="266"/>
    </row>
    <row r="874" spans="2:50" ht="24" customHeight="1">
      <c r="B874" s="264">
        <v>8</v>
      </c>
      <c r="C874" s="264">
        <v>1</v>
      </c>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66"/>
      <c r="AE874" s="266"/>
      <c r="AF874" s="266"/>
      <c r="AG874" s="266"/>
      <c r="AH874" s="266"/>
      <c r="AI874" s="266"/>
      <c r="AJ874" s="266"/>
      <c r="AK874" s="266"/>
      <c r="AL874" s="267"/>
      <c r="AM874" s="266"/>
      <c r="AN874" s="266"/>
      <c r="AO874" s="266"/>
      <c r="AP874" s="266"/>
      <c r="AQ874" s="266"/>
      <c r="AR874" s="266"/>
      <c r="AS874" s="266"/>
      <c r="AT874" s="266"/>
      <c r="AU874" s="266"/>
      <c r="AV874" s="266"/>
      <c r="AW874" s="266"/>
      <c r="AX874" s="266"/>
    </row>
    <row r="875" spans="2:50" ht="24" customHeight="1">
      <c r="B875" s="264">
        <v>9</v>
      </c>
      <c r="C875" s="264">
        <v>1</v>
      </c>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66"/>
      <c r="AE875" s="266"/>
      <c r="AF875" s="266"/>
      <c r="AG875" s="266"/>
      <c r="AH875" s="266"/>
      <c r="AI875" s="266"/>
      <c r="AJ875" s="266"/>
      <c r="AK875" s="266"/>
      <c r="AL875" s="267"/>
      <c r="AM875" s="266"/>
      <c r="AN875" s="266"/>
      <c r="AO875" s="266"/>
      <c r="AP875" s="266"/>
      <c r="AQ875" s="266"/>
      <c r="AR875" s="266"/>
      <c r="AS875" s="266"/>
      <c r="AT875" s="266"/>
      <c r="AU875" s="266"/>
      <c r="AV875" s="266"/>
      <c r="AW875" s="266"/>
      <c r="AX875" s="266"/>
    </row>
    <row r="876" spans="2:50" ht="24" customHeight="1">
      <c r="B876" s="264">
        <v>10</v>
      </c>
      <c r="C876" s="264">
        <v>1</v>
      </c>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66"/>
      <c r="AE876" s="266"/>
      <c r="AF876" s="266"/>
      <c r="AG876" s="266"/>
      <c r="AH876" s="266"/>
      <c r="AI876" s="266"/>
      <c r="AJ876" s="266"/>
      <c r="AK876" s="266"/>
      <c r="AL876" s="267"/>
      <c r="AM876" s="266"/>
      <c r="AN876" s="266"/>
      <c r="AO876" s="266"/>
      <c r="AP876" s="266"/>
      <c r="AQ876" s="266"/>
      <c r="AR876" s="266"/>
      <c r="AS876" s="266"/>
      <c r="AT876" s="266"/>
      <c r="AU876" s="266"/>
      <c r="AV876" s="266"/>
      <c r="AW876" s="266"/>
      <c r="AX876" s="266"/>
    </row>
    <row r="878" spans="2:50" ht="23.25" hidden="1" customHeight="1">
      <c r="B878" s="213" t="s">
        <v>165</v>
      </c>
    </row>
    <row r="879" spans="2:50" ht="36" hidden="1" customHeight="1">
      <c r="B879" s="269" t="s">
        <v>166</v>
      </c>
      <c r="C879" s="269"/>
      <c r="D879" s="269"/>
      <c r="E879" s="269"/>
      <c r="F879" s="269"/>
      <c r="G879" s="269"/>
      <c r="H879" s="269"/>
      <c r="I879" s="469"/>
      <c r="J879" s="469"/>
      <c r="K879" s="469"/>
      <c r="L879" s="469"/>
      <c r="M879" s="469"/>
      <c r="N879" s="469"/>
      <c r="O879" s="469"/>
      <c r="P879" s="469"/>
      <c r="Q879" s="469"/>
      <c r="R879" s="469"/>
      <c r="S879" s="469"/>
      <c r="T879" s="469"/>
      <c r="U879" s="469"/>
      <c r="V879" s="469"/>
      <c r="W879" s="469"/>
      <c r="X879" s="469"/>
      <c r="Y879" s="469"/>
    </row>
    <row r="880" spans="2:50" ht="36" hidden="1" customHeight="1">
      <c r="B880" s="760" t="s">
        <v>167</v>
      </c>
      <c r="C880" s="756"/>
      <c r="D880" s="756"/>
      <c r="E880" s="756"/>
      <c r="F880" s="756"/>
      <c r="G880" s="756"/>
      <c r="H880" s="757"/>
      <c r="I880" s="382" t="s">
        <v>1316</v>
      </c>
      <c r="J880" s="368"/>
      <c r="K880" s="368"/>
      <c r="L880" s="368"/>
      <c r="M880" s="381"/>
      <c r="N880" s="755" t="s">
        <v>169</v>
      </c>
      <c r="O880" s="756"/>
      <c r="P880" s="756"/>
      <c r="Q880" s="756"/>
      <c r="R880" s="756"/>
      <c r="S880" s="756"/>
      <c r="T880" s="757"/>
      <c r="U880" s="382" t="s">
        <v>1316</v>
      </c>
      <c r="V880" s="368"/>
      <c r="W880" s="368"/>
      <c r="X880" s="368"/>
      <c r="Y880" s="381"/>
      <c r="Z880" s="755" t="s">
        <v>170</v>
      </c>
      <c r="AA880" s="756"/>
      <c r="AB880" s="756"/>
      <c r="AC880" s="756"/>
      <c r="AD880" s="756"/>
      <c r="AE880" s="756"/>
      <c r="AF880" s="757"/>
      <c r="AG880" s="382" t="s">
        <v>1316</v>
      </c>
      <c r="AH880" s="368"/>
      <c r="AI880" s="368"/>
      <c r="AJ880" s="368"/>
      <c r="AK880" s="381"/>
      <c r="AL880" s="755" t="s">
        <v>171</v>
      </c>
      <c r="AM880" s="756"/>
      <c r="AN880" s="756"/>
      <c r="AO880" s="756"/>
      <c r="AP880" s="756"/>
      <c r="AQ880" s="756"/>
      <c r="AR880" s="757"/>
      <c r="AS880" s="382" t="s">
        <v>1316</v>
      </c>
      <c r="AT880" s="368"/>
      <c r="AU880" s="368"/>
      <c r="AV880" s="368"/>
      <c r="AW880" s="381"/>
    </row>
    <row r="881" spans="2:51" ht="36" hidden="1" customHeight="1">
      <c r="B881" s="755" t="s">
        <v>172</v>
      </c>
      <c r="C881" s="756"/>
      <c r="D881" s="756"/>
      <c r="E881" s="756"/>
      <c r="F881" s="756"/>
      <c r="G881" s="756"/>
      <c r="H881" s="757"/>
      <c r="I881" s="758"/>
      <c r="J881" s="662"/>
      <c r="K881" s="662"/>
      <c r="L881" s="662"/>
      <c r="M881" s="759"/>
      <c r="N881" s="755" t="s">
        <v>173</v>
      </c>
      <c r="O881" s="756"/>
      <c r="P881" s="756"/>
      <c r="Q881" s="756"/>
      <c r="R881" s="756"/>
      <c r="S881" s="756"/>
      <c r="T881" s="757"/>
      <c r="U881" s="758"/>
      <c r="V881" s="662"/>
      <c r="W881" s="662"/>
      <c r="X881" s="662"/>
      <c r="Y881" s="759"/>
      <c r="Z881" s="755" t="s">
        <v>174</v>
      </c>
      <c r="AA881" s="756"/>
      <c r="AB881" s="756"/>
      <c r="AC881" s="756"/>
      <c r="AD881" s="756"/>
      <c r="AE881" s="756"/>
      <c r="AF881" s="757"/>
      <c r="AG881" s="758"/>
      <c r="AH881" s="662"/>
      <c r="AI881" s="662"/>
      <c r="AJ881" s="662"/>
      <c r="AK881" s="759"/>
      <c r="AL881" s="760" t="s">
        <v>175</v>
      </c>
      <c r="AM881" s="756"/>
      <c r="AN881" s="756"/>
      <c r="AO881" s="756"/>
      <c r="AP881" s="756"/>
      <c r="AQ881" s="756"/>
      <c r="AR881" s="757"/>
      <c r="AS881" s="758"/>
      <c r="AT881" s="662"/>
      <c r="AU881" s="662"/>
      <c r="AV881" s="662"/>
      <c r="AW881" s="759"/>
    </row>
    <row r="882" spans="2:51">
      <c r="C882" s="213" t="s">
        <v>343</v>
      </c>
    </row>
    <row r="883" spans="2:51" ht="34.5" customHeight="1">
      <c r="B883" s="264"/>
      <c r="C883" s="264"/>
      <c r="D883" s="269" t="s">
        <v>1305</v>
      </c>
      <c r="E883" s="269"/>
      <c r="F883" s="269"/>
      <c r="G883" s="269"/>
      <c r="H883" s="269"/>
      <c r="I883" s="269"/>
      <c r="J883" s="269"/>
      <c r="K883" s="269"/>
      <c r="L883" s="269"/>
      <c r="M883" s="269"/>
      <c r="N883" s="269" t="s">
        <v>1304</v>
      </c>
      <c r="O883" s="269"/>
      <c r="P883" s="269"/>
      <c r="Q883" s="269"/>
      <c r="R883" s="269"/>
      <c r="S883" s="269"/>
      <c r="T883" s="269"/>
      <c r="U883" s="269"/>
      <c r="V883" s="269"/>
      <c r="W883" s="269"/>
      <c r="X883" s="269"/>
      <c r="Y883" s="269"/>
      <c r="Z883" s="269"/>
      <c r="AA883" s="269"/>
      <c r="AB883" s="269"/>
      <c r="AC883" s="269"/>
      <c r="AD883" s="269"/>
      <c r="AE883" s="269"/>
      <c r="AF883" s="269"/>
      <c r="AG883" s="269"/>
      <c r="AH883" s="269"/>
      <c r="AI883" s="269"/>
      <c r="AJ883" s="269"/>
      <c r="AK883" s="269"/>
      <c r="AL883" s="297" t="s">
        <v>1303</v>
      </c>
      <c r="AM883" s="269"/>
      <c r="AN883" s="269"/>
      <c r="AO883" s="269"/>
      <c r="AP883" s="269"/>
      <c r="AQ883" s="269"/>
      <c r="AR883" s="269" t="s">
        <v>160</v>
      </c>
      <c r="AS883" s="269"/>
      <c r="AT883" s="269"/>
      <c r="AU883" s="269"/>
      <c r="AV883" s="269" t="s">
        <v>161</v>
      </c>
      <c r="AW883" s="269"/>
      <c r="AX883" s="269"/>
    </row>
    <row r="884" spans="2:51" ht="24" customHeight="1">
      <c r="B884" s="264">
        <v>1</v>
      </c>
      <c r="C884" s="264">
        <v>1</v>
      </c>
      <c r="D884" s="266" t="s">
        <v>1339</v>
      </c>
      <c r="E884" s="266"/>
      <c r="F884" s="266"/>
      <c r="G884" s="266"/>
      <c r="H884" s="266"/>
      <c r="I884" s="266"/>
      <c r="J884" s="266"/>
      <c r="K884" s="266"/>
      <c r="L884" s="266"/>
      <c r="M884" s="266"/>
      <c r="N884" s="266" t="s">
        <v>1337</v>
      </c>
      <c r="O884" s="266"/>
      <c r="P884" s="266"/>
      <c r="Q884" s="266"/>
      <c r="R884" s="266"/>
      <c r="S884" s="266"/>
      <c r="T884" s="266"/>
      <c r="U884" s="266"/>
      <c r="V884" s="266"/>
      <c r="W884" s="266"/>
      <c r="X884" s="266"/>
      <c r="Y884" s="266"/>
      <c r="Z884" s="266"/>
      <c r="AA884" s="266"/>
      <c r="AB884" s="266"/>
      <c r="AC884" s="266"/>
      <c r="AD884" s="266"/>
      <c r="AE884" s="266"/>
      <c r="AF884" s="266"/>
      <c r="AG884" s="266"/>
      <c r="AH884" s="266"/>
      <c r="AI884" s="266"/>
      <c r="AJ884" s="266"/>
      <c r="AK884" s="266"/>
      <c r="AL884" s="267">
        <v>0.3</v>
      </c>
      <c r="AM884" s="266"/>
      <c r="AN884" s="266"/>
      <c r="AO884" s="266"/>
      <c r="AP884" s="266"/>
      <c r="AQ884" s="266"/>
      <c r="AR884" s="266"/>
      <c r="AS884" s="266"/>
      <c r="AT884" s="266"/>
      <c r="AU884" s="266"/>
      <c r="AV884" s="266"/>
      <c r="AW884" s="266"/>
      <c r="AX884" s="266"/>
    </row>
    <row r="885" spans="2:51" ht="24" customHeight="1">
      <c r="B885" s="264">
        <v>2</v>
      </c>
      <c r="C885" s="264">
        <v>1</v>
      </c>
      <c r="D885" s="266" t="s">
        <v>1338</v>
      </c>
      <c r="E885" s="266"/>
      <c r="F885" s="266"/>
      <c r="G885" s="266"/>
      <c r="H885" s="266"/>
      <c r="I885" s="266"/>
      <c r="J885" s="266"/>
      <c r="K885" s="266"/>
      <c r="L885" s="266"/>
      <c r="M885" s="266"/>
      <c r="N885" s="266" t="s">
        <v>1337</v>
      </c>
      <c r="O885" s="266"/>
      <c r="P885" s="266"/>
      <c r="Q885" s="266"/>
      <c r="R885" s="266"/>
      <c r="S885" s="266"/>
      <c r="T885" s="266"/>
      <c r="U885" s="266"/>
      <c r="V885" s="266"/>
      <c r="W885" s="266"/>
      <c r="X885" s="266"/>
      <c r="Y885" s="266"/>
      <c r="Z885" s="266"/>
      <c r="AA885" s="266"/>
      <c r="AB885" s="266"/>
      <c r="AC885" s="266"/>
      <c r="AD885" s="266"/>
      <c r="AE885" s="266"/>
      <c r="AF885" s="266"/>
      <c r="AG885" s="266"/>
      <c r="AH885" s="266"/>
      <c r="AI885" s="266"/>
      <c r="AJ885" s="266"/>
      <c r="AK885" s="266"/>
      <c r="AL885" s="267">
        <v>0.3</v>
      </c>
      <c r="AM885" s="266"/>
      <c r="AN885" s="266"/>
      <c r="AO885" s="266"/>
      <c r="AP885" s="266"/>
      <c r="AQ885" s="266"/>
      <c r="AR885" s="266"/>
      <c r="AS885" s="266"/>
      <c r="AT885" s="266"/>
      <c r="AU885" s="266"/>
      <c r="AV885" s="266"/>
      <c r="AW885" s="266"/>
      <c r="AX885" s="266"/>
    </row>
    <row r="886" spans="2:51" ht="24" customHeight="1">
      <c r="B886" s="264">
        <v>3</v>
      </c>
      <c r="C886" s="264">
        <v>1</v>
      </c>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66"/>
      <c r="AE886" s="266"/>
      <c r="AF886" s="266"/>
      <c r="AG886" s="266"/>
      <c r="AH886" s="266"/>
      <c r="AI886" s="266"/>
      <c r="AJ886" s="266"/>
      <c r="AK886" s="266"/>
      <c r="AL886" s="267"/>
      <c r="AM886" s="266"/>
      <c r="AN886" s="266"/>
      <c r="AO886" s="266"/>
      <c r="AP886" s="266"/>
      <c r="AQ886" s="266"/>
      <c r="AR886" s="266"/>
      <c r="AS886" s="266"/>
      <c r="AT886" s="266"/>
      <c r="AU886" s="266"/>
      <c r="AV886" s="266"/>
      <c r="AW886" s="266"/>
      <c r="AX886" s="266"/>
    </row>
    <row r="887" spans="2:51" ht="24" customHeight="1">
      <c r="B887" s="264">
        <v>4</v>
      </c>
      <c r="C887" s="264">
        <v>1</v>
      </c>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66"/>
      <c r="AE887" s="266"/>
      <c r="AF887" s="266"/>
      <c r="AG887" s="266"/>
      <c r="AH887" s="266"/>
      <c r="AI887" s="266"/>
      <c r="AJ887" s="266"/>
      <c r="AK887" s="266"/>
      <c r="AL887" s="267"/>
      <c r="AM887" s="266"/>
      <c r="AN887" s="266"/>
      <c r="AO887" s="266"/>
      <c r="AP887" s="266"/>
      <c r="AQ887" s="266"/>
      <c r="AR887" s="266"/>
      <c r="AS887" s="266"/>
      <c r="AT887" s="266"/>
      <c r="AU887" s="266"/>
      <c r="AV887" s="266"/>
      <c r="AW887" s="266"/>
      <c r="AX887" s="266"/>
    </row>
    <row r="888" spans="2:51" ht="24" customHeight="1">
      <c r="B888" s="264">
        <v>5</v>
      </c>
      <c r="C888" s="264">
        <v>1</v>
      </c>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66"/>
      <c r="AE888" s="266"/>
      <c r="AF888" s="266"/>
      <c r="AG888" s="266"/>
      <c r="AH888" s="266"/>
      <c r="AI888" s="266"/>
      <c r="AJ888" s="266"/>
      <c r="AK888" s="266"/>
      <c r="AL888" s="267"/>
      <c r="AM888" s="266"/>
      <c r="AN888" s="266"/>
      <c r="AO888" s="266"/>
      <c r="AP888" s="266"/>
      <c r="AQ888" s="266"/>
      <c r="AR888" s="266"/>
      <c r="AS888" s="266"/>
      <c r="AT888" s="266"/>
      <c r="AU888" s="266"/>
      <c r="AV888" s="266"/>
      <c r="AW888" s="266"/>
      <c r="AX888" s="266"/>
    </row>
    <row r="889" spans="2:51" ht="24" customHeight="1">
      <c r="B889" s="264">
        <v>6</v>
      </c>
      <c r="C889" s="264">
        <v>1</v>
      </c>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66"/>
      <c r="AE889" s="266"/>
      <c r="AF889" s="266"/>
      <c r="AG889" s="266"/>
      <c r="AH889" s="266"/>
      <c r="AI889" s="266"/>
      <c r="AJ889" s="266"/>
      <c r="AK889" s="266"/>
      <c r="AL889" s="267"/>
      <c r="AM889" s="266"/>
      <c r="AN889" s="266"/>
      <c r="AO889" s="266"/>
      <c r="AP889" s="266"/>
      <c r="AQ889" s="266"/>
      <c r="AR889" s="266"/>
      <c r="AS889" s="266"/>
      <c r="AT889" s="266"/>
      <c r="AU889" s="266"/>
      <c r="AV889" s="266"/>
      <c r="AW889" s="266"/>
      <c r="AX889" s="266"/>
    </row>
    <row r="890" spans="2:51" ht="24" customHeight="1">
      <c r="B890" s="264">
        <v>7</v>
      </c>
      <c r="C890" s="264">
        <v>1</v>
      </c>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66"/>
      <c r="AE890" s="266"/>
      <c r="AF890" s="266"/>
      <c r="AG890" s="266"/>
      <c r="AH890" s="266"/>
      <c r="AI890" s="266"/>
      <c r="AJ890" s="266"/>
      <c r="AK890" s="266"/>
      <c r="AL890" s="267"/>
      <c r="AM890" s="266"/>
      <c r="AN890" s="266"/>
      <c r="AO890" s="266"/>
      <c r="AP890" s="266"/>
      <c r="AQ890" s="266"/>
      <c r="AR890" s="266"/>
      <c r="AS890" s="266"/>
      <c r="AT890" s="266"/>
      <c r="AU890" s="266"/>
      <c r="AV890" s="266"/>
      <c r="AW890" s="266"/>
      <c r="AX890" s="266"/>
    </row>
    <row r="891" spans="2:51" ht="24" customHeight="1">
      <c r="B891" s="264">
        <v>8</v>
      </c>
      <c r="C891" s="264">
        <v>1</v>
      </c>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66"/>
      <c r="AE891" s="266"/>
      <c r="AF891" s="266"/>
      <c r="AG891" s="266"/>
      <c r="AH891" s="266"/>
      <c r="AI891" s="266"/>
      <c r="AJ891" s="266"/>
      <c r="AK891" s="266"/>
      <c r="AL891" s="267"/>
      <c r="AM891" s="266"/>
      <c r="AN891" s="266"/>
      <c r="AO891" s="266"/>
      <c r="AP891" s="266"/>
      <c r="AQ891" s="266"/>
      <c r="AR891" s="266"/>
      <c r="AS891" s="266"/>
      <c r="AT891" s="266"/>
      <c r="AU891" s="266"/>
      <c r="AV891" s="266"/>
      <c r="AW891" s="266"/>
      <c r="AX891" s="266"/>
    </row>
    <row r="892" spans="2:51" ht="24" customHeight="1">
      <c r="B892" s="264">
        <v>9</v>
      </c>
      <c r="C892" s="264">
        <v>1</v>
      </c>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66"/>
      <c r="AE892" s="266"/>
      <c r="AF892" s="266"/>
      <c r="AG892" s="266"/>
      <c r="AH892" s="266"/>
      <c r="AI892" s="266"/>
      <c r="AJ892" s="266"/>
      <c r="AK892" s="266"/>
      <c r="AL892" s="267"/>
      <c r="AM892" s="266"/>
      <c r="AN892" s="266"/>
      <c r="AO892" s="266"/>
      <c r="AP892" s="266"/>
      <c r="AQ892" s="266"/>
      <c r="AR892" s="266"/>
      <c r="AS892" s="266"/>
      <c r="AT892" s="266"/>
      <c r="AU892" s="266"/>
      <c r="AV892" s="266"/>
      <c r="AW892" s="266"/>
      <c r="AX892" s="266"/>
    </row>
    <row r="893" spans="2:51" ht="24" customHeight="1">
      <c r="B893" s="264">
        <v>10</v>
      </c>
      <c r="C893" s="264">
        <v>1</v>
      </c>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66"/>
      <c r="AE893" s="266"/>
      <c r="AF893" s="266"/>
      <c r="AG893" s="266"/>
      <c r="AH893" s="266"/>
      <c r="AI893" s="266"/>
      <c r="AJ893" s="266"/>
      <c r="AK893" s="266"/>
      <c r="AL893" s="267"/>
      <c r="AM893" s="266"/>
      <c r="AN893" s="266"/>
      <c r="AO893" s="266"/>
      <c r="AP893" s="266"/>
      <c r="AQ893" s="266"/>
      <c r="AR893" s="266"/>
      <c r="AS893" s="266"/>
      <c r="AT893" s="266"/>
      <c r="AU893" s="266"/>
      <c r="AV893" s="266"/>
      <c r="AW893" s="266"/>
      <c r="AX893" s="266"/>
    </row>
    <row r="895" spans="2:51" ht="21.75" customHeight="1" thickBot="1">
      <c r="AK895" s="271"/>
      <c r="AL895" s="271"/>
      <c r="AM895" s="271"/>
      <c r="AN895" s="271"/>
      <c r="AO895" s="271"/>
      <c r="AP895" s="271"/>
      <c r="AQ895" s="271"/>
      <c r="AR895" s="810" t="s">
        <v>113</v>
      </c>
      <c r="AS895" s="810"/>
      <c r="AT895" s="810"/>
      <c r="AU895" s="810"/>
      <c r="AV895" s="810"/>
      <c r="AW895" s="810"/>
      <c r="AX895" s="810"/>
      <c r="AY895" s="810"/>
    </row>
    <row r="896" spans="2:51" ht="21" customHeight="1">
      <c r="B896" s="275" t="s">
        <v>114</v>
      </c>
      <c r="C896" s="276"/>
      <c r="D896" s="276"/>
      <c r="E896" s="276"/>
      <c r="F896" s="276"/>
      <c r="G896" s="276"/>
      <c r="H896" s="1071" t="s">
        <v>1336</v>
      </c>
      <c r="I896" s="320"/>
      <c r="J896" s="320"/>
      <c r="K896" s="320"/>
      <c r="L896" s="320"/>
      <c r="M896" s="320"/>
      <c r="N896" s="320"/>
      <c r="O896" s="320"/>
      <c r="P896" s="320"/>
      <c r="Q896" s="320"/>
      <c r="R896" s="320"/>
      <c r="S896" s="320"/>
      <c r="T896" s="320"/>
      <c r="U896" s="320"/>
      <c r="V896" s="320"/>
      <c r="W896" s="320"/>
      <c r="X896" s="320"/>
      <c r="Y896" s="320"/>
      <c r="Z896" s="279" t="s">
        <v>1297</v>
      </c>
      <c r="AA896" s="280"/>
      <c r="AB896" s="280"/>
      <c r="AC896" s="280"/>
      <c r="AD896" s="280"/>
      <c r="AE896" s="281"/>
      <c r="AF896" s="1072" t="s">
        <v>1335</v>
      </c>
      <c r="AG896" s="1072"/>
      <c r="AH896" s="1072"/>
      <c r="AI896" s="1072"/>
      <c r="AJ896" s="1072"/>
      <c r="AK896" s="1072"/>
      <c r="AL896" s="1072"/>
      <c r="AM896" s="1072"/>
      <c r="AN896" s="1072"/>
      <c r="AO896" s="1072"/>
      <c r="AP896" s="1072"/>
      <c r="AQ896" s="1073"/>
      <c r="AR896" s="283" t="s">
        <v>6</v>
      </c>
      <c r="AS896" s="282"/>
      <c r="AT896" s="282"/>
      <c r="AU896" s="282"/>
      <c r="AV896" s="282"/>
      <c r="AW896" s="282"/>
      <c r="AX896" s="282"/>
      <c r="AY896" s="284"/>
    </row>
    <row r="897" spans="2:60" ht="28.15" customHeight="1">
      <c r="B897" s="285" t="s">
        <v>7</v>
      </c>
      <c r="C897" s="286"/>
      <c r="D897" s="286"/>
      <c r="E897" s="286"/>
      <c r="F897" s="286"/>
      <c r="G897" s="287"/>
      <c r="H897" s="1074" t="s">
        <v>1296</v>
      </c>
      <c r="I897" s="1075"/>
      <c r="J897" s="1075"/>
      <c r="K897" s="1075"/>
      <c r="L897" s="1075"/>
      <c r="M897" s="1075"/>
      <c r="N897" s="1075"/>
      <c r="O897" s="1075"/>
      <c r="P897" s="1075"/>
      <c r="Q897" s="1075"/>
      <c r="R897" s="1075"/>
      <c r="S897" s="1075"/>
      <c r="T897" s="1075"/>
      <c r="U897" s="1075"/>
      <c r="V897" s="1075"/>
      <c r="W897" s="724"/>
      <c r="X897" s="724"/>
      <c r="Y897" s="724"/>
      <c r="Z897" s="291" t="s">
        <v>8</v>
      </c>
      <c r="AA897" s="292"/>
      <c r="AB897" s="292"/>
      <c r="AC897" s="292"/>
      <c r="AD897" s="292"/>
      <c r="AE897" s="293"/>
      <c r="AF897" s="1076" t="s">
        <v>1698</v>
      </c>
      <c r="AG897" s="1076"/>
      <c r="AH897" s="1076"/>
      <c r="AI897" s="1076"/>
      <c r="AJ897" s="1076"/>
      <c r="AK897" s="1076"/>
      <c r="AL897" s="1076"/>
      <c r="AM897" s="1076"/>
      <c r="AN897" s="1076"/>
      <c r="AO897" s="1076"/>
      <c r="AP897" s="1076"/>
      <c r="AQ897" s="1077"/>
      <c r="AR897" s="1078" t="s">
        <v>1699</v>
      </c>
      <c r="AS897" s="1079"/>
      <c r="AT897" s="1079"/>
      <c r="AU897" s="1079"/>
      <c r="AV897" s="1079"/>
      <c r="AW897" s="1079"/>
      <c r="AX897" s="1079"/>
      <c r="AY897" s="1080"/>
    </row>
    <row r="898" spans="2:60" ht="30.75" customHeight="1">
      <c r="B898" s="361" t="s">
        <v>11</v>
      </c>
      <c r="C898" s="362"/>
      <c r="D898" s="362"/>
      <c r="E898" s="362"/>
      <c r="F898" s="362"/>
      <c r="G898" s="362"/>
      <c r="H898" s="1081" t="s">
        <v>1323</v>
      </c>
      <c r="I898" s="724"/>
      <c r="J898" s="724"/>
      <c r="K898" s="724"/>
      <c r="L898" s="724"/>
      <c r="M898" s="724"/>
      <c r="N898" s="724"/>
      <c r="O898" s="724"/>
      <c r="P898" s="724"/>
      <c r="Q898" s="724"/>
      <c r="R898" s="724"/>
      <c r="S898" s="724"/>
      <c r="T898" s="724"/>
      <c r="U898" s="724"/>
      <c r="V898" s="724"/>
      <c r="W898" s="724"/>
      <c r="X898" s="724"/>
      <c r="Y898" s="724"/>
      <c r="Z898" s="364" t="s">
        <v>13</v>
      </c>
      <c r="AA898" s="365"/>
      <c r="AB898" s="365"/>
      <c r="AC898" s="365"/>
      <c r="AD898" s="365"/>
      <c r="AE898" s="366"/>
      <c r="AF898" s="1082" t="s">
        <v>1322</v>
      </c>
      <c r="AG898" s="1082"/>
      <c r="AH898" s="1082"/>
      <c r="AI898" s="1082"/>
      <c r="AJ898" s="1082"/>
      <c r="AK898" s="1082"/>
      <c r="AL898" s="1082"/>
      <c r="AM898" s="1082"/>
      <c r="AN898" s="1082"/>
      <c r="AO898" s="1082"/>
      <c r="AP898" s="1082"/>
      <c r="AQ898" s="1082"/>
      <c r="AR898" s="724"/>
      <c r="AS898" s="724"/>
      <c r="AT898" s="724"/>
      <c r="AU898" s="724"/>
      <c r="AV898" s="724"/>
      <c r="AW898" s="724"/>
      <c r="AX898" s="724"/>
      <c r="AY898" s="725"/>
    </row>
    <row r="899" spans="2:60" ht="18" customHeight="1">
      <c r="B899" s="370" t="s">
        <v>15</v>
      </c>
      <c r="C899" s="371"/>
      <c r="D899" s="371"/>
      <c r="E899" s="371"/>
      <c r="F899" s="371"/>
      <c r="G899" s="371"/>
      <c r="H899" s="1083" t="s">
        <v>1293</v>
      </c>
      <c r="I899" s="1084"/>
      <c r="J899" s="1084"/>
      <c r="K899" s="1084"/>
      <c r="L899" s="1084"/>
      <c r="M899" s="1084"/>
      <c r="N899" s="1084"/>
      <c r="O899" s="1084"/>
      <c r="P899" s="1084"/>
      <c r="Q899" s="1084"/>
      <c r="R899" s="1084"/>
      <c r="S899" s="1084"/>
      <c r="T899" s="1084"/>
      <c r="U899" s="1084"/>
      <c r="V899" s="1084"/>
      <c r="W899" s="1085"/>
      <c r="X899" s="1085"/>
      <c r="Y899" s="1085"/>
      <c r="Z899" s="380" t="s">
        <v>1292</v>
      </c>
      <c r="AA899" s="368"/>
      <c r="AB899" s="368"/>
      <c r="AC899" s="368"/>
      <c r="AD899" s="368"/>
      <c r="AE899" s="381"/>
      <c r="AF899" s="833"/>
      <c r="AG899" s="834"/>
      <c r="AH899" s="834"/>
      <c r="AI899" s="834"/>
      <c r="AJ899" s="834"/>
      <c r="AK899" s="834"/>
      <c r="AL899" s="834"/>
      <c r="AM899" s="834"/>
      <c r="AN899" s="834"/>
      <c r="AO899" s="834"/>
      <c r="AP899" s="834"/>
      <c r="AQ899" s="834"/>
      <c r="AR899" s="834"/>
      <c r="AS899" s="834"/>
      <c r="AT899" s="834"/>
      <c r="AU899" s="834"/>
      <c r="AV899" s="834"/>
      <c r="AW899" s="834"/>
      <c r="AX899" s="834"/>
      <c r="AY899" s="835"/>
    </row>
    <row r="900" spans="2:60" ht="24" customHeight="1">
      <c r="B900" s="372"/>
      <c r="C900" s="373"/>
      <c r="D900" s="373"/>
      <c r="E900" s="373"/>
      <c r="F900" s="373"/>
      <c r="G900" s="373"/>
      <c r="H900" s="1086"/>
      <c r="I900" s="1087"/>
      <c r="J900" s="1087"/>
      <c r="K900" s="1087"/>
      <c r="L900" s="1087"/>
      <c r="M900" s="1087"/>
      <c r="N900" s="1087"/>
      <c r="O900" s="1087"/>
      <c r="P900" s="1087"/>
      <c r="Q900" s="1087"/>
      <c r="R900" s="1087"/>
      <c r="S900" s="1087"/>
      <c r="T900" s="1087"/>
      <c r="U900" s="1087"/>
      <c r="V900" s="1087"/>
      <c r="W900" s="1088"/>
      <c r="X900" s="1088"/>
      <c r="Y900" s="1088"/>
      <c r="Z900" s="382"/>
      <c r="AA900" s="368"/>
      <c r="AB900" s="368"/>
      <c r="AC900" s="368"/>
      <c r="AD900" s="368"/>
      <c r="AE900" s="381"/>
      <c r="AF900" s="836"/>
      <c r="AG900" s="836"/>
      <c r="AH900" s="836"/>
      <c r="AI900" s="836"/>
      <c r="AJ900" s="836"/>
      <c r="AK900" s="836"/>
      <c r="AL900" s="836"/>
      <c r="AM900" s="836"/>
      <c r="AN900" s="836"/>
      <c r="AO900" s="836"/>
      <c r="AP900" s="836"/>
      <c r="AQ900" s="836"/>
      <c r="AR900" s="836"/>
      <c r="AS900" s="836"/>
      <c r="AT900" s="836"/>
      <c r="AU900" s="836"/>
      <c r="AV900" s="836"/>
      <c r="AW900" s="836"/>
      <c r="AX900" s="836"/>
      <c r="AY900" s="837"/>
    </row>
    <row r="901" spans="2:60" ht="29.25" customHeight="1">
      <c r="B901" s="298" t="s">
        <v>22</v>
      </c>
      <c r="C901" s="299"/>
      <c r="D901" s="299"/>
      <c r="E901" s="299"/>
      <c r="F901" s="299"/>
      <c r="G901" s="303"/>
      <c r="H901" s="304" t="s">
        <v>381</v>
      </c>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305"/>
      <c r="AE901" s="305"/>
      <c r="AF901" s="305"/>
      <c r="AG901" s="305"/>
      <c r="AH901" s="305"/>
      <c r="AI901" s="305"/>
      <c r="AJ901" s="305"/>
      <c r="AK901" s="305"/>
      <c r="AL901" s="305"/>
      <c r="AM901" s="305"/>
      <c r="AN901" s="305"/>
      <c r="AO901" s="305"/>
      <c r="AP901" s="305"/>
      <c r="AQ901" s="305"/>
      <c r="AR901" s="305"/>
      <c r="AS901" s="305"/>
      <c r="AT901" s="305"/>
      <c r="AU901" s="305"/>
      <c r="AV901" s="305"/>
      <c r="AW901" s="305"/>
      <c r="AX901" s="305"/>
      <c r="AY901" s="306"/>
    </row>
    <row r="902" spans="2:60" ht="21" customHeight="1">
      <c r="B902" s="391" t="s">
        <v>24</v>
      </c>
      <c r="C902" s="392"/>
      <c r="D902" s="392"/>
      <c r="E902" s="392"/>
      <c r="F902" s="392"/>
      <c r="G902" s="393"/>
      <c r="H902" s="400"/>
      <c r="I902" s="401"/>
      <c r="J902" s="401"/>
      <c r="K902" s="401"/>
      <c r="L902" s="401"/>
      <c r="M902" s="401"/>
      <c r="N902" s="401"/>
      <c r="O902" s="401"/>
      <c r="P902" s="401"/>
      <c r="Q902" s="402" t="s">
        <v>25</v>
      </c>
      <c r="R902" s="403"/>
      <c r="S902" s="403"/>
      <c r="T902" s="403"/>
      <c r="U902" s="403"/>
      <c r="V902" s="403"/>
      <c r="W902" s="404"/>
      <c r="X902" s="402" t="s">
        <v>26</v>
      </c>
      <c r="Y902" s="403"/>
      <c r="Z902" s="403"/>
      <c r="AA902" s="403"/>
      <c r="AB902" s="403"/>
      <c r="AC902" s="403"/>
      <c r="AD902" s="404"/>
      <c r="AE902" s="402" t="s">
        <v>27</v>
      </c>
      <c r="AF902" s="403"/>
      <c r="AG902" s="403"/>
      <c r="AH902" s="403"/>
      <c r="AI902" s="403"/>
      <c r="AJ902" s="403"/>
      <c r="AK902" s="404"/>
      <c r="AL902" s="402" t="s">
        <v>28</v>
      </c>
      <c r="AM902" s="403"/>
      <c r="AN902" s="403"/>
      <c r="AO902" s="403"/>
      <c r="AP902" s="403"/>
      <c r="AQ902" s="403"/>
      <c r="AR902" s="404"/>
      <c r="AS902" s="402" t="s">
        <v>29</v>
      </c>
      <c r="AT902" s="403"/>
      <c r="AU902" s="403"/>
      <c r="AV902" s="403"/>
      <c r="AW902" s="403"/>
      <c r="AX902" s="403"/>
      <c r="AY902" s="426"/>
    </row>
    <row r="903" spans="2:60" ht="21" customHeight="1">
      <c r="B903" s="394"/>
      <c r="C903" s="395"/>
      <c r="D903" s="395"/>
      <c r="E903" s="395"/>
      <c r="F903" s="395"/>
      <c r="G903" s="396"/>
      <c r="H903" s="413" t="s">
        <v>30</v>
      </c>
      <c r="I903" s="414"/>
      <c r="J903" s="427" t="s">
        <v>31</v>
      </c>
      <c r="K903" s="428"/>
      <c r="L903" s="428"/>
      <c r="M903" s="428"/>
      <c r="N903" s="428"/>
      <c r="O903" s="428"/>
      <c r="P903" s="429"/>
      <c r="Q903" s="430">
        <v>4</v>
      </c>
      <c r="R903" s="430"/>
      <c r="S903" s="430"/>
      <c r="T903" s="430"/>
      <c r="U903" s="430"/>
      <c r="V903" s="430"/>
      <c r="W903" s="430"/>
      <c r="X903" s="430">
        <v>3</v>
      </c>
      <c r="Y903" s="430"/>
      <c r="Z903" s="430"/>
      <c r="AA903" s="430"/>
      <c r="AB903" s="430"/>
      <c r="AC903" s="430"/>
      <c r="AD903" s="430"/>
      <c r="AE903" s="430">
        <v>2</v>
      </c>
      <c r="AF903" s="430"/>
      <c r="AG903" s="430"/>
      <c r="AH903" s="430"/>
      <c r="AI903" s="430"/>
      <c r="AJ903" s="430"/>
      <c r="AK903" s="430"/>
      <c r="AL903" s="1089">
        <v>0.6</v>
      </c>
      <c r="AM903" s="1089"/>
      <c r="AN903" s="1089"/>
      <c r="AO903" s="1089"/>
      <c r="AP903" s="1089"/>
      <c r="AQ903" s="1089"/>
      <c r="AR903" s="1089"/>
      <c r="AS903" s="1089">
        <v>0.6</v>
      </c>
      <c r="AT903" s="1089"/>
      <c r="AU903" s="1089"/>
      <c r="AV903" s="1089"/>
      <c r="AW903" s="1089"/>
      <c r="AX903" s="1089"/>
      <c r="AY903" s="1090"/>
    </row>
    <row r="904" spans="2:60" ht="21" customHeight="1">
      <c r="B904" s="394"/>
      <c r="C904" s="395"/>
      <c r="D904" s="395"/>
      <c r="E904" s="395"/>
      <c r="F904" s="395"/>
      <c r="G904" s="396"/>
      <c r="H904" s="415"/>
      <c r="I904" s="416"/>
      <c r="J904" s="409" t="s">
        <v>32</v>
      </c>
      <c r="K904" s="410"/>
      <c r="L904" s="410"/>
      <c r="M904" s="410"/>
      <c r="N904" s="410"/>
      <c r="O904" s="410"/>
      <c r="P904" s="411"/>
      <c r="Q904" s="791" t="s">
        <v>1291</v>
      </c>
      <c r="R904" s="405"/>
      <c r="S904" s="405"/>
      <c r="T904" s="405"/>
      <c r="U904" s="405"/>
      <c r="V904" s="405"/>
      <c r="W904" s="405"/>
      <c r="X904" s="791" t="s">
        <v>1291</v>
      </c>
      <c r="Y904" s="405"/>
      <c r="Z904" s="405"/>
      <c r="AA904" s="405"/>
      <c r="AB904" s="405"/>
      <c r="AC904" s="405"/>
      <c r="AD904" s="405"/>
      <c r="AE904" s="791" t="s">
        <v>1291</v>
      </c>
      <c r="AF904" s="405"/>
      <c r="AG904" s="405"/>
      <c r="AH904" s="405"/>
      <c r="AI904" s="405"/>
      <c r="AJ904" s="405"/>
      <c r="AK904" s="405"/>
      <c r="AL904" s="791" t="s">
        <v>1291</v>
      </c>
      <c r="AM904" s="405"/>
      <c r="AN904" s="405"/>
      <c r="AO904" s="405"/>
      <c r="AP904" s="405"/>
      <c r="AQ904" s="405"/>
      <c r="AR904" s="405"/>
      <c r="AS904" s="432"/>
      <c r="AT904" s="432"/>
      <c r="AU904" s="432"/>
      <c r="AV904" s="432"/>
      <c r="AW904" s="432"/>
      <c r="AX904" s="432"/>
      <c r="AY904" s="433"/>
    </row>
    <row r="905" spans="2:60" ht="24.75" customHeight="1">
      <c r="B905" s="394"/>
      <c r="C905" s="395"/>
      <c r="D905" s="395"/>
      <c r="E905" s="395"/>
      <c r="F905" s="395"/>
      <c r="G905" s="396"/>
      <c r="H905" s="415"/>
      <c r="I905" s="416"/>
      <c r="J905" s="409" t="s">
        <v>34</v>
      </c>
      <c r="K905" s="410"/>
      <c r="L905" s="410"/>
      <c r="M905" s="410"/>
      <c r="N905" s="410"/>
      <c r="O905" s="410"/>
      <c r="P905" s="411"/>
      <c r="Q905" s="791" t="s">
        <v>1291</v>
      </c>
      <c r="R905" s="405"/>
      <c r="S905" s="405"/>
      <c r="T905" s="405"/>
      <c r="U905" s="405"/>
      <c r="V905" s="405"/>
      <c r="W905" s="405"/>
      <c r="X905" s="791" t="s">
        <v>1291</v>
      </c>
      <c r="Y905" s="405"/>
      <c r="Z905" s="405"/>
      <c r="AA905" s="405"/>
      <c r="AB905" s="405"/>
      <c r="AC905" s="405"/>
      <c r="AD905" s="405"/>
      <c r="AE905" s="791" t="s">
        <v>1291</v>
      </c>
      <c r="AF905" s="405"/>
      <c r="AG905" s="405"/>
      <c r="AH905" s="405"/>
      <c r="AI905" s="405"/>
      <c r="AJ905" s="405"/>
      <c r="AK905" s="405"/>
      <c r="AL905" s="791" t="s">
        <v>1291</v>
      </c>
      <c r="AM905" s="405"/>
      <c r="AN905" s="405"/>
      <c r="AO905" s="405"/>
      <c r="AP905" s="405"/>
      <c r="AQ905" s="405"/>
      <c r="AR905" s="405"/>
      <c r="AS905" s="432"/>
      <c r="AT905" s="432"/>
      <c r="AU905" s="432"/>
      <c r="AV905" s="432"/>
      <c r="AW905" s="432"/>
      <c r="AX905" s="432"/>
      <c r="AY905" s="433"/>
    </row>
    <row r="906" spans="2:60" ht="24.75" customHeight="1">
      <c r="B906" s="394"/>
      <c r="C906" s="395"/>
      <c r="D906" s="395"/>
      <c r="E906" s="395"/>
      <c r="F906" s="395"/>
      <c r="G906" s="396"/>
      <c r="H906" s="417"/>
      <c r="I906" s="418"/>
      <c r="J906" s="406" t="s">
        <v>35</v>
      </c>
      <c r="K906" s="407"/>
      <c r="L906" s="407"/>
      <c r="M906" s="407"/>
      <c r="N906" s="407"/>
      <c r="O906" s="407"/>
      <c r="P906" s="408"/>
      <c r="Q906" s="412">
        <v>4</v>
      </c>
      <c r="R906" s="412"/>
      <c r="S906" s="412"/>
      <c r="T906" s="412"/>
      <c r="U906" s="412"/>
      <c r="V906" s="412"/>
      <c r="W906" s="412"/>
      <c r="X906" s="412">
        <v>3</v>
      </c>
      <c r="Y906" s="412"/>
      <c r="Z906" s="412"/>
      <c r="AA906" s="412"/>
      <c r="AB906" s="412"/>
      <c r="AC906" s="412"/>
      <c r="AD906" s="412"/>
      <c r="AE906" s="412">
        <v>2</v>
      </c>
      <c r="AF906" s="412"/>
      <c r="AG906" s="412"/>
      <c r="AH906" s="412"/>
      <c r="AI906" s="412"/>
      <c r="AJ906" s="412"/>
      <c r="AK906" s="412"/>
      <c r="AL906" s="1058">
        <v>0.6</v>
      </c>
      <c r="AM906" s="1058"/>
      <c r="AN906" s="1058"/>
      <c r="AO906" s="1058"/>
      <c r="AP906" s="1058"/>
      <c r="AQ906" s="1058"/>
      <c r="AR906" s="1058"/>
      <c r="AS906" s="1058">
        <v>0.6</v>
      </c>
      <c r="AT906" s="1058"/>
      <c r="AU906" s="1058"/>
      <c r="AV906" s="1058"/>
      <c r="AW906" s="1058"/>
      <c r="AX906" s="1058"/>
      <c r="AY906" s="1058"/>
    </row>
    <row r="907" spans="2:60" ht="24.75" customHeight="1">
      <c r="B907" s="394"/>
      <c r="C907" s="395"/>
      <c r="D907" s="395"/>
      <c r="E907" s="395"/>
      <c r="F907" s="395"/>
      <c r="G907" s="396"/>
      <c r="H907" s="419" t="s">
        <v>36</v>
      </c>
      <c r="I907" s="420"/>
      <c r="J907" s="420"/>
      <c r="K907" s="420"/>
      <c r="L907" s="420"/>
      <c r="M907" s="420"/>
      <c r="N907" s="420"/>
      <c r="O907" s="420"/>
      <c r="P907" s="420"/>
      <c r="Q907" s="421">
        <v>1</v>
      </c>
      <c r="R907" s="421"/>
      <c r="S907" s="421"/>
      <c r="T907" s="421"/>
      <c r="U907" s="421"/>
      <c r="V907" s="421"/>
      <c r="W907" s="421"/>
      <c r="X907" s="1032">
        <v>2</v>
      </c>
      <c r="Y907" s="421"/>
      <c r="Z907" s="421"/>
      <c r="AA907" s="421"/>
      <c r="AB907" s="421"/>
      <c r="AC907" s="421"/>
      <c r="AD907" s="421"/>
      <c r="AE907" s="421">
        <v>1</v>
      </c>
      <c r="AF907" s="421"/>
      <c r="AG907" s="421"/>
      <c r="AH907" s="421"/>
      <c r="AI907" s="421"/>
      <c r="AJ907" s="421"/>
      <c r="AK907" s="421"/>
      <c r="AL907" s="389"/>
      <c r="AM907" s="389"/>
      <c r="AN907" s="389"/>
      <c r="AO907" s="389"/>
      <c r="AP907" s="389"/>
      <c r="AQ907" s="389"/>
      <c r="AR907" s="389"/>
      <c r="AS907" s="389"/>
      <c r="AT907" s="389"/>
      <c r="AU907" s="389"/>
      <c r="AV907" s="389"/>
      <c r="AW907" s="389"/>
      <c r="AX907" s="389"/>
      <c r="AY907" s="390"/>
      <c r="BH907" s="18"/>
    </row>
    <row r="908" spans="2:60" ht="24.75" customHeight="1">
      <c r="B908" s="397"/>
      <c r="C908" s="398"/>
      <c r="D908" s="398"/>
      <c r="E908" s="398"/>
      <c r="F908" s="398"/>
      <c r="G908" s="399"/>
      <c r="H908" s="419" t="s">
        <v>37</v>
      </c>
      <c r="I908" s="420"/>
      <c r="J908" s="420"/>
      <c r="K908" s="420"/>
      <c r="L908" s="420"/>
      <c r="M908" s="420"/>
      <c r="N908" s="420"/>
      <c r="O908" s="420"/>
      <c r="P908" s="420"/>
      <c r="Q908" s="421">
        <v>37</v>
      </c>
      <c r="R908" s="421"/>
      <c r="S908" s="421"/>
      <c r="T908" s="421"/>
      <c r="U908" s="421"/>
      <c r="V908" s="421"/>
      <c r="W908" s="421"/>
      <c r="X908" s="421">
        <v>80</v>
      </c>
      <c r="Y908" s="421"/>
      <c r="Z908" s="421"/>
      <c r="AA908" s="421"/>
      <c r="AB908" s="421"/>
      <c r="AC908" s="421"/>
      <c r="AD908" s="421"/>
      <c r="AE908" s="421">
        <v>50</v>
      </c>
      <c r="AF908" s="421"/>
      <c r="AG908" s="421"/>
      <c r="AH908" s="421"/>
      <c r="AI908" s="421"/>
      <c r="AJ908" s="421"/>
      <c r="AK908" s="421"/>
      <c r="AL908" s="389"/>
      <c r="AM908" s="389"/>
      <c r="AN908" s="389"/>
      <c r="AO908" s="389"/>
      <c r="AP908" s="389"/>
      <c r="AQ908" s="389"/>
      <c r="AR908" s="389"/>
      <c r="AS908" s="389"/>
      <c r="AT908" s="389"/>
      <c r="AU908" s="389"/>
      <c r="AV908" s="389"/>
      <c r="AW908" s="389"/>
      <c r="AX908" s="389"/>
      <c r="AY908" s="390"/>
    </row>
    <row r="909" spans="2:60" ht="23.1" customHeight="1">
      <c r="B909" s="546" t="s">
        <v>59</v>
      </c>
      <c r="C909" s="547"/>
      <c r="D909" s="493" t="s">
        <v>60</v>
      </c>
      <c r="E909" s="494"/>
      <c r="F909" s="494"/>
      <c r="G909" s="494"/>
      <c r="H909" s="494"/>
      <c r="I909" s="494"/>
      <c r="J909" s="494"/>
      <c r="K909" s="494"/>
      <c r="L909" s="495"/>
      <c r="M909" s="496" t="s">
        <v>61</v>
      </c>
      <c r="N909" s="496"/>
      <c r="O909" s="496"/>
      <c r="P909" s="496"/>
      <c r="Q909" s="496"/>
      <c r="R909" s="496"/>
      <c r="S909" s="497" t="s">
        <v>29</v>
      </c>
      <c r="T909" s="497"/>
      <c r="U909" s="497"/>
      <c r="V909" s="497"/>
      <c r="W909" s="497"/>
      <c r="X909" s="497"/>
      <c r="Y909" s="498"/>
      <c r="Z909" s="494"/>
      <c r="AA909" s="494"/>
      <c r="AB909" s="494"/>
      <c r="AC909" s="494"/>
      <c r="AD909" s="494"/>
      <c r="AE909" s="494"/>
      <c r="AF909" s="494"/>
      <c r="AG909" s="494"/>
      <c r="AH909" s="494"/>
      <c r="AI909" s="494"/>
      <c r="AJ909" s="494"/>
      <c r="AK909" s="494"/>
      <c r="AL909" s="494"/>
      <c r="AM909" s="494"/>
      <c r="AN909" s="494"/>
      <c r="AO909" s="494"/>
      <c r="AP909" s="494"/>
      <c r="AQ909" s="494"/>
      <c r="AR909" s="494"/>
      <c r="AS909" s="494"/>
      <c r="AT909" s="494"/>
      <c r="AU909" s="494"/>
      <c r="AV909" s="494"/>
      <c r="AW909" s="494"/>
      <c r="AX909" s="494"/>
      <c r="AY909" s="499"/>
    </row>
    <row r="910" spans="2:60" ht="23.1" customHeight="1">
      <c r="B910" s="548"/>
      <c r="C910" s="549"/>
      <c r="D910" s="439" t="s">
        <v>538</v>
      </c>
      <c r="E910" s="440"/>
      <c r="F910" s="440"/>
      <c r="G910" s="440"/>
      <c r="H910" s="440"/>
      <c r="I910" s="440"/>
      <c r="J910" s="440"/>
      <c r="K910" s="440"/>
      <c r="L910" s="441"/>
      <c r="M910" s="777">
        <v>0.6</v>
      </c>
      <c r="N910" s="778"/>
      <c r="O910" s="778"/>
      <c r="P910" s="778"/>
      <c r="Q910" s="778"/>
      <c r="R910" s="779"/>
      <c r="S910" s="777">
        <v>0.6</v>
      </c>
      <c r="T910" s="778"/>
      <c r="U910" s="778"/>
      <c r="V910" s="778"/>
      <c r="W910" s="778"/>
      <c r="X910" s="779"/>
      <c r="Y910" s="792"/>
      <c r="Z910" s="444"/>
      <c r="AA910" s="444"/>
      <c r="AB910" s="444"/>
      <c r="AC910" s="444"/>
      <c r="AD910" s="444"/>
      <c r="AE910" s="444"/>
      <c r="AF910" s="444"/>
      <c r="AG910" s="444"/>
      <c r="AH910" s="444"/>
      <c r="AI910" s="444"/>
      <c r="AJ910" s="444"/>
      <c r="AK910" s="444"/>
      <c r="AL910" s="444"/>
      <c r="AM910" s="444"/>
      <c r="AN910" s="444"/>
      <c r="AO910" s="444"/>
      <c r="AP910" s="444"/>
      <c r="AQ910" s="444"/>
      <c r="AR910" s="444"/>
      <c r="AS910" s="444"/>
      <c r="AT910" s="444"/>
      <c r="AU910" s="444"/>
      <c r="AV910" s="444"/>
      <c r="AW910" s="444"/>
      <c r="AX910" s="444"/>
      <c r="AY910" s="445"/>
    </row>
    <row r="911" spans="2:60" ht="23.1" customHeight="1">
      <c r="B911" s="548"/>
      <c r="C911" s="549"/>
      <c r="D911" s="553"/>
      <c r="E911" s="554"/>
      <c r="F911" s="554"/>
      <c r="G911" s="554"/>
      <c r="H911" s="554"/>
      <c r="I911" s="554"/>
      <c r="J911" s="554"/>
      <c r="K911" s="554"/>
      <c r="L911" s="555"/>
      <c r="M911" s="797"/>
      <c r="N911" s="797"/>
      <c r="O911" s="797"/>
      <c r="P911" s="797"/>
      <c r="Q911" s="797"/>
      <c r="R911" s="797"/>
      <c r="S911" s="797"/>
      <c r="T911" s="797"/>
      <c r="U911" s="797"/>
      <c r="V911" s="797"/>
      <c r="W911" s="797"/>
      <c r="X911" s="797"/>
      <c r="Y911" s="478"/>
      <c r="Z911" s="479"/>
      <c r="AA911" s="479"/>
      <c r="AB911" s="479"/>
      <c r="AC911" s="479"/>
      <c r="AD911" s="479"/>
      <c r="AE911" s="479"/>
      <c r="AF911" s="479"/>
      <c r="AG911" s="479"/>
      <c r="AH911" s="479"/>
      <c r="AI911" s="479"/>
      <c r="AJ911" s="479"/>
      <c r="AK911" s="479"/>
      <c r="AL911" s="479"/>
      <c r="AM911" s="479"/>
      <c r="AN911" s="479"/>
      <c r="AO911" s="479"/>
      <c r="AP911" s="479"/>
      <c r="AQ911" s="479"/>
      <c r="AR911" s="479"/>
      <c r="AS911" s="479"/>
      <c r="AT911" s="479"/>
      <c r="AU911" s="479"/>
      <c r="AV911" s="479"/>
      <c r="AW911" s="479"/>
      <c r="AX911" s="479"/>
      <c r="AY911" s="480"/>
    </row>
    <row r="912" spans="2:60" ht="23.1" customHeight="1">
      <c r="B912" s="548"/>
      <c r="C912" s="549"/>
      <c r="D912" s="553"/>
      <c r="E912" s="554"/>
      <c r="F912" s="554"/>
      <c r="G912" s="554"/>
      <c r="H912" s="554"/>
      <c r="I912" s="554"/>
      <c r="J912" s="554"/>
      <c r="K912" s="554"/>
      <c r="L912" s="555"/>
      <c r="M912" s="797"/>
      <c r="N912" s="797"/>
      <c r="O912" s="797"/>
      <c r="P912" s="797"/>
      <c r="Q912" s="797"/>
      <c r="R912" s="797"/>
      <c r="S912" s="797"/>
      <c r="T912" s="797"/>
      <c r="U912" s="797"/>
      <c r="V912" s="797"/>
      <c r="W912" s="797"/>
      <c r="X912" s="797"/>
      <c r="Y912" s="478"/>
      <c r="Z912" s="479"/>
      <c r="AA912" s="479"/>
      <c r="AB912" s="479"/>
      <c r="AC912" s="479"/>
      <c r="AD912" s="479"/>
      <c r="AE912" s="479"/>
      <c r="AF912" s="479"/>
      <c r="AG912" s="479"/>
      <c r="AH912" s="479"/>
      <c r="AI912" s="479"/>
      <c r="AJ912" s="479"/>
      <c r="AK912" s="479"/>
      <c r="AL912" s="479"/>
      <c r="AM912" s="479"/>
      <c r="AN912" s="479"/>
      <c r="AO912" s="479"/>
      <c r="AP912" s="479"/>
      <c r="AQ912" s="479"/>
      <c r="AR912" s="479"/>
      <c r="AS912" s="479"/>
      <c r="AT912" s="479"/>
      <c r="AU912" s="479"/>
      <c r="AV912" s="479"/>
      <c r="AW912" s="479"/>
      <c r="AX912" s="479"/>
      <c r="AY912" s="480"/>
    </row>
    <row r="913" spans="1:51" ht="23.1" customHeight="1">
      <c r="B913" s="548"/>
      <c r="C913" s="549"/>
      <c r="D913" s="553"/>
      <c r="E913" s="554"/>
      <c r="F913" s="554"/>
      <c r="G913" s="554"/>
      <c r="H913" s="554"/>
      <c r="I913" s="554"/>
      <c r="J913" s="554"/>
      <c r="K913" s="554"/>
      <c r="L913" s="555"/>
      <c r="M913" s="797"/>
      <c r="N913" s="797"/>
      <c r="O913" s="797"/>
      <c r="P913" s="797"/>
      <c r="Q913" s="797"/>
      <c r="R913" s="797"/>
      <c r="S913" s="797"/>
      <c r="T913" s="797"/>
      <c r="U913" s="797"/>
      <c r="V913" s="797"/>
      <c r="W913" s="797"/>
      <c r="X913" s="797"/>
      <c r="Y913" s="478"/>
      <c r="Z913" s="479"/>
      <c r="AA913" s="479"/>
      <c r="AB913" s="479"/>
      <c r="AC913" s="479"/>
      <c r="AD913" s="479"/>
      <c r="AE913" s="479"/>
      <c r="AF913" s="479"/>
      <c r="AG913" s="479"/>
      <c r="AH913" s="479"/>
      <c r="AI913" s="479"/>
      <c r="AJ913" s="479"/>
      <c r="AK913" s="479"/>
      <c r="AL913" s="479"/>
      <c r="AM913" s="479"/>
      <c r="AN913" s="479"/>
      <c r="AO913" s="479"/>
      <c r="AP913" s="479"/>
      <c r="AQ913" s="479"/>
      <c r="AR913" s="479"/>
      <c r="AS913" s="479"/>
      <c r="AT913" s="479"/>
      <c r="AU913" s="479"/>
      <c r="AV913" s="479"/>
      <c r="AW913" s="479"/>
      <c r="AX913" s="479"/>
      <c r="AY913" s="480"/>
    </row>
    <row r="914" spans="1:51" ht="23.1" customHeight="1">
      <c r="B914" s="548"/>
      <c r="C914" s="549"/>
      <c r="D914" s="553"/>
      <c r="E914" s="554"/>
      <c r="F914" s="554"/>
      <c r="G914" s="554"/>
      <c r="H914" s="554"/>
      <c r="I914" s="554"/>
      <c r="J914" s="554"/>
      <c r="K914" s="554"/>
      <c r="L914" s="555"/>
      <c r="M914" s="797"/>
      <c r="N914" s="797"/>
      <c r="O914" s="797"/>
      <c r="P914" s="797"/>
      <c r="Q914" s="797"/>
      <c r="R914" s="797"/>
      <c r="S914" s="797"/>
      <c r="T914" s="797"/>
      <c r="U914" s="797"/>
      <c r="V914" s="797"/>
      <c r="W914" s="797"/>
      <c r="X914" s="797"/>
      <c r="Y914" s="478"/>
      <c r="Z914" s="479"/>
      <c r="AA914" s="479"/>
      <c r="AB914" s="479"/>
      <c r="AC914" s="479"/>
      <c r="AD914" s="479"/>
      <c r="AE914" s="479"/>
      <c r="AF914" s="479"/>
      <c r="AG914" s="479"/>
      <c r="AH914" s="479"/>
      <c r="AI914" s="479"/>
      <c r="AJ914" s="479"/>
      <c r="AK914" s="479"/>
      <c r="AL914" s="479"/>
      <c r="AM914" s="479"/>
      <c r="AN914" s="479"/>
      <c r="AO914" s="479"/>
      <c r="AP914" s="479"/>
      <c r="AQ914" s="479"/>
      <c r="AR914" s="479"/>
      <c r="AS914" s="479"/>
      <c r="AT914" s="479"/>
      <c r="AU914" s="479"/>
      <c r="AV914" s="479"/>
      <c r="AW914" s="479"/>
      <c r="AX914" s="479"/>
      <c r="AY914" s="480"/>
    </row>
    <row r="915" spans="1:51" ht="23.1" customHeight="1">
      <c r="B915" s="548"/>
      <c r="C915" s="549"/>
      <c r="D915" s="553"/>
      <c r="E915" s="554"/>
      <c r="F915" s="554"/>
      <c r="G915" s="554"/>
      <c r="H915" s="554"/>
      <c r="I915" s="554"/>
      <c r="J915" s="554"/>
      <c r="K915" s="554"/>
      <c r="L915" s="555"/>
      <c r="M915" s="797"/>
      <c r="N915" s="797"/>
      <c r="O915" s="797"/>
      <c r="P915" s="797"/>
      <c r="Q915" s="797"/>
      <c r="R915" s="797"/>
      <c r="S915" s="797"/>
      <c r="T915" s="797"/>
      <c r="U915" s="797"/>
      <c r="V915" s="797"/>
      <c r="W915" s="797"/>
      <c r="X915" s="797"/>
      <c r="Y915" s="478"/>
      <c r="Z915" s="479"/>
      <c r="AA915" s="479"/>
      <c r="AB915" s="479"/>
      <c r="AC915" s="479"/>
      <c r="AD915" s="479"/>
      <c r="AE915" s="479"/>
      <c r="AF915" s="479"/>
      <c r="AG915" s="479"/>
      <c r="AH915" s="479"/>
      <c r="AI915" s="479"/>
      <c r="AJ915" s="479"/>
      <c r="AK915" s="479"/>
      <c r="AL915" s="479"/>
      <c r="AM915" s="479"/>
      <c r="AN915" s="479"/>
      <c r="AO915" s="479"/>
      <c r="AP915" s="479"/>
      <c r="AQ915" s="479"/>
      <c r="AR915" s="479"/>
      <c r="AS915" s="479"/>
      <c r="AT915" s="479"/>
      <c r="AU915" s="479"/>
      <c r="AV915" s="479"/>
      <c r="AW915" s="479"/>
      <c r="AX915" s="479"/>
      <c r="AY915" s="480"/>
    </row>
    <row r="916" spans="1:51" ht="23.1" customHeight="1">
      <c r="B916" s="548"/>
      <c r="C916" s="549"/>
      <c r="D916" s="474"/>
      <c r="E916" s="475"/>
      <c r="F916" s="475"/>
      <c r="G916" s="475"/>
      <c r="H916" s="475"/>
      <c r="I916" s="475"/>
      <c r="J916" s="475"/>
      <c r="K916" s="475"/>
      <c r="L916" s="476"/>
      <c r="M916" s="808"/>
      <c r="N916" s="808"/>
      <c r="O916" s="808"/>
      <c r="P916" s="808"/>
      <c r="Q916" s="808"/>
      <c r="R916" s="808"/>
      <c r="S916" s="808"/>
      <c r="T916" s="808"/>
      <c r="U916" s="808"/>
      <c r="V916" s="808"/>
      <c r="W916" s="808"/>
      <c r="X916" s="808"/>
      <c r="Y916" s="478"/>
      <c r="Z916" s="479"/>
      <c r="AA916" s="479"/>
      <c r="AB916" s="479"/>
      <c r="AC916" s="479"/>
      <c r="AD916" s="479"/>
      <c r="AE916" s="479"/>
      <c r="AF916" s="479"/>
      <c r="AG916" s="479"/>
      <c r="AH916" s="479"/>
      <c r="AI916" s="479"/>
      <c r="AJ916" s="479"/>
      <c r="AK916" s="479"/>
      <c r="AL916" s="479"/>
      <c r="AM916" s="479"/>
      <c r="AN916" s="479"/>
      <c r="AO916" s="479"/>
      <c r="AP916" s="479"/>
      <c r="AQ916" s="479"/>
      <c r="AR916" s="479"/>
      <c r="AS916" s="479"/>
      <c r="AT916" s="479"/>
      <c r="AU916" s="479"/>
      <c r="AV916" s="479"/>
      <c r="AW916" s="479"/>
      <c r="AX916" s="479"/>
      <c r="AY916" s="480"/>
    </row>
    <row r="917" spans="1:51" ht="23.1" customHeight="1">
      <c r="B917" s="550"/>
      <c r="C917" s="551"/>
      <c r="D917" s="481" t="s">
        <v>35</v>
      </c>
      <c r="E917" s="327"/>
      <c r="F917" s="327"/>
      <c r="G917" s="327"/>
      <c r="H917" s="327"/>
      <c r="I917" s="327"/>
      <c r="J917" s="327"/>
      <c r="K917" s="327"/>
      <c r="L917" s="328"/>
      <c r="M917" s="1034">
        <v>0.6</v>
      </c>
      <c r="N917" s="1034"/>
      <c r="O917" s="1034"/>
      <c r="P917" s="1034"/>
      <c r="Q917" s="1034"/>
      <c r="R917" s="1034"/>
      <c r="S917" s="1034">
        <v>0.6</v>
      </c>
      <c r="T917" s="1034"/>
      <c r="U917" s="1034"/>
      <c r="V917" s="1034"/>
      <c r="W917" s="1034"/>
      <c r="X917" s="1034"/>
      <c r="Y917" s="483"/>
      <c r="Z917" s="484"/>
      <c r="AA917" s="484"/>
      <c r="AB917" s="484"/>
      <c r="AC917" s="484"/>
      <c r="AD917" s="484"/>
      <c r="AE917" s="484"/>
      <c r="AF917" s="484"/>
      <c r="AG917" s="484"/>
      <c r="AH917" s="484"/>
      <c r="AI917" s="484"/>
      <c r="AJ917" s="484"/>
      <c r="AK917" s="484"/>
      <c r="AL917" s="484"/>
      <c r="AM917" s="484"/>
      <c r="AN917" s="484"/>
      <c r="AO917" s="484"/>
      <c r="AP917" s="484"/>
      <c r="AQ917" s="484"/>
      <c r="AR917" s="484"/>
      <c r="AS917" s="484"/>
      <c r="AT917" s="484"/>
      <c r="AU917" s="484"/>
      <c r="AV917" s="484"/>
      <c r="AW917" s="484"/>
      <c r="AX917" s="484"/>
      <c r="AY917" s="485"/>
    </row>
    <row r="918" spans="1:51" ht="24.75" customHeight="1">
      <c r="B918" s="19"/>
      <c r="C918" s="19"/>
      <c r="D918" s="19"/>
      <c r="E918" s="19"/>
      <c r="F918" s="19"/>
      <c r="G918" s="19"/>
      <c r="H918" s="20"/>
      <c r="I918" s="20"/>
      <c r="J918" s="20"/>
      <c r="K918" s="20"/>
      <c r="L918" s="20"/>
      <c r="M918" s="20"/>
      <c r="N918" s="20"/>
      <c r="O918" s="20"/>
      <c r="P918" s="20"/>
      <c r="Q918" s="212"/>
      <c r="R918" s="212"/>
      <c r="S918" s="212"/>
      <c r="T918" s="212"/>
      <c r="U918" s="212"/>
      <c r="V918" s="212"/>
      <c r="W918" s="212"/>
      <c r="X918" s="212"/>
      <c r="Y918" s="212"/>
      <c r="Z918" s="212"/>
      <c r="AA918" s="212"/>
      <c r="AB918" s="212"/>
      <c r="AC918" s="212"/>
      <c r="AD918" s="212"/>
      <c r="AE918" s="212"/>
      <c r="AF918" s="212"/>
      <c r="AG918" s="212"/>
      <c r="AH918" s="212"/>
      <c r="AI918" s="212"/>
      <c r="AJ918" s="212"/>
      <c r="AK918" s="212"/>
      <c r="AL918" s="212"/>
      <c r="AM918" s="212"/>
      <c r="AN918" s="212"/>
      <c r="AO918" s="212"/>
      <c r="AP918" s="212"/>
      <c r="AQ918" s="212"/>
      <c r="AR918" s="212"/>
      <c r="AS918" s="212"/>
      <c r="AT918" s="212"/>
      <c r="AU918" s="212"/>
      <c r="AV918" s="212"/>
      <c r="AW918" s="212"/>
      <c r="AX918" s="212"/>
      <c r="AY918" s="212"/>
    </row>
    <row r="919" spans="1:51" ht="41.25" customHeight="1">
      <c r="B919" s="19"/>
      <c r="C919" s="19"/>
      <c r="D919" s="19"/>
      <c r="E919" s="19"/>
      <c r="F919" s="19"/>
      <c r="G919" s="19"/>
      <c r="H919" s="26"/>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c r="AQ919" s="26"/>
      <c r="AR919" s="26"/>
      <c r="AS919" s="26"/>
      <c r="AT919" s="26"/>
      <c r="AU919" s="26"/>
      <c r="AV919" s="26"/>
      <c r="AW919" s="26"/>
      <c r="AX919" s="26"/>
      <c r="AY919" s="26"/>
    </row>
    <row r="920" spans="1:51" ht="23.25" customHeight="1" thickBot="1">
      <c r="A920" s="8"/>
      <c r="B920" s="689" t="s">
        <v>121</v>
      </c>
      <c r="C920" s="690"/>
      <c r="D920" s="690"/>
      <c r="E920" s="690"/>
      <c r="F920" s="690"/>
      <c r="G920" s="690"/>
      <c r="H920" s="690"/>
      <c r="I920" s="690"/>
      <c r="J920" s="690"/>
      <c r="K920" s="690"/>
      <c r="L920" s="690"/>
      <c r="M920" s="690"/>
      <c r="N920" s="690"/>
      <c r="O920" s="690"/>
      <c r="P920" s="690"/>
      <c r="Q920" s="690"/>
      <c r="R920" s="690"/>
      <c r="S920" s="690"/>
      <c r="T920" s="690"/>
      <c r="U920" s="690"/>
      <c r="V920" s="690"/>
      <c r="W920" s="690"/>
      <c r="X920" s="690"/>
      <c r="Y920" s="690"/>
      <c r="Z920" s="690"/>
      <c r="AA920" s="690"/>
      <c r="AB920" s="690"/>
      <c r="AC920" s="690"/>
      <c r="AD920" s="690"/>
      <c r="AE920" s="690"/>
      <c r="AF920" s="690"/>
      <c r="AG920" s="690"/>
      <c r="AH920" s="690"/>
      <c r="AI920" s="690"/>
      <c r="AJ920" s="690"/>
      <c r="AK920" s="690"/>
      <c r="AL920" s="690"/>
      <c r="AM920" s="690"/>
      <c r="AN920" s="690"/>
      <c r="AO920" s="690"/>
      <c r="AP920" s="690"/>
      <c r="AQ920" s="690"/>
      <c r="AR920" s="690"/>
      <c r="AS920" s="690"/>
      <c r="AT920" s="690"/>
      <c r="AU920" s="690"/>
      <c r="AV920" s="690"/>
      <c r="AW920" s="690"/>
      <c r="AX920" s="690"/>
      <c r="AY920" s="690"/>
    </row>
    <row r="921" spans="1:51" ht="385.5" customHeight="1">
      <c r="A921" s="13"/>
      <c r="B921" s="667" t="s">
        <v>122</v>
      </c>
      <c r="C921" s="668"/>
      <c r="D921" s="668"/>
      <c r="E921" s="668"/>
      <c r="F921" s="668"/>
      <c r="G921" s="669"/>
      <c r="H921" s="22" t="s">
        <v>123</v>
      </c>
      <c r="I921" s="23"/>
      <c r="J921" s="23"/>
      <c r="K921" s="23"/>
      <c r="L921" s="23"/>
      <c r="M921" s="23"/>
      <c r="N921" s="23"/>
      <c r="O921" s="23"/>
      <c r="P921" s="23"/>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4"/>
    </row>
    <row r="922" spans="1:51" ht="348.95" customHeight="1">
      <c r="B922" s="394"/>
      <c r="C922" s="395"/>
      <c r="D922" s="395"/>
      <c r="E922" s="395"/>
      <c r="F922" s="395"/>
      <c r="G922" s="396"/>
      <c r="H922" s="25"/>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c r="AQ922" s="26"/>
      <c r="AR922" s="26"/>
      <c r="AS922" s="26"/>
      <c r="AT922" s="26"/>
      <c r="AU922" s="26"/>
      <c r="AV922" s="26"/>
      <c r="AW922" s="26"/>
      <c r="AX922" s="26"/>
      <c r="AY922" s="27"/>
    </row>
    <row r="923" spans="1:51" ht="324" customHeight="1" thickBot="1">
      <c r="B923" s="670"/>
      <c r="C923" s="671"/>
      <c r="D923" s="671"/>
      <c r="E923" s="671"/>
      <c r="F923" s="671"/>
      <c r="G923" s="672"/>
      <c r="H923" s="50"/>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c r="AO923" s="51"/>
      <c r="AP923" s="51"/>
      <c r="AQ923" s="51"/>
      <c r="AR923" s="51"/>
      <c r="AS923" s="51"/>
      <c r="AT923" s="51"/>
      <c r="AU923" s="51"/>
      <c r="AV923" s="51"/>
      <c r="AW923" s="51"/>
      <c r="AX923" s="51"/>
      <c r="AY923" s="52"/>
    </row>
    <row r="924" spans="1:51" ht="41.25" customHeight="1">
      <c r="B924" s="19"/>
      <c r="C924" s="19"/>
      <c r="D924" s="19"/>
      <c r="E924" s="19"/>
      <c r="F924" s="19"/>
      <c r="G924" s="19"/>
      <c r="H924" s="26"/>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c r="AQ924" s="26"/>
      <c r="AR924" s="26"/>
      <c r="AS924" s="26"/>
      <c r="AT924" s="26"/>
      <c r="AU924" s="26"/>
      <c r="AV924" s="26"/>
      <c r="AW924" s="26"/>
      <c r="AX924" s="26"/>
      <c r="AY924" s="26"/>
    </row>
    <row r="925" spans="1:51" ht="30" customHeight="1" thickBot="1">
      <c r="B925" s="307" t="s">
        <v>121</v>
      </c>
      <c r="C925" s="307"/>
      <c r="D925" s="307"/>
      <c r="E925" s="307"/>
      <c r="F925" s="308"/>
      <c r="G925" s="308"/>
      <c r="H925" s="309"/>
      <c r="I925" s="309"/>
      <c r="J925" s="309"/>
      <c r="K925" s="309"/>
      <c r="L925" s="309"/>
      <c r="M925" s="309"/>
      <c r="N925" s="309"/>
      <c r="O925" s="309"/>
      <c r="P925" s="309"/>
      <c r="Q925" s="309"/>
      <c r="R925" s="309"/>
      <c r="S925" s="309"/>
      <c r="T925" s="309"/>
      <c r="U925" s="309"/>
      <c r="V925" s="309"/>
      <c r="W925" s="309"/>
      <c r="X925" s="309"/>
      <c r="Y925" s="309"/>
      <c r="Z925" s="309"/>
      <c r="AA925" s="309"/>
      <c r="AB925" s="309"/>
      <c r="AC925" s="309"/>
      <c r="AD925" s="309"/>
      <c r="AE925" s="309"/>
      <c r="AF925" s="309"/>
      <c r="AG925" s="309"/>
      <c r="AH925" s="309"/>
      <c r="AI925" s="309"/>
      <c r="AJ925" s="309"/>
      <c r="AK925" s="309"/>
      <c r="AL925" s="309"/>
      <c r="AM925" s="309"/>
      <c r="AN925" s="309"/>
      <c r="AO925" s="309"/>
      <c r="AP925" s="309"/>
      <c r="AQ925" s="309"/>
      <c r="AR925" s="309"/>
      <c r="AS925" s="309"/>
      <c r="AT925" s="309"/>
      <c r="AU925" s="309"/>
      <c r="AV925" s="309"/>
      <c r="AW925" s="309"/>
      <c r="AX925" s="309"/>
      <c r="AY925" s="309"/>
    </row>
    <row r="926" spans="1:51" ht="24.75" customHeight="1">
      <c r="B926" s="310" t="s">
        <v>140</v>
      </c>
      <c r="C926" s="311"/>
      <c r="D926" s="311"/>
      <c r="E926" s="311"/>
      <c r="F926" s="311"/>
      <c r="G926" s="312"/>
      <c r="H926" s="319" t="s">
        <v>1289</v>
      </c>
      <c r="I926" s="320"/>
      <c r="J926" s="320"/>
      <c r="K926" s="320"/>
      <c r="L926" s="320"/>
      <c r="M926" s="320"/>
      <c r="N926" s="320"/>
      <c r="O926" s="320"/>
      <c r="P926" s="320"/>
      <c r="Q926" s="320"/>
      <c r="R926" s="320"/>
      <c r="S926" s="320"/>
      <c r="T926" s="320"/>
      <c r="U926" s="320"/>
      <c r="V926" s="320"/>
      <c r="W926" s="320"/>
      <c r="X926" s="320"/>
      <c r="Y926" s="320"/>
      <c r="Z926" s="320"/>
      <c r="AA926" s="320"/>
      <c r="AB926" s="320"/>
      <c r="AC926" s="321"/>
      <c r="AD926" s="319" t="s">
        <v>1288</v>
      </c>
      <c r="AE926" s="320"/>
      <c r="AF926" s="320"/>
      <c r="AG926" s="320"/>
      <c r="AH926" s="320"/>
      <c r="AI926" s="320"/>
      <c r="AJ926" s="320"/>
      <c r="AK926" s="320"/>
      <c r="AL926" s="320"/>
      <c r="AM926" s="320"/>
      <c r="AN926" s="320"/>
      <c r="AO926" s="320"/>
      <c r="AP926" s="320"/>
      <c r="AQ926" s="320"/>
      <c r="AR926" s="320"/>
      <c r="AS926" s="320"/>
      <c r="AT926" s="320"/>
      <c r="AU926" s="320"/>
      <c r="AV926" s="320"/>
      <c r="AW926" s="320"/>
      <c r="AX926" s="320"/>
      <c r="AY926" s="322"/>
    </row>
    <row r="927" spans="1:51" ht="24.75" customHeight="1">
      <c r="B927" s="313"/>
      <c r="C927" s="314"/>
      <c r="D927" s="314"/>
      <c r="E927" s="314"/>
      <c r="F927" s="314"/>
      <c r="G927" s="315"/>
      <c r="H927" s="326" t="s">
        <v>60</v>
      </c>
      <c r="I927" s="327"/>
      <c r="J927" s="327"/>
      <c r="K927" s="327"/>
      <c r="L927" s="328"/>
      <c r="M927" s="329" t="s">
        <v>143</v>
      </c>
      <c r="N927" s="327"/>
      <c r="O927" s="327"/>
      <c r="P927" s="327"/>
      <c r="Q927" s="327"/>
      <c r="R927" s="327"/>
      <c r="S927" s="327"/>
      <c r="T927" s="327"/>
      <c r="U927" s="327"/>
      <c r="V927" s="327"/>
      <c r="W927" s="327"/>
      <c r="X927" s="327"/>
      <c r="Y927" s="328"/>
      <c r="Z927" s="323" t="s">
        <v>144</v>
      </c>
      <c r="AA927" s="324"/>
      <c r="AB927" s="324"/>
      <c r="AC927" s="325"/>
      <c r="AD927" s="326" t="s">
        <v>60</v>
      </c>
      <c r="AE927" s="327"/>
      <c r="AF927" s="327"/>
      <c r="AG927" s="327"/>
      <c r="AH927" s="328"/>
      <c r="AI927" s="329" t="s">
        <v>143</v>
      </c>
      <c r="AJ927" s="327"/>
      <c r="AK927" s="327"/>
      <c r="AL927" s="327"/>
      <c r="AM927" s="327"/>
      <c r="AN927" s="327"/>
      <c r="AO927" s="327"/>
      <c r="AP927" s="327"/>
      <c r="AQ927" s="327"/>
      <c r="AR927" s="327"/>
      <c r="AS927" s="327"/>
      <c r="AT927" s="327"/>
      <c r="AU927" s="328"/>
      <c r="AV927" s="323" t="s">
        <v>144</v>
      </c>
      <c r="AW927" s="324"/>
      <c r="AX927" s="324"/>
      <c r="AY927" s="330"/>
    </row>
    <row r="928" spans="1:51" ht="24.75" customHeight="1">
      <c r="B928" s="313"/>
      <c r="C928" s="314"/>
      <c r="D928" s="314"/>
      <c r="E928" s="314"/>
      <c r="F928" s="314"/>
      <c r="G928" s="315"/>
      <c r="H928" s="703"/>
      <c r="I928" s="600"/>
      <c r="J928" s="600"/>
      <c r="K928" s="600"/>
      <c r="L928" s="601"/>
      <c r="M928" s="704"/>
      <c r="N928" s="705"/>
      <c r="O928" s="705"/>
      <c r="P928" s="705"/>
      <c r="Q928" s="705"/>
      <c r="R928" s="705"/>
      <c r="S928" s="705"/>
      <c r="T928" s="705"/>
      <c r="U928" s="705"/>
      <c r="V928" s="705"/>
      <c r="W928" s="705"/>
      <c r="X928" s="705"/>
      <c r="Y928" s="706"/>
      <c r="Z928" s="694"/>
      <c r="AA928" s="695"/>
      <c r="AB928" s="695"/>
      <c r="AC928" s="921"/>
      <c r="AD928" s="703"/>
      <c r="AE928" s="600"/>
      <c r="AF928" s="600"/>
      <c r="AG928" s="600"/>
      <c r="AH928" s="601"/>
      <c r="AI928" s="704"/>
      <c r="AJ928" s="705"/>
      <c r="AK928" s="705"/>
      <c r="AL928" s="705"/>
      <c r="AM928" s="705"/>
      <c r="AN928" s="705"/>
      <c r="AO928" s="705"/>
      <c r="AP928" s="705"/>
      <c r="AQ928" s="705"/>
      <c r="AR928" s="705"/>
      <c r="AS928" s="705"/>
      <c r="AT928" s="705"/>
      <c r="AU928" s="706"/>
      <c r="AV928" s="694"/>
      <c r="AW928" s="695"/>
      <c r="AX928" s="695"/>
      <c r="AY928" s="696"/>
    </row>
    <row r="929" spans="2:51" ht="24.75" customHeight="1">
      <c r="B929" s="313"/>
      <c r="C929" s="314"/>
      <c r="D929" s="314"/>
      <c r="E929" s="314"/>
      <c r="F929" s="314"/>
      <c r="G929" s="315"/>
      <c r="H929" s="341"/>
      <c r="I929" s="342"/>
      <c r="J929" s="342"/>
      <c r="K929" s="342"/>
      <c r="L929" s="343"/>
      <c r="M929" s="346"/>
      <c r="N929" s="347"/>
      <c r="O929" s="347"/>
      <c r="P929" s="347"/>
      <c r="Q929" s="347"/>
      <c r="R929" s="347"/>
      <c r="S929" s="347"/>
      <c r="T929" s="347"/>
      <c r="U929" s="347"/>
      <c r="V929" s="347"/>
      <c r="W929" s="347"/>
      <c r="X929" s="347"/>
      <c r="Y929" s="348"/>
      <c r="Z929" s="697"/>
      <c r="AA929" s="698"/>
      <c r="AB929" s="698"/>
      <c r="AC929" s="720"/>
      <c r="AD929" s="341"/>
      <c r="AE929" s="342"/>
      <c r="AF929" s="342"/>
      <c r="AG929" s="342"/>
      <c r="AH929" s="343"/>
      <c r="AI929" s="346"/>
      <c r="AJ929" s="347"/>
      <c r="AK929" s="347"/>
      <c r="AL929" s="347"/>
      <c r="AM929" s="347"/>
      <c r="AN929" s="347"/>
      <c r="AO929" s="347"/>
      <c r="AP929" s="347"/>
      <c r="AQ929" s="347"/>
      <c r="AR929" s="347"/>
      <c r="AS929" s="347"/>
      <c r="AT929" s="347"/>
      <c r="AU929" s="348"/>
      <c r="AV929" s="697"/>
      <c r="AW929" s="698"/>
      <c r="AX929" s="698"/>
      <c r="AY929" s="699"/>
    </row>
    <row r="930" spans="2:51" ht="24.75" customHeight="1">
      <c r="B930" s="313"/>
      <c r="C930" s="314"/>
      <c r="D930" s="314"/>
      <c r="E930" s="314"/>
      <c r="F930" s="314"/>
      <c r="G930" s="315"/>
      <c r="H930" s="341"/>
      <c r="I930" s="342"/>
      <c r="J930" s="342"/>
      <c r="K930" s="342"/>
      <c r="L930" s="343"/>
      <c r="M930" s="346"/>
      <c r="N930" s="347"/>
      <c r="O930" s="347"/>
      <c r="P930" s="347"/>
      <c r="Q930" s="347"/>
      <c r="R930" s="347"/>
      <c r="S930" s="347"/>
      <c r="T930" s="347"/>
      <c r="U930" s="347"/>
      <c r="V930" s="347"/>
      <c r="W930" s="347"/>
      <c r="X930" s="347"/>
      <c r="Y930" s="348"/>
      <c r="Z930" s="697"/>
      <c r="AA930" s="698"/>
      <c r="AB930" s="698"/>
      <c r="AC930" s="720"/>
      <c r="AD930" s="341"/>
      <c r="AE930" s="342"/>
      <c r="AF930" s="342"/>
      <c r="AG930" s="342"/>
      <c r="AH930" s="343"/>
      <c r="AI930" s="346"/>
      <c r="AJ930" s="347"/>
      <c r="AK930" s="347"/>
      <c r="AL930" s="347"/>
      <c r="AM930" s="347"/>
      <c r="AN930" s="347"/>
      <c r="AO930" s="347"/>
      <c r="AP930" s="347"/>
      <c r="AQ930" s="347"/>
      <c r="AR930" s="347"/>
      <c r="AS930" s="347"/>
      <c r="AT930" s="347"/>
      <c r="AU930" s="348"/>
      <c r="AV930" s="697"/>
      <c r="AW930" s="698"/>
      <c r="AX930" s="698"/>
      <c r="AY930" s="699"/>
    </row>
    <row r="931" spans="2:51" ht="24.75" customHeight="1">
      <c r="B931" s="313"/>
      <c r="C931" s="314"/>
      <c r="D931" s="314"/>
      <c r="E931" s="314"/>
      <c r="F931" s="314"/>
      <c r="G931" s="315"/>
      <c r="H931" s="341"/>
      <c r="I931" s="342"/>
      <c r="J931" s="342"/>
      <c r="K931" s="342"/>
      <c r="L931" s="343"/>
      <c r="M931" s="346"/>
      <c r="N931" s="347"/>
      <c r="O931" s="347"/>
      <c r="P931" s="347"/>
      <c r="Q931" s="347"/>
      <c r="R931" s="347"/>
      <c r="S931" s="347"/>
      <c r="T931" s="347"/>
      <c r="U931" s="347"/>
      <c r="V931" s="347"/>
      <c r="W931" s="347"/>
      <c r="X931" s="347"/>
      <c r="Y931" s="348"/>
      <c r="Z931" s="697"/>
      <c r="AA931" s="698"/>
      <c r="AB931" s="698"/>
      <c r="AC931" s="720"/>
      <c r="AD931" s="341"/>
      <c r="AE931" s="342"/>
      <c r="AF931" s="342"/>
      <c r="AG931" s="342"/>
      <c r="AH931" s="343"/>
      <c r="AI931" s="346"/>
      <c r="AJ931" s="347"/>
      <c r="AK931" s="347"/>
      <c r="AL931" s="347"/>
      <c r="AM931" s="347"/>
      <c r="AN931" s="347"/>
      <c r="AO931" s="347"/>
      <c r="AP931" s="347"/>
      <c r="AQ931" s="347"/>
      <c r="AR931" s="347"/>
      <c r="AS931" s="347"/>
      <c r="AT931" s="347"/>
      <c r="AU931" s="348"/>
      <c r="AV931" s="697"/>
      <c r="AW931" s="698"/>
      <c r="AX931" s="698"/>
      <c r="AY931" s="699"/>
    </row>
    <row r="932" spans="2:51" ht="24.75" customHeight="1">
      <c r="B932" s="313"/>
      <c r="C932" s="314"/>
      <c r="D932" s="314"/>
      <c r="E932" s="314"/>
      <c r="F932" s="314"/>
      <c r="G932" s="315"/>
      <c r="H932" s="341"/>
      <c r="I932" s="342"/>
      <c r="J932" s="342"/>
      <c r="K932" s="342"/>
      <c r="L932" s="343"/>
      <c r="M932" s="346"/>
      <c r="N932" s="347"/>
      <c r="O932" s="347"/>
      <c r="P932" s="347"/>
      <c r="Q932" s="347"/>
      <c r="R932" s="347"/>
      <c r="S932" s="347"/>
      <c r="T932" s="347"/>
      <c r="U932" s="347"/>
      <c r="V932" s="347"/>
      <c r="W932" s="347"/>
      <c r="X932" s="347"/>
      <c r="Y932" s="348"/>
      <c r="Z932" s="697"/>
      <c r="AA932" s="698"/>
      <c r="AB932" s="698"/>
      <c r="AC932" s="698"/>
      <c r="AD932" s="341"/>
      <c r="AE932" s="342"/>
      <c r="AF932" s="342"/>
      <c r="AG932" s="342"/>
      <c r="AH932" s="343"/>
      <c r="AI932" s="346"/>
      <c r="AJ932" s="347"/>
      <c r="AK932" s="347"/>
      <c r="AL932" s="347"/>
      <c r="AM932" s="347"/>
      <c r="AN932" s="347"/>
      <c r="AO932" s="347"/>
      <c r="AP932" s="347"/>
      <c r="AQ932" s="347"/>
      <c r="AR932" s="347"/>
      <c r="AS932" s="347"/>
      <c r="AT932" s="347"/>
      <c r="AU932" s="348"/>
      <c r="AV932" s="697"/>
      <c r="AW932" s="698"/>
      <c r="AX932" s="698"/>
      <c r="AY932" s="699"/>
    </row>
    <row r="933" spans="2:51" ht="24.75" customHeight="1">
      <c r="B933" s="313"/>
      <c r="C933" s="314"/>
      <c r="D933" s="314"/>
      <c r="E933" s="314"/>
      <c r="F933" s="314"/>
      <c r="G933" s="315"/>
      <c r="H933" s="341"/>
      <c r="I933" s="342"/>
      <c r="J933" s="342"/>
      <c r="K933" s="342"/>
      <c r="L933" s="343"/>
      <c r="M933" s="346"/>
      <c r="N933" s="347"/>
      <c r="O933" s="347"/>
      <c r="P933" s="347"/>
      <c r="Q933" s="347"/>
      <c r="R933" s="347"/>
      <c r="S933" s="347"/>
      <c r="T933" s="347"/>
      <c r="U933" s="347"/>
      <c r="V933" s="347"/>
      <c r="W933" s="347"/>
      <c r="X933" s="347"/>
      <c r="Y933" s="348"/>
      <c r="Z933" s="697"/>
      <c r="AA933" s="698"/>
      <c r="AB933" s="698"/>
      <c r="AC933" s="698"/>
      <c r="AD933" s="341"/>
      <c r="AE933" s="342"/>
      <c r="AF933" s="342"/>
      <c r="AG933" s="342"/>
      <c r="AH933" s="343"/>
      <c r="AI933" s="346"/>
      <c r="AJ933" s="347"/>
      <c r="AK933" s="347"/>
      <c r="AL933" s="347"/>
      <c r="AM933" s="347"/>
      <c r="AN933" s="347"/>
      <c r="AO933" s="347"/>
      <c r="AP933" s="347"/>
      <c r="AQ933" s="347"/>
      <c r="AR933" s="347"/>
      <c r="AS933" s="347"/>
      <c r="AT933" s="347"/>
      <c r="AU933" s="348"/>
      <c r="AV933" s="697"/>
      <c r="AW933" s="698"/>
      <c r="AX933" s="698"/>
      <c r="AY933" s="699"/>
    </row>
    <row r="934" spans="2:51" ht="24.75" customHeight="1">
      <c r="B934" s="313"/>
      <c r="C934" s="314"/>
      <c r="D934" s="314"/>
      <c r="E934" s="314"/>
      <c r="F934" s="314"/>
      <c r="G934" s="315"/>
      <c r="H934" s="341"/>
      <c r="I934" s="342"/>
      <c r="J934" s="342"/>
      <c r="K934" s="342"/>
      <c r="L934" s="343"/>
      <c r="M934" s="346"/>
      <c r="N934" s="347"/>
      <c r="O934" s="347"/>
      <c r="P934" s="347"/>
      <c r="Q934" s="347"/>
      <c r="R934" s="347"/>
      <c r="S934" s="347"/>
      <c r="T934" s="347"/>
      <c r="U934" s="347"/>
      <c r="V934" s="347"/>
      <c r="W934" s="347"/>
      <c r="X934" s="347"/>
      <c r="Y934" s="348"/>
      <c r="Z934" s="697"/>
      <c r="AA934" s="698"/>
      <c r="AB934" s="698"/>
      <c r="AC934" s="698"/>
      <c r="AD934" s="341"/>
      <c r="AE934" s="342"/>
      <c r="AF934" s="342"/>
      <c r="AG934" s="342"/>
      <c r="AH934" s="343"/>
      <c r="AI934" s="346"/>
      <c r="AJ934" s="347"/>
      <c r="AK934" s="347"/>
      <c r="AL934" s="347"/>
      <c r="AM934" s="347"/>
      <c r="AN934" s="347"/>
      <c r="AO934" s="347"/>
      <c r="AP934" s="347"/>
      <c r="AQ934" s="347"/>
      <c r="AR934" s="347"/>
      <c r="AS934" s="347"/>
      <c r="AT934" s="347"/>
      <c r="AU934" s="348"/>
      <c r="AV934" s="697"/>
      <c r="AW934" s="698"/>
      <c r="AX934" s="698"/>
      <c r="AY934" s="699"/>
    </row>
    <row r="935" spans="2:51" ht="24.75" customHeight="1">
      <c r="B935" s="313"/>
      <c r="C935" s="314"/>
      <c r="D935" s="314"/>
      <c r="E935" s="314"/>
      <c r="F935" s="314"/>
      <c r="G935" s="315"/>
      <c r="H935" s="642"/>
      <c r="I935" s="595"/>
      <c r="J935" s="595"/>
      <c r="K935" s="595"/>
      <c r="L935" s="596"/>
      <c r="M935" s="643"/>
      <c r="N935" s="644"/>
      <c r="O935" s="644"/>
      <c r="P935" s="644"/>
      <c r="Q935" s="644"/>
      <c r="R935" s="644"/>
      <c r="S935" s="644"/>
      <c r="T935" s="644"/>
      <c r="U935" s="644"/>
      <c r="V935" s="644"/>
      <c r="W935" s="644"/>
      <c r="X935" s="644"/>
      <c r="Y935" s="645"/>
      <c r="Z935" s="646"/>
      <c r="AA935" s="647"/>
      <c r="AB935" s="647"/>
      <c r="AC935" s="647"/>
      <c r="AD935" s="642"/>
      <c r="AE935" s="595"/>
      <c r="AF935" s="595"/>
      <c r="AG935" s="595"/>
      <c r="AH935" s="596"/>
      <c r="AI935" s="643"/>
      <c r="AJ935" s="644"/>
      <c r="AK935" s="644"/>
      <c r="AL935" s="644"/>
      <c r="AM935" s="644"/>
      <c r="AN935" s="644"/>
      <c r="AO935" s="644"/>
      <c r="AP935" s="644"/>
      <c r="AQ935" s="644"/>
      <c r="AR935" s="644"/>
      <c r="AS935" s="644"/>
      <c r="AT935" s="644"/>
      <c r="AU935" s="645"/>
      <c r="AV935" s="646"/>
      <c r="AW935" s="647"/>
      <c r="AX935" s="647"/>
      <c r="AY935" s="648"/>
    </row>
    <row r="936" spans="2:51" ht="24.75" customHeight="1">
      <c r="B936" s="313"/>
      <c r="C936" s="314"/>
      <c r="D936" s="314"/>
      <c r="E936" s="314"/>
      <c r="F936" s="314"/>
      <c r="G936" s="315"/>
      <c r="H936" s="716" t="s">
        <v>35</v>
      </c>
      <c r="I936" s="368"/>
      <c r="J936" s="368"/>
      <c r="K936" s="368"/>
      <c r="L936" s="368"/>
      <c r="M936" s="717"/>
      <c r="N936" s="718"/>
      <c r="O936" s="718"/>
      <c r="P936" s="718"/>
      <c r="Q936" s="718"/>
      <c r="R936" s="718"/>
      <c r="S936" s="718"/>
      <c r="T936" s="718"/>
      <c r="U936" s="718"/>
      <c r="V936" s="718"/>
      <c r="W936" s="718"/>
      <c r="X936" s="718"/>
      <c r="Y936" s="719"/>
      <c r="Z936" s="639">
        <f>SUM(Z928:AC935)</f>
        <v>0</v>
      </c>
      <c r="AA936" s="640"/>
      <c r="AB936" s="640"/>
      <c r="AC936" s="736"/>
      <c r="AD936" s="716" t="s">
        <v>35</v>
      </c>
      <c r="AE936" s="368"/>
      <c r="AF936" s="368"/>
      <c r="AG936" s="368"/>
      <c r="AH936" s="368"/>
      <c r="AI936" s="717"/>
      <c r="AJ936" s="718"/>
      <c r="AK936" s="718"/>
      <c r="AL936" s="718"/>
      <c r="AM936" s="718"/>
      <c r="AN936" s="718"/>
      <c r="AO936" s="718"/>
      <c r="AP936" s="718"/>
      <c r="AQ936" s="718"/>
      <c r="AR936" s="718"/>
      <c r="AS936" s="718"/>
      <c r="AT936" s="718"/>
      <c r="AU936" s="719"/>
      <c r="AV936" s="639">
        <f>SUM(AV928:AY935)</f>
        <v>0</v>
      </c>
      <c r="AW936" s="640"/>
      <c r="AX936" s="640"/>
      <c r="AY936" s="641"/>
    </row>
    <row r="937" spans="2:51" ht="25.15" customHeight="1">
      <c r="B937" s="313"/>
      <c r="C937" s="314"/>
      <c r="D937" s="314"/>
      <c r="E937" s="314"/>
      <c r="F937" s="314"/>
      <c r="G937" s="315"/>
      <c r="H937" s="721" t="s">
        <v>1287</v>
      </c>
      <c r="I937" s="724"/>
      <c r="J937" s="724"/>
      <c r="K937" s="724"/>
      <c r="L937" s="724"/>
      <c r="M937" s="724"/>
      <c r="N937" s="724"/>
      <c r="O937" s="724"/>
      <c r="P937" s="724"/>
      <c r="Q937" s="724"/>
      <c r="R937" s="724"/>
      <c r="S937" s="724"/>
      <c r="T937" s="724"/>
      <c r="U937" s="724"/>
      <c r="V937" s="724"/>
      <c r="W937" s="724"/>
      <c r="X937" s="724"/>
      <c r="Y937" s="724"/>
      <c r="Z937" s="724"/>
      <c r="AA937" s="724"/>
      <c r="AB937" s="724"/>
      <c r="AC937" s="737"/>
      <c r="AD937" s="721" t="s">
        <v>1286</v>
      </c>
      <c r="AE937" s="724"/>
      <c r="AF937" s="724"/>
      <c r="AG937" s="724"/>
      <c r="AH937" s="724"/>
      <c r="AI937" s="724"/>
      <c r="AJ937" s="724"/>
      <c r="AK937" s="724"/>
      <c r="AL937" s="724"/>
      <c r="AM937" s="724"/>
      <c r="AN937" s="724"/>
      <c r="AO937" s="724"/>
      <c r="AP937" s="724"/>
      <c r="AQ937" s="724"/>
      <c r="AR937" s="724"/>
      <c r="AS937" s="724"/>
      <c r="AT937" s="724"/>
      <c r="AU937" s="724"/>
      <c r="AV937" s="724"/>
      <c r="AW937" s="724"/>
      <c r="AX937" s="724"/>
      <c r="AY937" s="725"/>
    </row>
    <row r="938" spans="2:51" ht="25.5" customHeight="1">
      <c r="B938" s="313"/>
      <c r="C938" s="314"/>
      <c r="D938" s="314"/>
      <c r="E938" s="314"/>
      <c r="F938" s="314"/>
      <c r="G938" s="315"/>
      <c r="H938" s="726" t="s">
        <v>60</v>
      </c>
      <c r="I938" s="519"/>
      <c r="J938" s="519"/>
      <c r="K938" s="519"/>
      <c r="L938" s="519"/>
      <c r="M938" s="329" t="s">
        <v>143</v>
      </c>
      <c r="N938" s="290"/>
      <c r="O938" s="290"/>
      <c r="P938" s="290"/>
      <c r="Q938" s="290"/>
      <c r="R938" s="290"/>
      <c r="S938" s="290"/>
      <c r="T938" s="290"/>
      <c r="U938" s="290"/>
      <c r="V938" s="290"/>
      <c r="W938" s="290"/>
      <c r="X938" s="290"/>
      <c r="Y938" s="731"/>
      <c r="Z938" s="323" t="s">
        <v>144</v>
      </c>
      <c r="AA938" s="732"/>
      <c r="AB938" s="732"/>
      <c r="AC938" s="738"/>
      <c r="AD938" s="726" t="s">
        <v>60</v>
      </c>
      <c r="AE938" s="519"/>
      <c r="AF938" s="519"/>
      <c r="AG938" s="519"/>
      <c r="AH938" s="519"/>
      <c r="AI938" s="329" t="s">
        <v>143</v>
      </c>
      <c r="AJ938" s="290"/>
      <c r="AK938" s="290"/>
      <c r="AL938" s="290"/>
      <c r="AM938" s="290"/>
      <c r="AN938" s="290"/>
      <c r="AO938" s="290"/>
      <c r="AP938" s="290"/>
      <c r="AQ938" s="290"/>
      <c r="AR938" s="290"/>
      <c r="AS938" s="290"/>
      <c r="AT938" s="290"/>
      <c r="AU938" s="731"/>
      <c r="AV938" s="323" t="s">
        <v>144</v>
      </c>
      <c r="AW938" s="732"/>
      <c r="AX938" s="732"/>
      <c r="AY938" s="733"/>
    </row>
    <row r="939" spans="2:51" ht="24.75" customHeight="1">
      <c r="B939" s="313"/>
      <c r="C939" s="314"/>
      <c r="D939" s="314"/>
      <c r="E939" s="314"/>
      <c r="F939" s="314"/>
      <c r="G939" s="315"/>
      <c r="H939" s="703"/>
      <c r="I939" s="600"/>
      <c r="J939" s="600"/>
      <c r="K939" s="600"/>
      <c r="L939" s="601"/>
      <c r="M939" s="704"/>
      <c r="N939" s="734"/>
      <c r="O939" s="734"/>
      <c r="P939" s="734"/>
      <c r="Q939" s="734"/>
      <c r="R939" s="734"/>
      <c r="S939" s="734"/>
      <c r="T939" s="734"/>
      <c r="U939" s="734"/>
      <c r="V939" s="734"/>
      <c r="W939" s="734"/>
      <c r="X939" s="734"/>
      <c r="Y939" s="735"/>
      <c r="Z939" s="694"/>
      <c r="AA939" s="695"/>
      <c r="AB939" s="695"/>
      <c r="AC939" s="739"/>
      <c r="AD939" s="703"/>
      <c r="AE939" s="600"/>
      <c r="AF939" s="600"/>
      <c r="AG939" s="600"/>
      <c r="AH939" s="601"/>
      <c r="AI939" s="704"/>
      <c r="AJ939" s="734"/>
      <c r="AK939" s="734"/>
      <c r="AL939" s="734"/>
      <c r="AM939" s="734"/>
      <c r="AN939" s="734"/>
      <c r="AO939" s="734"/>
      <c r="AP939" s="734"/>
      <c r="AQ939" s="734"/>
      <c r="AR939" s="734"/>
      <c r="AS939" s="734"/>
      <c r="AT939" s="734"/>
      <c r="AU939" s="735"/>
      <c r="AV939" s="694"/>
      <c r="AW939" s="695"/>
      <c r="AX939" s="695"/>
      <c r="AY939" s="696"/>
    </row>
    <row r="940" spans="2:51" ht="24.75" customHeight="1">
      <c r="B940" s="313"/>
      <c r="C940" s="314"/>
      <c r="D940" s="314"/>
      <c r="E940" s="314"/>
      <c r="F940" s="314"/>
      <c r="G940" s="315"/>
      <c r="H940" s="341"/>
      <c r="I940" s="342"/>
      <c r="J940" s="342"/>
      <c r="K940" s="342"/>
      <c r="L940" s="343"/>
      <c r="M940" s="346"/>
      <c r="N940" s="347"/>
      <c r="O940" s="347"/>
      <c r="P940" s="347"/>
      <c r="Q940" s="347"/>
      <c r="R940" s="347"/>
      <c r="S940" s="347"/>
      <c r="T940" s="347"/>
      <c r="U940" s="347"/>
      <c r="V940" s="347"/>
      <c r="W940" s="347"/>
      <c r="X940" s="347"/>
      <c r="Y940" s="348"/>
      <c r="Z940" s="697"/>
      <c r="AA940" s="698"/>
      <c r="AB940" s="698"/>
      <c r="AC940" s="720"/>
      <c r="AD940" s="341"/>
      <c r="AE940" s="342"/>
      <c r="AF940" s="342"/>
      <c r="AG940" s="342"/>
      <c r="AH940" s="343"/>
      <c r="AI940" s="346"/>
      <c r="AJ940" s="347"/>
      <c r="AK940" s="347"/>
      <c r="AL940" s="347"/>
      <c r="AM940" s="347"/>
      <c r="AN940" s="347"/>
      <c r="AO940" s="347"/>
      <c r="AP940" s="347"/>
      <c r="AQ940" s="347"/>
      <c r="AR940" s="347"/>
      <c r="AS940" s="347"/>
      <c r="AT940" s="347"/>
      <c r="AU940" s="348"/>
      <c r="AV940" s="697"/>
      <c r="AW940" s="698"/>
      <c r="AX940" s="698"/>
      <c r="AY940" s="699"/>
    </row>
    <row r="941" spans="2:51" ht="24.75" customHeight="1">
      <c r="B941" s="313"/>
      <c r="C941" s="314"/>
      <c r="D941" s="314"/>
      <c r="E941" s="314"/>
      <c r="F941" s="314"/>
      <c r="G941" s="315"/>
      <c r="H941" s="341"/>
      <c r="I941" s="342"/>
      <c r="J941" s="342"/>
      <c r="K941" s="342"/>
      <c r="L941" s="343"/>
      <c r="M941" s="346"/>
      <c r="N941" s="347"/>
      <c r="O941" s="347"/>
      <c r="P941" s="347"/>
      <c r="Q941" s="347"/>
      <c r="R941" s="347"/>
      <c r="S941" s="347"/>
      <c r="T941" s="347"/>
      <c r="U941" s="347"/>
      <c r="V941" s="347"/>
      <c r="W941" s="347"/>
      <c r="X941" s="347"/>
      <c r="Y941" s="348"/>
      <c r="Z941" s="697"/>
      <c r="AA941" s="698"/>
      <c r="AB941" s="698"/>
      <c r="AC941" s="720"/>
      <c r="AD941" s="341"/>
      <c r="AE941" s="342"/>
      <c r="AF941" s="342"/>
      <c r="AG941" s="342"/>
      <c r="AH941" s="343"/>
      <c r="AI941" s="346"/>
      <c r="AJ941" s="347"/>
      <c r="AK941" s="347"/>
      <c r="AL941" s="347"/>
      <c r="AM941" s="347"/>
      <c r="AN941" s="347"/>
      <c r="AO941" s="347"/>
      <c r="AP941" s="347"/>
      <c r="AQ941" s="347"/>
      <c r="AR941" s="347"/>
      <c r="AS941" s="347"/>
      <c r="AT941" s="347"/>
      <c r="AU941" s="348"/>
      <c r="AV941" s="697"/>
      <c r="AW941" s="698"/>
      <c r="AX941" s="698"/>
      <c r="AY941" s="699"/>
    </row>
    <row r="942" spans="2:51" ht="24.75" customHeight="1">
      <c r="B942" s="313"/>
      <c r="C942" s="314"/>
      <c r="D942" s="314"/>
      <c r="E942" s="314"/>
      <c r="F942" s="314"/>
      <c r="G942" s="315"/>
      <c r="H942" s="341"/>
      <c r="I942" s="342"/>
      <c r="J942" s="342"/>
      <c r="K942" s="342"/>
      <c r="L942" s="343"/>
      <c r="M942" s="346"/>
      <c r="N942" s="347"/>
      <c r="O942" s="347"/>
      <c r="P942" s="347"/>
      <c r="Q942" s="347"/>
      <c r="R942" s="347"/>
      <c r="S942" s="347"/>
      <c r="T942" s="347"/>
      <c r="U942" s="347"/>
      <c r="V942" s="347"/>
      <c r="W942" s="347"/>
      <c r="X942" s="347"/>
      <c r="Y942" s="348"/>
      <c r="Z942" s="697"/>
      <c r="AA942" s="698"/>
      <c r="AB942" s="698"/>
      <c r="AC942" s="720"/>
      <c r="AD942" s="341"/>
      <c r="AE942" s="342"/>
      <c r="AF942" s="342"/>
      <c r="AG942" s="342"/>
      <c r="AH942" s="343"/>
      <c r="AI942" s="346"/>
      <c r="AJ942" s="347"/>
      <c r="AK942" s="347"/>
      <c r="AL942" s="347"/>
      <c r="AM942" s="347"/>
      <c r="AN942" s="347"/>
      <c r="AO942" s="347"/>
      <c r="AP942" s="347"/>
      <c r="AQ942" s="347"/>
      <c r="AR942" s="347"/>
      <c r="AS942" s="347"/>
      <c r="AT942" s="347"/>
      <c r="AU942" s="348"/>
      <c r="AV942" s="697"/>
      <c r="AW942" s="698"/>
      <c r="AX942" s="698"/>
      <c r="AY942" s="699"/>
    </row>
    <row r="943" spans="2:51" ht="24.75" customHeight="1">
      <c r="B943" s="313"/>
      <c r="C943" s="314"/>
      <c r="D943" s="314"/>
      <c r="E943" s="314"/>
      <c r="F943" s="314"/>
      <c r="G943" s="315"/>
      <c r="H943" s="341"/>
      <c r="I943" s="342"/>
      <c r="J943" s="342"/>
      <c r="K943" s="342"/>
      <c r="L943" s="343"/>
      <c r="M943" s="346"/>
      <c r="N943" s="347"/>
      <c r="O943" s="347"/>
      <c r="P943" s="347"/>
      <c r="Q943" s="347"/>
      <c r="R943" s="347"/>
      <c r="S943" s="347"/>
      <c r="T943" s="347"/>
      <c r="U943" s="347"/>
      <c r="V943" s="347"/>
      <c r="W943" s="347"/>
      <c r="X943" s="347"/>
      <c r="Y943" s="348"/>
      <c r="Z943" s="697"/>
      <c r="AA943" s="698"/>
      <c r="AB943" s="698"/>
      <c r="AC943" s="698"/>
      <c r="AD943" s="341"/>
      <c r="AE943" s="342"/>
      <c r="AF943" s="342"/>
      <c r="AG943" s="342"/>
      <c r="AH943" s="343"/>
      <c r="AI943" s="346"/>
      <c r="AJ943" s="347"/>
      <c r="AK943" s="347"/>
      <c r="AL943" s="347"/>
      <c r="AM943" s="347"/>
      <c r="AN943" s="347"/>
      <c r="AO943" s="347"/>
      <c r="AP943" s="347"/>
      <c r="AQ943" s="347"/>
      <c r="AR943" s="347"/>
      <c r="AS943" s="347"/>
      <c r="AT943" s="347"/>
      <c r="AU943" s="348"/>
      <c r="AV943" s="697"/>
      <c r="AW943" s="698"/>
      <c r="AX943" s="698"/>
      <c r="AY943" s="699"/>
    </row>
    <row r="944" spans="2:51" ht="24.75" customHeight="1">
      <c r="B944" s="313"/>
      <c r="C944" s="314"/>
      <c r="D944" s="314"/>
      <c r="E944" s="314"/>
      <c r="F944" s="314"/>
      <c r="G944" s="315"/>
      <c r="H944" s="341"/>
      <c r="I944" s="342"/>
      <c r="J944" s="342"/>
      <c r="K944" s="342"/>
      <c r="L944" s="343"/>
      <c r="M944" s="346"/>
      <c r="N944" s="347"/>
      <c r="O944" s="347"/>
      <c r="P944" s="347"/>
      <c r="Q944" s="347"/>
      <c r="R944" s="347"/>
      <c r="S944" s="347"/>
      <c r="T944" s="347"/>
      <c r="U944" s="347"/>
      <c r="V944" s="347"/>
      <c r="W944" s="347"/>
      <c r="X944" s="347"/>
      <c r="Y944" s="348"/>
      <c r="Z944" s="697"/>
      <c r="AA944" s="698"/>
      <c r="AB944" s="698"/>
      <c r="AC944" s="698"/>
      <c r="AD944" s="341"/>
      <c r="AE944" s="342"/>
      <c r="AF944" s="342"/>
      <c r="AG944" s="342"/>
      <c r="AH944" s="343"/>
      <c r="AI944" s="346"/>
      <c r="AJ944" s="347"/>
      <c r="AK944" s="347"/>
      <c r="AL944" s="347"/>
      <c r="AM944" s="347"/>
      <c r="AN944" s="347"/>
      <c r="AO944" s="347"/>
      <c r="AP944" s="347"/>
      <c r="AQ944" s="347"/>
      <c r="AR944" s="347"/>
      <c r="AS944" s="347"/>
      <c r="AT944" s="347"/>
      <c r="AU944" s="348"/>
      <c r="AV944" s="697"/>
      <c r="AW944" s="698"/>
      <c r="AX944" s="698"/>
      <c r="AY944" s="699"/>
    </row>
    <row r="945" spans="2:51" ht="24.75" customHeight="1">
      <c r="B945" s="313"/>
      <c r="C945" s="314"/>
      <c r="D945" s="314"/>
      <c r="E945" s="314"/>
      <c r="F945" s="314"/>
      <c r="G945" s="315"/>
      <c r="H945" s="341"/>
      <c r="I945" s="342"/>
      <c r="J945" s="342"/>
      <c r="K945" s="342"/>
      <c r="L945" s="343"/>
      <c r="M945" s="346"/>
      <c r="N945" s="347"/>
      <c r="O945" s="347"/>
      <c r="P945" s="347"/>
      <c r="Q945" s="347"/>
      <c r="R945" s="347"/>
      <c r="S945" s="347"/>
      <c r="T945" s="347"/>
      <c r="U945" s="347"/>
      <c r="V945" s="347"/>
      <c r="W945" s="347"/>
      <c r="X945" s="347"/>
      <c r="Y945" s="348"/>
      <c r="Z945" s="697"/>
      <c r="AA945" s="698"/>
      <c r="AB945" s="698"/>
      <c r="AC945" s="698"/>
      <c r="AD945" s="341"/>
      <c r="AE945" s="342"/>
      <c r="AF945" s="342"/>
      <c r="AG945" s="342"/>
      <c r="AH945" s="343"/>
      <c r="AI945" s="346"/>
      <c r="AJ945" s="347"/>
      <c r="AK945" s="347"/>
      <c r="AL945" s="347"/>
      <c r="AM945" s="347"/>
      <c r="AN945" s="347"/>
      <c r="AO945" s="347"/>
      <c r="AP945" s="347"/>
      <c r="AQ945" s="347"/>
      <c r="AR945" s="347"/>
      <c r="AS945" s="347"/>
      <c r="AT945" s="347"/>
      <c r="AU945" s="348"/>
      <c r="AV945" s="697"/>
      <c r="AW945" s="698"/>
      <c r="AX945" s="698"/>
      <c r="AY945" s="699"/>
    </row>
    <row r="946" spans="2:51" ht="24.75" customHeight="1">
      <c r="B946" s="313"/>
      <c r="C946" s="314"/>
      <c r="D946" s="314"/>
      <c r="E946" s="314"/>
      <c r="F946" s="314"/>
      <c r="G946" s="315"/>
      <c r="H946" s="642"/>
      <c r="I946" s="595"/>
      <c r="J946" s="595"/>
      <c r="K946" s="595"/>
      <c r="L946" s="596"/>
      <c r="M946" s="643"/>
      <c r="N946" s="644"/>
      <c r="O946" s="644"/>
      <c r="P946" s="644"/>
      <c r="Q946" s="644"/>
      <c r="R946" s="644"/>
      <c r="S946" s="644"/>
      <c r="T946" s="644"/>
      <c r="U946" s="644"/>
      <c r="V946" s="644"/>
      <c r="W946" s="644"/>
      <c r="X946" s="644"/>
      <c r="Y946" s="645"/>
      <c r="Z946" s="646"/>
      <c r="AA946" s="647"/>
      <c r="AB946" s="647"/>
      <c r="AC946" s="647"/>
      <c r="AD946" s="642"/>
      <c r="AE946" s="595"/>
      <c r="AF946" s="595"/>
      <c r="AG946" s="595"/>
      <c r="AH946" s="596"/>
      <c r="AI946" s="643"/>
      <c r="AJ946" s="644"/>
      <c r="AK946" s="644"/>
      <c r="AL946" s="644"/>
      <c r="AM946" s="644"/>
      <c r="AN946" s="644"/>
      <c r="AO946" s="644"/>
      <c r="AP946" s="644"/>
      <c r="AQ946" s="644"/>
      <c r="AR946" s="644"/>
      <c r="AS946" s="644"/>
      <c r="AT946" s="644"/>
      <c r="AU946" s="645"/>
      <c r="AV946" s="646"/>
      <c r="AW946" s="647"/>
      <c r="AX946" s="647"/>
      <c r="AY946" s="648"/>
    </row>
    <row r="947" spans="2:51" ht="24.75" customHeight="1">
      <c r="B947" s="313"/>
      <c r="C947" s="314"/>
      <c r="D947" s="314"/>
      <c r="E947" s="314"/>
      <c r="F947" s="314"/>
      <c r="G947" s="315"/>
      <c r="H947" s="716" t="s">
        <v>35</v>
      </c>
      <c r="I947" s="368"/>
      <c r="J947" s="368"/>
      <c r="K947" s="368"/>
      <c r="L947" s="368"/>
      <c r="M947" s="717"/>
      <c r="N947" s="718"/>
      <c r="O947" s="718"/>
      <c r="P947" s="718"/>
      <c r="Q947" s="718"/>
      <c r="R947" s="718"/>
      <c r="S947" s="718"/>
      <c r="T947" s="718"/>
      <c r="U947" s="718"/>
      <c r="V947" s="718"/>
      <c r="W947" s="718"/>
      <c r="X947" s="718"/>
      <c r="Y947" s="719"/>
      <c r="Z947" s="639">
        <f>SUM(Z939:AC946)</f>
        <v>0</v>
      </c>
      <c r="AA947" s="640"/>
      <c r="AB947" s="640"/>
      <c r="AC947" s="736"/>
      <c r="AD947" s="716" t="s">
        <v>35</v>
      </c>
      <c r="AE947" s="368"/>
      <c r="AF947" s="368"/>
      <c r="AG947" s="368"/>
      <c r="AH947" s="368"/>
      <c r="AI947" s="717"/>
      <c r="AJ947" s="718"/>
      <c r="AK947" s="718"/>
      <c r="AL947" s="718"/>
      <c r="AM947" s="718"/>
      <c r="AN947" s="718"/>
      <c r="AO947" s="718"/>
      <c r="AP947" s="718"/>
      <c r="AQ947" s="718"/>
      <c r="AR947" s="718"/>
      <c r="AS947" s="718"/>
      <c r="AT947" s="718"/>
      <c r="AU947" s="719"/>
      <c r="AV947" s="639">
        <f>SUM(AV939:AY946)</f>
        <v>0</v>
      </c>
      <c r="AW947" s="640"/>
      <c r="AX947" s="640"/>
      <c r="AY947" s="641"/>
    </row>
    <row r="948" spans="2:51" ht="24.75" customHeight="1">
      <c r="B948" s="313"/>
      <c r="C948" s="314"/>
      <c r="D948" s="314"/>
      <c r="E948" s="314"/>
      <c r="F948" s="314"/>
      <c r="G948" s="315"/>
      <c r="H948" s="721" t="s">
        <v>1285</v>
      </c>
      <c r="I948" s="724"/>
      <c r="J948" s="724"/>
      <c r="K948" s="724"/>
      <c r="L948" s="724"/>
      <c r="M948" s="724"/>
      <c r="N948" s="724"/>
      <c r="O948" s="724"/>
      <c r="P948" s="724"/>
      <c r="Q948" s="724"/>
      <c r="R948" s="724"/>
      <c r="S948" s="724"/>
      <c r="T948" s="724"/>
      <c r="U948" s="724"/>
      <c r="V948" s="724"/>
      <c r="W948" s="724"/>
      <c r="X948" s="724"/>
      <c r="Y948" s="724"/>
      <c r="Z948" s="724"/>
      <c r="AA948" s="724"/>
      <c r="AB948" s="724"/>
      <c r="AC948" s="737"/>
      <c r="AD948" s="721" t="s">
        <v>1284</v>
      </c>
      <c r="AE948" s="724"/>
      <c r="AF948" s="724"/>
      <c r="AG948" s="724"/>
      <c r="AH948" s="724"/>
      <c r="AI948" s="724"/>
      <c r="AJ948" s="724"/>
      <c r="AK948" s="724"/>
      <c r="AL948" s="724"/>
      <c r="AM948" s="724"/>
      <c r="AN948" s="724"/>
      <c r="AO948" s="724"/>
      <c r="AP948" s="724"/>
      <c r="AQ948" s="724"/>
      <c r="AR948" s="724"/>
      <c r="AS948" s="724"/>
      <c r="AT948" s="724"/>
      <c r="AU948" s="724"/>
      <c r="AV948" s="724"/>
      <c r="AW948" s="724"/>
      <c r="AX948" s="724"/>
      <c r="AY948" s="725"/>
    </row>
    <row r="949" spans="2:51" ht="24.75" customHeight="1">
      <c r="B949" s="313"/>
      <c r="C949" s="314"/>
      <c r="D949" s="314"/>
      <c r="E949" s="314"/>
      <c r="F949" s="314"/>
      <c r="G949" s="315"/>
      <c r="H949" s="726" t="s">
        <v>60</v>
      </c>
      <c r="I949" s="519"/>
      <c r="J949" s="519"/>
      <c r="K949" s="519"/>
      <c r="L949" s="519"/>
      <c r="M949" s="329" t="s">
        <v>143</v>
      </c>
      <c r="N949" s="290"/>
      <c r="O949" s="290"/>
      <c r="P949" s="290"/>
      <c r="Q949" s="290"/>
      <c r="R949" s="290"/>
      <c r="S949" s="290"/>
      <c r="T949" s="290"/>
      <c r="U949" s="290"/>
      <c r="V949" s="290"/>
      <c r="W949" s="290"/>
      <c r="X949" s="290"/>
      <c r="Y949" s="731"/>
      <c r="Z949" s="323" t="s">
        <v>144</v>
      </c>
      <c r="AA949" s="732"/>
      <c r="AB949" s="732"/>
      <c r="AC949" s="738"/>
      <c r="AD949" s="726" t="s">
        <v>60</v>
      </c>
      <c r="AE949" s="519"/>
      <c r="AF949" s="519"/>
      <c r="AG949" s="519"/>
      <c r="AH949" s="519"/>
      <c r="AI949" s="329" t="s">
        <v>143</v>
      </c>
      <c r="AJ949" s="290"/>
      <c r="AK949" s="290"/>
      <c r="AL949" s="290"/>
      <c r="AM949" s="290"/>
      <c r="AN949" s="290"/>
      <c r="AO949" s="290"/>
      <c r="AP949" s="290"/>
      <c r="AQ949" s="290"/>
      <c r="AR949" s="290"/>
      <c r="AS949" s="290"/>
      <c r="AT949" s="290"/>
      <c r="AU949" s="731"/>
      <c r="AV949" s="323" t="s">
        <v>144</v>
      </c>
      <c r="AW949" s="732"/>
      <c r="AX949" s="732"/>
      <c r="AY949" s="733"/>
    </row>
    <row r="950" spans="2:51" ht="24.75" customHeight="1">
      <c r="B950" s="313"/>
      <c r="C950" s="314"/>
      <c r="D950" s="314"/>
      <c r="E950" s="314"/>
      <c r="F950" s="314"/>
      <c r="G950" s="315"/>
      <c r="H950" s="703"/>
      <c r="I950" s="600"/>
      <c r="J950" s="600"/>
      <c r="K950" s="600"/>
      <c r="L950" s="601"/>
      <c r="M950" s="704"/>
      <c r="N950" s="734"/>
      <c r="O950" s="734"/>
      <c r="P950" s="734"/>
      <c r="Q950" s="734"/>
      <c r="R950" s="734"/>
      <c r="S950" s="734"/>
      <c r="T950" s="734"/>
      <c r="U950" s="734"/>
      <c r="V950" s="734"/>
      <c r="W950" s="734"/>
      <c r="X950" s="734"/>
      <c r="Y950" s="735"/>
      <c r="Z950" s="694"/>
      <c r="AA950" s="695"/>
      <c r="AB950" s="695"/>
      <c r="AC950" s="739"/>
      <c r="AD950" s="703"/>
      <c r="AE950" s="600"/>
      <c r="AF950" s="600"/>
      <c r="AG950" s="600"/>
      <c r="AH950" s="601"/>
      <c r="AI950" s="704"/>
      <c r="AJ950" s="734"/>
      <c r="AK950" s="734"/>
      <c r="AL950" s="734"/>
      <c r="AM950" s="734"/>
      <c r="AN950" s="734"/>
      <c r="AO950" s="734"/>
      <c r="AP950" s="734"/>
      <c r="AQ950" s="734"/>
      <c r="AR950" s="734"/>
      <c r="AS950" s="734"/>
      <c r="AT950" s="734"/>
      <c r="AU950" s="735"/>
      <c r="AV950" s="694"/>
      <c r="AW950" s="695"/>
      <c r="AX950" s="695"/>
      <c r="AY950" s="696"/>
    </row>
    <row r="951" spans="2:51" ht="24.75" customHeight="1">
      <c r="B951" s="313"/>
      <c r="C951" s="314"/>
      <c r="D951" s="314"/>
      <c r="E951" s="314"/>
      <c r="F951" s="314"/>
      <c r="G951" s="315"/>
      <c r="H951" s="341"/>
      <c r="I951" s="342"/>
      <c r="J951" s="342"/>
      <c r="K951" s="342"/>
      <c r="L951" s="343"/>
      <c r="M951" s="346"/>
      <c r="N951" s="347"/>
      <c r="O951" s="347"/>
      <c r="P951" s="347"/>
      <c r="Q951" s="347"/>
      <c r="R951" s="347"/>
      <c r="S951" s="347"/>
      <c r="T951" s="347"/>
      <c r="U951" s="347"/>
      <c r="V951" s="347"/>
      <c r="W951" s="347"/>
      <c r="X951" s="347"/>
      <c r="Y951" s="348"/>
      <c r="Z951" s="697"/>
      <c r="AA951" s="698"/>
      <c r="AB951" s="698"/>
      <c r="AC951" s="720"/>
      <c r="AD951" s="341"/>
      <c r="AE951" s="342"/>
      <c r="AF951" s="342"/>
      <c r="AG951" s="342"/>
      <c r="AH951" s="343"/>
      <c r="AI951" s="346"/>
      <c r="AJ951" s="347"/>
      <c r="AK951" s="347"/>
      <c r="AL951" s="347"/>
      <c r="AM951" s="347"/>
      <c r="AN951" s="347"/>
      <c r="AO951" s="347"/>
      <c r="AP951" s="347"/>
      <c r="AQ951" s="347"/>
      <c r="AR951" s="347"/>
      <c r="AS951" s="347"/>
      <c r="AT951" s="347"/>
      <c r="AU951" s="348"/>
      <c r="AV951" s="697"/>
      <c r="AW951" s="698"/>
      <c r="AX951" s="698"/>
      <c r="AY951" s="699"/>
    </row>
    <row r="952" spans="2:51" ht="24.75" customHeight="1">
      <c r="B952" s="313"/>
      <c r="C952" s="314"/>
      <c r="D952" s="314"/>
      <c r="E952" s="314"/>
      <c r="F952" s="314"/>
      <c r="G952" s="315"/>
      <c r="H952" s="341"/>
      <c r="I952" s="342"/>
      <c r="J952" s="342"/>
      <c r="K952" s="342"/>
      <c r="L952" s="343"/>
      <c r="M952" s="346"/>
      <c r="N952" s="347"/>
      <c r="O952" s="347"/>
      <c r="P952" s="347"/>
      <c r="Q952" s="347"/>
      <c r="R952" s="347"/>
      <c r="S952" s="347"/>
      <c r="T952" s="347"/>
      <c r="U952" s="347"/>
      <c r="V952" s="347"/>
      <c r="W952" s="347"/>
      <c r="X952" s="347"/>
      <c r="Y952" s="348"/>
      <c r="Z952" s="697"/>
      <c r="AA952" s="698"/>
      <c r="AB952" s="698"/>
      <c r="AC952" s="720"/>
      <c r="AD952" s="341"/>
      <c r="AE952" s="342"/>
      <c r="AF952" s="342"/>
      <c r="AG952" s="342"/>
      <c r="AH952" s="343"/>
      <c r="AI952" s="346"/>
      <c r="AJ952" s="347"/>
      <c r="AK952" s="347"/>
      <c r="AL952" s="347"/>
      <c r="AM952" s="347"/>
      <c r="AN952" s="347"/>
      <c r="AO952" s="347"/>
      <c r="AP952" s="347"/>
      <c r="AQ952" s="347"/>
      <c r="AR952" s="347"/>
      <c r="AS952" s="347"/>
      <c r="AT952" s="347"/>
      <c r="AU952" s="348"/>
      <c r="AV952" s="697"/>
      <c r="AW952" s="698"/>
      <c r="AX952" s="698"/>
      <c r="AY952" s="699"/>
    </row>
    <row r="953" spans="2:51" ht="24.75" customHeight="1">
      <c r="B953" s="313"/>
      <c r="C953" s="314"/>
      <c r="D953" s="314"/>
      <c r="E953" s="314"/>
      <c r="F953" s="314"/>
      <c r="G953" s="315"/>
      <c r="H953" s="341"/>
      <c r="I953" s="342"/>
      <c r="J953" s="342"/>
      <c r="K953" s="342"/>
      <c r="L953" s="343"/>
      <c r="M953" s="346"/>
      <c r="N953" s="347"/>
      <c r="O953" s="347"/>
      <c r="P953" s="347"/>
      <c r="Q953" s="347"/>
      <c r="R953" s="347"/>
      <c r="S953" s="347"/>
      <c r="T953" s="347"/>
      <c r="U953" s="347"/>
      <c r="V953" s="347"/>
      <c r="W953" s="347"/>
      <c r="X953" s="347"/>
      <c r="Y953" s="348"/>
      <c r="Z953" s="697"/>
      <c r="AA953" s="698"/>
      <c r="AB953" s="698"/>
      <c r="AC953" s="720"/>
      <c r="AD953" s="341"/>
      <c r="AE953" s="342"/>
      <c r="AF953" s="342"/>
      <c r="AG953" s="342"/>
      <c r="AH953" s="343"/>
      <c r="AI953" s="346"/>
      <c r="AJ953" s="347"/>
      <c r="AK953" s="347"/>
      <c r="AL953" s="347"/>
      <c r="AM953" s="347"/>
      <c r="AN953" s="347"/>
      <c r="AO953" s="347"/>
      <c r="AP953" s="347"/>
      <c r="AQ953" s="347"/>
      <c r="AR953" s="347"/>
      <c r="AS953" s="347"/>
      <c r="AT953" s="347"/>
      <c r="AU953" s="348"/>
      <c r="AV953" s="697"/>
      <c r="AW953" s="698"/>
      <c r="AX953" s="698"/>
      <c r="AY953" s="699"/>
    </row>
    <row r="954" spans="2:51" ht="24.75" customHeight="1">
      <c r="B954" s="313"/>
      <c r="C954" s="314"/>
      <c r="D954" s="314"/>
      <c r="E954" s="314"/>
      <c r="F954" s="314"/>
      <c r="G954" s="315"/>
      <c r="H954" s="341"/>
      <c r="I954" s="342"/>
      <c r="J954" s="342"/>
      <c r="K954" s="342"/>
      <c r="L954" s="343"/>
      <c r="M954" s="346"/>
      <c r="N954" s="347"/>
      <c r="O954" s="347"/>
      <c r="P954" s="347"/>
      <c r="Q954" s="347"/>
      <c r="R954" s="347"/>
      <c r="S954" s="347"/>
      <c r="T954" s="347"/>
      <c r="U954" s="347"/>
      <c r="V954" s="347"/>
      <c r="W954" s="347"/>
      <c r="X954" s="347"/>
      <c r="Y954" s="348"/>
      <c r="Z954" s="697"/>
      <c r="AA954" s="698"/>
      <c r="AB954" s="698"/>
      <c r="AC954" s="698"/>
      <c r="AD954" s="341"/>
      <c r="AE954" s="342"/>
      <c r="AF954" s="342"/>
      <c r="AG954" s="342"/>
      <c r="AH954" s="343"/>
      <c r="AI954" s="346"/>
      <c r="AJ954" s="347"/>
      <c r="AK954" s="347"/>
      <c r="AL954" s="347"/>
      <c r="AM954" s="347"/>
      <c r="AN954" s="347"/>
      <c r="AO954" s="347"/>
      <c r="AP954" s="347"/>
      <c r="AQ954" s="347"/>
      <c r="AR954" s="347"/>
      <c r="AS954" s="347"/>
      <c r="AT954" s="347"/>
      <c r="AU954" s="348"/>
      <c r="AV954" s="697"/>
      <c r="AW954" s="698"/>
      <c r="AX954" s="698"/>
      <c r="AY954" s="699"/>
    </row>
    <row r="955" spans="2:51" ht="24.75" customHeight="1">
      <c r="B955" s="313"/>
      <c r="C955" s="314"/>
      <c r="D955" s="314"/>
      <c r="E955" s="314"/>
      <c r="F955" s="314"/>
      <c r="G955" s="315"/>
      <c r="H955" s="341"/>
      <c r="I955" s="342"/>
      <c r="J955" s="342"/>
      <c r="K955" s="342"/>
      <c r="L955" s="343"/>
      <c r="M955" s="346"/>
      <c r="N955" s="347"/>
      <c r="O955" s="347"/>
      <c r="P955" s="347"/>
      <c r="Q955" s="347"/>
      <c r="R955" s="347"/>
      <c r="S955" s="347"/>
      <c r="T955" s="347"/>
      <c r="U955" s="347"/>
      <c r="V955" s="347"/>
      <c r="W955" s="347"/>
      <c r="X955" s="347"/>
      <c r="Y955" s="348"/>
      <c r="Z955" s="697"/>
      <c r="AA955" s="698"/>
      <c r="AB955" s="698"/>
      <c r="AC955" s="698"/>
      <c r="AD955" s="341"/>
      <c r="AE955" s="342"/>
      <c r="AF955" s="342"/>
      <c r="AG955" s="342"/>
      <c r="AH955" s="343"/>
      <c r="AI955" s="346"/>
      <c r="AJ955" s="347"/>
      <c r="AK955" s="347"/>
      <c r="AL955" s="347"/>
      <c r="AM955" s="347"/>
      <c r="AN955" s="347"/>
      <c r="AO955" s="347"/>
      <c r="AP955" s="347"/>
      <c r="AQ955" s="347"/>
      <c r="AR955" s="347"/>
      <c r="AS955" s="347"/>
      <c r="AT955" s="347"/>
      <c r="AU955" s="348"/>
      <c r="AV955" s="697"/>
      <c r="AW955" s="698"/>
      <c r="AX955" s="698"/>
      <c r="AY955" s="699"/>
    </row>
    <row r="956" spans="2:51" ht="24.75" customHeight="1">
      <c r="B956" s="313"/>
      <c r="C956" s="314"/>
      <c r="D956" s="314"/>
      <c r="E956" s="314"/>
      <c r="F956" s="314"/>
      <c r="G956" s="315"/>
      <c r="H956" s="341"/>
      <c r="I956" s="342"/>
      <c r="J956" s="342"/>
      <c r="K956" s="342"/>
      <c r="L956" s="343"/>
      <c r="M956" s="346"/>
      <c r="N956" s="347"/>
      <c r="O956" s="347"/>
      <c r="P956" s="347"/>
      <c r="Q956" s="347"/>
      <c r="R956" s="347"/>
      <c r="S956" s="347"/>
      <c r="T956" s="347"/>
      <c r="U956" s="347"/>
      <c r="V956" s="347"/>
      <c r="W956" s="347"/>
      <c r="X956" s="347"/>
      <c r="Y956" s="348"/>
      <c r="Z956" s="697"/>
      <c r="AA956" s="698"/>
      <c r="AB956" s="698"/>
      <c r="AC956" s="698"/>
      <c r="AD956" s="341"/>
      <c r="AE956" s="342"/>
      <c r="AF956" s="342"/>
      <c r="AG956" s="342"/>
      <c r="AH956" s="343"/>
      <c r="AI956" s="346"/>
      <c r="AJ956" s="347"/>
      <c r="AK956" s="347"/>
      <c r="AL956" s="347"/>
      <c r="AM956" s="347"/>
      <c r="AN956" s="347"/>
      <c r="AO956" s="347"/>
      <c r="AP956" s="347"/>
      <c r="AQ956" s="347"/>
      <c r="AR956" s="347"/>
      <c r="AS956" s="347"/>
      <c r="AT956" s="347"/>
      <c r="AU956" s="348"/>
      <c r="AV956" s="697"/>
      <c r="AW956" s="698"/>
      <c r="AX956" s="698"/>
      <c r="AY956" s="699"/>
    </row>
    <row r="957" spans="2:51" ht="24.75" customHeight="1">
      <c r="B957" s="313"/>
      <c r="C957" s="314"/>
      <c r="D957" s="314"/>
      <c r="E957" s="314"/>
      <c r="F957" s="314"/>
      <c r="G957" s="315"/>
      <c r="H957" s="642"/>
      <c r="I957" s="595"/>
      <c r="J957" s="595"/>
      <c r="K957" s="595"/>
      <c r="L957" s="596"/>
      <c r="M957" s="643"/>
      <c r="N957" s="644"/>
      <c r="O957" s="644"/>
      <c r="P957" s="644"/>
      <c r="Q957" s="644"/>
      <c r="R957" s="644"/>
      <c r="S957" s="644"/>
      <c r="T957" s="644"/>
      <c r="U957" s="644"/>
      <c r="V957" s="644"/>
      <c r="W957" s="644"/>
      <c r="X957" s="644"/>
      <c r="Y957" s="645"/>
      <c r="Z957" s="646"/>
      <c r="AA957" s="647"/>
      <c r="AB957" s="647"/>
      <c r="AC957" s="647"/>
      <c r="AD957" s="642"/>
      <c r="AE957" s="595"/>
      <c r="AF957" s="595"/>
      <c r="AG957" s="595"/>
      <c r="AH957" s="596"/>
      <c r="AI957" s="643"/>
      <c r="AJ957" s="644"/>
      <c r="AK957" s="644"/>
      <c r="AL957" s="644"/>
      <c r="AM957" s="644"/>
      <c r="AN957" s="644"/>
      <c r="AO957" s="644"/>
      <c r="AP957" s="644"/>
      <c r="AQ957" s="644"/>
      <c r="AR957" s="644"/>
      <c r="AS957" s="644"/>
      <c r="AT957" s="644"/>
      <c r="AU957" s="645"/>
      <c r="AV957" s="646"/>
      <c r="AW957" s="647"/>
      <c r="AX957" s="647"/>
      <c r="AY957" s="648"/>
    </row>
    <row r="958" spans="2:51" ht="24.75" customHeight="1">
      <c r="B958" s="313"/>
      <c r="C958" s="314"/>
      <c r="D958" s="314"/>
      <c r="E958" s="314"/>
      <c r="F958" s="314"/>
      <c r="G958" s="315"/>
      <c r="H958" s="716" t="s">
        <v>35</v>
      </c>
      <c r="I958" s="368"/>
      <c r="J958" s="368"/>
      <c r="K958" s="368"/>
      <c r="L958" s="368"/>
      <c r="M958" s="717"/>
      <c r="N958" s="718"/>
      <c r="O958" s="718"/>
      <c r="P958" s="718"/>
      <c r="Q958" s="718"/>
      <c r="R958" s="718"/>
      <c r="S958" s="718"/>
      <c r="T958" s="718"/>
      <c r="U958" s="718"/>
      <c r="V958" s="718"/>
      <c r="W958" s="718"/>
      <c r="X958" s="718"/>
      <c r="Y958" s="719"/>
      <c r="Z958" s="639">
        <f>SUM(Z950:AC957)</f>
        <v>0</v>
      </c>
      <c r="AA958" s="640"/>
      <c r="AB958" s="640"/>
      <c r="AC958" s="736"/>
      <c r="AD958" s="716" t="s">
        <v>35</v>
      </c>
      <c r="AE958" s="368"/>
      <c r="AF958" s="368"/>
      <c r="AG958" s="368"/>
      <c r="AH958" s="368"/>
      <c r="AI958" s="717"/>
      <c r="AJ958" s="718"/>
      <c r="AK958" s="718"/>
      <c r="AL958" s="718"/>
      <c r="AM958" s="718"/>
      <c r="AN958" s="718"/>
      <c r="AO958" s="718"/>
      <c r="AP958" s="718"/>
      <c r="AQ958" s="718"/>
      <c r="AR958" s="718"/>
      <c r="AS958" s="718"/>
      <c r="AT958" s="718"/>
      <c r="AU958" s="719"/>
      <c r="AV958" s="639">
        <f>SUM(AV950:AY957)</f>
        <v>0</v>
      </c>
      <c r="AW958" s="640"/>
      <c r="AX958" s="640"/>
      <c r="AY958" s="641"/>
    </row>
    <row r="959" spans="2:51" ht="24.75" customHeight="1">
      <c r="B959" s="313"/>
      <c r="C959" s="314"/>
      <c r="D959" s="314"/>
      <c r="E959" s="314"/>
      <c r="F959" s="314"/>
      <c r="G959" s="315"/>
      <c r="H959" s="721" t="s">
        <v>1283</v>
      </c>
      <c r="I959" s="724"/>
      <c r="J959" s="724"/>
      <c r="K959" s="724"/>
      <c r="L959" s="724"/>
      <c r="M959" s="724"/>
      <c r="N959" s="724"/>
      <c r="O959" s="724"/>
      <c r="P959" s="724"/>
      <c r="Q959" s="724"/>
      <c r="R959" s="724"/>
      <c r="S959" s="724"/>
      <c r="T959" s="724"/>
      <c r="U959" s="724"/>
      <c r="V959" s="724"/>
      <c r="W959" s="724"/>
      <c r="X959" s="724"/>
      <c r="Y959" s="724"/>
      <c r="Z959" s="724"/>
      <c r="AA959" s="724"/>
      <c r="AB959" s="724"/>
      <c r="AC959" s="737"/>
      <c r="AD959" s="721" t="s">
        <v>1282</v>
      </c>
      <c r="AE959" s="724"/>
      <c r="AF959" s="724"/>
      <c r="AG959" s="724"/>
      <c r="AH959" s="724"/>
      <c r="AI959" s="724"/>
      <c r="AJ959" s="724"/>
      <c r="AK959" s="724"/>
      <c r="AL959" s="724"/>
      <c r="AM959" s="724"/>
      <c r="AN959" s="724"/>
      <c r="AO959" s="724"/>
      <c r="AP959" s="724"/>
      <c r="AQ959" s="724"/>
      <c r="AR959" s="724"/>
      <c r="AS959" s="724"/>
      <c r="AT959" s="724"/>
      <c r="AU959" s="724"/>
      <c r="AV959" s="724"/>
      <c r="AW959" s="724"/>
      <c r="AX959" s="724"/>
      <c r="AY959" s="725"/>
    </row>
    <row r="960" spans="2:51" ht="24.75" customHeight="1">
      <c r="B960" s="313"/>
      <c r="C960" s="314"/>
      <c r="D960" s="314"/>
      <c r="E960" s="314"/>
      <c r="F960" s="314"/>
      <c r="G960" s="315"/>
      <c r="H960" s="726" t="s">
        <v>60</v>
      </c>
      <c r="I960" s="519"/>
      <c r="J960" s="519"/>
      <c r="K960" s="519"/>
      <c r="L960" s="519"/>
      <c r="M960" s="329" t="s">
        <v>143</v>
      </c>
      <c r="N960" s="290"/>
      <c r="O960" s="290"/>
      <c r="P960" s="290"/>
      <c r="Q960" s="290"/>
      <c r="R960" s="290"/>
      <c r="S960" s="290"/>
      <c r="T960" s="290"/>
      <c r="U960" s="290"/>
      <c r="V960" s="290"/>
      <c r="W960" s="290"/>
      <c r="X960" s="290"/>
      <c r="Y960" s="731"/>
      <c r="Z960" s="323" t="s">
        <v>144</v>
      </c>
      <c r="AA960" s="732"/>
      <c r="AB960" s="732"/>
      <c r="AC960" s="738"/>
      <c r="AD960" s="726" t="s">
        <v>60</v>
      </c>
      <c r="AE960" s="519"/>
      <c r="AF960" s="519"/>
      <c r="AG960" s="519"/>
      <c r="AH960" s="519"/>
      <c r="AI960" s="329" t="s">
        <v>143</v>
      </c>
      <c r="AJ960" s="290"/>
      <c r="AK960" s="290"/>
      <c r="AL960" s="290"/>
      <c r="AM960" s="290"/>
      <c r="AN960" s="290"/>
      <c r="AO960" s="290"/>
      <c r="AP960" s="290"/>
      <c r="AQ960" s="290"/>
      <c r="AR960" s="290"/>
      <c r="AS960" s="290"/>
      <c r="AT960" s="290"/>
      <c r="AU960" s="731"/>
      <c r="AV960" s="323" t="s">
        <v>144</v>
      </c>
      <c r="AW960" s="732"/>
      <c r="AX960" s="732"/>
      <c r="AY960" s="733"/>
    </row>
    <row r="961" spans="2:51" ht="24.75" customHeight="1">
      <c r="B961" s="313"/>
      <c r="C961" s="314"/>
      <c r="D961" s="314"/>
      <c r="E961" s="314"/>
      <c r="F961" s="314"/>
      <c r="G961" s="315"/>
      <c r="H961" s="703"/>
      <c r="I961" s="600"/>
      <c r="J961" s="600"/>
      <c r="K961" s="600"/>
      <c r="L961" s="601"/>
      <c r="M961" s="704"/>
      <c r="N961" s="734"/>
      <c r="O961" s="734"/>
      <c r="P961" s="734"/>
      <c r="Q961" s="734"/>
      <c r="R961" s="734"/>
      <c r="S961" s="734"/>
      <c r="T961" s="734"/>
      <c r="U961" s="734"/>
      <c r="V961" s="734"/>
      <c r="W961" s="734"/>
      <c r="X961" s="734"/>
      <c r="Y961" s="735"/>
      <c r="Z961" s="694"/>
      <c r="AA961" s="695"/>
      <c r="AB961" s="695"/>
      <c r="AC961" s="739"/>
      <c r="AD961" s="703"/>
      <c r="AE961" s="600"/>
      <c r="AF961" s="600"/>
      <c r="AG961" s="600"/>
      <c r="AH961" s="601"/>
      <c r="AI961" s="704"/>
      <c r="AJ961" s="734"/>
      <c r="AK961" s="734"/>
      <c r="AL961" s="734"/>
      <c r="AM961" s="734"/>
      <c r="AN961" s="734"/>
      <c r="AO961" s="734"/>
      <c r="AP961" s="734"/>
      <c r="AQ961" s="734"/>
      <c r="AR961" s="734"/>
      <c r="AS961" s="734"/>
      <c r="AT961" s="734"/>
      <c r="AU961" s="735"/>
      <c r="AV961" s="694"/>
      <c r="AW961" s="695"/>
      <c r="AX961" s="695"/>
      <c r="AY961" s="696"/>
    </row>
    <row r="962" spans="2:51" ht="24.75" customHeight="1">
      <c r="B962" s="313"/>
      <c r="C962" s="314"/>
      <c r="D962" s="314"/>
      <c r="E962" s="314"/>
      <c r="F962" s="314"/>
      <c r="G962" s="315"/>
      <c r="H962" s="341"/>
      <c r="I962" s="342"/>
      <c r="J962" s="342"/>
      <c r="K962" s="342"/>
      <c r="L962" s="343"/>
      <c r="M962" s="346"/>
      <c r="N962" s="347"/>
      <c r="O962" s="347"/>
      <c r="P962" s="347"/>
      <c r="Q962" s="347"/>
      <c r="R962" s="347"/>
      <c r="S962" s="347"/>
      <c r="T962" s="347"/>
      <c r="U962" s="347"/>
      <c r="V962" s="347"/>
      <c r="W962" s="347"/>
      <c r="X962" s="347"/>
      <c r="Y962" s="348"/>
      <c r="Z962" s="697"/>
      <c r="AA962" s="698"/>
      <c r="AB962" s="698"/>
      <c r="AC962" s="720"/>
      <c r="AD962" s="341"/>
      <c r="AE962" s="342"/>
      <c r="AF962" s="342"/>
      <c r="AG962" s="342"/>
      <c r="AH962" s="343"/>
      <c r="AI962" s="346"/>
      <c r="AJ962" s="347"/>
      <c r="AK962" s="347"/>
      <c r="AL962" s="347"/>
      <c r="AM962" s="347"/>
      <c r="AN962" s="347"/>
      <c r="AO962" s="347"/>
      <c r="AP962" s="347"/>
      <c r="AQ962" s="347"/>
      <c r="AR962" s="347"/>
      <c r="AS962" s="347"/>
      <c r="AT962" s="347"/>
      <c r="AU962" s="348"/>
      <c r="AV962" s="697"/>
      <c r="AW962" s="698"/>
      <c r="AX962" s="698"/>
      <c r="AY962" s="699"/>
    </row>
    <row r="963" spans="2:51" ht="24.75" customHeight="1">
      <c r="B963" s="313"/>
      <c r="C963" s="314"/>
      <c r="D963" s="314"/>
      <c r="E963" s="314"/>
      <c r="F963" s="314"/>
      <c r="G963" s="315"/>
      <c r="H963" s="341"/>
      <c r="I963" s="342"/>
      <c r="J963" s="342"/>
      <c r="K963" s="342"/>
      <c r="L963" s="343"/>
      <c r="M963" s="346"/>
      <c r="N963" s="347"/>
      <c r="O963" s="347"/>
      <c r="P963" s="347"/>
      <c r="Q963" s="347"/>
      <c r="R963" s="347"/>
      <c r="S963" s="347"/>
      <c r="T963" s="347"/>
      <c r="U963" s="347"/>
      <c r="V963" s="347"/>
      <c r="W963" s="347"/>
      <c r="X963" s="347"/>
      <c r="Y963" s="348"/>
      <c r="Z963" s="697"/>
      <c r="AA963" s="698"/>
      <c r="AB963" s="698"/>
      <c r="AC963" s="720"/>
      <c r="AD963" s="341"/>
      <c r="AE963" s="342"/>
      <c r="AF963" s="342"/>
      <c r="AG963" s="342"/>
      <c r="AH963" s="343"/>
      <c r="AI963" s="346"/>
      <c r="AJ963" s="347"/>
      <c r="AK963" s="347"/>
      <c r="AL963" s="347"/>
      <c r="AM963" s="347"/>
      <c r="AN963" s="347"/>
      <c r="AO963" s="347"/>
      <c r="AP963" s="347"/>
      <c r="AQ963" s="347"/>
      <c r="AR963" s="347"/>
      <c r="AS963" s="347"/>
      <c r="AT963" s="347"/>
      <c r="AU963" s="348"/>
      <c r="AV963" s="697"/>
      <c r="AW963" s="698"/>
      <c r="AX963" s="698"/>
      <c r="AY963" s="699"/>
    </row>
    <row r="964" spans="2:51" ht="24.75" customHeight="1">
      <c r="B964" s="313"/>
      <c r="C964" s="314"/>
      <c r="D964" s="314"/>
      <c r="E964" s="314"/>
      <c r="F964" s="314"/>
      <c r="G964" s="315"/>
      <c r="H964" s="341"/>
      <c r="I964" s="342"/>
      <c r="J964" s="342"/>
      <c r="K964" s="342"/>
      <c r="L964" s="343"/>
      <c r="M964" s="346"/>
      <c r="N964" s="347"/>
      <c r="O964" s="347"/>
      <c r="P964" s="347"/>
      <c r="Q964" s="347"/>
      <c r="R964" s="347"/>
      <c r="S964" s="347"/>
      <c r="T964" s="347"/>
      <c r="U964" s="347"/>
      <c r="V964" s="347"/>
      <c r="W964" s="347"/>
      <c r="X964" s="347"/>
      <c r="Y964" s="348"/>
      <c r="Z964" s="697"/>
      <c r="AA964" s="698"/>
      <c r="AB964" s="698"/>
      <c r="AC964" s="720"/>
      <c r="AD964" s="341"/>
      <c r="AE964" s="342"/>
      <c r="AF964" s="342"/>
      <c r="AG964" s="342"/>
      <c r="AH964" s="343"/>
      <c r="AI964" s="346"/>
      <c r="AJ964" s="347"/>
      <c r="AK964" s="347"/>
      <c r="AL964" s="347"/>
      <c r="AM964" s="347"/>
      <c r="AN964" s="347"/>
      <c r="AO964" s="347"/>
      <c r="AP964" s="347"/>
      <c r="AQ964" s="347"/>
      <c r="AR964" s="347"/>
      <c r="AS964" s="347"/>
      <c r="AT964" s="347"/>
      <c r="AU964" s="348"/>
      <c r="AV964" s="697"/>
      <c r="AW964" s="698"/>
      <c r="AX964" s="698"/>
      <c r="AY964" s="699"/>
    </row>
    <row r="965" spans="2:51" ht="24.75" customHeight="1">
      <c r="B965" s="313"/>
      <c r="C965" s="314"/>
      <c r="D965" s="314"/>
      <c r="E965" s="314"/>
      <c r="F965" s="314"/>
      <c r="G965" s="315"/>
      <c r="H965" s="341"/>
      <c r="I965" s="342"/>
      <c r="J965" s="342"/>
      <c r="K965" s="342"/>
      <c r="L965" s="343"/>
      <c r="M965" s="346"/>
      <c r="N965" s="347"/>
      <c r="O965" s="347"/>
      <c r="P965" s="347"/>
      <c r="Q965" s="347"/>
      <c r="R965" s="347"/>
      <c r="S965" s="347"/>
      <c r="T965" s="347"/>
      <c r="U965" s="347"/>
      <c r="V965" s="347"/>
      <c r="W965" s="347"/>
      <c r="X965" s="347"/>
      <c r="Y965" s="348"/>
      <c r="Z965" s="697"/>
      <c r="AA965" s="698"/>
      <c r="AB965" s="698"/>
      <c r="AC965" s="698"/>
      <c r="AD965" s="341"/>
      <c r="AE965" s="342"/>
      <c r="AF965" s="342"/>
      <c r="AG965" s="342"/>
      <c r="AH965" s="343"/>
      <c r="AI965" s="346"/>
      <c r="AJ965" s="347"/>
      <c r="AK965" s="347"/>
      <c r="AL965" s="347"/>
      <c r="AM965" s="347"/>
      <c r="AN965" s="347"/>
      <c r="AO965" s="347"/>
      <c r="AP965" s="347"/>
      <c r="AQ965" s="347"/>
      <c r="AR965" s="347"/>
      <c r="AS965" s="347"/>
      <c r="AT965" s="347"/>
      <c r="AU965" s="348"/>
      <c r="AV965" s="697"/>
      <c r="AW965" s="698"/>
      <c r="AX965" s="698"/>
      <c r="AY965" s="699"/>
    </row>
    <row r="966" spans="2:51" ht="24.75" customHeight="1">
      <c r="B966" s="313"/>
      <c r="C966" s="314"/>
      <c r="D966" s="314"/>
      <c r="E966" s="314"/>
      <c r="F966" s="314"/>
      <c r="G966" s="315"/>
      <c r="H966" s="341"/>
      <c r="I966" s="342"/>
      <c r="J966" s="342"/>
      <c r="K966" s="342"/>
      <c r="L966" s="343"/>
      <c r="M966" s="346"/>
      <c r="N966" s="347"/>
      <c r="O966" s="347"/>
      <c r="P966" s="347"/>
      <c r="Q966" s="347"/>
      <c r="R966" s="347"/>
      <c r="S966" s="347"/>
      <c r="T966" s="347"/>
      <c r="U966" s="347"/>
      <c r="V966" s="347"/>
      <c r="W966" s="347"/>
      <c r="X966" s="347"/>
      <c r="Y966" s="348"/>
      <c r="Z966" s="697"/>
      <c r="AA966" s="698"/>
      <c r="AB966" s="698"/>
      <c r="AC966" s="698"/>
      <c r="AD966" s="341"/>
      <c r="AE966" s="342"/>
      <c r="AF966" s="342"/>
      <c r="AG966" s="342"/>
      <c r="AH966" s="343"/>
      <c r="AI966" s="346"/>
      <c r="AJ966" s="347"/>
      <c r="AK966" s="347"/>
      <c r="AL966" s="347"/>
      <c r="AM966" s="347"/>
      <c r="AN966" s="347"/>
      <c r="AO966" s="347"/>
      <c r="AP966" s="347"/>
      <c r="AQ966" s="347"/>
      <c r="AR966" s="347"/>
      <c r="AS966" s="347"/>
      <c r="AT966" s="347"/>
      <c r="AU966" s="348"/>
      <c r="AV966" s="697"/>
      <c r="AW966" s="698"/>
      <c r="AX966" s="698"/>
      <c r="AY966" s="699"/>
    </row>
    <row r="967" spans="2:51" ht="24.75" customHeight="1">
      <c r="B967" s="313"/>
      <c r="C967" s="314"/>
      <c r="D967" s="314"/>
      <c r="E967" s="314"/>
      <c r="F967" s="314"/>
      <c r="G967" s="315"/>
      <c r="H967" s="341"/>
      <c r="I967" s="342"/>
      <c r="J967" s="342"/>
      <c r="K967" s="342"/>
      <c r="L967" s="343"/>
      <c r="M967" s="346"/>
      <c r="N967" s="347"/>
      <c r="O967" s="347"/>
      <c r="P967" s="347"/>
      <c r="Q967" s="347"/>
      <c r="R967" s="347"/>
      <c r="S967" s="347"/>
      <c r="T967" s="347"/>
      <c r="U967" s="347"/>
      <c r="V967" s="347"/>
      <c r="W967" s="347"/>
      <c r="X967" s="347"/>
      <c r="Y967" s="348"/>
      <c r="Z967" s="697"/>
      <c r="AA967" s="698"/>
      <c r="AB967" s="698"/>
      <c r="AC967" s="698"/>
      <c r="AD967" s="341"/>
      <c r="AE967" s="342"/>
      <c r="AF967" s="342"/>
      <c r="AG967" s="342"/>
      <c r="AH967" s="343"/>
      <c r="AI967" s="346"/>
      <c r="AJ967" s="347"/>
      <c r="AK967" s="347"/>
      <c r="AL967" s="347"/>
      <c r="AM967" s="347"/>
      <c r="AN967" s="347"/>
      <c r="AO967" s="347"/>
      <c r="AP967" s="347"/>
      <c r="AQ967" s="347"/>
      <c r="AR967" s="347"/>
      <c r="AS967" s="347"/>
      <c r="AT967" s="347"/>
      <c r="AU967" s="348"/>
      <c r="AV967" s="697"/>
      <c r="AW967" s="698"/>
      <c r="AX967" s="698"/>
      <c r="AY967" s="699"/>
    </row>
    <row r="968" spans="2:51" ht="24.75" customHeight="1">
      <c r="B968" s="313"/>
      <c r="C968" s="314"/>
      <c r="D968" s="314"/>
      <c r="E968" s="314"/>
      <c r="F968" s="314"/>
      <c r="G968" s="315"/>
      <c r="H968" s="642"/>
      <c r="I968" s="595"/>
      <c r="J968" s="595"/>
      <c r="K968" s="595"/>
      <c r="L968" s="596"/>
      <c r="M968" s="643"/>
      <c r="N968" s="644"/>
      <c r="O968" s="644"/>
      <c r="P968" s="644"/>
      <c r="Q968" s="644"/>
      <c r="R968" s="644"/>
      <c r="S968" s="644"/>
      <c r="T968" s="644"/>
      <c r="U968" s="644"/>
      <c r="V968" s="644"/>
      <c r="W968" s="644"/>
      <c r="X968" s="644"/>
      <c r="Y968" s="645"/>
      <c r="Z968" s="646"/>
      <c r="AA968" s="647"/>
      <c r="AB968" s="647"/>
      <c r="AC968" s="647"/>
      <c r="AD968" s="642"/>
      <c r="AE968" s="595"/>
      <c r="AF968" s="595"/>
      <c r="AG968" s="595"/>
      <c r="AH968" s="596"/>
      <c r="AI968" s="643"/>
      <c r="AJ968" s="644"/>
      <c r="AK968" s="644"/>
      <c r="AL968" s="644"/>
      <c r="AM968" s="644"/>
      <c r="AN968" s="644"/>
      <c r="AO968" s="644"/>
      <c r="AP968" s="644"/>
      <c r="AQ968" s="644"/>
      <c r="AR968" s="644"/>
      <c r="AS968" s="644"/>
      <c r="AT968" s="644"/>
      <c r="AU968" s="645"/>
      <c r="AV968" s="646"/>
      <c r="AW968" s="647"/>
      <c r="AX968" s="647"/>
      <c r="AY968" s="648"/>
    </row>
    <row r="969" spans="2:51" ht="24.75" customHeight="1" thickBot="1">
      <c r="B969" s="316"/>
      <c r="C969" s="317"/>
      <c r="D969" s="317"/>
      <c r="E969" s="317"/>
      <c r="F969" s="317"/>
      <c r="G969" s="318"/>
      <c r="H969" s="740" t="s">
        <v>35</v>
      </c>
      <c r="I969" s="741"/>
      <c r="J969" s="741"/>
      <c r="K969" s="741"/>
      <c r="L969" s="741"/>
      <c r="M969" s="742"/>
      <c r="N969" s="743"/>
      <c r="O969" s="743"/>
      <c r="P969" s="743"/>
      <c r="Q969" s="743"/>
      <c r="R969" s="743"/>
      <c r="S969" s="743"/>
      <c r="T969" s="743"/>
      <c r="U969" s="743"/>
      <c r="V969" s="743"/>
      <c r="W969" s="743"/>
      <c r="X969" s="743"/>
      <c r="Y969" s="744"/>
      <c r="Z969" s="745">
        <f>SUM(Z961:AC968)</f>
        <v>0</v>
      </c>
      <c r="AA969" s="746"/>
      <c r="AB969" s="746"/>
      <c r="AC969" s="747"/>
      <c r="AD969" s="740" t="s">
        <v>35</v>
      </c>
      <c r="AE969" s="741"/>
      <c r="AF969" s="741"/>
      <c r="AG969" s="741"/>
      <c r="AH969" s="741"/>
      <c r="AI969" s="742"/>
      <c r="AJ969" s="743"/>
      <c r="AK969" s="743"/>
      <c r="AL969" s="743"/>
      <c r="AM969" s="743"/>
      <c r="AN969" s="743"/>
      <c r="AO969" s="743"/>
      <c r="AP969" s="743"/>
      <c r="AQ969" s="743"/>
      <c r="AR969" s="743"/>
      <c r="AS969" s="743"/>
      <c r="AT969" s="743"/>
      <c r="AU969" s="744"/>
      <c r="AV969" s="745">
        <f>SUM(AV961:AY968)</f>
        <v>0</v>
      </c>
      <c r="AW969" s="746"/>
      <c r="AX969" s="746"/>
      <c r="AY969" s="748"/>
    </row>
    <row r="971" spans="2:51" ht="23.25" customHeight="1">
      <c r="B971" s="53" t="s">
        <v>121</v>
      </c>
      <c r="C971" s="53"/>
      <c r="D971" s="53"/>
      <c r="E971" s="210"/>
      <c r="F971" s="210"/>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c r="AJ971" s="308"/>
      <c r="AK971" s="308"/>
      <c r="AL971" s="308"/>
      <c r="AM971" s="308"/>
      <c r="AN971" s="308"/>
      <c r="AO971" s="308"/>
      <c r="AP971" s="308"/>
      <c r="AQ971" s="308"/>
      <c r="AR971" s="308"/>
      <c r="AS971" s="308"/>
      <c r="AT971" s="308"/>
      <c r="AU971" s="308"/>
      <c r="AV971" s="308"/>
      <c r="AW971" s="308"/>
      <c r="AX971" s="308"/>
      <c r="AY971" s="210"/>
    </row>
    <row r="972" spans="2:51" ht="14.25">
      <c r="C972" s="55" t="s">
        <v>1306</v>
      </c>
    </row>
    <row r="973" spans="2:51">
      <c r="C973" s="213" t="s">
        <v>1289</v>
      </c>
    </row>
    <row r="974" spans="2:51" ht="34.5" customHeight="1">
      <c r="B974" s="264"/>
      <c r="C974" s="264"/>
      <c r="D974" s="269" t="s">
        <v>1305</v>
      </c>
      <c r="E974" s="269"/>
      <c r="F974" s="269"/>
      <c r="G974" s="269"/>
      <c r="H974" s="269"/>
      <c r="I974" s="269"/>
      <c r="J974" s="269"/>
      <c r="K974" s="269"/>
      <c r="L974" s="269"/>
      <c r="M974" s="269"/>
      <c r="N974" s="269" t="s">
        <v>1304</v>
      </c>
      <c r="O974" s="269"/>
      <c r="P974" s="269"/>
      <c r="Q974" s="269"/>
      <c r="R974" s="269"/>
      <c r="S974" s="269"/>
      <c r="T974" s="269"/>
      <c r="U974" s="269"/>
      <c r="V974" s="269"/>
      <c r="W974" s="269"/>
      <c r="X974" s="269"/>
      <c r="Y974" s="269"/>
      <c r="Z974" s="269"/>
      <c r="AA974" s="269"/>
      <c r="AB974" s="269"/>
      <c r="AC974" s="269"/>
      <c r="AD974" s="269"/>
      <c r="AE974" s="269"/>
      <c r="AF974" s="269"/>
      <c r="AG974" s="269"/>
      <c r="AH974" s="269"/>
      <c r="AI974" s="269"/>
      <c r="AJ974" s="269"/>
      <c r="AK974" s="269"/>
      <c r="AL974" s="297" t="s">
        <v>1303</v>
      </c>
      <c r="AM974" s="269"/>
      <c r="AN974" s="269"/>
      <c r="AO974" s="269"/>
      <c r="AP974" s="269"/>
      <c r="AQ974" s="269"/>
      <c r="AR974" s="269" t="s">
        <v>160</v>
      </c>
      <c r="AS974" s="269"/>
      <c r="AT974" s="269"/>
      <c r="AU974" s="269"/>
      <c r="AV974" s="269" t="s">
        <v>161</v>
      </c>
      <c r="AW974" s="269"/>
      <c r="AX974" s="269"/>
    </row>
    <row r="975" spans="2:51" ht="24" customHeight="1">
      <c r="B975" s="264">
        <v>1</v>
      </c>
      <c r="C975" s="264">
        <v>1</v>
      </c>
      <c r="D975" s="266" t="s">
        <v>1334</v>
      </c>
      <c r="E975" s="266"/>
      <c r="F975" s="266"/>
      <c r="G975" s="266"/>
      <c r="H975" s="266"/>
      <c r="I975" s="266"/>
      <c r="J975" s="266"/>
      <c r="K975" s="266"/>
      <c r="L975" s="266"/>
      <c r="M975" s="266"/>
      <c r="N975" s="758" t="s">
        <v>1332</v>
      </c>
      <c r="O975" s="662"/>
      <c r="P975" s="662"/>
      <c r="Q975" s="662"/>
      <c r="R975" s="662"/>
      <c r="S975" s="662"/>
      <c r="T975" s="662"/>
      <c r="U975" s="662"/>
      <c r="V975" s="662"/>
      <c r="W975" s="662"/>
      <c r="X975" s="662"/>
      <c r="Y975" s="662"/>
      <c r="Z975" s="662"/>
      <c r="AA975" s="662"/>
      <c r="AB975" s="662"/>
      <c r="AC975" s="662"/>
      <c r="AD975" s="662"/>
      <c r="AE975" s="662"/>
      <c r="AF975" s="662"/>
      <c r="AG975" s="662"/>
      <c r="AH975" s="662"/>
      <c r="AI975" s="662"/>
      <c r="AJ975" s="662"/>
      <c r="AK975" s="759"/>
      <c r="AL975" s="267">
        <v>0.01</v>
      </c>
      <c r="AM975" s="266"/>
      <c r="AN975" s="266"/>
      <c r="AO975" s="266"/>
      <c r="AP975" s="266"/>
      <c r="AQ975" s="266"/>
      <c r="AR975" s="266"/>
      <c r="AS975" s="266"/>
      <c r="AT975" s="266"/>
      <c r="AU975" s="266"/>
      <c r="AV975" s="266"/>
      <c r="AW975" s="266"/>
      <c r="AX975" s="266"/>
    </row>
    <row r="976" spans="2:51" ht="24" customHeight="1">
      <c r="B976" s="264">
        <v>2</v>
      </c>
      <c r="C976" s="264">
        <v>1</v>
      </c>
      <c r="D976" s="266" t="s">
        <v>1333</v>
      </c>
      <c r="E976" s="266"/>
      <c r="F976" s="266"/>
      <c r="G976" s="266"/>
      <c r="H976" s="266"/>
      <c r="I976" s="266"/>
      <c r="J976" s="266"/>
      <c r="K976" s="266"/>
      <c r="L976" s="266"/>
      <c r="M976" s="266"/>
      <c r="N976" s="266" t="s">
        <v>1332</v>
      </c>
      <c r="O976" s="266"/>
      <c r="P976" s="266"/>
      <c r="Q976" s="266"/>
      <c r="R976" s="266"/>
      <c r="S976" s="266"/>
      <c r="T976" s="266"/>
      <c r="U976" s="266"/>
      <c r="V976" s="266"/>
      <c r="W976" s="266"/>
      <c r="X976" s="266"/>
      <c r="Y976" s="266"/>
      <c r="Z976" s="266"/>
      <c r="AA976" s="266"/>
      <c r="AB976" s="266"/>
      <c r="AC976" s="266"/>
      <c r="AD976" s="266"/>
      <c r="AE976" s="266"/>
      <c r="AF976" s="266"/>
      <c r="AG976" s="266"/>
      <c r="AH976" s="266"/>
      <c r="AI976" s="266"/>
      <c r="AJ976" s="266"/>
      <c r="AK976" s="266"/>
      <c r="AL976" s="267">
        <v>0.01</v>
      </c>
      <c r="AM976" s="266"/>
      <c r="AN976" s="266"/>
      <c r="AO976" s="266"/>
      <c r="AP976" s="266"/>
      <c r="AQ976" s="266"/>
      <c r="AR976" s="266"/>
      <c r="AS976" s="266"/>
      <c r="AT976" s="266"/>
      <c r="AU976" s="266"/>
      <c r="AV976" s="266"/>
      <c r="AW976" s="266"/>
      <c r="AX976" s="266"/>
    </row>
    <row r="977" spans="2:50" ht="24" customHeight="1">
      <c r="B977" s="264">
        <v>3</v>
      </c>
      <c r="C977" s="264">
        <v>1</v>
      </c>
      <c r="D977" s="266"/>
      <c r="E977" s="266"/>
      <c r="F977" s="266"/>
      <c r="G977" s="266"/>
      <c r="H977" s="266"/>
      <c r="I977" s="266"/>
      <c r="J977" s="266"/>
      <c r="K977" s="266"/>
      <c r="L977" s="266"/>
      <c r="M977" s="266"/>
      <c r="N977" s="266"/>
      <c r="O977" s="266"/>
      <c r="P977" s="266"/>
      <c r="Q977" s="266"/>
      <c r="R977" s="266"/>
      <c r="S977" s="266"/>
      <c r="T977" s="266"/>
      <c r="U977" s="266"/>
      <c r="V977" s="266"/>
      <c r="W977" s="266"/>
      <c r="X977" s="266"/>
      <c r="Y977" s="266"/>
      <c r="Z977" s="266"/>
      <c r="AA977" s="266"/>
      <c r="AB977" s="266"/>
      <c r="AC977" s="266"/>
      <c r="AD977" s="266"/>
      <c r="AE977" s="266"/>
      <c r="AF977" s="266"/>
      <c r="AG977" s="266"/>
      <c r="AH977" s="266"/>
      <c r="AI977" s="266"/>
      <c r="AJ977" s="266"/>
      <c r="AK977" s="266"/>
      <c r="AL977" s="267"/>
      <c r="AM977" s="266"/>
      <c r="AN977" s="266"/>
      <c r="AO977" s="266"/>
      <c r="AP977" s="266"/>
      <c r="AQ977" s="266"/>
      <c r="AR977" s="266"/>
      <c r="AS977" s="266"/>
      <c r="AT977" s="266"/>
      <c r="AU977" s="266"/>
      <c r="AV977" s="266"/>
      <c r="AW977" s="266"/>
      <c r="AX977" s="266"/>
    </row>
    <row r="978" spans="2:50" ht="24" customHeight="1">
      <c r="B978" s="264">
        <v>4</v>
      </c>
      <c r="C978" s="264">
        <v>1</v>
      </c>
      <c r="D978" s="266"/>
      <c r="E978" s="266"/>
      <c r="F978" s="266"/>
      <c r="G978" s="266"/>
      <c r="H978" s="266"/>
      <c r="I978" s="266"/>
      <c r="J978" s="266"/>
      <c r="K978" s="266"/>
      <c r="L978" s="266"/>
      <c r="M978" s="266"/>
      <c r="N978" s="266"/>
      <c r="O978" s="266"/>
      <c r="P978" s="266"/>
      <c r="Q978" s="266"/>
      <c r="R978" s="266"/>
      <c r="S978" s="266"/>
      <c r="T978" s="266"/>
      <c r="U978" s="266"/>
      <c r="V978" s="266"/>
      <c r="W978" s="266"/>
      <c r="X978" s="266"/>
      <c r="Y978" s="266"/>
      <c r="Z978" s="266"/>
      <c r="AA978" s="266"/>
      <c r="AB978" s="266"/>
      <c r="AC978" s="266"/>
      <c r="AD978" s="266"/>
      <c r="AE978" s="266"/>
      <c r="AF978" s="266"/>
      <c r="AG978" s="266"/>
      <c r="AH978" s="266"/>
      <c r="AI978" s="266"/>
      <c r="AJ978" s="266"/>
      <c r="AK978" s="266"/>
      <c r="AL978" s="267"/>
      <c r="AM978" s="266"/>
      <c r="AN978" s="266"/>
      <c r="AO978" s="266"/>
      <c r="AP978" s="266"/>
      <c r="AQ978" s="266"/>
      <c r="AR978" s="266"/>
      <c r="AS978" s="266"/>
      <c r="AT978" s="266"/>
      <c r="AU978" s="266"/>
      <c r="AV978" s="266"/>
      <c r="AW978" s="266"/>
      <c r="AX978" s="266"/>
    </row>
    <row r="979" spans="2:50" ht="24" customHeight="1">
      <c r="B979" s="264">
        <v>5</v>
      </c>
      <c r="C979" s="264">
        <v>1</v>
      </c>
      <c r="D979" s="266"/>
      <c r="E979" s="266"/>
      <c r="F979" s="266"/>
      <c r="G979" s="266"/>
      <c r="H979" s="266"/>
      <c r="I979" s="266"/>
      <c r="J979" s="266"/>
      <c r="K979" s="266"/>
      <c r="L979" s="266"/>
      <c r="M979" s="266"/>
      <c r="N979" s="266"/>
      <c r="O979" s="266"/>
      <c r="P979" s="266"/>
      <c r="Q979" s="266"/>
      <c r="R979" s="266"/>
      <c r="S979" s="266"/>
      <c r="T979" s="266"/>
      <c r="U979" s="266"/>
      <c r="V979" s="266"/>
      <c r="W979" s="266"/>
      <c r="X979" s="266"/>
      <c r="Y979" s="266"/>
      <c r="Z979" s="266"/>
      <c r="AA979" s="266"/>
      <c r="AB979" s="266"/>
      <c r="AC979" s="266"/>
      <c r="AD979" s="266"/>
      <c r="AE979" s="266"/>
      <c r="AF979" s="266"/>
      <c r="AG979" s="266"/>
      <c r="AH979" s="266"/>
      <c r="AI979" s="266"/>
      <c r="AJ979" s="266"/>
      <c r="AK979" s="266"/>
      <c r="AL979" s="267"/>
      <c r="AM979" s="266"/>
      <c r="AN979" s="266"/>
      <c r="AO979" s="266"/>
      <c r="AP979" s="266"/>
      <c r="AQ979" s="266"/>
      <c r="AR979" s="266"/>
      <c r="AS979" s="266"/>
      <c r="AT979" s="266"/>
      <c r="AU979" s="266"/>
      <c r="AV979" s="266"/>
      <c r="AW979" s="266"/>
      <c r="AX979" s="266"/>
    </row>
    <row r="980" spans="2:50" ht="24" customHeight="1">
      <c r="B980" s="264">
        <v>6</v>
      </c>
      <c r="C980" s="264">
        <v>1</v>
      </c>
      <c r="D980" s="266"/>
      <c r="E980" s="266"/>
      <c r="F980" s="266"/>
      <c r="G980" s="266"/>
      <c r="H980" s="266"/>
      <c r="I980" s="266"/>
      <c r="J980" s="266"/>
      <c r="K980" s="266"/>
      <c r="L980" s="266"/>
      <c r="M980" s="266"/>
      <c r="N980" s="266"/>
      <c r="O980" s="266"/>
      <c r="P980" s="266"/>
      <c r="Q980" s="266"/>
      <c r="R980" s="266"/>
      <c r="S980" s="266"/>
      <c r="T980" s="266"/>
      <c r="U980" s="266"/>
      <c r="V980" s="266"/>
      <c r="W980" s="266"/>
      <c r="X980" s="266"/>
      <c r="Y980" s="266"/>
      <c r="Z980" s="266"/>
      <c r="AA980" s="266"/>
      <c r="AB980" s="266"/>
      <c r="AC980" s="266"/>
      <c r="AD980" s="266"/>
      <c r="AE980" s="266"/>
      <c r="AF980" s="266"/>
      <c r="AG980" s="266"/>
      <c r="AH980" s="266"/>
      <c r="AI980" s="266"/>
      <c r="AJ980" s="266"/>
      <c r="AK980" s="266"/>
      <c r="AL980" s="267"/>
      <c r="AM980" s="266"/>
      <c r="AN980" s="266"/>
      <c r="AO980" s="266"/>
      <c r="AP980" s="266"/>
      <c r="AQ980" s="266"/>
      <c r="AR980" s="266"/>
      <c r="AS980" s="266"/>
      <c r="AT980" s="266"/>
      <c r="AU980" s="266"/>
      <c r="AV980" s="266"/>
      <c r="AW980" s="266"/>
      <c r="AX980" s="266"/>
    </row>
    <row r="981" spans="2:50" ht="24" customHeight="1">
      <c r="B981" s="264">
        <v>7</v>
      </c>
      <c r="C981" s="264">
        <v>1</v>
      </c>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66"/>
      <c r="AE981" s="266"/>
      <c r="AF981" s="266"/>
      <c r="AG981" s="266"/>
      <c r="AH981" s="266"/>
      <c r="AI981" s="266"/>
      <c r="AJ981" s="266"/>
      <c r="AK981" s="266"/>
      <c r="AL981" s="267"/>
      <c r="AM981" s="266"/>
      <c r="AN981" s="266"/>
      <c r="AO981" s="266"/>
      <c r="AP981" s="266"/>
      <c r="AQ981" s="266"/>
      <c r="AR981" s="266"/>
      <c r="AS981" s="266"/>
      <c r="AT981" s="266"/>
      <c r="AU981" s="266"/>
      <c r="AV981" s="266"/>
      <c r="AW981" s="266"/>
      <c r="AX981" s="266"/>
    </row>
    <row r="982" spans="2:50" ht="24" customHeight="1">
      <c r="B982" s="264">
        <v>8</v>
      </c>
      <c r="C982" s="264">
        <v>1</v>
      </c>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66"/>
      <c r="AE982" s="266"/>
      <c r="AF982" s="266"/>
      <c r="AG982" s="266"/>
      <c r="AH982" s="266"/>
      <c r="AI982" s="266"/>
      <c r="AJ982" s="266"/>
      <c r="AK982" s="266"/>
      <c r="AL982" s="267"/>
      <c r="AM982" s="266"/>
      <c r="AN982" s="266"/>
      <c r="AO982" s="266"/>
      <c r="AP982" s="266"/>
      <c r="AQ982" s="266"/>
      <c r="AR982" s="266"/>
      <c r="AS982" s="266"/>
      <c r="AT982" s="266"/>
      <c r="AU982" s="266"/>
      <c r="AV982" s="266"/>
      <c r="AW982" s="266"/>
      <c r="AX982" s="266"/>
    </row>
    <row r="983" spans="2:50" ht="24" customHeight="1">
      <c r="B983" s="264">
        <v>9</v>
      </c>
      <c r="C983" s="264">
        <v>1</v>
      </c>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66"/>
      <c r="AE983" s="266"/>
      <c r="AF983" s="266"/>
      <c r="AG983" s="266"/>
      <c r="AH983" s="266"/>
      <c r="AI983" s="266"/>
      <c r="AJ983" s="266"/>
      <c r="AK983" s="266"/>
      <c r="AL983" s="267"/>
      <c r="AM983" s="266"/>
      <c r="AN983" s="266"/>
      <c r="AO983" s="266"/>
      <c r="AP983" s="266"/>
      <c r="AQ983" s="266"/>
      <c r="AR983" s="266"/>
      <c r="AS983" s="266"/>
      <c r="AT983" s="266"/>
      <c r="AU983" s="266"/>
      <c r="AV983" s="266"/>
      <c r="AW983" s="266"/>
      <c r="AX983" s="266"/>
    </row>
    <row r="984" spans="2:50" ht="24" customHeight="1">
      <c r="B984" s="264">
        <v>10</v>
      </c>
      <c r="C984" s="264">
        <v>1</v>
      </c>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66"/>
      <c r="AE984" s="266"/>
      <c r="AF984" s="266"/>
      <c r="AG984" s="266"/>
      <c r="AH984" s="266"/>
      <c r="AI984" s="266"/>
      <c r="AJ984" s="266"/>
      <c r="AK984" s="266"/>
      <c r="AL984" s="267"/>
      <c r="AM984" s="266"/>
      <c r="AN984" s="266"/>
      <c r="AO984" s="266"/>
      <c r="AP984" s="266"/>
      <c r="AQ984" s="266"/>
      <c r="AR984" s="266"/>
      <c r="AS984" s="266"/>
      <c r="AT984" s="266"/>
      <c r="AU984" s="266"/>
      <c r="AV984" s="266"/>
      <c r="AW984" s="266"/>
      <c r="AX984" s="266"/>
    </row>
    <row r="986" spans="2:50" ht="23.25" hidden="1" customHeight="1">
      <c r="B986" s="213" t="s">
        <v>165</v>
      </c>
    </row>
    <row r="987" spans="2:50" ht="36" hidden="1" customHeight="1">
      <c r="B987" s="269" t="s">
        <v>166</v>
      </c>
      <c r="C987" s="269"/>
      <c r="D987" s="269"/>
      <c r="E987" s="269"/>
      <c r="F987" s="269"/>
      <c r="G987" s="269"/>
      <c r="H987" s="269"/>
      <c r="I987" s="469"/>
      <c r="J987" s="469"/>
      <c r="K987" s="469"/>
      <c r="L987" s="469"/>
      <c r="M987" s="469"/>
      <c r="N987" s="469"/>
      <c r="O987" s="469"/>
      <c r="P987" s="469"/>
      <c r="Q987" s="469"/>
      <c r="R987" s="469"/>
      <c r="S987" s="469"/>
      <c r="T987" s="469"/>
      <c r="U987" s="469"/>
      <c r="V987" s="469"/>
      <c r="W987" s="469"/>
      <c r="X987" s="469"/>
      <c r="Y987" s="469"/>
    </row>
    <row r="988" spans="2:50" ht="36" hidden="1" customHeight="1">
      <c r="B988" s="760" t="s">
        <v>167</v>
      </c>
      <c r="C988" s="756"/>
      <c r="D988" s="756"/>
      <c r="E988" s="756"/>
      <c r="F988" s="756"/>
      <c r="G988" s="756"/>
      <c r="H988" s="757"/>
      <c r="I988" s="382" t="s">
        <v>1316</v>
      </c>
      <c r="J988" s="368"/>
      <c r="K988" s="368"/>
      <c r="L988" s="368"/>
      <c r="M988" s="381"/>
      <c r="N988" s="755" t="s">
        <v>169</v>
      </c>
      <c r="O988" s="756"/>
      <c r="P988" s="756"/>
      <c r="Q988" s="756"/>
      <c r="R988" s="756"/>
      <c r="S988" s="756"/>
      <c r="T988" s="757"/>
      <c r="U988" s="382" t="s">
        <v>1316</v>
      </c>
      <c r="V988" s="368"/>
      <c r="W988" s="368"/>
      <c r="X988" s="368"/>
      <c r="Y988" s="381"/>
      <c r="Z988" s="755" t="s">
        <v>170</v>
      </c>
      <c r="AA988" s="756"/>
      <c r="AB988" s="756"/>
      <c r="AC988" s="756"/>
      <c r="AD988" s="756"/>
      <c r="AE988" s="756"/>
      <c r="AF988" s="757"/>
      <c r="AG988" s="382" t="s">
        <v>1316</v>
      </c>
      <c r="AH988" s="368"/>
      <c r="AI988" s="368"/>
      <c r="AJ988" s="368"/>
      <c r="AK988" s="381"/>
      <c r="AL988" s="755" t="s">
        <v>171</v>
      </c>
      <c r="AM988" s="756"/>
      <c r="AN988" s="756"/>
      <c r="AO988" s="756"/>
      <c r="AP988" s="756"/>
      <c r="AQ988" s="756"/>
      <c r="AR988" s="757"/>
      <c r="AS988" s="382" t="s">
        <v>1316</v>
      </c>
      <c r="AT988" s="368"/>
      <c r="AU988" s="368"/>
      <c r="AV988" s="368"/>
      <c r="AW988" s="381"/>
    </row>
    <row r="989" spans="2:50" ht="36" hidden="1" customHeight="1">
      <c r="B989" s="755" t="s">
        <v>172</v>
      </c>
      <c r="C989" s="756"/>
      <c r="D989" s="756"/>
      <c r="E989" s="756"/>
      <c r="F989" s="756"/>
      <c r="G989" s="756"/>
      <c r="H989" s="757"/>
      <c r="I989" s="758"/>
      <c r="J989" s="662"/>
      <c r="K989" s="662"/>
      <c r="L989" s="662"/>
      <c r="M989" s="759"/>
      <c r="N989" s="755" t="s">
        <v>173</v>
      </c>
      <c r="O989" s="756"/>
      <c r="P989" s="756"/>
      <c r="Q989" s="756"/>
      <c r="R989" s="756"/>
      <c r="S989" s="756"/>
      <c r="T989" s="757"/>
      <c r="U989" s="758"/>
      <c r="V989" s="662"/>
      <c r="W989" s="662"/>
      <c r="X989" s="662"/>
      <c r="Y989" s="759"/>
      <c r="Z989" s="755" t="s">
        <v>174</v>
      </c>
      <c r="AA989" s="756"/>
      <c r="AB989" s="756"/>
      <c r="AC989" s="756"/>
      <c r="AD989" s="756"/>
      <c r="AE989" s="756"/>
      <c r="AF989" s="757"/>
      <c r="AG989" s="758"/>
      <c r="AH989" s="662"/>
      <c r="AI989" s="662"/>
      <c r="AJ989" s="662"/>
      <c r="AK989" s="759"/>
      <c r="AL989" s="760" t="s">
        <v>175</v>
      </c>
      <c r="AM989" s="756"/>
      <c r="AN989" s="756"/>
      <c r="AO989" s="756"/>
      <c r="AP989" s="756"/>
      <c r="AQ989" s="756"/>
      <c r="AR989" s="757"/>
      <c r="AS989" s="758"/>
      <c r="AT989" s="662"/>
      <c r="AU989" s="662"/>
      <c r="AV989" s="662"/>
      <c r="AW989" s="759"/>
    </row>
    <row r="990" spans="2:50">
      <c r="C990" s="213" t="s">
        <v>1287</v>
      </c>
    </row>
    <row r="991" spans="2:50" ht="34.5" customHeight="1">
      <c r="B991" s="264"/>
      <c r="C991" s="264"/>
      <c r="D991" s="269" t="s">
        <v>1305</v>
      </c>
      <c r="E991" s="269"/>
      <c r="F991" s="269"/>
      <c r="G991" s="269"/>
      <c r="H991" s="269"/>
      <c r="I991" s="269"/>
      <c r="J991" s="269"/>
      <c r="K991" s="269"/>
      <c r="L991" s="269"/>
      <c r="M991" s="269"/>
      <c r="N991" s="269" t="s">
        <v>1304</v>
      </c>
      <c r="O991" s="269"/>
      <c r="P991" s="269"/>
      <c r="Q991" s="269"/>
      <c r="R991" s="269"/>
      <c r="S991" s="269"/>
      <c r="T991" s="269"/>
      <c r="U991" s="269"/>
      <c r="V991" s="269"/>
      <c r="W991" s="269"/>
      <c r="X991" s="269"/>
      <c r="Y991" s="269"/>
      <c r="Z991" s="269"/>
      <c r="AA991" s="269"/>
      <c r="AB991" s="269"/>
      <c r="AC991" s="269"/>
      <c r="AD991" s="269"/>
      <c r="AE991" s="269"/>
      <c r="AF991" s="269"/>
      <c r="AG991" s="269"/>
      <c r="AH991" s="269"/>
      <c r="AI991" s="269"/>
      <c r="AJ991" s="269"/>
      <c r="AK991" s="269"/>
      <c r="AL991" s="297" t="s">
        <v>1303</v>
      </c>
      <c r="AM991" s="269"/>
      <c r="AN991" s="269"/>
      <c r="AO991" s="269"/>
      <c r="AP991" s="269"/>
      <c r="AQ991" s="269"/>
      <c r="AR991" s="269" t="s">
        <v>160</v>
      </c>
      <c r="AS991" s="269"/>
      <c r="AT991" s="269"/>
      <c r="AU991" s="269"/>
      <c r="AV991" s="269" t="s">
        <v>161</v>
      </c>
      <c r="AW991" s="269"/>
      <c r="AX991" s="269"/>
    </row>
    <row r="992" spans="2:50" ht="24" customHeight="1">
      <c r="B992" s="264">
        <v>1</v>
      </c>
      <c r="C992" s="264">
        <v>1</v>
      </c>
      <c r="D992" s="266" t="s">
        <v>1331</v>
      </c>
      <c r="E992" s="266"/>
      <c r="F992" s="266"/>
      <c r="G992" s="266"/>
      <c r="H992" s="266"/>
      <c r="I992" s="266"/>
      <c r="J992" s="266"/>
      <c r="K992" s="266"/>
      <c r="L992" s="266"/>
      <c r="M992" s="266"/>
      <c r="N992" s="758" t="s">
        <v>1330</v>
      </c>
      <c r="O992" s="662"/>
      <c r="P992" s="662"/>
      <c r="Q992" s="662"/>
      <c r="R992" s="662"/>
      <c r="S992" s="662"/>
      <c r="T992" s="662"/>
      <c r="U992" s="662"/>
      <c r="V992" s="662"/>
      <c r="W992" s="662"/>
      <c r="X992" s="662"/>
      <c r="Y992" s="662"/>
      <c r="Z992" s="662"/>
      <c r="AA992" s="662"/>
      <c r="AB992" s="662"/>
      <c r="AC992" s="662"/>
      <c r="AD992" s="662"/>
      <c r="AE992" s="662"/>
      <c r="AF992" s="662"/>
      <c r="AG992" s="662"/>
      <c r="AH992" s="662"/>
      <c r="AI992" s="662"/>
      <c r="AJ992" s="662"/>
      <c r="AK992" s="759"/>
      <c r="AL992" s="267">
        <v>0.45</v>
      </c>
      <c r="AM992" s="266"/>
      <c r="AN992" s="266"/>
      <c r="AO992" s="266"/>
      <c r="AP992" s="266"/>
      <c r="AQ992" s="266"/>
      <c r="AR992" s="266"/>
      <c r="AS992" s="266"/>
      <c r="AT992" s="266"/>
      <c r="AU992" s="266"/>
      <c r="AV992" s="266"/>
      <c r="AW992" s="266"/>
      <c r="AX992" s="266"/>
    </row>
    <row r="993" spans="2:51" ht="24" customHeight="1">
      <c r="B993" s="264">
        <v>2</v>
      </c>
      <c r="C993" s="264">
        <v>1</v>
      </c>
      <c r="D993" s="266"/>
      <c r="E993" s="266"/>
      <c r="F993" s="266"/>
      <c r="G993" s="266"/>
      <c r="H993" s="266"/>
      <c r="I993" s="266"/>
      <c r="J993" s="266"/>
      <c r="K993" s="266"/>
      <c r="L993" s="266"/>
      <c r="M993" s="266"/>
      <c r="N993" s="266"/>
      <c r="O993" s="266"/>
      <c r="P993" s="266"/>
      <c r="Q993" s="266"/>
      <c r="R993" s="266"/>
      <c r="S993" s="266"/>
      <c r="T993" s="266"/>
      <c r="U993" s="266"/>
      <c r="V993" s="266"/>
      <c r="W993" s="266"/>
      <c r="X993" s="266"/>
      <c r="Y993" s="266"/>
      <c r="Z993" s="266"/>
      <c r="AA993" s="266"/>
      <c r="AB993" s="266"/>
      <c r="AC993" s="266"/>
      <c r="AD993" s="266"/>
      <c r="AE993" s="266"/>
      <c r="AF993" s="266"/>
      <c r="AG993" s="266"/>
      <c r="AH993" s="266"/>
      <c r="AI993" s="266"/>
      <c r="AJ993" s="266"/>
      <c r="AK993" s="266"/>
      <c r="AL993" s="267"/>
      <c r="AM993" s="266"/>
      <c r="AN993" s="266"/>
      <c r="AO993" s="266"/>
      <c r="AP993" s="266"/>
      <c r="AQ993" s="266"/>
      <c r="AR993" s="266"/>
      <c r="AS993" s="266"/>
      <c r="AT993" s="266"/>
      <c r="AU993" s="266"/>
      <c r="AV993" s="266"/>
      <c r="AW993" s="266"/>
      <c r="AX993" s="266"/>
    </row>
    <row r="994" spans="2:51" ht="24" customHeight="1">
      <c r="B994" s="264">
        <v>3</v>
      </c>
      <c r="C994" s="264">
        <v>1</v>
      </c>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66"/>
      <c r="AE994" s="266"/>
      <c r="AF994" s="266"/>
      <c r="AG994" s="266"/>
      <c r="AH994" s="266"/>
      <c r="AI994" s="266"/>
      <c r="AJ994" s="266"/>
      <c r="AK994" s="266"/>
      <c r="AL994" s="267"/>
      <c r="AM994" s="266"/>
      <c r="AN994" s="266"/>
      <c r="AO994" s="266"/>
      <c r="AP994" s="266"/>
      <c r="AQ994" s="266"/>
      <c r="AR994" s="266"/>
      <c r="AS994" s="266"/>
      <c r="AT994" s="266"/>
      <c r="AU994" s="266"/>
      <c r="AV994" s="266"/>
      <c r="AW994" s="266"/>
      <c r="AX994" s="266"/>
    </row>
    <row r="995" spans="2:51" ht="24" customHeight="1">
      <c r="B995" s="264">
        <v>4</v>
      </c>
      <c r="C995" s="264">
        <v>1</v>
      </c>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66"/>
      <c r="AE995" s="266"/>
      <c r="AF995" s="266"/>
      <c r="AG995" s="266"/>
      <c r="AH995" s="266"/>
      <c r="AI995" s="266"/>
      <c r="AJ995" s="266"/>
      <c r="AK995" s="266"/>
      <c r="AL995" s="267"/>
      <c r="AM995" s="266"/>
      <c r="AN995" s="266"/>
      <c r="AO995" s="266"/>
      <c r="AP995" s="266"/>
      <c r="AQ995" s="266"/>
      <c r="AR995" s="266"/>
      <c r="AS995" s="266"/>
      <c r="AT995" s="266"/>
      <c r="AU995" s="266"/>
      <c r="AV995" s="266"/>
      <c r="AW995" s="266"/>
      <c r="AX995" s="266"/>
    </row>
    <row r="996" spans="2:51" ht="24" customHeight="1">
      <c r="B996" s="264">
        <v>5</v>
      </c>
      <c r="C996" s="264">
        <v>1</v>
      </c>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66"/>
      <c r="AE996" s="266"/>
      <c r="AF996" s="266"/>
      <c r="AG996" s="266"/>
      <c r="AH996" s="266"/>
      <c r="AI996" s="266"/>
      <c r="AJ996" s="266"/>
      <c r="AK996" s="266"/>
      <c r="AL996" s="267"/>
      <c r="AM996" s="266"/>
      <c r="AN996" s="266"/>
      <c r="AO996" s="266"/>
      <c r="AP996" s="266"/>
      <c r="AQ996" s="266"/>
      <c r="AR996" s="266"/>
      <c r="AS996" s="266"/>
      <c r="AT996" s="266"/>
      <c r="AU996" s="266"/>
      <c r="AV996" s="266"/>
      <c r="AW996" s="266"/>
      <c r="AX996" s="266"/>
    </row>
    <row r="997" spans="2:51" ht="24" customHeight="1">
      <c r="B997" s="264">
        <v>6</v>
      </c>
      <c r="C997" s="264">
        <v>1</v>
      </c>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66"/>
      <c r="AE997" s="266"/>
      <c r="AF997" s="266"/>
      <c r="AG997" s="266"/>
      <c r="AH997" s="266"/>
      <c r="AI997" s="266"/>
      <c r="AJ997" s="266"/>
      <c r="AK997" s="266"/>
      <c r="AL997" s="267"/>
      <c r="AM997" s="266"/>
      <c r="AN997" s="266"/>
      <c r="AO997" s="266"/>
      <c r="AP997" s="266"/>
      <c r="AQ997" s="266"/>
      <c r="AR997" s="266"/>
      <c r="AS997" s="266"/>
      <c r="AT997" s="266"/>
      <c r="AU997" s="266"/>
      <c r="AV997" s="266"/>
      <c r="AW997" s="266"/>
      <c r="AX997" s="266"/>
    </row>
    <row r="998" spans="2:51" ht="24" customHeight="1">
      <c r="B998" s="264">
        <v>7</v>
      </c>
      <c r="C998" s="264">
        <v>1</v>
      </c>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66"/>
      <c r="AE998" s="266"/>
      <c r="AF998" s="266"/>
      <c r="AG998" s="266"/>
      <c r="AH998" s="266"/>
      <c r="AI998" s="266"/>
      <c r="AJ998" s="266"/>
      <c r="AK998" s="266"/>
      <c r="AL998" s="267"/>
      <c r="AM998" s="266"/>
      <c r="AN998" s="266"/>
      <c r="AO998" s="266"/>
      <c r="AP998" s="266"/>
      <c r="AQ998" s="266"/>
      <c r="AR998" s="266"/>
      <c r="AS998" s="266"/>
      <c r="AT998" s="266"/>
      <c r="AU998" s="266"/>
      <c r="AV998" s="266"/>
      <c r="AW998" s="266"/>
      <c r="AX998" s="266"/>
    </row>
    <row r="999" spans="2:51" ht="24" customHeight="1">
      <c r="B999" s="264">
        <v>8</v>
      </c>
      <c r="C999" s="264">
        <v>1</v>
      </c>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66"/>
      <c r="AE999" s="266"/>
      <c r="AF999" s="266"/>
      <c r="AG999" s="266"/>
      <c r="AH999" s="266"/>
      <c r="AI999" s="266"/>
      <c r="AJ999" s="266"/>
      <c r="AK999" s="266"/>
      <c r="AL999" s="267"/>
      <c r="AM999" s="266"/>
      <c r="AN999" s="266"/>
      <c r="AO999" s="266"/>
      <c r="AP999" s="266"/>
      <c r="AQ999" s="266"/>
      <c r="AR999" s="266"/>
      <c r="AS999" s="266"/>
      <c r="AT999" s="266"/>
      <c r="AU999" s="266"/>
      <c r="AV999" s="266"/>
      <c r="AW999" s="266"/>
      <c r="AX999" s="266"/>
    </row>
    <row r="1000" spans="2:51" ht="24" customHeight="1">
      <c r="B1000" s="264">
        <v>9</v>
      </c>
      <c r="C1000" s="264">
        <v>1</v>
      </c>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66"/>
      <c r="AE1000" s="266"/>
      <c r="AF1000" s="266"/>
      <c r="AG1000" s="266"/>
      <c r="AH1000" s="266"/>
      <c r="AI1000" s="266"/>
      <c r="AJ1000" s="266"/>
      <c r="AK1000" s="266"/>
      <c r="AL1000" s="267"/>
      <c r="AM1000" s="266"/>
      <c r="AN1000" s="266"/>
      <c r="AO1000" s="266"/>
      <c r="AP1000" s="266"/>
      <c r="AQ1000" s="266"/>
      <c r="AR1000" s="266"/>
      <c r="AS1000" s="266"/>
      <c r="AT1000" s="266"/>
      <c r="AU1000" s="266"/>
      <c r="AV1000" s="266"/>
      <c r="AW1000" s="266"/>
      <c r="AX1000" s="266"/>
    </row>
    <row r="1001" spans="2:51" ht="24" customHeight="1">
      <c r="B1001" s="264">
        <v>10</v>
      </c>
      <c r="C1001" s="264">
        <v>1</v>
      </c>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66"/>
      <c r="AE1001" s="266"/>
      <c r="AF1001" s="266"/>
      <c r="AG1001" s="266"/>
      <c r="AH1001" s="266"/>
      <c r="AI1001" s="266"/>
      <c r="AJ1001" s="266"/>
      <c r="AK1001" s="266"/>
      <c r="AL1001" s="267"/>
      <c r="AM1001" s="266"/>
      <c r="AN1001" s="266"/>
      <c r="AO1001" s="266"/>
      <c r="AP1001" s="266"/>
      <c r="AQ1001" s="266"/>
      <c r="AR1001" s="266"/>
      <c r="AS1001" s="266"/>
      <c r="AT1001" s="266"/>
      <c r="AU1001" s="266"/>
      <c r="AV1001" s="266"/>
      <c r="AW1001" s="266"/>
      <c r="AX1001" s="266"/>
    </row>
    <row r="1003" spans="2:51" ht="21.75" customHeight="1" thickBot="1">
      <c r="AK1003" s="271"/>
      <c r="AL1003" s="271"/>
      <c r="AM1003" s="271"/>
      <c r="AN1003" s="271"/>
      <c r="AO1003" s="271"/>
      <c r="AP1003" s="271"/>
      <c r="AQ1003" s="271"/>
      <c r="AR1003" s="810" t="s">
        <v>113</v>
      </c>
      <c r="AS1003" s="810"/>
      <c r="AT1003" s="810"/>
      <c r="AU1003" s="810"/>
      <c r="AV1003" s="810"/>
      <c r="AW1003" s="810"/>
      <c r="AX1003" s="810"/>
      <c r="AY1003" s="810"/>
    </row>
    <row r="1004" spans="2:51" ht="21" customHeight="1">
      <c r="B1004" s="275" t="s">
        <v>114</v>
      </c>
      <c r="C1004" s="276"/>
      <c r="D1004" s="276"/>
      <c r="E1004" s="276"/>
      <c r="F1004" s="276"/>
      <c r="G1004" s="276"/>
      <c r="H1004" s="277" t="s">
        <v>1329</v>
      </c>
      <c r="I1004" s="278"/>
      <c r="J1004" s="278"/>
      <c r="K1004" s="278"/>
      <c r="L1004" s="278"/>
      <c r="M1004" s="278"/>
      <c r="N1004" s="278"/>
      <c r="O1004" s="278"/>
      <c r="P1004" s="278"/>
      <c r="Q1004" s="278"/>
      <c r="R1004" s="278"/>
      <c r="S1004" s="278"/>
      <c r="T1004" s="278"/>
      <c r="U1004" s="278"/>
      <c r="V1004" s="278"/>
      <c r="W1004" s="278"/>
      <c r="X1004" s="278"/>
      <c r="Y1004" s="278"/>
      <c r="Z1004" s="279" t="s">
        <v>1297</v>
      </c>
      <c r="AA1004" s="280"/>
      <c r="AB1004" s="280"/>
      <c r="AC1004" s="280"/>
      <c r="AD1004" s="280"/>
      <c r="AE1004" s="281"/>
      <c r="AF1004" s="282" t="s">
        <v>1018</v>
      </c>
      <c r="AG1004" s="280"/>
      <c r="AH1004" s="280"/>
      <c r="AI1004" s="280"/>
      <c r="AJ1004" s="280"/>
      <c r="AK1004" s="280"/>
      <c r="AL1004" s="280"/>
      <c r="AM1004" s="280"/>
      <c r="AN1004" s="280"/>
      <c r="AO1004" s="280"/>
      <c r="AP1004" s="280"/>
      <c r="AQ1004" s="281"/>
      <c r="AR1004" s="283" t="s">
        <v>6</v>
      </c>
      <c r="AS1004" s="282"/>
      <c r="AT1004" s="282"/>
      <c r="AU1004" s="282"/>
      <c r="AV1004" s="282"/>
      <c r="AW1004" s="282"/>
      <c r="AX1004" s="282"/>
      <c r="AY1004" s="284"/>
    </row>
    <row r="1005" spans="2:51" ht="28.15" customHeight="1">
      <c r="B1005" s="285" t="s">
        <v>7</v>
      </c>
      <c r="C1005" s="286"/>
      <c r="D1005" s="286"/>
      <c r="E1005" s="286"/>
      <c r="F1005" s="286"/>
      <c r="G1005" s="287"/>
      <c r="H1005" s="288" t="s">
        <v>1328</v>
      </c>
      <c r="I1005" s="289"/>
      <c r="J1005" s="289"/>
      <c r="K1005" s="289"/>
      <c r="L1005" s="289"/>
      <c r="M1005" s="289"/>
      <c r="N1005" s="289"/>
      <c r="O1005" s="289"/>
      <c r="P1005" s="289"/>
      <c r="Q1005" s="289"/>
      <c r="R1005" s="289"/>
      <c r="S1005" s="289"/>
      <c r="T1005" s="289"/>
      <c r="U1005" s="289"/>
      <c r="V1005" s="289"/>
      <c r="W1005" s="290"/>
      <c r="X1005" s="290"/>
      <c r="Y1005" s="290"/>
      <c r="Z1005" s="291" t="s">
        <v>8</v>
      </c>
      <c r="AA1005" s="292"/>
      <c r="AB1005" s="292"/>
      <c r="AC1005" s="292"/>
      <c r="AD1005" s="292"/>
      <c r="AE1005" s="293"/>
      <c r="AF1005" s="292" t="s">
        <v>1695</v>
      </c>
      <c r="AG1005" s="292"/>
      <c r="AH1005" s="292"/>
      <c r="AI1005" s="292"/>
      <c r="AJ1005" s="292"/>
      <c r="AK1005" s="292"/>
      <c r="AL1005" s="292"/>
      <c r="AM1005" s="292"/>
      <c r="AN1005" s="292"/>
      <c r="AO1005" s="292"/>
      <c r="AP1005" s="292"/>
      <c r="AQ1005" s="293"/>
      <c r="AR1005" s="294" t="s">
        <v>1327</v>
      </c>
      <c r="AS1005" s="295"/>
      <c r="AT1005" s="295"/>
      <c r="AU1005" s="295"/>
      <c r="AV1005" s="295"/>
      <c r="AW1005" s="295"/>
      <c r="AX1005" s="295"/>
      <c r="AY1005" s="296"/>
    </row>
    <row r="1006" spans="2:51" ht="30.75" customHeight="1">
      <c r="B1006" s="361" t="s">
        <v>11</v>
      </c>
      <c r="C1006" s="362"/>
      <c r="D1006" s="362"/>
      <c r="E1006" s="362"/>
      <c r="F1006" s="362"/>
      <c r="G1006" s="362"/>
      <c r="H1006" s="363" t="s">
        <v>12</v>
      </c>
      <c r="I1006" s="290"/>
      <c r="J1006" s="290"/>
      <c r="K1006" s="290"/>
      <c r="L1006" s="290"/>
      <c r="M1006" s="290"/>
      <c r="N1006" s="290"/>
      <c r="O1006" s="290"/>
      <c r="P1006" s="290"/>
      <c r="Q1006" s="290"/>
      <c r="R1006" s="290"/>
      <c r="S1006" s="290"/>
      <c r="T1006" s="290"/>
      <c r="U1006" s="290"/>
      <c r="V1006" s="290"/>
      <c r="W1006" s="290"/>
      <c r="X1006" s="290"/>
      <c r="Y1006" s="290"/>
      <c r="Z1006" s="364" t="s">
        <v>13</v>
      </c>
      <c r="AA1006" s="365"/>
      <c r="AB1006" s="365"/>
      <c r="AC1006" s="365"/>
      <c r="AD1006" s="365"/>
      <c r="AE1006" s="366"/>
      <c r="AF1006" s="367" t="s">
        <v>678</v>
      </c>
      <c r="AG1006" s="367"/>
      <c r="AH1006" s="367"/>
      <c r="AI1006" s="367"/>
      <c r="AJ1006" s="367"/>
      <c r="AK1006" s="367"/>
      <c r="AL1006" s="367"/>
      <c r="AM1006" s="367"/>
      <c r="AN1006" s="367"/>
      <c r="AO1006" s="367"/>
      <c r="AP1006" s="367"/>
      <c r="AQ1006" s="367"/>
      <c r="AR1006" s="368"/>
      <c r="AS1006" s="368"/>
      <c r="AT1006" s="368"/>
      <c r="AU1006" s="368"/>
      <c r="AV1006" s="368"/>
      <c r="AW1006" s="368"/>
      <c r="AX1006" s="368"/>
      <c r="AY1006" s="369"/>
    </row>
    <row r="1007" spans="2:51" ht="18" customHeight="1">
      <c r="B1007" s="370" t="s">
        <v>15</v>
      </c>
      <c r="C1007" s="371"/>
      <c r="D1007" s="371"/>
      <c r="E1007" s="371"/>
      <c r="F1007" s="371"/>
      <c r="G1007" s="371"/>
      <c r="H1007" s="925" t="s">
        <v>1326</v>
      </c>
      <c r="I1007" s="375"/>
      <c r="J1007" s="375"/>
      <c r="K1007" s="375"/>
      <c r="L1007" s="375"/>
      <c r="M1007" s="375"/>
      <c r="N1007" s="375"/>
      <c r="O1007" s="375"/>
      <c r="P1007" s="375"/>
      <c r="Q1007" s="375"/>
      <c r="R1007" s="375"/>
      <c r="S1007" s="375"/>
      <c r="T1007" s="375"/>
      <c r="U1007" s="375"/>
      <c r="V1007" s="375"/>
      <c r="W1007" s="376"/>
      <c r="X1007" s="376"/>
      <c r="Y1007" s="376"/>
      <c r="Z1007" s="380" t="s">
        <v>1292</v>
      </c>
      <c r="AA1007" s="368"/>
      <c r="AB1007" s="368"/>
      <c r="AC1007" s="368"/>
      <c r="AD1007" s="368"/>
      <c r="AE1007" s="381"/>
      <c r="AF1007" s="833"/>
      <c r="AG1007" s="834"/>
      <c r="AH1007" s="834"/>
      <c r="AI1007" s="834"/>
      <c r="AJ1007" s="834"/>
      <c r="AK1007" s="834"/>
      <c r="AL1007" s="834"/>
      <c r="AM1007" s="834"/>
      <c r="AN1007" s="834"/>
      <c r="AO1007" s="834"/>
      <c r="AP1007" s="834"/>
      <c r="AQ1007" s="834"/>
      <c r="AR1007" s="834"/>
      <c r="AS1007" s="834"/>
      <c r="AT1007" s="834"/>
      <c r="AU1007" s="834"/>
      <c r="AV1007" s="834"/>
      <c r="AW1007" s="834"/>
      <c r="AX1007" s="834"/>
      <c r="AY1007" s="835"/>
    </row>
    <row r="1008" spans="2:51" ht="24" customHeight="1">
      <c r="B1008" s="372"/>
      <c r="C1008" s="373"/>
      <c r="D1008" s="373"/>
      <c r="E1008" s="373"/>
      <c r="F1008" s="373"/>
      <c r="G1008" s="373"/>
      <c r="H1008" s="377"/>
      <c r="I1008" s="378"/>
      <c r="J1008" s="378"/>
      <c r="K1008" s="378"/>
      <c r="L1008" s="378"/>
      <c r="M1008" s="378"/>
      <c r="N1008" s="378"/>
      <c r="O1008" s="378"/>
      <c r="P1008" s="378"/>
      <c r="Q1008" s="378"/>
      <c r="R1008" s="378"/>
      <c r="S1008" s="378"/>
      <c r="T1008" s="378"/>
      <c r="U1008" s="378"/>
      <c r="V1008" s="378"/>
      <c r="W1008" s="379"/>
      <c r="X1008" s="379"/>
      <c r="Y1008" s="379"/>
      <c r="Z1008" s="382"/>
      <c r="AA1008" s="368"/>
      <c r="AB1008" s="368"/>
      <c r="AC1008" s="368"/>
      <c r="AD1008" s="368"/>
      <c r="AE1008" s="381"/>
      <c r="AF1008" s="836"/>
      <c r="AG1008" s="836"/>
      <c r="AH1008" s="836"/>
      <c r="AI1008" s="836"/>
      <c r="AJ1008" s="836"/>
      <c r="AK1008" s="836"/>
      <c r="AL1008" s="836"/>
      <c r="AM1008" s="836"/>
      <c r="AN1008" s="836"/>
      <c r="AO1008" s="836"/>
      <c r="AP1008" s="836"/>
      <c r="AQ1008" s="836"/>
      <c r="AR1008" s="836"/>
      <c r="AS1008" s="836"/>
      <c r="AT1008" s="836"/>
      <c r="AU1008" s="836"/>
      <c r="AV1008" s="836"/>
      <c r="AW1008" s="836"/>
      <c r="AX1008" s="836"/>
      <c r="AY1008" s="837"/>
    </row>
    <row r="1009" spans="2:60" ht="29.25" customHeight="1">
      <c r="B1009" s="298" t="s">
        <v>22</v>
      </c>
      <c r="C1009" s="299"/>
      <c r="D1009" s="299"/>
      <c r="E1009" s="299"/>
      <c r="F1009" s="299"/>
      <c r="G1009" s="303"/>
      <c r="H1009" s="304" t="s">
        <v>118</v>
      </c>
      <c r="I1009" s="305"/>
      <c r="J1009" s="305"/>
      <c r="K1009" s="305"/>
      <c r="L1009" s="305"/>
      <c r="M1009" s="305"/>
      <c r="N1009" s="305"/>
      <c r="O1009" s="305"/>
      <c r="P1009" s="305"/>
      <c r="Q1009" s="305"/>
      <c r="R1009" s="305"/>
      <c r="S1009" s="305"/>
      <c r="T1009" s="305"/>
      <c r="U1009" s="305"/>
      <c r="V1009" s="305"/>
      <c r="W1009" s="305"/>
      <c r="X1009" s="305"/>
      <c r="Y1009" s="305"/>
      <c r="Z1009" s="305"/>
      <c r="AA1009" s="305"/>
      <c r="AB1009" s="305"/>
      <c r="AC1009" s="305"/>
      <c r="AD1009" s="305"/>
      <c r="AE1009" s="305"/>
      <c r="AF1009" s="305"/>
      <c r="AG1009" s="305"/>
      <c r="AH1009" s="305"/>
      <c r="AI1009" s="305"/>
      <c r="AJ1009" s="305"/>
      <c r="AK1009" s="305"/>
      <c r="AL1009" s="305"/>
      <c r="AM1009" s="305"/>
      <c r="AN1009" s="305"/>
      <c r="AO1009" s="305"/>
      <c r="AP1009" s="305"/>
      <c r="AQ1009" s="305"/>
      <c r="AR1009" s="305"/>
      <c r="AS1009" s="305"/>
      <c r="AT1009" s="305"/>
      <c r="AU1009" s="305"/>
      <c r="AV1009" s="305"/>
      <c r="AW1009" s="305"/>
      <c r="AX1009" s="305"/>
      <c r="AY1009" s="306"/>
    </row>
    <row r="1010" spans="2:60" ht="21" customHeight="1">
      <c r="B1010" s="391" t="s">
        <v>24</v>
      </c>
      <c r="C1010" s="392"/>
      <c r="D1010" s="392"/>
      <c r="E1010" s="392"/>
      <c r="F1010" s="392"/>
      <c r="G1010" s="393"/>
      <c r="H1010" s="400"/>
      <c r="I1010" s="401"/>
      <c r="J1010" s="401"/>
      <c r="K1010" s="401"/>
      <c r="L1010" s="401"/>
      <c r="M1010" s="401"/>
      <c r="N1010" s="401"/>
      <c r="O1010" s="401"/>
      <c r="P1010" s="401"/>
      <c r="Q1010" s="402" t="s">
        <v>25</v>
      </c>
      <c r="R1010" s="403"/>
      <c r="S1010" s="403"/>
      <c r="T1010" s="403"/>
      <c r="U1010" s="403"/>
      <c r="V1010" s="403"/>
      <c r="W1010" s="404"/>
      <c r="X1010" s="402" t="s">
        <v>26</v>
      </c>
      <c r="Y1010" s="403"/>
      <c r="Z1010" s="403"/>
      <c r="AA1010" s="403"/>
      <c r="AB1010" s="403"/>
      <c r="AC1010" s="403"/>
      <c r="AD1010" s="404"/>
      <c r="AE1010" s="402" t="s">
        <v>27</v>
      </c>
      <c r="AF1010" s="403"/>
      <c r="AG1010" s="403"/>
      <c r="AH1010" s="403"/>
      <c r="AI1010" s="403"/>
      <c r="AJ1010" s="403"/>
      <c r="AK1010" s="404"/>
      <c r="AL1010" s="402" t="s">
        <v>28</v>
      </c>
      <c r="AM1010" s="403"/>
      <c r="AN1010" s="403"/>
      <c r="AO1010" s="403"/>
      <c r="AP1010" s="403"/>
      <c r="AQ1010" s="403"/>
      <c r="AR1010" s="404"/>
      <c r="AS1010" s="402" t="s">
        <v>29</v>
      </c>
      <c r="AT1010" s="403"/>
      <c r="AU1010" s="403"/>
      <c r="AV1010" s="403"/>
      <c r="AW1010" s="403"/>
      <c r="AX1010" s="403"/>
      <c r="AY1010" s="426"/>
    </row>
    <row r="1011" spans="2:60" ht="21" customHeight="1">
      <c r="B1011" s="394"/>
      <c r="C1011" s="395"/>
      <c r="D1011" s="395"/>
      <c r="E1011" s="395"/>
      <c r="F1011" s="395"/>
      <c r="G1011" s="396"/>
      <c r="H1011" s="413" t="s">
        <v>30</v>
      </c>
      <c r="I1011" s="414"/>
      <c r="J1011" s="427" t="s">
        <v>31</v>
      </c>
      <c r="K1011" s="428"/>
      <c r="L1011" s="428"/>
      <c r="M1011" s="428"/>
      <c r="N1011" s="428"/>
      <c r="O1011" s="428"/>
      <c r="P1011" s="429"/>
      <c r="Q1011" s="430">
        <v>3</v>
      </c>
      <c r="R1011" s="430"/>
      <c r="S1011" s="430"/>
      <c r="T1011" s="430"/>
      <c r="U1011" s="430"/>
      <c r="V1011" s="430"/>
      <c r="W1011" s="430"/>
      <c r="X1011" s="430">
        <v>3</v>
      </c>
      <c r="Y1011" s="430"/>
      <c r="Z1011" s="430"/>
      <c r="AA1011" s="430"/>
      <c r="AB1011" s="430"/>
      <c r="AC1011" s="430"/>
      <c r="AD1011" s="430"/>
      <c r="AE1011" s="430">
        <v>2</v>
      </c>
      <c r="AF1011" s="430"/>
      <c r="AG1011" s="430"/>
      <c r="AH1011" s="430"/>
      <c r="AI1011" s="430"/>
      <c r="AJ1011" s="430"/>
      <c r="AK1011" s="430"/>
      <c r="AL1011" s="430">
        <v>2</v>
      </c>
      <c r="AM1011" s="430"/>
      <c r="AN1011" s="430"/>
      <c r="AO1011" s="430"/>
      <c r="AP1011" s="430"/>
      <c r="AQ1011" s="430"/>
      <c r="AR1011" s="430"/>
      <c r="AS1011" s="430" t="s">
        <v>1687</v>
      </c>
      <c r="AT1011" s="430"/>
      <c r="AU1011" s="430"/>
      <c r="AV1011" s="430"/>
      <c r="AW1011" s="430"/>
      <c r="AX1011" s="430"/>
      <c r="AY1011" s="431"/>
    </row>
    <row r="1012" spans="2:60" ht="21" customHeight="1">
      <c r="B1012" s="394"/>
      <c r="C1012" s="395"/>
      <c r="D1012" s="395"/>
      <c r="E1012" s="395"/>
      <c r="F1012" s="395"/>
      <c r="G1012" s="396"/>
      <c r="H1012" s="415"/>
      <c r="I1012" s="416"/>
      <c r="J1012" s="409" t="s">
        <v>32</v>
      </c>
      <c r="K1012" s="410"/>
      <c r="L1012" s="410"/>
      <c r="M1012" s="410"/>
      <c r="N1012" s="410"/>
      <c r="O1012" s="410"/>
      <c r="P1012" s="411"/>
      <c r="Q1012" s="791" t="s">
        <v>1291</v>
      </c>
      <c r="R1012" s="405"/>
      <c r="S1012" s="405"/>
      <c r="T1012" s="405"/>
      <c r="U1012" s="405"/>
      <c r="V1012" s="405"/>
      <c r="W1012" s="405"/>
      <c r="X1012" s="791" t="s">
        <v>1291</v>
      </c>
      <c r="Y1012" s="405"/>
      <c r="Z1012" s="405"/>
      <c r="AA1012" s="405"/>
      <c r="AB1012" s="405"/>
      <c r="AC1012" s="405"/>
      <c r="AD1012" s="405"/>
      <c r="AE1012" s="791" t="s">
        <v>1291</v>
      </c>
      <c r="AF1012" s="405"/>
      <c r="AG1012" s="405"/>
      <c r="AH1012" s="405"/>
      <c r="AI1012" s="405"/>
      <c r="AJ1012" s="405"/>
      <c r="AK1012" s="405"/>
      <c r="AL1012" s="791" t="s">
        <v>1291</v>
      </c>
      <c r="AM1012" s="405"/>
      <c r="AN1012" s="405"/>
      <c r="AO1012" s="405"/>
      <c r="AP1012" s="405"/>
      <c r="AQ1012" s="405"/>
      <c r="AR1012" s="405"/>
      <c r="AS1012" s="432"/>
      <c r="AT1012" s="432"/>
      <c r="AU1012" s="432"/>
      <c r="AV1012" s="432"/>
      <c r="AW1012" s="432"/>
      <c r="AX1012" s="432"/>
      <c r="AY1012" s="433"/>
    </row>
    <row r="1013" spans="2:60" ht="24.75" customHeight="1">
      <c r="B1013" s="394"/>
      <c r="C1013" s="395"/>
      <c r="D1013" s="395"/>
      <c r="E1013" s="395"/>
      <c r="F1013" s="395"/>
      <c r="G1013" s="396"/>
      <c r="H1013" s="415"/>
      <c r="I1013" s="416"/>
      <c r="J1013" s="409" t="s">
        <v>34</v>
      </c>
      <c r="K1013" s="410"/>
      <c r="L1013" s="410"/>
      <c r="M1013" s="410"/>
      <c r="N1013" s="410"/>
      <c r="O1013" s="410"/>
      <c r="P1013" s="411"/>
      <c r="Q1013" s="791" t="s">
        <v>1291</v>
      </c>
      <c r="R1013" s="405"/>
      <c r="S1013" s="405"/>
      <c r="T1013" s="405"/>
      <c r="U1013" s="405"/>
      <c r="V1013" s="405"/>
      <c r="W1013" s="405"/>
      <c r="X1013" s="791" t="s">
        <v>1291</v>
      </c>
      <c r="Y1013" s="405"/>
      <c r="Z1013" s="405"/>
      <c r="AA1013" s="405"/>
      <c r="AB1013" s="405"/>
      <c r="AC1013" s="405"/>
      <c r="AD1013" s="405"/>
      <c r="AE1013" s="791" t="s">
        <v>1291</v>
      </c>
      <c r="AF1013" s="405"/>
      <c r="AG1013" s="405"/>
      <c r="AH1013" s="405"/>
      <c r="AI1013" s="405"/>
      <c r="AJ1013" s="405"/>
      <c r="AK1013" s="405"/>
      <c r="AL1013" s="791" t="s">
        <v>1291</v>
      </c>
      <c r="AM1013" s="405"/>
      <c r="AN1013" s="405"/>
      <c r="AO1013" s="405"/>
      <c r="AP1013" s="405"/>
      <c r="AQ1013" s="405"/>
      <c r="AR1013" s="405"/>
      <c r="AS1013" s="432"/>
      <c r="AT1013" s="432"/>
      <c r="AU1013" s="432"/>
      <c r="AV1013" s="432"/>
      <c r="AW1013" s="432"/>
      <c r="AX1013" s="432"/>
      <c r="AY1013" s="433"/>
    </row>
    <row r="1014" spans="2:60" ht="24.75" customHeight="1">
      <c r="B1014" s="394"/>
      <c r="C1014" s="395"/>
      <c r="D1014" s="395"/>
      <c r="E1014" s="395"/>
      <c r="F1014" s="395"/>
      <c r="G1014" s="396"/>
      <c r="H1014" s="417"/>
      <c r="I1014" s="418"/>
      <c r="J1014" s="406" t="s">
        <v>35</v>
      </c>
      <c r="K1014" s="407"/>
      <c r="L1014" s="407"/>
      <c r="M1014" s="407"/>
      <c r="N1014" s="407"/>
      <c r="O1014" s="407"/>
      <c r="P1014" s="408"/>
      <c r="Q1014" s="412">
        <v>3</v>
      </c>
      <c r="R1014" s="412"/>
      <c r="S1014" s="412"/>
      <c r="T1014" s="412"/>
      <c r="U1014" s="412"/>
      <c r="V1014" s="412"/>
      <c r="W1014" s="412"/>
      <c r="X1014" s="412">
        <v>3</v>
      </c>
      <c r="Y1014" s="412"/>
      <c r="Z1014" s="412"/>
      <c r="AA1014" s="412"/>
      <c r="AB1014" s="412"/>
      <c r="AC1014" s="412"/>
      <c r="AD1014" s="412"/>
      <c r="AE1014" s="412">
        <v>2</v>
      </c>
      <c r="AF1014" s="412"/>
      <c r="AG1014" s="412"/>
      <c r="AH1014" s="412"/>
      <c r="AI1014" s="412"/>
      <c r="AJ1014" s="412"/>
      <c r="AK1014" s="412"/>
      <c r="AL1014" s="412">
        <v>2</v>
      </c>
      <c r="AM1014" s="412"/>
      <c r="AN1014" s="412"/>
      <c r="AO1014" s="412"/>
      <c r="AP1014" s="412"/>
      <c r="AQ1014" s="412"/>
      <c r="AR1014" s="412"/>
      <c r="AS1014" s="412" t="s">
        <v>1686</v>
      </c>
      <c r="AT1014" s="412"/>
      <c r="AU1014" s="412"/>
      <c r="AV1014" s="412"/>
      <c r="AW1014" s="412"/>
      <c r="AX1014" s="412"/>
      <c r="AY1014" s="412"/>
    </row>
    <row r="1015" spans="2:60" ht="24.75" customHeight="1">
      <c r="B1015" s="394"/>
      <c r="C1015" s="395"/>
      <c r="D1015" s="395"/>
      <c r="E1015" s="395"/>
      <c r="F1015" s="395"/>
      <c r="G1015" s="396"/>
      <c r="H1015" s="419" t="s">
        <v>36</v>
      </c>
      <c r="I1015" s="420"/>
      <c r="J1015" s="420"/>
      <c r="K1015" s="420"/>
      <c r="L1015" s="420"/>
      <c r="M1015" s="420"/>
      <c r="N1015" s="420"/>
      <c r="O1015" s="420"/>
      <c r="P1015" s="420"/>
      <c r="Q1015" s="421">
        <v>3</v>
      </c>
      <c r="R1015" s="421"/>
      <c r="S1015" s="421"/>
      <c r="T1015" s="421"/>
      <c r="U1015" s="421"/>
      <c r="V1015" s="421"/>
      <c r="W1015" s="421"/>
      <c r="X1015" s="421">
        <v>3</v>
      </c>
      <c r="Y1015" s="421"/>
      <c r="Z1015" s="421"/>
      <c r="AA1015" s="421"/>
      <c r="AB1015" s="421"/>
      <c r="AC1015" s="421"/>
      <c r="AD1015" s="421"/>
      <c r="AE1015" s="421">
        <v>0</v>
      </c>
      <c r="AF1015" s="421"/>
      <c r="AG1015" s="421"/>
      <c r="AH1015" s="421"/>
      <c r="AI1015" s="421"/>
      <c r="AJ1015" s="421"/>
      <c r="AK1015" s="421"/>
      <c r="AL1015" s="389"/>
      <c r="AM1015" s="389"/>
      <c r="AN1015" s="389"/>
      <c r="AO1015" s="389"/>
      <c r="AP1015" s="389"/>
      <c r="AQ1015" s="389"/>
      <c r="AR1015" s="389"/>
      <c r="AS1015" s="389"/>
      <c r="AT1015" s="389"/>
      <c r="AU1015" s="389"/>
      <c r="AV1015" s="389"/>
      <c r="AW1015" s="389"/>
      <c r="AX1015" s="389"/>
      <c r="AY1015" s="390"/>
      <c r="BH1015" s="18"/>
    </row>
    <row r="1016" spans="2:60" ht="24.75" customHeight="1">
      <c r="B1016" s="397"/>
      <c r="C1016" s="398"/>
      <c r="D1016" s="398"/>
      <c r="E1016" s="398"/>
      <c r="F1016" s="398"/>
      <c r="G1016" s="399"/>
      <c r="H1016" s="419" t="s">
        <v>37</v>
      </c>
      <c r="I1016" s="420"/>
      <c r="J1016" s="420"/>
      <c r="K1016" s="420"/>
      <c r="L1016" s="420"/>
      <c r="M1016" s="420"/>
      <c r="N1016" s="420"/>
      <c r="O1016" s="420"/>
      <c r="P1016" s="420"/>
      <c r="Q1016" s="421">
        <v>100</v>
      </c>
      <c r="R1016" s="421"/>
      <c r="S1016" s="421"/>
      <c r="T1016" s="421"/>
      <c r="U1016" s="421"/>
      <c r="V1016" s="421"/>
      <c r="W1016" s="421"/>
      <c r="X1016" s="421">
        <v>100</v>
      </c>
      <c r="Y1016" s="421"/>
      <c r="Z1016" s="421"/>
      <c r="AA1016" s="421"/>
      <c r="AB1016" s="421"/>
      <c r="AC1016" s="421"/>
      <c r="AD1016" s="421"/>
      <c r="AE1016" s="421">
        <v>0</v>
      </c>
      <c r="AF1016" s="421"/>
      <c r="AG1016" s="421"/>
      <c r="AH1016" s="421"/>
      <c r="AI1016" s="421"/>
      <c r="AJ1016" s="421"/>
      <c r="AK1016" s="421"/>
      <c r="AL1016" s="389"/>
      <c r="AM1016" s="389"/>
      <c r="AN1016" s="389"/>
      <c r="AO1016" s="389"/>
      <c r="AP1016" s="389"/>
      <c r="AQ1016" s="389"/>
      <c r="AR1016" s="389"/>
      <c r="AS1016" s="389"/>
      <c r="AT1016" s="389"/>
      <c r="AU1016" s="389"/>
      <c r="AV1016" s="389"/>
      <c r="AW1016" s="389"/>
      <c r="AX1016" s="389"/>
      <c r="AY1016" s="390"/>
    </row>
    <row r="1017" spans="2:60" ht="23.1" customHeight="1">
      <c r="B1017" s="546" t="s">
        <v>59</v>
      </c>
      <c r="C1017" s="547"/>
      <c r="D1017" s="493" t="s">
        <v>60</v>
      </c>
      <c r="E1017" s="494"/>
      <c r="F1017" s="494"/>
      <c r="G1017" s="494"/>
      <c r="H1017" s="494"/>
      <c r="I1017" s="494"/>
      <c r="J1017" s="494"/>
      <c r="K1017" s="494"/>
      <c r="L1017" s="495"/>
      <c r="M1017" s="496" t="s">
        <v>61</v>
      </c>
      <c r="N1017" s="496"/>
      <c r="O1017" s="496"/>
      <c r="P1017" s="496"/>
      <c r="Q1017" s="496"/>
      <c r="R1017" s="496"/>
      <c r="S1017" s="497" t="s">
        <v>29</v>
      </c>
      <c r="T1017" s="497"/>
      <c r="U1017" s="497"/>
      <c r="V1017" s="497"/>
      <c r="W1017" s="497"/>
      <c r="X1017" s="497"/>
      <c r="Y1017" s="498"/>
      <c r="Z1017" s="494"/>
      <c r="AA1017" s="494"/>
      <c r="AB1017" s="494"/>
      <c r="AC1017" s="494"/>
      <c r="AD1017" s="494"/>
      <c r="AE1017" s="494"/>
      <c r="AF1017" s="494"/>
      <c r="AG1017" s="494"/>
      <c r="AH1017" s="494"/>
      <c r="AI1017" s="494"/>
      <c r="AJ1017" s="494"/>
      <c r="AK1017" s="494"/>
      <c r="AL1017" s="494"/>
      <c r="AM1017" s="494"/>
      <c r="AN1017" s="494"/>
      <c r="AO1017" s="494"/>
      <c r="AP1017" s="494"/>
      <c r="AQ1017" s="494"/>
      <c r="AR1017" s="494"/>
      <c r="AS1017" s="494"/>
      <c r="AT1017" s="494"/>
      <c r="AU1017" s="494"/>
      <c r="AV1017" s="494"/>
      <c r="AW1017" s="494"/>
      <c r="AX1017" s="494"/>
      <c r="AY1017" s="499"/>
    </row>
    <row r="1018" spans="2:60" ht="23.1" customHeight="1">
      <c r="B1018" s="548"/>
      <c r="C1018" s="549"/>
      <c r="D1018" s="439" t="s">
        <v>152</v>
      </c>
      <c r="E1018" s="440"/>
      <c r="F1018" s="440"/>
      <c r="G1018" s="440"/>
      <c r="H1018" s="440"/>
      <c r="I1018" s="440"/>
      <c r="J1018" s="440"/>
      <c r="K1018" s="440"/>
      <c r="L1018" s="441"/>
      <c r="M1018" s="1016">
        <v>2</v>
      </c>
      <c r="N1018" s="1017"/>
      <c r="O1018" s="1017"/>
      <c r="P1018" s="1017"/>
      <c r="Q1018" s="1017"/>
      <c r="R1018" s="1018"/>
      <c r="S1018" s="442" t="s">
        <v>1687</v>
      </c>
      <c r="T1018" s="442"/>
      <c r="U1018" s="442"/>
      <c r="V1018" s="442"/>
      <c r="W1018" s="442"/>
      <c r="X1018" s="442"/>
      <c r="Y1018" s="792"/>
      <c r="Z1018" s="444"/>
      <c r="AA1018" s="444"/>
      <c r="AB1018" s="444"/>
      <c r="AC1018" s="444"/>
      <c r="AD1018" s="444"/>
      <c r="AE1018" s="444"/>
      <c r="AF1018" s="444"/>
      <c r="AG1018" s="444"/>
      <c r="AH1018" s="444"/>
      <c r="AI1018" s="444"/>
      <c r="AJ1018" s="444"/>
      <c r="AK1018" s="444"/>
      <c r="AL1018" s="444"/>
      <c r="AM1018" s="444"/>
      <c r="AN1018" s="444"/>
      <c r="AO1018" s="444"/>
      <c r="AP1018" s="444"/>
      <c r="AQ1018" s="444"/>
      <c r="AR1018" s="444"/>
      <c r="AS1018" s="444"/>
      <c r="AT1018" s="444"/>
      <c r="AU1018" s="444"/>
      <c r="AV1018" s="444"/>
      <c r="AW1018" s="444"/>
      <c r="AX1018" s="444"/>
      <c r="AY1018" s="445"/>
    </row>
    <row r="1019" spans="2:60" ht="23.1" customHeight="1">
      <c r="B1019" s="548"/>
      <c r="C1019" s="549"/>
      <c r="D1019" s="553"/>
      <c r="E1019" s="554"/>
      <c r="F1019" s="554"/>
      <c r="G1019" s="554"/>
      <c r="H1019" s="554"/>
      <c r="I1019" s="554"/>
      <c r="J1019" s="554"/>
      <c r="K1019" s="554"/>
      <c r="L1019" s="555"/>
      <c r="M1019" s="486"/>
      <c r="N1019" s="486"/>
      <c r="O1019" s="486"/>
      <c r="P1019" s="486"/>
      <c r="Q1019" s="486"/>
      <c r="R1019" s="486"/>
      <c r="S1019" s="486"/>
      <c r="T1019" s="486"/>
      <c r="U1019" s="486"/>
      <c r="V1019" s="486"/>
      <c r="W1019" s="486"/>
      <c r="X1019" s="486"/>
      <c r="Y1019" s="478"/>
      <c r="Z1019" s="479"/>
      <c r="AA1019" s="479"/>
      <c r="AB1019" s="479"/>
      <c r="AC1019" s="479"/>
      <c r="AD1019" s="479"/>
      <c r="AE1019" s="479"/>
      <c r="AF1019" s="479"/>
      <c r="AG1019" s="479"/>
      <c r="AH1019" s="479"/>
      <c r="AI1019" s="479"/>
      <c r="AJ1019" s="479"/>
      <c r="AK1019" s="479"/>
      <c r="AL1019" s="479"/>
      <c r="AM1019" s="479"/>
      <c r="AN1019" s="479"/>
      <c r="AO1019" s="479"/>
      <c r="AP1019" s="479"/>
      <c r="AQ1019" s="479"/>
      <c r="AR1019" s="479"/>
      <c r="AS1019" s="479"/>
      <c r="AT1019" s="479"/>
      <c r="AU1019" s="479"/>
      <c r="AV1019" s="479"/>
      <c r="AW1019" s="479"/>
      <c r="AX1019" s="479"/>
      <c r="AY1019" s="480"/>
    </row>
    <row r="1020" spans="2:60" ht="23.1" customHeight="1">
      <c r="B1020" s="548"/>
      <c r="C1020" s="549"/>
      <c r="D1020" s="553"/>
      <c r="E1020" s="554"/>
      <c r="F1020" s="554"/>
      <c r="G1020" s="554"/>
      <c r="H1020" s="554"/>
      <c r="I1020" s="554"/>
      <c r="J1020" s="554"/>
      <c r="K1020" s="554"/>
      <c r="L1020" s="555"/>
      <c r="M1020" s="486"/>
      <c r="N1020" s="486"/>
      <c r="O1020" s="486"/>
      <c r="P1020" s="486"/>
      <c r="Q1020" s="486"/>
      <c r="R1020" s="486"/>
      <c r="S1020" s="486"/>
      <c r="T1020" s="486"/>
      <c r="U1020" s="486"/>
      <c r="V1020" s="486"/>
      <c r="W1020" s="486"/>
      <c r="X1020" s="486"/>
      <c r="Y1020" s="478"/>
      <c r="Z1020" s="479"/>
      <c r="AA1020" s="479"/>
      <c r="AB1020" s="479"/>
      <c r="AC1020" s="479"/>
      <c r="AD1020" s="479"/>
      <c r="AE1020" s="479"/>
      <c r="AF1020" s="479"/>
      <c r="AG1020" s="479"/>
      <c r="AH1020" s="479"/>
      <c r="AI1020" s="479"/>
      <c r="AJ1020" s="479"/>
      <c r="AK1020" s="479"/>
      <c r="AL1020" s="479"/>
      <c r="AM1020" s="479"/>
      <c r="AN1020" s="479"/>
      <c r="AO1020" s="479"/>
      <c r="AP1020" s="479"/>
      <c r="AQ1020" s="479"/>
      <c r="AR1020" s="479"/>
      <c r="AS1020" s="479"/>
      <c r="AT1020" s="479"/>
      <c r="AU1020" s="479"/>
      <c r="AV1020" s="479"/>
      <c r="AW1020" s="479"/>
      <c r="AX1020" s="479"/>
      <c r="AY1020" s="480"/>
    </row>
    <row r="1021" spans="2:60" ht="23.1" customHeight="1">
      <c r="B1021" s="548"/>
      <c r="C1021" s="549"/>
      <c r="D1021" s="553"/>
      <c r="E1021" s="554"/>
      <c r="F1021" s="554"/>
      <c r="G1021" s="554"/>
      <c r="H1021" s="554"/>
      <c r="I1021" s="554"/>
      <c r="J1021" s="554"/>
      <c r="K1021" s="554"/>
      <c r="L1021" s="555"/>
      <c r="M1021" s="486"/>
      <c r="N1021" s="486"/>
      <c r="O1021" s="486"/>
      <c r="P1021" s="486"/>
      <c r="Q1021" s="486"/>
      <c r="R1021" s="486"/>
      <c r="S1021" s="486"/>
      <c r="T1021" s="486"/>
      <c r="U1021" s="486"/>
      <c r="V1021" s="486"/>
      <c r="W1021" s="486"/>
      <c r="X1021" s="486"/>
      <c r="Y1021" s="478"/>
      <c r="Z1021" s="479"/>
      <c r="AA1021" s="479"/>
      <c r="AB1021" s="479"/>
      <c r="AC1021" s="479"/>
      <c r="AD1021" s="479"/>
      <c r="AE1021" s="479"/>
      <c r="AF1021" s="479"/>
      <c r="AG1021" s="479"/>
      <c r="AH1021" s="479"/>
      <c r="AI1021" s="479"/>
      <c r="AJ1021" s="479"/>
      <c r="AK1021" s="479"/>
      <c r="AL1021" s="479"/>
      <c r="AM1021" s="479"/>
      <c r="AN1021" s="479"/>
      <c r="AO1021" s="479"/>
      <c r="AP1021" s="479"/>
      <c r="AQ1021" s="479"/>
      <c r="AR1021" s="479"/>
      <c r="AS1021" s="479"/>
      <c r="AT1021" s="479"/>
      <c r="AU1021" s="479"/>
      <c r="AV1021" s="479"/>
      <c r="AW1021" s="479"/>
      <c r="AX1021" s="479"/>
      <c r="AY1021" s="480"/>
    </row>
    <row r="1022" spans="2:60" ht="23.1" customHeight="1">
      <c r="B1022" s="548"/>
      <c r="C1022" s="549"/>
      <c r="D1022" s="553"/>
      <c r="E1022" s="554"/>
      <c r="F1022" s="554"/>
      <c r="G1022" s="554"/>
      <c r="H1022" s="554"/>
      <c r="I1022" s="554"/>
      <c r="J1022" s="554"/>
      <c r="K1022" s="554"/>
      <c r="L1022" s="555"/>
      <c r="M1022" s="486"/>
      <c r="N1022" s="486"/>
      <c r="O1022" s="486"/>
      <c r="P1022" s="486"/>
      <c r="Q1022" s="486"/>
      <c r="R1022" s="486"/>
      <c r="S1022" s="486"/>
      <c r="T1022" s="486"/>
      <c r="U1022" s="486"/>
      <c r="V1022" s="486"/>
      <c r="W1022" s="486"/>
      <c r="X1022" s="486"/>
      <c r="Y1022" s="478"/>
      <c r="Z1022" s="479"/>
      <c r="AA1022" s="479"/>
      <c r="AB1022" s="479"/>
      <c r="AC1022" s="479"/>
      <c r="AD1022" s="479"/>
      <c r="AE1022" s="479"/>
      <c r="AF1022" s="479"/>
      <c r="AG1022" s="479"/>
      <c r="AH1022" s="479"/>
      <c r="AI1022" s="479"/>
      <c r="AJ1022" s="479"/>
      <c r="AK1022" s="479"/>
      <c r="AL1022" s="479"/>
      <c r="AM1022" s="479"/>
      <c r="AN1022" s="479"/>
      <c r="AO1022" s="479"/>
      <c r="AP1022" s="479"/>
      <c r="AQ1022" s="479"/>
      <c r="AR1022" s="479"/>
      <c r="AS1022" s="479"/>
      <c r="AT1022" s="479"/>
      <c r="AU1022" s="479"/>
      <c r="AV1022" s="479"/>
      <c r="AW1022" s="479"/>
      <c r="AX1022" s="479"/>
      <c r="AY1022" s="480"/>
    </row>
    <row r="1023" spans="2:60" ht="23.1" customHeight="1">
      <c r="B1023" s="548"/>
      <c r="C1023" s="549"/>
      <c r="D1023" s="553"/>
      <c r="E1023" s="554"/>
      <c r="F1023" s="554"/>
      <c r="G1023" s="554"/>
      <c r="H1023" s="554"/>
      <c r="I1023" s="554"/>
      <c r="J1023" s="554"/>
      <c r="K1023" s="554"/>
      <c r="L1023" s="555"/>
      <c r="M1023" s="486"/>
      <c r="N1023" s="486"/>
      <c r="O1023" s="486"/>
      <c r="P1023" s="486"/>
      <c r="Q1023" s="486"/>
      <c r="R1023" s="486"/>
      <c r="S1023" s="486"/>
      <c r="T1023" s="486"/>
      <c r="U1023" s="486"/>
      <c r="V1023" s="486"/>
      <c r="W1023" s="486"/>
      <c r="X1023" s="486"/>
      <c r="Y1023" s="478"/>
      <c r="Z1023" s="479"/>
      <c r="AA1023" s="479"/>
      <c r="AB1023" s="479"/>
      <c r="AC1023" s="479"/>
      <c r="AD1023" s="479"/>
      <c r="AE1023" s="479"/>
      <c r="AF1023" s="479"/>
      <c r="AG1023" s="479"/>
      <c r="AH1023" s="479"/>
      <c r="AI1023" s="479"/>
      <c r="AJ1023" s="479"/>
      <c r="AK1023" s="479"/>
      <c r="AL1023" s="479"/>
      <c r="AM1023" s="479"/>
      <c r="AN1023" s="479"/>
      <c r="AO1023" s="479"/>
      <c r="AP1023" s="479"/>
      <c r="AQ1023" s="479"/>
      <c r="AR1023" s="479"/>
      <c r="AS1023" s="479"/>
      <c r="AT1023" s="479"/>
      <c r="AU1023" s="479"/>
      <c r="AV1023" s="479"/>
      <c r="AW1023" s="479"/>
      <c r="AX1023" s="479"/>
      <c r="AY1023" s="480"/>
    </row>
    <row r="1024" spans="2:60" ht="23.1" customHeight="1">
      <c r="B1024" s="548"/>
      <c r="C1024" s="549"/>
      <c r="D1024" s="474"/>
      <c r="E1024" s="475"/>
      <c r="F1024" s="475"/>
      <c r="G1024" s="475"/>
      <c r="H1024" s="475"/>
      <c r="I1024" s="475"/>
      <c r="J1024" s="475"/>
      <c r="K1024" s="475"/>
      <c r="L1024" s="476"/>
      <c r="M1024" s="477"/>
      <c r="N1024" s="477"/>
      <c r="O1024" s="477"/>
      <c r="P1024" s="477"/>
      <c r="Q1024" s="477"/>
      <c r="R1024" s="477"/>
      <c r="S1024" s="477"/>
      <c r="T1024" s="477"/>
      <c r="U1024" s="477"/>
      <c r="V1024" s="477"/>
      <c r="W1024" s="477"/>
      <c r="X1024" s="477"/>
      <c r="Y1024" s="478"/>
      <c r="Z1024" s="479"/>
      <c r="AA1024" s="479"/>
      <c r="AB1024" s="479"/>
      <c r="AC1024" s="479"/>
      <c r="AD1024" s="479"/>
      <c r="AE1024" s="479"/>
      <c r="AF1024" s="479"/>
      <c r="AG1024" s="479"/>
      <c r="AH1024" s="479"/>
      <c r="AI1024" s="479"/>
      <c r="AJ1024" s="479"/>
      <c r="AK1024" s="479"/>
      <c r="AL1024" s="479"/>
      <c r="AM1024" s="479"/>
      <c r="AN1024" s="479"/>
      <c r="AO1024" s="479"/>
      <c r="AP1024" s="479"/>
      <c r="AQ1024" s="479"/>
      <c r="AR1024" s="479"/>
      <c r="AS1024" s="479"/>
      <c r="AT1024" s="479"/>
      <c r="AU1024" s="479"/>
      <c r="AV1024" s="479"/>
      <c r="AW1024" s="479"/>
      <c r="AX1024" s="479"/>
      <c r="AY1024" s="480"/>
    </row>
    <row r="1025" spans="1:51" ht="23.1" customHeight="1">
      <c r="B1025" s="550"/>
      <c r="C1025" s="551"/>
      <c r="D1025" s="481" t="s">
        <v>35</v>
      </c>
      <c r="E1025" s="327"/>
      <c r="F1025" s="327"/>
      <c r="G1025" s="327"/>
      <c r="H1025" s="327"/>
      <c r="I1025" s="327"/>
      <c r="J1025" s="327"/>
      <c r="K1025" s="327"/>
      <c r="L1025" s="328"/>
      <c r="M1025" s="1040">
        <v>2</v>
      </c>
      <c r="N1025" s="482"/>
      <c r="O1025" s="482"/>
      <c r="P1025" s="482"/>
      <c r="Q1025" s="482"/>
      <c r="R1025" s="482"/>
      <c r="S1025" s="482" t="s">
        <v>1686</v>
      </c>
      <c r="T1025" s="482"/>
      <c r="U1025" s="482"/>
      <c r="V1025" s="482"/>
      <c r="W1025" s="482"/>
      <c r="X1025" s="482"/>
      <c r="Y1025" s="483"/>
      <c r="Z1025" s="484"/>
      <c r="AA1025" s="484"/>
      <c r="AB1025" s="484"/>
      <c r="AC1025" s="484"/>
      <c r="AD1025" s="484"/>
      <c r="AE1025" s="484"/>
      <c r="AF1025" s="484"/>
      <c r="AG1025" s="484"/>
      <c r="AH1025" s="484"/>
      <c r="AI1025" s="484"/>
      <c r="AJ1025" s="484"/>
      <c r="AK1025" s="484"/>
      <c r="AL1025" s="484"/>
      <c r="AM1025" s="484"/>
      <c r="AN1025" s="484"/>
      <c r="AO1025" s="484"/>
      <c r="AP1025" s="484"/>
      <c r="AQ1025" s="484"/>
      <c r="AR1025" s="484"/>
      <c r="AS1025" s="484"/>
      <c r="AT1025" s="484"/>
      <c r="AU1025" s="484"/>
      <c r="AV1025" s="484"/>
      <c r="AW1025" s="484"/>
      <c r="AX1025" s="484"/>
      <c r="AY1025" s="485"/>
    </row>
    <row r="1026" spans="1:51" ht="24.75" customHeight="1">
      <c r="B1026" s="19"/>
      <c r="C1026" s="19"/>
      <c r="D1026" s="19"/>
      <c r="E1026" s="19"/>
      <c r="F1026" s="19"/>
      <c r="G1026" s="19"/>
      <c r="H1026" s="20"/>
      <c r="I1026" s="20"/>
      <c r="J1026" s="20"/>
      <c r="K1026" s="20"/>
      <c r="L1026" s="20"/>
      <c r="M1026" s="20"/>
      <c r="N1026" s="20"/>
      <c r="O1026" s="20"/>
      <c r="P1026" s="20"/>
      <c r="Q1026" s="212"/>
      <c r="R1026" s="212"/>
      <c r="S1026" s="212"/>
      <c r="T1026" s="212"/>
      <c r="U1026" s="212"/>
      <c r="V1026" s="212"/>
      <c r="W1026" s="212"/>
      <c r="X1026" s="212"/>
      <c r="Y1026" s="212"/>
      <c r="Z1026" s="212"/>
      <c r="AA1026" s="212"/>
      <c r="AB1026" s="212"/>
      <c r="AC1026" s="212"/>
      <c r="AD1026" s="212"/>
      <c r="AE1026" s="212"/>
      <c r="AF1026" s="212"/>
      <c r="AG1026" s="212"/>
      <c r="AH1026" s="212"/>
      <c r="AI1026" s="212"/>
      <c r="AJ1026" s="212"/>
      <c r="AK1026" s="212"/>
      <c r="AL1026" s="212"/>
      <c r="AM1026" s="212"/>
      <c r="AN1026" s="212"/>
      <c r="AO1026" s="212"/>
      <c r="AP1026" s="212"/>
      <c r="AQ1026" s="212"/>
      <c r="AR1026" s="212"/>
      <c r="AS1026" s="212"/>
      <c r="AT1026" s="212"/>
      <c r="AU1026" s="212"/>
      <c r="AV1026" s="212"/>
      <c r="AW1026" s="212"/>
      <c r="AX1026" s="212"/>
      <c r="AY1026" s="212"/>
    </row>
    <row r="1027" spans="1:51" ht="41.25" customHeight="1">
      <c r="B1027" s="19"/>
      <c r="C1027" s="19"/>
      <c r="D1027" s="19"/>
      <c r="E1027" s="19"/>
      <c r="F1027" s="19"/>
      <c r="G1027" s="19"/>
      <c r="H1027" s="26"/>
      <c r="I1027" s="26"/>
      <c r="J1027" s="26"/>
      <c r="K1027" s="26"/>
      <c r="L1027" s="26"/>
      <c r="M1027" s="26"/>
      <c r="N1027" s="26"/>
      <c r="O1027" s="26"/>
      <c r="P1027" s="26"/>
      <c r="Q1027" s="26"/>
      <c r="R1027" s="26"/>
      <c r="S1027" s="26"/>
      <c r="T1027" s="26"/>
      <c r="U1027" s="26"/>
      <c r="V1027" s="26"/>
      <c r="W1027" s="26"/>
      <c r="X1027" s="26"/>
      <c r="Y1027" s="26"/>
      <c r="Z1027" s="26"/>
      <c r="AA1027" s="26"/>
      <c r="AB1027" s="26"/>
      <c r="AC1027" s="26"/>
      <c r="AD1027" s="26"/>
      <c r="AE1027" s="26"/>
      <c r="AF1027" s="26"/>
      <c r="AG1027" s="26"/>
      <c r="AH1027" s="26"/>
      <c r="AI1027" s="26"/>
      <c r="AJ1027" s="26"/>
      <c r="AK1027" s="26"/>
      <c r="AL1027" s="26"/>
      <c r="AM1027" s="26"/>
      <c r="AN1027" s="26"/>
      <c r="AO1027" s="26"/>
      <c r="AP1027" s="26"/>
      <c r="AQ1027" s="26"/>
      <c r="AR1027" s="26"/>
      <c r="AS1027" s="26"/>
      <c r="AT1027" s="26"/>
      <c r="AU1027" s="26"/>
      <c r="AV1027" s="26"/>
      <c r="AW1027" s="26"/>
      <c r="AX1027" s="26"/>
      <c r="AY1027" s="26"/>
    </row>
    <row r="1028" spans="1:51" ht="23.25" customHeight="1" thickBot="1">
      <c r="A1028" s="8"/>
      <c r="B1028" s="689" t="s">
        <v>121</v>
      </c>
      <c r="C1028" s="690"/>
      <c r="D1028" s="690"/>
      <c r="E1028" s="690"/>
      <c r="F1028" s="690"/>
      <c r="G1028" s="690"/>
      <c r="H1028" s="690"/>
      <c r="I1028" s="690"/>
      <c r="J1028" s="690"/>
      <c r="K1028" s="690"/>
      <c r="L1028" s="690"/>
      <c r="M1028" s="690"/>
      <c r="N1028" s="690"/>
      <c r="O1028" s="690"/>
      <c r="P1028" s="690"/>
      <c r="Q1028" s="690"/>
      <c r="R1028" s="690"/>
      <c r="S1028" s="690"/>
      <c r="T1028" s="690"/>
      <c r="U1028" s="690"/>
      <c r="V1028" s="690"/>
      <c r="W1028" s="690"/>
      <c r="X1028" s="690"/>
      <c r="Y1028" s="690"/>
      <c r="Z1028" s="690"/>
      <c r="AA1028" s="690"/>
      <c r="AB1028" s="690"/>
      <c r="AC1028" s="690"/>
      <c r="AD1028" s="690"/>
      <c r="AE1028" s="690"/>
      <c r="AF1028" s="690"/>
      <c r="AG1028" s="690"/>
      <c r="AH1028" s="690"/>
      <c r="AI1028" s="690"/>
      <c r="AJ1028" s="690"/>
      <c r="AK1028" s="690"/>
      <c r="AL1028" s="690"/>
      <c r="AM1028" s="690"/>
      <c r="AN1028" s="690"/>
      <c r="AO1028" s="690"/>
      <c r="AP1028" s="690"/>
      <c r="AQ1028" s="690"/>
      <c r="AR1028" s="690"/>
      <c r="AS1028" s="690"/>
      <c r="AT1028" s="690"/>
      <c r="AU1028" s="690"/>
      <c r="AV1028" s="690"/>
      <c r="AW1028" s="690"/>
      <c r="AX1028" s="690"/>
      <c r="AY1028" s="690"/>
    </row>
    <row r="1029" spans="1:51" ht="385.5" customHeight="1">
      <c r="A1029" s="13"/>
      <c r="B1029" s="667" t="s">
        <v>122</v>
      </c>
      <c r="C1029" s="668"/>
      <c r="D1029" s="668"/>
      <c r="E1029" s="668"/>
      <c r="F1029" s="668"/>
      <c r="G1029" s="669"/>
      <c r="H1029" s="22" t="s">
        <v>123</v>
      </c>
      <c r="I1029" s="23"/>
      <c r="J1029" s="23"/>
      <c r="K1029" s="23"/>
      <c r="L1029" s="23"/>
      <c r="M1029" s="23"/>
      <c r="N1029" s="23"/>
      <c r="O1029" s="23"/>
      <c r="P1029" s="23"/>
      <c r="Q1029" s="23"/>
      <c r="R1029" s="23"/>
      <c r="S1029" s="23"/>
      <c r="T1029" s="23"/>
      <c r="U1029" s="23"/>
      <c r="V1029" s="23"/>
      <c r="W1029" s="23"/>
      <c r="X1029" s="23"/>
      <c r="Y1029" s="23"/>
      <c r="Z1029" s="23"/>
      <c r="AA1029" s="23"/>
      <c r="AB1029" s="23"/>
      <c r="AC1029" s="23"/>
      <c r="AD1029" s="23"/>
      <c r="AE1029" s="23"/>
      <c r="AF1029" s="23"/>
      <c r="AG1029" s="23"/>
      <c r="AH1029" s="23"/>
      <c r="AI1029" s="23"/>
      <c r="AJ1029" s="23"/>
      <c r="AK1029" s="23"/>
      <c r="AL1029" s="23"/>
      <c r="AM1029" s="23"/>
      <c r="AN1029" s="23"/>
      <c r="AO1029" s="23"/>
      <c r="AP1029" s="23"/>
      <c r="AQ1029" s="23"/>
      <c r="AR1029" s="23"/>
      <c r="AS1029" s="23"/>
      <c r="AT1029" s="23"/>
      <c r="AU1029" s="23"/>
      <c r="AV1029" s="23"/>
      <c r="AW1029" s="23"/>
      <c r="AX1029" s="23"/>
      <c r="AY1029" s="24"/>
    </row>
    <row r="1030" spans="1:51" ht="348.95" customHeight="1">
      <c r="B1030" s="394"/>
      <c r="C1030" s="395"/>
      <c r="D1030" s="395"/>
      <c r="E1030" s="395"/>
      <c r="F1030" s="395"/>
      <c r="G1030" s="396"/>
      <c r="H1030" s="25"/>
      <c r="I1030" s="26"/>
      <c r="J1030" s="26"/>
      <c r="K1030" s="26"/>
      <c r="L1030" s="26"/>
      <c r="M1030" s="26"/>
      <c r="N1030" s="26"/>
      <c r="O1030" s="26"/>
      <c r="P1030" s="26"/>
      <c r="Q1030" s="26"/>
      <c r="R1030" s="26"/>
      <c r="S1030" s="26"/>
      <c r="T1030" s="26"/>
      <c r="U1030" s="26"/>
      <c r="V1030" s="26"/>
      <c r="W1030" s="26"/>
      <c r="X1030" s="26"/>
      <c r="Y1030" s="26"/>
      <c r="Z1030" s="26"/>
      <c r="AA1030" s="26"/>
      <c r="AB1030" s="26"/>
      <c r="AC1030" s="26"/>
      <c r="AD1030" s="26"/>
      <c r="AE1030" s="26"/>
      <c r="AF1030" s="26"/>
      <c r="AG1030" s="26"/>
      <c r="AH1030" s="26"/>
      <c r="AI1030" s="26"/>
      <c r="AJ1030" s="26"/>
      <c r="AK1030" s="26"/>
      <c r="AL1030" s="26"/>
      <c r="AM1030" s="26"/>
      <c r="AN1030" s="26"/>
      <c r="AO1030" s="26"/>
      <c r="AP1030" s="26"/>
      <c r="AQ1030" s="26"/>
      <c r="AR1030" s="26"/>
      <c r="AS1030" s="26"/>
      <c r="AT1030" s="26"/>
      <c r="AU1030" s="26"/>
      <c r="AV1030" s="26"/>
      <c r="AW1030" s="26"/>
      <c r="AX1030" s="26"/>
      <c r="AY1030" s="27"/>
    </row>
    <row r="1031" spans="1:51" ht="324" customHeight="1" thickBot="1">
      <c r="B1031" s="670"/>
      <c r="C1031" s="671"/>
      <c r="D1031" s="671"/>
      <c r="E1031" s="671"/>
      <c r="F1031" s="671"/>
      <c r="G1031" s="672"/>
      <c r="H1031" s="50"/>
      <c r="I1031" s="51"/>
      <c r="J1031" s="51"/>
      <c r="K1031" s="51"/>
      <c r="L1031" s="51"/>
      <c r="M1031" s="51"/>
      <c r="N1031" s="51"/>
      <c r="O1031" s="51"/>
      <c r="P1031" s="51"/>
      <c r="Q1031" s="51"/>
      <c r="R1031" s="51"/>
      <c r="S1031" s="51"/>
      <c r="T1031" s="51"/>
      <c r="U1031" s="51"/>
      <c r="V1031" s="51"/>
      <c r="W1031" s="51"/>
      <c r="X1031" s="51"/>
      <c r="Y1031" s="51"/>
      <c r="Z1031" s="51"/>
      <c r="AA1031" s="51"/>
      <c r="AB1031" s="51"/>
      <c r="AC1031" s="51"/>
      <c r="AD1031" s="51"/>
      <c r="AE1031" s="51"/>
      <c r="AF1031" s="51"/>
      <c r="AG1031" s="51"/>
      <c r="AH1031" s="51"/>
      <c r="AI1031" s="51"/>
      <c r="AJ1031" s="51"/>
      <c r="AK1031" s="51"/>
      <c r="AL1031" s="51"/>
      <c r="AM1031" s="51"/>
      <c r="AN1031" s="51"/>
      <c r="AO1031" s="51"/>
      <c r="AP1031" s="51"/>
      <c r="AQ1031" s="51"/>
      <c r="AR1031" s="51"/>
      <c r="AS1031" s="51"/>
      <c r="AT1031" s="51"/>
      <c r="AU1031" s="51"/>
      <c r="AV1031" s="51"/>
      <c r="AW1031" s="51"/>
      <c r="AX1031" s="51"/>
      <c r="AY1031" s="52"/>
    </row>
    <row r="1032" spans="1:51" ht="41.25" customHeight="1">
      <c r="B1032" s="19"/>
      <c r="C1032" s="19"/>
      <c r="D1032" s="19"/>
      <c r="E1032" s="19"/>
      <c r="F1032" s="19"/>
      <c r="G1032" s="19"/>
      <c r="H1032" s="26"/>
      <c r="I1032" s="26"/>
      <c r="J1032" s="26"/>
      <c r="K1032" s="26"/>
      <c r="L1032" s="26"/>
      <c r="M1032" s="26"/>
      <c r="N1032" s="26"/>
      <c r="O1032" s="26"/>
      <c r="P1032" s="26"/>
      <c r="Q1032" s="26"/>
      <c r="R1032" s="26"/>
      <c r="S1032" s="26"/>
      <c r="T1032" s="26"/>
      <c r="U1032" s="26"/>
      <c r="V1032" s="26"/>
      <c r="W1032" s="26"/>
      <c r="X1032" s="26"/>
      <c r="Y1032" s="26"/>
      <c r="Z1032" s="26"/>
      <c r="AA1032" s="26"/>
      <c r="AB1032" s="26"/>
      <c r="AC1032" s="26"/>
      <c r="AD1032" s="26"/>
      <c r="AE1032" s="26"/>
      <c r="AF1032" s="26"/>
      <c r="AG1032" s="26"/>
      <c r="AH1032" s="26"/>
      <c r="AI1032" s="26"/>
      <c r="AJ1032" s="26"/>
      <c r="AK1032" s="26"/>
      <c r="AL1032" s="26"/>
      <c r="AM1032" s="26"/>
      <c r="AN1032" s="26"/>
      <c r="AO1032" s="26"/>
      <c r="AP1032" s="26"/>
      <c r="AQ1032" s="26"/>
      <c r="AR1032" s="26"/>
      <c r="AS1032" s="26"/>
      <c r="AT1032" s="26"/>
      <c r="AU1032" s="26"/>
      <c r="AV1032" s="26"/>
      <c r="AW1032" s="26"/>
      <c r="AX1032" s="26"/>
      <c r="AY1032" s="26"/>
    </row>
    <row r="1033" spans="1:51" ht="30" customHeight="1" thickBot="1">
      <c r="B1033" s="307" t="s">
        <v>121</v>
      </c>
      <c r="C1033" s="307"/>
      <c r="D1033" s="307"/>
      <c r="E1033" s="307"/>
      <c r="F1033" s="308"/>
      <c r="G1033" s="308"/>
      <c r="H1033" s="309"/>
      <c r="I1033" s="309"/>
      <c r="J1033" s="309"/>
      <c r="K1033" s="309"/>
      <c r="L1033" s="309"/>
      <c r="M1033" s="309"/>
      <c r="N1033" s="309"/>
      <c r="O1033" s="309"/>
      <c r="P1033" s="309"/>
      <c r="Q1033" s="309"/>
      <c r="R1033" s="309"/>
      <c r="S1033" s="309"/>
      <c r="T1033" s="309"/>
      <c r="U1033" s="309"/>
      <c r="V1033" s="309"/>
      <c r="W1033" s="309"/>
      <c r="X1033" s="309"/>
      <c r="Y1033" s="309"/>
      <c r="Z1033" s="309"/>
      <c r="AA1033" s="309"/>
      <c r="AB1033" s="309"/>
      <c r="AC1033" s="309"/>
      <c r="AD1033" s="309"/>
      <c r="AE1033" s="309"/>
      <c r="AF1033" s="309"/>
      <c r="AG1033" s="309"/>
      <c r="AH1033" s="309"/>
      <c r="AI1033" s="309"/>
      <c r="AJ1033" s="309"/>
      <c r="AK1033" s="309"/>
      <c r="AL1033" s="309"/>
      <c r="AM1033" s="309"/>
      <c r="AN1033" s="309"/>
      <c r="AO1033" s="309"/>
      <c r="AP1033" s="309"/>
      <c r="AQ1033" s="309"/>
      <c r="AR1033" s="309"/>
      <c r="AS1033" s="309"/>
      <c r="AT1033" s="309"/>
      <c r="AU1033" s="309"/>
      <c r="AV1033" s="309"/>
      <c r="AW1033" s="309"/>
      <c r="AX1033" s="309"/>
      <c r="AY1033" s="309"/>
    </row>
    <row r="1034" spans="1:51" ht="24.75" customHeight="1">
      <c r="B1034" s="310" t="s">
        <v>140</v>
      </c>
      <c r="C1034" s="311"/>
      <c r="D1034" s="311"/>
      <c r="E1034" s="311"/>
      <c r="F1034" s="311"/>
      <c r="G1034" s="312"/>
      <c r="H1034" s="319" t="s">
        <v>1289</v>
      </c>
      <c r="I1034" s="320"/>
      <c r="J1034" s="320"/>
      <c r="K1034" s="320"/>
      <c r="L1034" s="320"/>
      <c r="M1034" s="320"/>
      <c r="N1034" s="320"/>
      <c r="O1034" s="320"/>
      <c r="P1034" s="320"/>
      <c r="Q1034" s="320"/>
      <c r="R1034" s="320"/>
      <c r="S1034" s="320"/>
      <c r="T1034" s="320"/>
      <c r="U1034" s="320"/>
      <c r="V1034" s="320"/>
      <c r="W1034" s="320"/>
      <c r="X1034" s="320"/>
      <c r="Y1034" s="320"/>
      <c r="Z1034" s="320"/>
      <c r="AA1034" s="320"/>
      <c r="AB1034" s="320"/>
      <c r="AC1034" s="321"/>
      <c r="AD1034" s="319" t="s">
        <v>1288</v>
      </c>
      <c r="AE1034" s="320"/>
      <c r="AF1034" s="320"/>
      <c r="AG1034" s="320"/>
      <c r="AH1034" s="320"/>
      <c r="AI1034" s="320"/>
      <c r="AJ1034" s="320"/>
      <c r="AK1034" s="320"/>
      <c r="AL1034" s="320"/>
      <c r="AM1034" s="320"/>
      <c r="AN1034" s="320"/>
      <c r="AO1034" s="320"/>
      <c r="AP1034" s="320"/>
      <c r="AQ1034" s="320"/>
      <c r="AR1034" s="320"/>
      <c r="AS1034" s="320"/>
      <c r="AT1034" s="320"/>
      <c r="AU1034" s="320"/>
      <c r="AV1034" s="320"/>
      <c r="AW1034" s="320"/>
      <c r="AX1034" s="320"/>
      <c r="AY1034" s="322"/>
    </row>
    <row r="1035" spans="1:51" ht="24.75" customHeight="1">
      <c r="B1035" s="313"/>
      <c r="C1035" s="314"/>
      <c r="D1035" s="314"/>
      <c r="E1035" s="314"/>
      <c r="F1035" s="314"/>
      <c r="G1035" s="315"/>
      <c r="H1035" s="326" t="s">
        <v>60</v>
      </c>
      <c r="I1035" s="327"/>
      <c r="J1035" s="327"/>
      <c r="K1035" s="327"/>
      <c r="L1035" s="328"/>
      <c r="M1035" s="329" t="s">
        <v>143</v>
      </c>
      <c r="N1035" s="327"/>
      <c r="O1035" s="327"/>
      <c r="P1035" s="327"/>
      <c r="Q1035" s="327"/>
      <c r="R1035" s="327"/>
      <c r="S1035" s="327"/>
      <c r="T1035" s="327"/>
      <c r="U1035" s="327"/>
      <c r="V1035" s="327"/>
      <c r="W1035" s="327"/>
      <c r="X1035" s="327"/>
      <c r="Y1035" s="328"/>
      <c r="Z1035" s="323" t="s">
        <v>144</v>
      </c>
      <c r="AA1035" s="324"/>
      <c r="AB1035" s="324"/>
      <c r="AC1035" s="325"/>
      <c r="AD1035" s="326" t="s">
        <v>60</v>
      </c>
      <c r="AE1035" s="327"/>
      <c r="AF1035" s="327"/>
      <c r="AG1035" s="327"/>
      <c r="AH1035" s="328"/>
      <c r="AI1035" s="329" t="s">
        <v>143</v>
      </c>
      <c r="AJ1035" s="327"/>
      <c r="AK1035" s="327"/>
      <c r="AL1035" s="327"/>
      <c r="AM1035" s="327"/>
      <c r="AN1035" s="327"/>
      <c r="AO1035" s="327"/>
      <c r="AP1035" s="327"/>
      <c r="AQ1035" s="327"/>
      <c r="AR1035" s="327"/>
      <c r="AS1035" s="327"/>
      <c r="AT1035" s="327"/>
      <c r="AU1035" s="328"/>
      <c r="AV1035" s="323" t="s">
        <v>144</v>
      </c>
      <c r="AW1035" s="324"/>
      <c r="AX1035" s="324"/>
      <c r="AY1035" s="330"/>
    </row>
    <row r="1036" spans="1:51" ht="24.75" customHeight="1">
      <c r="B1036" s="313"/>
      <c r="C1036" s="314"/>
      <c r="D1036" s="314"/>
      <c r="E1036" s="314"/>
      <c r="F1036" s="314"/>
      <c r="G1036" s="315"/>
      <c r="H1036" s="703"/>
      <c r="I1036" s="600"/>
      <c r="J1036" s="600"/>
      <c r="K1036" s="600"/>
      <c r="L1036" s="601"/>
      <c r="M1036" s="704"/>
      <c r="N1036" s="705"/>
      <c r="O1036" s="705"/>
      <c r="P1036" s="705"/>
      <c r="Q1036" s="705"/>
      <c r="R1036" s="705"/>
      <c r="S1036" s="705"/>
      <c r="T1036" s="705"/>
      <c r="U1036" s="705"/>
      <c r="V1036" s="705"/>
      <c r="W1036" s="705"/>
      <c r="X1036" s="705"/>
      <c r="Y1036" s="706"/>
      <c r="Z1036" s="694"/>
      <c r="AA1036" s="695"/>
      <c r="AB1036" s="695"/>
      <c r="AC1036" s="921"/>
      <c r="AD1036" s="703"/>
      <c r="AE1036" s="600"/>
      <c r="AF1036" s="600"/>
      <c r="AG1036" s="600"/>
      <c r="AH1036" s="601"/>
      <c r="AI1036" s="704"/>
      <c r="AJ1036" s="705"/>
      <c r="AK1036" s="705"/>
      <c r="AL1036" s="705"/>
      <c r="AM1036" s="705"/>
      <c r="AN1036" s="705"/>
      <c r="AO1036" s="705"/>
      <c r="AP1036" s="705"/>
      <c r="AQ1036" s="705"/>
      <c r="AR1036" s="705"/>
      <c r="AS1036" s="705"/>
      <c r="AT1036" s="705"/>
      <c r="AU1036" s="706"/>
      <c r="AV1036" s="694"/>
      <c r="AW1036" s="695"/>
      <c r="AX1036" s="695"/>
      <c r="AY1036" s="696"/>
    </row>
    <row r="1037" spans="1:51" ht="24.75" customHeight="1">
      <c r="B1037" s="313"/>
      <c r="C1037" s="314"/>
      <c r="D1037" s="314"/>
      <c r="E1037" s="314"/>
      <c r="F1037" s="314"/>
      <c r="G1037" s="315"/>
      <c r="H1037" s="341"/>
      <c r="I1037" s="342"/>
      <c r="J1037" s="342"/>
      <c r="K1037" s="342"/>
      <c r="L1037" s="343"/>
      <c r="M1037" s="346"/>
      <c r="N1037" s="347"/>
      <c r="O1037" s="347"/>
      <c r="P1037" s="347"/>
      <c r="Q1037" s="347"/>
      <c r="R1037" s="347"/>
      <c r="S1037" s="347"/>
      <c r="T1037" s="347"/>
      <c r="U1037" s="347"/>
      <c r="V1037" s="347"/>
      <c r="W1037" s="347"/>
      <c r="X1037" s="347"/>
      <c r="Y1037" s="348"/>
      <c r="Z1037" s="697"/>
      <c r="AA1037" s="698"/>
      <c r="AB1037" s="698"/>
      <c r="AC1037" s="720"/>
      <c r="AD1037" s="341"/>
      <c r="AE1037" s="342"/>
      <c r="AF1037" s="342"/>
      <c r="AG1037" s="342"/>
      <c r="AH1037" s="343"/>
      <c r="AI1037" s="346"/>
      <c r="AJ1037" s="347"/>
      <c r="AK1037" s="347"/>
      <c r="AL1037" s="347"/>
      <c r="AM1037" s="347"/>
      <c r="AN1037" s="347"/>
      <c r="AO1037" s="347"/>
      <c r="AP1037" s="347"/>
      <c r="AQ1037" s="347"/>
      <c r="AR1037" s="347"/>
      <c r="AS1037" s="347"/>
      <c r="AT1037" s="347"/>
      <c r="AU1037" s="348"/>
      <c r="AV1037" s="697"/>
      <c r="AW1037" s="698"/>
      <c r="AX1037" s="698"/>
      <c r="AY1037" s="699"/>
    </row>
    <row r="1038" spans="1:51" ht="24.75" customHeight="1">
      <c r="B1038" s="313"/>
      <c r="C1038" s="314"/>
      <c r="D1038" s="314"/>
      <c r="E1038" s="314"/>
      <c r="F1038" s="314"/>
      <c r="G1038" s="315"/>
      <c r="H1038" s="341"/>
      <c r="I1038" s="342"/>
      <c r="J1038" s="342"/>
      <c r="K1038" s="342"/>
      <c r="L1038" s="343"/>
      <c r="M1038" s="346"/>
      <c r="N1038" s="347"/>
      <c r="O1038" s="347"/>
      <c r="P1038" s="347"/>
      <c r="Q1038" s="347"/>
      <c r="R1038" s="347"/>
      <c r="S1038" s="347"/>
      <c r="T1038" s="347"/>
      <c r="U1038" s="347"/>
      <c r="V1038" s="347"/>
      <c r="W1038" s="347"/>
      <c r="X1038" s="347"/>
      <c r="Y1038" s="348"/>
      <c r="Z1038" s="697"/>
      <c r="AA1038" s="698"/>
      <c r="AB1038" s="698"/>
      <c r="AC1038" s="720"/>
      <c r="AD1038" s="341"/>
      <c r="AE1038" s="342"/>
      <c r="AF1038" s="342"/>
      <c r="AG1038" s="342"/>
      <c r="AH1038" s="343"/>
      <c r="AI1038" s="346"/>
      <c r="AJ1038" s="347"/>
      <c r="AK1038" s="347"/>
      <c r="AL1038" s="347"/>
      <c r="AM1038" s="347"/>
      <c r="AN1038" s="347"/>
      <c r="AO1038" s="347"/>
      <c r="AP1038" s="347"/>
      <c r="AQ1038" s="347"/>
      <c r="AR1038" s="347"/>
      <c r="AS1038" s="347"/>
      <c r="AT1038" s="347"/>
      <c r="AU1038" s="348"/>
      <c r="AV1038" s="697"/>
      <c r="AW1038" s="698"/>
      <c r="AX1038" s="698"/>
      <c r="AY1038" s="699"/>
    </row>
    <row r="1039" spans="1:51" ht="24.75" customHeight="1">
      <c r="B1039" s="313"/>
      <c r="C1039" s="314"/>
      <c r="D1039" s="314"/>
      <c r="E1039" s="314"/>
      <c r="F1039" s="314"/>
      <c r="G1039" s="315"/>
      <c r="H1039" s="341"/>
      <c r="I1039" s="342"/>
      <c r="J1039" s="342"/>
      <c r="K1039" s="342"/>
      <c r="L1039" s="343"/>
      <c r="M1039" s="346"/>
      <c r="N1039" s="347"/>
      <c r="O1039" s="347"/>
      <c r="P1039" s="347"/>
      <c r="Q1039" s="347"/>
      <c r="R1039" s="347"/>
      <c r="S1039" s="347"/>
      <c r="T1039" s="347"/>
      <c r="U1039" s="347"/>
      <c r="V1039" s="347"/>
      <c r="W1039" s="347"/>
      <c r="X1039" s="347"/>
      <c r="Y1039" s="348"/>
      <c r="Z1039" s="697"/>
      <c r="AA1039" s="698"/>
      <c r="AB1039" s="698"/>
      <c r="AC1039" s="720"/>
      <c r="AD1039" s="341"/>
      <c r="AE1039" s="342"/>
      <c r="AF1039" s="342"/>
      <c r="AG1039" s="342"/>
      <c r="AH1039" s="343"/>
      <c r="AI1039" s="346"/>
      <c r="AJ1039" s="347"/>
      <c r="AK1039" s="347"/>
      <c r="AL1039" s="347"/>
      <c r="AM1039" s="347"/>
      <c r="AN1039" s="347"/>
      <c r="AO1039" s="347"/>
      <c r="AP1039" s="347"/>
      <c r="AQ1039" s="347"/>
      <c r="AR1039" s="347"/>
      <c r="AS1039" s="347"/>
      <c r="AT1039" s="347"/>
      <c r="AU1039" s="348"/>
      <c r="AV1039" s="697"/>
      <c r="AW1039" s="698"/>
      <c r="AX1039" s="698"/>
      <c r="AY1039" s="699"/>
    </row>
    <row r="1040" spans="1:51" ht="24.75" customHeight="1">
      <c r="B1040" s="313"/>
      <c r="C1040" s="314"/>
      <c r="D1040" s="314"/>
      <c r="E1040" s="314"/>
      <c r="F1040" s="314"/>
      <c r="G1040" s="315"/>
      <c r="H1040" s="341"/>
      <c r="I1040" s="342"/>
      <c r="J1040" s="342"/>
      <c r="K1040" s="342"/>
      <c r="L1040" s="343"/>
      <c r="M1040" s="346"/>
      <c r="N1040" s="347"/>
      <c r="O1040" s="347"/>
      <c r="P1040" s="347"/>
      <c r="Q1040" s="347"/>
      <c r="R1040" s="347"/>
      <c r="S1040" s="347"/>
      <c r="T1040" s="347"/>
      <c r="U1040" s="347"/>
      <c r="V1040" s="347"/>
      <c r="W1040" s="347"/>
      <c r="X1040" s="347"/>
      <c r="Y1040" s="348"/>
      <c r="Z1040" s="697"/>
      <c r="AA1040" s="698"/>
      <c r="AB1040" s="698"/>
      <c r="AC1040" s="698"/>
      <c r="AD1040" s="341"/>
      <c r="AE1040" s="342"/>
      <c r="AF1040" s="342"/>
      <c r="AG1040" s="342"/>
      <c r="AH1040" s="343"/>
      <c r="AI1040" s="346"/>
      <c r="AJ1040" s="347"/>
      <c r="AK1040" s="347"/>
      <c r="AL1040" s="347"/>
      <c r="AM1040" s="347"/>
      <c r="AN1040" s="347"/>
      <c r="AO1040" s="347"/>
      <c r="AP1040" s="347"/>
      <c r="AQ1040" s="347"/>
      <c r="AR1040" s="347"/>
      <c r="AS1040" s="347"/>
      <c r="AT1040" s="347"/>
      <c r="AU1040" s="348"/>
      <c r="AV1040" s="697"/>
      <c r="AW1040" s="698"/>
      <c r="AX1040" s="698"/>
      <c r="AY1040" s="699"/>
    </row>
    <row r="1041" spans="2:51" ht="24.75" customHeight="1">
      <c r="B1041" s="313"/>
      <c r="C1041" s="314"/>
      <c r="D1041" s="314"/>
      <c r="E1041" s="314"/>
      <c r="F1041" s="314"/>
      <c r="G1041" s="315"/>
      <c r="H1041" s="341"/>
      <c r="I1041" s="342"/>
      <c r="J1041" s="342"/>
      <c r="K1041" s="342"/>
      <c r="L1041" s="343"/>
      <c r="M1041" s="346"/>
      <c r="N1041" s="347"/>
      <c r="O1041" s="347"/>
      <c r="P1041" s="347"/>
      <c r="Q1041" s="347"/>
      <c r="R1041" s="347"/>
      <c r="S1041" s="347"/>
      <c r="T1041" s="347"/>
      <c r="U1041" s="347"/>
      <c r="V1041" s="347"/>
      <c r="W1041" s="347"/>
      <c r="X1041" s="347"/>
      <c r="Y1041" s="348"/>
      <c r="Z1041" s="697"/>
      <c r="AA1041" s="698"/>
      <c r="AB1041" s="698"/>
      <c r="AC1041" s="698"/>
      <c r="AD1041" s="341"/>
      <c r="AE1041" s="342"/>
      <c r="AF1041" s="342"/>
      <c r="AG1041" s="342"/>
      <c r="AH1041" s="343"/>
      <c r="AI1041" s="346"/>
      <c r="AJ1041" s="347"/>
      <c r="AK1041" s="347"/>
      <c r="AL1041" s="347"/>
      <c r="AM1041" s="347"/>
      <c r="AN1041" s="347"/>
      <c r="AO1041" s="347"/>
      <c r="AP1041" s="347"/>
      <c r="AQ1041" s="347"/>
      <c r="AR1041" s="347"/>
      <c r="AS1041" s="347"/>
      <c r="AT1041" s="347"/>
      <c r="AU1041" s="348"/>
      <c r="AV1041" s="697"/>
      <c r="AW1041" s="698"/>
      <c r="AX1041" s="698"/>
      <c r="AY1041" s="699"/>
    </row>
    <row r="1042" spans="2:51" ht="24.75" customHeight="1">
      <c r="B1042" s="313"/>
      <c r="C1042" s="314"/>
      <c r="D1042" s="314"/>
      <c r="E1042" s="314"/>
      <c r="F1042" s="314"/>
      <c r="G1042" s="315"/>
      <c r="H1042" s="341"/>
      <c r="I1042" s="342"/>
      <c r="J1042" s="342"/>
      <c r="K1042" s="342"/>
      <c r="L1042" s="343"/>
      <c r="M1042" s="346"/>
      <c r="N1042" s="347"/>
      <c r="O1042" s="347"/>
      <c r="P1042" s="347"/>
      <c r="Q1042" s="347"/>
      <c r="R1042" s="347"/>
      <c r="S1042" s="347"/>
      <c r="T1042" s="347"/>
      <c r="U1042" s="347"/>
      <c r="V1042" s="347"/>
      <c r="W1042" s="347"/>
      <c r="X1042" s="347"/>
      <c r="Y1042" s="348"/>
      <c r="Z1042" s="697"/>
      <c r="AA1042" s="698"/>
      <c r="AB1042" s="698"/>
      <c r="AC1042" s="698"/>
      <c r="AD1042" s="341"/>
      <c r="AE1042" s="342"/>
      <c r="AF1042" s="342"/>
      <c r="AG1042" s="342"/>
      <c r="AH1042" s="343"/>
      <c r="AI1042" s="346"/>
      <c r="AJ1042" s="347"/>
      <c r="AK1042" s="347"/>
      <c r="AL1042" s="347"/>
      <c r="AM1042" s="347"/>
      <c r="AN1042" s="347"/>
      <c r="AO1042" s="347"/>
      <c r="AP1042" s="347"/>
      <c r="AQ1042" s="347"/>
      <c r="AR1042" s="347"/>
      <c r="AS1042" s="347"/>
      <c r="AT1042" s="347"/>
      <c r="AU1042" s="348"/>
      <c r="AV1042" s="697"/>
      <c r="AW1042" s="698"/>
      <c r="AX1042" s="698"/>
      <c r="AY1042" s="699"/>
    </row>
    <row r="1043" spans="2:51" ht="24.75" customHeight="1">
      <c r="B1043" s="313"/>
      <c r="C1043" s="314"/>
      <c r="D1043" s="314"/>
      <c r="E1043" s="314"/>
      <c r="F1043" s="314"/>
      <c r="G1043" s="315"/>
      <c r="H1043" s="642"/>
      <c r="I1043" s="595"/>
      <c r="J1043" s="595"/>
      <c r="K1043" s="595"/>
      <c r="L1043" s="596"/>
      <c r="M1043" s="643"/>
      <c r="N1043" s="644"/>
      <c r="O1043" s="644"/>
      <c r="P1043" s="644"/>
      <c r="Q1043" s="644"/>
      <c r="R1043" s="644"/>
      <c r="S1043" s="644"/>
      <c r="T1043" s="644"/>
      <c r="U1043" s="644"/>
      <c r="V1043" s="644"/>
      <c r="W1043" s="644"/>
      <c r="X1043" s="644"/>
      <c r="Y1043" s="645"/>
      <c r="Z1043" s="646"/>
      <c r="AA1043" s="647"/>
      <c r="AB1043" s="647"/>
      <c r="AC1043" s="647"/>
      <c r="AD1043" s="642"/>
      <c r="AE1043" s="595"/>
      <c r="AF1043" s="595"/>
      <c r="AG1043" s="595"/>
      <c r="AH1043" s="596"/>
      <c r="AI1043" s="643"/>
      <c r="AJ1043" s="644"/>
      <c r="AK1043" s="644"/>
      <c r="AL1043" s="644"/>
      <c r="AM1043" s="644"/>
      <c r="AN1043" s="644"/>
      <c r="AO1043" s="644"/>
      <c r="AP1043" s="644"/>
      <c r="AQ1043" s="644"/>
      <c r="AR1043" s="644"/>
      <c r="AS1043" s="644"/>
      <c r="AT1043" s="644"/>
      <c r="AU1043" s="645"/>
      <c r="AV1043" s="646"/>
      <c r="AW1043" s="647"/>
      <c r="AX1043" s="647"/>
      <c r="AY1043" s="648"/>
    </row>
    <row r="1044" spans="2:51" ht="24.75" customHeight="1">
      <c r="B1044" s="313"/>
      <c r="C1044" s="314"/>
      <c r="D1044" s="314"/>
      <c r="E1044" s="314"/>
      <c r="F1044" s="314"/>
      <c r="G1044" s="315"/>
      <c r="H1044" s="716" t="s">
        <v>35</v>
      </c>
      <c r="I1044" s="368"/>
      <c r="J1044" s="368"/>
      <c r="K1044" s="368"/>
      <c r="L1044" s="368"/>
      <c r="M1044" s="717"/>
      <c r="N1044" s="718"/>
      <c r="O1044" s="718"/>
      <c r="P1044" s="718"/>
      <c r="Q1044" s="718"/>
      <c r="R1044" s="718"/>
      <c r="S1044" s="718"/>
      <c r="T1044" s="718"/>
      <c r="U1044" s="718"/>
      <c r="V1044" s="718"/>
      <c r="W1044" s="718"/>
      <c r="X1044" s="718"/>
      <c r="Y1044" s="719"/>
      <c r="Z1044" s="639">
        <f>SUM(Z1036:AC1043)</f>
        <v>0</v>
      </c>
      <c r="AA1044" s="640"/>
      <c r="AB1044" s="640"/>
      <c r="AC1044" s="736"/>
      <c r="AD1044" s="716" t="s">
        <v>35</v>
      </c>
      <c r="AE1044" s="368"/>
      <c r="AF1044" s="368"/>
      <c r="AG1044" s="368"/>
      <c r="AH1044" s="368"/>
      <c r="AI1044" s="717"/>
      <c r="AJ1044" s="718"/>
      <c r="AK1044" s="718"/>
      <c r="AL1044" s="718"/>
      <c r="AM1044" s="718"/>
      <c r="AN1044" s="718"/>
      <c r="AO1044" s="718"/>
      <c r="AP1044" s="718"/>
      <c r="AQ1044" s="718"/>
      <c r="AR1044" s="718"/>
      <c r="AS1044" s="718"/>
      <c r="AT1044" s="718"/>
      <c r="AU1044" s="719"/>
      <c r="AV1044" s="639">
        <f>SUM(AV1036:AY1043)</f>
        <v>0</v>
      </c>
      <c r="AW1044" s="640"/>
      <c r="AX1044" s="640"/>
      <c r="AY1044" s="641"/>
    </row>
    <row r="1045" spans="2:51" ht="25.15" customHeight="1">
      <c r="B1045" s="313"/>
      <c r="C1045" s="314"/>
      <c r="D1045" s="314"/>
      <c r="E1045" s="314"/>
      <c r="F1045" s="314"/>
      <c r="G1045" s="315"/>
      <c r="H1045" s="721" t="s">
        <v>1287</v>
      </c>
      <c r="I1045" s="724"/>
      <c r="J1045" s="724"/>
      <c r="K1045" s="724"/>
      <c r="L1045" s="724"/>
      <c r="M1045" s="724"/>
      <c r="N1045" s="724"/>
      <c r="O1045" s="724"/>
      <c r="P1045" s="724"/>
      <c r="Q1045" s="724"/>
      <c r="R1045" s="724"/>
      <c r="S1045" s="724"/>
      <c r="T1045" s="724"/>
      <c r="U1045" s="724"/>
      <c r="V1045" s="724"/>
      <c r="W1045" s="724"/>
      <c r="X1045" s="724"/>
      <c r="Y1045" s="724"/>
      <c r="Z1045" s="724"/>
      <c r="AA1045" s="724"/>
      <c r="AB1045" s="724"/>
      <c r="AC1045" s="737"/>
      <c r="AD1045" s="721" t="s">
        <v>1286</v>
      </c>
      <c r="AE1045" s="724"/>
      <c r="AF1045" s="724"/>
      <c r="AG1045" s="724"/>
      <c r="AH1045" s="724"/>
      <c r="AI1045" s="724"/>
      <c r="AJ1045" s="724"/>
      <c r="AK1045" s="724"/>
      <c r="AL1045" s="724"/>
      <c r="AM1045" s="724"/>
      <c r="AN1045" s="724"/>
      <c r="AO1045" s="724"/>
      <c r="AP1045" s="724"/>
      <c r="AQ1045" s="724"/>
      <c r="AR1045" s="724"/>
      <c r="AS1045" s="724"/>
      <c r="AT1045" s="724"/>
      <c r="AU1045" s="724"/>
      <c r="AV1045" s="724"/>
      <c r="AW1045" s="724"/>
      <c r="AX1045" s="724"/>
      <c r="AY1045" s="725"/>
    </row>
    <row r="1046" spans="2:51" ht="25.5" customHeight="1">
      <c r="B1046" s="313"/>
      <c r="C1046" s="314"/>
      <c r="D1046" s="314"/>
      <c r="E1046" s="314"/>
      <c r="F1046" s="314"/>
      <c r="G1046" s="315"/>
      <c r="H1046" s="726" t="s">
        <v>60</v>
      </c>
      <c r="I1046" s="519"/>
      <c r="J1046" s="519"/>
      <c r="K1046" s="519"/>
      <c r="L1046" s="519"/>
      <c r="M1046" s="329" t="s">
        <v>143</v>
      </c>
      <c r="N1046" s="290"/>
      <c r="O1046" s="290"/>
      <c r="P1046" s="290"/>
      <c r="Q1046" s="290"/>
      <c r="R1046" s="290"/>
      <c r="S1046" s="290"/>
      <c r="T1046" s="290"/>
      <c r="U1046" s="290"/>
      <c r="V1046" s="290"/>
      <c r="W1046" s="290"/>
      <c r="X1046" s="290"/>
      <c r="Y1046" s="731"/>
      <c r="Z1046" s="323" t="s">
        <v>144</v>
      </c>
      <c r="AA1046" s="732"/>
      <c r="AB1046" s="732"/>
      <c r="AC1046" s="738"/>
      <c r="AD1046" s="726" t="s">
        <v>60</v>
      </c>
      <c r="AE1046" s="519"/>
      <c r="AF1046" s="519"/>
      <c r="AG1046" s="519"/>
      <c r="AH1046" s="519"/>
      <c r="AI1046" s="329" t="s">
        <v>143</v>
      </c>
      <c r="AJ1046" s="290"/>
      <c r="AK1046" s="290"/>
      <c r="AL1046" s="290"/>
      <c r="AM1046" s="290"/>
      <c r="AN1046" s="290"/>
      <c r="AO1046" s="290"/>
      <c r="AP1046" s="290"/>
      <c r="AQ1046" s="290"/>
      <c r="AR1046" s="290"/>
      <c r="AS1046" s="290"/>
      <c r="AT1046" s="290"/>
      <c r="AU1046" s="731"/>
      <c r="AV1046" s="323" t="s">
        <v>144</v>
      </c>
      <c r="AW1046" s="732"/>
      <c r="AX1046" s="732"/>
      <c r="AY1046" s="733"/>
    </row>
    <row r="1047" spans="2:51" ht="24.75" customHeight="1">
      <c r="B1047" s="313"/>
      <c r="C1047" s="314"/>
      <c r="D1047" s="314"/>
      <c r="E1047" s="314"/>
      <c r="F1047" s="314"/>
      <c r="G1047" s="315"/>
      <c r="H1047" s="703"/>
      <c r="I1047" s="600"/>
      <c r="J1047" s="600"/>
      <c r="K1047" s="600"/>
      <c r="L1047" s="601"/>
      <c r="M1047" s="704"/>
      <c r="N1047" s="734"/>
      <c r="O1047" s="734"/>
      <c r="P1047" s="734"/>
      <c r="Q1047" s="734"/>
      <c r="R1047" s="734"/>
      <c r="S1047" s="734"/>
      <c r="T1047" s="734"/>
      <c r="U1047" s="734"/>
      <c r="V1047" s="734"/>
      <c r="W1047" s="734"/>
      <c r="X1047" s="734"/>
      <c r="Y1047" s="735"/>
      <c r="Z1047" s="694"/>
      <c r="AA1047" s="695"/>
      <c r="AB1047" s="695"/>
      <c r="AC1047" s="739"/>
      <c r="AD1047" s="703"/>
      <c r="AE1047" s="600"/>
      <c r="AF1047" s="600"/>
      <c r="AG1047" s="600"/>
      <c r="AH1047" s="601"/>
      <c r="AI1047" s="704"/>
      <c r="AJ1047" s="734"/>
      <c r="AK1047" s="734"/>
      <c r="AL1047" s="734"/>
      <c r="AM1047" s="734"/>
      <c r="AN1047" s="734"/>
      <c r="AO1047" s="734"/>
      <c r="AP1047" s="734"/>
      <c r="AQ1047" s="734"/>
      <c r="AR1047" s="734"/>
      <c r="AS1047" s="734"/>
      <c r="AT1047" s="734"/>
      <c r="AU1047" s="735"/>
      <c r="AV1047" s="694"/>
      <c r="AW1047" s="695"/>
      <c r="AX1047" s="695"/>
      <c r="AY1047" s="696"/>
    </row>
    <row r="1048" spans="2:51" ht="24.75" customHeight="1">
      <c r="B1048" s="313"/>
      <c r="C1048" s="314"/>
      <c r="D1048" s="314"/>
      <c r="E1048" s="314"/>
      <c r="F1048" s="314"/>
      <c r="G1048" s="315"/>
      <c r="H1048" s="341"/>
      <c r="I1048" s="342"/>
      <c r="J1048" s="342"/>
      <c r="K1048" s="342"/>
      <c r="L1048" s="343"/>
      <c r="M1048" s="346"/>
      <c r="N1048" s="347"/>
      <c r="O1048" s="347"/>
      <c r="P1048" s="347"/>
      <c r="Q1048" s="347"/>
      <c r="R1048" s="347"/>
      <c r="S1048" s="347"/>
      <c r="T1048" s="347"/>
      <c r="U1048" s="347"/>
      <c r="V1048" s="347"/>
      <c r="W1048" s="347"/>
      <c r="X1048" s="347"/>
      <c r="Y1048" s="348"/>
      <c r="Z1048" s="697"/>
      <c r="AA1048" s="698"/>
      <c r="AB1048" s="698"/>
      <c r="AC1048" s="720"/>
      <c r="AD1048" s="341"/>
      <c r="AE1048" s="342"/>
      <c r="AF1048" s="342"/>
      <c r="AG1048" s="342"/>
      <c r="AH1048" s="343"/>
      <c r="AI1048" s="346"/>
      <c r="AJ1048" s="347"/>
      <c r="AK1048" s="347"/>
      <c r="AL1048" s="347"/>
      <c r="AM1048" s="347"/>
      <c r="AN1048" s="347"/>
      <c r="AO1048" s="347"/>
      <c r="AP1048" s="347"/>
      <c r="AQ1048" s="347"/>
      <c r="AR1048" s="347"/>
      <c r="AS1048" s="347"/>
      <c r="AT1048" s="347"/>
      <c r="AU1048" s="348"/>
      <c r="AV1048" s="697"/>
      <c r="AW1048" s="698"/>
      <c r="AX1048" s="698"/>
      <c r="AY1048" s="699"/>
    </row>
    <row r="1049" spans="2:51" ht="24.75" customHeight="1">
      <c r="B1049" s="313"/>
      <c r="C1049" s="314"/>
      <c r="D1049" s="314"/>
      <c r="E1049" s="314"/>
      <c r="F1049" s="314"/>
      <c r="G1049" s="315"/>
      <c r="H1049" s="341"/>
      <c r="I1049" s="342"/>
      <c r="J1049" s="342"/>
      <c r="K1049" s="342"/>
      <c r="L1049" s="343"/>
      <c r="M1049" s="346"/>
      <c r="N1049" s="347"/>
      <c r="O1049" s="347"/>
      <c r="P1049" s="347"/>
      <c r="Q1049" s="347"/>
      <c r="R1049" s="347"/>
      <c r="S1049" s="347"/>
      <c r="T1049" s="347"/>
      <c r="U1049" s="347"/>
      <c r="V1049" s="347"/>
      <c r="W1049" s="347"/>
      <c r="X1049" s="347"/>
      <c r="Y1049" s="348"/>
      <c r="Z1049" s="697"/>
      <c r="AA1049" s="698"/>
      <c r="AB1049" s="698"/>
      <c r="AC1049" s="720"/>
      <c r="AD1049" s="341"/>
      <c r="AE1049" s="342"/>
      <c r="AF1049" s="342"/>
      <c r="AG1049" s="342"/>
      <c r="AH1049" s="343"/>
      <c r="AI1049" s="346"/>
      <c r="AJ1049" s="347"/>
      <c r="AK1049" s="347"/>
      <c r="AL1049" s="347"/>
      <c r="AM1049" s="347"/>
      <c r="AN1049" s="347"/>
      <c r="AO1049" s="347"/>
      <c r="AP1049" s="347"/>
      <c r="AQ1049" s="347"/>
      <c r="AR1049" s="347"/>
      <c r="AS1049" s="347"/>
      <c r="AT1049" s="347"/>
      <c r="AU1049" s="348"/>
      <c r="AV1049" s="697"/>
      <c r="AW1049" s="698"/>
      <c r="AX1049" s="698"/>
      <c r="AY1049" s="699"/>
    </row>
    <row r="1050" spans="2:51" ht="24.75" customHeight="1">
      <c r="B1050" s="313"/>
      <c r="C1050" s="314"/>
      <c r="D1050" s="314"/>
      <c r="E1050" s="314"/>
      <c r="F1050" s="314"/>
      <c r="G1050" s="315"/>
      <c r="H1050" s="341"/>
      <c r="I1050" s="342"/>
      <c r="J1050" s="342"/>
      <c r="K1050" s="342"/>
      <c r="L1050" s="343"/>
      <c r="M1050" s="346"/>
      <c r="N1050" s="347"/>
      <c r="O1050" s="347"/>
      <c r="P1050" s="347"/>
      <c r="Q1050" s="347"/>
      <c r="R1050" s="347"/>
      <c r="S1050" s="347"/>
      <c r="T1050" s="347"/>
      <c r="U1050" s="347"/>
      <c r="V1050" s="347"/>
      <c r="W1050" s="347"/>
      <c r="X1050" s="347"/>
      <c r="Y1050" s="348"/>
      <c r="Z1050" s="697"/>
      <c r="AA1050" s="698"/>
      <c r="AB1050" s="698"/>
      <c r="AC1050" s="720"/>
      <c r="AD1050" s="341"/>
      <c r="AE1050" s="342"/>
      <c r="AF1050" s="342"/>
      <c r="AG1050" s="342"/>
      <c r="AH1050" s="343"/>
      <c r="AI1050" s="346"/>
      <c r="AJ1050" s="347"/>
      <c r="AK1050" s="347"/>
      <c r="AL1050" s="347"/>
      <c r="AM1050" s="347"/>
      <c r="AN1050" s="347"/>
      <c r="AO1050" s="347"/>
      <c r="AP1050" s="347"/>
      <c r="AQ1050" s="347"/>
      <c r="AR1050" s="347"/>
      <c r="AS1050" s="347"/>
      <c r="AT1050" s="347"/>
      <c r="AU1050" s="348"/>
      <c r="AV1050" s="697"/>
      <c r="AW1050" s="698"/>
      <c r="AX1050" s="698"/>
      <c r="AY1050" s="699"/>
    </row>
    <row r="1051" spans="2:51" ht="24.75" customHeight="1">
      <c r="B1051" s="313"/>
      <c r="C1051" s="314"/>
      <c r="D1051" s="314"/>
      <c r="E1051" s="314"/>
      <c r="F1051" s="314"/>
      <c r="G1051" s="315"/>
      <c r="H1051" s="341"/>
      <c r="I1051" s="342"/>
      <c r="J1051" s="342"/>
      <c r="K1051" s="342"/>
      <c r="L1051" s="343"/>
      <c r="M1051" s="346"/>
      <c r="N1051" s="347"/>
      <c r="O1051" s="347"/>
      <c r="P1051" s="347"/>
      <c r="Q1051" s="347"/>
      <c r="R1051" s="347"/>
      <c r="S1051" s="347"/>
      <c r="T1051" s="347"/>
      <c r="U1051" s="347"/>
      <c r="V1051" s="347"/>
      <c r="W1051" s="347"/>
      <c r="X1051" s="347"/>
      <c r="Y1051" s="348"/>
      <c r="Z1051" s="697"/>
      <c r="AA1051" s="698"/>
      <c r="AB1051" s="698"/>
      <c r="AC1051" s="698"/>
      <c r="AD1051" s="341"/>
      <c r="AE1051" s="342"/>
      <c r="AF1051" s="342"/>
      <c r="AG1051" s="342"/>
      <c r="AH1051" s="343"/>
      <c r="AI1051" s="346"/>
      <c r="AJ1051" s="347"/>
      <c r="AK1051" s="347"/>
      <c r="AL1051" s="347"/>
      <c r="AM1051" s="347"/>
      <c r="AN1051" s="347"/>
      <c r="AO1051" s="347"/>
      <c r="AP1051" s="347"/>
      <c r="AQ1051" s="347"/>
      <c r="AR1051" s="347"/>
      <c r="AS1051" s="347"/>
      <c r="AT1051" s="347"/>
      <c r="AU1051" s="348"/>
      <c r="AV1051" s="697"/>
      <c r="AW1051" s="698"/>
      <c r="AX1051" s="698"/>
      <c r="AY1051" s="699"/>
    </row>
    <row r="1052" spans="2:51" ht="24.75" customHeight="1">
      <c r="B1052" s="313"/>
      <c r="C1052" s="314"/>
      <c r="D1052" s="314"/>
      <c r="E1052" s="314"/>
      <c r="F1052" s="314"/>
      <c r="G1052" s="315"/>
      <c r="H1052" s="341"/>
      <c r="I1052" s="342"/>
      <c r="J1052" s="342"/>
      <c r="K1052" s="342"/>
      <c r="L1052" s="343"/>
      <c r="M1052" s="346"/>
      <c r="N1052" s="347"/>
      <c r="O1052" s="347"/>
      <c r="P1052" s="347"/>
      <c r="Q1052" s="347"/>
      <c r="R1052" s="347"/>
      <c r="S1052" s="347"/>
      <c r="T1052" s="347"/>
      <c r="U1052" s="347"/>
      <c r="V1052" s="347"/>
      <c r="W1052" s="347"/>
      <c r="X1052" s="347"/>
      <c r="Y1052" s="348"/>
      <c r="Z1052" s="697"/>
      <c r="AA1052" s="698"/>
      <c r="AB1052" s="698"/>
      <c r="AC1052" s="698"/>
      <c r="AD1052" s="341"/>
      <c r="AE1052" s="342"/>
      <c r="AF1052" s="342"/>
      <c r="AG1052" s="342"/>
      <c r="AH1052" s="343"/>
      <c r="AI1052" s="346"/>
      <c r="AJ1052" s="347"/>
      <c r="AK1052" s="347"/>
      <c r="AL1052" s="347"/>
      <c r="AM1052" s="347"/>
      <c r="AN1052" s="347"/>
      <c r="AO1052" s="347"/>
      <c r="AP1052" s="347"/>
      <c r="AQ1052" s="347"/>
      <c r="AR1052" s="347"/>
      <c r="AS1052" s="347"/>
      <c r="AT1052" s="347"/>
      <c r="AU1052" s="348"/>
      <c r="AV1052" s="697"/>
      <c r="AW1052" s="698"/>
      <c r="AX1052" s="698"/>
      <c r="AY1052" s="699"/>
    </row>
    <row r="1053" spans="2:51" ht="24.75" customHeight="1">
      <c r="B1053" s="313"/>
      <c r="C1053" s="314"/>
      <c r="D1053" s="314"/>
      <c r="E1053" s="314"/>
      <c r="F1053" s="314"/>
      <c r="G1053" s="315"/>
      <c r="H1053" s="341"/>
      <c r="I1053" s="342"/>
      <c r="J1053" s="342"/>
      <c r="K1053" s="342"/>
      <c r="L1053" s="343"/>
      <c r="M1053" s="346"/>
      <c r="N1053" s="347"/>
      <c r="O1053" s="347"/>
      <c r="P1053" s="347"/>
      <c r="Q1053" s="347"/>
      <c r="R1053" s="347"/>
      <c r="S1053" s="347"/>
      <c r="T1053" s="347"/>
      <c r="U1053" s="347"/>
      <c r="V1053" s="347"/>
      <c r="W1053" s="347"/>
      <c r="X1053" s="347"/>
      <c r="Y1053" s="348"/>
      <c r="Z1053" s="697"/>
      <c r="AA1053" s="698"/>
      <c r="AB1053" s="698"/>
      <c r="AC1053" s="698"/>
      <c r="AD1053" s="341"/>
      <c r="AE1053" s="342"/>
      <c r="AF1053" s="342"/>
      <c r="AG1053" s="342"/>
      <c r="AH1053" s="343"/>
      <c r="AI1053" s="346"/>
      <c r="AJ1053" s="347"/>
      <c r="AK1053" s="347"/>
      <c r="AL1053" s="347"/>
      <c r="AM1053" s="347"/>
      <c r="AN1053" s="347"/>
      <c r="AO1053" s="347"/>
      <c r="AP1053" s="347"/>
      <c r="AQ1053" s="347"/>
      <c r="AR1053" s="347"/>
      <c r="AS1053" s="347"/>
      <c r="AT1053" s="347"/>
      <c r="AU1053" s="348"/>
      <c r="AV1053" s="697"/>
      <c r="AW1053" s="698"/>
      <c r="AX1053" s="698"/>
      <c r="AY1053" s="699"/>
    </row>
    <row r="1054" spans="2:51" ht="24.75" customHeight="1">
      <c r="B1054" s="313"/>
      <c r="C1054" s="314"/>
      <c r="D1054" s="314"/>
      <c r="E1054" s="314"/>
      <c r="F1054" s="314"/>
      <c r="G1054" s="315"/>
      <c r="H1054" s="642"/>
      <c r="I1054" s="595"/>
      <c r="J1054" s="595"/>
      <c r="K1054" s="595"/>
      <c r="L1054" s="596"/>
      <c r="M1054" s="643"/>
      <c r="N1054" s="644"/>
      <c r="O1054" s="644"/>
      <c r="P1054" s="644"/>
      <c r="Q1054" s="644"/>
      <c r="R1054" s="644"/>
      <c r="S1054" s="644"/>
      <c r="T1054" s="644"/>
      <c r="U1054" s="644"/>
      <c r="V1054" s="644"/>
      <c r="W1054" s="644"/>
      <c r="X1054" s="644"/>
      <c r="Y1054" s="645"/>
      <c r="Z1054" s="646"/>
      <c r="AA1054" s="647"/>
      <c r="AB1054" s="647"/>
      <c r="AC1054" s="647"/>
      <c r="AD1054" s="642"/>
      <c r="AE1054" s="595"/>
      <c r="AF1054" s="595"/>
      <c r="AG1054" s="595"/>
      <c r="AH1054" s="596"/>
      <c r="AI1054" s="643"/>
      <c r="AJ1054" s="644"/>
      <c r="AK1054" s="644"/>
      <c r="AL1054" s="644"/>
      <c r="AM1054" s="644"/>
      <c r="AN1054" s="644"/>
      <c r="AO1054" s="644"/>
      <c r="AP1054" s="644"/>
      <c r="AQ1054" s="644"/>
      <c r="AR1054" s="644"/>
      <c r="AS1054" s="644"/>
      <c r="AT1054" s="644"/>
      <c r="AU1054" s="645"/>
      <c r="AV1054" s="646"/>
      <c r="AW1054" s="647"/>
      <c r="AX1054" s="647"/>
      <c r="AY1054" s="648"/>
    </row>
    <row r="1055" spans="2:51" ht="24.75" customHeight="1">
      <c r="B1055" s="313"/>
      <c r="C1055" s="314"/>
      <c r="D1055" s="314"/>
      <c r="E1055" s="314"/>
      <c r="F1055" s="314"/>
      <c r="G1055" s="315"/>
      <c r="H1055" s="716" t="s">
        <v>35</v>
      </c>
      <c r="I1055" s="368"/>
      <c r="J1055" s="368"/>
      <c r="K1055" s="368"/>
      <c r="L1055" s="368"/>
      <c r="M1055" s="717"/>
      <c r="N1055" s="718"/>
      <c r="O1055" s="718"/>
      <c r="P1055" s="718"/>
      <c r="Q1055" s="718"/>
      <c r="R1055" s="718"/>
      <c r="S1055" s="718"/>
      <c r="T1055" s="718"/>
      <c r="U1055" s="718"/>
      <c r="V1055" s="718"/>
      <c r="W1055" s="718"/>
      <c r="X1055" s="718"/>
      <c r="Y1055" s="719"/>
      <c r="Z1055" s="639">
        <f>SUM(Z1047:AC1054)</f>
        <v>0</v>
      </c>
      <c r="AA1055" s="640"/>
      <c r="AB1055" s="640"/>
      <c r="AC1055" s="736"/>
      <c r="AD1055" s="716" t="s">
        <v>35</v>
      </c>
      <c r="AE1055" s="368"/>
      <c r="AF1055" s="368"/>
      <c r="AG1055" s="368"/>
      <c r="AH1055" s="368"/>
      <c r="AI1055" s="717"/>
      <c r="AJ1055" s="718"/>
      <c r="AK1055" s="718"/>
      <c r="AL1055" s="718"/>
      <c r="AM1055" s="718"/>
      <c r="AN1055" s="718"/>
      <c r="AO1055" s="718"/>
      <c r="AP1055" s="718"/>
      <c r="AQ1055" s="718"/>
      <c r="AR1055" s="718"/>
      <c r="AS1055" s="718"/>
      <c r="AT1055" s="718"/>
      <c r="AU1055" s="719"/>
      <c r="AV1055" s="639">
        <f>SUM(AV1047:AY1054)</f>
        <v>0</v>
      </c>
      <c r="AW1055" s="640"/>
      <c r="AX1055" s="640"/>
      <c r="AY1055" s="641"/>
    </row>
    <row r="1056" spans="2:51" ht="24.75" customHeight="1">
      <c r="B1056" s="313"/>
      <c r="C1056" s="314"/>
      <c r="D1056" s="314"/>
      <c r="E1056" s="314"/>
      <c r="F1056" s="314"/>
      <c r="G1056" s="315"/>
      <c r="H1056" s="721" t="s">
        <v>1285</v>
      </c>
      <c r="I1056" s="724"/>
      <c r="J1056" s="724"/>
      <c r="K1056" s="724"/>
      <c r="L1056" s="724"/>
      <c r="M1056" s="724"/>
      <c r="N1056" s="724"/>
      <c r="O1056" s="724"/>
      <c r="P1056" s="724"/>
      <c r="Q1056" s="724"/>
      <c r="R1056" s="724"/>
      <c r="S1056" s="724"/>
      <c r="T1056" s="724"/>
      <c r="U1056" s="724"/>
      <c r="V1056" s="724"/>
      <c r="W1056" s="724"/>
      <c r="X1056" s="724"/>
      <c r="Y1056" s="724"/>
      <c r="Z1056" s="724"/>
      <c r="AA1056" s="724"/>
      <c r="AB1056" s="724"/>
      <c r="AC1056" s="737"/>
      <c r="AD1056" s="721" t="s">
        <v>1284</v>
      </c>
      <c r="AE1056" s="724"/>
      <c r="AF1056" s="724"/>
      <c r="AG1056" s="724"/>
      <c r="AH1056" s="724"/>
      <c r="AI1056" s="724"/>
      <c r="AJ1056" s="724"/>
      <c r="AK1056" s="724"/>
      <c r="AL1056" s="724"/>
      <c r="AM1056" s="724"/>
      <c r="AN1056" s="724"/>
      <c r="AO1056" s="724"/>
      <c r="AP1056" s="724"/>
      <c r="AQ1056" s="724"/>
      <c r="AR1056" s="724"/>
      <c r="AS1056" s="724"/>
      <c r="AT1056" s="724"/>
      <c r="AU1056" s="724"/>
      <c r="AV1056" s="724"/>
      <c r="AW1056" s="724"/>
      <c r="AX1056" s="724"/>
      <c r="AY1056" s="725"/>
    </row>
    <row r="1057" spans="2:51" ht="24.75" customHeight="1">
      <c r="B1057" s="313"/>
      <c r="C1057" s="314"/>
      <c r="D1057" s="314"/>
      <c r="E1057" s="314"/>
      <c r="F1057" s="314"/>
      <c r="G1057" s="315"/>
      <c r="H1057" s="726" t="s">
        <v>60</v>
      </c>
      <c r="I1057" s="519"/>
      <c r="J1057" s="519"/>
      <c r="K1057" s="519"/>
      <c r="L1057" s="519"/>
      <c r="M1057" s="329" t="s">
        <v>143</v>
      </c>
      <c r="N1057" s="290"/>
      <c r="O1057" s="290"/>
      <c r="P1057" s="290"/>
      <c r="Q1057" s="290"/>
      <c r="R1057" s="290"/>
      <c r="S1057" s="290"/>
      <c r="T1057" s="290"/>
      <c r="U1057" s="290"/>
      <c r="V1057" s="290"/>
      <c r="W1057" s="290"/>
      <c r="X1057" s="290"/>
      <c r="Y1057" s="731"/>
      <c r="Z1057" s="323" t="s">
        <v>144</v>
      </c>
      <c r="AA1057" s="732"/>
      <c r="AB1057" s="732"/>
      <c r="AC1057" s="738"/>
      <c r="AD1057" s="726" t="s">
        <v>60</v>
      </c>
      <c r="AE1057" s="519"/>
      <c r="AF1057" s="519"/>
      <c r="AG1057" s="519"/>
      <c r="AH1057" s="519"/>
      <c r="AI1057" s="329" t="s">
        <v>143</v>
      </c>
      <c r="AJ1057" s="290"/>
      <c r="AK1057" s="290"/>
      <c r="AL1057" s="290"/>
      <c r="AM1057" s="290"/>
      <c r="AN1057" s="290"/>
      <c r="AO1057" s="290"/>
      <c r="AP1057" s="290"/>
      <c r="AQ1057" s="290"/>
      <c r="AR1057" s="290"/>
      <c r="AS1057" s="290"/>
      <c r="AT1057" s="290"/>
      <c r="AU1057" s="731"/>
      <c r="AV1057" s="323" t="s">
        <v>144</v>
      </c>
      <c r="AW1057" s="732"/>
      <c r="AX1057" s="732"/>
      <c r="AY1057" s="733"/>
    </row>
    <row r="1058" spans="2:51" ht="24.75" customHeight="1">
      <c r="B1058" s="313"/>
      <c r="C1058" s="314"/>
      <c r="D1058" s="314"/>
      <c r="E1058" s="314"/>
      <c r="F1058" s="314"/>
      <c r="G1058" s="315"/>
      <c r="H1058" s="703"/>
      <c r="I1058" s="600"/>
      <c r="J1058" s="600"/>
      <c r="K1058" s="600"/>
      <c r="L1058" s="601"/>
      <c r="M1058" s="704"/>
      <c r="N1058" s="734"/>
      <c r="O1058" s="734"/>
      <c r="P1058" s="734"/>
      <c r="Q1058" s="734"/>
      <c r="R1058" s="734"/>
      <c r="S1058" s="734"/>
      <c r="T1058" s="734"/>
      <c r="U1058" s="734"/>
      <c r="V1058" s="734"/>
      <c r="W1058" s="734"/>
      <c r="X1058" s="734"/>
      <c r="Y1058" s="735"/>
      <c r="Z1058" s="694"/>
      <c r="AA1058" s="695"/>
      <c r="AB1058" s="695"/>
      <c r="AC1058" s="739"/>
      <c r="AD1058" s="703"/>
      <c r="AE1058" s="600"/>
      <c r="AF1058" s="600"/>
      <c r="AG1058" s="600"/>
      <c r="AH1058" s="601"/>
      <c r="AI1058" s="704"/>
      <c r="AJ1058" s="734"/>
      <c r="AK1058" s="734"/>
      <c r="AL1058" s="734"/>
      <c r="AM1058" s="734"/>
      <c r="AN1058" s="734"/>
      <c r="AO1058" s="734"/>
      <c r="AP1058" s="734"/>
      <c r="AQ1058" s="734"/>
      <c r="AR1058" s="734"/>
      <c r="AS1058" s="734"/>
      <c r="AT1058" s="734"/>
      <c r="AU1058" s="735"/>
      <c r="AV1058" s="694"/>
      <c r="AW1058" s="695"/>
      <c r="AX1058" s="695"/>
      <c r="AY1058" s="696"/>
    </row>
    <row r="1059" spans="2:51" ht="24.75" customHeight="1">
      <c r="B1059" s="313"/>
      <c r="C1059" s="314"/>
      <c r="D1059" s="314"/>
      <c r="E1059" s="314"/>
      <c r="F1059" s="314"/>
      <c r="G1059" s="315"/>
      <c r="H1059" s="341"/>
      <c r="I1059" s="342"/>
      <c r="J1059" s="342"/>
      <c r="K1059" s="342"/>
      <c r="L1059" s="343"/>
      <c r="M1059" s="346"/>
      <c r="N1059" s="347"/>
      <c r="O1059" s="347"/>
      <c r="P1059" s="347"/>
      <c r="Q1059" s="347"/>
      <c r="R1059" s="347"/>
      <c r="S1059" s="347"/>
      <c r="T1059" s="347"/>
      <c r="U1059" s="347"/>
      <c r="V1059" s="347"/>
      <c r="W1059" s="347"/>
      <c r="X1059" s="347"/>
      <c r="Y1059" s="348"/>
      <c r="Z1059" s="697"/>
      <c r="AA1059" s="698"/>
      <c r="AB1059" s="698"/>
      <c r="AC1059" s="720"/>
      <c r="AD1059" s="341"/>
      <c r="AE1059" s="342"/>
      <c r="AF1059" s="342"/>
      <c r="AG1059" s="342"/>
      <c r="AH1059" s="343"/>
      <c r="AI1059" s="346"/>
      <c r="AJ1059" s="347"/>
      <c r="AK1059" s="347"/>
      <c r="AL1059" s="347"/>
      <c r="AM1059" s="347"/>
      <c r="AN1059" s="347"/>
      <c r="AO1059" s="347"/>
      <c r="AP1059" s="347"/>
      <c r="AQ1059" s="347"/>
      <c r="AR1059" s="347"/>
      <c r="AS1059" s="347"/>
      <c r="AT1059" s="347"/>
      <c r="AU1059" s="348"/>
      <c r="AV1059" s="697"/>
      <c r="AW1059" s="698"/>
      <c r="AX1059" s="698"/>
      <c r="AY1059" s="699"/>
    </row>
    <row r="1060" spans="2:51" ht="24.75" customHeight="1">
      <c r="B1060" s="313"/>
      <c r="C1060" s="314"/>
      <c r="D1060" s="314"/>
      <c r="E1060" s="314"/>
      <c r="F1060" s="314"/>
      <c r="G1060" s="315"/>
      <c r="H1060" s="341"/>
      <c r="I1060" s="342"/>
      <c r="J1060" s="342"/>
      <c r="K1060" s="342"/>
      <c r="L1060" s="343"/>
      <c r="M1060" s="346"/>
      <c r="N1060" s="347"/>
      <c r="O1060" s="347"/>
      <c r="P1060" s="347"/>
      <c r="Q1060" s="347"/>
      <c r="R1060" s="347"/>
      <c r="S1060" s="347"/>
      <c r="T1060" s="347"/>
      <c r="U1060" s="347"/>
      <c r="V1060" s="347"/>
      <c r="W1060" s="347"/>
      <c r="X1060" s="347"/>
      <c r="Y1060" s="348"/>
      <c r="Z1060" s="697"/>
      <c r="AA1060" s="698"/>
      <c r="AB1060" s="698"/>
      <c r="AC1060" s="720"/>
      <c r="AD1060" s="341"/>
      <c r="AE1060" s="342"/>
      <c r="AF1060" s="342"/>
      <c r="AG1060" s="342"/>
      <c r="AH1060" s="343"/>
      <c r="AI1060" s="346"/>
      <c r="AJ1060" s="347"/>
      <c r="AK1060" s="347"/>
      <c r="AL1060" s="347"/>
      <c r="AM1060" s="347"/>
      <c r="AN1060" s="347"/>
      <c r="AO1060" s="347"/>
      <c r="AP1060" s="347"/>
      <c r="AQ1060" s="347"/>
      <c r="AR1060" s="347"/>
      <c r="AS1060" s="347"/>
      <c r="AT1060" s="347"/>
      <c r="AU1060" s="348"/>
      <c r="AV1060" s="697"/>
      <c r="AW1060" s="698"/>
      <c r="AX1060" s="698"/>
      <c r="AY1060" s="699"/>
    </row>
    <row r="1061" spans="2:51" ht="24.75" customHeight="1">
      <c r="B1061" s="313"/>
      <c r="C1061" s="314"/>
      <c r="D1061" s="314"/>
      <c r="E1061" s="314"/>
      <c r="F1061" s="314"/>
      <c r="G1061" s="315"/>
      <c r="H1061" s="341"/>
      <c r="I1061" s="342"/>
      <c r="J1061" s="342"/>
      <c r="K1061" s="342"/>
      <c r="L1061" s="343"/>
      <c r="M1061" s="346"/>
      <c r="N1061" s="347"/>
      <c r="O1061" s="347"/>
      <c r="P1061" s="347"/>
      <c r="Q1061" s="347"/>
      <c r="R1061" s="347"/>
      <c r="S1061" s="347"/>
      <c r="T1061" s="347"/>
      <c r="U1061" s="347"/>
      <c r="V1061" s="347"/>
      <c r="W1061" s="347"/>
      <c r="X1061" s="347"/>
      <c r="Y1061" s="348"/>
      <c r="Z1061" s="697"/>
      <c r="AA1061" s="698"/>
      <c r="AB1061" s="698"/>
      <c r="AC1061" s="720"/>
      <c r="AD1061" s="341"/>
      <c r="AE1061" s="342"/>
      <c r="AF1061" s="342"/>
      <c r="AG1061" s="342"/>
      <c r="AH1061" s="343"/>
      <c r="AI1061" s="346"/>
      <c r="AJ1061" s="347"/>
      <c r="AK1061" s="347"/>
      <c r="AL1061" s="347"/>
      <c r="AM1061" s="347"/>
      <c r="AN1061" s="347"/>
      <c r="AO1061" s="347"/>
      <c r="AP1061" s="347"/>
      <c r="AQ1061" s="347"/>
      <c r="AR1061" s="347"/>
      <c r="AS1061" s="347"/>
      <c r="AT1061" s="347"/>
      <c r="AU1061" s="348"/>
      <c r="AV1061" s="697"/>
      <c r="AW1061" s="698"/>
      <c r="AX1061" s="698"/>
      <c r="AY1061" s="699"/>
    </row>
    <row r="1062" spans="2:51" ht="24.75" customHeight="1">
      <c r="B1062" s="313"/>
      <c r="C1062" s="314"/>
      <c r="D1062" s="314"/>
      <c r="E1062" s="314"/>
      <c r="F1062" s="314"/>
      <c r="G1062" s="315"/>
      <c r="H1062" s="341"/>
      <c r="I1062" s="342"/>
      <c r="J1062" s="342"/>
      <c r="K1062" s="342"/>
      <c r="L1062" s="343"/>
      <c r="M1062" s="346"/>
      <c r="N1062" s="347"/>
      <c r="O1062" s="347"/>
      <c r="P1062" s="347"/>
      <c r="Q1062" s="347"/>
      <c r="R1062" s="347"/>
      <c r="S1062" s="347"/>
      <c r="T1062" s="347"/>
      <c r="U1062" s="347"/>
      <c r="V1062" s="347"/>
      <c r="W1062" s="347"/>
      <c r="X1062" s="347"/>
      <c r="Y1062" s="348"/>
      <c r="Z1062" s="697"/>
      <c r="AA1062" s="698"/>
      <c r="AB1062" s="698"/>
      <c r="AC1062" s="698"/>
      <c r="AD1062" s="341"/>
      <c r="AE1062" s="342"/>
      <c r="AF1062" s="342"/>
      <c r="AG1062" s="342"/>
      <c r="AH1062" s="343"/>
      <c r="AI1062" s="346"/>
      <c r="AJ1062" s="347"/>
      <c r="AK1062" s="347"/>
      <c r="AL1062" s="347"/>
      <c r="AM1062" s="347"/>
      <c r="AN1062" s="347"/>
      <c r="AO1062" s="347"/>
      <c r="AP1062" s="347"/>
      <c r="AQ1062" s="347"/>
      <c r="AR1062" s="347"/>
      <c r="AS1062" s="347"/>
      <c r="AT1062" s="347"/>
      <c r="AU1062" s="348"/>
      <c r="AV1062" s="697"/>
      <c r="AW1062" s="698"/>
      <c r="AX1062" s="698"/>
      <c r="AY1062" s="699"/>
    </row>
    <row r="1063" spans="2:51" ht="24.75" customHeight="1">
      <c r="B1063" s="313"/>
      <c r="C1063" s="314"/>
      <c r="D1063" s="314"/>
      <c r="E1063" s="314"/>
      <c r="F1063" s="314"/>
      <c r="G1063" s="315"/>
      <c r="H1063" s="341"/>
      <c r="I1063" s="342"/>
      <c r="J1063" s="342"/>
      <c r="K1063" s="342"/>
      <c r="L1063" s="343"/>
      <c r="M1063" s="346"/>
      <c r="N1063" s="347"/>
      <c r="O1063" s="347"/>
      <c r="P1063" s="347"/>
      <c r="Q1063" s="347"/>
      <c r="R1063" s="347"/>
      <c r="S1063" s="347"/>
      <c r="T1063" s="347"/>
      <c r="U1063" s="347"/>
      <c r="V1063" s="347"/>
      <c r="W1063" s="347"/>
      <c r="X1063" s="347"/>
      <c r="Y1063" s="348"/>
      <c r="Z1063" s="697"/>
      <c r="AA1063" s="698"/>
      <c r="AB1063" s="698"/>
      <c r="AC1063" s="698"/>
      <c r="AD1063" s="341"/>
      <c r="AE1063" s="342"/>
      <c r="AF1063" s="342"/>
      <c r="AG1063" s="342"/>
      <c r="AH1063" s="343"/>
      <c r="AI1063" s="346"/>
      <c r="AJ1063" s="347"/>
      <c r="AK1063" s="347"/>
      <c r="AL1063" s="347"/>
      <c r="AM1063" s="347"/>
      <c r="AN1063" s="347"/>
      <c r="AO1063" s="347"/>
      <c r="AP1063" s="347"/>
      <c r="AQ1063" s="347"/>
      <c r="AR1063" s="347"/>
      <c r="AS1063" s="347"/>
      <c r="AT1063" s="347"/>
      <c r="AU1063" s="348"/>
      <c r="AV1063" s="697"/>
      <c r="AW1063" s="698"/>
      <c r="AX1063" s="698"/>
      <c r="AY1063" s="699"/>
    </row>
    <row r="1064" spans="2:51" ht="24.75" customHeight="1">
      <c r="B1064" s="313"/>
      <c r="C1064" s="314"/>
      <c r="D1064" s="314"/>
      <c r="E1064" s="314"/>
      <c r="F1064" s="314"/>
      <c r="G1064" s="315"/>
      <c r="H1064" s="341"/>
      <c r="I1064" s="342"/>
      <c r="J1064" s="342"/>
      <c r="K1064" s="342"/>
      <c r="L1064" s="343"/>
      <c r="M1064" s="346"/>
      <c r="N1064" s="347"/>
      <c r="O1064" s="347"/>
      <c r="P1064" s="347"/>
      <c r="Q1064" s="347"/>
      <c r="R1064" s="347"/>
      <c r="S1064" s="347"/>
      <c r="T1064" s="347"/>
      <c r="U1064" s="347"/>
      <c r="V1064" s="347"/>
      <c r="W1064" s="347"/>
      <c r="X1064" s="347"/>
      <c r="Y1064" s="348"/>
      <c r="Z1064" s="697"/>
      <c r="AA1064" s="698"/>
      <c r="AB1064" s="698"/>
      <c r="AC1064" s="698"/>
      <c r="AD1064" s="341"/>
      <c r="AE1064" s="342"/>
      <c r="AF1064" s="342"/>
      <c r="AG1064" s="342"/>
      <c r="AH1064" s="343"/>
      <c r="AI1064" s="346"/>
      <c r="AJ1064" s="347"/>
      <c r="AK1064" s="347"/>
      <c r="AL1064" s="347"/>
      <c r="AM1064" s="347"/>
      <c r="AN1064" s="347"/>
      <c r="AO1064" s="347"/>
      <c r="AP1064" s="347"/>
      <c r="AQ1064" s="347"/>
      <c r="AR1064" s="347"/>
      <c r="AS1064" s="347"/>
      <c r="AT1064" s="347"/>
      <c r="AU1064" s="348"/>
      <c r="AV1064" s="697"/>
      <c r="AW1064" s="698"/>
      <c r="AX1064" s="698"/>
      <c r="AY1064" s="699"/>
    </row>
    <row r="1065" spans="2:51" ht="24.75" customHeight="1">
      <c r="B1065" s="313"/>
      <c r="C1065" s="314"/>
      <c r="D1065" s="314"/>
      <c r="E1065" s="314"/>
      <c r="F1065" s="314"/>
      <c r="G1065" s="315"/>
      <c r="H1065" s="642"/>
      <c r="I1065" s="595"/>
      <c r="J1065" s="595"/>
      <c r="K1065" s="595"/>
      <c r="L1065" s="596"/>
      <c r="M1065" s="643"/>
      <c r="N1065" s="644"/>
      <c r="O1065" s="644"/>
      <c r="P1065" s="644"/>
      <c r="Q1065" s="644"/>
      <c r="R1065" s="644"/>
      <c r="S1065" s="644"/>
      <c r="T1065" s="644"/>
      <c r="U1065" s="644"/>
      <c r="V1065" s="644"/>
      <c r="W1065" s="644"/>
      <c r="X1065" s="644"/>
      <c r="Y1065" s="645"/>
      <c r="Z1065" s="646"/>
      <c r="AA1065" s="647"/>
      <c r="AB1065" s="647"/>
      <c r="AC1065" s="647"/>
      <c r="AD1065" s="642"/>
      <c r="AE1065" s="595"/>
      <c r="AF1065" s="595"/>
      <c r="AG1065" s="595"/>
      <c r="AH1065" s="596"/>
      <c r="AI1065" s="643"/>
      <c r="AJ1065" s="644"/>
      <c r="AK1065" s="644"/>
      <c r="AL1065" s="644"/>
      <c r="AM1065" s="644"/>
      <c r="AN1065" s="644"/>
      <c r="AO1065" s="644"/>
      <c r="AP1065" s="644"/>
      <c r="AQ1065" s="644"/>
      <c r="AR1065" s="644"/>
      <c r="AS1065" s="644"/>
      <c r="AT1065" s="644"/>
      <c r="AU1065" s="645"/>
      <c r="AV1065" s="646"/>
      <c r="AW1065" s="647"/>
      <c r="AX1065" s="647"/>
      <c r="AY1065" s="648"/>
    </row>
    <row r="1066" spans="2:51" ht="24.75" customHeight="1">
      <c r="B1066" s="313"/>
      <c r="C1066" s="314"/>
      <c r="D1066" s="314"/>
      <c r="E1066" s="314"/>
      <c r="F1066" s="314"/>
      <c r="G1066" s="315"/>
      <c r="H1066" s="716" t="s">
        <v>35</v>
      </c>
      <c r="I1066" s="368"/>
      <c r="J1066" s="368"/>
      <c r="K1066" s="368"/>
      <c r="L1066" s="368"/>
      <c r="M1066" s="717"/>
      <c r="N1066" s="718"/>
      <c r="O1066" s="718"/>
      <c r="P1066" s="718"/>
      <c r="Q1066" s="718"/>
      <c r="R1066" s="718"/>
      <c r="S1066" s="718"/>
      <c r="T1066" s="718"/>
      <c r="U1066" s="718"/>
      <c r="V1066" s="718"/>
      <c r="W1066" s="718"/>
      <c r="X1066" s="718"/>
      <c r="Y1066" s="719"/>
      <c r="Z1066" s="639">
        <f>SUM(Z1058:AC1065)</f>
        <v>0</v>
      </c>
      <c r="AA1066" s="640"/>
      <c r="AB1066" s="640"/>
      <c r="AC1066" s="736"/>
      <c r="AD1066" s="716" t="s">
        <v>35</v>
      </c>
      <c r="AE1066" s="368"/>
      <c r="AF1066" s="368"/>
      <c r="AG1066" s="368"/>
      <c r="AH1066" s="368"/>
      <c r="AI1066" s="717"/>
      <c r="AJ1066" s="718"/>
      <c r="AK1066" s="718"/>
      <c r="AL1066" s="718"/>
      <c r="AM1066" s="718"/>
      <c r="AN1066" s="718"/>
      <c r="AO1066" s="718"/>
      <c r="AP1066" s="718"/>
      <c r="AQ1066" s="718"/>
      <c r="AR1066" s="718"/>
      <c r="AS1066" s="718"/>
      <c r="AT1066" s="718"/>
      <c r="AU1066" s="719"/>
      <c r="AV1066" s="639">
        <f>SUM(AV1058:AY1065)</f>
        <v>0</v>
      </c>
      <c r="AW1066" s="640"/>
      <c r="AX1066" s="640"/>
      <c r="AY1066" s="641"/>
    </row>
    <row r="1067" spans="2:51" ht="24.75" customHeight="1">
      <c r="B1067" s="313"/>
      <c r="C1067" s="314"/>
      <c r="D1067" s="314"/>
      <c r="E1067" s="314"/>
      <c r="F1067" s="314"/>
      <c r="G1067" s="315"/>
      <c r="H1067" s="721" t="s">
        <v>1283</v>
      </c>
      <c r="I1067" s="724"/>
      <c r="J1067" s="724"/>
      <c r="K1067" s="724"/>
      <c r="L1067" s="724"/>
      <c r="M1067" s="724"/>
      <c r="N1067" s="724"/>
      <c r="O1067" s="724"/>
      <c r="P1067" s="724"/>
      <c r="Q1067" s="724"/>
      <c r="R1067" s="724"/>
      <c r="S1067" s="724"/>
      <c r="T1067" s="724"/>
      <c r="U1067" s="724"/>
      <c r="V1067" s="724"/>
      <c r="W1067" s="724"/>
      <c r="X1067" s="724"/>
      <c r="Y1067" s="724"/>
      <c r="Z1067" s="724"/>
      <c r="AA1067" s="724"/>
      <c r="AB1067" s="724"/>
      <c r="AC1067" s="737"/>
      <c r="AD1067" s="721" t="s">
        <v>1282</v>
      </c>
      <c r="AE1067" s="724"/>
      <c r="AF1067" s="724"/>
      <c r="AG1067" s="724"/>
      <c r="AH1067" s="724"/>
      <c r="AI1067" s="724"/>
      <c r="AJ1067" s="724"/>
      <c r="AK1067" s="724"/>
      <c r="AL1067" s="724"/>
      <c r="AM1067" s="724"/>
      <c r="AN1067" s="724"/>
      <c r="AO1067" s="724"/>
      <c r="AP1067" s="724"/>
      <c r="AQ1067" s="724"/>
      <c r="AR1067" s="724"/>
      <c r="AS1067" s="724"/>
      <c r="AT1067" s="724"/>
      <c r="AU1067" s="724"/>
      <c r="AV1067" s="724"/>
      <c r="AW1067" s="724"/>
      <c r="AX1067" s="724"/>
      <c r="AY1067" s="725"/>
    </row>
    <row r="1068" spans="2:51" ht="24.75" customHeight="1">
      <c r="B1068" s="313"/>
      <c r="C1068" s="314"/>
      <c r="D1068" s="314"/>
      <c r="E1068" s="314"/>
      <c r="F1068" s="314"/>
      <c r="G1068" s="315"/>
      <c r="H1068" s="726" t="s">
        <v>60</v>
      </c>
      <c r="I1068" s="519"/>
      <c r="J1068" s="519"/>
      <c r="K1068" s="519"/>
      <c r="L1068" s="519"/>
      <c r="M1068" s="329" t="s">
        <v>143</v>
      </c>
      <c r="N1068" s="290"/>
      <c r="O1068" s="290"/>
      <c r="P1068" s="290"/>
      <c r="Q1068" s="290"/>
      <c r="R1068" s="290"/>
      <c r="S1068" s="290"/>
      <c r="T1068" s="290"/>
      <c r="U1068" s="290"/>
      <c r="V1068" s="290"/>
      <c r="W1068" s="290"/>
      <c r="X1068" s="290"/>
      <c r="Y1068" s="731"/>
      <c r="Z1068" s="323" t="s">
        <v>144</v>
      </c>
      <c r="AA1068" s="732"/>
      <c r="AB1068" s="732"/>
      <c r="AC1068" s="738"/>
      <c r="AD1068" s="726" t="s">
        <v>60</v>
      </c>
      <c r="AE1068" s="519"/>
      <c r="AF1068" s="519"/>
      <c r="AG1068" s="519"/>
      <c r="AH1068" s="519"/>
      <c r="AI1068" s="329" t="s">
        <v>143</v>
      </c>
      <c r="AJ1068" s="290"/>
      <c r="AK1068" s="290"/>
      <c r="AL1068" s="290"/>
      <c r="AM1068" s="290"/>
      <c r="AN1068" s="290"/>
      <c r="AO1068" s="290"/>
      <c r="AP1068" s="290"/>
      <c r="AQ1068" s="290"/>
      <c r="AR1068" s="290"/>
      <c r="AS1068" s="290"/>
      <c r="AT1068" s="290"/>
      <c r="AU1068" s="731"/>
      <c r="AV1068" s="323" t="s">
        <v>144</v>
      </c>
      <c r="AW1068" s="732"/>
      <c r="AX1068" s="732"/>
      <c r="AY1068" s="733"/>
    </row>
    <row r="1069" spans="2:51" ht="24.75" customHeight="1">
      <c r="B1069" s="313"/>
      <c r="C1069" s="314"/>
      <c r="D1069" s="314"/>
      <c r="E1069" s="314"/>
      <c r="F1069" s="314"/>
      <c r="G1069" s="315"/>
      <c r="H1069" s="703"/>
      <c r="I1069" s="600"/>
      <c r="J1069" s="600"/>
      <c r="K1069" s="600"/>
      <c r="L1069" s="601"/>
      <c r="M1069" s="704"/>
      <c r="N1069" s="734"/>
      <c r="O1069" s="734"/>
      <c r="P1069" s="734"/>
      <c r="Q1069" s="734"/>
      <c r="R1069" s="734"/>
      <c r="S1069" s="734"/>
      <c r="T1069" s="734"/>
      <c r="U1069" s="734"/>
      <c r="V1069" s="734"/>
      <c r="W1069" s="734"/>
      <c r="X1069" s="734"/>
      <c r="Y1069" s="735"/>
      <c r="Z1069" s="694"/>
      <c r="AA1069" s="695"/>
      <c r="AB1069" s="695"/>
      <c r="AC1069" s="739"/>
      <c r="AD1069" s="703"/>
      <c r="AE1069" s="600"/>
      <c r="AF1069" s="600"/>
      <c r="AG1069" s="600"/>
      <c r="AH1069" s="601"/>
      <c r="AI1069" s="704"/>
      <c r="AJ1069" s="734"/>
      <c r="AK1069" s="734"/>
      <c r="AL1069" s="734"/>
      <c r="AM1069" s="734"/>
      <c r="AN1069" s="734"/>
      <c r="AO1069" s="734"/>
      <c r="AP1069" s="734"/>
      <c r="AQ1069" s="734"/>
      <c r="AR1069" s="734"/>
      <c r="AS1069" s="734"/>
      <c r="AT1069" s="734"/>
      <c r="AU1069" s="735"/>
      <c r="AV1069" s="694"/>
      <c r="AW1069" s="695"/>
      <c r="AX1069" s="695"/>
      <c r="AY1069" s="696"/>
    </row>
    <row r="1070" spans="2:51" ht="24.75" customHeight="1">
      <c r="B1070" s="313"/>
      <c r="C1070" s="314"/>
      <c r="D1070" s="314"/>
      <c r="E1070" s="314"/>
      <c r="F1070" s="314"/>
      <c r="G1070" s="315"/>
      <c r="H1070" s="341"/>
      <c r="I1070" s="342"/>
      <c r="J1070" s="342"/>
      <c r="K1070" s="342"/>
      <c r="L1070" s="343"/>
      <c r="M1070" s="346"/>
      <c r="N1070" s="347"/>
      <c r="O1070" s="347"/>
      <c r="P1070" s="347"/>
      <c r="Q1070" s="347"/>
      <c r="R1070" s="347"/>
      <c r="S1070" s="347"/>
      <c r="T1070" s="347"/>
      <c r="U1070" s="347"/>
      <c r="V1070" s="347"/>
      <c r="W1070" s="347"/>
      <c r="X1070" s="347"/>
      <c r="Y1070" s="348"/>
      <c r="Z1070" s="697"/>
      <c r="AA1070" s="698"/>
      <c r="AB1070" s="698"/>
      <c r="AC1070" s="720"/>
      <c r="AD1070" s="341"/>
      <c r="AE1070" s="342"/>
      <c r="AF1070" s="342"/>
      <c r="AG1070" s="342"/>
      <c r="AH1070" s="343"/>
      <c r="AI1070" s="346"/>
      <c r="AJ1070" s="347"/>
      <c r="AK1070" s="347"/>
      <c r="AL1070" s="347"/>
      <c r="AM1070" s="347"/>
      <c r="AN1070" s="347"/>
      <c r="AO1070" s="347"/>
      <c r="AP1070" s="347"/>
      <c r="AQ1070" s="347"/>
      <c r="AR1070" s="347"/>
      <c r="AS1070" s="347"/>
      <c r="AT1070" s="347"/>
      <c r="AU1070" s="348"/>
      <c r="AV1070" s="697"/>
      <c r="AW1070" s="698"/>
      <c r="AX1070" s="698"/>
      <c r="AY1070" s="699"/>
    </row>
    <row r="1071" spans="2:51" ht="24.75" customHeight="1">
      <c r="B1071" s="313"/>
      <c r="C1071" s="314"/>
      <c r="D1071" s="314"/>
      <c r="E1071" s="314"/>
      <c r="F1071" s="314"/>
      <c r="G1071" s="315"/>
      <c r="H1071" s="341"/>
      <c r="I1071" s="342"/>
      <c r="J1071" s="342"/>
      <c r="K1071" s="342"/>
      <c r="L1071" s="343"/>
      <c r="M1071" s="346"/>
      <c r="N1071" s="347"/>
      <c r="O1071" s="347"/>
      <c r="P1071" s="347"/>
      <c r="Q1071" s="347"/>
      <c r="R1071" s="347"/>
      <c r="S1071" s="347"/>
      <c r="T1071" s="347"/>
      <c r="U1071" s="347"/>
      <c r="V1071" s="347"/>
      <c r="W1071" s="347"/>
      <c r="X1071" s="347"/>
      <c r="Y1071" s="348"/>
      <c r="Z1071" s="697"/>
      <c r="AA1071" s="698"/>
      <c r="AB1071" s="698"/>
      <c r="AC1071" s="720"/>
      <c r="AD1071" s="341"/>
      <c r="AE1071" s="342"/>
      <c r="AF1071" s="342"/>
      <c r="AG1071" s="342"/>
      <c r="AH1071" s="343"/>
      <c r="AI1071" s="346"/>
      <c r="AJ1071" s="347"/>
      <c r="AK1071" s="347"/>
      <c r="AL1071" s="347"/>
      <c r="AM1071" s="347"/>
      <c r="AN1071" s="347"/>
      <c r="AO1071" s="347"/>
      <c r="AP1071" s="347"/>
      <c r="AQ1071" s="347"/>
      <c r="AR1071" s="347"/>
      <c r="AS1071" s="347"/>
      <c r="AT1071" s="347"/>
      <c r="AU1071" s="348"/>
      <c r="AV1071" s="697"/>
      <c r="AW1071" s="698"/>
      <c r="AX1071" s="698"/>
      <c r="AY1071" s="699"/>
    </row>
    <row r="1072" spans="2:51" ht="24.75" customHeight="1">
      <c r="B1072" s="313"/>
      <c r="C1072" s="314"/>
      <c r="D1072" s="314"/>
      <c r="E1072" s="314"/>
      <c r="F1072" s="314"/>
      <c r="G1072" s="315"/>
      <c r="H1072" s="341"/>
      <c r="I1072" s="342"/>
      <c r="J1072" s="342"/>
      <c r="K1072" s="342"/>
      <c r="L1072" s="343"/>
      <c r="M1072" s="346"/>
      <c r="N1072" s="347"/>
      <c r="O1072" s="347"/>
      <c r="P1072" s="347"/>
      <c r="Q1072" s="347"/>
      <c r="R1072" s="347"/>
      <c r="S1072" s="347"/>
      <c r="T1072" s="347"/>
      <c r="U1072" s="347"/>
      <c r="V1072" s="347"/>
      <c r="W1072" s="347"/>
      <c r="X1072" s="347"/>
      <c r="Y1072" s="348"/>
      <c r="Z1072" s="697"/>
      <c r="AA1072" s="698"/>
      <c r="AB1072" s="698"/>
      <c r="AC1072" s="720"/>
      <c r="AD1072" s="341"/>
      <c r="AE1072" s="342"/>
      <c r="AF1072" s="342"/>
      <c r="AG1072" s="342"/>
      <c r="AH1072" s="343"/>
      <c r="AI1072" s="346"/>
      <c r="AJ1072" s="347"/>
      <c r="AK1072" s="347"/>
      <c r="AL1072" s="347"/>
      <c r="AM1072" s="347"/>
      <c r="AN1072" s="347"/>
      <c r="AO1072" s="347"/>
      <c r="AP1072" s="347"/>
      <c r="AQ1072" s="347"/>
      <c r="AR1072" s="347"/>
      <c r="AS1072" s="347"/>
      <c r="AT1072" s="347"/>
      <c r="AU1072" s="348"/>
      <c r="AV1072" s="697"/>
      <c r="AW1072" s="698"/>
      <c r="AX1072" s="698"/>
      <c r="AY1072" s="699"/>
    </row>
    <row r="1073" spans="2:51" ht="24.75" customHeight="1">
      <c r="B1073" s="313"/>
      <c r="C1073" s="314"/>
      <c r="D1073" s="314"/>
      <c r="E1073" s="314"/>
      <c r="F1073" s="314"/>
      <c r="G1073" s="315"/>
      <c r="H1073" s="341"/>
      <c r="I1073" s="342"/>
      <c r="J1073" s="342"/>
      <c r="K1073" s="342"/>
      <c r="L1073" s="343"/>
      <c r="M1073" s="346"/>
      <c r="N1073" s="347"/>
      <c r="O1073" s="347"/>
      <c r="P1073" s="347"/>
      <c r="Q1073" s="347"/>
      <c r="R1073" s="347"/>
      <c r="S1073" s="347"/>
      <c r="T1073" s="347"/>
      <c r="U1073" s="347"/>
      <c r="V1073" s="347"/>
      <c r="W1073" s="347"/>
      <c r="X1073" s="347"/>
      <c r="Y1073" s="348"/>
      <c r="Z1073" s="697"/>
      <c r="AA1073" s="698"/>
      <c r="AB1073" s="698"/>
      <c r="AC1073" s="698"/>
      <c r="AD1073" s="341"/>
      <c r="AE1073" s="342"/>
      <c r="AF1073" s="342"/>
      <c r="AG1073" s="342"/>
      <c r="AH1073" s="343"/>
      <c r="AI1073" s="346"/>
      <c r="AJ1073" s="347"/>
      <c r="AK1073" s="347"/>
      <c r="AL1073" s="347"/>
      <c r="AM1073" s="347"/>
      <c r="AN1073" s="347"/>
      <c r="AO1073" s="347"/>
      <c r="AP1073" s="347"/>
      <c r="AQ1073" s="347"/>
      <c r="AR1073" s="347"/>
      <c r="AS1073" s="347"/>
      <c r="AT1073" s="347"/>
      <c r="AU1073" s="348"/>
      <c r="AV1073" s="697"/>
      <c r="AW1073" s="698"/>
      <c r="AX1073" s="698"/>
      <c r="AY1073" s="699"/>
    </row>
    <row r="1074" spans="2:51" ht="24.75" customHeight="1">
      <c r="B1074" s="313"/>
      <c r="C1074" s="314"/>
      <c r="D1074" s="314"/>
      <c r="E1074" s="314"/>
      <c r="F1074" s="314"/>
      <c r="G1074" s="315"/>
      <c r="H1074" s="341"/>
      <c r="I1074" s="342"/>
      <c r="J1074" s="342"/>
      <c r="K1074" s="342"/>
      <c r="L1074" s="343"/>
      <c r="M1074" s="346"/>
      <c r="N1074" s="347"/>
      <c r="O1074" s="347"/>
      <c r="P1074" s="347"/>
      <c r="Q1074" s="347"/>
      <c r="R1074" s="347"/>
      <c r="S1074" s="347"/>
      <c r="T1074" s="347"/>
      <c r="U1074" s="347"/>
      <c r="V1074" s="347"/>
      <c r="W1074" s="347"/>
      <c r="X1074" s="347"/>
      <c r="Y1074" s="348"/>
      <c r="Z1074" s="697"/>
      <c r="AA1074" s="698"/>
      <c r="AB1074" s="698"/>
      <c r="AC1074" s="698"/>
      <c r="AD1074" s="341"/>
      <c r="AE1074" s="342"/>
      <c r="AF1074" s="342"/>
      <c r="AG1074" s="342"/>
      <c r="AH1074" s="343"/>
      <c r="AI1074" s="346"/>
      <c r="AJ1074" s="347"/>
      <c r="AK1074" s="347"/>
      <c r="AL1074" s="347"/>
      <c r="AM1074" s="347"/>
      <c r="AN1074" s="347"/>
      <c r="AO1074" s="347"/>
      <c r="AP1074" s="347"/>
      <c r="AQ1074" s="347"/>
      <c r="AR1074" s="347"/>
      <c r="AS1074" s="347"/>
      <c r="AT1074" s="347"/>
      <c r="AU1074" s="348"/>
      <c r="AV1074" s="697"/>
      <c r="AW1074" s="698"/>
      <c r="AX1074" s="698"/>
      <c r="AY1074" s="699"/>
    </row>
    <row r="1075" spans="2:51" ht="24.75" customHeight="1">
      <c r="B1075" s="313"/>
      <c r="C1075" s="314"/>
      <c r="D1075" s="314"/>
      <c r="E1075" s="314"/>
      <c r="F1075" s="314"/>
      <c r="G1075" s="315"/>
      <c r="H1075" s="341"/>
      <c r="I1075" s="342"/>
      <c r="J1075" s="342"/>
      <c r="K1075" s="342"/>
      <c r="L1075" s="343"/>
      <c r="M1075" s="346"/>
      <c r="N1075" s="347"/>
      <c r="O1075" s="347"/>
      <c r="P1075" s="347"/>
      <c r="Q1075" s="347"/>
      <c r="R1075" s="347"/>
      <c r="S1075" s="347"/>
      <c r="T1075" s="347"/>
      <c r="U1075" s="347"/>
      <c r="V1075" s="347"/>
      <c r="W1075" s="347"/>
      <c r="X1075" s="347"/>
      <c r="Y1075" s="348"/>
      <c r="Z1075" s="697"/>
      <c r="AA1075" s="698"/>
      <c r="AB1075" s="698"/>
      <c r="AC1075" s="698"/>
      <c r="AD1075" s="341"/>
      <c r="AE1075" s="342"/>
      <c r="AF1075" s="342"/>
      <c r="AG1075" s="342"/>
      <c r="AH1075" s="343"/>
      <c r="AI1075" s="346"/>
      <c r="AJ1075" s="347"/>
      <c r="AK1075" s="347"/>
      <c r="AL1075" s="347"/>
      <c r="AM1075" s="347"/>
      <c r="AN1075" s="347"/>
      <c r="AO1075" s="347"/>
      <c r="AP1075" s="347"/>
      <c r="AQ1075" s="347"/>
      <c r="AR1075" s="347"/>
      <c r="AS1075" s="347"/>
      <c r="AT1075" s="347"/>
      <c r="AU1075" s="348"/>
      <c r="AV1075" s="697"/>
      <c r="AW1075" s="698"/>
      <c r="AX1075" s="698"/>
      <c r="AY1075" s="699"/>
    </row>
    <row r="1076" spans="2:51" ht="24.75" customHeight="1">
      <c r="B1076" s="313"/>
      <c r="C1076" s="314"/>
      <c r="D1076" s="314"/>
      <c r="E1076" s="314"/>
      <c r="F1076" s="314"/>
      <c r="G1076" s="315"/>
      <c r="H1076" s="642"/>
      <c r="I1076" s="595"/>
      <c r="J1076" s="595"/>
      <c r="K1076" s="595"/>
      <c r="L1076" s="596"/>
      <c r="M1076" s="643"/>
      <c r="N1076" s="644"/>
      <c r="O1076" s="644"/>
      <c r="P1076" s="644"/>
      <c r="Q1076" s="644"/>
      <c r="R1076" s="644"/>
      <c r="S1076" s="644"/>
      <c r="T1076" s="644"/>
      <c r="U1076" s="644"/>
      <c r="V1076" s="644"/>
      <c r="W1076" s="644"/>
      <c r="X1076" s="644"/>
      <c r="Y1076" s="645"/>
      <c r="Z1076" s="646"/>
      <c r="AA1076" s="647"/>
      <c r="AB1076" s="647"/>
      <c r="AC1076" s="647"/>
      <c r="AD1076" s="642"/>
      <c r="AE1076" s="595"/>
      <c r="AF1076" s="595"/>
      <c r="AG1076" s="595"/>
      <c r="AH1076" s="596"/>
      <c r="AI1076" s="643"/>
      <c r="AJ1076" s="644"/>
      <c r="AK1076" s="644"/>
      <c r="AL1076" s="644"/>
      <c r="AM1076" s="644"/>
      <c r="AN1076" s="644"/>
      <c r="AO1076" s="644"/>
      <c r="AP1076" s="644"/>
      <c r="AQ1076" s="644"/>
      <c r="AR1076" s="644"/>
      <c r="AS1076" s="644"/>
      <c r="AT1076" s="644"/>
      <c r="AU1076" s="645"/>
      <c r="AV1076" s="646"/>
      <c r="AW1076" s="647"/>
      <c r="AX1076" s="647"/>
      <c r="AY1076" s="648"/>
    </row>
    <row r="1077" spans="2:51" ht="24.75" customHeight="1" thickBot="1">
      <c r="B1077" s="316"/>
      <c r="C1077" s="317"/>
      <c r="D1077" s="317"/>
      <c r="E1077" s="317"/>
      <c r="F1077" s="317"/>
      <c r="G1077" s="318"/>
      <c r="H1077" s="740" t="s">
        <v>35</v>
      </c>
      <c r="I1077" s="741"/>
      <c r="J1077" s="741"/>
      <c r="K1077" s="741"/>
      <c r="L1077" s="741"/>
      <c r="M1077" s="742"/>
      <c r="N1077" s="743"/>
      <c r="O1077" s="743"/>
      <c r="P1077" s="743"/>
      <c r="Q1077" s="743"/>
      <c r="R1077" s="743"/>
      <c r="S1077" s="743"/>
      <c r="T1077" s="743"/>
      <c r="U1077" s="743"/>
      <c r="V1077" s="743"/>
      <c r="W1077" s="743"/>
      <c r="X1077" s="743"/>
      <c r="Y1077" s="744"/>
      <c r="Z1077" s="745">
        <f>SUM(Z1069:AC1076)</f>
        <v>0</v>
      </c>
      <c r="AA1077" s="746"/>
      <c r="AB1077" s="746"/>
      <c r="AC1077" s="747"/>
      <c r="AD1077" s="740" t="s">
        <v>35</v>
      </c>
      <c r="AE1077" s="741"/>
      <c r="AF1077" s="741"/>
      <c r="AG1077" s="741"/>
      <c r="AH1077" s="741"/>
      <c r="AI1077" s="742"/>
      <c r="AJ1077" s="743"/>
      <c r="AK1077" s="743"/>
      <c r="AL1077" s="743"/>
      <c r="AM1077" s="743"/>
      <c r="AN1077" s="743"/>
      <c r="AO1077" s="743"/>
      <c r="AP1077" s="743"/>
      <c r="AQ1077" s="743"/>
      <c r="AR1077" s="743"/>
      <c r="AS1077" s="743"/>
      <c r="AT1077" s="743"/>
      <c r="AU1077" s="744"/>
      <c r="AV1077" s="745">
        <f>SUM(AV1069:AY1076)</f>
        <v>0</v>
      </c>
      <c r="AW1077" s="746"/>
      <c r="AX1077" s="746"/>
      <c r="AY1077" s="748"/>
    </row>
    <row r="1079" spans="2:51" ht="23.25" customHeight="1">
      <c r="B1079" s="53" t="s">
        <v>121</v>
      </c>
      <c r="C1079" s="53"/>
      <c r="D1079" s="53"/>
      <c r="E1079" s="210"/>
      <c r="F1079" s="210"/>
      <c r="G1079" s="308"/>
      <c r="H1079" s="308"/>
      <c r="I1079" s="308"/>
      <c r="J1079" s="308"/>
      <c r="K1079" s="308"/>
      <c r="L1079" s="308"/>
      <c r="M1079" s="308"/>
      <c r="N1079" s="308"/>
      <c r="O1079" s="308"/>
      <c r="P1079" s="308"/>
      <c r="Q1079" s="308"/>
      <c r="R1079" s="308"/>
      <c r="S1079" s="308"/>
      <c r="T1079" s="308"/>
      <c r="U1079" s="308"/>
      <c r="V1079" s="308"/>
      <c r="W1079" s="308"/>
      <c r="X1079" s="308"/>
      <c r="Y1079" s="308"/>
      <c r="Z1079" s="308"/>
      <c r="AA1079" s="308"/>
      <c r="AB1079" s="308"/>
      <c r="AC1079" s="308"/>
      <c r="AD1079" s="308"/>
      <c r="AE1079" s="308"/>
      <c r="AF1079" s="308"/>
      <c r="AG1079" s="308"/>
      <c r="AH1079" s="308"/>
      <c r="AI1079" s="308"/>
      <c r="AJ1079" s="308"/>
      <c r="AK1079" s="308"/>
      <c r="AL1079" s="308"/>
      <c r="AM1079" s="308"/>
      <c r="AN1079" s="308"/>
      <c r="AO1079" s="308"/>
      <c r="AP1079" s="308"/>
      <c r="AQ1079" s="308"/>
      <c r="AR1079" s="308"/>
      <c r="AS1079" s="308"/>
      <c r="AT1079" s="308"/>
      <c r="AU1079" s="308"/>
      <c r="AV1079" s="308"/>
      <c r="AW1079" s="308"/>
      <c r="AX1079" s="308"/>
      <c r="AY1079" s="210"/>
    </row>
    <row r="1080" spans="2:51" ht="14.25">
      <c r="C1080" s="55" t="s">
        <v>1306</v>
      </c>
    </row>
    <row r="1081" spans="2:51">
      <c r="C1081" s="213" t="s">
        <v>1289</v>
      </c>
    </row>
    <row r="1082" spans="2:51" ht="34.5" customHeight="1">
      <c r="B1082" s="264"/>
      <c r="C1082" s="264"/>
      <c r="D1082" s="269" t="s">
        <v>1305</v>
      </c>
      <c r="E1082" s="269"/>
      <c r="F1082" s="269"/>
      <c r="G1082" s="269"/>
      <c r="H1082" s="269"/>
      <c r="I1082" s="269"/>
      <c r="J1082" s="269"/>
      <c r="K1082" s="269"/>
      <c r="L1082" s="269"/>
      <c r="M1082" s="269"/>
      <c r="N1082" s="269" t="s">
        <v>1304</v>
      </c>
      <c r="O1082" s="269"/>
      <c r="P1082" s="269"/>
      <c r="Q1082" s="269"/>
      <c r="R1082" s="269"/>
      <c r="S1082" s="269"/>
      <c r="T1082" s="269"/>
      <c r="U1082" s="269"/>
      <c r="V1082" s="269"/>
      <c r="W1082" s="269"/>
      <c r="X1082" s="269"/>
      <c r="Y1082" s="269"/>
      <c r="Z1082" s="269"/>
      <c r="AA1082" s="269"/>
      <c r="AB1082" s="269"/>
      <c r="AC1082" s="269"/>
      <c r="AD1082" s="269"/>
      <c r="AE1082" s="269"/>
      <c r="AF1082" s="269"/>
      <c r="AG1082" s="269"/>
      <c r="AH1082" s="269"/>
      <c r="AI1082" s="269"/>
      <c r="AJ1082" s="269"/>
      <c r="AK1082" s="269"/>
      <c r="AL1082" s="297" t="s">
        <v>1303</v>
      </c>
      <c r="AM1082" s="269"/>
      <c r="AN1082" s="269"/>
      <c r="AO1082" s="269"/>
      <c r="AP1082" s="269"/>
      <c r="AQ1082" s="269"/>
      <c r="AR1082" s="269" t="s">
        <v>160</v>
      </c>
      <c r="AS1082" s="269"/>
      <c r="AT1082" s="269"/>
      <c r="AU1082" s="269"/>
      <c r="AV1082" s="269" t="s">
        <v>161</v>
      </c>
      <c r="AW1082" s="269"/>
      <c r="AX1082" s="269"/>
    </row>
    <row r="1083" spans="2:51" ht="24" customHeight="1">
      <c r="B1083" s="264">
        <v>1</v>
      </c>
      <c r="C1083" s="264">
        <v>1</v>
      </c>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66"/>
      <c r="AE1083" s="266"/>
      <c r="AF1083" s="266"/>
      <c r="AG1083" s="266"/>
      <c r="AH1083" s="266"/>
      <c r="AI1083" s="266"/>
      <c r="AJ1083" s="266"/>
      <c r="AK1083" s="266"/>
      <c r="AL1083" s="267"/>
      <c r="AM1083" s="266"/>
      <c r="AN1083" s="266"/>
      <c r="AO1083" s="266"/>
      <c r="AP1083" s="266"/>
      <c r="AQ1083" s="266"/>
      <c r="AR1083" s="266"/>
      <c r="AS1083" s="266"/>
      <c r="AT1083" s="266"/>
      <c r="AU1083" s="266"/>
      <c r="AV1083" s="266"/>
      <c r="AW1083" s="266"/>
      <c r="AX1083" s="266"/>
    </row>
    <row r="1084" spans="2:51" ht="24" customHeight="1">
      <c r="B1084" s="264">
        <v>2</v>
      </c>
      <c r="C1084" s="264">
        <v>1</v>
      </c>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66"/>
      <c r="AE1084" s="266"/>
      <c r="AF1084" s="266"/>
      <c r="AG1084" s="266"/>
      <c r="AH1084" s="266"/>
      <c r="AI1084" s="266"/>
      <c r="AJ1084" s="266"/>
      <c r="AK1084" s="266"/>
      <c r="AL1084" s="267"/>
      <c r="AM1084" s="266"/>
      <c r="AN1084" s="266"/>
      <c r="AO1084" s="266"/>
      <c r="AP1084" s="266"/>
      <c r="AQ1084" s="266"/>
      <c r="AR1084" s="266"/>
      <c r="AS1084" s="266"/>
      <c r="AT1084" s="266"/>
      <c r="AU1084" s="266"/>
      <c r="AV1084" s="266"/>
      <c r="AW1084" s="266"/>
      <c r="AX1084" s="266"/>
    </row>
    <row r="1085" spans="2:51" ht="24" customHeight="1">
      <c r="B1085" s="264">
        <v>3</v>
      </c>
      <c r="C1085" s="264">
        <v>1</v>
      </c>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66"/>
      <c r="AE1085" s="266"/>
      <c r="AF1085" s="266"/>
      <c r="AG1085" s="266"/>
      <c r="AH1085" s="266"/>
      <c r="AI1085" s="266"/>
      <c r="AJ1085" s="266"/>
      <c r="AK1085" s="266"/>
      <c r="AL1085" s="267"/>
      <c r="AM1085" s="266"/>
      <c r="AN1085" s="266"/>
      <c r="AO1085" s="266"/>
      <c r="AP1085" s="266"/>
      <c r="AQ1085" s="266"/>
      <c r="AR1085" s="266"/>
      <c r="AS1085" s="266"/>
      <c r="AT1085" s="266"/>
      <c r="AU1085" s="266"/>
      <c r="AV1085" s="266"/>
      <c r="AW1085" s="266"/>
      <c r="AX1085" s="266"/>
    </row>
    <row r="1086" spans="2:51" ht="24" customHeight="1">
      <c r="B1086" s="264">
        <v>4</v>
      </c>
      <c r="C1086" s="264">
        <v>1</v>
      </c>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66"/>
      <c r="AE1086" s="266"/>
      <c r="AF1086" s="266"/>
      <c r="AG1086" s="266"/>
      <c r="AH1086" s="266"/>
      <c r="AI1086" s="266"/>
      <c r="AJ1086" s="266"/>
      <c r="AK1086" s="266"/>
      <c r="AL1086" s="267"/>
      <c r="AM1086" s="266"/>
      <c r="AN1086" s="266"/>
      <c r="AO1086" s="266"/>
      <c r="AP1086" s="266"/>
      <c r="AQ1086" s="266"/>
      <c r="AR1086" s="266"/>
      <c r="AS1086" s="266"/>
      <c r="AT1086" s="266"/>
      <c r="AU1086" s="266"/>
      <c r="AV1086" s="266"/>
      <c r="AW1086" s="266"/>
      <c r="AX1086" s="266"/>
    </row>
    <row r="1087" spans="2:51" ht="24" customHeight="1">
      <c r="B1087" s="264">
        <v>5</v>
      </c>
      <c r="C1087" s="264">
        <v>1</v>
      </c>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66"/>
      <c r="AE1087" s="266"/>
      <c r="AF1087" s="266"/>
      <c r="AG1087" s="266"/>
      <c r="AH1087" s="266"/>
      <c r="AI1087" s="266"/>
      <c r="AJ1087" s="266"/>
      <c r="AK1087" s="266"/>
      <c r="AL1087" s="267"/>
      <c r="AM1087" s="266"/>
      <c r="AN1087" s="266"/>
      <c r="AO1087" s="266"/>
      <c r="AP1087" s="266"/>
      <c r="AQ1087" s="266"/>
      <c r="AR1087" s="266"/>
      <c r="AS1087" s="266"/>
      <c r="AT1087" s="266"/>
      <c r="AU1087" s="266"/>
      <c r="AV1087" s="266"/>
      <c r="AW1087" s="266"/>
      <c r="AX1087" s="266"/>
    </row>
    <row r="1088" spans="2:51" ht="24" customHeight="1">
      <c r="B1088" s="264">
        <v>6</v>
      </c>
      <c r="C1088" s="264">
        <v>1</v>
      </c>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66"/>
      <c r="AE1088" s="266"/>
      <c r="AF1088" s="266"/>
      <c r="AG1088" s="266"/>
      <c r="AH1088" s="266"/>
      <c r="AI1088" s="266"/>
      <c r="AJ1088" s="266"/>
      <c r="AK1088" s="266"/>
      <c r="AL1088" s="267"/>
      <c r="AM1088" s="266"/>
      <c r="AN1088" s="266"/>
      <c r="AO1088" s="266"/>
      <c r="AP1088" s="266"/>
      <c r="AQ1088" s="266"/>
      <c r="AR1088" s="266"/>
      <c r="AS1088" s="266"/>
      <c r="AT1088" s="266"/>
      <c r="AU1088" s="266"/>
      <c r="AV1088" s="266"/>
      <c r="AW1088" s="266"/>
      <c r="AX1088" s="266"/>
    </row>
    <row r="1089" spans="2:50" ht="24" customHeight="1">
      <c r="B1089" s="264">
        <v>7</v>
      </c>
      <c r="C1089" s="264">
        <v>1</v>
      </c>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266"/>
      <c r="AF1089" s="266"/>
      <c r="AG1089" s="266"/>
      <c r="AH1089" s="266"/>
      <c r="AI1089" s="266"/>
      <c r="AJ1089" s="266"/>
      <c r="AK1089" s="266"/>
      <c r="AL1089" s="267"/>
      <c r="AM1089" s="266"/>
      <c r="AN1089" s="266"/>
      <c r="AO1089" s="266"/>
      <c r="AP1089" s="266"/>
      <c r="AQ1089" s="266"/>
      <c r="AR1089" s="266"/>
      <c r="AS1089" s="266"/>
      <c r="AT1089" s="266"/>
      <c r="AU1089" s="266"/>
      <c r="AV1089" s="266"/>
      <c r="AW1089" s="266"/>
      <c r="AX1089" s="266"/>
    </row>
    <row r="1090" spans="2:50" ht="24" customHeight="1">
      <c r="B1090" s="264">
        <v>8</v>
      </c>
      <c r="C1090" s="264">
        <v>1</v>
      </c>
      <c r="D1090" s="266"/>
      <c r="E1090" s="266"/>
      <c r="F1090" s="266"/>
      <c r="G1090" s="266"/>
      <c r="H1090" s="266"/>
      <c r="I1090" s="266"/>
      <c r="J1090" s="266"/>
      <c r="K1090" s="266"/>
      <c r="L1090" s="266"/>
      <c r="M1090" s="266"/>
      <c r="N1090" s="266"/>
      <c r="O1090" s="266"/>
      <c r="P1090" s="266"/>
      <c r="Q1090" s="266"/>
      <c r="R1090" s="266"/>
      <c r="S1090" s="266"/>
      <c r="T1090" s="266"/>
      <c r="U1090" s="266"/>
      <c r="V1090" s="266"/>
      <c r="W1090" s="266"/>
      <c r="X1090" s="266"/>
      <c r="Y1090" s="266"/>
      <c r="Z1090" s="266"/>
      <c r="AA1090" s="266"/>
      <c r="AB1090" s="266"/>
      <c r="AC1090" s="266"/>
      <c r="AD1090" s="266"/>
      <c r="AE1090" s="266"/>
      <c r="AF1090" s="266"/>
      <c r="AG1090" s="266"/>
      <c r="AH1090" s="266"/>
      <c r="AI1090" s="266"/>
      <c r="AJ1090" s="266"/>
      <c r="AK1090" s="266"/>
      <c r="AL1090" s="267"/>
      <c r="AM1090" s="266"/>
      <c r="AN1090" s="266"/>
      <c r="AO1090" s="266"/>
      <c r="AP1090" s="266"/>
      <c r="AQ1090" s="266"/>
      <c r="AR1090" s="266"/>
      <c r="AS1090" s="266"/>
      <c r="AT1090" s="266"/>
      <c r="AU1090" s="266"/>
      <c r="AV1090" s="266"/>
      <c r="AW1090" s="266"/>
      <c r="AX1090" s="266"/>
    </row>
    <row r="1091" spans="2:50" ht="24" customHeight="1">
      <c r="B1091" s="264">
        <v>9</v>
      </c>
      <c r="C1091" s="264">
        <v>1</v>
      </c>
      <c r="D1091" s="266"/>
      <c r="E1091" s="266"/>
      <c r="F1091" s="266"/>
      <c r="G1091" s="266"/>
      <c r="H1091" s="266"/>
      <c r="I1091" s="266"/>
      <c r="J1091" s="266"/>
      <c r="K1091" s="266"/>
      <c r="L1091" s="266"/>
      <c r="M1091" s="266"/>
      <c r="N1091" s="266"/>
      <c r="O1091" s="266"/>
      <c r="P1091" s="266"/>
      <c r="Q1091" s="266"/>
      <c r="R1091" s="266"/>
      <c r="S1091" s="266"/>
      <c r="T1091" s="266"/>
      <c r="U1091" s="266"/>
      <c r="V1091" s="266"/>
      <c r="W1091" s="266"/>
      <c r="X1091" s="266"/>
      <c r="Y1091" s="266"/>
      <c r="Z1091" s="266"/>
      <c r="AA1091" s="266"/>
      <c r="AB1091" s="266"/>
      <c r="AC1091" s="266"/>
      <c r="AD1091" s="266"/>
      <c r="AE1091" s="266"/>
      <c r="AF1091" s="266"/>
      <c r="AG1091" s="266"/>
      <c r="AH1091" s="266"/>
      <c r="AI1091" s="266"/>
      <c r="AJ1091" s="266"/>
      <c r="AK1091" s="266"/>
      <c r="AL1091" s="267"/>
      <c r="AM1091" s="266"/>
      <c r="AN1091" s="266"/>
      <c r="AO1091" s="266"/>
      <c r="AP1091" s="266"/>
      <c r="AQ1091" s="266"/>
      <c r="AR1091" s="266"/>
      <c r="AS1091" s="266"/>
      <c r="AT1091" s="266"/>
      <c r="AU1091" s="266"/>
      <c r="AV1091" s="266"/>
      <c r="AW1091" s="266"/>
      <c r="AX1091" s="266"/>
    </row>
    <row r="1092" spans="2:50" ht="24" customHeight="1">
      <c r="B1092" s="264">
        <v>10</v>
      </c>
      <c r="C1092" s="264">
        <v>1</v>
      </c>
      <c r="D1092" s="266"/>
      <c r="E1092" s="266"/>
      <c r="F1092" s="266"/>
      <c r="G1092" s="266"/>
      <c r="H1092" s="266"/>
      <c r="I1092" s="266"/>
      <c r="J1092" s="266"/>
      <c r="K1092" s="266"/>
      <c r="L1092" s="266"/>
      <c r="M1092" s="266"/>
      <c r="N1092" s="266"/>
      <c r="O1092" s="266"/>
      <c r="P1092" s="266"/>
      <c r="Q1092" s="266"/>
      <c r="R1092" s="266"/>
      <c r="S1092" s="266"/>
      <c r="T1092" s="266"/>
      <c r="U1092" s="266"/>
      <c r="V1092" s="266"/>
      <c r="W1092" s="266"/>
      <c r="X1092" s="266"/>
      <c r="Y1092" s="266"/>
      <c r="Z1092" s="266"/>
      <c r="AA1092" s="266"/>
      <c r="AB1092" s="266"/>
      <c r="AC1092" s="266"/>
      <c r="AD1092" s="266"/>
      <c r="AE1092" s="266"/>
      <c r="AF1092" s="266"/>
      <c r="AG1092" s="266"/>
      <c r="AH1092" s="266"/>
      <c r="AI1092" s="266"/>
      <c r="AJ1092" s="266"/>
      <c r="AK1092" s="266"/>
      <c r="AL1092" s="267"/>
      <c r="AM1092" s="266"/>
      <c r="AN1092" s="266"/>
      <c r="AO1092" s="266"/>
      <c r="AP1092" s="266"/>
      <c r="AQ1092" s="266"/>
      <c r="AR1092" s="266"/>
      <c r="AS1092" s="266"/>
      <c r="AT1092" s="266"/>
      <c r="AU1092" s="266"/>
      <c r="AV1092" s="266"/>
      <c r="AW1092" s="266"/>
      <c r="AX1092" s="266"/>
    </row>
    <row r="1094" spans="2:50" ht="23.25" hidden="1" customHeight="1">
      <c r="B1094" s="213" t="s">
        <v>165</v>
      </c>
    </row>
    <row r="1095" spans="2:50" ht="36" hidden="1" customHeight="1">
      <c r="B1095" s="269" t="s">
        <v>166</v>
      </c>
      <c r="C1095" s="269"/>
      <c r="D1095" s="269"/>
      <c r="E1095" s="269"/>
      <c r="F1095" s="269"/>
      <c r="G1095" s="269"/>
      <c r="H1095" s="269"/>
      <c r="I1095" s="469"/>
      <c r="J1095" s="469"/>
      <c r="K1095" s="469"/>
      <c r="L1095" s="469"/>
      <c r="M1095" s="469"/>
      <c r="N1095" s="469"/>
      <c r="O1095" s="469"/>
      <c r="P1095" s="469"/>
      <c r="Q1095" s="469"/>
      <c r="R1095" s="469"/>
      <c r="S1095" s="469"/>
      <c r="T1095" s="469"/>
      <c r="U1095" s="469"/>
      <c r="V1095" s="469"/>
      <c r="W1095" s="469"/>
      <c r="X1095" s="469"/>
      <c r="Y1095" s="469"/>
    </row>
    <row r="1096" spans="2:50" ht="36" hidden="1" customHeight="1">
      <c r="B1096" s="760" t="s">
        <v>167</v>
      </c>
      <c r="C1096" s="756"/>
      <c r="D1096" s="756"/>
      <c r="E1096" s="756"/>
      <c r="F1096" s="756"/>
      <c r="G1096" s="756"/>
      <c r="H1096" s="757"/>
      <c r="I1096" s="382" t="s">
        <v>1316</v>
      </c>
      <c r="J1096" s="368"/>
      <c r="K1096" s="368"/>
      <c r="L1096" s="368"/>
      <c r="M1096" s="381"/>
      <c r="N1096" s="755" t="s">
        <v>169</v>
      </c>
      <c r="O1096" s="756"/>
      <c r="P1096" s="756"/>
      <c r="Q1096" s="756"/>
      <c r="R1096" s="756"/>
      <c r="S1096" s="756"/>
      <c r="T1096" s="757"/>
      <c r="U1096" s="382" t="s">
        <v>1316</v>
      </c>
      <c r="V1096" s="368"/>
      <c r="W1096" s="368"/>
      <c r="X1096" s="368"/>
      <c r="Y1096" s="381"/>
      <c r="Z1096" s="755" t="s">
        <v>170</v>
      </c>
      <c r="AA1096" s="756"/>
      <c r="AB1096" s="756"/>
      <c r="AC1096" s="756"/>
      <c r="AD1096" s="756"/>
      <c r="AE1096" s="756"/>
      <c r="AF1096" s="757"/>
      <c r="AG1096" s="382" t="s">
        <v>1316</v>
      </c>
      <c r="AH1096" s="368"/>
      <c r="AI1096" s="368"/>
      <c r="AJ1096" s="368"/>
      <c r="AK1096" s="381"/>
      <c r="AL1096" s="755" t="s">
        <v>171</v>
      </c>
      <c r="AM1096" s="756"/>
      <c r="AN1096" s="756"/>
      <c r="AO1096" s="756"/>
      <c r="AP1096" s="756"/>
      <c r="AQ1096" s="756"/>
      <c r="AR1096" s="757"/>
      <c r="AS1096" s="382" t="s">
        <v>1316</v>
      </c>
      <c r="AT1096" s="368"/>
      <c r="AU1096" s="368"/>
      <c r="AV1096" s="368"/>
      <c r="AW1096" s="381"/>
    </row>
    <row r="1097" spans="2:50" ht="36" hidden="1" customHeight="1">
      <c r="B1097" s="755" t="s">
        <v>172</v>
      </c>
      <c r="C1097" s="756"/>
      <c r="D1097" s="756"/>
      <c r="E1097" s="756"/>
      <c r="F1097" s="756"/>
      <c r="G1097" s="756"/>
      <c r="H1097" s="757"/>
      <c r="I1097" s="758"/>
      <c r="J1097" s="662"/>
      <c r="K1097" s="662"/>
      <c r="L1097" s="662"/>
      <c r="M1097" s="759"/>
      <c r="N1097" s="755" t="s">
        <v>173</v>
      </c>
      <c r="O1097" s="756"/>
      <c r="P1097" s="756"/>
      <c r="Q1097" s="756"/>
      <c r="R1097" s="756"/>
      <c r="S1097" s="756"/>
      <c r="T1097" s="757"/>
      <c r="U1097" s="758"/>
      <c r="V1097" s="662"/>
      <c r="W1097" s="662"/>
      <c r="X1097" s="662"/>
      <c r="Y1097" s="759"/>
      <c r="Z1097" s="755" t="s">
        <v>174</v>
      </c>
      <c r="AA1097" s="756"/>
      <c r="AB1097" s="756"/>
      <c r="AC1097" s="756"/>
      <c r="AD1097" s="756"/>
      <c r="AE1097" s="756"/>
      <c r="AF1097" s="757"/>
      <c r="AG1097" s="758"/>
      <c r="AH1097" s="662"/>
      <c r="AI1097" s="662"/>
      <c r="AJ1097" s="662"/>
      <c r="AK1097" s="759"/>
      <c r="AL1097" s="760" t="s">
        <v>175</v>
      </c>
      <c r="AM1097" s="756"/>
      <c r="AN1097" s="756"/>
      <c r="AO1097" s="756"/>
      <c r="AP1097" s="756"/>
      <c r="AQ1097" s="756"/>
      <c r="AR1097" s="757"/>
      <c r="AS1097" s="758"/>
      <c r="AT1097" s="662"/>
      <c r="AU1097" s="662"/>
      <c r="AV1097" s="662"/>
      <c r="AW1097" s="759"/>
    </row>
    <row r="1098" spans="2:50">
      <c r="C1098" s="213" t="s">
        <v>1287</v>
      </c>
    </row>
    <row r="1099" spans="2:50" ht="34.5" customHeight="1">
      <c r="B1099" s="264"/>
      <c r="C1099" s="264"/>
      <c r="D1099" s="269" t="s">
        <v>1305</v>
      </c>
      <c r="E1099" s="269"/>
      <c r="F1099" s="269"/>
      <c r="G1099" s="269"/>
      <c r="H1099" s="269"/>
      <c r="I1099" s="269"/>
      <c r="J1099" s="269"/>
      <c r="K1099" s="269"/>
      <c r="L1099" s="269"/>
      <c r="M1099" s="269"/>
      <c r="N1099" s="269" t="s">
        <v>1304</v>
      </c>
      <c r="O1099" s="269"/>
      <c r="P1099" s="269"/>
      <c r="Q1099" s="269"/>
      <c r="R1099" s="269"/>
      <c r="S1099" s="269"/>
      <c r="T1099" s="269"/>
      <c r="U1099" s="269"/>
      <c r="V1099" s="269"/>
      <c r="W1099" s="269"/>
      <c r="X1099" s="269"/>
      <c r="Y1099" s="269"/>
      <c r="Z1099" s="269"/>
      <c r="AA1099" s="269"/>
      <c r="AB1099" s="269"/>
      <c r="AC1099" s="269"/>
      <c r="AD1099" s="269"/>
      <c r="AE1099" s="269"/>
      <c r="AF1099" s="269"/>
      <c r="AG1099" s="269"/>
      <c r="AH1099" s="269"/>
      <c r="AI1099" s="269"/>
      <c r="AJ1099" s="269"/>
      <c r="AK1099" s="269"/>
      <c r="AL1099" s="297" t="s">
        <v>1303</v>
      </c>
      <c r="AM1099" s="269"/>
      <c r="AN1099" s="269"/>
      <c r="AO1099" s="269"/>
      <c r="AP1099" s="269"/>
      <c r="AQ1099" s="269"/>
      <c r="AR1099" s="269" t="s">
        <v>160</v>
      </c>
      <c r="AS1099" s="269"/>
      <c r="AT1099" s="269"/>
      <c r="AU1099" s="269"/>
      <c r="AV1099" s="269" t="s">
        <v>161</v>
      </c>
      <c r="AW1099" s="269"/>
      <c r="AX1099" s="269"/>
    </row>
    <row r="1100" spans="2:50" ht="24" customHeight="1">
      <c r="B1100" s="264">
        <v>1</v>
      </c>
      <c r="C1100" s="264">
        <v>1</v>
      </c>
      <c r="D1100" s="266"/>
      <c r="E1100" s="266"/>
      <c r="F1100" s="266"/>
      <c r="G1100" s="266"/>
      <c r="H1100" s="266"/>
      <c r="I1100" s="266"/>
      <c r="J1100" s="266"/>
      <c r="K1100" s="266"/>
      <c r="L1100" s="266"/>
      <c r="M1100" s="266"/>
      <c r="N1100" s="266"/>
      <c r="O1100" s="266"/>
      <c r="P1100" s="266"/>
      <c r="Q1100" s="266"/>
      <c r="R1100" s="266"/>
      <c r="S1100" s="266"/>
      <c r="T1100" s="266"/>
      <c r="U1100" s="266"/>
      <c r="V1100" s="266"/>
      <c r="W1100" s="266"/>
      <c r="X1100" s="266"/>
      <c r="Y1100" s="266"/>
      <c r="Z1100" s="266"/>
      <c r="AA1100" s="266"/>
      <c r="AB1100" s="266"/>
      <c r="AC1100" s="266"/>
      <c r="AD1100" s="266"/>
      <c r="AE1100" s="266"/>
      <c r="AF1100" s="266"/>
      <c r="AG1100" s="266"/>
      <c r="AH1100" s="266"/>
      <c r="AI1100" s="266"/>
      <c r="AJ1100" s="266"/>
      <c r="AK1100" s="266"/>
      <c r="AL1100" s="267"/>
      <c r="AM1100" s="266"/>
      <c r="AN1100" s="266"/>
      <c r="AO1100" s="266"/>
      <c r="AP1100" s="266"/>
      <c r="AQ1100" s="266"/>
      <c r="AR1100" s="266"/>
      <c r="AS1100" s="266"/>
      <c r="AT1100" s="266"/>
      <c r="AU1100" s="266"/>
      <c r="AV1100" s="266"/>
      <c r="AW1100" s="266"/>
      <c r="AX1100" s="266"/>
    </row>
    <row r="1101" spans="2:50" ht="24" customHeight="1">
      <c r="B1101" s="264">
        <v>2</v>
      </c>
      <c r="C1101" s="264">
        <v>1</v>
      </c>
      <c r="D1101" s="266"/>
      <c r="E1101" s="266"/>
      <c r="F1101" s="266"/>
      <c r="G1101" s="266"/>
      <c r="H1101" s="266"/>
      <c r="I1101" s="266"/>
      <c r="J1101" s="266"/>
      <c r="K1101" s="266"/>
      <c r="L1101" s="266"/>
      <c r="M1101" s="266"/>
      <c r="N1101" s="266"/>
      <c r="O1101" s="266"/>
      <c r="P1101" s="266"/>
      <c r="Q1101" s="266"/>
      <c r="R1101" s="266"/>
      <c r="S1101" s="266"/>
      <c r="T1101" s="266"/>
      <c r="U1101" s="266"/>
      <c r="V1101" s="266"/>
      <c r="W1101" s="266"/>
      <c r="X1101" s="266"/>
      <c r="Y1101" s="266"/>
      <c r="Z1101" s="266"/>
      <c r="AA1101" s="266"/>
      <c r="AB1101" s="266"/>
      <c r="AC1101" s="266"/>
      <c r="AD1101" s="266"/>
      <c r="AE1101" s="266"/>
      <c r="AF1101" s="266"/>
      <c r="AG1101" s="266"/>
      <c r="AH1101" s="266"/>
      <c r="AI1101" s="266"/>
      <c r="AJ1101" s="266"/>
      <c r="AK1101" s="266"/>
      <c r="AL1101" s="267"/>
      <c r="AM1101" s="266"/>
      <c r="AN1101" s="266"/>
      <c r="AO1101" s="266"/>
      <c r="AP1101" s="266"/>
      <c r="AQ1101" s="266"/>
      <c r="AR1101" s="266"/>
      <c r="AS1101" s="266"/>
      <c r="AT1101" s="266"/>
      <c r="AU1101" s="266"/>
      <c r="AV1101" s="266"/>
      <c r="AW1101" s="266"/>
      <c r="AX1101" s="266"/>
    </row>
    <row r="1102" spans="2:50" ht="24" customHeight="1">
      <c r="B1102" s="264">
        <v>3</v>
      </c>
      <c r="C1102" s="264">
        <v>1</v>
      </c>
      <c r="D1102" s="266"/>
      <c r="E1102" s="266"/>
      <c r="F1102" s="266"/>
      <c r="G1102" s="266"/>
      <c r="H1102" s="266"/>
      <c r="I1102" s="266"/>
      <c r="J1102" s="266"/>
      <c r="K1102" s="266"/>
      <c r="L1102" s="266"/>
      <c r="M1102" s="266"/>
      <c r="N1102" s="266"/>
      <c r="O1102" s="266"/>
      <c r="P1102" s="266"/>
      <c r="Q1102" s="266"/>
      <c r="R1102" s="266"/>
      <c r="S1102" s="266"/>
      <c r="T1102" s="266"/>
      <c r="U1102" s="266"/>
      <c r="V1102" s="266"/>
      <c r="W1102" s="266"/>
      <c r="X1102" s="266"/>
      <c r="Y1102" s="266"/>
      <c r="Z1102" s="266"/>
      <c r="AA1102" s="266"/>
      <c r="AB1102" s="266"/>
      <c r="AC1102" s="266"/>
      <c r="AD1102" s="266"/>
      <c r="AE1102" s="266"/>
      <c r="AF1102" s="266"/>
      <c r="AG1102" s="266"/>
      <c r="AH1102" s="266"/>
      <c r="AI1102" s="266"/>
      <c r="AJ1102" s="266"/>
      <c r="AK1102" s="266"/>
      <c r="AL1102" s="267"/>
      <c r="AM1102" s="266"/>
      <c r="AN1102" s="266"/>
      <c r="AO1102" s="266"/>
      <c r="AP1102" s="266"/>
      <c r="AQ1102" s="266"/>
      <c r="AR1102" s="266"/>
      <c r="AS1102" s="266"/>
      <c r="AT1102" s="266"/>
      <c r="AU1102" s="266"/>
      <c r="AV1102" s="266"/>
      <c r="AW1102" s="266"/>
      <c r="AX1102" s="266"/>
    </row>
    <row r="1103" spans="2:50" ht="24" customHeight="1">
      <c r="B1103" s="264">
        <v>4</v>
      </c>
      <c r="C1103" s="264">
        <v>1</v>
      </c>
      <c r="D1103" s="266"/>
      <c r="E1103" s="266"/>
      <c r="F1103" s="266"/>
      <c r="G1103" s="266"/>
      <c r="H1103" s="266"/>
      <c r="I1103" s="266"/>
      <c r="J1103" s="266"/>
      <c r="K1103" s="266"/>
      <c r="L1103" s="266"/>
      <c r="M1103" s="266"/>
      <c r="N1103" s="266"/>
      <c r="O1103" s="266"/>
      <c r="P1103" s="266"/>
      <c r="Q1103" s="266"/>
      <c r="R1103" s="266"/>
      <c r="S1103" s="266"/>
      <c r="T1103" s="266"/>
      <c r="U1103" s="266"/>
      <c r="V1103" s="266"/>
      <c r="W1103" s="266"/>
      <c r="X1103" s="266"/>
      <c r="Y1103" s="266"/>
      <c r="Z1103" s="266"/>
      <c r="AA1103" s="266"/>
      <c r="AB1103" s="266"/>
      <c r="AC1103" s="266"/>
      <c r="AD1103" s="266"/>
      <c r="AE1103" s="266"/>
      <c r="AF1103" s="266"/>
      <c r="AG1103" s="266"/>
      <c r="AH1103" s="266"/>
      <c r="AI1103" s="266"/>
      <c r="AJ1103" s="266"/>
      <c r="AK1103" s="266"/>
      <c r="AL1103" s="267"/>
      <c r="AM1103" s="266"/>
      <c r="AN1103" s="266"/>
      <c r="AO1103" s="266"/>
      <c r="AP1103" s="266"/>
      <c r="AQ1103" s="266"/>
      <c r="AR1103" s="266"/>
      <c r="AS1103" s="266"/>
      <c r="AT1103" s="266"/>
      <c r="AU1103" s="266"/>
      <c r="AV1103" s="266"/>
      <c r="AW1103" s="266"/>
      <c r="AX1103" s="266"/>
    </row>
    <row r="1104" spans="2:50" ht="24" customHeight="1">
      <c r="B1104" s="264">
        <v>5</v>
      </c>
      <c r="C1104" s="264">
        <v>1</v>
      </c>
      <c r="D1104" s="266"/>
      <c r="E1104" s="266"/>
      <c r="F1104" s="266"/>
      <c r="G1104" s="266"/>
      <c r="H1104" s="266"/>
      <c r="I1104" s="266"/>
      <c r="J1104" s="266"/>
      <c r="K1104" s="266"/>
      <c r="L1104" s="266"/>
      <c r="M1104" s="266"/>
      <c r="N1104" s="266"/>
      <c r="O1104" s="266"/>
      <c r="P1104" s="266"/>
      <c r="Q1104" s="266"/>
      <c r="R1104" s="266"/>
      <c r="S1104" s="266"/>
      <c r="T1104" s="266"/>
      <c r="U1104" s="266"/>
      <c r="V1104" s="266"/>
      <c r="W1104" s="266"/>
      <c r="X1104" s="266"/>
      <c r="Y1104" s="266"/>
      <c r="Z1104" s="266"/>
      <c r="AA1104" s="266"/>
      <c r="AB1104" s="266"/>
      <c r="AC1104" s="266"/>
      <c r="AD1104" s="266"/>
      <c r="AE1104" s="266"/>
      <c r="AF1104" s="266"/>
      <c r="AG1104" s="266"/>
      <c r="AH1104" s="266"/>
      <c r="AI1104" s="266"/>
      <c r="AJ1104" s="266"/>
      <c r="AK1104" s="266"/>
      <c r="AL1104" s="267"/>
      <c r="AM1104" s="266"/>
      <c r="AN1104" s="266"/>
      <c r="AO1104" s="266"/>
      <c r="AP1104" s="266"/>
      <c r="AQ1104" s="266"/>
      <c r="AR1104" s="266"/>
      <c r="AS1104" s="266"/>
      <c r="AT1104" s="266"/>
      <c r="AU1104" s="266"/>
      <c r="AV1104" s="266"/>
      <c r="AW1104" s="266"/>
      <c r="AX1104" s="266"/>
    </row>
    <row r="1105" spans="2:51" ht="24" customHeight="1">
      <c r="B1105" s="264">
        <v>6</v>
      </c>
      <c r="C1105" s="264">
        <v>1</v>
      </c>
      <c r="D1105" s="266"/>
      <c r="E1105" s="266"/>
      <c r="F1105" s="266"/>
      <c r="G1105" s="266"/>
      <c r="H1105" s="266"/>
      <c r="I1105" s="266"/>
      <c r="J1105" s="266"/>
      <c r="K1105" s="266"/>
      <c r="L1105" s="266"/>
      <c r="M1105" s="266"/>
      <c r="N1105" s="266"/>
      <c r="O1105" s="266"/>
      <c r="P1105" s="266"/>
      <c r="Q1105" s="266"/>
      <c r="R1105" s="266"/>
      <c r="S1105" s="266"/>
      <c r="T1105" s="266"/>
      <c r="U1105" s="266"/>
      <c r="V1105" s="266"/>
      <c r="W1105" s="266"/>
      <c r="X1105" s="266"/>
      <c r="Y1105" s="266"/>
      <c r="Z1105" s="266"/>
      <c r="AA1105" s="266"/>
      <c r="AB1105" s="266"/>
      <c r="AC1105" s="266"/>
      <c r="AD1105" s="266"/>
      <c r="AE1105" s="266"/>
      <c r="AF1105" s="266"/>
      <c r="AG1105" s="266"/>
      <c r="AH1105" s="266"/>
      <c r="AI1105" s="266"/>
      <c r="AJ1105" s="266"/>
      <c r="AK1105" s="266"/>
      <c r="AL1105" s="267"/>
      <c r="AM1105" s="266"/>
      <c r="AN1105" s="266"/>
      <c r="AO1105" s="266"/>
      <c r="AP1105" s="266"/>
      <c r="AQ1105" s="266"/>
      <c r="AR1105" s="266"/>
      <c r="AS1105" s="266"/>
      <c r="AT1105" s="266"/>
      <c r="AU1105" s="266"/>
      <c r="AV1105" s="266"/>
      <c r="AW1105" s="266"/>
      <c r="AX1105" s="266"/>
    </row>
    <row r="1106" spans="2:51" ht="24" customHeight="1">
      <c r="B1106" s="264">
        <v>7</v>
      </c>
      <c r="C1106" s="264">
        <v>1</v>
      </c>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66"/>
      <c r="AE1106" s="266"/>
      <c r="AF1106" s="266"/>
      <c r="AG1106" s="266"/>
      <c r="AH1106" s="266"/>
      <c r="AI1106" s="266"/>
      <c r="AJ1106" s="266"/>
      <c r="AK1106" s="266"/>
      <c r="AL1106" s="267"/>
      <c r="AM1106" s="266"/>
      <c r="AN1106" s="266"/>
      <c r="AO1106" s="266"/>
      <c r="AP1106" s="266"/>
      <c r="AQ1106" s="266"/>
      <c r="AR1106" s="266"/>
      <c r="AS1106" s="266"/>
      <c r="AT1106" s="266"/>
      <c r="AU1106" s="266"/>
      <c r="AV1106" s="266"/>
      <c r="AW1106" s="266"/>
      <c r="AX1106" s="266"/>
    </row>
    <row r="1107" spans="2:51" ht="24" customHeight="1">
      <c r="B1107" s="264">
        <v>8</v>
      </c>
      <c r="C1107" s="264">
        <v>1</v>
      </c>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66"/>
      <c r="AE1107" s="266"/>
      <c r="AF1107" s="266"/>
      <c r="AG1107" s="266"/>
      <c r="AH1107" s="266"/>
      <c r="AI1107" s="266"/>
      <c r="AJ1107" s="266"/>
      <c r="AK1107" s="266"/>
      <c r="AL1107" s="267"/>
      <c r="AM1107" s="266"/>
      <c r="AN1107" s="266"/>
      <c r="AO1107" s="266"/>
      <c r="AP1107" s="266"/>
      <c r="AQ1107" s="266"/>
      <c r="AR1107" s="266"/>
      <c r="AS1107" s="266"/>
      <c r="AT1107" s="266"/>
      <c r="AU1107" s="266"/>
      <c r="AV1107" s="266"/>
      <c r="AW1107" s="266"/>
      <c r="AX1107" s="266"/>
    </row>
    <row r="1108" spans="2:51" ht="24" customHeight="1">
      <c r="B1108" s="264">
        <v>9</v>
      </c>
      <c r="C1108" s="264">
        <v>1</v>
      </c>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66"/>
      <c r="AE1108" s="266"/>
      <c r="AF1108" s="266"/>
      <c r="AG1108" s="266"/>
      <c r="AH1108" s="266"/>
      <c r="AI1108" s="266"/>
      <c r="AJ1108" s="266"/>
      <c r="AK1108" s="266"/>
      <c r="AL1108" s="267"/>
      <c r="AM1108" s="266"/>
      <c r="AN1108" s="266"/>
      <c r="AO1108" s="266"/>
      <c r="AP1108" s="266"/>
      <c r="AQ1108" s="266"/>
      <c r="AR1108" s="266"/>
      <c r="AS1108" s="266"/>
      <c r="AT1108" s="266"/>
      <c r="AU1108" s="266"/>
      <c r="AV1108" s="266"/>
      <c r="AW1108" s="266"/>
      <c r="AX1108" s="266"/>
    </row>
    <row r="1109" spans="2:51" ht="24" customHeight="1">
      <c r="B1109" s="264">
        <v>10</v>
      </c>
      <c r="C1109" s="264">
        <v>1</v>
      </c>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66"/>
      <c r="AE1109" s="266"/>
      <c r="AF1109" s="266"/>
      <c r="AG1109" s="266"/>
      <c r="AH1109" s="266"/>
      <c r="AI1109" s="266"/>
      <c r="AJ1109" s="266"/>
      <c r="AK1109" s="266"/>
      <c r="AL1109" s="267"/>
      <c r="AM1109" s="266"/>
      <c r="AN1109" s="266"/>
      <c r="AO1109" s="266"/>
      <c r="AP1109" s="266"/>
      <c r="AQ1109" s="266"/>
      <c r="AR1109" s="266"/>
      <c r="AS1109" s="266"/>
      <c r="AT1109" s="266"/>
      <c r="AU1109" s="266"/>
      <c r="AV1109" s="266"/>
      <c r="AW1109" s="266"/>
      <c r="AX1109" s="266"/>
    </row>
    <row r="1111" spans="2:51" ht="21.75" customHeight="1" thickBot="1">
      <c r="AK1111" s="271"/>
      <c r="AL1111" s="271"/>
      <c r="AM1111" s="271"/>
      <c r="AN1111" s="271"/>
      <c r="AO1111" s="271"/>
      <c r="AP1111" s="271"/>
      <c r="AQ1111" s="271"/>
      <c r="AR1111" s="810" t="s">
        <v>113</v>
      </c>
      <c r="AS1111" s="810"/>
      <c r="AT1111" s="810"/>
      <c r="AU1111" s="810"/>
      <c r="AV1111" s="810"/>
      <c r="AW1111" s="810"/>
      <c r="AX1111" s="810"/>
      <c r="AY1111" s="810"/>
    </row>
    <row r="1112" spans="2:51" ht="21" customHeight="1">
      <c r="B1112" s="275" t="s">
        <v>114</v>
      </c>
      <c r="C1112" s="276"/>
      <c r="D1112" s="276"/>
      <c r="E1112" s="276"/>
      <c r="F1112" s="276"/>
      <c r="G1112" s="276"/>
      <c r="H1112" s="1071" t="s">
        <v>1325</v>
      </c>
      <c r="I1112" s="320"/>
      <c r="J1112" s="320"/>
      <c r="K1112" s="320"/>
      <c r="L1112" s="320"/>
      <c r="M1112" s="320"/>
      <c r="N1112" s="320"/>
      <c r="O1112" s="320"/>
      <c r="P1112" s="320"/>
      <c r="Q1112" s="320"/>
      <c r="R1112" s="320"/>
      <c r="S1112" s="320"/>
      <c r="T1112" s="320"/>
      <c r="U1112" s="320"/>
      <c r="V1112" s="320"/>
      <c r="W1112" s="320"/>
      <c r="X1112" s="320"/>
      <c r="Y1112" s="320"/>
      <c r="Z1112" s="279" t="s">
        <v>1297</v>
      </c>
      <c r="AA1112" s="280"/>
      <c r="AB1112" s="280"/>
      <c r="AC1112" s="280"/>
      <c r="AD1112" s="280"/>
      <c r="AE1112" s="281"/>
      <c r="AF1112" s="1072" t="s">
        <v>1324</v>
      </c>
      <c r="AG1112" s="1072"/>
      <c r="AH1112" s="1072"/>
      <c r="AI1112" s="1072"/>
      <c r="AJ1112" s="1072"/>
      <c r="AK1112" s="1072"/>
      <c r="AL1112" s="1072"/>
      <c r="AM1112" s="1072"/>
      <c r="AN1112" s="1072"/>
      <c r="AO1112" s="1072"/>
      <c r="AP1112" s="1072"/>
      <c r="AQ1112" s="1073"/>
      <c r="AR1112" s="283" t="s">
        <v>6</v>
      </c>
      <c r="AS1112" s="282"/>
      <c r="AT1112" s="282"/>
      <c r="AU1112" s="282"/>
      <c r="AV1112" s="282"/>
      <c r="AW1112" s="282"/>
      <c r="AX1112" s="282"/>
      <c r="AY1112" s="284"/>
    </row>
    <row r="1113" spans="2:51" ht="28.15" customHeight="1">
      <c r="B1113" s="285" t="s">
        <v>7</v>
      </c>
      <c r="C1113" s="286"/>
      <c r="D1113" s="286"/>
      <c r="E1113" s="286"/>
      <c r="F1113" s="286"/>
      <c r="G1113" s="287"/>
      <c r="H1113" s="1074" t="s">
        <v>1296</v>
      </c>
      <c r="I1113" s="1075"/>
      <c r="J1113" s="1075"/>
      <c r="K1113" s="1075"/>
      <c r="L1113" s="1075"/>
      <c r="M1113" s="1075"/>
      <c r="N1113" s="1075"/>
      <c r="O1113" s="1075"/>
      <c r="P1113" s="1075"/>
      <c r="Q1113" s="1075"/>
      <c r="R1113" s="1075"/>
      <c r="S1113" s="1075"/>
      <c r="T1113" s="1075"/>
      <c r="U1113" s="1075"/>
      <c r="V1113" s="1075"/>
      <c r="W1113" s="724"/>
      <c r="X1113" s="724"/>
      <c r="Y1113" s="724"/>
      <c r="Z1113" s="291" t="s">
        <v>8</v>
      </c>
      <c r="AA1113" s="292"/>
      <c r="AB1113" s="292"/>
      <c r="AC1113" s="292"/>
      <c r="AD1113" s="292"/>
      <c r="AE1113" s="293"/>
      <c r="AF1113" s="1076" t="s">
        <v>1700</v>
      </c>
      <c r="AG1113" s="1076"/>
      <c r="AH1113" s="1076"/>
      <c r="AI1113" s="1076"/>
      <c r="AJ1113" s="1076"/>
      <c r="AK1113" s="1076"/>
      <c r="AL1113" s="1076"/>
      <c r="AM1113" s="1076"/>
      <c r="AN1113" s="1076"/>
      <c r="AO1113" s="1076"/>
      <c r="AP1113" s="1076"/>
      <c r="AQ1113" s="1077"/>
      <c r="AR1113" s="1078" t="s">
        <v>1701</v>
      </c>
      <c r="AS1113" s="1079"/>
      <c r="AT1113" s="1079"/>
      <c r="AU1113" s="1079"/>
      <c r="AV1113" s="1079"/>
      <c r="AW1113" s="1079"/>
      <c r="AX1113" s="1079"/>
      <c r="AY1113" s="1080"/>
    </row>
    <row r="1114" spans="2:51" ht="30.75" customHeight="1">
      <c r="B1114" s="361" t="s">
        <v>11</v>
      </c>
      <c r="C1114" s="362"/>
      <c r="D1114" s="362"/>
      <c r="E1114" s="362"/>
      <c r="F1114" s="362"/>
      <c r="G1114" s="362"/>
      <c r="H1114" s="1081" t="s">
        <v>1323</v>
      </c>
      <c r="I1114" s="724"/>
      <c r="J1114" s="724"/>
      <c r="K1114" s="724"/>
      <c r="L1114" s="724"/>
      <c r="M1114" s="724"/>
      <c r="N1114" s="724"/>
      <c r="O1114" s="724"/>
      <c r="P1114" s="724"/>
      <c r="Q1114" s="724"/>
      <c r="R1114" s="724"/>
      <c r="S1114" s="724"/>
      <c r="T1114" s="724"/>
      <c r="U1114" s="724"/>
      <c r="V1114" s="724"/>
      <c r="W1114" s="724"/>
      <c r="X1114" s="724"/>
      <c r="Y1114" s="724"/>
      <c r="Z1114" s="364" t="s">
        <v>13</v>
      </c>
      <c r="AA1114" s="365"/>
      <c r="AB1114" s="365"/>
      <c r="AC1114" s="365"/>
      <c r="AD1114" s="365"/>
      <c r="AE1114" s="366"/>
      <c r="AF1114" s="1082" t="s">
        <v>1322</v>
      </c>
      <c r="AG1114" s="1082"/>
      <c r="AH1114" s="1082"/>
      <c r="AI1114" s="1082"/>
      <c r="AJ1114" s="1082"/>
      <c r="AK1114" s="1082"/>
      <c r="AL1114" s="1082"/>
      <c r="AM1114" s="1082"/>
      <c r="AN1114" s="1082"/>
      <c r="AO1114" s="1082"/>
      <c r="AP1114" s="1082"/>
      <c r="AQ1114" s="1082"/>
      <c r="AR1114" s="724"/>
      <c r="AS1114" s="724"/>
      <c r="AT1114" s="724"/>
      <c r="AU1114" s="724"/>
      <c r="AV1114" s="724"/>
      <c r="AW1114" s="724"/>
      <c r="AX1114" s="724"/>
      <c r="AY1114" s="725"/>
    </row>
    <row r="1115" spans="2:51" ht="18" customHeight="1">
      <c r="B1115" s="370" t="s">
        <v>15</v>
      </c>
      <c r="C1115" s="371"/>
      <c r="D1115" s="371"/>
      <c r="E1115" s="371"/>
      <c r="F1115" s="371"/>
      <c r="G1115" s="371"/>
      <c r="H1115" s="1083" t="s">
        <v>1293</v>
      </c>
      <c r="I1115" s="1084"/>
      <c r="J1115" s="1084"/>
      <c r="K1115" s="1084"/>
      <c r="L1115" s="1084"/>
      <c r="M1115" s="1084"/>
      <c r="N1115" s="1084"/>
      <c r="O1115" s="1084"/>
      <c r="P1115" s="1084"/>
      <c r="Q1115" s="1084"/>
      <c r="R1115" s="1084"/>
      <c r="S1115" s="1084"/>
      <c r="T1115" s="1084"/>
      <c r="U1115" s="1084"/>
      <c r="V1115" s="1084"/>
      <c r="W1115" s="1085"/>
      <c r="X1115" s="1085"/>
      <c r="Y1115" s="1085"/>
      <c r="Z1115" s="380" t="s">
        <v>1292</v>
      </c>
      <c r="AA1115" s="368"/>
      <c r="AB1115" s="368"/>
      <c r="AC1115" s="368"/>
      <c r="AD1115" s="368"/>
      <c r="AE1115" s="381"/>
      <c r="AF1115" s="833"/>
      <c r="AG1115" s="834"/>
      <c r="AH1115" s="834"/>
      <c r="AI1115" s="834"/>
      <c r="AJ1115" s="834"/>
      <c r="AK1115" s="834"/>
      <c r="AL1115" s="834"/>
      <c r="AM1115" s="834"/>
      <c r="AN1115" s="834"/>
      <c r="AO1115" s="834"/>
      <c r="AP1115" s="834"/>
      <c r="AQ1115" s="834"/>
      <c r="AR1115" s="834"/>
      <c r="AS1115" s="834"/>
      <c r="AT1115" s="834"/>
      <c r="AU1115" s="834"/>
      <c r="AV1115" s="834"/>
      <c r="AW1115" s="834"/>
      <c r="AX1115" s="834"/>
      <c r="AY1115" s="835"/>
    </row>
    <row r="1116" spans="2:51" ht="24" customHeight="1">
      <c r="B1116" s="372"/>
      <c r="C1116" s="373"/>
      <c r="D1116" s="373"/>
      <c r="E1116" s="373"/>
      <c r="F1116" s="373"/>
      <c r="G1116" s="373"/>
      <c r="H1116" s="1086"/>
      <c r="I1116" s="1087"/>
      <c r="J1116" s="1087"/>
      <c r="K1116" s="1087"/>
      <c r="L1116" s="1087"/>
      <c r="M1116" s="1087"/>
      <c r="N1116" s="1087"/>
      <c r="O1116" s="1087"/>
      <c r="P1116" s="1087"/>
      <c r="Q1116" s="1087"/>
      <c r="R1116" s="1087"/>
      <c r="S1116" s="1087"/>
      <c r="T1116" s="1087"/>
      <c r="U1116" s="1087"/>
      <c r="V1116" s="1087"/>
      <c r="W1116" s="1088"/>
      <c r="X1116" s="1088"/>
      <c r="Y1116" s="1088"/>
      <c r="Z1116" s="382"/>
      <c r="AA1116" s="368"/>
      <c r="AB1116" s="368"/>
      <c r="AC1116" s="368"/>
      <c r="AD1116" s="368"/>
      <c r="AE1116" s="381"/>
      <c r="AF1116" s="836"/>
      <c r="AG1116" s="836"/>
      <c r="AH1116" s="836"/>
      <c r="AI1116" s="836"/>
      <c r="AJ1116" s="836"/>
      <c r="AK1116" s="836"/>
      <c r="AL1116" s="836"/>
      <c r="AM1116" s="836"/>
      <c r="AN1116" s="836"/>
      <c r="AO1116" s="836"/>
      <c r="AP1116" s="836"/>
      <c r="AQ1116" s="836"/>
      <c r="AR1116" s="836"/>
      <c r="AS1116" s="836"/>
      <c r="AT1116" s="836"/>
      <c r="AU1116" s="836"/>
      <c r="AV1116" s="836"/>
      <c r="AW1116" s="836"/>
      <c r="AX1116" s="836"/>
      <c r="AY1116" s="837"/>
    </row>
    <row r="1117" spans="2:51" ht="29.25" customHeight="1">
      <c r="B1117" s="298" t="s">
        <v>22</v>
      </c>
      <c r="C1117" s="299"/>
      <c r="D1117" s="299"/>
      <c r="E1117" s="299"/>
      <c r="F1117" s="299"/>
      <c r="G1117" s="303"/>
      <c r="H1117" s="304" t="s">
        <v>381</v>
      </c>
      <c r="I1117" s="305"/>
      <c r="J1117" s="305"/>
      <c r="K1117" s="305"/>
      <c r="L1117" s="305"/>
      <c r="M1117" s="305"/>
      <c r="N1117" s="305"/>
      <c r="O1117" s="305"/>
      <c r="P1117" s="305"/>
      <c r="Q1117" s="305"/>
      <c r="R1117" s="305"/>
      <c r="S1117" s="305"/>
      <c r="T1117" s="305"/>
      <c r="U1117" s="305"/>
      <c r="V1117" s="305"/>
      <c r="W1117" s="305"/>
      <c r="X1117" s="305"/>
      <c r="Y1117" s="305"/>
      <c r="Z1117" s="305"/>
      <c r="AA1117" s="305"/>
      <c r="AB1117" s="305"/>
      <c r="AC1117" s="305"/>
      <c r="AD1117" s="305"/>
      <c r="AE1117" s="305"/>
      <c r="AF1117" s="305"/>
      <c r="AG1117" s="305"/>
      <c r="AH1117" s="305"/>
      <c r="AI1117" s="305"/>
      <c r="AJ1117" s="305"/>
      <c r="AK1117" s="305"/>
      <c r="AL1117" s="305"/>
      <c r="AM1117" s="305"/>
      <c r="AN1117" s="305"/>
      <c r="AO1117" s="305"/>
      <c r="AP1117" s="305"/>
      <c r="AQ1117" s="305"/>
      <c r="AR1117" s="305"/>
      <c r="AS1117" s="305"/>
      <c r="AT1117" s="305"/>
      <c r="AU1117" s="305"/>
      <c r="AV1117" s="305"/>
      <c r="AW1117" s="305"/>
      <c r="AX1117" s="305"/>
      <c r="AY1117" s="306"/>
    </row>
    <row r="1118" spans="2:51" ht="21" customHeight="1">
      <c r="B1118" s="391" t="s">
        <v>24</v>
      </c>
      <c r="C1118" s="392"/>
      <c r="D1118" s="392"/>
      <c r="E1118" s="392"/>
      <c r="F1118" s="392"/>
      <c r="G1118" s="393"/>
      <c r="H1118" s="400"/>
      <c r="I1118" s="401"/>
      <c r="J1118" s="401"/>
      <c r="K1118" s="401"/>
      <c r="L1118" s="401"/>
      <c r="M1118" s="401"/>
      <c r="N1118" s="401"/>
      <c r="O1118" s="401"/>
      <c r="P1118" s="401"/>
      <c r="Q1118" s="402" t="s">
        <v>25</v>
      </c>
      <c r="R1118" s="403"/>
      <c r="S1118" s="403"/>
      <c r="T1118" s="403"/>
      <c r="U1118" s="403"/>
      <c r="V1118" s="403"/>
      <c r="W1118" s="404"/>
      <c r="X1118" s="402" t="s">
        <v>26</v>
      </c>
      <c r="Y1118" s="403"/>
      <c r="Z1118" s="403"/>
      <c r="AA1118" s="403"/>
      <c r="AB1118" s="403"/>
      <c r="AC1118" s="403"/>
      <c r="AD1118" s="404"/>
      <c r="AE1118" s="402" t="s">
        <v>27</v>
      </c>
      <c r="AF1118" s="403"/>
      <c r="AG1118" s="403"/>
      <c r="AH1118" s="403"/>
      <c r="AI1118" s="403"/>
      <c r="AJ1118" s="403"/>
      <c r="AK1118" s="404"/>
      <c r="AL1118" s="402" t="s">
        <v>28</v>
      </c>
      <c r="AM1118" s="403"/>
      <c r="AN1118" s="403"/>
      <c r="AO1118" s="403"/>
      <c r="AP1118" s="403"/>
      <c r="AQ1118" s="403"/>
      <c r="AR1118" s="404"/>
      <c r="AS1118" s="402" t="s">
        <v>29</v>
      </c>
      <c r="AT1118" s="403"/>
      <c r="AU1118" s="403"/>
      <c r="AV1118" s="403"/>
      <c r="AW1118" s="403"/>
      <c r="AX1118" s="403"/>
      <c r="AY1118" s="426"/>
    </row>
    <row r="1119" spans="2:51" ht="21" customHeight="1">
      <c r="B1119" s="394"/>
      <c r="C1119" s="395"/>
      <c r="D1119" s="395"/>
      <c r="E1119" s="395"/>
      <c r="F1119" s="395"/>
      <c r="G1119" s="396"/>
      <c r="H1119" s="413" t="s">
        <v>30</v>
      </c>
      <c r="I1119" s="414"/>
      <c r="J1119" s="427" t="s">
        <v>31</v>
      </c>
      <c r="K1119" s="428"/>
      <c r="L1119" s="428"/>
      <c r="M1119" s="428"/>
      <c r="N1119" s="428"/>
      <c r="O1119" s="428"/>
      <c r="P1119" s="429"/>
      <c r="Q1119" s="430">
        <v>3</v>
      </c>
      <c r="R1119" s="430"/>
      <c r="S1119" s="430"/>
      <c r="T1119" s="430"/>
      <c r="U1119" s="430"/>
      <c r="V1119" s="430"/>
      <c r="W1119" s="430"/>
      <c r="X1119" s="430">
        <v>3</v>
      </c>
      <c r="Y1119" s="430"/>
      <c r="Z1119" s="430"/>
      <c r="AA1119" s="430"/>
      <c r="AB1119" s="430"/>
      <c r="AC1119" s="430"/>
      <c r="AD1119" s="430"/>
      <c r="AE1119" s="430">
        <v>2</v>
      </c>
      <c r="AF1119" s="430"/>
      <c r="AG1119" s="430"/>
      <c r="AH1119" s="430"/>
      <c r="AI1119" s="430"/>
      <c r="AJ1119" s="430"/>
      <c r="AK1119" s="430"/>
      <c r="AL1119" s="430">
        <v>3</v>
      </c>
      <c r="AM1119" s="430"/>
      <c r="AN1119" s="430"/>
      <c r="AO1119" s="430"/>
      <c r="AP1119" s="430"/>
      <c r="AQ1119" s="430"/>
      <c r="AR1119" s="430"/>
      <c r="AS1119" s="430">
        <v>3</v>
      </c>
      <c r="AT1119" s="430"/>
      <c r="AU1119" s="430"/>
      <c r="AV1119" s="430"/>
      <c r="AW1119" s="430"/>
      <c r="AX1119" s="430"/>
      <c r="AY1119" s="431"/>
    </row>
    <row r="1120" spans="2:51" ht="21" customHeight="1">
      <c r="B1120" s="394"/>
      <c r="C1120" s="395"/>
      <c r="D1120" s="395"/>
      <c r="E1120" s="395"/>
      <c r="F1120" s="395"/>
      <c r="G1120" s="396"/>
      <c r="H1120" s="415"/>
      <c r="I1120" s="416"/>
      <c r="J1120" s="409" t="s">
        <v>32</v>
      </c>
      <c r="K1120" s="410"/>
      <c r="L1120" s="410"/>
      <c r="M1120" s="410"/>
      <c r="N1120" s="410"/>
      <c r="O1120" s="410"/>
      <c r="P1120" s="411"/>
      <c r="Q1120" s="791" t="s">
        <v>1321</v>
      </c>
      <c r="R1120" s="405"/>
      <c r="S1120" s="405"/>
      <c r="T1120" s="405"/>
      <c r="U1120" s="405"/>
      <c r="V1120" s="405"/>
      <c r="W1120" s="405"/>
      <c r="X1120" s="791" t="s">
        <v>1321</v>
      </c>
      <c r="Y1120" s="405"/>
      <c r="Z1120" s="405"/>
      <c r="AA1120" s="405"/>
      <c r="AB1120" s="405"/>
      <c r="AC1120" s="405"/>
      <c r="AD1120" s="405"/>
      <c r="AE1120" s="791" t="s">
        <v>1321</v>
      </c>
      <c r="AF1120" s="405"/>
      <c r="AG1120" s="405"/>
      <c r="AH1120" s="405"/>
      <c r="AI1120" s="405"/>
      <c r="AJ1120" s="405"/>
      <c r="AK1120" s="405"/>
      <c r="AL1120" s="791" t="s">
        <v>1321</v>
      </c>
      <c r="AM1120" s="405"/>
      <c r="AN1120" s="405"/>
      <c r="AO1120" s="405"/>
      <c r="AP1120" s="405"/>
      <c r="AQ1120" s="405"/>
      <c r="AR1120" s="405"/>
      <c r="AS1120" s="432"/>
      <c r="AT1120" s="432"/>
      <c r="AU1120" s="432"/>
      <c r="AV1120" s="432"/>
      <c r="AW1120" s="432"/>
      <c r="AX1120" s="432"/>
      <c r="AY1120" s="433"/>
    </row>
    <row r="1121" spans="1:60" ht="24.75" customHeight="1">
      <c r="B1121" s="394"/>
      <c r="C1121" s="395"/>
      <c r="D1121" s="395"/>
      <c r="E1121" s="395"/>
      <c r="F1121" s="395"/>
      <c r="G1121" s="396"/>
      <c r="H1121" s="415"/>
      <c r="I1121" s="416"/>
      <c r="J1121" s="409" t="s">
        <v>34</v>
      </c>
      <c r="K1121" s="410"/>
      <c r="L1121" s="410"/>
      <c r="M1121" s="410"/>
      <c r="N1121" s="410"/>
      <c r="O1121" s="410"/>
      <c r="P1121" s="411"/>
      <c r="Q1121" s="791" t="s">
        <v>1321</v>
      </c>
      <c r="R1121" s="405"/>
      <c r="S1121" s="405"/>
      <c r="T1121" s="405"/>
      <c r="U1121" s="405"/>
      <c r="V1121" s="405"/>
      <c r="W1121" s="405"/>
      <c r="X1121" s="791" t="s">
        <v>1321</v>
      </c>
      <c r="Y1121" s="405"/>
      <c r="Z1121" s="405"/>
      <c r="AA1121" s="405"/>
      <c r="AB1121" s="405"/>
      <c r="AC1121" s="405"/>
      <c r="AD1121" s="405"/>
      <c r="AE1121" s="791" t="s">
        <v>1321</v>
      </c>
      <c r="AF1121" s="405"/>
      <c r="AG1121" s="405"/>
      <c r="AH1121" s="405"/>
      <c r="AI1121" s="405"/>
      <c r="AJ1121" s="405"/>
      <c r="AK1121" s="405"/>
      <c r="AL1121" s="791" t="s">
        <v>1321</v>
      </c>
      <c r="AM1121" s="405"/>
      <c r="AN1121" s="405"/>
      <c r="AO1121" s="405"/>
      <c r="AP1121" s="405"/>
      <c r="AQ1121" s="405"/>
      <c r="AR1121" s="405"/>
      <c r="AS1121" s="432"/>
      <c r="AT1121" s="432"/>
      <c r="AU1121" s="432"/>
      <c r="AV1121" s="432"/>
      <c r="AW1121" s="432"/>
      <c r="AX1121" s="432"/>
      <c r="AY1121" s="433"/>
    </row>
    <row r="1122" spans="1:60" ht="24.75" customHeight="1">
      <c r="B1122" s="394"/>
      <c r="C1122" s="395"/>
      <c r="D1122" s="395"/>
      <c r="E1122" s="395"/>
      <c r="F1122" s="395"/>
      <c r="G1122" s="396"/>
      <c r="H1122" s="417"/>
      <c r="I1122" s="418"/>
      <c r="J1122" s="406" t="s">
        <v>35</v>
      </c>
      <c r="K1122" s="407"/>
      <c r="L1122" s="407"/>
      <c r="M1122" s="407"/>
      <c r="N1122" s="407"/>
      <c r="O1122" s="407"/>
      <c r="P1122" s="408"/>
      <c r="Q1122" s="412">
        <v>3</v>
      </c>
      <c r="R1122" s="412"/>
      <c r="S1122" s="412"/>
      <c r="T1122" s="412"/>
      <c r="U1122" s="412"/>
      <c r="V1122" s="412"/>
      <c r="W1122" s="412"/>
      <c r="X1122" s="412">
        <v>3</v>
      </c>
      <c r="Y1122" s="412"/>
      <c r="Z1122" s="412"/>
      <c r="AA1122" s="412"/>
      <c r="AB1122" s="412"/>
      <c r="AC1122" s="412"/>
      <c r="AD1122" s="412"/>
      <c r="AE1122" s="412">
        <v>2</v>
      </c>
      <c r="AF1122" s="412"/>
      <c r="AG1122" s="412"/>
      <c r="AH1122" s="412"/>
      <c r="AI1122" s="412"/>
      <c r="AJ1122" s="412"/>
      <c r="AK1122" s="412"/>
      <c r="AL1122" s="412">
        <v>3</v>
      </c>
      <c r="AM1122" s="412"/>
      <c r="AN1122" s="412"/>
      <c r="AO1122" s="412"/>
      <c r="AP1122" s="412"/>
      <c r="AQ1122" s="412"/>
      <c r="AR1122" s="412"/>
      <c r="AS1122" s="412">
        <v>3</v>
      </c>
      <c r="AT1122" s="412"/>
      <c r="AU1122" s="412"/>
      <c r="AV1122" s="412"/>
      <c r="AW1122" s="412"/>
      <c r="AX1122" s="412"/>
      <c r="AY1122" s="412"/>
    </row>
    <row r="1123" spans="1:60" ht="24.75" customHeight="1">
      <c r="B1123" s="394"/>
      <c r="C1123" s="395"/>
      <c r="D1123" s="395"/>
      <c r="E1123" s="395"/>
      <c r="F1123" s="395"/>
      <c r="G1123" s="396"/>
      <c r="H1123" s="419" t="s">
        <v>36</v>
      </c>
      <c r="I1123" s="420"/>
      <c r="J1123" s="420"/>
      <c r="K1123" s="420"/>
      <c r="L1123" s="420"/>
      <c r="M1123" s="420"/>
      <c r="N1123" s="420"/>
      <c r="O1123" s="420"/>
      <c r="P1123" s="420"/>
      <c r="Q1123" s="421">
        <v>3</v>
      </c>
      <c r="R1123" s="421"/>
      <c r="S1123" s="421"/>
      <c r="T1123" s="421"/>
      <c r="U1123" s="421"/>
      <c r="V1123" s="421"/>
      <c r="W1123" s="421"/>
      <c r="X1123" s="421">
        <v>3</v>
      </c>
      <c r="Y1123" s="421"/>
      <c r="Z1123" s="421"/>
      <c r="AA1123" s="421"/>
      <c r="AB1123" s="421"/>
      <c r="AC1123" s="421"/>
      <c r="AD1123" s="421"/>
      <c r="AE1123" s="421">
        <v>3</v>
      </c>
      <c r="AF1123" s="421"/>
      <c r="AG1123" s="421"/>
      <c r="AH1123" s="421"/>
      <c r="AI1123" s="421"/>
      <c r="AJ1123" s="421"/>
      <c r="AK1123" s="421"/>
      <c r="AL1123" s="389"/>
      <c r="AM1123" s="389"/>
      <c r="AN1123" s="389"/>
      <c r="AO1123" s="389"/>
      <c r="AP1123" s="389"/>
      <c r="AQ1123" s="389"/>
      <c r="AR1123" s="389"/>
      <c r="AS1123" s="389"/>
      <c r="AT1123" s="389"/>
      <c r="AU1123" s="389"/>
      <c r="AV1123" s="389"/>
      <c r="AW1123" s="389"/>
      <c r="AX1123" s="389"/>
      <c r="AY1123" s="390"/>
      <c r="BH1123" s="18"/>
    </row>
    <row r="1124" spans="1:60" ht="24.75" customHeight="1">
      <c r="B1124" s="397"/>
      <c r="C1124" s="398"/>
      <c r="D1124" s="398"/>
      <c r="E1124" s="398"/>
      <c r="F1124" s="398"/>
      <c r="G1124" s="399"/>
      <c r="H1124" s="419" t="s">
        <v>37</v>
      </c>
      <c r="I1124" s="420"/>
      <c r="J1124" s="420"/>
      <c r="K1124" s="420"/>
      <c r="L1124" s="420"/>
      <c r="M1124" s="420"/>
      <c r="N1124" s="420"/>
      <c r="O1124" s="420"/>
      <c r="P1124" s="420"/>
      <c r="Q1124" s="421">
        <v>100</v>
      </c>
      <c r="R1124" s="421"/>
      <c r="S1124" s="421"/>
      <c r="T1124" s="421"/>
      <c r="U1124" s="421"/>
      <c r="V1124" s="421"/>
      <c r="W1124" s="421"/>
      <c r="X1124" s="421">
        <v>100</v>
      </c>
      <c r="Y1124" s="421"/>
      <c r="Z1124" s="421"/>
      <c r="AA1124" s="421"/>
      <c r="AB1124" s="421"/>
      <c r="AC1124" s="421"/>
      <c r="AD1124" s="421"/>
      <c r="AE1124" s="421">
        <v>100</v>
      </c>
      <c r="AF1124" s="421"/>
      <c r="AG1124" s="421"/>
      <c r="AH1124" s="421"/>
      <c r="AI1124" s="421"/>
      <c r="AJ1124" s="421"/>
      <c r="AK1124" s="421"/>
      <c r="AL1124" s="389"/>
      <c r="AM1124" s="389"/>
      <c r="AN1124" s="389"/>
      <c r="AO1124" s="389"/>
      <c r="AP1124" s="389"/>
      <c r="AQ1124" s="389"/>
      <c r="AR1124" s="389"/>
      <c r="AS1124" s="389"/>
      <c r="AT1124" s="389"/>
      <c r="AU1124" s="389"/>
      <c r="AV1124" s="389"/>
      <c r="AW1124" s="389"/>
      <c r="AX1124" s="389"/>
      <c r="AY1124" s="390"/>
    </row>
    <row r="1125" spans="1:60" ht="23.1" customHeight="1">
      <c r="B1125" s="546" t="s">
        <v>59</v>
      </c>
      <c r="C1125" s="547"/>
      <c r="D1125" s="493" t="s">
        <v>60</v>
      </c>
      <c r="E1125" s="494"/>
      <c r="F1125" s="494"/>
      <c r="G1125" s="494"/>
      <c r="H1125" s="494"/>
      <c r="I1125" s="494"/>
      <c r="J1125" s="494"/>
      <c r="K1125" s="494"/>
      <c r="L1125" s="495"/>
      <c r="M1125" s="496" t="s">
        <v>61</v>
      </c>
      <c r="N1125" s="496"/>
      <c r="O1125" s="496"/>
      <c r="P1125" s="496"/>
      <c r="Q1125" s="496"/>
      <c r="R1125" s="496"/>
      <c r="S1125" s="497" t="s">
        <v>29</v>
      </c>
      <c r="T1125" s="497"/>
      <c r="U1125" s="497"/>
      <c r="V1125" s="497"/>
      <c r="W1125" s="497"/>
      <c r="X1125" s="497"/>
      <c r="Y1125" s="498"/>
      <c r="Z1125" s="494"/>
      <c r="AA1125" s="494"/>
      <c r="AB1125" s="494"/>
      <c r="AC1125" s="494"/>
      <c r="AD1125" s="494"/>
      <c r="AE1125" s="494"/>
      <c r="AF1125" s="494"/>
      <c r="AG1125" s="494"/>
      <c r="AH1125" s="494"/>
      <c r="AI1125" s="494"/>
      <c r="AJ1125" s="494"/>
      <c r="AK1125" s="494"/>
      <c r="AL1125" s="494"/>
      <c r="AM1125" s="494"/>
      <c r="AN1125" s="494"/>
      <c r="AO1125" s="494"/>
      <c r="AP1125" s="494"/>
      <c r="AQ1125" s="494"/>
      <c r="AR1125" s="494"/>
      <c r="AS1125" s="494"/>
      <c r="AT1125" s="494"/>
      <c r="AU1125" s="494"/>
      <c r="AV1125" s="494"/>
      <c r="AW1125" s="494"/>
      <c r="AX1125" s="494"/>
      <c r="AY1125" s="499"/>
    </row>
    <row r="1126" spans="1:60" ht="23.1" customHeight="1">
      <c r="B1126" s="548"/>
      <c r="C1126" s="549"/>
      <c r="D1126" s="439" t="s">
        <v>538</v>
      </c>
      <c r="E1126" s="440"/>
      <c r="F1126" s="440"/>
      <c r="G1126" s="440"/>
      <c r="H1126" s="440"/>
      <c r="I1126" s="440"/>
      <c r="J1126" s="440"/>
      <c r="K1126" s="440"/>
      <c r="L1126" s="441"/>
      <c r="M1126" s="1016">
        <v>3</v>
      </c>
      <c r="N1126" s="1017"/>
      <c r="O1126" s="1017"/>
      <c r="P1126" s="1017"/>
      <c r="Q1126" s="1017"/>
      <c r="R1126" s="1018"/>
      <c r="S1126" s="1016">
        <v>3</v>
      </c>
      <c r="T1126" s="1017"/>
      <c r="U1126" s="1017"/>
      <c r="V1126" s="1017"/>
      <c r="W1126" s="1017"/>
      <c r="X1126" s="1018"/>
      <c r="Y1126" s="792"/>
      <c r="Z1126" s="444"/>
      <c r="AA1126" s="444"/>
      <c r="AB1126" s="444"/>
      <c r="AC1126" s="444"/>
      <c r="AD1126" s="444"/>
      <c r="AE1126" s="444"/>
      <c r="AF1126" s="444"/>
      <c r="AG1126" s="444"/>
      <c r="AH1126" s="444"/>
      <c r="AI1126" s="444"/>
      <c r="AJ1126" s="444"/>
      <c r="AK1126" s="444"/>
      <c r="AL1126" s="444"/>
      <c r="AM1126" s="444"/>
      <c r="AN1126" s="444"/>
      <c r="AO1126" s="444"/>
      <c r="AP1126" s="444"/>
      <c r="AQ1126" s="444"/>
      <c r="AR1126" s="444"/>
      <c r="AS1126" s="444"/>
      <c r="AT1126" s="444"/>
      <c r="AU1126" s="444"/>
      <c r="AV1126" s="444"/>
      <c r="AW1126" s="444"/>
      <c r="AX1126" s="444"/>
      <c r="AY1126" s="445"/>
    </row>
    <row r="1127" spans="1:60" ht="23.1" customHeight="1">
      <c r="B1127" s="548"/>
      <c r="C1127" s="549"/>
      <c r="D1127" s="553"/>
      <c r="E1127" s="554"/>
      <c r="F1127" s="554"/>
      <c r="G1127" s="554"/>
      <c r="H1127" s="554"/>
      <c r="I1127" s="554"/>
      <c r="J1127" s="554"/>
      <c r="K1127" s="554"/>
      <c r="L1127" s="555"/>
      <c r="M1127" s="486"/>
      <c r="N1127" s="486"/>
      <c r="O1127" s="486"/>
      <c r="P1127" s="486"/>
      <c r="Q1127" s="486"/>
      <c r="R1127" s="486"/>
      <c r="S1127" s="486"/>
      <c r="T1127" s="486"/>
      <c r="U1127" s="486"/>
      <c r="V1127" s="486"/>
      <c r="W1127" s="486"/>
      <c r="X1127" s="486"/>
      <c r="Y1127" s="478"/>
      <c r="Z1127" s="479"/>
      <c r="AA1127" s="479"/>
      <c r="AB1127" s="479"/>
      <c r="AC1127" s="479"/>
      <c r="AD1127" s="479"/>
      <c r="AE1127" s="479"/>
      <c r="AF1127" s="479"/>
      <c r="AG1127" s="479"/>
      <c r="AH1127" s="479"/>
      <c r="AI1127" s="479"/>
      <c r="AJ1127" s="479"/>
      <c r="AK1127" s="479"/>
      <c r="AL1127" s="479"/>
      <c r="AM1127" s="479"/>
      <c r="AN1127" s="479"/>
      <c r="AO1127" s="479"/>
      <c r="AP1127" s="479"/>
      <c r="AQ1127" s="479"/>
      <c r="AR1127" s="479"/>
      <c r="AS1127" s="479"/>
      <c r="AT1127" s="479"/>
      <c r="AU1127" s="479"/>
      <c r="AV1127" s="479"/>
      <c r="AW1127" s="479"/>
      <c r="AX1127" s="479"/>
      <c r="AY1127" s="480"/>
    </row>
    <row r="1128" spans="1:60" ht="23.1" customHeight="1">
      <c r="B1128" s="548"/>
      <c r="C1128" s="549"/>
      <c r="D1128" s="553"/>
      <c r="E1128" s="554"/>
      <c r="F1128" s="554"/>
      <c r="G1128" s="554"/>
      <c r="H1128" s="554"/>
      <c r="I1128" s="554"/>
      <c r="J1128" s="554"/>
      <c r="K1128" s="554"/>
      <c r="L1128" s="555"/>
      <c r="M1128" s="486"/>
      <c r="N1128" s="486"/>
      <c r="O1128" s="486"/>
      <c r="P1128" s="486"/>
      <c r="Q1128" s="486"/>
      <c r="R1128" s="486"/>
      <c r="S1128" s="486"/>
      <c r="T1128" s="486"/>
      <c r="U1128" s="486"/>
      <c r="V1128" s="486"/>
      <c r="W1128" s="486"/>
      <c r="X1128" s="486"/>
      <c r="Y1128" s="478"/>
      <c r="Z1128" s="479"/>
      <c r="AA1128" s="479"/>
      <c r="AB1128" s="479"/>
      <c r="AC1128" s="479"/>
      <c r="AD1128" s="479"/>
      <c r="AE1128" s="479"/>
      <c r="AF1128" s="479"/>
      <c r="AG1128" s="479"/>
      <c r="AH1128" s="479"/>
      <c r="AI1128" s="479"/>
      <c r="AJ1128" s="479"/>
      <c r="AK1128" s="479"/>
      <c r="AL1128" s="479"/>
      <c r="AM1128" s="479"/>
      <c r="AN1128" s="479"/>
      <c r="AO1128" s="479"/>
      <c r="AP1128" s="479"/>
      <c r="AQ1128" s="479"/>
      <c r="AR1128" s="479"/>
      <c r="AS1128" s="479"/>
      <c r="AT1128" s="479"/>
      <c r="AU1128" s="479"/>
      <c r="AV1128" s="479"/>
      <c r="AW1128" s="479"/>
      <c r="AX1128" s="479"/>
      <c r="AY1128" s="480"/>
    </row>
    <row r="1129" spans="1:60" ht="23.1" customHeight="1">
      <c r="B1129" s="548"/>
      <c r="C1129" s="549"/>
      <c r="D1129" s="553"/>
      <c r="E1129" s="554"/>
      <c r="F1129" s="554"/>
      <c r="G1129" s="554"/>
      <c r="H1129" s="554"/>
      <c r="I1129" s="554"/>
      <c r="J1129" s="554"/>
      <c r="K1129" s="554"/>
      <c r="L1129" s="555"/>
      <c r="M1129" s="486"/>
      <c r="N1129" s="486"/>
      <c r="O1129" s="486"/>
      <c r="P1129" s="486"/>
      <c r="Q1129" s="486"/>
      <c r="R1129" s="486"/>
      <c r="S1129" s="486"/>
      <c r="T1129" s="486"/>
      <c r="U1129" s="486"/>
      <c r="V1129" s="486"/>
      <c r="W1129" s="486"/>
      <c r="X1129" s="486"/>
      <c r="Y1129" s="478"/>
      <c r="Z1129" s="479"/>
      <c r="AA1129" s="479"/>
      <c r="AB1129" s="479"/>
      <c r="AC1129" s="479"/>
      <c r="AD1129" s="479"/>
      <c r="AE1129" s="479"/>
      <c r="AF1129" s="479"/>
      <c r="AG1129" s="479"/>
      <c r="AH1129" s="479"/>
      <c r="AI1129" s="479"/>
      <c r="AJ1129" s="479"/>
      <c r="AK1129" s="479"/>
      <c r="AL1129" s="479"/>
      <c r="AM1129" s="479"/>
      <c r="AN1129" s="479"/>
      <c r="AO1129" s="479"/>
      <c r="AP1129" s="479"/>
      <c r="AQ1129" s="479"/>
      <c r="AR1129" s="479"/>
      <c r="AS1129" s="479"/>
      <c r="AT1129" s="479"/>
      <c r="AU1129" s="479"/>
      <c r="AV1129" s="479"/>
      <c r="AW1129" s="479"/>
      <c r="AX1129" s="479"/>
      <c r="AY1129" s="480"/>
    </row>
    <row r="1130" spans="1:60" ht="23.1" customHeight="1">
      <c r="B1130" s="548"/>
      <c r="C1130" s="549"/>
      <c r="D1130" s="553"/>
      <c r="E1130" s="554"/>
      <c r="F1130" s="554"/>
      <c r="G1130" s="554"/>
      <c r="H1130" s="554"/>
      <c r="I1130" s="554"/>
      <c r="J1130" s="554"/>
      <c r="K1130" s="554"/>
      <c r="L1130" s="555"/>
      <c r="M1130" s="486"/>
      <c r="N1130" s="486"/>
      <c r="O1130" s="486"/>
      <c r="P1130" s="486"/>
      <c r="Q1130" s="486"/>
      <c r="R1130" s="486"/>
      <c r="S1130" s="486"/>
      <c r="T1130" s="486"/>
      <c r="U1130" s="486"/>
      <c r="V1130" s="486"/>
      <c r="W1130" s="486"/>
      <c r="X1130" s="486"/>
      <c r="Y1130" s="478"/>
      <c r="Z1130" s="479"/>
      <c r="AA1130" s="479"/>
      <c r="AB1130" s="479"/>
      <c r="AC1130" s="479"/>
      <c r="AD1130" s="479"/>
      <c r="AE1130" s="479"/>
      <c r="AF1130" s="479"/>
      <c r="AG1130" s="479"/>
      <c r="AH1130" s="479"/>
      <c r="AI1130" s="479"/>
      <c r="AJ1130" s="479"/>
      <c r="AK1130" s="479"/>
      <c r="AL1130" s="479"/>
      <c r="AM1130" s="479"/>
      <c r="AN1130" s="479"/>
      <c r="AO1130" s="479"/>
      <c r="AP1130" s="479"/>
      <c r="AQ1130" s="479"/>
      <c r="AR1130" s="479"/>
      <c r="AS1130" s="479"/>
      <c r="AT1130" s="479"/>
      <c r="AU1130" s="479"/>
      <c r="AV1130" s="479"/>
      <c r="AW1130" s="479"/>
      <c r="AX1130" s="479"/>
      <c r="AY1130" s="480"/>
    </row>
    <row r="1131" spans="1:60" ht="23.1" customHeight="1">
      <c r="B1131" s="548"/>
      <c r="C1131" s="549"/>
      <c r="D1131" s="553"/>
      <c r="E1131" s="554"/>
      <c r="F1131" s="554"/>
      <c r="G1131" s="554"/>
      <c r="H1131" s="554"/>
      <c r="I1131" s="554"/>
      <c r="J1131" s="554"/>
      <c r="K1131" s="554"/>
      <c r="L1131" s="555"/>
      <c r="M1131" s="486"/>
      <c r="N1131" s="486"/>
      <c r="O1131" s="486"/>
      <c r="P1131" s="486"/>
      <c r="Q1131" s="486"/>
      <c r="R1131" s="486"/>
      <c r="S1131" s="486"/>
      <c r="T1131" s="486"/>
      <c r="U1131" s="486"/>
      <c r="V1131" s="486"/>
      <c r="W1131" s="486"/>
      <c r="X1131" s="486"/>
      <c r="Y1131" s="478"/>
      <c r="Z1131" s="479"/>
      <c r="AA1131" s="479"/>
      <c r="AB1131" s="479"/>
      <c r="AC1131" s="479"/>
      <c r="AD1131" s="479"/>
      <c r="AE1131" s="479"/>
      <c r="AF1131" s="479"/>
      <c r="AG1131" s="479"/>
      <c r="AH1131" s="479"/>
      <c r="AI1131" s="479"/>
      <c r="AJ1131" s="479"/>
      <c r="AK1131" s="479"/>
      <c r="AL1131" s="479"/>
      <c r="AM1131" s="479"/>
      <c r="AN1131" s="479"/>
      <c r="AO1131" s="479"/>
      <c r="AP1131" s="479"/>
      <c r="AQ1131" s="479"/>
      <c r="AR1131" s="479"/>
      <c r="AS1131" s="479"/>
      <c r="AT1131" s="479"/>
      <c r="AU1131" s="479"/>
      <c r="AV1131" s="479"/>
      <c r="AW1131" s="479"/>
      <c r="AX1131" s="479"/>
      <c r="AY1131" s="480"/>
    </row>
    <row r="1132" spans="1:60" ht="23.1" customHeight="1">
      <c r="B1132" s="548"/>
      <c r="C1132" s="549"/>
      <c r="D1132" s="474"/>
      <c r="E1132" s="475"/>
      <c r="F1132" s="475"/>
      <c r="G1132" s="475"/>
      <c r="H1132" s="475"/>
      <c r="I1132" s="475"/>
      <c r="J1132" s="475"/>
      <c r="K1132" s="475"/>
      <c r="L1132" s="476"/>
      <c r="M1132" s="477"/>
      <c r="N1132" s="477"/>
      <c r="O1132" s="477"/>
      <c r="P1132" s="477"/>
      <c r="Q1132" s="477"/>
      <c r="R1132" s="477"/>
      <c r="S1132" s="477"/>
      <c r="T1132" s="477"/>
      <c r="U1132" s="477"/>
      <c r="V1132" s="477"/>
      <c r="W1132" s="477"/>
      <c r="X1132" s="477"/>
      <c r="Y1132" s="478"/>
      <c r="Z1132" s="479"/>
      <c r="AA1132" s="479"/>
      <c r="AB1132" s="479"/>
      <c r="AC1132" s="479"/>
      <c r="AD1132" s="479"/>
      <c r="AE1132" s="479"/>
      <c r="AF1132" s="479"/>
      <c r="AG1132" s="479"/>
      <c r="AH1132" s="479"/>
      <c r="AI1132" s="479"/>
      <c r="AJ1132" s="479"/>
      <c r="AK1132" s="479"/>
      <c r="AL1132" s="479"/>
      <c r="AM1132" s="479"/>
      <c r="AN1132" s="479"/>
      <c r="AO1132" s="479"/>
      <c r="AP1132" s="479"/>
      <c r="AQ1132" s="479"/>
      <c r="AR1132" s="479"/>
      <c r="AS1132" s="479"/>
      <c r="AT1132" s="479"/>
      <c r="AU1132" s="479"/>
      <c r="AV1132" s="479"/>
      <c r="AW1132" s="479"/>
      <c r="AX1132" s="479"/>
      <c r="AY1132" s="480"/>
    </row>
    <row r="1133" spans="1:60" ht="23.1" customHeight="1">
      <c r="B1133" s="550"/>
      <c r="C1133" s="551"/>
      <c r="D1133" s="481" t="s">
        <v>35</v>
      </c>
      <c r="E1133" s="327"/>
      <c r="F1133" s="327"/>
      <c r="G1133" s="327"/>
      <c r="H1133" s="327"/>
      <c r="I1133" s="327"/>
      <c r="J1133" s="327"/>
      <c r="K1133" s="327"/>
      <c r="L1133" s="328"/>
      <c r="M1133" s="482">
        <v>3</v>
      </c>
      <c r="N1133" s="482"/>
      <c r="O1133" s="482"/>
      <c r="P1133" s="482"/>
      <c r="Q1133" s="482"/>
      <c r="R1133" s="482"/>
      <c r="S1133" s="482">
        <v>3</v>
      </c>
      <c r="T1133" s="482"/>
      <c r="U1133" s="482"/>
      <c r="V1133" s="482"/>
      <c r="W1133" s="482"/>
      <c r="X1133" s="482"/>
      <c r="Y1133" s="483"/>
      <c r="Z1133" s="484"/>
      <c r="AA1133" s="484"/>
      <c r="AB1133" s="484"/>
      <c r="AC1133" s="484"/>
      <c r="AD1133" s="484"/>
      <c r="AE1133" s="484"/>
      <c r="AF1133" s="484"/>
      <c r="AG1133" s="484"/>
      <c r="AH1133" s="484"/>
      <c r="AI1133" s="484"/>
      <c r="AJ1133" s="484"/>
      <c r="AK1133" s="484"/>
      <c r="AL1133" s="484"/>
      <c r="AM1133" s="484"/>
      <c r="AN1133" s="484"/>
      <c r="AO1133" s="484"/>
      <c r="AP1133" s="484"/>
      <c r="AQ1133" s="484"/>
      <c r="AR1133" s="484"/>
      <c r="AS1133" s="484"/>
      <c r="AT1133" s="484"/>
      <c r="AU1133" s="484"/>
      <c r="AV1133" s="484"/>
      <c r="AW1133" s="484"/>
      <c r="AX1133" s="484"/>
      <c r="AY1133" s="485"/>
    </row>
    <row r="1134" spans="1:60" ht="24.75" customHeight="1">
      <c r="B1134" s="19"/>
      <c r="C1134" s="19"/>
      <c r="D1134" s="19"/>
      <c r="E1134" s="19"/>
      <c r="F1134" s="19"/>
      <c r="G1134" s="19"/>
      <c r="H1134" s="20"/>
      <c r="I1134" s="20"/>
      <c r="J1134" s="20"/>
      <c r="K1134" s="20"/>
      <c r="L1134" s="20"/>
      <c r="M1134" s="20"/>
      <c r="N1134" s="20"/>
      <c r="O1134" s="20"/>
      <c r="P1134" s="20"/>
      <c r="Q1134" s="212"/>
      <c r="R1134" s="212"/>
      <c r="S1134" s="212"/>
      <c r="T1134" s="212"/>
      <c r="U1134" s="212"/>
      <c r="V1134" s="212"/>
      <c r="W1134" s="212"/>
      <c r="X1134" s="212"/>
      <c r="Y1134" s="212"/>
      <c r="Z1134" s="212"/>
      <c r="AA1134" s="212"/>
      <c r="AB1134" s="212"/>
      <c r="AC1134" s="212"/>
      <c r="AD1134" s="212"/>
      <c r="AE1134" s="212"/>
      <c r="AF1134" s="212"/>
      <c r="AG1134" s="212"/>
      <c r="AH1134" s="212"/>
      <c r="AI1134" s="212"/>
      <c r="AJ1134" s="212"/>
      <c r="AK1134" s="212"/>
      <c r="AL1134" s="212"/>
      <c r="AM1134" s="212"/>
      <c r="AN1134" s="212"/>
      <c r="AO1134" s="212"/>
      <c r="AP1134" s="212"/>
      <c r="AQ1134" s="212"/>
      <c r="AR1134" s="212"/>
      <c r="AS1134" s="212"/>
      <c r="AT1134" s="212"/>
      <c r="AU1134" s="212"/>
      <c r="AV1134" s="212"/>
      <c r="AW1134" s="212"/>
      <c r="AX1134" s="212"/>
      <c r="AY1134" s="212"/>
    </row>
    <row r="1135" spans="1:60" ht="41.25" customHeight="1">
      <c r="B1135" s="19"/>
      <c r="C1135" s="19"/>
      <c r="D1135" s="19"/>
      <c r="E1135" s="19"/>
      <c r="F1135" s="19"/>
      <c r="G1135" s="19"/>
      <c r="H1135" s="26"/>
      <c r="I1135" s="26"/>
      <c r="J1135" s="26"/>
      <c r="K1135" s="26"/>
      <c r="L1135" s="26"/>
      <c r="M1135" s="26"/>
      <c r="N1135" s="26"/>
      <c r="O1135" s="26"/>
      <c r="P1135" s="26"/>
      <c r="Q1135" s="26"/>
      <c r="R1135" s="26"/>
      <c r="S1135" s="26"/>
      <c r="T1135" s="26"/>
      <c r="U1135" s="26"/>
      <c r="V1135" s="26"/>
      <c r="W1135" s="26"/>
      <c r="X1135" s="26"/>
      <c r="Y1135" s="26"/>
      <c r="Z1135" s="26"/>
      <c r="AA1135" s="26"/>
      <c r="AB1135" s="26"/>
      <c r="AC1135" s="26"/>
      <c r="AD1135" s="26"/>
      <c r="AE1135" s="26"/>
      <c r="AF1135" s="26"/>
      <c r="AG1135" s="26"/>
      <c r="AH1135" s="26"/>
      <c r="AI1135" s="26"/>
      <c r="AJ1135" s="26"/>
      <c r="AK1135" s="26"/>
      <c r="AL1135" s="26"/>
      <c r="AM1135" s="26"/>
      <c r="AN1135" s="26"/>
      <c r="AO1135" s="26"/>
      <c r="AP1135" s="26"/>
      <c r="AQ1135" s="26"/>
      <c r="AR1135" s="26"/>
      <c r="AS1135" s="26"/>
      <c r="AT1135" s="26"/>
      <c r="AU1135" s="26"/>
      <c r="AV1135" s="26"/>
      <c r="AW1135" s="26"/>
      <c r="AX1135" s="26"/>
      <c r="AY1135" s="26"/>
    </row>
    <row r="1136" spans="1:60" ht="23.25" customHeight="1" thickBot="1">
      <c r="A1136" s="8"/>
      <c r="B1136" s="689" t="s">
        <v>121</v>
      </c>
      <c r="C1136" s="690"/>
      <c r="D1136" s="690"/>
      <c r="E1136" s="690"/>
      <c r="F1136" s="690"/>
      <c r="G1136" s="690"/>
      <c r="H1136" s="690"/>
      <c r="I1136" s="690"/>
      <c r="J1136" s="690"/>
      <c r="K1136" s="690"/>
      <c r="L1136" s="690"/>
      <c r="M1136" s="690"/>
      <c r="N1136" s="690"/>
      <c r="O1136" s="690"/>
      <c r="P1136" s="690"/>
      <c r="Q1136" s="690"/>
      <c r="R1136" s="690"/>
      <c r="S1136" s="690"/>
      <c r="T1136" s="690"/>
      <c r="U1136" s="690"/>
      <c r="V1136" s="690"/>
      <c r="W1136" s="690"/>
      <c r="X1136" s="690"/>
      <c r="Y1136" s="690"/>
      <c r="Z1136" s="690"/>
      <c r="AA1136" s="690"/>
      <c r="AB1136" s="690"/>
      <c r="AC1136" s="690"/>
      <c r="AD1136" s="690"/>
      <c r="AE1136" s="690"/>
      <c r="AF1136" s="690"/>
      <c r="AG1136" s="690"/>
      <c r="AH1136" s="690"/>
      <c r="AI1136" s="690"/>
      <c r="AJ1136" s="690"/>
      <c r="AK1136" s="690"/>
      <c r="AL1136" s="690"/>
      <c r="AM1136" s="690"/>
      <c r="AN1136" s="690"/>
      <c r="AO1136" s="690"/>
      <c r="AP1136" s="690"/>
      <c r="AQ1136" s="690"/>
      <c r="AR1136" s="690"/>
      <c r="AS1136" s="690"/>
      <c r="AT1136" s="690"/>
      <c r="AU1136" s="690"/>
      <c r="AV1136" s="690"/>
      <c r="AW1136" s="690"/>
      <c r="AX1136" s="690"/>
      <c r="AY1136" s="690"/>
    </row>
    <row r="1137" spans="1:51" ht="385.5" customHeight="1">
      <c r="A1137" s="13"/>
      <c r="B1137" s="667" t="s">
        <v>122</v>
      </c>
      <c r="C1137" s="668"/>
      <c r="D1137" s="668"/>
      <c r="E1137" s="668"/>
      <c r="F1137" s="668"/>
      <c r="G1137" s="669"/>
      <c r="H1137" s="22" t="s">
        <v>123</v>
      </c>
      <c r="I1137" s="23"/>
      <c r="J1137" s="23"/>
      <c r="K1137" s="23"/>
      <c r="L1137" s="23"/>
      <c r="M1137" s="23"/>
      <c r="N1137" s="23"/>
      <c r="O1137" s="23"/>
      <c r="P1137" s="23"/>
      <c r="Q1137" s="23"/>
      <c r="R1137" s="23"/>
      <c r="S1137" s="23"/>
      <c r="T1137" s="23"/>
      <c r="U1137" s="23"/>
      <c r="V1137" s="23"/>
      <c r="W1137" s="23"/>
      <c r="X1137" s="23"/>
      <c r="Y1137" s="23"/>
      <c r="Z1137" s="23"/>
      <c r="AA1137" s="23"/>
      <c r="AB1137" s="23"/>
      <c r="AC1137" s="23"/>
      <c r="AD1137" s="23"/>
      <c r="AE1137" s="23"/>
      <c r="AF1137" s="23"/>
      <c r="AG1137" s="23"/>
      <c r="AH1137" s="23"/>
      <c r="AI1137" s="23"/>
      <c r="AJ1137" s="23"/>
      <c r="AK1137" s="23"/>
      <c r="AL1137" s="23"/>
      <c r="AM1137" s="23"/>
      <c r="AN1137" s="23"/>
      <c r="AO1137" s="23"/>
      <c r="AP1137" s="23"/>
      <c r="AQ1137" s="23"/>
      <c r="AR1137" s="23"/>
      <c r="AS1137" s="23"/>
      <c r="AT1137" s="23"/>
      <c r="AU1137" s="23"/>
      <c r="AV1137" s="23"/>
      <c r="AW1137" s="23"/>
      <c r="AX1137" s="23"/>
      <c r="AY1137" s="24"/>
    </row>
    <row r="1138" spans="1:51" ht="348.95" customHeight="1">
      <c r="B1138" s="394"/>
      <c r="C1138" s="395"/>
      <c r="D1138" s="395"/>
      <c r="E1138" s="395"/>
      <c r="F1138" s="395"/>
      <c r="G1138" s="396"/>
      <c r="H1138" s="25"/>
      <c r="I1138" s="26"/>
      <c r="J1138" s="26"/>
      <c r="K1138" s="26"/>
      <c r="L1138" s="26"/>
      <c r="M1138" s="26"/>
      <c r="N1138" s="26"/>
      <c r="O1138" s="26"/>
      <c r="P1138" s="26"/>
      <c r="Q1138" s="26"/>
      <c r="R1138" s="26"/>
      <c r="S1138" s="26"/>
      <c r="T1138" s="26"/>
      <c r="U1138" s="26"/>
      <c r="V1138" s="26"/>
      <c r="W1138" s="26"/>
      <c r="X1138" s="26"/>
      <c r="Y1138" s="26"/>
      <c r="Z1138" s="26"/>
      <c r="AA1138" s="26"/>
      <c r="AB1138" s="26"/>
      <c r="AC1138" s="26"/>
      <c r="AD1138" s="26"/>
      <c r="AE1138" s="26"/>
      <c r="AF1138" s="26"/>
      <c r="AG1138" s="26"/>
      <c r="AH1138" s="26"/>
      <c r="AI1138" s="26"/>
      <c r="AJ1138" s="26"/>
      <c r="AK1138" s="26"/>
      <c r="AL1138" s="26"/>
      <c r="AM1138" s="26"/>
      <c r="AN1138" s="26"/>
      <c r="AO1138" s="26"/>
      <c r="AP1138" s="26"/>
      <c r="AQ1138" s="26"/>
      <c r="AR1138" s="26"/>
      <c r="AS1138" s="26"/>
      <c r="AT1138" s="26"/>
      <c r="AU1138" s="26"/>
      <c r="AV1138" s="26"/>
      <c r="AW1138" s="26"/>
      <c r="AX1138" s="26"/>
      <c r="AY1138" s="27"/>
    </row>
    <row r="1139" spans="1:51" ht="324" customHeight="1" thickBot="1">
      <c r="B1139" s="670"/>
      <c r="C1139" s="671"/>
      <c r="D1139" s="671"/>
      <c r="E1139" s="671"/>
      <c r="F1139" s="671"/>
      <c r="G1139" s="672"/>
      <c r="H1139" s="50"/>
      <c r="I1139" s="51"/>
      <c r="J1139" s="51"/>
      <c r="K1139" s="51"/>
      <c r="L1139" s="51"/>
      <c r="M1139" s="51"/>
      <c r="N1139" s="51"/>
      <c r="O1139" s="51"/>
      <c r="P1139" s="51"/>
      <c r="Q1139" s="51"/>
      <c r="R1139" s="51"/>
      <c r="S1139" s="51"/>
      <c r="T1139" s="51"/>
      <c r="U1139" s="51"/>
      <c r="V1139" s="51"/>
      <c r="W1139" s="51"/>
      <c r="X1139" s="51"/>
      <c r="Y1139" s="51"/>
      <c r="Z1139" s="51"/>
      <c r="AA1139" s="51"/>
      <c r="AB1139" s="51"/>
      <c r="AC1139" s="51"/>
      <c r="AD1139" s="51"/>
      <c r="AE1139" s="51"/>
      <c r="AF1139" s="51"/>
      <c r="AG1139" s="51"/>
      <c r="AH1139" s="51"/>
      <c r="AI1139" s="51"/>
      <c r="AJ1139" s="51"/>
      <c r="AK1139" s="51"/>
      <c r="AL1139" s="51"/>
      <c r="AM1139" s="51"/>
      <c r="AN1139" s="51"/>
      <c r="AO1139" s="51"/>
      <c r="AP1139" s="51"/>
      <c r="AQ1139" s="51"/>
      <c r="AR1139" s="51"/>
      <c r="AS1139" s="51"/>
      <c r="AT1139" s="51"/>
      <c r="AU1139" s="51"/>
      <c r="AV1139" s="51"/>
      <c r="AW1139" s="51"/>
      <c r="AX1139" s="51"/>
      <c r="AY1139" s="52"/>
    </row>
    <row r="1140" spans="1:51" ht="41.25" customHeight="1">
      <c r="B1140" s="19"/>
      <c r="C1140" s="19"/>
      <c r="D1140" s="19"/>
      <c r="E1140" s="19"/>
      <c r="F1140" s="19"/>
      <c r="G1140" s="19"/>
      <c r="H1140" s="26"/>
      <c r="I1140" s="26"/>
      <c r="J1140" s="26"/>
      <c r="K1140" s="26"/>
      <c r="L1140" s="26"/>
      <c r="M1140" s="26"/>
      <c r="N1140" s="26"/>
      <c r="O1140" s="26"/>
      <c r="P1140" s="26"/>
      <c r="Q1140" s="26"/>
      <c r="R1140" s="26"/>
      <c r="S1140" s="26"/>
      <c r="T1140" s="26"/>
      <c r="U1140" s="26"/>
      <c r="V1140" s="26"/>
      <c r="W1140" s="26"/>
      <c r="X1140" s="26"/>
      <c r="Y1140" s="26"/>
      <c r="Z1140" s="26"/>
      <c r="AA1140" s="26"/>
      <c r="AB1140" s="26"/>
      <c r="AC1140" s="26"/>
      <c r="AD1140" s="26"/>
      <c r="AE1140" s="26"/>
      <c r="AF1140" s="26"/>
      <c r="AG1140" s="26"/>
      <c r="AH1140" s="26"/>
      <c r="AI1140" s="26"/>
      <c r="AJ1140" s="26"/>
      <c r="AK1140" s="26"/>
      <c r="AL1140" s="26"/>
      <c r="AM1140" s="26"/>
      <c r="AN1140" s="26"/>
      <c r="AO1140" s="26"/>
      <c r="AP1140" s="26"/>
      <c r="AQ1140" s="26"/>
      <c r="AR1140" s="26"/>
      <c r="AS1140" s="26"/>
      <c r="AT1140" s="26"/>
      <c r="AU1140" s="26"/>
      <c r="AV1140" s="26"/>
      <c r="AW1140" s="26"/>
      <c r="AX1140" s="26"/>
      <c r="AY1140" s="26"/>
    </row>
    <row r="1141" spans="1:51" ht="30" customHeight="1" thickBot="1">
      <c r="B1141" s="307" t="s">
        <v>121</v>
      </c>
      <c r="C1141" s="307"/>
      <c r="D1141" s="307"/>
      <c r="E1141" s="307"/>
      <c r="F1141" s="308"/>
      <c r="G1141" s="308"/>
      <c r="H1141" s="309"/>
      <c r="I1141" s="309"/>
      <c r="J1141" s="309"/>
      <c r="K1141" s="309"/>
      <c r="L1141" s="309"/>
      <c r="M1141" s="309"/>
      <c r="N1141" s="309"/>
      <c r="O1141" s="309"/>
      <c r="P1141" s="309"/>
      <c r="Q1141" s="309"/>
      <c r="R1141" s="309"/>
      <c r="S1141" s="309"/>
      <c r="T1141" s="309"/>
      <c r="U1141" s="309"/>
      <c r="V1141" s="309"/>
      <c r="W1141" s="309"/>
      <c r="X1141" s="309"/>
      <c r="Y1141" s="309"/>
      <c r="Z1141" s="309"/>
      <c r="AA1141" s="309"/>
      <c r="AB1141" s="309"/>
      <c r="AC1141" s="309"/>
      <c r="AD1141" s="309"/>
      <c r="AE1141" s="309"/>
      <c r="AF1141" s="309"/>
      <c r="AG1141" s="309"/>
      <c r="AH1141" s="309"/>
      <c r="AI1141" s="309"/>
      <c r="AJ1141" s="309"/>
      <c r="AK1141" s="309"/>
      <c r="AL1141" s="309"/>
      <c r="AM1141" s="309"/>
      <c r="AN1141" s="309"/>
      <c r="AO1141" s="309"/>
      <c r="AP1141" s="309"/>
      <c r="AQ1141" s="309"/>
      <c r="AR1141" s="309"/>
      <c r="AS1141" s="309"/>
      <c r="AT1141" s="309"/>
      <c r="AU1141" s="309"/>
      <c r="AV1141" s="309"/>
      <c r="AW1141" s="309"/>
      <c r="AX1141" s="309"/>
      <c r="AY1141" s="309"/>
    </row>
    <row r="1142" spans="1:51" ht="24.75" customHeight="1">
      <c r="B1142" s="310" t="s">
        <v>140</v>
      </c>
      <c r="C1142" s="311"/>
      <c r="D1142" s="311"/>
      <c r="E1142" s="311"/>
      <c r="F1142" s="311"/>
      <c r="G1142" s="312"/>
      <c r="H1142" s="319" t="s">
        <v>1289</v>
      </c>
      <c r="I1142" s="320"/>
      <c r="J1142" s="320"/>
      <c r="K1142" s="320"/>
      <c r="L1142" s="320"/>
      <c r="M1142" s="320"/>
      <c r="N1142" s="320"/>
      <c r="O1142" s="320"/>
      <c r="P1142" s="320"/>
      <c r="Q1142" s="320"/>
      <c r="R1142" s="320"/>
      <c r="S1142" s="320"/>
      <c r="T1142" s="320"/>
      <c r="U1142" s="320"/>
      <c r="V1142" s="320"/>
      <c r="W1142" s="320"/>
      <c r="X1142" s="320"/>
      <c r="Y1142" s="320"/>
      <c r="Z1142" s="320"/>
      <c r="AA1142" s="320"/>
      <c r="AB1142" s="320"/>
      <c r="AC1142" s="321"/>
      <c r="AD1142" s="319" t="s">
        <v>1288</v>
      </c>
      <c r="AE1142" s="320"/>
      <c r="AF1142" s="320"/>
      <c r="AG1142" s="320"/>
      <c r="AH1142" s="320"/>
      <c r="AI1142" s="320"/>
      <c r="AJ1142" s="320"/>
      <c r="AK1142" s="320"/>
      <c r="AL1142" s="320"/>
      <c r="AM1142" s="320"/>
      <c r="AN1142" s="320"/>
      <c r="AO1142" s="320"/>
      <c r="AP1142" s="320"/>
      <c r="AQ1142" s="320"/>
      <c r="AR1142" s="320"/>
      <c r="AS1142" s="320"/>
      <c r="AT1142" s="320"/>
      <c r="AU1142" s="320"/>
      <c r="AV1142" s="320"/>
      <c r="AW1142" s="320"/>
      <c r="AX1142" s="320"/>
      <c r="AY1142" s="322"/>
    </row>
    <row r="1143" spans="1:51" ht="24.75" customHeight="1">
      <c r="B1143" s="313"/>
      <c r="C1143" s="314"/>
      <c r="D1143" s="314"/>
      <c r="E1143" s="314"/>
      <c r="F1143" s="314"/>
      <c r="G1143" s="315"/>
      <c r="H1143" s="326" t="s">
        <v>60</v>
      </c>
      <c r="I1143" s="327"/>
      <c r="J1143" s="327"/>
      <c r="K1143" s="327"/>
      <c r="L1143" s="328"/>
      <c r="M1143" s="329" t="s">
        <v>143</v>
      </c>
      <c r="N1143" s="327"/>
      <c r="O1143" s="327"/>
      <c r="P1143" s="327"/>
      <c r="Q1143" s="327"/>
      <c r="R1143" s="327"/>
      <c r="S1143" s="327"/>
      <c r="T1143" s="327"/>
      <c r="U1143" s="327"/>
      <c r="V1143" s="327"/>
      <c r="W1143" s="327"/>
      <c r="X1143" s="327"/>
      <c r="Y1143" s="328"/>
      <c r="Z1143" s="323" t="s">
        <v>144</v>
      </c>
      <c r="AA1143" s="324"/>
      <c r="AB1143" s="324"/>
      <c r="AC1143" s="325"/>
      <c r="AD1143" s="326" t="s">
        <v>60</v>
      </c>
      <c r="AE1143" s="327"/>
      <c r="AF1143" s="327"/>
      <c r="AG1143" s="327"/>
      <c r="AH1143" s="328"/>
      <c r="AI1143" s="329" t="s">
        <v>143</v>
      </c>
      <c r="AJ1143" s="327"/>
      <c r="AK1143" s="327"/>
      <c r="AL1143" s="327"/>
      <c r="AM1143" s="327"/>
      <c r="AN1143" s="327"/>
      <c r="AO1143" s="327"/>
      <c r="AP1143" s="327"/>
      <c r="AQ1143" s="327"/>
      <c r="AR1143" s="327"/>
      <c r="AS1143" s="327"/>
      <c r="AT1143" s="327"/>
      <c r="AU1143" s="328"/>
      <c r="AV1143" s="323" t="s">
        <v>144</v>
      </c>
      <c r="AW1143" s="324"/>
      <c r="AX1143" s="324"/>
      <c r="AY1143" s="330"/>
    </row>
    <row r="1144" spans="1:51" ht="24.75" customHeight="1">
      <c r="B1144" s="313"/>
      <c r="C1144" s="314"/>
      <c r="D1144" s="314"/>
      <c r="E1144" s="314"/>
      <c r="F1144" s="314"/>
      <c r="G1144" s="315"/>
      <c r="H1144" s="703" t="s">
        <v>703</v>
      </c>
      <c r="I1144" s="600"/>
      <c r="J1144" s="600"/>
      <c r="K1144" s="600"/>
      <c r="L1144" s="601"/>
      <c r="M1144" s="704" t="s">
        <v>1320</v>
      </c>
      <c r="N1144" s="705"/>
      <c r="O1144" s="705"/>
      <c r="P1144" s="705"/>
      <c r="Q1144" s="705"/>
      <c r="R1144" s="705"/>
      <c r="S1144" s="705"/>
      <c r="T1144" s="705"/>
      <c r="U1144" s="705"/>
      <c r="V1144" s="705"/>
      <c r="W1144" s="705"/>
      <c r="X1144" s="705"/>
      <c r="Y1144" s="706"/>
      <c r="Z1144" s="767">
        <v>1.8</v>
      </c>
      <c r="AA1144" s="768"/>
      <c r="AB1144" s="768"/>
      <c r="AC1144" s="1035"/>
      <c r="AD1144" s="703"/>
      <c r="AE1144" s="600"/>
      <c r="AF1144" s="600"/>
      <c r="AG1144" s="600"/>
      <c r="AH1144" s="601"/>
      <c r="AI1144" s="704"/>
      <c r="AJ1144" s="705"/>
      <c r="AK1144" s="705"/>
      <c r="AL1144" s="705"/>
      <c r="AM1144" s="705"/>
      <c r="AN1144" s="705"/>
      <c r="AO1144" s="705"/>
      <c r="AP1144" s="705"/>
      <c r="AQ1144" s="705"/>
      <c r="AR1144" s="705"/>
      <c r="AS1144" s="705"/>
      <c r="AT1144" s="705"/>
      <c r="AU1144" s="706"/>
      <c r="AV1144" s="694"/>
      <c r="AW1144" s="695"/>
      <c r="AX1144" s="695"/>
      <c r="AY1144" s="696"/>
    </row>
    <row r="1145" spans="1:51" ht="24.75" customHeight="1">
      <c r="B1145" s="313"/>
      <c r="C1145" s="314"/>
      <c r="D1145" s="314"/>
      <c r="E1145" s="314"/>
      <c r="F1145" s="314"/>
      <c r="G1145" s="315"/>
      <c r="H1145" s="341"/>
      <c r="I1145" s="342"/>
      <c r="J1145" s="342"/>
      <c r="K1145" s="342"/>
      <c r="L1145" s="343"/>
      <c r="M1145" s="346"/>
      <c r="N1145" s="347"/>
      <c r="O1145" s="347"/>
      <c r="P1145" s="347"/>
      <c r="Q1145" s="347"/>
      <c r="R1145" s="347"/>
      <c r="S1145" s="347"/>
      <c r="T1145" s="347"/>
      <c r="U1145" s="347"/>
      <c r="V1145" s="347"/>
      <c r="W1145" s="347"/>
      <c r="X1145" s="347"/>
      <c r="Y1145" s="348"/>
      <c r="Z1145" s="697"/>
      <c r="AA1145" s="698"/>
      <c r="AB1145" s="698"/>
      <c r="AC1145" s="720"/>
      <c r="AD1145" s="341"/>
      <c r="AE1145" s="342"/>
      <c r="AF1145" s="342"/>
      <c r="AG1145" s="342"/>
      <c r="AH1145" s="343"/>
      <c r="AI1145" s="346"/>
      <c r="AJ1145" s="347"/>
      <c r="AK1145" s="347"/>
      <c r="AL1145" s="347"/>
      <c r="AM1145" s="347"/>
      <c r="AN1145" s="347"/>
      <c r="AO1145" s="347"/>
      <c r="AP1145" s="347"/>
      <c r="AQ1145" s="347"/>
      <c r="AR1145" s="347"/>
      <c r="AS1145" s="347"/>
      <c r="AT1145" s="347"/>
      <c r="AU1145" s="348"/>
      <c r="AV1145" s="697"/>
      <c r="AW1145" s="698"/>
      <c r="AX1145" s="698"/>
      <c r="AY1145" s="699"/>
    </row>
    <row r="1146" spans="1:51" ht="24.75" customHeight="1">
      <c r="B1146" s="313"/>
      <c r="C1146" s="314"/>
      <c r="D1146" s="314"/>
      <c r="E1146" s="314"/>
      <c r="F1146" s="314"/>
      <c r="G1146" s="315"/>
      <c r="H1146" s="341"/>
      <c r="I1146" s="342"/>
      <c r="J1146" s="342"/>
      <c r="K1146" s="342"/>
      <c r="L1146" s="343"/>
      <c r="M1146" s="346"/>
      <c r="N1146" s="347"/>
      <c r="O1146" s="347"/>
      <c r="P1146" s="347"/>
      <c r="Q1146" s="347"/>
      <c r="R1146" s="347"/>
      <c r="S1146" s="347"/>
      <c r="T1146" s="347"/>
      <c r="U1146" s="347"/>
      <c r="V1146" s="347"/>
      <c r="W1146" s="347"/>
      <c r="X1146" s="347"/>
      <c r="Y1146" s="348"/>
      <c r="Z1146" s="697"/>
      <c r="AA1146" s="698"/>
      <c r="AB1146" s="698"/>
      <c r="AC1146" s="720"/>
      <c r="AD1146" s="341"/>
      <c r="AE1146" s="342"/>
      <c r="AF1146" s="342"/>
      <c r="AG1146" s="342"/>
      <c r="AH1146" s="343"/>
      <c r="AI1146" s="346"/>
      <c r="AJ1146" s="347"/>
      <c r="AK1146" s="347"/>
      <c r="AL1146" s="347"/>
      <c r="AM1146" s="347"/>
      <c r="AN1146" s="347"/>
      <c r="AO1146" s="347"/>
      <c r="AP1146" s="347"/>
      <c r="AQ1146" s="347"/>
      <c r="AR1146" s="347"/>
      <c r="AS1146" s="347"/>
      <c r="AT1146" s="347"/>
      <c r="AU1146" s="348"/>
      <c r="AV1146" s="697"/>
      <c r="AW1146" s="698"/>
      <c r="AX1146" s="698"/>
      <c r="AY1146" s="699"/>
    </row>
    <row r="1147" spans="1:51" ht="24.75" customHeight="1">
      <c r="B1147" s="313"/>
      <c r="C1147" s="314"/>
      <c r="D1147" s="314"/>
      <c r="E1147" s="314"/>
      <c r="F1147" s="314"/>
      <c r="G1147" s="315"/>
      <c r="H1147" s="341"/>
      <c r="I1147" s="342"/>
      <c r="J1147" s="342"/>
      <c r="K1147" s="342"/>
      <c r="L1147" s="343"/>
      <c r="M1147" s="346"/>
      <c r="N1147" s="347"/>
      <c r="O1147" s="347"/>
      <c r="P1147" s="347"/>
      <c r="Q1147" s="347"/>
      <c r="R1147" s="347"/>
      <c r="S1147" s="347"/>
      <c r="T1147" s="347"/>
      <c r="U1147" s="347"/>
      <c r="V1147" s="347"/>
      <c r="W1147" s="347"/>
      <c r="X1147" s="347"/>
      <c r="Y1147" s="348"/>
      <c r="Z1147" s="697"/>
      <c r="AA1147" s="698"/>
      <c r="AB1147" s="698"/>
      <c r="AC1147" s="720"/>
      <c r="AD1147" s="341"/>
      <c r="AE1147" s="342"/>
      <c r="AF1147" s="342"/>
      <c r="AG1147" s="342"/>
      <c r="AH1147" s="343"/>
      <c r="AI1147" s="346"/>
      <c r="AJ1147" s="347"/>
      <c r="AK1147" s="347"/>
      <c r="AL1147" s="347"/>
      <c r="AM1147" s="347"/>
      <c r="AN1147" s="347"/>
      <c r="AO1147" s="347"/>
      <c r="AP1147" s="347"/>
      <c r="AQ1147" s="347"/>
      <c r="AR1147" s="347"/>
      <c r="AS1147" s="347"/>
      <c r="AT1147" s="347"/>
      <c r="AU1147" s="348"/>
      <c r="AV1147" s="697"/>
      <c r="AW1147" s="698"/>
      <c r="AX1147" s="698"/>
      <c r="AY1147" s="699"/>
    </row>
    <row r="1148" spans="1:51" ht="24.75" customHeight="1">
      <c r="B1148" s="313"/>
      <c r="C1148" s="314"/>
      <c r="D1148" s="314"/>
      <c r="E1148" s="314"/>
      <c r="F1148" s="314"/>
      <c r="G1148" s="315"/>
      <c r="H1148" s="341"/>
      <c r="I1148" s="342"/>
      <c r="J1148" s="342"/>
      <c r="K1148" s="342"/>
      <c r="L1148" s="343"/>
      <c r="M1148" s="346"/>
      <c r="N1148" s="347"/>
      <c r="O1148" s="347"/>
      <c r="P1148" s="347"/>
      <c r="Q1148" s="347"/>
      <c r="R1148" s="347"/>
      <c r="S1148" s="347"/>
      <c r="T1148" s="347"/>
      <c r="U1148" s="347"/>
      <c r="V1148" s="347"/>
      <c r="W1148" s="347"/>
      <c r="X1148" s="347"/>
      <c r="Y1148" s="348"/>
      <c r="Z1148" s="697"/>
      <c r="AA1148" s="698"/>
      <c r="AB1148" s="698"/>
      <c r="AC1148" s="698"/>
      <c r="AD1148" s="341"/>
      <c r="AE1148" s="342"/>
      <c r="AF1148" s="342"/>
      <c r="AG1148" s="342"/>
      <c r="AH1148" s="343"/>
      <c r="AI1148" s="346"/>
      <c r="AJ1148" s="347"/>
      <c r="AK1148" s="347"/>
      <c r="AL1148" s="347"/>
      <c r="AM1148" s="347"/>
      <c r="AN1148" s="347"/>
      <c r="AO1148" s="347"/>
      <c r="AP1148" s="347"/>
      <c r="AQ1148" s="347"/>
      <c r="AR1148" s="347"/>
      <c r="AS1148" s="347"/>
      <c r="AT1148" s="347"/>
      <c r="AU1148" s="348"/>
      <c r="AV1148" s="697"/>
      <c r="AW1148" s="698"/>
      <c r="AX1148" s="698"/>
      <c r="AY1148" s="699"/>
    </row>
    <row r="1149" spans="1:51" ht="24.75" customHeight="1">
      <c r="B1149" s="313"/>
      <c r="C1149" s="314"/>
      <c r="D1149" s="314"/>
      <c r="E1149" s="314"/>
      <c r="F1149" s="314"/>
      <c r="G1149" s="315"/>
      <c r="H1149" s="341"/>
      <c r="I1149" s="342"/>
      <c r="J1149" s="342"/>
      <c r="K1149" s="342"/>
      <c r="L1149" s="343"/>
      <c r="M1149" s="346"/>
      <c r="N1149" s="347"/>
      <c r="O1149" s="347"/>
      <c r="P1149" s="347"/>
      <c r="Q1149" s="347"/>
      <c r="R1149" s="347"/>
      <c r="S1149" s="347"/>
      <c r="T1149" s="347"/>
      <c r="U1149" s="347"/>
      <c r="V1149" s="347"/>
      <c r="W1149" s="347"/>
      <c r="X1149" s="347"/>
      <c r="Y1149" s="348"/>
      <c r="Z1149" s="697"/>
      <c r="AA1149" s="698"/>
      <c r="AB1149" s="698"/>
      <c r="AC1149" s="698"/>
      <c r="AD1149" s="341"/>
      <c r="AE1149" s="342"/>
      <c r="AF1149" s="342"/>
      <c r="AG1149" s="342"/>
      <c r="AH1149" s="343"/>
      <c r="AI1149" s="346"/>
      <c r="AJ1149" s="347"/>
      <c r="AK1149" s="347"/>
      <c r="AL1149" s="347"/>
      <c r="AM1149" s="347"/>
      <c r="AN1149" s="347"/>
      <c r="AO1149" s="347"/>
      <c r="AP1149" s="347"/>
      <c r="AQ1149" s="347"/>
      <c r="AR1149" s="347"/>
      <c r="AS1149" s="347"/>
      <c r="AT1149" s="347"/>
      <c r="AU1149" s="348"/>
      <c r="AV1149" s="697"/>
      <c r="AW1149" s="698"/>
      <c r="AX1149" s="698"/>
      <c r="AY1149" s="699"/>
    </row>
    <row r="1150" spans="1:51" ht="24.75" customHeight="1">
      <c r="B1150" s="313"/>
      <c r="C1150" s="314"/>
      <c r="D1150" s="314"/>
      <c r="E1150" s="314"/>
      <c r="F1150" s="314"/>
      <c r="G1150" s="315"/>
      <c r="H1150" s="341"/>
      <c r="I1150" s="342"/>
      <c r="J1150" s="342"/>
      <c r="K1150" s="342"/>
      <c r="L1150" s="343"/>
      <c r="M1150" s="346"/>
      <c r="N1150" s="347"/>
      <c r="O1150" s="347"/>
      <c r="P1150" s="347"/>
      <c r="Q1150" s="347"/>
      <c r="R1150" s="347"/>
      <c r="S1150" s="347"/>
      <c r="T1150" s="347"/>
      <c r="U1150" s="347"/>
      <c r="V1150" s="347"/>
      <c r="W1150" s="347"/>
      <c r="X1150" s="347"/>
      <c r="Y1150" s="348"/>
      <c r="Z1150" s="697"/>
      <c r="AA1150" s="698"/>
      <c r="AB1150" s="698"/>
      <c r="AC1150" s="698"/>
      <c r="AD1150" s="341"/>
      <c r="AE1150" s="342"/>
      <c r="AF1150" s="342"/>
      <c r="AG1150" s="342"/>
      <c r="AH1150" s="343"/>
      <c r="AI1150" s="346"/>
      <c r="AJ1150" s="347"/>
      <c r="AK1150" s="347"/>
      <c r="AL1150" s="347"/>
      <c r="AM1150" s="347"/>
      <c r="AN1150" s="347"/>
      <c r="AO1150" s="347"/>
      <c r="AP1150" s="347"/>
      <c r="AQ1150" s="347"/>
      <c r="AR1150" s="347"/>
      <c r="AS1150" s="347"/>
      <c r="AT1150" s="347"/>
      <c r="AU1150" s="348"/>
      <c r="AV1150" s="697"/>
      <c r="AW1150" s="698"/>
      <c r="AX1150" s="698"/>
      <c r="AY1150" s="699"/>
    </row>
    <row r="1151" spans="1:51" ht="24.75" customHeight="1">
      <c r="B1151" s="313"/>
      <c r="C1151" s="314"/>
      <c r="D1151" s="314"/>
      <c r="E1151" s="314"/>
      <c r="F1151" s="314"/>
      <c r="G1151" s="315"/>
      <c r="H1151" s="642"/>
      <c r="I1151" s="595"/>
      <c r="J1151" s="595"/>
      <c r="K1151" s="595"/>
      <c r="L1151" s="596"/>
      <c r="M1151" s="643"/>
      <c r="N1151" s="644"/>
      <c r="O1151" s="644"/>
      <c r="P1151" s="644"/>
      <c r="Q1151" s="644"/>
      <c r="R1151" s="644"/>
      <c r="S1151" s="644"/>
      <c r="T1151" s="644"/>
      <c r="U1151" s="644"/>
      <c r="V1151" s="644"/>
      <c r="W1151" s="644"/>
      <c r="X1151" s="644"/>
      <c r="Y1151" s="645"/>
      <c r="Z1151" s="646"/>
      <c r="AA1151" s="647"/>
      <c r="AB1151" s="647"/>
      <c r="AC1151" s="647"/>
      <c r="AD1151" s="642"/>
      <c r="AE1151" s="595"/>
      <c r="AF1151" s="595"/>
      <c r="AG1151" s="595"/>
      <c r="AH1151" s="596"/>
      <c r="AI1151" s="643"/>
      <c r="AJ1151" s="644"/>
      <c r="AK1151" s="644"/>
      <c r="AL1151" s="644"/>
      <c r="AM1151" s="644"/>
      <c r="AN1151" s="644"/>
      <c r="AO1151" s="644"/>
      <c r="AP1151" s="644"/>
      <c r="AQ1151" s="644"/>
      <c r="AR1151" s="644"/>
      <c r="AS1151" s="644"/>
      <c r="AT1151" s="644"/>
      <c r="AU1151" s="645"/>
      <c r="AV1151" s="646"/>
      <c r="AW1151" s="647"/>
      <c r="AX1151" s="647"/>
      <c r="AY1151" s="648"/>
    </row>
    <row r="1152" spans="1:51" ht="24.75" customHeight="1">
      <c r="B1152" s="313"/>
      <c r="C1152" s="314"/>
      <c r="D1152" s="314"/>
      <c r="E1152" s="314"/>
      <c r="F1152" s="314"/>
      <c r="G1152" s="315"/>
      <c r="H1152" s="716" t="s">
        <v>35</v>
      </c>
      <c r="I1152" s="368"/>
      <c r="J1152" s="368"/>
      <c r="K1152" s="368"/>
      <c r="L1152" s="368"/>
      <c r="M1152" s="717"/>
      <c r="N1152" s="718"/>
      <c r="O1152" s="718"/>
      <c r="P1152" s="718"/>
      <c r="Q1152" s="718"/>
      <c r="R1152" s="718"/>
      <c r="S1152" s="718"/>
      <c r="T1152" s="718"/>
      <c r="U1152" s="718"/>
      <c r="V1152" s="718"/>
      <c r="W1152" s="718"/>
      <c r="X1152" s="718"/>
      <c r="Y1152" s="719"/>
      <c r="Z1152" s="1005">
        <f>SUM(Z1144:AC1151)</f>
        <v>1.8</v>
      </c>
      <c r="AA1152" s="1006"/>
      <c r="AB1152" s="1006"/>
      <c r="AC1152" s="1007"/>
      <c r="AD1152" s="716" t="s">
        <v>35</v>
      </c>
      <c r="AE1152" s="368"/>
      <c r="AF1152" s="368"/>
      <c r="AG1152" s="368"/>
      <c r="AH1152" s="368"/>
      <c r="AI1152" s="717"/>
      <c r="AJ1152" s="718"/>
      <c r="AK1152" s="718"/>
      <c r="AL1152" s="718"/>
      <c r="AM1152" s="718"/>
      <c r="AN1152" s="718"/>
      <c r="AO1152" s="718"/>
      <c r="AP1152" s="718"/>
      <c r="AQ1152" s="718"/>
      <c r="AR1152" s="718"/>
      <c r="AS1152" s="718"/>
      <c r="AT1152" s="718"/>
      <c r="AU1152" s="719"/>
      <c r="AV1152" s="639">
        <f>SUM(AV1144:AY1151)</f>
        <v>0</v>
      </c>
      <c r="AW1152" s="640"/>
      <c r="AX1152" s="640"/>
      <c r="AY1152" s="641"/>
    </row>
    <row r="1153" spans="2:51" ht="25.15" customHeight="1">
      <c r="B1153" s="313"/>
      <c r="C1153" s="314"/>
      <c r="D1153" s="314"/>
      <c r="E1153" s="314"/>
      <c r="F1153" s="314"/>
      <c r="G1153" s="315"/>
      <c r="H1153" s="721" t="s">
        <v>1287</v>
      </c>
      <c r="I1153" s="724"/>
      <c r="J1153" s="724"/>
      <c r="K1153" s="724"/>
      <c r="L1153" s="724"/>
      <c r="M1153" s="724"/>
      <c r="N1153" s="724"/>
      <c r="O1153" s="724"/>
      <c r="P1153" s="724"/>
      <c r="Q1153" s="724"/>
      <c r="R1153" s="724"/>
      <c r="S1153" s="724"/>
      <c r="T1153" s="724"/>
      <c r="U1153" s="724"/>
      <c r="V1153" s="724"/>
      <c r="W1153" s="724"/>
      <c r="X1153" s="724"/>
      <c r="Y1153" s="724"/>
      <c r="Z1153" s="724"/>
      <c r="AA1153" s="724"/>
      <c r="AB1153" s="724"/>
      <c r="AC1153" s="737"/>
      <c r="AD1153" s="721" t="s">
        <v>1286</v>
      </c>
      <c r="AE1153" s="724"/>
      <c r="AF1153" s="724"/>
      <c r="AG1153" s="724"/>
      <c r="AH1153" s="724"/>
      <c r="AI1153" s="724"/>
      <c r="AJ1153" s="724"/>
      <c r="AK1153" s="724"/>
      <c r="AL1153" s="724"/>
      <c r="AM1153" s="724"/>
      <c r="AN1153" s="724"/>
      <c r="AO1153" s="724"/>
      <c r="AP1153" s="724"/>
      <c r="AQ1153" s="724"/>
      <c r="AR1153" s="724"/>
      <c r="AS1153" s="724"/>
      <c r="AT1153" s="724"/>
      <c r="AU1153" s="724"/>
      <c r="AV1153" s="724"/>
      <c r="AW1153" s="724"/>
      <c r="AX1153" s="724"/>
      <c r="AY1153" s="725"/>
    </row>
    <row r="1154" spans="2:51" ht="25.5" customHeight="1">
      <c r="B1154" s="313"/>
      <c r="C1154" s="314"/>
      <c r="D1154" s="314"/>
      <c r="E1154" s="314"/>
      <c r="F1154" s="314"/>
      <c r="G1154" s="315"/>
      <c r="H1154" s="726" t="s">
        <v>60</v>
      </c>
      <c r="I1154" s="519"/>
      <c r="J1154" s="519"/>
      <c r="K1154" s="519"/>
      <c r="L1154" s="519"/>
      <c r="M1154" s="329" t="s">
        <v>143</v>
      </c>
      <c r="N1154" s="290"/>
      <c r="O1154" s="290"/>
      <c r="P1154" s="290"/>
      <c r="Q1154" s="290"/>
      <c r="R1154" s="290"/>
      <c r="S1154" s="290"/>
      <c r="T1154" s="290"/>
      <c r="U1154" s="290"/>
      <c r="V1154" s="290"/>
      <c r="W1154" s="290"/>
      <c r="X1154" s="290"/>
      <c r="Y1154" s="731"/>
      <c r="Z1154" s="323" t="s">
        <v>144</v>
      </c>
      <c r="AA1154" s="732"/>
      <c r="AB1154" s="732"/>
      <c r="AC1154" s="738"/>
      <c r="AD1154" s="726" t="s">
        <v>60</v>
      </c>
      <c r="AE1154" s="519"/>
      <c r="AF1154" s="519"/>
      <c r="AG1154" s="519"/>
      <c r="AH1154" s="519"/>
      <c r="AI1154" s="329" t="s">
        <v>143</v>
      </c>
      <c r="AJ1154" s="290"/>
      <c r="AK1154" s="290"/>
      <c r="AL1154" s="290"/>
      <c r="AM1154" s="290"/>
      <c r="AN1154" s="290"/>
      <c r="AO1154" s="290"/>
      <c r="AP1154" s="290"/>
      <c r="AQ1154" s="290"/>
      <c r="AR1154" s="290"/>
      <c r="AS1154" s="290"/>
      <c r="AT1154" s="290"/>
      <c r="AU1154" s="731"/>
      <c r="AV1154" s="323" t="s">
        <v>144</v>
      </c>
      <c r="AW1154" s="732"/>
      <c r="AX1154" s="732"/>
      <c r="AY1154" s="733"/>
    </row>
    <row r="1155" spans="2:51" ht="24.75" customHeight="1">
      <c r="B1155" s="313"/>
      <c r="C1155" s="314"/>
      <c r="D1155" s="314"/>
      <c r="E1155" s="314"/>
      <c r="F1155" s="314"/>
      <c r="G1155" s="315"/>
      <c r="H1155" s="703" t="s">
        <v>703</v>
      </c>
      <c r="I1155" s="600"/>
      <c r="J1155" s="600"/>
      <c r="K1155" s="600"/>
      <c r="L1155" s="601"/>
      <c r="M1155" s="704" t="s">
        <v>1319</v>
      </c>
      <c r="N1155" s="734"/>
      <c r="O1155" s="734"/>
      <c r="P1155" s="734"/>
      <c r="Q1155" s="734"/>
      <c r="R1155" s="734"/>
      <c r="S1155" s="734"/>
      <c r="T1155" s="734"/>
      <c r="U1155" s="734"/>
      <c r="V1155" s="734"/>
      <c r="W1155" s="734"/>
      <c r="X1155" s="734"/>
      <c r="Y1155" s="735"/>
      <c r="Z1155" s="767">
        <v>0.7</v>
      </c>
      <c r="AA1155" s="768"/>
      <c r="AB1155" s="768"/>
      <c r="AC1155" s="769"/>
      <c r="AD1155" s="703"/>
      <c r="AE1155" s="600"/>
      <c r="AF1155" s="600"/>
      <c r="AG1155" s="600"/>
      <c r="AH1155" s="601"/>
      <c r="AI1155" s="704"/>
      <c r="AJ1155" s="734"/>
      <c r="AK1155" s="734"/>
      <c r="AL1155" s="734"/>
      <c r="AM1155" s="734"/>
      <c r="AN1155" s="734"/>
      <c r="AO1155" s="734"/>
      <c r="AP1155" s="734"/>
      <c r="AQ1155" s="734"/>
      <c r="AR1155" s="734"/>
      <c r="AS1155" s="734"/>
      <c r="AT1155" s="734"/>
      <c r="AU1155" s="735"/>
      <c r="AV1155" s="694"/>
      <c r="AW1155" s="695"/>
      <c r="AX1155" s="695"/>
      <c r="AY1155" s="696"/>
    </row>
    <row r="1156" spans="2:51" ht="24.75" customHeight="1">
      <c r="B1156" s="313"/>
      <c r="C1156" s="314"/>
      <c r="D1156" s="314"/>
      <c r="E1156" s="314"/>
      <c r="F1156" s="314"/>
      <c r="G1156" s="315"/>
      <c r="H1156" s="341"/>
      <c r="I1156" s="342"/>
      <c r="J1156" s="342"/>
      <c r="K1156" s="342"/>
      <c r="L1156" s="343"/>
      <c r="M1156" s="346"/>
      <c r="N1156" s="347"/>
      <c r="O1156" s="347"/>
      <c r="P1156" s="347"/>
      <c r="Q1156" s="347"/>
      <c r="R1156" s="347"/>
      <c r="S1156" s="347"/>
      <c r="T1156" s="347"/>
      <c r="U1156" s="347"/>
      <c r="V1156" s="347"/>
      <c r="W1156" s="347"/>
      <c r="X1156" s="347"/>
      <c r="Y1156" s="348"/>
      <c r="Z1156" s="697"/>
      <c r="AA1156" s="698"/>
      <c r="AB1156" s="698"/>
      <c r="AC1156" s="720"/>
      <c r="AD1156" s="341"/>
      <c r="AE1156" s="342"/>
      <c r="AF1156" s="342"/>
      <c r="AG1156" s="342"/>
      <c r="AH1156" s="343"/>
      <c r="AI1156" s="346"/>
      <c r="AJ1156" s="347"/>
      <c r="AK1156" s="347"/>
      <c r="AL1156" s="347"/>
      <c r="AM1156" s="347"/>
      <c r="AN1156" s="347"/>
      <c r="AO1156" s="347"/>
      <c r="AP1156" s="347"/>
      <c r="AQ1156" s="347"/>
      <c r="AR1156" s="347"/>
      <c r="AS1156" s="347"/>
      <c r="AT1156" s="347"/>
      <c r="AU1156" s="348"/>
      <c r="AV1156" s="697"/>
      <c r="AW1156" s="698"/>
      <c r="AX1156" s="698"/>
      <c r="AY1156" s="699"/>
    </row>
    <row r="1157" spans="2:51" ht="24.75" customHeight="1">
      <c r="B1157" s="313"/>
      <c r="C1157" s="314"/>
      <c r="D1157" s="314"/>
      <c r="E1157" s="314"/>
      <c r="F1157" s="314"/>
      <c r="G1157" s="315"/>
      <c r="H1157" s="341"/>
      <c r="I1157" s="342"/>
      <c r="J1157" s="342"/>
      <c r="K1157" s="342"/>
      <c r="L1157" s="343"/>
      <c r="M1157" s="346"/>
      <c r="N1157" s="347"/>
      <c r="O1157" s="347"/>
      <c r="P1157" s="347"/>
      <c r="Q1157" s="347"/>
      <c r="R1157" s="347"/>
      <c r="S1157" s="347"/>
      <c r="T1157" s="347"/>
      <c r="U1157" s="347"/>
      <c r="V1157" s="347"/>
      <c r="W1157" s="347"/>
      <c r="X1157" s="347"/>
      <c r="Y1157" s="348"/>
      <c r="Z1157" s="697"/>
      <c r="AA1157" s="698"/>
      <c r="AB1157" s="698"/>
      <c r="AC1157" s="720"/>
      <c r="AD1157" s="341"/>
      <c r="AE1157" s="342"/>
      <c r="AF1157" s="342"/>
      <c r="AG1157" s="342"/>
      <c r="AH1157" s="343"/>
      <c r="AI1157" s="346"/>
      <c r="AJ1157" s="347"/>
      <c r="AK1157" s="347"/>
      <c r="AL1157" s="347"/>
      <c r="AM1157" s="347"/>
      <c r="AN1157" s="347"/>
      <c r="AO1157" s="347"/>
      <c r="AP1157" s="347"/>
      <c r="AQ1157" s="347"/>
      <c r="AR1157" s="347"/>
      <c r="AS1157" s="347"/>
      <c r="AT1157" s="347"/>
      <c r="AU1157" s="348"/>
      <c r="AV1157" s="697"/>
      <c r="AW1157" s="698"/>
      <c r="AX1157" s="698"/>
      <c r="AY1157" s="699"/>
    </row>
    <row r="1158" spans="2:51" ht="24.75" customHeight="1">
      <c r="B1158" s="313"/>
      <c r="C1158" s="314"/>
      <c r="D1158" s="314"/>
      <c r="E1158" s="314"/>
      <c r="F1158" s="314"/>
      <c r="G1158" s="315"/>
      <c r="H1158" s="341"/>
      <c r="I1158" s="342"/>
      <c r="J1158" s="342"/>
      <c r="K1158" s="342"/>
      <c r="L1158" s="343"/>
      <c r="M1158" s="346"/>
      <c r="N1158" s="347"/>
      <c r="O1158" s="347"/>
      <c r="P1158" s="347"/>
      <c r="Q1158" s="347"/>
      <c r="R1158" s="347"/>
      <c r="S1158" s="347"/>
      <c r="T1158" s="347"/>
      <c r="U1158" s="347"/>
      <c r="V1158" s="347"/>
      <c r="W1158" s="347"/>
      <c r="X1158" s="347"/>
      <c r="Y1158" s="348"/>
      <c r="Z1158" s="697"/>
      <c r="AA1158" s="698"/>
      <c r="AB1158" s="698"/>
      <c r="AC1158" s="720"/>
      <c r="AD1158" s="341"/>
      <c r="AE1158" s="342"/>
      <c r="AF1158" s="342"/>
      <c r="AG1158" s="342"/>
      <c r="AH1158" s="343"/>
      <c r="AI1158" s="346"/>
      <c r="AJ1158" s="347"/>
      <c r="AK1158" s="347"/>
      <c r="AL1158" s="347"/>
      <c r="AM1158" s="347"/>
      <c r="AN1158" s="347"/>
      <c r="AO1158" s="347"/>
      <c r="AP1158" s="347"/>
      <c r="AQ1158" s="347"/>
      <c r="AR1158" s="347"/>
      <c r="AS1158" s="347"/>
      <c r="AT1158" s="347"/>
      <c r="AU1158" s="348"/>
      <c r="AV1158" s="697"/>
      <c r="AW1158" s="698"/>
      <c r="AX1158" s="698"/>
      <c r="AY1158" s="699"/>
    </row>
    <row r="1159" spans="2:51" ht="24.75" customHeight="1">
      <c r="B1159" s="313"/>
      <c r="C1159" s="314"/>
      <c r="D1159" s="314"/>
      <c r="E1159" s="314"/>
      <c r="F1159" s="314"/>
      <c r="G1159" s="315"/>
      <c r="H1159" s="341"/>
      <c r="I1159" s="342"/>
      <c r="J1159" s="342"/>
      <c r="K1159" s="342"/>
      <c r="L1159" s="343"/>
      <c r="M1159" s="346"/>
      <c r="N1159" s="347"/>
      <c r="O1159" s="347"/>
      <c r="P1159" s="347"/>
      <c r="Q1159" s="347"/>
      <c r="R1159" s="347"/>
      <c r="S1159" s="347"/>
      <c r="T1159" s="347"/>
      <c r="U1159" s="347"/>
      <c r="V1159" s="347"/>
      <c r="W1159" s="347"/>
      <c r="X1159" s="347"/>
      <c r="Y1159" s="348"/>
      <c r="Z1159" s="697"/>
      <c r="AA1159" s="698"/>
      <c r="AB1159" s="698"/>
      <c r="AC1159" s="698"/>
      <c r="AD1159" s="341"/>
      <c r="AE1159" s="342"/>
      <c r="AF1159" s="342"/>
      <c r="AG1159" s="342"/>
      <c r="AH1159" s="343"/>
      <c r="AI1159" s="346"/>
      <c r="AJ1159" s="347"/>
      <c r="AK1159" s="347"/>
      <c r="AL1159" s="347"/>
      <c r="AM1159" s="347"/>
      <c r="AN1159" s="347"/>
      <c r="AO1159" s="347"/>
      <c r="AP1159" s="347"/>
      <c r="AQ1159" s="347"/>
      <c r="AR1159" s="347"/>
      <c r="AS1159" s="347"/>
      <c r="AT1159" s="347"/>
      <c r="AU1159" s="348"/>
      <c r="AV1159" s="697"/>
      <c r="AW1159" s="698"/>
      <c r="AX1159" s="698"/>
      <c r="AY1159" s="699"/>
    </row>
    <row r="1160" spans="2:51" ht="24.75" customHeight="1">
      <c r="B1160" s="313"/>
      <c r="C1160" s="314"/>
      <c r="D1160" s="314"/>
      <c r="E1160" s="314"/>
      <c r="F1160" s="314"/>
      <c r="G1160" s="315"/>
      <c r="H1160" s="341"/>
      <c r="I1160" s="342"/>
      <c r="J1160" s="342"/>
      <c r="K1160" s="342"/>
      <c r="L1160" s="343"/>
      <c r="M1160" s="346"/>
      <c r="N1160" s="347"/>
      <c r="O1160" s="347"/>
      <c r="P1160" s="347"/>
      <c r="Q1160" s="347"/>
      <c r="R1160" s="347"/>
      <c r="S1160" s="347"/>
      <c r="T1160" s="347"/>
      <c r="U1160" s="347"/>
      <c r="V1160" s="347"/>
      <c r="W1160" s="347"/>
      <c r="X1160" s="347"/>
      <c r="Y1160" s="348"/>
      <c r="Z1160" s="697"/>
      <c r="AA1160" s="698"/>
      <c r="AB1160" s="698"/>
      <c r="AC1160" s="698"/>
      <c r="AD1160" s="341"/>
      <c r="AE1160" s="342"/>
      <c r="AF1160" s="342"/>
      <c r="AG1160" s="342"/>
      <c r="AH1160" s="343"/>
      <c r="AI1160" s="346"/>
      <c r="AJ1160" s="347"/>
      <c r="AK1160" s="347"/>
      <c r="AL1160" s="347"/>
      <c r="AM1160" s="347"/>
      <c r="AN1160" s="347"/>
      <c r="AO1160" s="347"/>
      <c r="AP1160" s="347"/>
      <c r="AQ1160" s="347"/>
      <c r="AR1160" s="347"/>
      <c r="AS1160" s="347"/>
      <c r="AT1160" s="347"/>
      <c r="AU1160" s="348"/>
      <c r="AV1160" s="697"/>
      <c r="AW1160" s="698"/>
      <c r="AX1160" s="698"/>
      <c r="AY1160" s="699"/>
    </row>
    <row r="1161" spans="2:51" ht="24.75" customHeight="1">
      <c r="B1161" s="313"/>
      <c r="C1161" s="314"/>
      <c r="D1161" s="314"/>
      <c r="E1161" s="314"/>
      <c r="F1161" s="314"/>
      <c r="G1161" s="315"/>
      <c r="H1161" s="341"/>
      <c r="I1161" s="342"/>
      <c r="J1161" s="342"/>
      <c r="K1161" s="342"/>
      <c r="L1161" s="343"/>
      <c r="M1161" s="346"/>
      <c r="N1161" s="347"/>
      <c r="O1161" s="347"/>
      <c r="P1161" s="347"/>
      <c r="Q1161" s="347"/>
      <c r="R1161" s="347"/>
      <c r="S1161" s="347"/>
      <c r="T1161" s="347"/>
      <c r="U1161" s="347"/>
      <c r="V1161" s="347"/>
      <c r="W1161" s="347"/>
      <c r="X1161" s="347"/>
      <c r="Y1161" s="348"/>
      <c r="Z1161" s="697"/>
      <c r="AA1161" s="698"/>
      <c r="AB1161" s="698"/>
      <c r="AC1161" s="698"/>
      <c r="AD1161" s="341"/>
      <c r="AE1161" s="342"/>
      <c r="AF1161" s="342"/>
      <c r="AG1161" s="342"/>
      <c r="AH1161" s="343"/>
      <c r="AI1161" s="346"/>
      <c r="AJ1161" s="347"/>
      <c r="AK1161" s="347"/>
      <c r="AL1161" s="347"/>
      <c r="AM1161" s="347"/>
      <c r="AN1161" s="347"/>
      <c r="AO1161" s="347"/>
      <c r="AP1161" s="347"/>
      <c r="AQ1161" s="347"/>
      <c r="AR1161" s="347"/>
      <c r="AS1161" s="347"/>
      <c r="AT1161" s="347"/>
      <c r="AU1161" s="348"/>
      <c r="AV1161" s="697"/>
      <c r="AW1161" s="698"/>
      <c r="AX1161" s="698"/>
      <c r="AY1161" s="699"/>
    </row>
    <row r="1162" spans="2:51" ht="24.75" customHeight="1">
      <c r="B1162" s="313"/>
      <c r="C1162" s="314"/>
      <c r="D1162" s="314"/>
      <c r="E1162" s="314"/>
      <c r="F1162" s="314"/>
      <c r="G1162" s="315"/>
      <c r="H1162" s="642"/>
      <c r="I1162" s="595"/>
      <c r="J1162" s="595"/>
      <c r="K1162" s="595"/>
      <c r="L1162" s="596"/>
      <c r="M1162" s="643"/>
      <c r="N1162" s="644"/>
      <c r="O1162" s="644"/>
      <c r="P1162" s="644"/>
      <c r="Q1162" s="644"/>
      <c r="R1162" s="644"/>
      <c r="S1162" s="644"/>
      <c r="T1162" s="644"/>
      <c r="U1162" s="644"/>
      <c r="V1162" s="644"/>
      <c r="W1162" s="644"/>
      <c r="X1162" s="644"/>
      <c r="Y1162" s="645"/>
      <c r="Z1162" s="646"/>
      <c r="AA1162" s="647"/>
      <c r="AB1162" s="647"/>
      <c r="AC1162" s="647"/>
      <c r="AD1162" s="642"/>
      <c r="AE1162" s="595"/>
      <c r="AF1162" s="595"/>
      <c r="AG1162" s="595"/>
      <c r="AH1162" s="596"/>
      <c r="AI1162" s="643"/>
      <c r="AJ1162" s="644"/>
      <c r="AK1162" s="644"/>
      <c r="AL1162" s="644"/>
      <c r="AM1162" s="644"/>
      <c r="AN1162" s="644"/>
      <c r="AO1162" s="644"/>
      <c r="AP1162" s="644"/>
      <c r="AQ1162" s="644"/>
      <c r="AR1162" s="644"/>
      <c r="AS1162" s="644"/>
      <c r="AT1162" s="644"/>
      <c r="AU1162" s="645"/>
      <c r="AV1162" s="646"/>
      <c r="AW1162" s="647"/>
      <c r="AX1162" s="647"/>
      <c r="AY1162" s="648"/>
    </row>
    <row r="1163" spans="2:51" ht="24.75" customHeight="1">
      <c r="B1163" s="313"/>
      <c r="C1163" s="314"/>
      <c r="D1163" s="314"/>
      <c r="E1163" s="314"/>
      <c r="F1163" s="314"/>
      <c r="G1163" s="315"/>
      <c r="H1163" s="716" t="s">
        <v>35</v>
      </c>
      <c r="I1163" s="368"/>
      <c r="J1163" s="368"/>
      <c r="K1163" s="368"/>
      <c r="L1163" s="368"/>
      <c r="M1163" s="717"/>
      <c r="N1163" s="718"/>
      <c r="O1163" s="718"/>
      <c r="P1163" s="718"/>
      <c r="Q1163" s="718"/>
      <c r="R1163" s="718"/>
      <c r="S1163" s="718"/>
      <c r="T1163" s="718"/>
      <c r="U1163" s="718"/>
      <c r="V1163" s="718"/>
      <c r="W1163" s="718"/>
      <c r="X1163" s="718"/>
      <c r="Y1163" s="719"/>
      <c r="Z1163" s="1005">
        <f>SUM(Z1155:AC1162)</f>
        <v>0.7</v>
      </c>
      <c r="AA1163" s="1006"/>
      <c r="AB1163" s="1006"/>
      <c r="AC1163" s="1007"/>
      <c r="AD1163" s="716" t="s">
        <v>35</v>
      </c>
      <c r="AE1163" s="368"/>
      <c r="AF1163" s="368"/>
      <c r="AG1163" s="368"/>
      <c r="AH1163" s="368"/>
      <c r="AI1163" s="717"/>
      <c r="AJ1163" s="718"/>
      <c r="AK1163" s="718"/>
      <c r="AL1163" s="718"/>
      <c r="AM1163" s="718"/>
      <c r="AN1163" s="718"/>
      <c r="AO1163" s="718"/>
      <c r="AP1163" s="718"/>
      <c r="AQ1163" s="718"/>
      <c r="AR1163" s="718"/>
      <c r="AS1163" s="718"/>
      <c r="AT1163" s="718"/>
      <c r="AU1163" s="719"/>
      <c r="AV1163" s="639">
        <f>SUM(AV1155:AY1162)</f>
        <v>0</v>
      </c>
      <c r="AW1163" s="640"/>
      <c r="AX1163" s="640"/>
      <c r="AY1163" s="641"/>
    </row>
    <row r="1164" spans="2:51" ht="24.75" customHeight="1">
      <c r="B1164" s="313"/>
      <c r="C1164" s="314"/>
      <c r="D1164" s="314"/>
      <c r="E1164" s="314"/>
      <c r="F1164" s="314"/>
      <c r="G1164" s="315"/>
      <c r="H1164" s="721" t="s">
        <v>1285</v>
      </c>
      <c r="I1164" s="724"/>
      <c r="J1164" s="724"/>
      <c r="K1164" s="724"/>
      <c r="L1164" s="724"/>
      <c r="M1164" s="724"/>
      <c r="N1164" s="724"/>
      <c r="O1164" s="724"/>
      <c r="P1164" s="724"/>
      <c r="Q1164" s="724"/>
      <c r="R1164" s="724"/>
      <c r="S1164" s="724"/>
      <c r="T1164" s="724"/>
      <c r="U1164" s="724"/>
      <c r="V1164" s="724"/>
      <c r="W1164" s="724"/>
      <c r="X1164" s="724"/>
      <c r="Y1164" s="724"/>
      <c r="Z1164" s="724"/>
      <c r="AA1164" s="724"/>
      <c r="AB1164" s="724"/>
      <c r="AC1164" s="737"/>
      <c r="AD1164" s="721" t="s">
        <v>1284</v>
      </c>
      <c r="AE1164" s="724"/>
      <c r="AF1164" s="724"/>
      <c r="AG1164" s="724"/>
      <c r="AH1164" s="724"/>
      <c r="AI1164" s="724"/>
      <c r="AJ1164" s="724"/>
      <c r="AK1164" s="724"/>
      <c r="AL1164" s="724"/>
      <c r="AM1164" s="724"/>
      <c r="AN1164" s="724"/>
      <c r="AO1164" s="724"/>
      <c r="AP1164" s="724"/>
      <c r="AQ1164" s="724"/>
      <c r="AR1164" s="724"/>
      <c r="AS1164" s="724"/>
      <c r="AT1164" s="724"/>
      <c r="AU1164" s="724"/>
      <c r="AV1164" s="724"/>
      <c r="AW1164" s="724"/>
      <c r="AX1164" s="724"/>
      <c r="AY1164" s="725"/>
    </row>
    <row r="1165" spans="2:51" ht="24.75" customHeight="1">
      <c r="B1165" s="313"/>
      <c r="C1165" s="314"/>
      <c r="D1165" s="314"/>
      <c r="E1165" s="314"/>
      <c r="F1165" s="314"/>
      <c r="G1165" s="315"/>
      <c r="H1165" s="726" t="s">
        <v>60</v>
      </c>
      <c r="I1165" s="519"/>
      <c r="J1165" s="519"/>
      <c r="K1165" s="519"/>
      <c r="L1165" s="519"/>
      <c r="M1165" s="329" t="s">
        <v>143</v>
      </c>
      <c r="N1165" s="290"/>
      <c r="O1165" s="290"/>
      <c r="P1165" s="290"/>
      <c r="Q1165" s="290"/>
      <c r="R1165" s="290"/>
      <c r="S1165" s="290"/>
      <c r="T1165" s="290"/>
      <c r="U1165" s="290"/>
      <c r="V1165" s="290"/>
      <c r="W1165" s="290"/>
      <c r="X1165" s="290"/>
      <c r="Y1165" s="731"/>
      <c r="Z1165" s="323" t="s">
        <v>144</v>
      </c>
      <c r="AA1165" s="732"/>
      <c r="AB1165" s="732"/>
      <c r="AC1165" s="738"/>
      <c r="AD1165" s="726" t="s">
        <v>60</v>
      </c>
      <c r="AE1165" s="519"/>
      <c r="AF1165" s="519"/>
      <c r="AG1165" s="519"/>
      <c r="AH1165" s="519"/>
      <c r="AI1165" s="329" t="s">
        <v>143</v>
      </c>
      <c r="AJ1165" s="290"/>
      <c r="AK1165" s="290"/>
      <c r="AL1165" s="290"/>
      <c r="AM1165" s="290"/>
      <c r="AN1165" s="290"/>
      <c r="AO1165" s="290"/>
      <c r="AP1165" s="290"/>
      <c r="AQ1165" s="290"/>
      <c r="AR1165" s="290"/>
      <c r="AS1165" s="290"/>
      <c r="AT1165" s="290"/>
      <c r="AU1165" s="731"/>
      <c r="AV1165" s="323" t="s">
        <v>144</v>
      </c>
      <c r="AW1165" s="732"/>
      <c r="AX1165" s="732"/>
      <c r="AY1165" s="733"/>
    </row>
    <row r="1166" spans="2:51" ht="24.75" customHeight="1">
      <c r="B1166" s="313"/>
      <c r="C1166" s="314"/>
      <c r="D1166" s="314"/>
      <c r="E1166" s="314"/>
      <c r="F1166" s="314"/>
      <c r="G1166" s="315"/>
      <c r="H1166" s="703"/>
      <c r="I1166" s="600"/>
      <c r="J1166" s="600"/>
      <c r="K1166" s="600"/>
      <c r="L1166" s="601"/>
      <c r="M1166" s="704"/>
      <c r="N1166" s="734"/>
      <c r="O1166" s="734"/>
      <c r="P1166" s="734"/>
      <c r="Q1166" s="734"/>
      <c r="R1166" s="734"/>
      <c r="S1166" s="734"/>
      <c r="T1166" s="734"/>
      <c r="U1166" s="734"/>
      <c r="V1166" s="734"/>
      <c r="W1166" s="734"/>
      <c r="X1166" s="734"/>
      <c r="Y1166" s="735"/>
      <c r="Z1166" s="694"/>
      <c r="AA1166" s="695"/>
      <c r="AB1166" s="695"/>
      <c r="AC1166" s="739"/>
      <c r="AD1166" s="703"/>
      <c r="AE1166" s="600"/>
      <c r="AF1166" s="600"/>
      <c r="AG1166" s="600"/>
      <c r="AH1166" s="601"/>
      <c r="AI1166" s="704"/>
      <c r="AJ1166" s="734"/>
      <c r="AK1166" s="734"/>
      <c r="AL1166" s="734"/>
      <c r="AM1166" s="734"/>
      <c r="AN1166" s="734"/>
      <c r="AO1166" s="734"/>
      <c r="AP1166" s="734"/>
      <c r="AQ1166" s="734"/>
      <c r="AR1166" s="734"/>
      <c r="AS1166" s="734"/>
      <c r="AT1166" s="734"/>
      <c r="AU1166" s="735"/>
      <c r="AV1166" s="694"/>
      <c r="AW1166" s="695"/>
      <c r="AX1166" s="695"/>
      <c r="AY1166" s="696"/>
    </row>
    <row r="1167" spans="2:51" ht="24.75" customHeight="1">
      <c r="B1167" s="313"/>
      <c r="C1167" s="314"/>
      <c r="D1167" s="314"/>
      <c r="E1167" s="314"/>
      <c r="F1167" s="314"/>
      <c r="G1167" s="315"/>
      <c r="H1167" s="341"/>
      <c r="I1167" s="342"/>
      <c r="J1167" s="342"/>
      <c r="K1167" s="342"/>
      <c r="L1167" s="343"/>
      <c r="M1167" s="346"/>
      <c r="N1167" s="347"/>
      <c r="O1167" s="347"/>
      <c r="P1167" s="347"/>
      <c r="Q1167" s="347"/>
      <c r="R1167" s="347"/>
      <c r="S1167" s="347"/>
      <c r="T1167" s="347"/>
      <c r="U1167" s="347"/>
      <c r="V1167" s="347"/>
      <c r="W1167" s="347"/>
      <c r="X1167" s="347"/>
      <c r="Y1167" s="348"/>
      <c r="Z1167" s="697"/>
      <c r="AA1167" s="698"/>
      <c r="AB1167" s="698"/>
      <c r="AC1167" s="720"/>
      <c r="AD1167" s="341"/>
      <c r="AE1167" s="342"/>
      <c r="AF1167" s="342"/>
      <c r="AG1167" s="342"/>
      <c r="AH1167" s="343"/>
      <c r="AI1167" s="346"/>
      <c r="AJ1167" s="347"/>
      <c r="AK1167" s="347"/>
      <c r="AL1167" s="347"/>
      <c r="AM1167" s="347"/>
      <c r="AN1167" s="347"/>
      <c r="AO1167" s="347"/>
      <c r="AP1167" s="347"/>
      <c r="AQ1167" s="347"/>
      <c r="AR1167" s="347"/>
      <c r="AS1167" s="347"/>
      <c r="AT1167" s="347"/>
      <c r="AU1167" s="348"/>
      <c r="AV1167" s="697"/>
      <c r="AW1167" s="698"/>
      <c r="AX1167" s="698"/>
      <c r="AY1167" s="699"/>
    </row>
    <row r="1168" spans="2:51" ht="24.75" customHeight="1">
      <c r="B1168" s="313"/>
      <c r="C1168" s="314"/>
      <c r="D1168" s="314"/>
      <c r="E1168" s="314"/>
      <c r="F1168" s="314"/>
      <c r="G1168" s="315"/>
      <c r="H1168" s="341"/>
      <c r="I1168" s="342"/>
      <c r="J1168" s="342"/>
      <c r="K1168" s="342"/>
      <c r="L1168" s="343"/>
      <c r="M1168" s="346"/>
      <c r="N1168" s="347"/>
      <c r="O1168" s="347"/>
      <c r="P1168" s="347"/>
      <c r="Q1168" s="347"/>
      <c r="R1168" s="347"/>
      <c r="S1168" s="347"/>
      <c r="T1168" s="347"/>
      <c r="U1168" s="347"/>
      <c r="V1168" s="347"/>
      <c r="W1168" s="347"/>
      <c r="X1168" s="347"/>
      <c r="Y1168" s="348"/>
      <c r="Z1168" s="697"/>
      <c r="AA1168" s="698"/>
      <c r="AB1168" s="698"/>
      <c r="AC1168" s="720"/>
      <c r="AD1168" s="341"/>
      <c r="AE1168" s="342"/>
      <c r="AF1168" s="342"/>
      <c r="AG1168" s="342"/>
      <c r="AH1168" s="343"/>
      <c r="AI1168" s="346"/>
      <c r="AJ1168" s="347"/>
      <c r="AK1168" s="347"/>
      <c r="AL1168" s="347"/>
      <c r="AM1168" s="347"/>
      <c r="AN1168" s="347"/>
      <c r="AO1168" s="347"/>
      <c r="AP1168" s="347"/>
      <c r="AQ1168" s="347"/>
      <c r="AR1168" s="347"/>
      <c r="AS1168" s="347"/>
      <c r="AT1168" s="347"/>
      <c r="AU1168" s="348"/>
      <c r="AV1168" s="697"/>
      <c r="AW1168" s="698"/>
      <c r="AX1168" s="698"/>
      <c r="AY1168" s="699"/>
    </row>
    <row r="1169" spans="2:51" ht="24.75" customHeight="1">
      <c r="B1169" s="313"/>
      <c r="C1169" s="314"/>
      <c r="D1169" s="314"/>
      <c r="E1169" s="314"/>
      <c r="F1169" s="314"/>
      <c r="G1169" s="315"/>
      <c r="H1169" s="341"/>
      <c r="I1169" s="342"/>
      <c r="J1169" s="342"/>
      <c r="K1169" s="342"/>
      <c r="L1169" s="343"/>
      <c r="M1169" s="346"/>
      <c r="N1169" s="347"/>
      <c r="O1169" s="347"/>
      <c r="P1169" s="347"/>
      <c r="Q1169" s="347"/>
      <c r="R1169" s="347"/>
      <c r="S1169" s="347"/>
      <c r="T1169" s="347"/>
      <c r="U1169" s="347"/>
      <c r="V1169" s="347"/>
      <c r="W1169" s="347"/>
      <c r="X1169" s="347"/>
      <c r="Y1169" s="348"/>
      <c r="Z1169" s="697"/>
      <c r="AA1169" s="698"/>
      <c r="AB1169" s="698"/>
      <c r="AC1169" s="720"/>
      <c r="AD1169" s="341"/>
      <c r="AE1169" s="342"/>
      <c r="AF1169" s="342"/>
      <c r="AG1169" s="342"/>
      <c r="AH1169" s="343"/>
      <c r="AI1169" s="346"/>
      <c r="AJ1169" s="347"/>
      <c r="AK1169" s="347"/>
      <c r="AL1169" s="347"/>
      <c r="AM1169" s="347"/>
      <c r="AN1169" s="347"/>
      <c r="AO1169" s="347"/>
      <c r="AP1169" s="347"/>
      <c r="AQ1169" s="347"/>
      <c r="AR1169" s="347"/>
      <c r="AS1169" s="347"/>
      <c r="AT1169" s="347"/>
      <c r="AU1169" s="348"/>
      <c r="AV1169" s="697"/>
      <c r="AW1169" s="698"/>
      <c r="AX1169" s="698"/>
      <c r="AY1169" s="699"/>
    </row>
    <row r="1170" spans="2:51" ht="24.75" customHeight="1">
      <c r="B1170" s="313"/>
      <c r="C1170" s="314"/>
      <c r="D1170" s="314"/>
      <c r="E1170" s="314"/>
      <c r="F1170" s="314"/>
      <c r="G1170" s="315"/>
      <c r="H1170" s="341"/>
      <c r="I1170" s="342"/>
      <c r="J1170" s="342"/>
      <c r="K1170" s="342"/>
      <c r="L1170" s="343"/>
      <c r="M1170" s="346"/>
      <c r="N1170" s="347"/>
      <c r="O1170" s="347"/>
      <c r="P1170" s="347"/>
      <c r="Q1170" s="347"/>
      <c r="R1170" s="347"/>
      <c r="S1170" s="347"/>
      <c r="T1170" s="347"/>
      <c r="U1170" s="347"/>
      <c r="V1170" s="347"/>
      <c r="W1170" s="347"/>
      <c r="X1170" s="347"/>
      <c r="Y1170" s="348"/>
      <c r="Z1170" s="697"/>
      <c r="AA1170" s="698"/>
      <c r="AB1170" s="698"/>
      <c r="AC1170" s="698"/>
      <c r="AD1170" s="341"/>
      <c r="AE1170" s="342"/>
      <c r="AF1170" s="342"/>
      <c r="AG1170" s="342"/>
      <c r="AH1170" s="343"/>
      <c r="AI1170" s="346"/>
      <c r="AJ1170" s="347"/>
      <c r="AK1170" s="347"/>
      <c r="AL1170" s="347"/>
      <c r="AM1170" s="347"/>
      <c r="AN1170" s="347"/>
      <c r="AO1170" s="347"/>
      <c r="AP1170" s="347"/>
      <c r="AQ1170" s="347"/>
      <c r="AR1170" s="347"/>
      <c r="AS1170" s="347"/>
      <c r="AT1170" s="347"/>
      <c r="AU1170" s="348"/>
      <c r="AV1170" s="697"/>
      <c r="AW1170" s="698"/>
      <c r="AX1170" s="698"/>
      <c r="AY1170" s="699"/>
    </row>
    <row r="1171" spans="2:51" ht="24.75" customHeight="1">
      <c r="B1171" s="313"/>
      <c r="C1171" s="314"/>
      <c r="D1171" s="314"/>
      <c r="E1171" s="314"/>
      <c r="F1171" s="314"/>
      <c r="G1171" s="315"/>
      <c r="H1171" s="341"/>
      <c r="I1171" s="342"/>
      <c r="J1171" s="342"/>
      <c r="K1171" s="342"/>
      <c r="L1171" s="343"/>
      <c r="M1171" s="346"/>
      <c r="N1171" s="347"/>
      <c r="O1171" s="347"/>
      <c r="P1171" s="347"/>
      <c r="Q1171" s="347"/>
      <c r="R1171" s="347"/>
      <c r="S1171" s="347"/>
      <c r="T1171" s="347"/>
      <c r="U1171" s="347"/>
      <c r="V1171" s="347"/>
      <c r="W1171" s="347"/>
      <c r="X1171" s="347"/>
      <c r="Y1171" s="348"/>
      <c r="Z1171" s="697"/>
      <c r="AA1171" s="698"/>
      <c r="AB1171" s="698"/>
      <c r="AC1171" s="698"/>
      <c r="AD1171" s="341"/>
      <c r="AE1171" s="342"/>
      <c r="AF1171" s="342"/>
      <c r="AG1171" s="342"/>
      <c r="AH1171" s="343"/>
      <c r="AI1171" s="346"/>
      <c r="AJ1171" s="347"/>
      <c r="AK1171" s="347"/>
      <c r="AL1171" s="347"/>
      <c r="AM1171" s="347"/>
      <c r="AN1171" s="347"/>
      <c r="AO1171" s="347"/>
      <c r="AP1171" s="347"/>
      <c r="AQ1171" s="347"/>
      <c r="AR1171" s="347"/>
      <c r="AS1171" s="347"/>
      <c r="AT1171" s="347"/>
      <c r="AU1171" s="348"/>
      <c r="AV1171" s="697"/>
      <c r="AW1171" s="698"/>
      <c r="AX1171" s="698"/>
      <c r="AY1171" s="699"/>
    </row>
    <row r="1172" spans="2:51" ht="24.75" customHeight="1">
      <c r="B1172" s="313"/>
      <c r="C1172" s="314"/>
      <c r="D1172" s="314"/>
      <c r="E1172" s="314"/>
      <c r="F1172" s="314"/>
      <c r="G1172" s="315"/>
      <c r="H1172" s="341"/>
      <c r="I1172" s="342"/>
      <c r="J1172" s="342"/>
      <c r="K1172" s="342"/>
      <c r="L1172" s="343"/>
      <c r="M1172" s="346"/>
      <c r="N1172" s="347"/>
      <c r="O1172" s="347"/>
      <c r="P1172" s="347"/>
      <c r="Q1172" s="347"/>
      <c r="R1172" s="347"/>
      <c r="S1172" s="347"/>
      <c r="T1172" s="347"/>
      <c r="U1172" s="347"/>
      <c r="V1172" s="347"/>
      <c r="W1172" s="347"/>
      <c r="X1172" s="347"/>
      <c r="Y1172" s="348"/>
      <c r="Z1172" s="697"/>
      <c r="AA1172" s="698"/>
      <c r="AB1172" s="698"/>
      <c r="AC1172" s="698"/>
      <c r="AD1172" s="341"/>
      <c r="AE1172" s="342"/>
      <c r="AF1172" s="342"/>
      <c r="AG1172" s="342"/>
      <c r="AH1172" s="343"/>
      <c r="AI1172" s="346"/>
      <c r="AJ1172" s="347"/>
      <c r="AK1172" s="347"/>
      <c r="AL1172" s="347"/>
      <c r="AM1172" s="347"/>
      <c r="AN1172" s="347"/>
      <c r="AO1172" s="347"/>
      <c r="AP1172" s="347"/>
      <c r="AQ1172" s="347"/>
      <c r="AR1172" s="347"/>
      <c r="AS1172" s="347"/>
      <c r="AT1172" s="347"/>
      <c r="AU1172" s="348"/>
      <c r="AV1172" s="697"/>
      <c r="AW1172" s="698"/>
      <c r="AX1172" s="698"/>
      <c r="AY1172" s="699"/>
    </row>
    <row r="1173" spans="2:51" ht="24.75" customHeight="1">
      <c r="B1173" s="313"/>
      <c r="C1173" s="314"/>
      <c r="D1173" s="314"/>
      <c r="E1173" s="314"/>
      <c r="F1173" s="314"/>
      <c r="G1173" s="315"/>
      <c r="H1173" s="642"/>
      <c r="I1173" s="595"/>
      <c r="J1173" s="595"/>
      <c r="K1173" s="595"/>
      <c r="L1173" s="596"/>
      <c r="M1173" s="643"/>
      <c r="N1173" s="644"/>
      <c r="O1173" s="644"/>
      <c r="P1173" s="644"/>
      <c r="Q1173" s="644"/>
      <c r="R1173" s="644"/>
      <c r="S1173" s="644"/>
      <c r="T1173" s="644"/>
      <c r="U1173" s="644"/>
      <c r="V1173" s="644"/>
      <c r="W1173" s="644"/>
      <c r="X1173" s="644"/>
      <c r="Y1173" s="645"/>
      <c r="Z1173" s="646"/>
      <c r="AA1173" s="647"/>
      <c r="AB1173" s="647"/>
      <c r="AC1173" s="647"/>
      <c r="AD1173" s="642"/>
      <c r="AE1173" s="595"/>
      <c r="AF1173" s="595"/>
      <c r="AG1173" s="595"/>
      <c r="AH1173" s="596"/>
      <c r="AI1173" s="643"/>
      <c r="AJ1173" s="644"/>
      <c r="AK1173" s="644"/>
      <c r="AL1173" s="644"/>
      <c r="AM1173" s="644"/>
      <c r="AN1173" s="644"/>
      <c r="AO1173" s="644"/>
      <c r="AP1173" s="644"/>
      <c r="AQ1173" s="644"/>
      <c r="AR1173" s="644"/>
      <c r="AS1173" s="644"/>
      <c r="AT1173" s="644"/>
      <c r="AU1173" s="645"/>
      <c r="AV1173" s="646"/>
      <c r="AW1173" s="647"/>
      <c r="AX1173" s="647"/>
      <c r="AY1173" s="648"/>
    </row>
    <row r="1174" spans="2:51" ht="24.75" customHeight="1">
      <c r="B1174" s="313"/>
      <c r="C1174" s="314"/>
      <c r="D1174" s="314"/>
      <c r="E1174" s="314"/>
      <c r="F1174" s="314"/>
      <c r="G1174" s="315"/>
      <c r="H1174" s="716" t="s">
        <v>35</v>
      </c>
      <c r="I1174" s="368"/>
      <c r="J1174" s="368"/>
      <c r="K1174" s="368"/>
      <c r="L1174" s="368"/>
      <c r="M1174" s="717"/>
      <c r="N1174" s="718"/>
      <c r="O1174" s="718"/>
      <c r="P1174" s="718"/>
      <c r="Q1174" s="718"/>
      <c r="R1174" s="718"/>
      <c r="S1174" s="718"/>
      <c r="T1174" s="718"/>
      <c r="U1174" s="718"/>
      <c r="V1174" s="718"/>
      <c r="W1174" s="718"/>
      <c r="X1174" s="718"/>
      <c r="Y1174" s="719"/>
      <c r="Z1174" s="639">
        <f>SUM(Z1166:AC1173)</f>
        <v>0</v>
      </c>
      <c r="AA1174" s="640"/>
      <c r="AB1174" s="640"/>
      <c r="AC1174" s="736"/>
      <c r="AD1174" s="716" t="s">
        <v>35</v>
      </c>
      <c r="AE1174" s="368"/>
      <c r="AF1174" s="368"/>
      <c r="AG1174" s="368"/>
      <c r="AH1174" s="368"/>
      <c r="AI1174" s="717"/>
      <c r="AJ1174" s="718"/>
      <c r="AK1174" s="718"/>
      <c r="AL1174" s="718"/>
      <c r="AM1174" s="718"/>
      <c r="AN1174" s="718"/>
      <c r="AO1174" s="718"/>
      <c r="AP1174" s="718"/>
      <c r="AQ1174" s="718"/>
      <c r="AR1174" s="718"/>
      <c r="AS1174" s="718"/>
      <c r="AT1174" s="718"/>
      <c r="AU1174" s="719"/>
      <c r="AV1174" s="639">
        <f>SUM(AV1166:AY1173)</f>
        <v>0</v>
      </c>
      <c r="AW1174" s="640"/>
      <c r="AX1174" s="640"/>
      <c r="AY1174" s="641"/>
    </row>
    <row r="1175" spans="2:51" ht="24.75" customHeight="1">
      <c r="B1175" s="313"/>
      <c r="C1175" s="314"/>
      <c r="D1175" s="314"/>
      <c r="E1175" s="314"/>
      <c r="F1175" s="314"/>
      <c r="G1175" s="315"/>
      <c r="H1175" s="721" t="s">
        <v>1283</v>
      </c>
      <c r="I1175" s="724"/>
      <c r="J1175" s="724"/>
      <c r="K1175" s="724"/>
      <c r="L1175" s="724"/>
      <c r="M1175" s="724"/>
      <c r="N1175" s="724"/>
      <c r="O1175" s="724"/>
      <c r="P1175" s="724"/>
      <c r="Q1175" s="724"/>
      <c r="R1175" s="724"/>
      <c r="S1175" s="724"/>
      <c r="T1175" s="724"/>
      <c r="U1175" s="724"/>
      <c r="V1175" s="724"/>
      <c r="W1175" s="724"/>
      <c r="X1175" s="724"/>
      <c r="Y1175" s="724"/>
      <c r="Z1175" s="724"/>
      <c r="AA1175" s="724"/>
      <c r="AB1175" s="724"/>
      <c r="AC1175" s="737"/>
      <c r="AD1175" s="721" t="s">
        <v>1282</v>
      </c>
      <c r="AE1175" s="724"/>
      <c r="AF1175" s="724"/>
      <c r="AG1175" s="724"/>
      <c r="AH1175" s="724"/>
      <c r="AI1175" s="724"/>
      <c r="AJ1175" s="724"/>
      <c r="AK1175" s="724"/>
      <c r="AL1175" s="724"/>
      <c r="AM1175" s="724"/>
      <c r="AN1175" s="724"/>
      <c r="AO1175" s="724"/>
      <c r="AP1175" s="724"/>
      <c r="AQ1175" s="724"/>
      <c r="AR1175" s="724"/>
      <c r="AS1175" s="724"/>
      <c r="AT1175" s="724"/>
      <c r="AU1175" s="724"/>
      <c r="AV1175" s="724"/>
      <c r="AW1175" s="724"/>
      <c r="AX1175" s="724"/>
      <c r="AY1175" s="725"/>
    </row>
    <row r="1176" spans="2:51" ht="24.75" customHeight="1">
      <c r="B1176" s="313"/>
      <c r="C1176" s="314"/>
      <c r="D1176" s="314"/>
      <c r="E1176" s="314"/>
      <c r="F1176" s="314"/>
      <c r="G1176" s="315"/>
      <c r="H1176" s="726" t="s">
        <v>60</v>
      </c>
      <c r="I1176" s="519"/>
      <c r="J1176" s="519"/>
      <c r="K1176" s="519"/>
      <c r="L1176" s="519"/>
      <c r="M1176" s="329" t="s">
        <v>143</v>
      </c>
      <c r="N1176" s="290"/>
      <c r="O1176" s="290"/>
      <c r="P1176" s="290"/>
      <c r="Q1176" s="290"/>
      <c r="R1176" s="290"/>
      <c r="S1176" s="290"/>
      <c r="T1176" s="290"/>
      <c r="U1176" s="290"/>
      <c r="V1176" s="290"/>
      <c r="W1176" s="290"/>
      <c r="X1176" s="290"/>
      <c r="Y1176" s="731"/>
      <c r="Z1176" s="323" t="s">
        <v>144</v>
      </c>
      <c r="AA1176" s="732"/>
      <c r="AB1176" s="732"/>
      <c r="AC1176" s="738"/>
      <c r="AD1176" s="726" t="s">
        <v>60</v>
      </c>
      <c r="AE1176" s="519"/>
      <c r="AF1176" s="519"/>
      <c r="AG1176" s="519"/>
      <c r="AH1176" s="519"/>
      <c r="AI1176" s="329" t="s">
        <v>143</v>
      </c>
      <c r="AJ1176" s="290"/>
      <c r="AK1176" s="290"/>
      <c r="AL1176" s="290"/>
      <c r="AM1176" s="290"/>
      <c r="AN1176" s="290"/>
      <c r="AO1176" s="290"/>
      <c r="AP1176" s="290"/>
      <c r="AQ1176" s="290"/>
      <c r="AR1176" s="290"/>
      <c r="AS1176" s="290"/>
      <c r="AT1176" s="290"/>
      <c r="AU1176" s="731"/>
      <c r="AV1176" s="323" t="s">
        <v>144</v>
      </c>
      <c r="AW1176" s="732"/>
      <c r="AX1176" s="732"/>
      <c r="AY1176" s="733"/>
    </row>
    <row r="1177" spans="2:51" ht="24.75" customHeight="1">
      <c r="B1177" s="313"/>
      <c r="C1177" s="314"/>
      <c r="D1177" s="314"/>
      <c r="E1177" s="314"/>
      <c r="F1177" s="314"/>
      <c r="G1177" s="315"/>
      <c r="H1177" s="703"/>
      <c r="I1177" s="600"/>
      <c r="J1177" s="600"/>
      <c r="K1177" s="600"/>
      <c r="L1177" s="601"/>
      <c r="M1177" s="704"/>
      <c r="N1177" s="734"/>
      <c r="O1177" s="734"/>
      <c r="P1177" s="734"/>
      <c r="Q1177" s="734"/>
      <c r="R1177" s="734"/>
      <c r="S1177" s="734"/>
      <c r="T1177" s="734"/>
      <c r="U1177" s="734"/>
      <c r="V1177" s="734"/>
      <c r="W1177" s="734"/>
      <c r="X1177" s="734"/>
      <c r="Y1177" s="735"/>
      <c r="Z1177" s="694"/>
      <c r="AA1177" s="695"/>
      <c r="AB1177" s="695"/>
      <c r="AC1177" s="739"/>
      <c r="AD1177" s="703"/>
      <c r="AE1177" s="600"/>
      <c r="AF1177" s="600"/>
      <c r="AG1177" s="600"/>
      <c r="AH1177" s="601"/>
      <c r="AI1177" s="704"/>
      <c r="AJ1177" s="734"/>
      <c r="AK1177" s="734"/>
      <c r="AL1177" s="734"/>
      <c r="AM1177" s="734"/>
      <c r="AN1177" s="734"/>
      <c r="AO1177" s="734"/>
      <c r="AP1177" s="734"/>
      <c r="AQ1177" s="734"/>
      <c r="AR1177" s="734"/>
      <c r="AS1177" s="734"/>
      <c r="AT1177" s="734"/>
      <c r="AU1177" s="735"/>
      <c r="AV1177" s="694"/>
      <c r="AW1177" s="695"/>
      <c r="AX1177" s="695"/>
      <c r="AY1177" s="696"/>
    </row>
    <row r="1178" spans="2:51" ht="24.75" customHeight="1">
      <c r="B1178" s="313"/>
      <c r="C1178" s="314"/>
      <c r="D1178" s="314"/>
      <c r="E1178" s="314"/>
      <c r="F1178" s="314"/>
      <c r="G1178" s="315"/>
      <c r="H1178" s="341"/>
      <c r="I1178" s="342"/>
      <c r="J1178" s="342"/>
      <c r="K1178" s="342"/>
      <c r="L1178" s="343"/>
      <c r="M1178" s="346"/>
      <c r="N1178" s="347"/>
      <c r="O1178" s="347"/>
      <c r="P1178" s="347"/>
      <c r="Q1178" s="347"/>
      <c r="R1178" s="347"/>
      <c r="S1178" s="347"/>
      <c r="T1178" s="347"/>
      <c r="U1178" s="347"/>
      <c r="V1178" s="347"/>
      <c r="W1178" s="347"/>
      <c r="X1178" s="347"/>
      <c r="Y1178" s="348"/>
      <c r="Z1178" s="697"/>
      <c r="AA1178" s="698"/>
      <c r="AB1178" s="698"/>
      <c r="AC1178" s="720"/>
      <c r="AD1178" s="341"/>
      <c r="AE1178" s="342"/>
      <c r="AF1178" s="342"/>
      <c r="AG1178" s="342"/>
      <c r="AH1178" s="343"/>
      <c r="AI1178" s="346"/>
      <c r="AJ1178" s="347"/>
      <c r="AK1178" s="347"/>
      <c r="AL1178" s="347"/>
      <c r="AM1178" s="347"/>
      <c r="AN1178" s="347"/>
      <c r="AO1178" s="347"/>
      <c r="AP1178" s="347"/>
      <c r="AQ1178" s="347"/>
      <c r="AR1178" s="347"/>
      <c r="AS1178" s="347"/>
      <c r="AT1178" s="347"/>
      <c r="AU1178" s="348"/>
      <c r="AV1178" s="697"/>
      <c r="AW1178" s="698"/>
      <c r="AX1178" s="698"/>
      <c r="AY1178" s="699"/>
    </row>
    <row r="1179" spans="2:51" ht="24.75" customHeight="1">
      <c r="B1179" s="313"/>
      <c r="C1179" s="314"/>
      <c r="D1179" s="314"/>
      <c r="E1179" s="314"/>
      <c r="F1179" s="314"/>
      <c r="G1179" s="315"/>
      <c r="H1179" s="341"/>
      <c r="I1179" s="342"/>
      <c r="J1179" s="342"/>
      <c r="K1179" s="342"/>
      <c r="L1179" s="343"/>
      <c r="M1179" s="346"/>
      <c r="N1179" s="347"/>
      <c r="O1179" s="347"/>
      <c r="P1179" s="347"/>
      <c r="Q1179" s="347"/>
      <c r="R1179" s="347"/>
      <c r="S1179" s="347"/>
      <c r="T1179" s="347"/>
      <c r="U1179" s="347"/>
      <c r="V1179" s="347"/>
      <c r="W1179" s="347"/>
      <c r="X1179" s="347"/>
      <c r="Y1179" s="348"/>
      <c r="Z1179" s="697"/>
      <c r="AA1179" s="698"/>
      <c r="AB1179" s="698"/>
      <c r="AC1179" s="720"/>
      <c r="AD1179" s="341"/>
      <c r="AE1179" s="342"/>
      <c r="AF1179" s="342"/>
      <c r="AG1179" s="342"/>
      <c r="AH1179" s="343"/>
      <c r="AI1179" s="346"/>
      <c r="AJ1179" s="347"/>
      <c r="AK1179" s="347"/>
      <c r="AL1179" s="347"/>
      <c r="AM1179" s="347"/>
      <c r="AN1179" s="347"/>
      <c r="AO1179" s="347"/>
      <c r="AP1179" s="347"/>
      <c r="AQ1179" s="347"/>
      <c r="AR1179" s="347"/>
      <c r="AS1179" s="347"/>
      <c r="AT1179" s="347"/>
      <c r="AU1179" s="348"/>
      <c r="AV1179" s="697"/>
      <c r="AW1179" s="698"/>
      <c r="AX1179" s="698"/>
      <c r="AY1179" s="699"/>
    </row>
    <row r="1180" spans="2:51" ht="24.75" customHeight="1">
      <c r="B1180" s="313"/>
      <c r="C1180" s="314"/>
      <c r="D1180" s="314"/>
      <c r="E1180" s="314"/>
      <c r="F1180" s="314"/>
      <c r="G1180" s="315"/>
      <c r="H1180" s="341"/>
      <c r="I1180" s="342"/>
      <c r="J1180" s="342"/>
      <c r="K1180" s="342"/>
      <c r="L1180" s="343"/>
      <c r="M1180" s="346"/>
      <c r="N1180" s="347"/>
      <c r="O1180" s="347"/>
      <c r="P1180" s="347"/>
      <c r="Q1180" s="347"/>
      <c r="R1180" s="347"/>
      <c r="S1180" s="347"/>
      <c r="T1180" s="347"/>
      <c r="U1180" s="347"/>
      <c r="V1180" s="347"/>
      <c r="W1180" s="347"/>
      <c r="X1180" s="347"/>
      <c r="Y1180" s="348"/>
      <c r="Z1180" s="697"/>
      <c r="AA1180" s="698"/>
      <c r="AB1180" s="698"/>
      <c r="AC1180" s="720"/>
      <c r="AD1180" s="341"/>
      <c r="AE1180" s="342"/>
      <c r="AF1180" s="342"/>
      <c r="AG1180" s="342"/>
      <c r="AH1180" s="343"/>
      <c r="AI1180" s="346"/>
      <c r="AJ1180" s="347"/>
      <c r="AK1180" s="347"/>
      <c r="AL1180" s="347"/>
      <c r="AM1180" s="347"/>
      <c r="AN1180" s="347"/>
      <c r="AO1180" s="347"/>
      <c r="AP1180" s="347"/>
      <c r="AQ1180" s="347"/>
      <c r="AR1180" s="347"/>
      <c r="AS1180" s="347"/>
      <c r="AT1180" s="347"/>
      <c r="AU1180" s="348"/>
      <c r="AV1180" s="697"/>
      <c r="AW1180" s="698"/>
      <c r="AX1180" s="698"/>
      <c r="AY1180" s="699"/>
    </row>
    <row r="1181" spans="2:51" ht="24.75" customHeight="1">
      <c r="B1181" s="313"/>
      <c r="C1181" s="314"/>
      <c r="D1181" s="314"/>
      <c r="E1181" s="314"/>
      <c r="F1181" s="314"/>
      <c r="G1181" s="315"/>
      <c r="H1181" s="341"/>
      <c r="I1181" s="342"/>
      <c r="J1181" s="342"/>
      <c r="K1181" s="342"/>
      <c r="L1181" s="343"/>
      <c r="M1181" s="346"/>
      <c r="N1181" s="347"/>
      <c r="O1181" s="347"/>
      <c r="P1181" s="347"/>
      <c r="Q1181" s="347"/>
      <c r="R1181" s="347"/>
      <c r="S1181" s="347"/>
      <c r="T1181" s="347"/>
      <c r="U1181" s="347"/>
      <c r="V1181" s="347"/>
      <c r="W1181" s="347"/>
      <c r="X1181" s="347"/>
      <c r="Y1181" s="348"/>
      <c r="Z1181" s="697"/>
      <c r="AA1181" s="698"/>
      <c r="AB1181" s="698"/>
      <c r="AC1181" s="698"/>
      <c r="AD1181" s="341"/>
      <c r="AE1181" s="342"/>
      <c r="AF1181" s="342"/>
      <c r="AG1181" s="342"/>
      <c r="AH1181" s="343"/>
      <c r="AI1181" s="346"/>
      <c r="AJ1181" s="347"/>
      <c r="AK1181" s="347"/>
      <c r="AL1181" s="347"/>
      <c r="AM1181" s="347"/>
      <c r="AN1181" s="347"/>
      <c r="AO1181" s="347"/>
      <c r="AP1181" s="347"/>
      <c r="AQ1181" s="347"/>
      <c r="AR1181" s="347"/>
      <c r="AS1181" s="347"/>
      <c r="AT1181" s="347"/>
      <c r="AU1181" s="348"/>
      <c r="AV1181" s="697"/>
      <c r="AW1181" s="698"/>
      <c r="AX1181" s="698"/>
      <c r="AY1181" s="699"/>
    </row>
    <row r="1182" spans="2:51" ht="24.75" customHeight="1">
      <c r="B1182" s="313"/>
      <c r="C1182" s="314"/>
      <c r="D1182" s="314"/>
      <c r="E1182" s="314"/>
      <c r="F1182" s="314"/>
      <c r="G1182" s="315"/>
      <c r="H1182" s="341"/>
      <c r="I1182" s="342"/>
      <c r="J1182" s="342"/>
      <c r="K1182" s="342"/>
      <c r="L1182" s="343"/>
      <c r="M1182" s="346"/>
      <c r="N1182" s="347"/>
      <c r="O1182" s="347"/>
      <c r="P1182" s="347"/>
      <c r="Q1182" s="347"/>
      <c r="R1182" s="347"/>
      <c r="S1182" s="347"/>
      <c r="T1182" s="347"/>
      <c r="U1182" s="347"/>
      <c r="V1182" s="347"/>
      <c r="W1182" s="347"/>
      <c r="X1182" s="347"/>
      <c r="Y1182" s="348"/>
      <c r="Z1182" s="697"/>
      <c r="AA1182" s="698"/>
      <c r="AB1182" s="698"/>
      <c r="AC1182" s="698"/>
      <c r="AD1182" s="341"/>
      <c r="AE1182" s="342"/>
      <c r="AF1182" s="342"/>
      <c r="AG1182" s="342"/>
      <c r="AH1182" s="343"/>
      <c r="AI1182" s="346"/>
      <c r="AJ1182" s="347"/>
      <c r="AK1182" s="347"/>
      <c r="AL1182" s="347"/>
      <c r="AM1182" s="347"/>
      <c r="AN1182" s="347"/>
      <c r="AO1182" s="347"/>
      <c r="AP1182" s="347"/>
      <c r="AQ1182" s="347"/>
      <c r="AR1182" s="347"/>
      <c r="AS1182" s="347"/>
      <c r="AT1182" s="347"/>
      <c r="AU1182" s="348"/>
      <c r="AV1182" s="697"/>
      <c r="AW1182" s="698"/>
      <c r="AX1182" s="698"/>
      <c r="AY1182" s="699"/>
    </row>
    <row r="1183" spans="2:51" ht="24.75" customHeight="1">
      <c r="B1183" s="313"/>
      <c r="C1183" s="314"/>
      <c r="D1183" s="314"/>
      <c r="E1183" s="314"/>
      <c r="F1183" s="314"/>
      <c r="G1183" s="315"/>
      <c r="H1183" s="341"/>
      <c r="I1183" s="342"/>
      <c r="J1183" s="342"/>
      <c r="K1183" s="342"/>
      <c r="L1183" s="343"/>
      <c r="M1183" s="346"/>
      <c r="N1183" s="347"/>
      <c r="O1183" s="347"/>
      <c r="P1183" s="347"/>
      <c r="Q1183" s="347"/>
      <c r="R1183" s="347"/>
      <c r="S1183" s="347"/>
      <c r="T1183" s="347"/>
      <c r="U1183" s="347"/>
      <c r="V1183" s="347"/>
      <c r="W1183" s="347"/>
      <c r="X1183" s="347"/>
      <c r="Y1183" s="348"/>
      <c r="Z1183" s="697"/>
      <c r="AA1183" s="698"/>
      <c r="AB1183" s="698"/>
      <c r="AC1183" s="698"/>
      <c r="AD1183" s="341"/>
      <c r="AE1183" s="342"/>
      <c r="AF1183" s="342"/>
      <c r="AG1183" s="342"/>
      <c r="AH1183" s="343"/>
      <c r="AI1183" s="346"/>
      <c r="AJ1183" s="347"/>
      <c r="AK1183" s="347"/>
      <c r="AL1183" s="347"/>
      <c r="AM1183" s="347"/>
      <c r="AN1183" s="347"/>
      <c r="AO1183" s="347"/>
      <c r="AP1183" s="347"/>
      <c r="AQ1183" s="347"/>
      <c r="AR1183" s="347"/>
      <c r="AS1183" s="347"/>
      <c r="AT1183" s="347"/>
      <c r="AU1183" s="348"/>
      <c r="AV1183" s="697"/>
      <c r="AW1183" s="698"/>
      <c r="AX1183" s="698"/>
      <c r="AY1183" s="699"/>
    </row>
    <row r="1184" spans="2:51" ht="24.75" customHeight="1">
      <c r="B1184" s="313"/>
      <c r="C1184" s="314"/>
      <c r="D1184" s="314"/>
      <c r="E1184" s="314"/>
      <c r="F1184" s="314"/>
      <c r="G1184" s="315"/>
      <c r="H1184" s="642"/>
      <c r="I1184" s="595"/>
      <c r="J1184" s="595"/>
      <c r="K1184" s="595"/>
      <c r="L1184" s="596"/>
      <c r="M1184" s="643"/>
      <c r="N1184" s="644"/>
      <c r="O1184" s="644"/>
      <c r="P1184" s="644"/>
      <c r="Q1184" s="644"/>
      <c r="R1184" s="644"/>
      <c r="S1184" s="644"/>
      <c r="T1184" s="644"/>
      <c r="U1184" s="644"/>
      <c r="V1184" s="644"/>
      <c r="W1184" s="644"/>
      <c r="X1184" s="644"/>
      <c r="Y1184" s="645"/>
      <c r="Z1184" s="646"/>
      <c r="AA1184" s="647"/>
      <c r="AB1184" s="647"/>
      <c r="AC1184" s="647"/>
      <c r="AD1184" s="642"/>
      <c r="AE1184" s="595"/>
      <c r="AF1184" s="595"/>
      <c r="AG1184" s="595"/>
      <c r="AH1184" s="596"/>
      <c r="AI1184" s="643"/>
      <c r="AJ1184" s="644"/>
      <c r="AK1184" s="644"/>
      <c r="AL1184" s="644"/>
      <c r="AM1184" s="644"/>
      <c r="AN1184" s="644"/>
      <c r="AO1184" s="644"/>
      <c r="AP1184" s="644"/>
      <c r="AQ1184" s="644"/>
      <c r="AR1184" s="644"/>
      <c r="AS1184" s="644"/>
      <c r="AT1184" s="644"/>
      <c r="AU1184" s="645"/>
      <c r="AV1184" s="646"/>
      <c r="AW1184" s="647"/>
      <c r="AX1184" s="647"/>
      <c r="AY1184" s="648"/>
    </row>
    <row r="1185" spans="2:51" ht="24.75" customHeight="1" thickBot="1">
      <c r="B1185" s="316"/>
      <c r="C1185" s="317"/>
      <c r="D1185" s="317"/>
      <c r="E1185" s="317"/>
      <c r="F1185" s="317"/>
      <c r="G1185" s="318"/>
      <c r="H1185" s="740" t="s">
        <v>35</v>
      </c>
      <c r="I1185" s="741"/>
      <c r="J1185" s="741"/>
      <c r="K1185" s="741"/>
      <c r="L1185" s="741"/>
      <c r="M1185" s="742"/>
      <c r="N1185" s="743"/>
      <c r="O1185" s="743"/>
      <c r="P1185" s="743"/>
      <c r="Q1185" s="743"/>
      <c r="R1185" s="743"/>
      <c r="S1185" s="743"/>
      <c r="T1185" s="743"/>
      <c r="U1185" s="743"/>
      <c r="V1185" s="743"/>
      <c r="W1185" s="743"/>
      <c r="X1185" s="743"/>
      <c r="Y1185" s="744"/>
      <c r="Z1185" s="745">
        <f>SUM(Z1177:AC1184)</f>
        <v>0</v>
      </c>
      <c r="AA1185" s="746"/>
      <c r="AB1185" s="746"/>
      <c r="AC1185" s="747"/>
      <c r="AD1185" s="740" t="s">
        <v>35</v>
      </c>
      <c r="AE1185" s="741"/>
      <c r="AF1185" s="741"/>
      <c r="AG1185" s="741"/>
      <c r="AH1185" s="741"/>
      <c r="AI1185" s="742"/>
      <c r="AJ1185" s="743"/>
      <c r="AK1185" s="743"/>
      <c r="AL1185" s="743"/>
      <c r="AM1185" s="743"/>
      <c r="AN1185" s="743"/>
      <c r="AO1185" s="743"/>
      <c r="AP1185" s="743"/>
      <c r="AQ1185" s="743"/>
      <c r="AR1185" s="743"/>
      <c r="AS1185" s="743"/>
      <c r="AT1185" s="743"/>
      <c r="AU1185" s="744"/>
      <c r="AV1185" s="745">
        <f>SUM(AV1177:AY1184)</f>
        <v>0</v>
      </c>
      <c r="AW1185" s="746"/>
      <c r="AX1185" s="746"/>
      <c r="AY1185" s="748"/>
    </row>
    <row r="1187" spans="2:51" ht="23.25" customHeight="1">
      <c r="B1187" s="53" t="s">
        <v>121</v>
      </c>
      <c r="C1187" s="53"/>
      <c r="D1187" s="53"/>
      <c r="E1187" s="210"/>
      <c r="F1187" s="210"/>
      <c r="G1187" s="308"/>
      <c r="H1187" s="308"/>
      <c r="I1187" s="308"/>
      <c r="J1187" s="308"/>
      <c r="K1187" s="308"/>
      <c r="L1187" s="308"/>
      <c r="M1187" s="308"/>
      <c r="N1187" s="308"/>
      <c r="O1187" s="308"/>
      <c r="P1187" s="308"/>
      <c r="Q1187" s="308"/>
      <c r="R1187" s="308"/>
      <c r="S1187" s="308"/>
      <c r="T1187" s="308"/>
      <c r="U1187" s="308"/>
      <c r="V1187" s="308"/>
      <c r="W1187" s="308"/>
      <c r="X1187" s="308"/>
      <c r="Y1187" s="308"/>
      <c r="Z1187" s="308"/>
      <c r="AA1187" s="308"/>
      <c r="AB1187" s="308"/>
      <c r="AC1187" s="308"/>
      <c r="AD1187" s="308"/>
      <c r="AE1187" s="308"/>
      <c r="AF1187" s="308"/>
      <c r="AG1187" s="308"/>
      <c r="AH1187" s="308"/>
      <c r="AI1187" s="308"/>
      <c r="AJ1187" s="308"/>
      <c r="AK1187" s="308"/>
      <c r="AL1187" s="308"/>
      <c r="AM1187" s="308"/>
      <c r="AN1187" s="308"/>
      <c r="AO1187" s="308"/>
      <c r="AP1187" s="308"/>
      <c r="AQ1187" s="308"/>
      <c r="AR1187" s="308"/>
      <c r="AS1187" s="308"/>
      <c r="AT1187" s="308"/>
      <c r="AU1187" s="308"/>
      <c r="AV1187" s="308"/>
      <c r="AW1187" s="308"/>
      <c r="AX1187" s="308"/>
      <c r="AY1187" s="210"/>
    </row>
    <row r="1188" spans="2:51" ht="14.25">
      <c r="C1188" s="55" t="s">
        <v>1306</v>
      </c>
    </row>
    <row r="1189" spans="2:51">
      <c r="C1189" s="213" t="s">
        <v>1289</v>
      </c>
    </row>
    <row r="1190" spans="2:51" ht="34.5" customHeight="1">
      <c r="B1190" s="264"/>
      <c r="C1190" s="264"/>
      <c r="D1190" s="269" t="s">
        <v>1305</v>
      </c>
      <c r="E1190" s="269"/>
      <c r="F1190" s="269"/>
      <c r="G1190" s="269"/>
      <c r="H1190" s="269"/>
      <c r="I1190" s="269"/>
      <c r="J1190" s="269"/>
      <c r="K1190" s="269"/>
      <c r="L1190" s="269"/>
      <c r="M1190" s="269"/>
      <c r="N1190" s="269" t="s">
        <v>1304</v>
      </c>
      <c r="O1190" s="269"/>
      <c r="P1190" s="269"/>
      <c r="Q1190" s="269"/>
      <c r="R1190" s="269"/>
      <c r="S1190" s="269"/>
      <c r="T1190" s="269"/>
      <c r="U1190" s="269"/>
      <c r="V1190" s="269"/>
      <c r="W1190" s="269"/>
      <c r="X1190" s="269"/>
      <c r="Y1190" s="269"/>
      <c r="Z1190" s="269"/>
      <c r="AA1190" s="269"/>
      <c r="AB1190" s="269"/>
      <c r="AC1190" s="269"/>
      <c r="AD1190" s="269"/>
      <c r="AE1190" s="269"/>
      <c r="AF1190" s="269"/>
      <c r="AG1190" s="269"/>
      <c r="AH1190" s="269"/>
      <c r="AI1190" s="269"/>
      <c r="AJ1190" s="269"/>
      <c r="AK1190" s="269"/>
      <c r="AL1190" s="297" t="s">
        <v>1303</v>
      </c>
      <c r="AM1190" s="269"/>
      <c r="AN1190" s="269"/>
      <c r="AO1190" s="269"/>
      <c r="AP1190" s="269"/>
      <c r="AQ1190" s="269"/>
      <c r="AR1190" s="269" t="s">
        <v>160</v>
      </c>
      <c r="AS1190" s="269"/>
      <c r="AT1190" s="269"/>
      <c r="AU1190" s="269"/>
      <c r="AV1190" s="269" t="s">
        <v>161</v>
      </c>
      <c r="AW1190" s="269"/>
      <c r="AX1190" s="269"/>
    </row>
    <row r="1191" spans="2:51" ht="24" customHeight="1">
      <c r="B1191" s="264">
        <v>1</v>
      </c>
      <c r="C1191" s="264">
        <v>1</v>
      </c>
      <c r="D1191" s="266" t="s">
        <v>1318</v>
      </c>
      <c r="E1191" s="266"/>
      <c r="F1191" s="266"/>
      <c r="G1191" s="266"/>
      <c r="H1191" s="266"/>
      <c r="I1191" s="266"/>
      <c r="J1191" s="266"/>
      <c r="K1191" s="266"/>
      <c r="L1191" s="266"/>
      <c r="M1191" s="266"/>
      <c r="N1191" s="758" t="s">
        <v>1317</v>
      </c>
      <c r="O1191" s="662"/>
      <c r="P1191" s="662"/>
      <c r="Q1191" s="662"/>
      <c r="R1191" s="662"/>
      <c r="S1191" s="662"/>
      <c r="T1191" s="662"/>
      <c r="U1191" s="662"/>
      <c r="V1191" s="662"/>
      <c r="W1191" s="662"/>
      <c r="X1191" s="662"/>
      <c r="Y1191" s="662"/>
      <c r="Z1191" s="662"/>
      <c r="AA1191" s="662"/>
      <c r="AB1191" s="662"/>
      <c r="AC1191" s="662"/>
      <c r="AD1191" s="662"/>
      <c r="AE1191" s="662"/>
      <c r="AF1191" s="662"/>
      <c r="AG1191" s="662"/>
      <c r="AH1191" s="662"/>
      <c r="AI1191" s="662"/>
      <c r="AJ1191" s="662"/>
      <c r="AK1191" s="759"/>
      <c r="AL1191" s="267">
        <v>1.8</v>
      </c>
      <c r="AM1191" s="266"/>
      <c r="AN1191" s="266"/>
      <c r="AO1191" s="266"/>
      <c r="AP1191" s="266"/>
      <c r="AQ1191" s="266"/>
      <c r="AR1191" s="266"/>
      <c r="AS1191" s="266"/>
      <c r="AT1191" s="266"/>
      <c r="AU1191" s="266"/>
      <c r="AV1191" s="266"/>
      <c r="AW1191" s="266"/>
      <c r="AX1191" s="266"/>
    </row>
    <row r="1192" spans="2:51" ht="24" customHeight="1">
      <c r="B1192" s="264">
        <v>2</v>
      </c>
      <c r="C1192" s="264">
        <v>1</v>
      </c>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66"/>
      <c r="AE1192" s="266"/>
      <c r="AF1192" s="266"/>
      <c r="AG1192" s="266"/>
      <c r="AH1192" s="266"/>
      <c r="AI1192" s="266"/>
      <c r="AJ1192" s="266"/>
      <c r="AK1192" s="266"/>
      <c r="AL1192" s="267"/>
      <c r="AM1192" s="266"/>
      <c r="AN1192" s="266"/>
      <c r="AO1192" s="266"/>
      <c r="AP1192" s="266"/>
      <c r="AQ1192" s="266"/>
      <c r="AR1192" s="266"/>
      <c r="AS1192" s="266"/>
      <c r="AT1192" s="266"/>
      <c r="AU1192" s="266"/>
      <c r="AV1192" s="266"/>
      <c r="AW1192" s="266"/>
      <c r="AX1192" s="266"/>
    </row>
    <row r="1193" spans="2:51" ht="24" customHeight="1">
      <c r="B1193" s="264">
        <v>3</v>
      </c>
      <c r="C1193" s="264">
        <v>1</v>
      </c>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66"/>
      <c r="AE1193" s="266"/>
      <c r="AF1193" s="266"/>
      <c r="AG1193" s="266"/>
      <c r="AH1193" s="266"/>
      <c r="AI1193" s="266"/>
      <c r="AJ1193" s="266"/>
      <c r="AK1193" s="266"/>
      <c r="AL1193" s="267"/>
      <c r="AM1193" s="266"/>
      <c r="AN1193" s="266"/>
      <c r="AO1193" s="266"/>
      <c r="AP1193" s="266"/>
      <c r="AQ1193" s="266"/>
      <c r="AR1193" s="266"/>
      <c r="AS1193" s="266"/>
      <c r="AT1193" s="266"/>
      <c r="AU1193" s="266"/>
      <c r="AV1193" s="266"/>
      <c r="AW1193" s="266"/>
      <c r="AX1193" s="266"/>
    </row>
    <row r="1194" spans="2:51" ht="24" customHeight="1">
      <c r="B1194" s="264">
        <v>4</v>
      </c>
      <c r="C1194" s="264">
        <v>1</v>
      </c>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66"/>
      <c r="AE1194" s="266"/>
      <c r="AF1194" s="266"/>
      <c r="AG1194" s="266"/>
      <c r="AH1194" s="266"/>
      <c r="AI1194" s="266"/>
      <c r="AJ1194" s="266"/>
      <c r="AK1194" s="266"/>
      <c r="AL1194" s="267"/>
      <c r="AM1194" s="266"/>
      <c r="AN1194" s="266"/>
      <c r="AO1194" s="266"/>
      <c r="AP1194" s="266"/>
      <c r="AQ1194" s="266"/>
      <c r="AR1194" s="266"/>
      <c r="AS1194" s="266"/>
      <c r="AT1194" s="266"/>
      <c r="AU1194" s="266"/>
      <c r="AV1194" s="266"/>
      <c r="AW1194" s="266"/>
      <c r="AX1194" s="266"/>
    </row>
    <row r="1195" spans="2:51" ht="24" customHeight="1">
      <c r="B1195" s="264">
        <v>5</v>
      </c>
      <c r="C1195" s="264">
        <v>1</v>
      </c>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66"/>
      <c r="AE1195" s="266"/>
      <c r="AF1195" s="266"/>
      <c r="AG1195" s="266"/>
      <c r="AH1195" s="266"/>
      <c r="AI1195" s="266"/>
      <c r="AJ1195" s="266"/>
      <c r="AK1195" s="266"/>
      <c r="AL1195" s="267"/>
      <c r="AM1195" s="266"/>
      <c r="AN1195" s="266"/>
      <c r="AO1195" s="266"/>
      <c r="AP1195" s="266"/>
      <c r="AQ1195" s="266"/>
      <c r="AR1195" s="266"/>
      <c r="AS1195" s="266"/>
      <c r="AT1195" s="266"/>
      <c r="AU1195" s="266"/>
      <c r="AV1195" s="266"/>
      <c r="AW1195" s="266"/>
      <c r="AX1195" s="266"/>
    </row>
    <row r="1196" spans="2:51" ht="24" customHeight="1">
      <c r="B1196" s="264">
        <v>6</v>
      </c>
      <c r="C1196" s="264">
        <v>1</v>
      </c>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66"/>
      <c r="AE1196" s="266"/>
      <c r="AF1196" s="266"/>
      <c r="AG1196" s="266"/>
      <c r="AH1196" s="266"/>
      <c r="AI1196" s="266"/>
      <c r="AJ1196" s="266"/>
      <c r="AK1196" s="266"/>
      <c r="AL1196" s="267"/>
      <c r="AM1196" s="266"/>
      <c r="AN1196" s="266"/>
      <c r="AO1196" s="266"/>
      <c r="AP1196" s="266"/>
      <c r="AQ1196" s="266"/>
      <c r="AR1196" s="266"/>
      <c r="AS1196" s="266"/>
      <c r="AT1196" s="266"/>
      <c r="AU1196" s="266"/>
      <c r="AV1196" s="266"/>
      <c r="AW1196" s="266"/>
      <c r="AX1196" s="266"/>
    </row>
    <row r="1197" spans="2:51" ht="24" customHeight="1">
      <c r="B1197" s="264">
        <v>7</v>
      </c>
      <c r="C1197" s="264">
        <v>1</v>
      </c>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66"/>
      <c r="AE1197" s="266"/>
      <c r="AF1197" s="266"/>
      <c r="AG1197" s="266"/>
      <c r="AH1197" s="266"/>
      <c r="AI1197" s="266"/>
      <c r="AJ1197" s="266"/>
      <c r="AK1197" s="266"/>
      <c r="AL1197" s="267"/>
      <c r="AM1197" s="266"/>
      <c r="AN1197" s="266"/>
      <c r="AO1197" s="266"/>
      <c r="AP1197" s="266"/>
      <c r="AQ1197" s="266"/>
      <c r="AR1197" s="266"/>
      <c r="AS1197" s="266"/>
      <c r="AT1197" s="266"/>
      <c r="AU1197" s="266"/>
      <c r="AV1197" s="266"/>
      <c r="AW1197" s="266"/>
      <c r="AX1197" s="266"/>
    </row>
    <row r="1198" spans="2:51" ht="24" customHeight="1">
      <c r="B1198" s="264">
        <v>8</v>
      </c>
      <c r="C1198" s="264">
        <v>1</v>
      </c>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66"/>
      <c r="AE1198" s="266"/>
      <c r="AF1198" s="266"/>
      <c r="AG1198" s="266"/>
      <c r="AH1198" s="266"/>
      <c r="AI1198" s="266"/>
      <c r="AJ1198" s="266"/>
      <c r="AK1198" s="266"/>
      <c r="AL1198" s="267"/>
      <c r="AM1198" s="266"/>
      <c r="AN1198" s="266"/>
      <c r="AO1198" s="266"/>
      <c r="AP1198" s="266"/>
      <c r="AQ1198" s="266"/>
      <c r="AR1198" s="266"/>
      <c r="AS1198" s="266"/>
      <c r="AT1198" s="266"/>
      <c r="AU1198" s="266"/>
      <c r="AV1198" s="266"/>
      <c r="AW1198" s="266"/>
      <c r="AX1198" s="266"/>
    </row>
    <row r="1199" spans="2:51" ht="24" customHeight="1">
      <c r="B1199" s="264">
        <v>9</v>
      </c>
      <c r="C1199" s="264">
        <v>1</v>
      </c>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66"/>
      <c r="AE1199" s="266"/>
      <c r="AF1199" s="266"/>
      <c r="AG1199" s="266"/>
      <c r="AH1199" s="266"/>
      <c r="AI1199" s="266"/>
      <c r="AJ1199" s="266"/>
      <c r="AK1199" s="266"/>
      <c r="AL1199" s="267"/>
      <c r="AM1199" s="266"/>
      <c r="AN1199" s="266"/>
      <c r="AO1199" s="266"/>
      <c r="AP1199" s="266"/>
      <c r="AQ1199" s="266"/>
      <c r="AR1199" s="266"/>
      <c r="AS1199" s="266"/>
      <c r="AT1199" s="266"/>
      <c r="AU1199" s="266"/>
      <c r="AV1199" s="266"/>
      <c r="AW1199" s="266"/>
      <c r="AX1199" s="266"/>
    </row>
    <row r="1200" spans="2:51" ht="24" customHeight="1">
      <c r="B1200" s="264">
        <v>10</v>
      </c>
      <c r="C1200" s="264">
        <v>1</v>
      </c>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66"/>
      <c r="AE1200" s="266"/>
      <c r="AF1200" s="266"/>
      <c r="AG1200" s="266"/>
      <c r="AH1200" s="266"/>
      <c r="AI1200" s="266"/>
      <c r="AJ1200" s="266"/>
      <c r="AK1200" s="266"/>
      <c r="AL1200" s="267"/>
      <c r="AM1200" s="266"/>
      <c r="AN1200" s="266"/>
      <c r="AO1200" s="266"/>
      <c r="AP1200" s="266"/>
      <c r="AQ1200" s="266"/>
      <c r="AR1200" s="266"/>
      <c r="AS1200" s="266"/>
      <c r="AT1200" s="266"/>
      <c r="AU1200" s="266"/>
      <c r="AV1200" s="266"/>
      <c r="AW1200" s="266"/>
      <c r="AX1200" s="266"/>
    </row>
    <row r="1202" spans="2:50" ht="23.25" hidden="1" customHeight="1">
      <c r="B1202" s="213" t="s">
        <v>165</v>
      </c>
    </row>
    <row r="1203" spans="2:50" ht="36" hidden="1" customHeight="1">
      <c r="B1203" s="269" t="s">
        <v>166</v>
      </c>
      <c r="C1203" s="269"/>
      <c r="D1203" s="269"/>
      <c r="E1203" s="269"/>
      <c r="F1203" s="269"/>
      <c r="G1203" s="269"/>
      <c r="H1203" s="269"/>
      <c r="I1203" s="469"/>
      <c r="J1203" s="469"/>
      <c r="K1203" s="469"/>
      <c r="L1203" s="469"/>
      <c r="M1203" s="469"/>
      <c r="N1203" s="469"/>
      <c r="O1203" s="469"/>
      <c r="P1203" s="469"/>
      <c r="Q1203" s="469"/>
      <c r="R1203" s="469"/>
      <c r="S1203" s="469"/>
      <c r="T1203" s="469"/>
      <c r="U1203" s="469"/>
      <c r="V1203" s="469"/>
      <c r="W1203" s="469"/>
      <c r="X1203" s="469"/>
      <c r="Y1203" s="469"/>
    </row>
    <row r="1204" spans="2:50" ht="36" hidden="1" customHeight="1">
      <c r="B1204" s="760" t="s">
        <v>167</v>
      </c>
      <c r="C1204" s="756"/>
      <c r="D1204" s="756"/>
      <c r="E1204" s="756"/>
      <c r="F1204" s="756"/>
      <c r="G1204" s="756"/>
      <c r="H1204" s="757"/>
      <c r="I1204" s="382" t="s">
        <v>1316</v>
      </c>
      <c r="J1204" s="368"/>
      <c r="K1204" s="368"/>
      <c r="L1204" s="368"/>
      <c r="M1204" s="381"/>
      <c r="N1204" s="755" t="s">
        <v>169</v>
      </c>
      <c r="O1204" s="756"/>
      <c r="P1204" s="756"/>
      <c r="Q1204" s="756"/>
      <c r="R1204" s="756"/>
      <c r="S1204" s="756"/>
      <c r="T1204" s="757"/>
      <c r="U1204" s="382" t="s">
        <v>1316</v>
      </c>
      <c r="V1204" s="368"/>
      <c r="W1204" s="368"/>
      <c r="X1204" s="368"/>
      <c r="Y1204" s="381"/>
      <c r="Z1204" s="755" t="s">
        <v>170</v>
      </c>
      <c r="AA1204" s="756"/>
      <c r="AB1204" s="756"/>
      <c r="AC1204" s="756"/>
      <c r="AD1204" s="756"/>
      <c r="AE1204" s="756"/>
      <c r="AF1204" s="757"/>
      <c r="AG1204" s="382" t="s">
        <v>1316</v>
      </c>
      <c r="AH1204" s="368"/>
      <c r="AI1204" s="368"/>
      <c r="AJ1204" s="368"/>
      <c r="AK1204" s="381"/>
      <c r="AL1204" s="755" t="s">
        <v>171</v>
      </c>
      <c r="AM1204" s="756"/>
      <c r="AN1204" s="756"/>
      <c r="AO1204" s="756"/>
      <c r="AP1204" s="756"/>
      <c r="AQ1204" s="756"/>
      <c r="AR1204" s="757"/>
      <c r="AS1204" s="382" t="s">
        <v>1316</v>
      </c>
      <c r="AT1204" s="368"/>
      <c r="AU1204" s="368"/>
      <c r="AV1204" s="368"/>
      <c r="AW1204" s="381"/>
    </row>
    <row r="1205" spans="2:50" ht="36" hidden="1" customHeight="1">
      <c r="B1205" s="755" t="s">
        <v>172</v>
      </c>
      <c r="C1205" s="756"/>
      <c r="D1205" s="756"/>
      <c r="E1205" s="756"/>
      <c r="F1205" s="756"/>
      <c r="G1205" s="756"/>
      <c r="H1205" s="757"/>
      <c r="I1205" s="758"/>
      <c r="J1205" s="662"/>
      <c r="K1205" s="662"/>
      <c r="L1205" s="662"/>
      <c r="M1205" s="759"/>
      <c r="N1205" s="755" t="s">
        <v>173</v>
      </c>
      <c r="O1205" s="756"/>
      <c r="P1205" s="756"/>
      <c r="Q1205" s="756"/>
      <c r="R1205" s="756"/>
      <c r="S1205" s="756"/>
      <c r="T1205" s="757"/>
      <c r="U1205" s="758"/>
      <c r="V1205" s="662"/>
      <c r="W1205" s="662"/>
      <c r="X1205" s="662"/>
      <c r="Y1205" s="759"/>
      <c r="Z1205" s="755" t="s">
        <v>174</v>
      </c>
      <c r="AA1205" s="756"/>
      <c r="AB1205" s="756"/>
      <c r="AC1205" s="756"/>
      <c r="AD1205" s="756"/>
      <c r="AE1205" s="756"/>
      <c r="AF1205" s="757"/>
      <c r="AG1205" s="758"/>
      <c r="AH1205" s="662"/>
      <c r="AI1205" s="662"/>
      <c r="AJ1205" s="662"/>
      <c r="AK1205" s="759"/>
      <c r="AL1205" s="760" t="s">
        <v>175</v>
      </c>
      <c r="AM1205" s="756"/>
      <c r="AN1205" s="756"/>
      <c r="AO1205" s="756"/>
      <c r="AP1205" s="756"/>
      <c r="AQ1205" s="756"/>
      <c r="AR1205" s="757"/>
      <c r="AS1205" s="758"/>
      <c r="AT1205" s="662"/>
      <c r="AU1205" s="662"/>
      <c r="AV1205" s="662"/>
      <c r="AW1205" s="759"/>
    </row>
    <row r="1206" spans="2:50">
      <c r="C1206" s="213" t="s">
        <v>1287</v>
      </c>
    </row>
    <row r="1207" spans="2:50" ht="34.5" customHeight="1">
      <c r="B1207" s="264"/>
      <c r="C1207" s="264"/>
      <c r="D1207" s="269" t="s">
        <v>1305</v>
      </c>
      <c r="E1207" s="269"/>
      <c r="F1207" s="269"/>
      <c r="G1207" s="269"/>
      <c r="H1207" s="269"/>
      <c r="I1207" s="269"/>
      <c r="J1207" s="269"/>
      <c r="K1207" s="269"/>
      <c r="L1207" s="269"/>
      <c r="M1207" s="269"/>
      <c r="N1207" s="269" t="s">
        <v>1304</v>
      </c>
      <c r="O1207" s="269"/>
      <c r="P1207" s="269"/>
      <c r="Q1207" s="269"/>
      <c r="R1207" s="269"/>
      <c r="S1207" s="269"/>
      <c r="T1207" s="269"/>
      <c r="U1207" s="269"/>
      <c r="V1207" s="269"/>
      <c r="W1207" s="269"/>
      <c r="X1207" s="269"/>
      <c r="Y1207" s="269"/>
      <c r="Z1207" s="269"/>
      <c r="AA1207" s="269"/>
      <c r="AB1207" s="269"/>
      <c r="AC1207" s="269"/>
      <c r="AD1207" s="269"/>
      <c r="AE1207" s="269"/>
      <c r="AF1207" s="269"/>
      <c r="AG1207" s="269"/>
      <c r="AH1207" s="269"/>
      <c r="AI1207" s="269"/>
      <c r="AJ1207" s="269"/>
      <c r="AK1207" s="269"/>
      <c r="AL1207" s="297" t="s">
        <v>1303</v>
      </c>
      <c r="AM1207" s="269"/>
      <c r="AN1207" s="269"/>
      <c r="AO1207" s="269"/>
      <c r="AP1207" s="269"/>
      <c r="AQ1207" s="269"/>
      <c r="AR1207" s="269" t="s">
        <v>160</v>
      </c>
      <c r="AS1207" s="269"/>
      <c r="AT1207" s="269"/>
      <c r="AU1207" s="269"/>
      <c r="AV1207" s="269" t="s">
        <v>161</v>
      </c>
      <c r="AW1207" s="269"/>
      <c r="AX1207" s="269"/>
    </row>
    <row r="1208" spans="2:50" ht="24" customHeight="1">
      <c r="B1208" s="264">
        <v>1</v>
      </c>
      <c r="C1208" s="264">
        <v>1</v>
      </c>
      <c r="D1208" s="266" t="s">
        <v>1315</v>
      </c>
      <c r="E1208" s="266"/>
      <c r="F1208" s="266"/>
      <c r="G1208" s="266"/>
      <c r="H1208" s="266"/>
      <c r="I1208" s="266"/>
      <c r="J1208" s="266"/>
      <c r="K1208" s="266"/>
      <c r="L1208" s="266"/>
      <c r="M1208" s="266"/>
      <c r="N1208" s="266" t="s">
        <v>1314</v>
      </c>
      <c r="O1208" s="266"/>
      <c r="P1208" s="266"/>
      <c r="Q1208" s="266"/>
      <c r="R1208" s="266"/>
      <c r="S1208" s="266"/>
      <c r="T1208" s="266"/>
      <c r="U1208" s="266"/>
      <c r="V1208" s="266"/>
      <c r="W1208" s="266"/>
      <c r="X1208" s="266"/>
      <c r="Y1208" s="266"/>
      <c r="Z1208" s="266"/>
      <c r="AA1208" s="266"/>
      <c r="AB1208" s="266"/>
      <c r="AC1208" s="266"/>
      <c r="AD1208" s="266"/>
      <c r="AE1208" s="266"/>
      <c r="AF1208" s="266"/>
      <c r="AG1208" s="266"/>
      <c r="AH1208" s="266"/>
      <c r="AI1208" s="266"/>
      <c r="AJ1208" s="266"/>
      <c r="AK1208" s="266"/>
      <c r="AL1208" s="267">
        <v>0.7</v>
      </c>
      <c r="AM1208" s="266"/>
      <c r="AN1208" s="266"/>
      <c r="AO1208" s="266"/>
      <c r="AP1208" s="266"/>
      <c r="AQ1208" s="266"/>
      <c r="AR1208" s="266"/>
      <c r="AS1208" s="266"/>
      <c r="AT1208" s="266"/>
      <c r="AU1208" s="266"/>
      <c r="AV1208" s="266"/>
      <c r="AW1208" s="266"/>
      <c r="AX1208" s="266"/>
    </row>
    <row r="1209" spans="2:50" ht="24" customHeight="1">
      <c r="B1209" s="264">
        <v>2</v>
      </c>
      <c r="C1209" s="264">
        <v>1</v>
      </c>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66"/>
      <c r="AE1209" s="266"/>
      <c r="AF1209" s="266"/>
      <c r="AG1209" s="266"/>
      <c r="AH1209" s="266"/>
      <c r="AI1209" s="266"/>
      <c r="AJ1209" s="266"/>
      <c r="AK1209" s="266"/>
      <c r="AL1209" s="267"/>
      <c r="AM1209" s="266"/>
      <c r="AN1209" s="266"/>
      <c r="AO1209" s="266"/>
      <c r="AP1209" s="266"/>
      <c r="AQ1209" s="266"/>
      <c r="AR1209" s="266"/>
      <c r="AS1209" s="266"/>
      <c r="AT1209" s="266"/>
      <c r="AU1209" s="266"/>
      <c r="AV1209" s="266"/>
      <c r="AW1209" s="266"/>
      <c r="AX1209" s="266"/>
    </row>
    <row r="1210" spans="2:50" ht="24" customHeight="1">
      <c r="B1210" s="264">
        <v>3</v>
      </c>
      <c r="C1210" s="264">
        <v>1</v>
      </c>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F1210" s="266"/>
      <c r="AG1210" s="266"/>
      <c r="AH1210" s="266"/>
      <c r="AI1210" s="266"/>
      <c r="AJ1210" s="266"/>
      <c r="AK1210" s="266"/>
      <c r="AL1210" s="267"/>
      <c r="AM1210" s="266"/>
      <c r="AN1210" s="266"/>
      <c r="AO1210" s="266"/>
      <c r="AP1210" s="266"/>
      <c r="AQ1210" s="266"/>
      <c r="AR1210" s="266"/>
      <c r="AS1210" s="266"/>
      <c r="AT1210" s="266"/>
      <c r="AU1210" s="266"/>
      <c r="AV1210" s="266"/>
      <c r="AW1210" s="266"/>
      <c r="AX1210" s="266"/>
    </row>
    <row r="1211" spans="2:50" ht="24" customHeight="1">
      <c r="B1211" s="264">
        <v>4</v>
      </c>
      <c r="C1211" s="264">
        <v>1</v>
      </c>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66"/>
      <c r="AE1211" s="266"/>
      <c r="AF1211" s="266"/>
      <c r="AG1211" s="266"/>
      <c r="AH1211" s="266"/>
      <c r="AI1211" s="266"/>
      <c r="AJ1211" s="266"/>
      <c r="AK1211" s="266"/>
      <c r="AL1211" s="267"/>
      <c r="AM1211" s="266"/>
      <c r="AN1211" s="266"/>
      <c r="AO1211" s="266"/>
      <c r="AP1211" s="266"/>
      <c r="AQ1211" s="266"/>
      <c r="AR1211" s="266"/>
      <c r="AS1211" s="266"/>
      <c r="AT1211" s="266"/>
      <c r="AU1211" s="266"/>
      <c r="AV1211" s="266"/>
      <c r="AW1211" s="266"/>
      <c r="AX1211" s="266"/>
    </row>
    <row r="1212" spans="2:50" ht="24" customHeight="1">
      <c r="B1212" s="264">
        <v>5</v>
      </c>
      <c r="C1212" s="264">
        <v>1</v>
      </c>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66"/>
      <c r="AE1212" s="266"/>
      <c r="AF1212" s="266"/>
      <c r="AG1212" s="266"/>
      <c r="AH1212" s="266"/>
      <c r="AI1212" s="266"/>
      <c r="AJ1212" s="266"/>
      <c r="AK1212" s="266"/>
      <c r="AL1212" s="267"/>
      <c r="AM1212" s="266"/>
      <c r="AN1212" s="266"/>
      <c r="AO1212" s="266"/>
      <c r="AP1212" s="266"/>
      <c r="AQ1212" s="266"/>
      <c r="AR1212" s="266"/>
      <c r="AS1212" s="266"/>
      <c r="AT1212" s="266"/>
      <c r="AU1212" s="266"/>
      <c r="AV1212" s="266"/>
      <c r="AW1212" s="266"/>
      <c r="AX1212" s="266"/>
    </row>
    <row r="1213" spans="2:50" ht="24" customHeight="1">
      <c r="B1213" s="264">
        <v>6</v>
      </c>
      <c r="C1213" s="264">
        <v>1</v>
      </c>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66"/>
      <c r="AE1213" s="266"/>
      <c r="AF1213" s="266"/>
      <c r="AG1213" s="266"/>
      <c r="AH1213" s="266"/>
      <c r="AI1213" s="266"/>
      <c r="AJ1213" s="266"/>
      <c r="AK1213" s="266"/>
      <c r="AL1213" s="267"/>
      <c r="AM1213" s="266"/>
      <c r="AN1213" s="266"/>
      <c r="AO1213" s="266"/>
      <c r="AP1213" s="266"/>
      <c r="AQ1213" s="266"/>
      <c r="AR1213" s="266"/>
      <c r="AS1213" s="266"/>
      <c r="AT1213" s="266"/>
      <c r="AU1213" s="266"/>
      <c r="AV1213" s="266"/>
      <c r="AW1213" s="266"/>
      <c r="AX1213" s="266"/>
    </row>
    <row r="1214" spans="2:50" ht="24" customHeight="1">
      <c r="B1214" s="264">
        <v>7</v>
      </c>
      <c r="C1214" s="264">
        <v>1</v>
      </c>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66"/>
      <c r="AE1214" s="266"/>
      <c r="AF1214" s="266"/>
      <c r="AG1214" s="266"/>
      <c r="AH1214" s="266"/>
      <c r="AI1214" s="266"/>
      <c r="AJ1214" s="266"/>
      <c r="AK1214" s="266"/>
      <c r="AL1214" s="267"/>
      <c r="AM1214" s="266"/>
      <c r="AN1214" s="266"/>
      <c r="AO1214" s="266"/>
      <c r="AP1214" s="266"/>
      <c r="AQ1214" s="266"/>
      <c r="AR1214" s="266"/>
      <c r="AS1214" s="266"/>
      <c r="AT1214" s="266"/>
      <c r="AU1214" s="266"/>
      <c r="AV1214" s="266"/>
      <c r="AW1214" s="266"/>
      <c r="AX1214" s="266"/>
    </row>
    <row r="1215" spans="2:50" ht="24" customHeight="1">
      <c r="B1215" s="264">
        <v>8</v>
      </c>
      <c r="C1215" s="264">
        <v>1</v>
      </c>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66"/>
      <c r="AE1215" s="266"/>
      <c r="AF1215" s="266"/>
      <c r="AG1215" s="266"/>
      <c r="AH1215" s="266"/>
      <c r="AI1215" s="266"/>
      <c r="AJ1215" s="266"/>
      <c r="AK1215" s="266"/>
      <c r="AL1215" s="267"/>
      <c r="AM1215" s="266"/>
      <c r="AN1215" s="266"/>
      <c r="AO1215" s="266"/>
      <c r="AP1215" s="266"/>
      <c r="AQ1215" s="266"/>
      <c r="AR1215" s="266"/>
      <c r="AS1215" s="266"/>
      <c r="AT1215" s="266"/>
      <c r="AU1215" s="266"/>
      <c r="AV1215" s="266"/>
      <c r="AW1215" s="266"/>
      <c r="AX1215" s="266"/>
    </row>
    <row r="1216" spans="2:50" ht="24" customHeight="1">
      <c r="B1216" s="264">
        <v>9</v>
      </c>
      <c r="C1216" s="264">
        <v>1</v>
      </c>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66"/>
      <c r="AE1216" s="266"/>
      <c r="AF1216" s="266"/>
      <c r="AG1216" s="266"/>
      <c r="AH1216" s="266"/>
      <c r="AI1216" s="266"/>
      <c r="AJ1216" s="266"/>
      <c r="AK1216" s="266"/>
      <c r="AL1216" s="267"/>
      <c r="AM1216" s="266"/>
      <c r="AN1216" s="266"/>
      <c r="AO1216" s="266"/>
      <c r="AP1216" s="266"/>
      <c r="AQ1216" s="266"/>
      <c r="AR1216" s="266"/>
      <c r="AS1216" s="266"/>
      <c r="AT1216" s="266"/>
      <c r="AU1216" s="266"/>
      <c r="AV1216" s="266"/>
      <c r="AW1216" s="266"/>
      <c r="AX1216" s="266"/>
    </row>
    <row r="1217" spans="2:60" ht="24" customHeight="1">
      <c r="B1217" s="264">
        <v>10</v>
      </c>
      <c r="C1217" s="264">
        <v>1</v>
      </c>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66"/>
      <c r="AE1217" s="266"/>
      <c r="AF1217" s="266"/>
      <c r="AG1217" s="266"/>
      <c r="AH1217" s="266"/>
      <c r="AI1217" s="266"/>
      <c r="AJ1217" s="266"/>
      <c r="AK1217" s="266"/>
      <c r="AL1217" s="267"/>
      <c r="AM1217" s="266"/>
      <c r="AN1217" s="266"/>
      <c r="AO1217" s="266"/>
      <c r="AP1217" s="266"/>
      <c r="AQ1217" s="266"/>
      <c r="AR1217" s="266"/>
      <c r="AS1217" s="266"/>
      <c r="AT1217" s="266"/>
      <c r="AU1217" s="266"/>
      <c r="AV1217" s="266"/>
      <c r="AW1217" s="266"/>
      <c r="AX1217" s="266"/>
    </row>
    <row r="1220" spans="2:60" ht="21.75" customHeight="1" thickBot="1">
      <c r="AK1220" s="271"/>
      <c r="AL1220" s="271"/>
      <c r="AM1220" s="271"/>
      <c r="AN1220" s="271"/>
      <c r="AO1220" s="271"/>
      <c r="AP1220" s="271"/>
      <c r="AQ1220" s="271"/>
      <c r="AR1220" s="810" t="s">
        <v>113</v>
      </c>
      <c r="AS1220" s="810"/>
      <c r="AT1220" s="810"/>
      <c r="AU1220" s="810"/>
      <c r="AV1220" s="810"/>
      <c r="AW1220" s="810"/>
      <c r="AX1220" s="810"/>
      <c r="AY1220" s="810"/>
    </row>
    <row r="1221" spans="2:60" ht="21" customHeight="1">
      <c r="B1221" s="275" t="s">
        <v>114</v>
      </c>
      <c r="C1221" s="276"/>
      <c r="D1221" s="276"/>
      <c r="E1221" s="276"/>
      <c r="F1221" s="276"/>
      <c r="G1221" s="276"/>
      <c r="H1221" s="277" t="s">
        <v>1313</v>
      </c>
      <c r="I1221" s="278"/>
      <c r="J1221" s="278"/>
      <c r="K1221" s="278"/>
      <c r="L1221" s="278"/>
      <c r="M1221" s="278"/>
      <c r="N1221" s="278"/>
      <c r="O1221" s="278"/>
      <c r="P1221" s="278"/>
      <c r="Q1221" s="278"/>
      <c r="R1221" s="278"/>
      <c r="S1221" s="278"/>
      <c r="T1221" s="278"/>
      <c r="U1221" s="278"/>
      <c r="V1221" s="278"/>
      <c r="W1221" s="278"/>
      <c r="X1221" s="278"/>
      <c r="Y1221" s="278"/>
      <c r="Z1221" s="279" t="s">
        <v>1297</v>
      </c>
      <c r="AA1221" s="280"/>
      <c r="AB1221" s="280"/>
      <c r="AC1221" s="280"/>
      <c r="AD1221" s="280"/>
      <c r="AE1221" s="281"/>
      <c r="AF1221" s="282" t="s">
        <v>1018</v>
      </c>
      <c r="AG1221" s="280"/>
      <c r="AH1221" s="280"/>
      <c r="AI1221" s="280"/>
      <c r="AJ1221" s="280"/>
      <c r="AK1221" s="280"/>
      <c r="AL1221" s="280"/>
      <c r="AM1221" s="280"/>
      <c r="AN1221" s="280"/>
      <c r="AO1221" s="280"/>
      <c r="AP1221" s="280"/>
      <c r="AQ1221" s="281"/>
      <c r="AR1221" s="283" t="s">
        <v>6</v>
      </c>
      <c r="AS1221" s="282"/>
      <c r="AT1221" s="282"/>
      <c r="AU1221" s="282"/>
      <c r="AV1221" s="282"/>
      <c r="AW1221" s="282"/>
      <c r="AX1221" s="282"/>
      <c r="AY1221" s="284"/>
    </row>
    <row r="1222" spans="2:60" ht="28.15" customHeight="1">
      <c r="B1222" s="285" t="s">
        <v>7</v>
      </c>
      <c r="C1222" s="286"/>
      <c r="D1222" s="286"/>
      <c r="E1222" s="286"/>
      <c r="F1222" s="286"/>
      <c r="G1222" s="287"/>
      <c r="H1222" s="288" t="s">
        <v>1312</v>
      </c>
      <c r="I1222" s="289"/>
      <c r="J1222" s="289"/>
      <c r="K1222" s="289"/>
      <c r="L1222" s="289"/>
      <c r="M1222" s="289"/>
      <c r="N1222" s="289"/>
      <c r="O1222" s="289"/>
      <c r="P1222" s="289"/>
      <c r="Q1222" s="289"/>
      <c r="R1222" s="289"/>
      <c r="S1222" s="289"/>
      <c r="T1222" s="289"/>
      <c r="U1222" s="289"/>
      <c r="V1222" s="289"/>
      <c r="W1222" s="290"/>
      <c r="X1222" s="290"/>
      <c r="Y1222" s="290"/>
      <c r="Z1222" s="291" t="s">
        <v>8</v>
      </c>
      <c r="AA1222" s="292"/>
      <c r="AB1222" s="292"/>
      <c r="AC1222" s="292"/>
      <c r="AD1222" s="292"/>
      <c r="AE1222" s="293"/>
      <c r="AF1222" s="292" t="s">
        <v>1696</v>
      </c>
      <c r="AG1222" s="292"/>
      <c r="AH1222" s="292"/>
      <c r="AI1222" s="292"/>
      <c r="AJ1222" s="292"/>
      <c r="AK1222" s="292"/>
      <c r="AL1222" s="292"/>
      <c r="AM1222" s="292"/>
      <c r="AN1222" s="292"/>
      <c r="AO1222" s="292"/>
      <c r="AP1222" s="292"/>
      <c r="AQ1222" s="293"/>
      <c r="AR1222" s="294" t="s">
        <v>1697</v>
      </c>
      <c r="AS1222" s="295"/>
      <c r="AT1222" s="295"/>
      <c r="AU1222" s="295"/>
      <c r="AV1222" s="295"/>
      <c r="AW1222" s="295"/>
      <c r="AX1222" s="295"/>
      <c r="AY1222" s="296"/>
    </row>
    <row r="1223" spans="2:60" ht="30.75" customHeight="1">
      <c r="B1223" s="361" t="s">
        <v>11</v>
      </c>
      <c r="C1223" s="362"/>
      <c r="D1223" s="362"/>
      <c r="E1223" s="362"/>
      <c r="F1223" s="362"/>
      <c r="G1223" s="362"/>
      <c r="H1223" s="363" t="s">
        <v>12</v>
      </c>
      <c r="I1223" s="290"/>
      <c r="J1223" s="290"/>
      <c r="K1223" s="290"/>
      <c r="L1223" s="290"/>
      <c r="M1223" s="290"/>
      <c r="N1223" s="290"/>
      <c r="O1223" s="290"/>
      <c r="P1223" s="290"/>
      <c r="Q1223" s="290"/>
      <c r="R1223" s="290"/>
      <c r="S1223" s="290"/>
      <c r="T1223" s="290"/>
      <c r="U1223" s="290"/>
      <c r="V1223" s="290"/>
      <c r="W1223" s="290"/>
      <c r="X1223" s="290"/>
      <c r="Y1223" s="290"/>
      <c r="Z1223" s="364" t="s">
        <v>13</v>
      </c>
      <c r="AA1223" s="365"/>
      <c r="AB1223" s="365"/>
      <c r="AC1223" s="365"/>
      <c r="AD1223" s="365"/>
      <c r="AE1223" s="366"/>
      <c r="AF1223" s="367" t="s">
        <v>1311</v>
      </c>
      <c r="AG1223" s="367"/>
      <c r="AH1223" s="367"/>
      <c r="AI1223" s="367"/>
      <c r="AJ1223" s="367"/>
      <c r="AK1223" s="367"/>
      <c r="AL1223" s="367"/>
      <c r="AM1223" s="367"/>
      <c r="AN1223" s="367"/>
      <c r="AO1223" s="367"/>
      <c r="AP1223" s="367"/>
      <c r="AQ1223" s="367"/>
      <c r="AR1223" s="368"/>
      <c r="AS1223" s="368"/>
      <c r="AT1223" s="368"/>
      <c r="AU1223" s="368"/>
      <c r="AV1223" s="368"/>
      <c r="AW1223" s="368"/>
      <c r="AX1223" s="368"/>
      <c r="AY1223" s="369"/>
    </row>
    <row r="1224" spans="2:60" ht="18" customHeight="1">
      <c r="B1224" s="370" t="s">
        <v>15</v>
      </c>
      <c r="C1224" s="371"/>
      <c r="D1224" s="371"/>
      <c r="E1224" s="371"/>
      <c r="F1224" s="371"/>
      <c r="G1224" s="371"/>
      <c r="H1224" s="925" t="s">
        <v>1310</v>
      </c>
      <c r="I1224" s="375"/>
      <c r="J1224" s="375"/>
      <c r="K1224" s="375"/>
      <c r="L1224" s="375"/>
      <c r="M1224" s="375"/>
      <c r="N1224" s="375"/>
      <c r="O1224" s="375"/>
      <c r="P1224" s="375"/>
      <c r="Q1224" s="375"/>
      <c r="R1224" s="375"/>
      <c r="S1224" s="375"/>
      <c r="T1224" s="375"/>
      <c r="U1224" s="375"/>
      <c r="V1224" s="375"/>
      <c r="W1224" s="376"/>
      <c r="X1224" s="376"/>
      <c r="Y1224" s="376"/>
      <c r="Z1224" s="380" t="s">
        <v>1292</v>
      </c>
      <c r="AA1224" s="368"/>
      <c r="AB1224" s="368"/>
      <c r="AC1224" s="368"/>
      <c r="AD1224" s="368"/>
      <c r="AE1224" s="381"/>
      <c r="AF1224" s="833"/>
      <c r="AG1224" s="834"/>
      <c r="AH1224" s="834"/>
      <c r="AI1224" s="834"/>
      <c r="AJ1224" s="834"/>
      <c r="AK1224" s="834"/>
      <c r="AL1224" s="834"/>
      <c r="AM1224" s="834"/>
      <c r="AN1224" s="834"/>
      <c r="AO1224" s="834"/>
      <c r="AP1224" s="834"/>
      <c r="AQ1224" s="834"/>
      <c r="AR1224" s="834"/>
      <c r="AS1224" s="834"/>
      <c r="AT1224" s="834"/>
      <c r="AU1224" s="834"/>
      <c r="AV1224" s="834"/>
      <c r="AW1224" s="834"/>
      <c r="AX1224" s="834"/>
      <c r="AY1224" s="835"/>
    </row>
    <row r="1225" spans="2:60" ht="24" customHeight="1">
      <c r="B1225" s="372"/>
      <c r="C1225" s="373"/>
      <c r="D1225" s="373"/>
      <c r="E1225" s="373"/>
      <c r="F1225" s="373"/>
      <c r="G1225" s="373"/>
      <c r="H1225" s="377"/>
      <c r="I1225" s="378"/>
      <c r="J1225" s="378"/>
      <c r="K1225" s="378"/>
      <c r="L1225" s="378"/>
      <c r="M1225" s="378"/>
      <c r="N1225" s="378"/>
      <c r="O1225" s="378"/>
      <c r="P1225" s="378"/>
      <c r="Q1225" s="378"/>
      <c r="R1225" s="378"/>
      <c r="S1225" s="378"/>
      <c r="T1225" s="378"/>
      <c r="U1225" s="378"/>
      <c r="V1225" s="378"/>
      <c r="W1225" s="379"/>
      <c r="X1225" s="379"/>
      <c r="Y1225" s="379"/>
      <c r="Z1225" s="382"/>
      <c r="AA1225" s="368"/>
      <c r="AB1225" s="368"/>
      <c r="AC1225" s="368"/>
      <c r="AD1225" s="368"/>
      <c r="AE1225" s="381"/>
      <c r="AF1225" s="836"/>
      <c r="AG1225" s="836"/>
      <c r="AH1225" s="836"/>
      <c r="AI1225" s="836"/>
      <c r="AJ1225" s="836"/>
      <c r="AK1225" s="836"/>
      <c r="AL1225" s="836"/>
      <c r="AM1225" s="836"/>
      <c r="AN1225" s="836"/>
      <c r="AO1225" s="836"/>
      <c r="AP1225" s="836"/>
      <c r="AQ1225" s="836"/>
      <c r="AR1225" s="836"/>
      <c r="AS1225" s="836"/>
      <c r="AT1225" s="836"/>
      <c r="AU1225" s="836"/>
      <c r="AV1225" s="836"/>
      <c r="AW1225" s="836"/>
      <c r="AX1225" s="836"/>
      <c r="AY1225" s="837"/>
    </row>
    <row r="1226" spans="2:60" ht="29.25" customHeight="1">
      <c r="B1226" s="298" t="s">
        <v>22</v>
      </c>
      <c r="C1226" s="299"/>
      <c r="D1226" s="299"/>
      <c r="E1226" s="299"/>
      <c r="F1226" s="299"/>
      <c r="G1226" s="303"/>
      <c r="H1226" s="304" t="s">
        <v>118</v>
      </c>
      <c r="I1226" s="305"/>
      <c r="J1226" s="305"/>
      <c r="K1226" s="305"/>
      <c r="L1226" s="305"/>
      <c r="M1226" s="305"/>
      <c r="N1226" s="305"/>
      <c r="O1226" s="305"/>
      <c r="P1226" s="305"/>
      <c r="Q1226" s="305"/>
      <c r="R1226" s="305"/>
      <c r="S1226" s="305"/>
      <c r="T1226" s="305"/>
      <c r="U1226" s="305"/>
      <c r="V1226" s="305"/>
      <c r="W1226" s="305"/>
      <c r="X1226" s="305"/>
      <c r="Y1226" s="305"/>
      <c r="Z1226" s="305"/>
      <c r="AA1226" s="305"/>
      <c r="AB1226" s="305"/>
      <c r="AC1226" s="305"/>
      <c r="AD1226" s="305"/>
      <c r="AE1226" s="305"/>
      <c r="AF1226" s="305"/>
      <c r="AG1226" s="305"/>
      <c r="AH1226" s="305"/>
      <c r="AI1226" s="305"/>
      <c r="AJ1226" s="305"/>
      <c r="AK1226" s="305"/>
      <c r="AL1226" s="305"/>
      <c r="AM1226" s="305"/>
      <c r="AN1226" s="305"/>
      <c r="AO1226" s="305"/>
      <c r="AP1226" s="305"/>
      <c r="AQ1226" s="305"/>
      <c r="AR1226" s="305"/>
      <c r="AS1226" s="305"/>
      <c r="AT1226" s="305"/>
      <c r="AU1226" s="305"/>
      <c r="AV1226" s="305"/>
      <c r="AW1226" s="305"/>
      <c r="AX1226" s="305"/>
      <c r="AY1226" s="306"/>
    </row>
    <row r="1227" spans="2:60" ht="21" customHeight="1">
      <c r="B1227" s="391" t="s">
        <v>24</v>
      </c>
      <c r="C1227" s="392"/>
      <c r="D1227" s="392"/>
      <c r="E1227" s="392"/>
      <c r="F1227" s="392"/>
      <c r="G1227" s="393"/>
      <c r="H1227" s="400"/>
      <c r="I1227" s="401"/>
      <c r="J1227" s="401"/>
      <c r="K1227" s="401"/>
      <c r="L1227" s="401"/>
      <c r="M1227" s="401"/>
      <c r="N1227" s="401"/>
      <c r="O1227" s="401"/>
      <c r="P1227" s="401"/>
      <c r="Q1227" s="402" t="s">
        <v>25</v>
      </c>
      <c r="R1227" s="403"/>
      <c r="S1227" s="403"/>
      <c r="T1227" s="403"/>
      <c r="U1227" s="403"/>
      <c r="V1227" s="403"/>
      <c r="W1227" s="404"/>
      <c r="X1227" s="402" t="s">
        <v>26</v>
      </c>
      <c r="Y1227" s="403"/>
      <c r="Z1227" s="403"/>
      <c r="AA1227" s="403"/>
      <c r="AB1227" s="403"/>
      <c r="AC1227" s="403"/>
      <c r="AD1227" s="404"/>
      <c r="AE1227" s="402" t="s">
        <v>27</v>
      </c>
      <c r="AF1227" s="403"/>
      <c r="AG1227" s="403"/>
      <c r="AH1227" s="403"/>
      <c r="AI1227" s="403"/>
      <c r="AJ1227" s="403"/>
      <c r="AK1227" s="404"/>
      <c r="AL1227" s="402" t="s">
        <v>28</v>
      </c>
      <c r="AM1227" s="403"/>
      <c r="AN1227" s="403"/>
      <c r="AO1227" s="403"/>
      <c r="AP1227" s="403"/>
      <c r="AQ1227" s="403"/>
      <c r="AR1227" s="404"/>
      <c r="AS1227" s="402" t="s">
        <v>29</v>
      </c>
      <c r="AT1227" s="403"/>
      <c r="AU1227" s="403"/>
      <c r="AV1227" s="403"/>
      <c r="AW1227" s="403"/>
      <c r="AX1227" s="403"/>
      <c r="AY1227" s="426"/>
    </row>
    <row r="1228" spans="2:60" ht="21" customHeight="1">
      <c r="B1228" s="394"/>
      <c r="C1228" s="395"/>
      <c r="D1228" s="395"/>
      <c r="E1228" s="395"/>
      <c r="F1228" s="395"/>
      <c r="G1228" s="396"/>
      <c r="H1228" s="413" t="s">
        <v>30</v>
      </c>
      <c r="I1228" s="414"/>
      <c r="J1228" s="427" t="s">
        <v>31</v>
      </c>
      <c r="K1228" s="428"/>
      <c r="L1228" s="428"/>
      <c r="M1228" s="428"/>
      <c r="N1228" s="428"/>
      <c r="O1228" s="428"/>
      <c r="P1228" s="429"/>
      <c r="Q1228" s="1070">
        <v>3</v>
      </c>
      <c r="R1228" s="1070"/>
      <c r="S1228" s="1070"/>
      <c r="T1228" s="1070"/>
      <c r="U1228" s="1070"/>
      <c r="V1228" s="1070"/>
      <c r="W1228" s="1070"/>
      <c r="X1228" s="1070">
        <v>2</v>
      </c>
      <c r="Y1228" s="1070"/>
      <c r="Z1228" s="1070"/>
      <c r="AA1228" s="1070"/>
      <c r="AB1228" s="1070"/>
      <c r="AC1228" s="1070"/>
      <c r="AD1228" s="1070"/>
      <c r="AE1228" s="430">
        <f>1381/1000</f>
        <v>1.381</v>
      </c>
      <c r="AF1228" s="430"/>
      <c r="AG1228" s="430"/>
      <c r="AH1228" s="430"/>
      <c r="AI1228" s="430"/>
      <c r="AJ1228" s="430"/>
      <c r="AK1228" s="430"/>
      <c r="AL1228" s="430">
        <f>1443/1000</f>
        <v>1.4430000000000001</v>
      </c>
      <c r="AM1228" s="430"/>
      <c r="AN1228" s="430"/>
      <c r="AO1228" s="430"/>
      <c r="AP1228" s="430"/>
      <c r="AQ1228" s="430"/>
      <c r="AR1228" s="430"/>
      <c r="AS1228" s="430">
        <v>2</v>
      </c>
      <c r="AT1228" s="430"/>
      <c r="AU1228" s="430"/>
      <c r="AV1228" s="430"/>
      <c r="AW1228" s="430"/>
      <c r="AX1228" s="430"/>
      <c r="AY1228" s="431"/>
    </row>
    <row r="1229" spans="2:60" ht="21" customHeight="1">
      <c r="B1229" s="394"/>
      <c r="C1229" s="395"/>
      <c r="D1229" s="395"/>
      <c r="E1229" s="395"/>
      <c r="F1229" s="395"/>
      <c r="G1229" s="396"/>
      <c r="H1229" s="415"/>
      <c r="I1229" s="416"/>
      <c r="J1229" s="409" t="s">
        <v>32</v>
      </c>
      <c r="K1229" s="410"/>
      <c r="L1229" s="410"/>
      <c r="M1229" s="410"/>
      <c r="N1229" s="410"/>
      <c r="O1229" s="410"/>
      <c r="P1229" s="411"/>
      <c r="Q1229" s="1065" t="s">
        <v>1291</v>
      </c>
      <c r="R1229" s="1066"/>
      <c r="S1229" s="1066"/>
      <c r="T1229" s="1066"/>
      <c r="U1229" s="1066"/>
      <c r="V1229" s="1066"/>
      <c r="W1229" s="1067"/>
      <c r="X1229" s="1065" t="s">
        <v>1309</v>
      </c>
      <c r="Y1229" s="1066"/>
      <c r="Z1229" s="1066"/>
      <c r="AA1229" s="1066"/>
      <c r="AB1229" s="1066"/>
      <c r="AC1229" s="1066"/>
      <c r="AD1229" s="1067"/>
      <c r="AE1229" s="791" t="s">
        <v>1291</v>
      </c>
      <c r="AF1229" s="405"/>
      <c r="AG1229" s="405"/>
      <c r="AH1229" s="405"/>
      <c r="AI1229" s="405"/>
      <c r="AJ1229" s="405"/>
      <c r="AK1229" s="405"/>
      <c r="AL1229" s="791" t="s">
        <v>1291</v>
      </c>
      <c r="AM1229" s="405"/>
      <c r="AN1229" s="405"/>
      <c r="AO1229" s="405"/>
      <c r="AP1229" s="405"/>
      <c r="AQ1229" s="405"/>
      <c r="AR1229" s="405"/>
      <c r="AS1229" s="432"/>
      <c r="AT1229" s="432"/>
      <c r="AU1229" s="432"/>
      <c r="AV1229" s="432"/>
      <c r="AW1229" s="432"/>
      <c r="AX1229" s="432"/>
      <c r="AY1229" s="433"/>
    </row>
    <row r="1230" spans="2:60" ht="24.75" customHeight="1">
      <c r="B1230" s="394"/>
      <c r="C1230" s="395"/>
      <c r="D1230" s="395"/>
      <c r="E1230" s="395"/>
      <c r="F1230" s="395"/>
      <c r="G1230" s="396"/>
      <c r="H1230" s="415"/>
      <c r="I1230" s="416"/>
      <c r="J1230" s="409" t="s">
        <v>34</v>
      </c>
      <c r="K1230" s="410"/>
      <c r="L1230" s="410"/>
      <c r="M1230" s="410"/>
      <c r="N1230" s="410"/>
      <c r="O1230" s="410"/>
      <c r="P1230" s="411"/>
      <c r="Q1230" s="1068" t="s">
        <v>1291</v>
      </c>
      <c r="R1230" s="1068"/>
      <c r="S1230" s="1068"/>
      <c r="T1230" s="1068"/>
      <c r="U1230" s="1068"/>
      <c r="V1230" s="1068"/>
      <c r="W1230" s="1068"/>
      <c r="X1230" s="1068" t="s">
        <v>1291</v>
      </c>
      <c r="Y1230" s="1068"/>
      <c r="Z1230" s="1068"/>
      <c r="AA1230" s="1068"/>
      <c r="AB1230" s="1068"/>
      <c r="AC1230" s="1068"/>
      <c r="AD1230" s="1068"/>
      <c r="AE1230" s="791" t="s">
        <v>1291</v>
      </c>
      <c r="AF1230" s="405"/>
      <c r="AG1230" s="405"/>
      <c r="AH1230" s="405"/>
      <c r="AI1230" s="405"/>
      <c r="AJ1230" s="405"/>
      <c r="AK1230" s="405"/>
      <c r="AL1230" s="791" t="s">
        <v>1291</v>
      </c>
      <c r="AM1230" s="405"/>
      <c r="AN1230" s="405"/>
      <c r="AO1230" s="405"/>
      <c r="AP1230" s="405"/>
      <c r="AQ1230" s="405"/>
      <c r="AR1230" s="405"/>
      <c r="AS1230" s="432"/>
      <c r="AT1230" s="432"/>
      <c r="AU1230" s="432"/>
      <c r="AV1230" s="432"/>
      <c r="AW1230" s="432"/>
      <c r="AX1230" s="432"/>
      <c r="AY1230" s="433"/>
    </row>
    <row r="1231" spans="2:60" ht="24.75" customHeight="1">
      <c r="B1231" s="394"/>
      <c r="C1231" s="395"/>
      <c r="D1231" s="395"/>
      <c r="E1231" s="395"/>
      <c r="F1231" s="395"/>
      <c r="G1231" s="396"/>
      <c r="H1231" s="417"/>
      <c r="I1231" s="418"/>
      <c r="J1231" s="406" t="s">
        <v>35</v>
      </c>
      <c r="K1231" s="407"/>
      <c r="L1231" s="407"/>
      <c r="M1231" s="407"/>
      <c r="N1231" s="407"/>
      <c r="O1231" s="407"/>
      <c r="P1231" s="408"/>
      <c r="Q1231" s="811">
        <v>3</v>
      </c>
      <c r="R1231" s="811"/>
      <c r="S1231" s="811"/>
      <c r="T1231" s="811"/>
      <c r="U1231" s="811"/>
      <c r="V1231" s="811"/>
      <c r="W1231" s="811"/>
      <c r="X1231" s="811">
        <v>2</v>
      </c>
      <c r="Y1231" s="811"/>
      <c r="Z1231" s="811"/>
      <c r="AA1231" s="811"/>
      <c r="AB1231" s="811"/>
      <c r="AC1231" s="811"/>
      <c r="AD1231" s="811"/>
      <c r="AE1231" s="412">
        <f>SUM(AE1228:AK1230)</f>
        <v>1.381</v>
      </c>
      <c r="AF1231" s="412"/>
      <c r="AG1231" s="412"/>
      <c r="AH1231" s="412"/>
      <c r="AI1231" s="412"/>
      <c r="AJ1231" s="412"/>
      <c r="AK1231" s="412"/>
      <c r="AL1231" s="412">
        <f>SUM(AL1228:AR1230)</f>
        <v>1.4430000000000001</v>
      </c>
      <c r="AM1231" s="412"/>
      <c r="AN1231" s="412"/>
      <c r="AO1231" s="412"/>
      <c r="AP1231" s="412"/>
      <c r="AQ1231" s="412"/>
      <c r="AR1231" s="412"/>
      <c r="AS1231" s="412">
        <v>2</v>
      </c>
      <c r="AT1231" s="412"/>
      <c r="AU1231" s="412"/>
      <c r="AV1231" s="412"/>
      <c r="AW1231" s="412"/>
      <c r="AX1231" s="412"/>
      <c r="AY1231" s="412"/>
    </row>
    <row r="1232" spans="2:60" ht="24.75" customHeight="1">
      <c r="B1232" s="394"/>
      <c r="C1232" s="395"/>
      <c r="D1232" s="395"/>
      <c r="E1232" s="395"/>
      <c r="F1232" s="395"/>
      <c r="G1232" s="396"/>
      <c r="H1232" s="419" t="s">
        <v>36</v>
      </c>
      <c r="I1232" s="420"/>
      <c r="J1232" s="420"/>
      <c r="K1232" s="420"/>
      <c r="L1232" s="420"/>
      <c r="M1232" s="420"/>
      <c r="N1232" s="420"/>
      <c r="O1232" s="420"/>
      <c r="P1232" s="420"/>
      <c r="Q1232" s="1069">
        <v>2</v>
      </c>
      <c r="R1232" s="1063"/>
      <c r="S1232" s="1063"/>
      <c r="T1232" s="1063"/>
      <c r="U1232" s="1063"/>
      <c r="V1232" s="1063"/>
      <c r="W1232" s="1063"/>
      <c r="X1232" s="794">
        <v>4</v>
      </c>
      <c r="Y1232" s="794"/>
      <c r="Z1232" s="794"/>
      <c r="AA1232" s="794"/>
      <c r="AB1232" s="794"/>
      <c r="AC1232" s="794"/>
      <c r="AD1232" s="794"/>
      <c r="AE1232" s="421">
        <f>1087980/1000000</f>
        <v>1.0879799999999999</v>
      </c>
      <c r="AF1232" s="421"/>
      <c r="AG1232" s="421"/>
      <c r="AH1232" s="421"/>
      <c r="AI1232" s="421"/>
      <c r="AJ1232" s="421"/>
      <c r="AK1232" s="421"/>
      <c r="AL1232" s="389"/>
      <c r="AM1232" s="389"/>
      <c r="AN1232" s="389"/>
      <c r="AO1232" s="389"/>
      <c r="AP1232" s="389"/>
      <c r="AQ1232" s="389"/>
      <c r="AR1232" s="389"/>
      <c r="AS1232" s="389"/>
      <c r="AT1232" s="389"/>
      <c r="AU1232" s="389"/>
      <c r="AV1232" s="389"/>
      <c r="AW1232" s="389"/>
      <c r="AX1232" s="389"/>
      <c r="AY1232" s="390"/>
      <c r="BH1232" s="18"/>
    </row>
    <row r="1233" spans="1:51" ht="24.75" customHeight="1">
      <c r="B1233" s="397"/>
      <c r="C1233" s="398"/>
      <c r="D1233" s="398"/>
      <c r="E1233" s="398"/>
      <c r="F1233" s="398"/>
      <c r="G1233" s="399"/>
      <c r="H1233" s="419" t="s">
        <v>37</v>
      </c>
      <c r="I1233" s="420"/>
      <c r="J1233" s="420"/>
      <c r="K1233" s="420"/>
      <c r="L1233" s="420"/>
      <c r="M1233" s="420"/>
      <c r="N1233" s="420"/>
      <c r="O1233" s="420"/>
      <c r="P1233" s="420"/>
      <c r="Q1233" s="1062">
        <v>0.76</v>
      </c>
      <c r="R1233" s="1063"/>
      <c r="S1233" s="1063"/>
      <c r="T1233" s="1063"/>
      <c r="U1233" s="1063"/>
      <c r="V1233" s="1063"/>
      <c r="W1233" s="1063"/>
      <c r="X1233" s="793">
        <v>1.6</v>
      </c>
      <c r="Y1233" s="794"/>
      <c r="Z1233" s="794"/>
      <c r="AA1233" s="794"/>
      <c r="AB1233" s="794"/>
      <c r="AC1233" s="794"/>
      <c r="AD1233" s="794"/>
      <c r="AE1233" s="1064">
        <f>AE1232/AE1231</f>
        <v>0.78782041998551766</v>
      </c>
      <c r="AF1233" s="1064"/>
      <c r="AG1233" s="1064"/>
      <c r="AH1233" s="1064"/>
      <c r="AI1233" s="1064"/>
      <c r="AJ1233" s="1064"/>
      <c r="AK1233" s="1064"/>
      <c r="AL1233" s="389"/>
      <c r="AM1233" s="389"/>
      <c r="AN1233" s="389"/>
      <c r="AO1233" s="389"/>
      <c r="AP1233" s="389"/>
      <c r="AQ1233" s="389"/>
      <c r="AR1233" s="389"/>
      <c r="AS1233" s="389"/>
      <c r="AT1233" s="389"/>
      <c r="AU1233" s="389"/>
      <c r="AV1233" s="389"/>
      <c r="AW1233" s="389"/>
      <c r="AX1233" s="389"/>
      <c r="AY1233" s="390"/>
    </row>
    <row r="1234" spans="1:51" ht="23.1" customHeight="1">
      <c r="B1234" s="546" t="s">
        <v>59</v>
      </c>
      <c r="C1234" s="547"/>
      <c r="D1234" s="493" t="s">
        <v>60</v>
      </c>
      <c r="E1234" s="494"/>
      <c r="F1234" s="494"/>
      <c r="G1234" s="494"/>
      <c r="H1234" s="494"/>
      <c r="I1234" s="494"/>
      <c r="J1234" s="494"/>
      <c r="K1234" s="494"/>
      <c r="L1234" s="495"/>
      <c r="M1234" s="496" t="s">
        <v>61</v>
      </c>
      <c r="N1234" s="496"/>
      <c r="O1234" s="496"/>
      <c r="P1234" s="496"/>
      <c r="Q1234" s="496"/>
      <c r="R1234" s="496"/>
      <c r="S1234" s="497" t="s">
        <v>29</v>
      </c>
      <c r="T1234" s="497"/>
      <c r="U1234" s="497"/>
      <c r="V1234" s="497"/>
      <c r="W1234" s="497"/>
      <c r="X1234" s="497"/>
      <c r="Y1234" s="498"/>
      <c r="Z1234" s="494"/>
      <c r="AA1234" s="494"/>
      <c r="AB1234" s="494"/>
      <c r="AC1234" s="494"/>
      <c r="AD1234" s="494"/>
      <c r="AE1234" s="494"/>
      <c r="AF1234" s="494"/>
      <c r="AG1234" s="494"/>
      <c r="AH1234" s="494"/>
      <c r="AI1234" s="494"/>
      <c r="AJ1234" s="494"/>
      <c r="AK1234" s="494"/>
      <c r="AL1234" s="494"/>
      <c r="AM1234" s="494"/>
      <c r="AN1234" s="494"/>
      <c r="AO1234" s="494"/>
      <c r="AP1234" s="494"/>
      <c r="AQ1234" s="494"/>
      <c r="AR1234" s="494"/>
      <c r="AS1234" s="494"/>
      <c r="AT1234" s="494"/>
      <c r="AU1234" s="494"/>
      <c r="AV1234" s="494"/>
      <c r="AW1234" s="494"/>
      <c r="AX1234" s="494"/>
      <c r="AY1234" s="499"/>
    </row>
    <row r="1235" spans="1:51" ht="23.1" customHeight="1">
      <c r="B1235" s="548"/>
      <c r="C1235" s="549"/>
      <c r="D1235" s="439" t="s">
        <v>298</v>
      </c>
      <c r="E1235" s="440"/>
      <c r="F1235" s="440"/>
      <c r="G1235" s="440"/>
      <c r="H1235" s="440"/>
      <c r="I1235" s="440"/>
      <c r="J1235" s="440"/>
      <c r="K1235" s="440"/>
      <c r="L1235" s="441"/>
      <c r="M1235" s="777">
        <v>0.6</v>
      </c>
      <c r="N1235" s="778"/>
      <c r="O1235" s="778"/>
      <c r="P1235" s="778"/>
      <c r="Q1235" s="778"/>
      <c r="R1235" s="779"/>
      <c r="S1235" s="1033">
        <v>0.5</v>
      </c>
      <c r="T1235" s="1033"/>
      <c r="U1235" s="1033"/>
      <c r="V1235" s="1033"/>
      <c r="W1235" s="1033"/>
      <c r="X1235" s="1033"/>
      <c r="Y1235" s="792"/>
      <c r="Z1235" s="444"/>
      <c r="AA1235" s="444"/>
      <c r="AB1235" s="444"/>
      <c r="AC1235" s="444"/>
      <c r="AD1235" s="444"/>
      <c r="AE1235" s="444"/>
      <c r="AF1235" s="444"/>
      <c r="AG1235" s="444"/>
      <c r="AH1235" s="444"/>
      <c r="AI1235" s="444"/>
      <c r="AJ1235" s="444"/>
      <c r="AK1235" s="444"/>
      <c r="AL1235" s="444"/>
      <c r="AM1235" s="444"/>
      <c r="AN1235" s="444"/>
      <c r="AO1235" s="444"/>
      <c r="AP1235" s="444"/>
      <c r="AQ1235" s="444"/>
      <c r="AR1235" s="444"/>
      <c r="AS1235" s="444"/>
      <c r="AT1235" s="444"/>
      <c r="AU1235" s="444"/>
      <c r="AV1235" s="444"/>
      <c r="AW1235" s="444"/>
      <c r="AX1235" s="444"/>
      <c r="AY1235" s="445"/>
    </row>
    <row r="1236" spans="1:51" ht="23.1" customHeight="1">
      <c r="B1236" s="548"/>
      <c r="C1236" s="549"/>
      <c r="D1236" s="556" t="s">
        <v>148</v>
      </c>
      <c r="E1236" s="554"/>
      <c r="F1236" s="554"/>
      <c r="G1236" s="554"/>
      <c r="H1236" s="554"/>
      <c r="I1236" s="554"/>
      <c r="J1236" s="554"/>
      <c r="K1236" s="554"/>
      <c r="L1236" s="555"/>
      <c r="M1236" s="797">
        <v>0.8</v>
      </c>
      <c r="N1236" s="797"/>
      <c r="O1236" s="797"/>
      <c r="P1236" s="797"/>
      <c r="Q1236" s="797"/>
      <c r="R1236" s="797"/>
      <c r="S1236" s="797">
        <v>1.5</v>
      </c>
      <c r="T1236" s="797"/>
      <c r="U1236" s="797"/>
      <c r="V1236" s="797"/>
      <c r="W1236" s="797"/>
      <c r="X1236" s="797"/>
      <c r="Y1236" s="478"/>
      <c r="Z1236" s="479"/>
      <c r="AA1236" s="479"/>
      <c r="AB1236" s="479"/>
      <c r="AC1236" s="479"/>
      <c r="AD1236" s="479"/>
      <c r="AE1236" s="479"/>
      <c r="AF1236" s="479"/>
      <c r="AG1236" s="479"/>
      <c r="AH1236" s="479"/>
      <c r="AI1236" s="479"/>
      <c r="AJ1236" s="479"/>
      <c r="AK1236" s="479"/>
      <c r="AL1236" s="479"/>
      <c r="AM1236" s="479"/>
      <c r="AN1236" s="479"/>
      <c r="AO1236" s="479"/>
      <c r="AP1236" s="479"/>
      <c r="AQ1236" s="479"/>
      <c r="AR1236" s="479"/>
      <c r="AS1236" s="479"/>
      <c r="AT1236" s="479"/>
      <c r="AU1236" s="479"/>
      <c r="AV1236" s="479"/>
      <c r="AW1236" s="479"/>
      <c r="AX1236" s="479"/>
      <c r="AY1236" s="480"/>
    </row>
    <row r="1237" spans="1:51" ht="23.1" customHeight="1">
      <c r="B1237" s="548"/>
      <c r="C1237" s="549"/>
      <c r="D1237" s="556"/>
      <c r="E1237" s="554"/>
      <c r="F1237" s="554"/>
      <c r="G1237" s="554"/>
      <c r="H1237" s="554"/>
      <c r="I1237" s="554"/>
      <c r="J1237" s="554"/>
      <c r="K1237" s="554"/>
      <c r="L1237" s="555"/>
      <c r="M1237" s="797"/>
      <c r="N1237" s="797"/>
      <c r="O1237" s="797"/>
      <c r="P1237" s="797"/>
      <c r="Q1237" s="797"/>
      <c r="R1237" s="797"/>
      <c r="S1237" s="486"/>
      <c r="T1237" s="486"/>
      <c r="U1237" s="486"/>
      <c r="V1237" s="486"/>
      <c r="W1237" s="486"/>
      <c r="X1237" s="486"/>
      <c r="Y1237" s="478"/>
      <c r="Z1237" s="479"/>
      <c r="AA1237" s="479"/>
      <c r="AB1237" s="479"/>
      <c r="AC1237" s="479"/>
      <c r="AD1237" s="479"/>
      <c r="AE1237" s="479"/>
      <c r="AF1237" s="479"/>
      <c r="AG1237" s="479"/>
      <c r="AH1237" s="479"/>
      <c r="AI1237" s="479"/>
      <c r="AJ1237" s="479"/>
      <c r="AK1237" s="479"/>
      <c r="AL1237" s="479"/>
      <c r="AM1237" s="479"/>
      <c r="AN1237" s="479"/>
      <c r="AO1237" s="479"/>
      <c r="AP1237" s="479"/>
      <c r="AQ1237" s="479"/>
      <c r="AR1237" s="479"/>
      <c r="AS1237" s="479"/>
      <c r="AT1237" s="479"/>
      <c r="AU1237" s="479"/>
      <c r="AV1237" s="479"/>
      <c r="AW1237" s="479"/>
      <c r="AX1237" s="479"/>
      <c r="AY1237" s="480"/>
    </row>
    <row r="1238" spans="1:51" ht="23.1" customHeight="1">
      <c r="B1238" s="548"/>
      <c r="C1238" s="549"/>
      <c r="D1238" s="553"/>
      <c r="E1238" s="554"/>
      <c r="F1238" s="554"/>
      <c r="G1238" s="554"/>
      <c r="H1238" s="554"/>
      <c r="I1238" s="554"/>
      <c r="J1238" s="554"/>
      <c r="K1238" s="554"/>
      <c r="L1238" s="555"/>
      <c r="M1238" s="797"/>
      <c r="N1238" s="797"/>
      <c r="O1238" s="797"/>
      <c r="P1238" s="797"/>
      <c r="Q1238" s="797"/>
      <c r="R1238" s="797"/>
      <c r="S1238" s="486"/>
      <c r="T1238" s="486"/>
      <c r="U1238" s="486"/>
      <c r="V1238" s="486"/>
      <c r="W1238" s="486"/>
      <c r="X1238" s="486"/>
      <c r="Y1238" s="478"/>
      <c r="Z1238" s="479"/>
      <c r="AA1238" s="479"/>
      <c r="AB1238" s="479"/>
      <c r="AC1238" s="479"/>
      <c r="AD1238" s="479"/>
      <c r="AE1238" s="479"/>
      <c r="AF1238" s="479"/>
      <c r="AG1238" s="479"/>
      <c r="AH1238" s="479"/>
      <c r="AI1238" s="479"/>
      <c r="AJ1238" s="479"/>
      <c r="AK1238" s="479"/>
      <c r="AL1238" s="479"/>
      <c r="AM1238" s="479"/>
      <c r="AN1238" s="479"/>
      <c r="AO1238" s="479"/>
      <c r="AP1238" s="479"/>
      <c r="AQ1238" s="479"/>
      <c r="AR1238" s="479"/>
      <c r="AS1238" s="479"/>
      <c r="AT1238" s="479"/>
      <c r="AU1238" s="479"/>
      <c r="AV1238" s="479"/>
      <c r="AW1238" s="479"/>
      <c r="AX1238" s="479"/>
      <c r="AY1238" s="480"/>
    </row>
    <row r="1239" spans="1:51" ht="23.1" customHeight="1">
      <c r="B1239" s="548"/>
      <c r="C1239" s="549"/>
      <c r="D1239" s="553"/>
      <c r="E1239" s="554"/>
      <c r="F1239" s="554"/>
      <c r="G1239" s="554"/>
      <c r="H1239" s="554"/>
      <c r="I1239" s="554"/>
      <c r="J1239" s="554"/>
      <c r="K1239" s="554"/>
      <c r="L1239" s="555"/>
      <c r="M1239" s="797"/>
      <c r="N1239" s="797"/>
      <c r="O1239" s="797"/>
      <c r="P1239" s="797"/>
      <c r="Q1239" s="797"/>
      <c r="R1239" s="797"/>
      <c r="S1239" s="486"/>
      <c r="T1239" s="486"/>
      <c r="U1239" s="486"/>
      <c r="V1239" s="486"/>
      <c r="W1239" s="486"/>
      <c r="X1239" s="486"/>
      <c r="Y1239" s="478"/>
      <c r="Z1239" s="479"/>
      <c r="AA1239" s="479"/>
      <c r="AB1239" s="479"/>
      <c r="AC1239" s="479"/>
      <c r="AD1239" s="479"/>
      <c r="AE1239" s="479"/>
      <c r="AF1239" s="479"/>
      <c r="AG1239" s="479"/>
      <c r="AH1239" s="479"/>
      <c r="AI1239" s="479"/>
      <c r="AJ1239" s="479"/>
      <c r="AK1239" s="479"/>
      <c r="AL1239" s="479"/>
      <c r="AM1239" s="479"/>
      <c r="AN1239" s="479"/>
      <c r="AO1239" s="479"/>
      <c r="AP1239" s="479"/>
      <c r="AQ1239" s="479"/>
      <c r="AR1239" s="479"/>
      <c r="AS1239" s="479"/>
      <c r="AT1239" s="479"/>
      <c r="AU1239" s="479"/>
      <c r="AV1239" s="479"/>
      <c r="AW1239" s="479"/>
      <c r="AX1239" s="479"/>
      <c r="AY1239" s="480"/>
    </row>
    <row r="1240" spans="1:51" ht="23.1" customHeight="1">
      <c r="B1240" s="548"/>
      <c r="C1240" s="549"/>
      <c r="D1240" s="553"/>
      <c r="E1240" s="554"/>
      <c r="F1240" s="554"/>
      <c r="G1240" s="554"/>
      <c r="H1240" s="554"/>
      <c r="I1240" s="554"/>
      <c r="J1240" s="554"/>
      <c r="K1240" s="554"/>
      <c r="L1240" s="555"/>
      <c r="M1240" s="797"/>
      <c r="N1240" s="797"/>
      <c r="O1240" s="797"/>
      <c r="P1240" s="797"/>
      <c r="Q1240" s="797"/>
      <c r="R1240" s="797"/>
      <c r="S1240" s="486"/>
      <c r="T1240" s="486"/>
      <c r="U1240" s="486"/>
      <c r="V1240" s="486"/>
      <c r="W1240" s="486"/>
      <c r="X1240" s="486"/>
      <c r="Y1240" s="478"/>
      <c r="Z1240" s="479"/>
      <c r="AA1240" s="479"/>
      <c r="AB1240" s="479"/>
      <c r="AC1240" s="479"/>
      <c r="AD1240" s="479"/>
      <c r="AE1240" s="479"/>
      <c r="AF1240" s="479"/>
      <c r="AG1240" s="479"/>
      <c r="AH1240" s="479"/>
      <c r="AI1240" s="479"/>
      <c r="AJ1240" s="479"/>
      <c r="AK1240" s="479"/>
      <c r="AL1240" s="479"/>
      <c r="AM1240" s="479"/>
      <c r="AN1240" s="479"/>
      <c r="AO1240" s="479"/>
      <c r="AP1240" s="479"/>
      <c r="AQ1240" s="479"/>
      <c r="AR1240" s="479"/>
      <c r="AS1240" s="479"/>
      <c r="AT1240" s="479"/>
      <c r="AU1240" s="479"/>
      <c r="AV1240" s="479"/>
      <c r="AW1240" s="479"/>
      <c r="AX1240" s="479"/>
      <c r="AY1240" s="480"/>
    </row>
    <row r="1241" spans="1:51" ht="23.1" customHeight="1">
      <c r="B1241" s="548"/>
      <c r="C1241" s="549"/>
      <c r="D1241" s="474"/>
      <c r="E1241" s="475"/>
      <c r="F1241" s="475"/>
      <c r="G1241" s="475"/>
      <c r="H1241" s="475"/>
      <c r="I1241" s="475"/>
      <c r="J1241" s="475"/>
      <c r="K1241" s="475"/>
      <c r="L1241" s="476"/>
      <c r="M1241" s="808"/>
      <c r="N1241" s="808"/>
      <c r="O1241" s="808"/>
      <c r="P1241" s="808"/>
      <c r="Q1241" s="808"/>
      <c r="R1241" s="808"/>
      <c r="S1241" s="477"/>
      <c r="T1241" s="477"/>
      <c r="U1241" s="477"/>
      <c r="V1241" s="477"/>
      <c r="W1241" s="477"/>
      <c r="X1241" s="477"/>
      <c r="Y1241" s="478"/>
      <c r="Z1241" s="479"/>
      <c r="AA1241" s="479"/>
      <c r="AB1241" s="479"/>
      <c r="AC1241" s="479"/>
      <c r="AD1241" s="479"/>
      <c r="AE1241" s="479"/>
      <c r="AF1241" s="479"/>
      <c r="AG1241" s="479"/>
      <c r="AH1241" s="479"/>
      <c r="AI1241" s="479"/>
      <c r="AJ1241" s="479"/>
      <c r="AK1241" s="479"/>
      <c r="AL1241" s="479"/>
      <c r="AM1241" s="479"/>
      <c r="AN1241" s="479"/>
      <c r="AO1241" s="479"/>
      <c r="AP1241" s="479"/>
      <c r="AQ1241" s="479"/>
      <c r="AR1241" s="479"/>
      <c r="AS1241" s="479"/>
      <c r="AT1241" s="479"/>
      <c r="AU1241" s="479"/>
      <c r="AV1241" s="479"/>
      <c r="AW1241" s="479"/>
      <c r="AX1241" s="479"/>
      <c r="AY1241" s="480"/>
    </row>
    <row r="1242" spans="1:51" ht="23.1" customHeight="1">
      <c r="B1242" s="550"/>
      <c r="C1242" s="551"/>
      <c r="D1242" s="481" t="s">
        <v>35</v>
      </c>
      <c r="E1242" s="327"/>
      <c r="F1242" s="327"/>
      <c r="G1242" s="327"/>
      <c r="H1242" s="327"/>
      <c r="I1242" s="327"/>
      <c r="J1242" s="327"/>
      <c r="K1242" s="327"/>
      <c r="L1242" s="328"/>
      <c r="M1242" s="482">
        <f>+SUM(M1235:M1241)</f>
        <v>1.4</v>
      </c>
      <c r="N1242" s="482"/>
      <c r="O1242" s="482"/>
      <c r="P1242" s="482"/>
      <c r="Q1242" s="482"/>
      <c r="R1242" s="482"/>
      <c r="S1242" s="482">
        <v>2</v>
      </c>
      <c r="T1242" s="482"/>
      <c r="U1242" s="482"/>
      <c r="V1242" s="482"/>
      <c r="W1242" s="482"/>
      <c r="X1242" s="482"/>
      <c r="Y1242" s="483"/>
      <c r="Z1242" s="484"/>
      <c r="AA1242" s="484"/>
      <c r="AB1242" s="484"/>
      <c r="AC1242" s="484"/>
      <c r="AD1242" s="484"/>
      <c r="AE1242" s="484"/>
      <c r="AF1242" s="484"/>
      <c r="AG1242" s="484"/>
      <c r="AH1242" s="484"/>
      <c r="AI1242" s="484"/>
      <c r="AJ1242" s="484"/>
      <c r="AK1242" s="484"/>
      <c r="AL1242" s="484"/>
      <c r="AM1242" s="484"/>
      <c r="AN1242" s="484"/>
      <c r="AO1242" s="484"/>
      <c r="AP1242" s="484"/>
      <c r="AQ1242" s="484"/>
      <c r="AR1242" s="484"/>
      <c r="AS1242" s="484"/>
      <c r="AT1242" s="484"/>
      <c r="AU1242" s="484"/>
      <c r="AV1242" s="484"/>
      <c r="AW1242" s="484"/>
      <c r="AX1242" s="484"/>
      <c r="AY1242" s="485"/>
    </row>
    <row r="1243" spans="1:51" ht="24.75" customHeight="1">
      <c r="B1243" s="19"/>
      <c r="C1243" s="19"/>
      <c r="D1243" s="19"/>
      <c r="E1243" s="19"/>
      <c r="F1243" s="19"/>
      <c r="G1243" s="19"/>
      <c r="H1243" s="20"/>
      <c r="I1243" s="20"/>
      <c r="J1243" s="20"/>
      <c r="K1243" s="20"/>
      <c r="L1243" s="20"/>
      <c r="M1243" s="20"/>
      <c r="N1243" s="20"/>
      <c r="O1243" s="20"/>
      <c r="P1243" s="20"/>
      <c r="Q1243" s="212"/>
      <c r="R1243" s="212"/>
      <c r="S1243" s="212"/>
      <c r="T1243" s="212"/>
      <c r="U1243" s="212"/>
      <c r="V1243" s="212"/>
      <c r="W1243" s="212"/>
      <c r="X1243" s="212"/>
      <c r="Y1243" s="212"/>
      <c r="Z1243" s="212"/>
      <c r="AA1243" s="212"/>
      <c r="AB1243" s="212"/>
      <c r="AC1243" s="212"/>
      <c r="AD1243" s="212"/>
      <c r="AE1243" s="212"/>
      <c r="AF1243" s="212"/>
      <c r="AG1243" s="212"/>
      <c r="AH1243" s="212"/>
      <c r="AI1243" s="212"/>
      <c r="AJ1243" s="212"/>
      <c r="AK1243" s="212"/>
      <c r="AL1243" s="212"/>
      <c r="AM1243" s="212"/>
      <c r="AN1243" s="212"/>
      <c r="AO1243" s="212"/>
      <c r="AP1243" s="212"/>
      <c r="AQ1243" s="212"/>
      <c r="AR1243" s="212"/>
      <c r="AS1243" s="212"/>
      <c r="AT1243" s="212"/>
      <c r="AU1243" s="212"/>
      <c r="AV1243" s="212"/>
      <c r="AW1243" s="212"/>
      <c r="AX1243" s="212"/>
      <c r="AY1243" s="212"/>
    </row>
    <row r="1244" spans="1:51" ht="41.25" customHeight="1">
      <c r="B1244" s="19"/>
      <c r="C1244" s="19"/>
      <c r="D1244" s="19"/>
      <c r="E1244" s="19"/>
      <c r="F1244" s="19"/>
      <c r="G1244" s="19"/>
      <c r="H1244" s="26"/>
      <c r="I1244" s="26"/>
      <c r="J1244" s="26"/>
      <c r="K1244" s="26"/>
      <c r="L1244" s="26"/>
      <c r="M1244" s="26"/>
      <c r="N1244" s="26"/>
      <c r="O1244" s="26"/>
      <c r="P1244" s="26"/>
      <c r="Q1244" s="26"/>
      <c r="R1244" s="26"/>
      <c r="S1244" s="26"/>
      <c r="T1244" s="26"/>
      <c r="U1244" s="26"/>
      <c r="V1244" s="26"/>
      <c r="W1244" s="26"/>
      <c r="X1244" s="26"/>
      <c r="Y1244" s="26"/>
      <c r="Z1244" s="26"/>
      <c r="AA1244" s="26"/>
      <c r="AB1244" s="26"/>
      <c r="AC1244" s="26"/>
      <c r="AD1244" s="26"/>
      <c r="AE1244" s="26"/>
      <c r="AF1244" s="26"/>
      <c r="AG1244" s="26"/>
      <c r="AH1244" s="26"/>
      <c r="AI1244" s="26"/>
      <c r="AJ1244" s="26"/>
      <c r="AK1244" s="26"/>
      <c r="AL1244" s="26"/>
      <c r="AM1244" s="26"/>
      <c r="AN1244" s="26"/>
      <c r="AO1244" s="26"/>
      <c r="AP1244" s="26"/>
      <c r="AQ1244" s="26"/>
      <c r="AR1244" s="26"/>
      <c r="AS1244" s="26"/>
      <c r="AT1244" s="26"/>
      <c r="AU1244" s="26"/>
      <c r="AV1244" s="26"/>
      <c r="AW1244" s="26"/>
      <c r="AX1244" s="26"/>
      <c r="AY1244" s="26"/>
    </row>
    <row r="1245" spans="1:51" ht="23.25" customHeight="1" thickBot="1">
      <c r="A1245" s="8"/>
      <c r="B1245" s="689" t="s">
        <v>121</v>
      </c>
      <c r="C1245" s="690"/>
      <c r="D1245" s="690"/>
      <c r="E1245" s="690"/>
      <c r="F1245" s="690"/>
      <c r="G1245" s="690"/>
      <c r="H1245" s="690" t="s">
        <v>1307</v>
      </c>
      <c r="I1245" s="690"/>
      <c r="J1245" s="690"/>
      <c r="K1245" s="690"/>
      <c r="L1245" s="690"/>
      <c r="M1245" s="690"/>
      <c r="N1245" s="690"/>
      <c r="O1245" s="690"/>
      <c r="P1245" s="690"/>
      <c r="Q1245" s="690"/>
      <c r="R1245" s="690"/>
      <c r="S1245" s="690"/>
      <c r="T1245" s="690"/>
      <c r="U1245" s="690"/>
      <c r="V1245" s="690"/>
      <c r="W1245" s="690"/>
      <c r="X1245" s="690"/>
      <c r="Y1245" s="690"/>
      <c r="Z1245" s="690"/>
      <c r="AA1245" s="690"/>
      <c r="AB1245" s="690"/>
      <c r="AC1245" s="690"/>
      <c r="AD1245" s="690"/>
      <c r="AE1245" s="690"/>
      <c r="AF1245" s="690"/>
      <c r="AG1245" s="690"/>
      <c r="AH1245" s="690"/>
      <c r="AI1245" s="690"/>
      <c r="AJ1245" s="690"/>
      <c r="AK1245" s="690"/>
      <c r="AL1245" s="690"/>
      <c r="AM1245" s="690"/>
      <c r="AN1245" s="690"/>
      <c r="AO1245" s="690"/>
      <c r="AP1245" s="690"/>
      <c r="AQ1245" s="690"/>
      <c r="AR1245" s="690"/>
      <c r="AS1245" s="690"/>
      <c r="AT1245" s="690"/>
      <c r="AU1245" s="690"/>
      <c r="AV1245" s="690"/>
      <c r="AW1245" s="690"/>
      <c r="AX1245" s="690"/>
      <c r="AY1245" s="690"/>
    </row>
    <row r="1246" spans="1:51" ht="385.5" customHeight="1">
      <c r="A1246" s="13"/>
      <c r="B1246" s="667" t="s">
        <v>122</v>
      </c>
      <c r="C1246" s="668"/>
      <c r="D1246" s="668"/>
      <c r="E1246" s="668"/>
      <c r="F1246" s="668"/>
      <c r="G1246" s="669"/>
      <c r="H1246" s="22" t="s">
        <v>123</v>
      </c>
      <c r="I1246" s="23"/>
      <c r="J1246" s="23"/>
      <c r="K1246" s="23"/>
      <c r="L1246" s="23"/>
      <c r="M1246" s="23"/>
      <c r="N1246" s="23"/>
      <c r="O1246" s="23"/>
      <c r="P1246" s="23"/>
      <c r="Q1246" s="23"/>
      <c r="R1246" s="23"/>
      <c r="S1246" s="23"/>
      <c r="T1246" s="23"/>
      <c r="U1246" s="23"/>
      <c r="V1246" s="23"/>
      <c r="W1246" s="23"/>
      <c r="X1246" s="23"/>
      <c r="Y1246" s="23"/>
      <c r="Z1246" s="23"/>
      <c r="AA1246" s="23"/>
      <c r="AB1246" s="23"/>
      <c r="AC1246" s="23"/>
      <c r="AD1246" s="23"/>
      <c r="AE1246" s="23"/>
      <c r="AF1246" s="23"/>
      <c r="AG1246" s="23"/>
      <c r="AH1246" s="23"/>
      <c r="AI1246" s="23"/>
      <c r="AJ1246" s="23"/>
      <c r="AK1246" s="23"/>
      <c r="AL1246" s="23"/>
      <c r="AM1246" s="23"/>
      <c r="AN1246" s="23"/>
      <c r="AO1246" s="23"/>
      <c r="AP1246" s="23"/>
      <c r="AQ1246" s="23"/>
      <c r="AR1246" s="23"/>
      <c r="AS1246" s="23"/>
      <c r="AT1246" s="23"/>
      <c r="AU1246" s="23"/>
      <c r="AV1246" s="23"/>
      <c r="AW1246" s="23"/>
      <c r="AX1246" s="23"/>
      <c r="AY1246" s="24"/>
    </row>
    <row r="1247" spans="1:51" ht="348.95" customHeight="1">
      <c r="B1247" s="394"/>
      <c r="C1247" s="395"/>
      <c r="D1247" s="395"/>
      <c r="E1247" s="395"/>
      <c r="F1247" s="395"/>
      <c r="G1247" s="396"/>
      <c r="H1247" s="25"/>
      <c r="I1247" s="26"/>
      <c r="J1247" s="26"/>
      <c r="K1247" s="26"/>
      <c r="L1247" s="26"/>
      <c r="M1247" s="26"/>
      <c r="N1247" s="26"/>
      <c r="O1247" s="26"/>
      <c r="P1247" s="26"/>
      <c r="Q1247" s="26"/>
      <c r="R1247" s="26"/>
      <c r="S1247" s="26"/>
      <c r="T1247" s="26"/>
      <c r="U1247" s="26"/>
      <c r="V1247" s="26"/>
      <c r="W1247" s="26"/>
      <c r="X1247" s="26"/>
      <c r="Y1247" s="26"/>
      <c r="Z1247" s="26"/>
      <c r="AA1247" s="26"/>
      <c r="AB1247" s="26"/>
      <c r="AC1247" s="26"/>
      <c r="AD1247" s="26"/>
      <c r="AE1247" s="26"/>
      <c r="AF1247" s="26"/>
      <c r="AG1247" s="26"/>
      <c r="AH1247" s="26"/>
      <c r="AI1247" s="26"/>
      <c r="AJ1247" s="26"/>
      <c r="AK1247" s="26"/>
      <c r="AL1247" s="26"/>
      <c r="AM1247" s="26"/>
      <c r="AN1247" s="26"/>
      <c r="AO1247" s="26"/>
      <c r="AP1247" s="26"/>
      <c r="AQ1247" s="26"/>
      <c r="AR1247" s="26"/>
      <c r="AS1247" s="26"/>
      <c r="AT1247" s="26"/>
      <c r="AU1247" s="26"/>
      <c r="AV1247" s="26"/>
      <c r="AW1247" s="26"/>
      <c r="AX1247" s="26"/>
      <c r="AY1247" s="27"/>
    </row>
    <row r="1248" spans="1:51" ht="324" customHeight="1" thickBot="1">
      <c r="B1248" s="670"/>
      <c r="C1248" s="671"/>
      <c r="D1248" s="671"/>
      <c r="E1248" s="671"/>
      <c r="F1248" s="671"/>
      <c r="G1248" s="672"/>
      <c r="H1248" s="50"/>
      <c r="I1248" s="51"/>
      <c r="J1248" s="51"/>
      <c r="K1248" s="51"/>
      <c r="L1248" s="51"/>
      <c r="M1248" s="51"/>
      <c r="N1248" s="51"/>
      <c r="O1248" s="51"/>
      <c r="P1248" s="51"/>
      <c r="Q1248" s="51"/>
      <c r="R1248" s="51"/>
      <c r="S1248" s="51"/>
      <c r="T1248" s="51"/>
      <c r="U1248" s="51"/>
      <c r="V1248" s="51"/>
      <c r="W1248" s="51"/>
      <c r="X1248" s="51"/>
      <c r="Y1248" s="51"/>
      <c r="Z1248" s="51"/>
      <c r="AA1248" s="51"/>
      <c r="AB1248" s="51"/>
      <c r="AC1248" s="51"/>
      <c r="AD1248" s="51"/>
      <c r="AE1248" s="51"/>
      <c r="AF1248" s="51"/>
      <c r="AG1248" s="51"/>
      <c r="AH1248" s="51"/>
      <c r="AI1248" s="51"/>
      <c r="AJ1248" s="51"/>
      <c r="AK1248" s="51"/>
      <c r="AL1248" s="51"/>
      <c r="AM1248" s="51"/>
      <c r="AN1248" s="51"/>
      <c r="AO1248" s="51"/>
      <c r="AP1248" s="51"/>
      <c r="AQ1248" s="51"/>
      <c r="AR1248" s="51"/>
      <c r="AS1248" s="51"/>
      <c r="AT1248" s="51"/>
      <c r="AU1248" s="51"/>
      <c r="AV1248" s="51"/>
      <c r="AW1248" s="51"/>
      <c r="AX1248" s="51"/>
      <c r="AY1248" s="52"/>
    </row>
    <row r="1249" spans="2:51" ht="41.25" customHeight="1">
      <c r="B1249" s="19"/>
      <c r="C1249" s="19"/>
      <c r="D1249" s="19"/>
      <c r="E1249" s="19"/>
      <c r="F1249" s="19"/>
      <c r="G1249" s="19"/>
      <c r="H1249" s="26"/>
      <c r="I1249" s="26"/>
      <c r="J1249" s="26"/>
      <c r="K1249" s="26"/>
      <c r="L1249" s="26"/>
      <c r="M1249" s="26"/>
      <c r="N1249" s="26"/>
      <c r="O1249" s="26"/>
      <c r="P1249" s="26"/>
      <c r="Q1249" s="26"/>
      <c r="R1249" s="26"/>
      <c r="S1249" s="26"/>
      <c r="T1249" s="26"/>
      <c r="U1249" s="26"/>
      <c r="V1249" s="26"/>
      <c r="W1249" s="26"/>
      <c r="X1249" s="26"/>
      <c r="Y1249" s="26"/>
      <c r="Z1249" s="26"/>
      <c r="AA1249" s="26"/>
      <c r="AB1249" s="26"/>
      <c r="AC1249" s="26"/>
      <c r="AD1249" s="26"/>
      <c r="AE1249" s="26"/>
      <c r="AF1249" s="26"/>
      <c r="AG1249" s="26"/>
      <c r="AH1249" s="26"/>
      <c r="AI1249" s="26"/>
      <c r="AJ1249" s="26"/>
      <c r="AK1249" s="26"/>
      <c r="AL1249" s="26"/>
      <c r="AM1249" s="26"/>
      <c r="AN1249" s="26"/>
      <c r="AO1249" s="26"/>
      <c r="AP1249" s="26"/>
      <c r="AQ1249" s="26"/>
      <c r="AR1249" s="26"/>
      <c r="AS1249" s="26"/>
      <c r="AT1249" s="26"/>
      <c r="AU1249" s="26"/>
      <c r="AV1249" s="26"/>
      <c r="AW1249" s="26"/>
      <c r="AX1249" s="26"/>
      <c r="AY1249" s="26"/>
    </row>
    <row r="1250" spans="2:51" ht="30" customHeight="1" thickBot="1">
      <c r="B1250" s="307" t="s">
        <v>121</v>
      </c>
      <c r="C1250" s="307"/>
      <c r="D1250" s="307"/>
      <c r="E1250" s="307"/>
      <c r="F1250" s="308"/>
      <c r="G1250" s="308"/>
      <c r="H1250" s="309"/>
      <c r="I1250" s="309"/>
      <c r="J1250" s="309"/>
      <c r="K1250" s="309"/>
      <c r="L1250" s="309"/>
      <c r="M1250" s="309"/>
      <c r="N1250" s="309"/>
      <c r="O1250" s="309"/>
      <c r="P1250" s="309"/>
      <c r="Q1250" s="309"/>
      <c r="R1250" s="309"/>
      <c r="S1250" s="309"/>
      <c r="T1250" s="309"/>
      <c r="U1250" s="309"/>
      <c r="V1250" s="309"/>
      <c r="W1250" s="309"/>
      <c r="X1250" s="309"/>
      <c r="Y1250" s="309"/>
      <c r="Z1250" s="309"/>
      <c r="AA1250" s="309"/>
      <c r="AB1250" s="309"/>
      <c r="AC1250" s="309"/>
      <c r="AD1250" s="309"/>
      <c r="AE1250" s="309"/>
      <c r="AF1250" s="309"/>
      <c r="AG1250" s="309"/>
      <c r="AH1250" s="309"/>
      <c r="AI1250" s="309"/>
      <c r="AJ1250" s="309"/>
      <c r="AK1250" s="309"/>
      <c r="AL1250" s="309"/>
      <c r="AM1250" s="309"/>
      <c r="AN1250" s="309"/>
      <c r="AO1250" s="309"/>
      <c r="AP1250" s="309"/>
      <c r="AQ1250" s="309"/>
      <c r="AR1250" s="309"/>
      <c r="AS1250" s="309"/>
      <c r="AT1250" s="309"/>
      <c r="AU1250" s="309"/>
      <c r="AV1250" s="309"/>
      <c r="AW1250" s="309"/>
      <c r="AX1250" s="309"/>
      <c r="AY1250" s="309"/>
    </row>
    <row r="1251" spans="2:51" ht="24.75" customHeight="1">
      <c r="B1251" s="310" t="s">
        <v>140</v>
      </c>
      <c r="C1251" s="311"/>
      <c r="D1251" s="311"/>
      <c r="E1251" s="311"/>
      <c r="F1251" s="311"/>
      <c r="G1251" s="312"/>
      <c r="H1251" s="319" t="s">
        <v>1289</v>
      </c>
      <c r="I1251" s="320"/>
      <c r="J1251" s="320"/>
      <c r="K1251" s="320"/>
      <c r="L1251" s="320"/>
      <c r="M1251" s="320"/>
      <c r="N1251" s="320"/>
      <c r="O1251" s="320"/>
      <c r="P1251" s="320"/>
      <c r="Q1251" s="320"/>
      <c r="R1251" s="320"/>
      <c r="S1251" s="320"/>
      <c r="T1251" s="320"/>
      <c r="U1251" s="320"/>
      <c r="V1251" s="320"/>
      <c r="W1251" s="320"/>
      <c r="X1251" s="320"/>
      <c r="Y1251" s="320"/>
      <c r="Z1251" s="320"/>
      <c r="AA1251" s="320"/>
      <c r="AB1251" s="320"/>
      <c r="AC1251" s="321"/>
      <c r="AD1251" s="319" t="s">
        <v>1288</v>
      </c>
      <c r="AE1251" s="320"/>
      <c r="AF1251" s="320"/>
      <c r="AG1251" s="320"/>
      <c r="AH1251" s="320"/>
      <c r="AI1251" s="320"/>
      <c r="AJ1251" s="320"/>
      <c r="AK1251" s="320"/>
      <c r="AL1251" s="320"/>
      <c r="AM1251" s="320"/>
      <c r="AN1251" s="320"/>
      <c r="AO1251" s="320"/>
      <c r="AP1251" s="320"/>
      <c r="AQ1251" s="320"/>
      <c r="AR1251" s="320"/>
      <c r="AS1251" s="320"/>
      <c r="AT1251" s="320"/>
      <c r="AU1251" s="320"/>
      <c r="AV1251" s="320"/>
      <c r="AW1251" s="320"/>
      <c r="AX1251" s="320"/>
      <c r="AY1251" s="322"/>
    </row>
    <row r="1252" spans="2:51" ht="24.75" customHeight="1">
      <c r="B1252" s="313"/>
      <c r="C1252" s="314"/>
      <c r="D1252" s="314"/>
      <c r="E1252" s="314"/>
      <c r="F1252" s="314"/>
      <c r="G1252" s="315"/>
      <c r="H1252" s="326" t="s">
        <v>60</v>
      </c>
      <c r="I1252" s="327"/>
      <c r="J1252" s="327"/>
      <c r="K1252" s="327"/>
      <c r="L1252" s="328"/>
      <c r="M1252" s="329" t="s">
        <v>143</v>
      </c>
      <c r="N1252" s="327"/>
      <c r="O1252" s="327"/>
      <c r="P1252" s="327"/>
      <c r="Q1252" s="327"/>
      <c r="R1252" s="327"/>
      <c r="S1252" s="327"/>
      <c r="T1252" s="327"/>
      <c r="U1252" s="327"/>
      <c r="V1252" s="327"/>
      <c r="W1252" s="327"/>
      <c r="X1252" s="327"/>
      <c r="Y1252" s="328"/>
      <c r="Z1252" s="323" t="s">
        <v>144</v>
      </c>
      <c r="AA1252" s="324"/>
      <c r="AB1252" s="324"/>
      <c r="AC1252" s="325"/>
      <c r="AD1252" s="326" t="s">
        <v>60</v>
      </c>
      <c r="AE1252" s="327"/>
      <c r="AF1252" s="327"/>
      <c r="AG1252" s="327"/>
      <c r="AH1252" s="328"/>
      <c r="AI1252" s="329" t="s">
        <v>143</v>
      </c>
      <c r="AJ1252" s="327"/>
      <c r="AK1252" s="327"/>
      <c r="AL1252" s="327"/>
      <c r="AM1252" s="327"/>
      <c r="AN1252" s="327"/>
      <c r="AO1252" s="327"/>
      <c r="AP1252" s="327"/>
      <c r="AQ1252" s="327"/>
      <c r="AR1252" s="327"/>
      <c r="AS1252" s="327"/>
      <c r="AT1252" s="327"/>
      <c r="AU1252" s="328"/>
      <c r="AV1252" s="323" t="s">
        <v>144</v>
      </c>
      <c r="AW1252" s="324"/>
      <c r="AX1252" s="324"/>
      <c r="AY1252" s="330"/>
    </row>
    <row r="1253" spans="2:51" ht="24.75" customHeight="1">
      <c r="B1253" s="313"/>
      <c r="C1253" s="314"/>
      <c r="D1253" s="314"/>
      <c r="E1253" s="314"/>
      <c r="F1253" s="314"/>
      <c r="G1253" s="315"/>
      <c r="H1253" s="703" t="s">
        <v>148</v>
      </c>
      <c r="I1253" s="600"/>
      <c r="J1253" s="600"/>
      <c r="K1253" s="600"/>
      <c r="L1253" s="601"/>
      <c r="M1253" s="704" t="s">
        <v>1308</v>
      </c>
      <c r="N1253" s="705"/>
      <c r="O1253" s="705"/>
      <c r="P1253" s="705"/>
      <c r="Q1253" s="705"/>
      <c r="R1253" s="705"/>
      <c r="S1253" s="705"/>
      <c r="T1253" s="705"/>
      <c r="U1253" s="705"/>
      <c r="V1253" s="705"/>
      <c r="W1253" s="705"/>
      <c r="X1253" s="705"/>
      <c r="Y1253" s="706"/>
      <c r="Z1253" s="767">
        <f>1087980/1000000</f>
        <v>1.0879799999999999</v>
      </c>
      <c r="AA1253" s="768"/>
      <c r="AB1253" s="768"/>
      <c r="AC1253" s="1035"/>
      <c r="AD1253" s="703"/>
      <c r="AE1253" s="600"/>
      <c r="AF1253" s="600"/>
      <c r="AG1253" s="600"/>
      <c r="AH1253" s="601"/>
      <c r="AI1253" s="704"/>
      <c r="AJ1253" s="705"/>
      <c r="AK1253" s="705"/>
      <c r="AL1253" s="705"/>
      <c r="AM1253" s="705"/>
      <c r="AN1253" s="705"/>
      <c r="AO1253" s="705"/>
      <c r="AP1253" s="705"/>
      <c r="AQ1253" s="705"/>
      <c r="AR1253" s="705"/>
      <c r="AS1253" s="705"/>
      <c r="AT1253" s="705"/>
      <c r="AU1253" s="706"/>
      <c r="AV1253" s="694"/>
      <c r="AW1253" s="695"/>
      <c r="AX1253" s="695"/>
      <c r="AY1253" s="696"/>
    </row>
    <row r="1254" spans="2:51" ht="24.75" customHeight="1">
      <c r="B1254" s="313"/>
      <c r="C1254" s="314"/>
      <c r="D1254" s="314"/>
      <c r="E1254" s="314"/>
      <c r="F1254" s="314"/>
      <c r="G1254" s="315"/>
      <c r="H1254" s="341"/>
      <c r="I1254" s="342"/>
      <c r="J1254" s="342"/>
      <c r="K1254" s="342"/>
      <c r="L1254" s="343"/>
      <c r="M1254" s="346"/>
      <c r="N1254" s="347"/>
      <c r="O1254" s="347"/>
      <c r="P1254" s="347"/>
      <c r="Q1254" s="347"/>
      <c r="R1254" s="347"/>
      <c r="S1254" s="347"/>
      <c r="T1254" s="347"/>
      <c r="U1254" s="347"/>
      <c r="V1254" s="347"/>
      <c r="W1254" s="347"/>
      <c r="X1254" s="347"/>
      <c r="Y1254" s="348"/>
      <c r="Z1254" s="697"/>
      <c r="AA1254" s="698"/>
      <c r="AB1254" s="698"/>
      <c r="AC1254" s="720"/>
      <c r="AD1254" s="341"/>
      <c r="AE1254" s="342"/>
      <c r="AF1254" s="342"/>
      <c r="AG1254" s="342"/>
      <c r="AH1254" s="343"/>
      <c r="AI1254" s="346"/>
      <c r="AJ1254" s="347"/>
      <c r="AK1254" s="347"/>
      <c r="AL1254" s="347"/>
      <c r="AM1254" s="347"/>
      <c r="AN1254" s="347"/>
      <c r="AO1254" s="347"/>
      <c r="AP1254" s="347"/>
      <c r="AQ1254" s="347"/>
      <c r="AR1254" s="347"/>
      <c r="AS1254" s="347"/>
      <c r="AT1254" s="347"/>
      <c r="AU1254" s="348"/>
      <c r="AV1254" s="697"/>
      <c r="AW1254" s="698"/>
      <c r="AX1254" s="698"/>
      <c r="AY1254" s="699"/>
    </row>
    <row r="1255" spans="2:51" ht="24.75" customHeight="1">
      <c r="B1255" s="313"/>
      <c r="C1255" s="314"/>
      <c r="D1255" s="314"/>
      <c r="E1255" s="314"/>
      <c r="F1255" s="314"/>
      <c r="G1255" s="315"/>
      <c r="H1255" s="341"/>
      <c r="I1255" s="342"/>
      <c r="J1255" s="342"/>
      <c r="K1255" s="342"/>
      <c r="L1255" s="343"/>
      <c r="M1255" s="346"/>
      <c r="N1255" s="347"/>
      <c r="O1255" s="347"/>
      <c r="P1255" s="347"/>
      <c r="Q1255" s="347"/>
      <c r="R1255" s="347"/>
      <c r="S1255" s="347"/>
      <c r="T1255" s="347"/>
      <c r="U1255" s="347"/>
      <c r="V1255" s="347"/>
      <c r="W1255" s="347"/>
      <c r="X1255" s="347"/>
      <c r="Y1255" s="348"/>
      <c r="Z1255" s="697"/>
      <c r="AA1255" s="698"/>
      <c r="AB1255" s="698"/>
      <c r="AC1255" s="720"/>
      <c r="AD1255" s="341"/>
      <c r="AE1255" s="342"/>
      <c r="AF1255" s="342"/>
      <c r="AG1255" s="342"/>
      <c r="AH1255" s="343"/>
      <c r="AI1255" s="346"/>
      <c r="AJ1255" s="347"/>
      <c r="AK1255" s="347"/>
      <c r="AL1255" s="347"/>
      <c r="AM1255" s="347"/>
      <c r="AN1255" s="347"/>
      <c r="AO1255" s="347"/>
      <c r="AP1255" s="347"/>
      <c r="AQ1255" s="347"/>
      <c r="AR1255" s="347"/>
      <c r="AS1255" s="347"/>
      <c r="AT1255" s="347"/>
      <c r="AU1255" s="348"/>
      <c r="AV1255" s="697"/>
      <c r="AW1255" s="698"/>
      <c r="AX1255" s="698"/>
      <c r="AY1255" s="699"/>
    </row>
    <row r="1256" spans="2:51" ht="24.75" customHeight="1">
      <c r="B1256" s="313"/>
      <c r="C1256" s="314"/>
      <c r="D1256" s="314"/>
      <c r="E1256" s="314"/>
      <c r="F1256" s="314"/>
      <c r="G1256" s="315"/>
      <c r="H1256" s="341"/>
      <c r="I1256" s="342"/>
      <c r="J1256" s="342"/>
      <c r="K1256" s="342"/>
      <c r="L1256" s="343"/>
      <c r="M1256" s="346"/>
      <c r="N1256" s="347"/>
      <c r="O1256" s="347"/>
      <c r="P1256" s="347"/>
      <c r="Q1256" s="347"/>
      <c r="R1256" s="347"/>
      <c r="S1256" s="347"/>
      <c r="T1256" s="347"/>
      <c r="U1256" s="347"/>
      <c r="V1256" s="347"/>
      <c r="W1256" s="347"/>
      <c r="X1256" s="347"/>
      <c r="Y1256" s="348"/>
      <c r="Z1256" s="697"/>
      <c r="AA1256" s="698"/>
      <c r="AB1256" s="698"/>
      <c r="AC1256" s="720"/>
      <c r="AD1256" s="341"/>
      <c r="AE1256" s="342"/>
      <c r="AF1256" s="342"/>
      <c r="AG1256" s="342"/>
      <c r="AH1256" s="343"/>
      <c r="AI1256" s="346"/>
      <c r="AJ1256" s="347"/>
      <c r="AK1256" s="347"/>
      <c r="AL1256" s="347"/>
      <c r="AM1256" s="347"/>
      <c r="AN1256" s="347"/>
      <c r="AO1256" s="347"/>
      <c r="AP1256" s="347"/>
      <c r="AQ1256" s="347"/>
      <c r="AR1256" s="347"/>
      <c r="AS1256" s="347"/>
      <c r="AT1256" s="347"/>
      <c r="AU1256" s="348"/>
      <c r="AV1256" s="697"/>
      <c r="AW1256" s="698"/>
      <c r="AX1256" s="698"/>
      <c r="AY1256" s="699"/>
    </row>
    <row r="1257" spans="2:51" ht="24.75" customHeight="1">
      <c r="B1257" s="313"/>
      <c r="C1257" s="314"/>
      <c r="D1257" s="314"/>
      <c r="E1257" s="314"/>
      <c r="F1257" s="314"/>
      <c r="G1257" s="315"/>
      <c r="H1257" s="341"/>
      <c r="I1257" s="342"/>
      <c r="J1257" s="342"/>
      <c r="K1257" s="342"/>
      <c r="L1257" s="343"/>
      <c r="M1257" s="346"/>
      <c r="N1257" s="347"/>
      <c r="O1257" s="347"/>
      <c r="P1257" s="347"/>
      <c r="Q1257" s="347"/>
      <c r="R1257" s="347"/>
      <c r="S1257" s="347"/>
      <c r="T1257" s="347"/>
      <c r="U1257" s="347"/>
      <c r="V1257" s="347"/>
      <c r="W1257" s="347"/>
      <c r="X1257" s="347"/>
      <c r="Y1257" s="348"/>
      <c r="Z1257" s="697"/>
      <c r="AA1257" s="698"/>
      <c r="AB1257" s="698"/>
      <c r="AC1257" s="698"/>
      <c r="AD1257" s="341"/>
      <c r="AE1257" s="342"/>
      <c r="AF1257" s="342"/>
      <c r="AG1257" s="342"/>
      <c r="AH1257" s="343"/>
      <c r="AI1257" s="346"/>
      <c r="AJ1257" s="347"/>
      <c r="AK1257" s="347"/>
      <c r="AL1257" s="347"/>
      <c r="AM1257" s="347"/>
      <c r="AN1257" s="347"/>
      <c r="AO1257" s="347"/>
      <c r="AP1257" s="347"/>
      <c r="AQ1257" s="347"/>
      <c r="AR1257" s="347"/>
      <c r="AS1257" s="347"/>
      <c r="AT1257" s="347"/>
      <c r="AU1257" s="348"/>
      <c r="AV1257" s="697"/>
      <c r="AW1257" s="698"/>
      <c r="AX1257" s="698"/>
      <c r="AY1257" s="699"/>
    </row>
    <row r="1258" spans="2:51" ht="24.75" customHeight="1">
      <c r="B1258" s="313"/>
      <c r="C1258" s="314"/>
      <c r="D1258" s="314"/>
      <c r="E1258" s="314"/>
      <c r="F1258" s="314"/>
      <c r="G1258" s="315"/>
      <c r="H1258" s="341"/>
      <c r="I1258" s="342"/>
      <c r="J1258" s="342"/>
      <c r="K1258" s="342"/>
      <c r="L1258" s="343"/>
      <c r="M1258" s="346"/>
      <c r="N1258" s="347"/>
      <c r="O1258" s="347"/>
      <c r="P1258" s="347"/>
      <c r="Q1258" s="347"/>
      <c r="R1258" s="347"/>
      <c r="S1258" s="347"/>
      <c r="T1258" s="347"/>
      <c r="U1258" s="347"/>
      <c r="V1258" s="347"/>
      <c r="W1258" s="347"/>
      <c r="X1258" s="347"/>
      <c r="Y1258" s="348"/>
      <c r="Z1258" s="697"/>
      <c r="AA1258" s="698"/>
      <c r="AB1258" s="698"/>
      <c r="AC1258" s="698"/>
      <c r="AD1258" s="341"/>
      <c r="AE1258" s="342"/>
      <c r="AF1258" s="342"/>
      <c r="AG1258" s="342"/>
      <c r="AH1258" s="343"/>
      <c r="AI1258" s="346"/>
      <c r="AJ1258" s="347"/>
      <c r="AK1258" s="347"/>
      <c r="AL1258" s="347"/>
      <c r="AM1258" s="347"/>
      <c r="AN1258" s="347"/>
      <c r="AO1258" s="347"/>
      <c r="AP1258" s="347"/>
      <c r="AQ1258" s="347"/>
      <c r="AR1258" s="347"/>
      <c r="AS1258" s="347"/>
      <c r="AT1258" s="347"/>
      <c r="AU1258" s="348"/>
      <c r="AV1258" s="697"/>
      <c r="AW1258" s="698"/>
      <c r="AX1258" s="698"/>
      <c r="AY1258" s="699"/>
    </row>
    <row r="1259" spans="2:51" ht="24.75" customHeight="1">
      <c r="B1259" s="313"/>
      <c r="C1259" s="314"/>
      <c r="D1259" s="314"/>
      <c r="E1259" s="314"/>
      <c r="F1259" s="314"/>
      <c r="G1259" s="315"/>
      <c r="H1259" s="341"/>
      <c r="I1259" s="342"/>
      <c r="J1259" s="342"/>
      <c r="K1259" s="342"/>
      <c r="L1259" s="343"/>
      <c r="M1259" s="346"/>
      <c r="N1259" s="347"/>
      <c r="O1259" s="347"/>
      <c r="P1259" s="347"/>
      <c r="Q1259" s="347"/>
      <c r="R1259" s="347"/>
      <c r="S1259" s="347"/>
      <c r="T1259" s="347"/>
      <c r="U1259" s="347"/>
      <c r="V1259" s="347"/>
      <c r="W1259" s="347"/>
      <c r="X1259" s="347"/>
      <c r="Y1259" s="348"/>
      <c r="Z1259" s="697"/>
      <c r="AA1259" s="698"/>
      <c r="AB1259" s="698"/>
      <c r="AC1259" s="698"/>
      <c r="AD1259" s="341"/>
      <c r="AE1259" s="342"/>
      <c r="AF1259" s="342"/>
      <c r="AG1259" s="342"/>
      <c r="AH1259" s="343"/>
      <c r="AI1259" s="346"/>
      <c r="AJ1259" s="347"/>
      <c r="AK1259" s="347"/>
      <c r="AL1259" s="347"/>
      <c r="AM1259" s="347"/>
      <c r="AN1259" s="347"/>
      <c r="AO1259" s="347"/>
      <c r="AP1259" s="347"/>
      <c r="AQ1259" s="347"/>
      <c r="AR1259" s="347"/>
      <c r="AS1259" s="347"/>
      <c r="AT1259" s="347"/>
      <c r="AU1259" s="348"/>
      <c r="AV1259" s="697"/>
      <c r="AW1259" s="698"/>
      <c r="AX1259" s="698"/>
      <c r="AY1259" s="699"/>
    </row>
    <row r="1260" spans="2:51" ht="24.75" customHeight="1">
      <c r="B1260" s="313"/>
      <c r="C1260" s="314"/>
      <c r="D1260" s="314"/>
      <c r="E1260" s="314"/>
      <c r="F1260" s="314"/>
      <c r="G1260" s="315"/>
      <c r="H1260" s="642"/>
      <c r="I1260" s="595"/>
      <c r="J1260" s="595"/>
      <c r="K1260" s="595"/>
      <c r="L1260" s="596"/>
      <c r="M1260" s="643"/>
      <c r="N1260" s="644"/>
      <c r="O1260" s="644"/>
      <c r="P1260" s="644"/>
      <c r="Q1260" s="644"/>
      <c r="R1260" s="644"/>
      <c r="S1260" s="644"/>
      <c r="T1260" s="644"/>
      <c r="U1260" s="644"/>
      <c r="V1260" s="644"/>
      <c r="W1260" s="644"/>
      <c r="X1260" s="644"/>
      <c r="Y1260" s="645"/>
      <c r="Z1260" s="646"/>
      <c r="AA1260" s="647"/>
      <c r="AB1260" s="647"/>
      <c r="AC1260" s="647"/>
      <c r="AD1260" s="642"/>
      <c r="AE1260" s="595"/>
      <c r="AF1260" s="595"/>
      <c r="AG1260" s="595"/>
      <c r="AH1260" s="596"/>
      <c r="AI1260" s="643"/>
      <c r="AJ1260" s="644"/>
      <c r="AK1260" s="644"/>
      <c r="AL1260" s="644"/>
      <c r="AM1260" s="644"/>
      <c r="AN1260" s="644"/>
      <c r="AO1260" s="644"/>
      <c r="AP1260" s="644"/>
      <c r="AQ1260" s="644"/>
      <c r="AR1260" s="644"/>
      <c r="AS1260" s="644"/>
      <c r="AT1260" s="644"/>
      <c r="AU1260" s="645"/>
      <c r="AV1260" s="646"/>
      <c r="AW1260" s="647"/>
      <c r="AX1260" s="647"/>
      <c r="AY1260" s="648"/>
    </row>
    <row r="1261" spans="2:51" ht="24.75" customHeight="1">
      <c r="B1261" s="313"/>
      <c r="C1261" s="314"/>
      <c r="D1261" s="314"/>
      <c r="E1261" s="314"/>
      <c r="F1261" s="314"/>
      <c r="G1261" s="315"/>
      <c r="H1261" s="716" t="s">
        <v>35</v>
      </c>
      <c r="I1261" s="368"/>
      <c r="J1261" s="368"/>
      <c r="K1261" s="368"/>
      <c r="L1261" s="368"/>
      <c r="M1261" s="717"/>
      <c r="N1261" s="718"/>
      <c r="O1261" s="718"/>
      <c r="P1261" s="718"/>
      <c r="Q1261" s="718"/>
      <c r="R1261" s="718"/>
      <c r="S1261" s="718"/>
      <c r="T1261" s="718"/>
      <c r="U1261" s="718"/>
      <c r="V1261" s="718"/>
      <c r="W1261" s="718"/>
      <c r="X1261" s="718"/>
      <c r="Y1261" s="719"/>
      <c r="Z1261" s="1005">
        <f>SUM(Z1253:AC1260)</f>
        <v>1.0879799999999999</v>
      </c>
      <c r="AA1261" s="1006"/>
      <c r="AB1261" s="1006"/>
      <c r="AC1261" s="1007"/>
      <c r="AD1261" s="716" t="s">
        <v>35</v>
      </c>
      <c r="AE1261" s="368"/>
      <c r="AF1261" s="368"/>
      <c r="AG1261" s="368"/>
      <c r="AH1261" s="368"/>
      <c r="AI1261" s="717"/>
      <c r="AJ1261" s="718"/>
      <c r="AK1261" s="718"/>
      <c r="AL1261" s="718"/>
      <c r="AM1261" s="718"/>
      <c r="AN1261" s="718"/>
      <c r="AO1261" s="718"/>
      <c r="AP1261" s="718"/>
      <c r="AQ1261" s="718"/>
      <c r="AR1261" s="718"/>
      <c r="AS1261" s="718"/>
      <c r="AT1261" s="718"/>
      <c r="AU1261" s="719"/>
      <c r="AV1261" s="639">
        <f>SUM(AV1253:AY1260)</f>
        <v>0</v>
      </c>
      <c r="AW1261" s="640"/>
      <c r="AX1261" s="640"/>
      <c r="AY1261" s="641"/>
    </row>
    <row r="1262" spans="2:51" ht="25.15" customHeight="1">
      <c r="B1262" s="313"/>
      <c r="C1262" s="314"/>
      <c r="D1262" s="314"/>
      <c r="E1262" s="314"/>
      <c r="F1262" s="314"/>
      <c r="G1262" s="315"/>
      <c r="H1262" s="721" t="s">
        <v>1287</v>
      </c>
      <c r="I1262" s="724"/>
      <c r="J1262" s="724"/>
      <c r="K1262" s="724"/>
      <c r="L1262" s="724"/>
      <c r="M1262" s="724"/>
      <c r="N1262" s="724"/>
      <c r="O1262" s="724"/>
      <c r="P1262" s="724"/>
      <c r="Q1262" s="724"/>
      <c r="R1262" s="724"/>
      <c r="S1262" s="724"/>
      <c r="T1262" s="724"/>
      <c r="U1262" s="724"/>
      <c r="V1262" s="724"/>
      <c r="W1262" s="724"/>
      <c r="X1262" s="724"/>
      <c r="Y1262" s="724"/>
      <c r="Z1262" s="724"/>
      <c r="AA1262" s="724"/>
      <c r="AB1262" s="724"/>
      <c r="AC1262" s="737"/>
      <c r="AD1262" s="721" t="s">
        <v>1286</v>
      </c>
      <c r="AE1262" s="724"/>
      <c r="AF1262" s="724"/>
      <c r="AG1262" s="724"/>
      <c r="AH1262" s="724"/>
      <c r="AI1262" s="724"/>
      <c r="AJ1262" s="724"/>
      <c r="AK1262" s="724"/>
      <c r="AL1262" s="724"/>
      <c r="AM1262" s="724"/>
      <c r="AN1262" s="724"/>
      <c r="AO1262" s="724"/>
      <c r="AP1262" s="724"/>
      <c r="AQ1262" s="724"/>
      <c r="AR1262" s="724"/>
      <c r="AS1262" s="724"/>
      <c r="AT1262" s="724"/>
      <c r="AU1262" s="724"/>
      <c r="AV1262" s="724"/>
      <c r="AW1262" s="724"/>
      <c r="AX1262" s="724"/>
      <c r="AY1262" s="725"/>
    </row>
    <row r="1263" spans="2:51" ht="25.5" customHeight="1">
      <c r="B1263" s="313"/>
      <c r="C1263" s="314"/>
      <c r="D1263" s="314"/>
      <c r="E1263" s="314"/>
      <c r="F1263" s="314"/>
      <c r="G1263" s="315"/>
      <c r="H1263" s="726" t="s">
        <v>60</v>
      </c>
      <c r="I1263" s="519"/>
      <c r="J1263" s="519"/>
      <c r="K1263" s="519"/>
      <c r="L1263" s="519"/>
      <c r="M1263" s="329" t="s">
        <v>143</v>
      </c>
      <c r="N1263" s="290"/>
      <c r="O1263" s="290"/>
      <c r="P1263" s="290"/>
      <c r="Q1263" s="290"/>
      <c r="R1263" s="290"/>
      <c r="S1263" s="290"/>
      <c r="T1263" s="290"/>
      <c r="U1263" s="290"/>
      <c r="V1263" s="290"/>
      <c r="W1263" s="290"/>
      <c r="X1263" s="290"/>
      <c r="Y1263" s="731"/>
      <c r="Z1263" s="323" t="s">
        <v>144</v>
      </c>
      <c r="AA1263" s="732"/>
      <c r="AB1263" s="732"/>
      <c r="AC1263" s="738"/>
      <c r="AD1263" s="726" t="s">
        <v>60</v>
      </c>
      <c r="AE1263" s="519"/>
      <c r="AF1263" s="519"/>
      <c r="AG1263" s="519"/>
      <c r="AH1263" s="519"/>
      <c r="AI1263" s="329" t="s">
        <v>143</v>
      </c>
      <c r="AJ1263" s="290"/>
      <c r="AK1263" s="290"/>
      <c r="AL1263" s="290"/>
      <c r="AM1263" s="290"/>
      <c r="AN1263" s="290"/>
      <c r="AO1263" s="290"/>
      <c r="AP1263" s="290"/>
      <c r="AQ1263" s="290"/>
      <c r="AR1263" s="290"/>
      <c r="AS1263" s="290"/>
      <c r="AT1263" s="290"/>
      <c r="AU1263" s="731"/>
      <c r="AV1263" s="323" t="s">
        <v>144</v>
      </c>
      <c r="AW1263" s="732"/>
      <c r="AX1263" s="732"/>
      <c r="AY1263" s="733"/>
    </row>
    <row r="1264" spans="2:51" ht="24.75" customHeight="1">
      <c r="B1264" s="313"/>
      <c r="C1264" s="314"/>
      <c r="D1264" s="314"/>
      <c r="E1264" s="314"/>
      <c r="F1264" s="314"/>
      <c r="G1264" s="315"/>
      <c r="H1264" s="703"/>
      <c r="I1264" s="600"/>
      <c r="J1264" s="600"/>
      <c r="K1264" s="600"/>
      <c r="L1264" s="601"/>
      <c r="M1264" s="704"/>
      <c r="N1264" s="734"/>
      <c r="O1264" s="734"/>
      <c r="P1264" s="734"/>
      <c r="Q1264" s="734"/>
      <c r="R1264" s="734"/>
      <c r="S1264" s="734"/>
      <c r="T1264" s="734"/>
      <c r="U1264" s="734"/>
      <c r="V1264" s="734"/>
      <c r="W1264" s="734"/>
      <c r="X1264" s="734"/>
      <c r="Y1264" s="735"/>
      <c r="Z1264" s="694"/>
      <c r="AA1264" s="695"/>
      <c r="AB1264" s="695"/>
      <c r="AC1264" s="739"/>
      <c r="AD1264" s="703"/>
      <c r="AE1264" s="600"/>
      <c r="AF1264" s="600"/>
      <c r="AG1264" s="600"/>
      <c r="AH1264" s="601"/>
      <c r="AI1264" s="704"/>
      <c r="AJ1264" s="734"/>
      <c r="AK1264" s="734"/>
      <c r="AL1264" s="734"/>
      <c r="AM1264" s="734"/>
      <c r="AN1264" s="734"/>
      <c r="AO1264" s="734"/>
      <c r="AP1264" s="734"/>
      <c r="AQ1264" s="734"/>
      <c r="AR1264" s="734"/>
      <c r="AS1264" s="734"/>
      <c r="AT1264" s="734"/>
      <c r="AU1264" s="735"/>
      <c r="AV1264" s="694"/>
      <c r="AW1264" s="695"/>
      <c r="AX1264" s="695"/>
      <c r="AY1264" s="696"/>
    </row>
    <row r="1265" spans="2:51" ht="24.75" customHeight="1">
      <c r="B1265" s="313"/>
      <c r="C1265" s="314"/>
      <c r="D1265" s="314"/>
      <c r="E1265" s="314"/>
      <c r="F1265" s="314"/>
      <c r="G1265" s="315"/>
      <c r="H1265" s="341"/>
      <c r="I1265" s="342"/>
      <c r="J1265" s="342"/>
      <c r="K1265" s="342"/>
      <c r="L1265" s="343"/>
      <c r="M1265" s="346"/>
      <c r="N1265" s="347"/>
      <c r="O1265" s="347"/>
      <c r="P1265" s="347"/>
      <c r="Q1265" s="347"/>
      <c r="R1265" s="347"/>
      <c r="S1265" s="347"/>
      <c r="T1265" s="347"/>
      <c r="U1265" s="347"/>
      <c r="V1265" s="347"/>
      <c r="W1265" s="347"/>
      <c r="X1265" s="347"/>
      <c r="Y1265" s="348"/>
      <c r="Z1265" s="697"/>
      <c r="AA1265" s="698"/>
      <c r="AB1265" s="698"/>
      <c r="AC1265" s="720"/>
      <c r="AD1265" s="341"/>
      <c r="AE1265" s="342"/>
      <c r="AF1265" s="342"/>
      <c r="AG1265" s="342"/>
      <c r="AH1265" s="343"/>
      <c r="AI1265" s="346"/>
      <c r="AJ1265" s="347"/>
      <c r="AK1265" s="347"/>
      <c r="AL1265" s="347"/>
      <c r="AM1265" s="347"/>
      <c r="AN1265" s="347"/>
      <c r="AO1265" s="347"/>
      <c r="AP1265" s="347"/>
      <c r="AQ1265" s="347"/>
      <c r="AR1265" s="347"/>
      <c r="AS1265" s="347"/>
      <c r="AT1265" s="347"/>
      <c r="AU1265" s="348"/>
      <c r="AV1265" s="697"/>
      <c r="AW1265" s="698"/>
      <c r="AX1265" s="698"/>
      <c r="AY1265" s="699"/>
    </row>
    <row r="1266" spans="2:51" ht="24.75" customHeight="1">
      <c r="B1266" s="313"/>
      <c r="C1266" s="314"/>
      <c r="D1266" s="314"/>
      <c r="E1266" s="314"/>
      <c r="F1266" s="314"/>
      <c r="G1266" s="315"/>
      <c r="H1266" s="341"/>
      <c r="I1266" s="342"/>
      <c r="J1266" s="342"/>
      <c r="K1266" s="342"/>
      <c r="L1266" s="343"/>
      <c r="M1266" s="346"/>
      <c r="N1266" s="347"/>
      <c r="O1266" s="347"/>
      <c r="P1266" s="347"/>
      <c r="Q1266" s="347"/>
      <c r="R1266" s="347"/>
      <c r="S1266" s="347"/>
      <c r="T1266" s="347"/>
      <c r="U1266" s="347"/>
      <c r="V1266" s="347"/>
      <c r="W1266" s="347"/>
      <c r="X1266" s="347"/>
      <c r="Y1266" s="348"/>
      <c r="Z1266" s="697"/>
      <c r="AA1266" s="698"/>
      <c r="AB1266" s="698"/>
      <c r="AC1266" s="720"/>
      <c r="AD1266" s="341"/>
      <c r="AE1266" s="342"/>
      <c r="AF1266" s="342"/>
      <c r="AG1266" s="342"/>
      <c r="AH1266" s="343"/>
      <c r="AI1266" s="346"/>
      <c r="AJ1266" s="347"/>
      <c r="AK1266" s="347"/>
      <c r="AL1266" s="347"/>
      <c r="AM1266" s="347"/>
      <c r="AN1266" s="347"/>
      <c r="AO1266" s="347"/>
      <c r="AP1266" s="347"/>
      <c r="AQ1266" s="347"/>
      <c r="AR1266" s="347"/>
      <c r="AS1266" s="347"/>
      <c r="AT1266" s="347"/>
      <c r="AU1266" s="348"/>
      <c r="AV1266" s="697"/>
      <c r="AW1266" s="698"/>
      <c r="AX1266" s="698"/>
      <c r="AY1266" s="699"/>
    </row>
    <row r="1267" spans="2:51" ht="24.75" customHeight="1">
      <c r="B1267" s="313"/>
      <c r="C1267" s="314"/>
      <c r="D1267" s="314"/>
      <c r="E1267" s="314"/>
      <c r="F1267" s="314"/>
      <c r="G1267" s="315"/>
      <c r="H1267" s="341"/>
      <c r="I1267" s="342"/>
      <c r="J1267" s="342"/>
      <c r="K1267" s="342"/>
      <c r="L1267" s="343"/>
      <c r="M1267" s="346"/>
      <c r="N1267" s="347"/>
      <c r="O1267" s="347"/>
      <c r="P1267" s="347"/>
      <c r="Q1267" s="347"/>
      <c r="R1267" s="347"/>
      <c r="S1267" s="347"/>
      <c r="T1267" s="347"/>
      <c r="U1267" s="347"/>
      <c r="V1267" s="347"/>
      <c r="W1267" s="347"/>
      <c r="X1267" s="347"/>
      <c r="Y1267" s="348"/>
      <c r="Z1267" s="697"/>
      <c r="AA1267" s="698"/>
      <c r="AB1267" s="698"/>
      <c r="AC1267" s="720"/>
      <c r="AD1267" s="341"/>
      <c r="AE1267" s="342"/>
      <c r="AF1267" s="342"/>
      <c r="AG1267" s="342"/>
      <c r="AH1267" s="343"/>
      <c r="AI1267" s="346"/>
      <c r="AJ1267" s="347"/>
      <c r="AK1267" s="347"/>
      <c r="AL1267" s="347"/>
      <c r="AM1267" s="347"/>
      <c r="AN1267" s="347"/>
      <c r="AO1267" s="347"/>
      <c r="AP1267" s="347"/>
      <c r="AQ1267" s="347"/>
      <c r="AR1267" s="347"/>
      <c r="AS1267" s="347"/>
      <c r="AT1267" s="347"/>
      <c r="AU1267" s="348"/>
      <c r="AV1267" s="697"/>
      <c r="AW1267" s="698"/>
      <c r="AX1267" s="698"/>
      <c r="AY1267" s="699"/>
    </row>
    <row r="1268" spans="2:51" ht="24.75" customHeight="1">
      <c r="B1268" s="313"/>
      <c r="C1268" s="314"/>
      <c r="D1268" s="314"/>
      <c r="E1268" s="314"/>
      <c r="F1268" s="314"/>
      <c r="G1268" s="315"/>
      <c r="H1268" s="341"/>
      <c r="I1268" s="342"/>
      <c r="J1268" s="342"/>
      <c r="K1268" s="342"/>
      <c r="L1268" s="343"/>
      <c r="M1268" s="346"/>
      <c r="N1268" s="347"/>
      <c r="O1268" s="347"/>
      <c r="P1268" s="347"/>
      <c r="Q1268" s="347"/>
      <c r="R1268" s="347"/>
      <c r="S1268" s="347"/>
      <c r="T1268" s="347"/>
      <c r="U1268" s="347"/>
      <c r="V1268" s="347"/>
      <c r="W1268" s="347"/>
      <c r="X1268" s="347"/>
      <c r="Y1268" s="348"/>
      <c r="Z1268" s="697"/>
      <c r="AA1268" s="698"/>
      <c r="AB1268" s="698"/>
      <c r="AC1268" s="698"/>
      <c r="AD1268" s="341"/>
      <c r="AE1268" s="342"/>
      <c r="AF1268" s="342"/>
      <c r="AG1268" s="342"/>
      <c r="AH1268" s="343"/>
      <c r="AI1268" s="346"/>
      <c r="AJ1268" s="347"/>
      <c r="AK1268" s="347"/>
      <c r="AL1268" s="347"/>
      <c r="AM1268" s="347"/>
      <c r="AN1268" s="347"/>
      <c r="AO1268" s="347"/>
      <c r="AP1268" s="347"/>
      <c r="AQ1268" s="347"/>
      <c r="AR1268" s="347"/>
      <c r="AS1268" s="347"/>
      <c r="AT1268" s="347"/>
      <c r="AU1268" s="348"/>
      <c r="AV1268" s="697"/>
      <c r="AW1268" s="698"/>
      <c r="AX1268" s="698"/>
      <c r="AY1268" s="699"/>
    </row>
    <row r="1269" spans="2:51" ht="24.75" customHeight="1">
      <c r="B1269" s="313"/>
      <c r="C1269" s="314"/>
      <c r="D1269" s="314"/>
      <c r="E1269" s="314"/>
      <c r="F1269" s="314"/>
      <c r="G1269" s="315"/>
      <c r="H1269" s="341"/>
      <c r="I1269" s="342"/>
      <c r="J1269" s="342"/>
      <c r="K1269" s="342"/>
      <c r="L1269" s="343"/>
      <c r="M1269" s="346"/>
      <c r="N1269" s="347"/>
      <c r="O1269" s="347"/>
      <c r="P1269" s="347"/>
      <c r="Q1269" s="347"/>
      <c r="R1269" s="347"/>
      <c r="S1269" s="347"/>
      <c r="T1269" s="347"/>
      <c r="U1269" s="347"/>
      <c r="V1269" s="347"/>
      <c r="W1269" s="347"/>
      <c r="X1269" s="347"/>
      <c r="Y1269" s="348"/>
      <c r="Z1269" s="697"/>
      <c r="AA1269" s="698"/>
      <c r="AB1269" s="698"/>
      <c r="AC1269" s="698"/>
      <c r="AD1269" s="341"/>
      <c r="AE1269" s="342"/>
      <c r="AF1269" s="342"/>
      <c r="AG1269" s="342"/>
      <c r="AH1269" s="343"/>
      <c r="AI1269" s="346"/>
      <c r="AJ1269" s="347"/>
      <c r="AK1269" s="347"/>
      <c r="AL1269" s="347"/>
      <c r="AM1269" s="347"/>
      <c r="AN1269" s="347"/>
      <c r="AO1269" s="347"/>
      <c r="AP1269" s="347"/>
      <c r="AQ1269" s="347"/>
      <c r="AR1269" s="347"/>
      <c r="AS1269" s="347"/>
      <c r="AT1269" s="347"/>
      <c r="AU1269" s="348"/>
      <c r="AV1269" s="697"/>
      <c r="AW1269" s="698"/>
      <c r="AX1269" s="698"/>
      <c r="AY1269" s="699"/>
    </row>
    <row r="1270" spans="2:51" ht="24.75" customHeight="1">
      <c r="B1270" s="313"/>
      <c r="C1270" s="314"/>
      <c r="D1270" s="314"/>
      <c r="E1270" s="314"/>
      <c r="F1270" s="314"/>
      <c r="G1270" s="315"/>
      <c r="H1270" s="341"/>
      <c r="I1270" s="342"/>
      <c r="J1270" s="342"/>
      <c r="K1270" s="342"/>
      <c r="L1270" s="343"/>
      <c r="M1270" s="346"/>
      <c r="N1270" s="347"/>
      <c r="O1270" s="347"/>
      <c r="P1270" s="347"/>
      <c r="Q1270" s="347"/>
      <c r="R1270" s="347"/>
      <c r="S1270" s="347"/>
      <c r="T1270" s="347"/>
      <c r="U1270" s="347"/>
      <c r="V1270" s="347"/>
      <c r="W1270" s="347"/>
      <c r="X1270" s="347"/>
      <c r="Y1270" s="348"/>
      <c r="Z1270" s="697"/>
      <c r="AA1270" s="698"/>
      <c r="AB1270" s="698"/>
      <c r="AC1270" s="698"/>
      <c r="AD1270" s="341"/>
      <c r="AE1270" s="342"/>
      <c r="AF1270" s="342"/>
      <c r="AG1270" s="342"/>
      <c r="AH1270" s="343"/>
      <c r="AI1270" s="346"/>
      <c r="AJ1270" s="347"/>
      <c r="AK1270" s="347"/>
      <c r="AL1270" s="347"/>
      <c r="AM1270" s="347"/>
      <c r="AN1270" s="347"/>
      <c r="AO1270" s="347"/>
      <c r="AP1270" s="347"/>
      <c r="AQ1270" s="347"/>
      <c r="AR1270" s="347"/>
      <c r="AS1270" s="347"/>
      <c r="AT1270" s="347"/>
      <c r="AU1270" s="348"/>
      <c r="AV1270" s="697"/>
      <c r="AW1270" s="698"/>
      <c r="AX1270" s="698"/>
      <c r="AY1270" s="699"/>
    </row>
    <row r="1271" spans="2:51" ht="24.75" customHeight="1">
      <c r="B1271" s="313"/>
      <c r="C1271" s="314"/>
      <c r="D1271" s="314"/>
      <c r="E1271" s="314"/>
      <c r="F1271" s="314"/>
      <c r="G1271" s="315"/>
      <c r="H1271" s="642"/>
      <c r="I1271" s="595"/>
      <c r="J1271" s="595"/>
      <c r="K1271" s="595"/>
      <c r="L1271" s="596"/>
      <c r="M1271" s="643"/>
      <c r="N1271" s="644"/>
      <c r="O1271" s="644"/>
      <c r="P1271" s="644"/>
      <c r="Q1271" s="644"/>
      <c r="R1271" s="644"/>
      <c r="S1271" s="644"/>
      <c r="T1271" s="644"/>
      <c r="U1271" s="644"/>
      <c r="V1271" s="644"/>
      <c r="W1271" s="644"/>
      <c r="X1271" s="644"/>
      <c r="Y1271" s="645"/>
      <c r="Z1271" s="646"/>
      <c r="AA1271" s="647"/>
      <c r="AB1271" s="647"/>
      <c r="AC1271" s="647"/>
      <c r="AD1271" s="642"/>
      <c r="AE1271" s="595"/>
      <c r="AF1271" s="595"/>
      <c r="AG1271" s="595"/>
      <c r="AH1271" s="596"/>
      <c r="AI1271" s="643"/>
      <c r="AJ1271" s="644"/>
      <c r="AK1271" s="644"/>
      <c r="AL1271" s="644"/>
      <c r="AM1271" s="644"/>
      <c r="AN1271" s="644"/>
      <c r="AO1271" s="644"/>
      <c r="AP1271" s="644"/>
      <c r="AQ1271" s="644"/>
      <c r="AR1271" s="644"/>
      <c r="AS1271" s="644"/>
      <c r="AT1271" s="644"/>
      <c r="AU1271" s="645"/>
      <c r="AV1271" s="646"/>
      <c r="AW1271" s="647"/>
      <c r="AX1271" s="647"/>
      <c r="AY1271" s="648"/>
    </row>
    <row r="1272" spans="2:51" ht="24.75" customHeight="1">
      <c r="B1272" s="313"/>
      <c r="C1272" s="314"/>
      <c r="D1272" s="314"/>
      <c r="E1272" s="314"/>
      <c r="F1272" s="314"/>
      <c r="G1272" s="315"/>
      <c r="H1272" s="716" t="s">
        <v>35</v>
      </c>
      <c r="I1272" s="368"/>
      <c r="J1272" s="368"/>
      <c r="K1272" s="368"/>
      <c r="L1272" s="368"/>
      <c r="M1272" s="717"/>
      <c r="N1272" s="718"/>
      <c r="O1272" s="718"/>
      <c r="P1272" s="718"/>
      <c r="Q1272" s="718"/>
      <c r="R1272" s="718"/>
      <c r="S1272" s="718"/>
      <c r="T1272" s="718"/>
      <c r="U1272" s="718"/>
      <c r="V1272" s="718"/>
      <c r="W1272" s="718"/>
      <c r="X1272" s="718"/>
      <c r="Y1272" s="719"/>
      <c r="Z1272" s="639">
        <f>SUM(Z1264:AC1271)</f>
        <v>0</v>
      </c>
      <c r="AA1272" s="640"/>
      <c r="AB1272" s="640"/>
      <c r="AC1272" s="736"/>
      <c r="AD1272" s="716" t="s">
        <v>35</v>
      </c>
      <c r="AE1272" s="368"/>
      <c r="AF1272" s="368"/>
      <c r="AG1272" s="368"/>
      <c r="AH1272" s="368"/>
      <c r="AI1272" s="717"/>
      <c r="AJ1272" s="718"/>
      <c r="AK1272" s="718"/>
      <c r="AL1272" s="718"/>
      <c r="AM1272" s="718"/>
      <c r="AN1272" s="718"/>
      <c r="AO1272" s="718"/>
      <c r="AP1272" s="718"/>
      <c r="AQ1272" s="718"/>
      <c r="AR1272" s="718"/>
      <c r="AS1272" s="718"/>
      <c r="AT1272" s="718"/>
      <c r="AU1272" s="719"/>
      <c r="AV1272" s="639">
        <f>SUM(AV1264:AY1271)</f>
        <v>0</v>
      </c>
      <c r="AW1272" s="640"/>
      <c r="AX1272" s="640"/>
      <c r="AY1272" s="641"/>
    </row>
    <row r="1273" spans="2:51" ht="24.75" customHeight="1">
      <c r="B1273" s="313"/>
      <c r="C1273" s="314"/>
      <c r="D1273" s="314"/>
      <c r="E1273" s="314"/>
      <c r="F1273" s="314"/>
      <c r="G1273" s="315"/>
      <c r="H1273" s="721" t="s">
        <v>1285</v>
      </c>
      <c r="I1273" s="724"/>
      <c r="J1273" s="724"/>
      <c r="K1273" s="724"/>
      <c r="L1273" s="724"/>
      <c r="M1273" s="724"/>
      <c r="N1273" s="724"/>
      <c r="O1273" s="724"/>
      <c r="P1273" s="724"/>
      <c r="Q1273" s="724"/>
      <c r="R1273" s="724"/>
      <c r="S1273" s="724"/>
      <c r="T1273" s="724"/>
      <c r="U1273" s="724"/>
      <c r="V1273" s="724"/>
      <c r="W1273" s="724"/>
      <c r="X1273" s="724"/>
      <c r="Y1273" s="724"/>
      <c r="Z1273" s="724"/>
      <c r="AA1273" s="724"/>
      <c r="AB1273" s="724"/>
      <c r="AC1273" s="737"/>
      <c r="AD1273" s="721" t="s">
        <v>1284</v>
      </c>
      <c r="AE1273" s="724"/>
      <c r="AF1273" s="724"/>
      <c r="AG1273" s="724"/>
      <c r="AH1273" s="724"/>
      <c r="AI1273" s="724"/>
      <c r="AJ1273" s="724"/>
      <c r="AK1273" s="724"/>
      <c r="AL1273" s="724"/>
      <c r="AM1273" s="724"/>
      <c r="AN1273" s="724"/>
      <c r="AO1273" s="724"/>
      <c r="AP1273" s="724"/>
      <c r="AQ1273" s="724"/>
      <c r="AR1273" s="724"/>
      <c r="AS1273" s="724"/>
      <c r="AT1273" s="724"/>
      <c r="AU1273" s="724"/>
      <c r="AV1273" s="724"/>
      <c r="AW1273" s="724"/>
      <c r="AX1273" s="724"/>
      <c r="AY1273" s="725"/>
    </row>
    <row r="1274" spans="2:51" ht="24.75" customHeight="1">
      <c r="B1274" s="313"/>
      <c r="C1274" s="314"/>
      <c r="D1274" s="314"/>
      <c r="E1274" s="314"/>
      <c r="F1274" s="314"/>
      <c r="G1274" s="315"/>
      <c r="H1274" s="726" t="s">
        <v>60</v>
      </c>
      <c r="I1274" s="519"/>
      <c r="J1274" s="519"/>
      <c r="K1274" s="519"/>
      <c r="L1274" s="519"/>
      <c r="M1274" s="329" t="s">
        <v>143</v>
      </c>
      <c r="N1274" s="290"/>
      <c r="O1274" s="290"/>
      <c r="P1274" s="290"/>
      <c r="Q1274" s="290"/>
      <c r="R1274" s="290"/>
      <c r="S1274" s="290"/>
      <c r="T1274" s="290"/>
      <c r="U1274" s="290"/>
      <c r="V1274" s="290"/>
      <c r="W1274" s="290"/>
      <c r="X1274" s="290"/>
      <c r="Y1274" s="731"/>
      <c r="Z1274" s="323" t="s">
        <v>144</v>
      </c>
      <c r="AA1274" s="732"/>
      <c r="AB1274" s="732"/>
      <c r="AC1274" s="738"/>
      <c r="AD1274" s="726" t="s">
        <v>60</v>
      </c>
      <c r="AE1274" s="519"/>
      <c r="AF1274" s="519"/>
      <c r="AG1274" s="519"/>
      <c r="AH1274" s="519"/>
      <c r="AI1274" s="329" t="s">
        <v>143</v>
      </c>
      <c r="AJ1274" s="290"/>
      <c r="AK1274" s="290"/>
      <c r="AL1274" s="290"/>
      <c r="AM1274" s="290"/>
      <c r="AN1274" s="290"/>
      <c r="AO1274" s="290"/>
      <c r="AP1274" s="290"/>
      <c r="AQ1274" s="290"/>
      <c r="AR1274" s="290"/>
      <c r="AS1274" s="290"/>
      <c r="AT1274" s="290"/>
      <c r="AU1274" s="731"/>
      <c r="AV1274" s="323" t="s">
        <v>144</v>
      </c>
      <c r="AW1274" s="732"/>
      <c r="AX1274" s="732"/>
      <c r="AY1274" s="733"/>
    </row>
    <row r="1275" spans="2:51" ht="24.75" customHeight="1">
      <c r="B1275" s="313"/>
      <c r="C1275" s="314"/>
      <c r="D1275" s="314"/>
      <c r="E1275" s="314"/>
      <c r="F1275" s="314"/>
      <c r="G1275" s="315"/>
      <c r="H1275" s="703"/>
      <c r="I1275" s="600"/>
      <c r="J1275" s="600"/>
      <c r="K1275" s="600"/>
      <c r="L1275" s="601"/>
      <c r="M1275" s="704"/>
      <c r="N1275" s="734"/>
      <c r="O1275" s="734"/>
      <c r="P1275" s="734"/>
      <c r="Q1275" s="734"/>
      <c r="R1275" s="734"/>
      <c r="S1275" s="734"/>
      <c r="T1275" s="734"/>
      <c r="U1275" s="734"/>
      <c r="V1275" s="734"/>
      <c r="W1275" s="734"/>
      <c r="X1275" s="734"/>
      <c r="Y1275" s="735"/>
      <c r="Z1275" s="694"/>
      <c r="AA1275" s="695"/>
      <c r="AB1275" s="695"/>
      <c r="AC1275" s="739"/>
      <c r="AD1275" s="703"/>
      <c r="AE1275" s="600"/>
      <c r="AF1275" s="600"/>
      <c r="AG1275" s="600"/>
      <c r="AH1275" s="601"/>
      <c r="AI1275" s="704"/>
      <c r="AJ1275" s="734"/>
      <c r="AK1275" s="734"/>
      <c r="AL1275" s="734"/>
      <c r="AM1275" s="734"/>
      <c r="AN1275" s="734"/>
      <c r="AO1275" s="734"/>
      <c r="AP1275" s="734"/>
      <c r="AQ1275" s="734"/>
      <c r="AR1275" s="734"/>
      <c r="AS1275" s="734"/>
      <c r="AT1275" s="734"/>
      <c r="AU1275" s="735"/>
      <c r="AV1275" s="694"/>
      <c r="AW1275" s="695"/>
      <c r="AX1275" s="695"/>
      <c r="AY1275" s="696"/>
    </row>
    <row r="1276" spans="2:51" ht="24.75" customHeight="1">
      <c r="B1276" s="313"/>
      <c r="C1276" s="314"/>
      <c r="D1276" s="314"/>
      <c r="E1276" s="314"/>
      <c r="F1276" s="314"/>
      <c r="G1276" s="315"/>
      <c r="H1276" s="341"/>
      <c r="I1276" s="342"/>
      <c r="J1276" s="342"/>
      <c r="K1276" s="342"/>
      <c r="L1276" s="343"/>
      <c r="M1276" s="346"/>
      <c r="N1276" s="347"/>
      <c r="O1276" s="347"/>
      <c r="P1276" s="347"/>
      <c r="Q1276" s="347"/>
      <c r="R1276" s="347"/>
      <c r="S1276" s="347"/>
      <c r="T1276" s="347"/>
      <c r="U1276" s="347"/>
      <c r="V1276" s="347"/>
      <c r="W1276" s="347"/>
      <c r="X1276" s="347"/>
      <c r="Y1276" s="348"/>
      <c r="Z1276" s="697"/>
      <c r="AA1276" s="698"/>
      <c r="AB1276" s="698"/>
      <c r="AC1276" s="720"/>
      <c r="AD1276" s="341"/>
      <c r="AE1276" s="342"/>
      <c r="AF1276" s="342"/>
      <c r="AG1276" s="342"/>
      <c r="AH1276" s="343"/>
      <c r="AI1276" s="346"/>
      <c r="AJ1276" s="347"/>
      <c r="AK1276" s="347"/>
      <c r="AL1276" s="347"/>
      <c r="AM1276" s="347"/>
      <c r="AN1276" s="347"/>
      <c r="AO1276" s="347"/>
      <c r="AP1276" s="347"/>
      <c r="AQ1276" s="347"/>
      <c r="AR1276" s="347"/>
      <c r="AS1276" s="347"/>
      <c r="AT1276" s="347"/>
      <c r="AU1276" s="348"/>
      <c r="AV1276" s="697"/>
      <c r="AW1276" s="698"/>
      <c r="AX1276" s="698"/>
      <c r="AY1276" s="699"/>
    </row>
    <row r="1277" spans="2:51" ht="24.75" customHeight="1">
      <c r="B1277" s="313"/>
      <c r="C1277" s="314"/>
      <c r="D1277" s="314"/>
      <c r="E1277" s="314"/>
      <c r="F1277" s="314"/>
      <c r="G1277" s="315"/>
      <c r="H1277" s="341"/>
      <c r="I1277" s="342"/>
      <c r="J1277" s="342"/>
      <c r="K1277" s="342"/>
      <c r="L1277" s="343"/>
      <c r="M1277" s="346"/>
      <c r="N1277" s="347"/>
      <c r="O1277" s="347"/>
      <c r="P1277" s="347"/>
      <c r="Q1277" s="347"/>
      <c r="R1277" s="347"/>
      <c r="S1277" s="347"/>
      <c r="T1277" s="347"/>
      <c r="U1277" s="347"/>
      <c r="V1277" s="347"/>
      <c r="W1277" s="347"/>
      <c r="X1277" s="347"/>
      <c r="Y1277" s="348"/>
      <c r="Z1277" s="697"/>
      <c r="AA1277" s="698"/>
      <c r="AB1277" s="698"/>
      <c r="AC1277" s="720"/>
      <c r="AD1277" s="341"/>
      <c r="AE1277" s="342"/>
      <c r="AF1277" s="342"/>
      <c r="AG1277" s="342"/>
      <c r="AH1277" s="343"/>
      <c r="AI1277" s="346"/>
      <c r="AJ1277" s="347"/>
      <c r="AK1277" s="347"/>
      <c r="AL1277" s="347"/>
      <c r="AM1277" s="347"/>
      <c r="AN1277" s="347"/>
      <c r="AO1277" s="347"/>
      <c r="AP1277" s="347"/>
      <c r="AQ1277" s="347"/>
      <c r="AR1277" s="347"/>
      <c r="AS1277" s="347"/>
      <c r="AT1277" s="347"/>
      <c r="AU1277" s="348"/>
      <c r="AV1277" s="697"/>
      <c r="AW1277" s="698"/>
      <c r="AX1277" s="698"/>
      <c r="AY1277" s="699"/>
    </row>
    <row r="1278" spans="2:51" ht="24.75" customHeight="1">
      <c r="B1278" s="313"/>
      <c r="C1278" s="314"/>
      <c r="D1278" s="314"/>
      <c r="E1278" s="314"/>
      <c r="F1278" s="314"/>
      <c r="G1278" s="315"/>
      <c r="H1278" s="341"/>
      <c r="I1278" s="342"/>
      <c r="J1278" s="342"/>
      <c r="K1278" s="342"/>
      <c r="L1278" s="343"/>
      <c r="M1278" s="346"/>
      <c r="N1278" s="347"/>
      <c r="O1278" s="347"/>
      <c r="P1278" s="347"/>
      <c r="Q1278" s="347"/>
      <c r="R1278" s="347"/>
      <c r="S1278" s="347"/>
      <c r="T1278" s="347"/>
      <c r="U1278" s="347"/>
      <c r="V1278" s="347"/>
      <c r="W1278" s="347"/>
      <c r="X1278" s="347"/>
      <c r="Y1278" s="348"/>
      <c r="Z1278" s="697"/>
      <c r="AA1278" s="698"/>
      <c r="AB1278" s="698"/>
      <c r="AC1278" s="720"/>
      <c r="AD1278" s="341"/>
      <c r="AE1278" s="342"/>
      <c r="AF1278" s="342"/>
      <c r="AG1278" s="342"/>
      <c r="AH1278" s="343"/>
      <c r="AI1278" s="346"/>
      <c r="AJ1278" s="347"/>
      <c r="AK1278" s="347"/>
      <c r="AL1278" s="347"/>
      <c r="AM1278" s="347"/>
      <c r="AN1278" s="347"/>
      <c r="AO1278" s="347"/>
      <c r="AP1278" s="347"/>
      <c r="AQ1278" s="347"/>
      <c r="AR1278" s="347"/>
      <c r="AS1278" s="347"/>
      <c r="AT1278" s="347"/>
      <c r="AU1278" s="348"/>
      <c r="AV1278" s="697"/>
      <c r="AW1278" s="698"/>
      <c r="AX1278" s="698"/>
      <c r="AY1278" s="699"/>
    </row>
    <row r="1279" spans="2:51" ht="24.75" customHeight="1">
      <c r="B1279" s="313"/>
      <c r="C1279" s="314"/>
      <c r="D1279" s="314"/>
      <c r="E1279" s="314"/>
      <c r="F1279" s="314"/>
      <c r="G1279" s="315"/>
      <c r="H1279" s="341"/>
      <c r="I1279" s="342"/>
      <c r="J1279" s="342"/>
      <c r="K1279" s="342"/>
      <c r="L1279" s="343"/>
      <c r="M1279" s="346"/>
      <c r="N1279" s="347"/>
      <c r="O1279" s="347"/>
      <c r="P1279" s="347"/>
      <c r="Q1279" s="347"/>
      <c r="R1279" s="347"/>
      <c r="S1279" s="347"/>
      <c r="T1279" s="347"/>
      <c r="U1279" s="347"/>
      <c r="V1279" s="347"/>
      <c r="W1279" s="347"/>
      <c r="X1279" s="347"/>
      <c r="Y1279" s="348"/>
      <c r="Z1279" s="697"/>
      <c r="AA1279" s="698"/>
      <c r="AB1279" s="698"/>
      <c r="AC1279" s="698"/>
      <c r="AD1279" s="341"/>
      <c r="AE1279" s="342"/>
      <c r="AF1279" s="342"/>
      <c r="AG1279" s="342"/>
      <c r="AH1279" s="343"/>
      <c r="AI1279" s="346"/>
      <c r="AJ1279" s="347"/>
      <c r="AK1279" s="347"/>
      <c r="AL1279" s="347"/>
      <c r="AM1279" s="347"/>
      <c r="AN1279" s="347"/>
      <c r="AO1279" s="347"/>
      <c r="AP1279" s="347"/>
      <c r="AQ1279" s="347"/>
      <c r="AR1279" s="347"/>
      <c r="AS1279" s="347"/>
      <c r="AT1279" s="347"/>
      <c r="AU1279" s="348"/>
      <c r="AV1279" s="697"/>
      <c r="AW1279" s="698"/>
      <c r="AX1279" s="698"/>
      <c r="AY1279" s="699"/>
    </row>
    <row r="1280" spans="2:51" ht="24.75" customHeight="1">
      <c r="B1280" s="313"/>
      <c r="C1280" s="314"/>
      <c r="D1280" s="314"/>
      <c r="E1280" s="314"/>
      <c r="F1280" s="314"/>
      <c r="G1280" s="315"/>
      <c r="H1280" s="341"/>
      <c r="I1280" s="342"/>
      <c r="J1280" s="342"/>
      <c r="K1280" s="342"/>
      <c r="L1280" s="343"/>
      <c r="M1280" s="346"/>
      <c r="N1280" s="347"/>
      <c r="O1280" s="347"/>
      <c r="P1280" s="347"/>
      <c r="Q1280" s="347"/>
      <c r="R1280" s="347"/>
      <c r="S1280" s="347"/>
      <c r="T1280" s="347"/>
      <c r="U1280" s="347"/>
      <c r="V1280" s="347"/>
      <c r="W1280" s="347"/>
      <c r="X1280" s="347"/>
      <c r="Y1280" s="348"/>
      <c r="Z1280" s="697"/>
      <c r="AA1280" s="698"/>
      <c r="AB1280" s="698"/>
      <c r="AC1280" s="698"/>
      <c r="AD1280" s="341"/>
      <c r="AE1280" s="342"/>
      <c r="AF1280" s="342"/>
      <c r="AG1280" s="342"/>
      <c r="AH1280" s="343"/>
      <c r="AI1280" s="346"/>
      <c r="AJ1280" s="347"/>
      <c r="AK1280" s="347"/>
      <c r="AL1280" s="347"/>
      <c r="AM1280" s="347"/>
      <c r="AN1280" s="347"/>
      <c r="AO1280" s="347"/>
      <c r="AP1280" s="347"/>
      <c r="AQ1280" s="347"/>
      <c r="AR1280" s="347"/>
      <c r="AS1280" s="347"/>
      <c r="AT1280" s="347"/>
      <c r="AU1280" s="348"/>
      <c r="AV1280" s="697"/>
      <c r="AW1280" s="698"/>
      <c r="AX1280" s="698"/>
      <c r="AY1280" s="699"/>
    </row>
    <row r="1281" spans="2:51" ht="24.75" customHeight="1">
      <c r="B1281" s="313"/>
      <c r="C1281" s="314"/>
      <c r="D1281" s="314"/>
      <c r="E1281" s="314"/>
      <c r="F1281" s="314"/>
      <c r="G1281" s="315"/>
      <c r="H1281" s="341"/>
      <c r="I1281" s="342"/>
      <c r="J1281" s="342"/>
      <c r="K1281" s="342"/>
      <c r="L1281" s="343"/>
      <c r="M1281" s="346"/>
      <c r="N1281" s="347"/>
      <c r="O1281" s="347"/>
      <c r="P1281" s="347"/>
      <c r="Q1281" s="347"/>
      <c r="R1281" s="347"/>
      <c r="S1281" s="347"/>
      <c r="T1281" s="347"/>
      <c r="U1281" s="347"/>
      <c r="V1281" s="347"/>
      <c r="W1281" s="347"/>
      <c r="X1281" s="347"/>
      <c r="Y1281" s="348"/>
      <c r="Z1281" s="697"/>
      <c r="AA1281" s="698"/>
      <c r="AB1281" s="698"/>
      <c r="AC1281" s="698"/>
      <c r="AD1281" s="341"/>
      <c r="AE1281" s="342"/>
      <c r="AF1281" s="342"/>
      <c r="AG1281" s="342"/>
      <c r="AH1281" s="343"/>
      <c r="AI1281" s="346"/>
      <c r="AJ1281" s="347"/>
      <c r="AK1281" s="347"/>
      <c r="AL1281" s="347"/>
      <c r="AM1281" s="347"/>
      <c r="AN1281" s="347"/>
      <c r="AO1281" s="347"/>
      <c r="AP1281" s="347"/>
      <c r="AQ1281" s="347"/>
      <c r="AR1281" s="347"/>
      <c r="AS1281" s="347"/>
      <c r="AT1281" s="347"/>
      <c r="AU1281" s="348"/>
      <c r="AV1281" s="697"/>
      <c r="AW1281" s="698"/>
      <c r="AX1281" s="698"/>
      <c r="AY1281" s="699"/>
    </row>
    <row r="1282" spans="2:51" ht="24.75" customHeight="1">
      <c r="B1282" s="313"/>
      <c r="C1282" s="314"/>
      <c r="D1282" s="314"/>
      <c r="E1282" s="314"/>
      <c r="F1282" s="314"/>
      <c r="G1282" s="315"/>
      <c r="H1282" s="642"/>
      <c r="I1282" s="595"/>
      <c r="J1282" s="595"/>
      <c r="K1282" s="595"/>
      <c r="L1282" s="596"/>
      <c r="M1282" s="643"/>
      <c r="N1282" s="644"/>
      <c r="O1282" s="644"/>
      <c r="P1282" s="644"/>
      <c r="Q1282" s="644"/>
      <c r="R1282" s="644"/>
      <c r="S1282" s="644"/>
      <c r="T1282" s="644"/>
      <c r="U1282" s="644"/>
      <c r="V1282" s="644"/>
      <c r="W1282" s="644"/>
      <c r="X1282" s="644"/>
      <c r="Y1282" s="645"/>
      <c r="Z1282" s="646"/>
      <c r="AA1282" s="647"/>
      <c r="AB1282" s="647"/>
      <c r="AC1282" s="647"/>
      <c r="AD1282" s="642"/>
      <c r="AE1282" s="595"/>
      <c r="AF1282" s="595"/>
      <c r="AG1282" s="595"/>
      <c r="AH1282" s="596"/>
      <c r="AI1282" s="643"/>
      <c r="AJ1282" s="644"/>
      <c r="AK1282" s="644"/>
      <c r="AL1282" s="644"/>
      <c r="AM1282" s="644"/>
      <c r="AN1282" s="644"/>
      <c r="AO1282" s="644"/>
      <c r="AP1282" s="644"/>
      <c r="AQ1282" s="644"/>
      <c r="AR1282" s="644"/>
      <c r="AS1282" s="644"/>
      <c r="AT1282" s="644"/>
      <c r="AU1282" s="645"/>
      <c r="AV1282" s="646"/>
      <c r="AW1282" s="647"/>
      <c r="AX1282" s="647"/>
      <c r="AY1282" s="648"/>
    </row>
    <row r="1283" spans="2:51" ht="24.75" customHeight="1">
      <c r="B1283" s="313"/>
      <c r="C1283" s="314"/>
      <c r="D1283" s="314"/>
      <c r="E1283" s="314"/>
      <c r="F1283" s="314"/>
      <c r="G1283" s="315"/>
      <c r="H1283" s="716" t="s">
        <v>35</v>
      </c>
      <c r="I1283" s="368"/>
      <c r="J1283" s="368"/>
      <c r="K1283" s="368"/>
      <c r="L1283" s="368"/>
      <c r="M1283" s="717"/>
      <c r="N1283" s="718"/>
      <c r="O1283" s="718"/>
      <c r="P1283" s="718"/>
      <c r="Q1283" s="718"/>
      <c r="R1283" s="718"/>
      <c r="S1283" s="718"/>
      <c r="T1283" s="718"/>
      <c r="U1283" s="718"/>
      <c r="V1283" s="718"/>
      <c r="W1283" s="718"/>
      <c r="X1283" s="718"/>
      <c r="Y1283" s="719"/>
      <c r="Z1283" s="639">
        <f>SUM(Z1275:AC1282)</f>
        <v>0</v>
      </c>
      <c r="AA1283" s="640"/>
      <c r="AB1283" s="640"/>
      <c r="AC1283" s="736"/>
      <c r="AD1283" s="716" t="s">
        <v>35</v>
      </c>
      <c r="AE1283" s="368"/>
      <c r="AF1283" s="368"/>
      <c r="AG1283" s="368"/>
      <c r="AH1283" s="368"/>
      <c r="AI1283" s="717"/>
      <c r="AJ1283" s="718"/>
      <c r="AK1283" s="718"/>
      <c r="AL1283" s="718"/>
      <c r="AM1283" s="718"/>
      <c r="AN1283" s="718"/>
      <c r="AO1283" s="718"/>
      <c r="AP1283" s="718"/>
      <c r="AQ1283" s="718"/>
      <c r="AR1283" s="718"/>
      <c r="AS1283" s="718"/>
      <c r="AT1283" s="718"/>
      <c r="AU1283" s="719"/>
      <c r="AV1283" s="639">
        <f>SUM(AV1275:AY1282)</f>
        <v>0</v>
      </c>
      <c r="AW1283" s="640"/>
      <c r="AX1283" s="640"/>
      <c r="AY1283" s="641"/>
    </row>
    <row r="1284" spans="2:51" ht="24.75" customHeight="1">
      <c r="B1284" s="313"/>
      <c r="C1284" s="314"/>
      <c r="D1284" s="314"/>
      <c r="E1284" s="314"/>
      <c r="F1284" s="314"/>
      <c r="G1284" s="315"/>
      <c r="H1284" s="721" t="s">
        <v>1283</v>
      </c>
      <c r="I1284" s="724"/>
      <c r="J1284" s="724"/>
      <c r="K1284" s="724"/>
      <c r="L1284" s="724"/>
      <c r="M1284" s="724"/>
      <c r="N1284" s="724"/>
      <c r="O1284" s="724"/>
      <c r="P1284" s="724"/>
      <c r="Q1284" s="724"/>
      <c r="R1284" s="724"/>
      <c r="S1284" s="724"/>
      <c r="T1284" s="724"/>
      <c r="U1284" s="724"/>
      <c r="V1284" s="724"/>
      <c r="W1284" s="724"/>
      <c r="X1284" s="724"/>
      <c r="Y1284" s="724"/>
      <c r="Z1284" s="724"/>
      <c r="AA1284" s="724"/>
      <c r="AB1284" s="724"/>
      <c r="AC1284" s="737"/>
      <c r="AD1284" s="721" t="s">
        <v>1282</v>
      </c>
      <c r="AE1284" s="724"/>
      <c r="AF1284" s="724"/>
      <c r="AG1284" s="724"/>
      <c r="AH1284" s="724"/>
      <c r="AI1284" s="724"/>
      <c r="AJ1284" s="724"/>
      <c r="AK1284" s="724"/>
      <c r="AL1284" s="724"/>
      <c r="AM1284" s="724"/>
      <c r="AN1284" s="724"/>
      <c r="AO1284" s="724"/>
      <c r="AP1284" s="724"/>
      <c r="AQ1284" s="724"/>
      <c r="AR1284" s="724"/>
      <c r="AS1284" s="724"/>
      <c r="AT1284" s="724"/>
      <c r="AU1284" s="724"/>
      <c r="AV1284" s="724"/>
      <c r="AW1284" s="724"/>
      <c r="AX1284" s="724"/>
      <c r="AY1284" s="725"/>
    </row>
    <row r="1285" spans="2:51" ht="24.75" customHeight="1">
      <c r="B1285" s="313"/>
      <c r="C1285" s="314"/>
      <c r="D1285" s="314"/>
      <c r="E1285" s="314"/>
      <c r="F1285" s="314"/>
      <c r="G1285" s="315"/>
      <c r="H1285" s="726" t="s">
        <v>60</v>
      </c>
      <c r="I1285" s="519"/>
      <c r="J1285" s="519"/>
      <c r="K1285" s="519"/>
      <c r="L1285" s="519"/>
      <c r="M1285" s="329" t="s">
        <v>143</v>
      </c>
      <c r="N1285" s="290"/>
      <c r="O1285" s="290"/>
      <c r="P1285" s="290"/>
      <c r="Q1285" s="290"/>
      <c r="R1285" s="290"/>
      <c r="S1285" s="290"/>
      <c r="T1285" s="290"/>
      <c r="U1285" s="290"/>
      <c r="V1285" s="290"/>
      <c r="W1285" s="290"/>
      <c r="X1285" s="290"/>
      <c r="Y1285" s="731"/>
      <c r="Z1285" s="323" t="s">
        <v>144</v>
      </c>
      <c r="AA1285" s="732"/>
      <c r="AB1285" s="732"/>
      <c r="AC1285" s="738"/>
      <c r="AD1285" s="726" t="s">
        <v>60</v>
      </c>
      <c r="AE1285" s="519"/>
      <c r="AF1285" s="519"/>
      <c r="AG1285" s="519"/>
      <c r="AH1285" s="519"/>
      <c r="AI1285" s="329" t="s">
        <v>143</v>
      </c>
      <c r="AJ1285" s="290"/>
      <c r="AK1285" s="290"/>
      <c r="AL1285" s="290"/>
      <c r="AM1285" s="290"/>
      <c r="AN1285" s="290"/>
      <c r="AO1285" s="290"/>
      <c r="AP1285" s="290"/>
      <c r="AQ1285" s="290"/>
      <c r="AR1285" s="290"/>
      <c r="AS1285" s="290"/>
      <c r="AT1285" s="290"/>
      <c r="AU1285" s="731"/>
      <c r="AV1285" s="323" t="s">
        <v>144</v>
      </c>
      <c r="AW1285" s="732"/>
      <c r="AX1285" s="732"/>
      <c r="AY1285" s="733"/>
    </row>
    <row r="1286" spans="2:51" ht="24.75" customHeight="1">
      <c r="B1286" s="313"/>
      <c r="C1286" s="314"/>
      <c r="D1286" s="314"/>
      <c r="E1286" s="314"/>
      <c r="F1286" s="314"/>
      <c r="G1286" s="315"/>
      <c r="H1286" s="703"/>
      <c r="I1286" s="600"/>
      <c r="J1286" s="600"/>
      <c r="K1286" s="600"/>
      <c r="L1286" s="601"/>
      <c r="M1286" s="704"/>
      <c r="N1286" s="734"/>
      <c r="O1286" s="734"/>
      <c r="P1286" s="734"/>
      <c r="Q1286" s="734"/>
      <c r="R1286" s="734"/>
      <c r="S1286" s="734"/>
      <c r="T1286" s="734"/>
      <c r="U1286" s="734"/>
      <c r="V1286" s="734"/>
      <c r="W1286" s="734"/>
      <c r="X1286" s="734"/>
      <c r="Y1286" s="735"/>
      <c r="Z1286" s="694"/>
      <c r="AA1286" s="695"/>
      <c r="AB1286" s="695"/>
      <c r="AC1286" s="739"/>
      <c r="AD1286" s="703"/>
      <c r="AE1286" s="600"/>
      <c r="AF1286" s="600"/>
      <c r="AG1286" s="600"/>
      <c r="AH1286" s="601"/>
      <c r="AI1286" s="704"/>
      <c r="AJ1286" s="734"/>
      <c r="AK1286" s="734"/>
      <c r="AL1286" s="734"/>
      <c r="AM1286" s="734"/>
      <c r="AN1286" s="734"/>
      <c r="AO1286" s="734"/>
      <c r="AP1286" s="734"/>
      <c r="AQ1286" s="734"/>
      <c r="AR1286" s="734"/>
      <c r="AS1286" s="734"/>
      <c r="AT1286" s="734"/>
      <c r="AU1286" s="735"/>
      <c r="AV1286" s="694"/>
      <c r="AW1286" s="695"/>
      <c r="AX1286" s="695"/>
      <c r="AY1286" s="696"/>
    </row>
    <row r="1287" spans="2:51" ht="24.75" customHeight="1">
      <c r="B1287" s="313"/>
      <c r="C1287" s="314"/>
      <c r="D1287" s="314"/>
      <c r="E1287" s="314"/>
      <c r="F1287" s="314"/>
      <c r="G1287" s="315"/>
      <c r="H1287" s="341"/>
      <c r="I1287" s="342"/>
      <c r="J1287" s="342"/>
      <c r="K1287" s="342"/>
      <c r="L1287" s="343"/>
      <c r="M1287" s="346"/>
      <c r="N1287" s="347"/>
      <c r="O1287" s="347"/>
      <c r="P1287" s="347"/>
      <c r="Q1287" s="347"/>
      <c r="R1287" s="347"/>
      <c r="S1287" s="347"/>
      <c r="T1287" s="347"/>
      <c r="U1287" s="347"/>
      <c r="V1287" s="347"/>
      <c r="W1287" s="347"/>
      <c r="X1287" s="347"/>
      <c r="Y1287" s="348"/>
      <c r="Z1287" s="697"/>
      <c r="AA1287" s="698"/>
      <c r="AB1287" s="698"/>
      <c r="AC1287" s="720"/>
      <c r="AD1287" s="341"/>
      <c r="AE1287" s="342"/>
      <c r="AF1287" s="342"/>
      <c r="AG1287" s="342"/>
      <c r="AH1287" s="343"/>
      <c r="AI1287" s="346"/>
      <c r="AJ1287" s="347"/>
      <c r="AK1287" s="347"/>
      <c r="AL1287" s="347"/>
      <c r="AM1287" s="347"/>
      <c r="AN1287" s="347"/>
      <c r="AO1287" s="347"/>
      <c r="AP1287" s="347"/>
      <c r="AQ1287" s="347"/>
      <c r="AR1287" s="347"/>
      <c r="AS1287" s="347"/>
      <c r="AT1287" s="347"/>
      <c r="AU1287" s="348"/>
      <c r="AV1287" s="697"/>
      <c r="AW1287" s="698"/>
      <c r="AX1287" s="698"/>
      <c r="AY1287" s="699"/>
    </row>
    <row r="1288" spans="2:51" ht="24.75" customHeight="1">
      <c r="B1288" s="313"/>
      <c r="C1288" s="314"/>
      <c r="D1288" s="314"/>
      <c r="E1288" s="314"/>
      <c r="F1288" s="314"/>
      <c r="G1288" s="315"/>
      <c r="H1288" s="341"/>
      <c r="I1288" s="342"/>
      <c r="J1288" s="342"/>
      <c r="K1288" s="342"/>
      <c r="L1288" s="343"/>
      <c r="M1288" s="346"/>
      <c r="N1288" s="347"/>
      <c r="O1288" s="347"/>
      <c r="P1288" s="347"/>
      <c r="Q1288" s="347"/>
      <c r="R1288" s="347"/>
      <c r="S1288" s="347"/>
      <c r="T1288" s="347"/>
      <c r="U1288" s="347"/>
      <c r="V1288" s="347"/>
      <c r="W1288" s="347"/>
      <c r="X1288" s="347"/>
      <c r="Y1288" s="348"/>
      <c r="Z1288" s="697"/>
      <c r="AA1288" s="698"/>
      <c r="AB1288" s="698"/>
      <c r="AC1288" s="720"/>
      <c r="AD1288" s="341"/>
      <c r="AE1288" s="342"/>
      <c r="AF1288" s="342"/>
      <c r="AG1288" s="342"/>
      <c r="AH1288" s="343"/>
      <c r="AI1288" s="346"/>
      <c r="AJ1288" s="347"/>
      <c r="AK1288" s="347"/>
      <c r="AL1288" s="347"/>
      <c r="AM1288" s="347"/>
      <c r="AN1288" s="347"/>
      <c r="AO1288" s="347"/>
      <c r="AP1288" s="347"/>
      <c r="AQ1288" s="347"/>
      <c r="AR1288" s="347"/>
      <c r="AS1288" s="347"/>
      <c r="AT1288" s="347"/>
      <c r="AU1288" s="348"/>
      <c r="AV1288" s="697"/>
      <c r="AW1288" s="698"/>
      <c r="AX1288" s="698"/>
      <c r="AY1288" s="699"/>
    </row>
    <row r="1289" spans="2:51" ht="24.75" customHeight="1">
      <c r="B1289" s="313"/>
      <c r="C1289" s="314"/>
      <c r="D1289" s="314"/>
      <c r="E1289" s="314"/>
      <c r="F1289" s="314"/>
      <c r="G1289" s="315"/>
      <c r="H1289" s="341"/>
      <c r="I1289" s="342"/>
      <c r="J1289" s="342"/>
      <c r="K1289" s="342"/>
      <c r="L1289" s="343"/>
      <c r="M1289" s="346"/>
      <c r="N1289" s="347"/>
      <c r="O1289" s="347"/>
      <c r="P1289" s="347"/>
      <c r="Q1289" s="347"/>
      <c r="R1289" s="347"/>
      <c r="S1289" s="347"/>
      <c r="T1289" s="347"/>
      <c r="U1289" s="347"/>
      <c r="V1289" s="347"/>
      <c r="W1289" s="347"/>
      <c r="X1289" s="347"/>
      <c r="Y1289" s="348"/>
      <c r="Z1289" s="697"/>
      <c r="AA1289" s="698"/>
      <c r="AB1289" s="698"/>
      <c r="AC1289" s="720"/>
      <c r="AD1289" s="341"/>
      <c r="AE1289" s="342"/>
      <c r="AF1289" s="342"/>
      <c r="AG1289" s="342"/>
      <c r="AH1289" s="343"/>
      <c r="AI1289" s="346"/>
      <c r="AJ1289" s="347"/>
      <c r="AK1289" s="347"/>
      <c r="AL1289" s="347"/>
      <c r="AM1289" s="347"/>
      <c r="AN1289" s="347"/>
      <c r="AO1289" s="347"/>
      <c r="AP1289" s="347"/>
      <c r="AQ1289" s="347"/>
      <c r="AR1289" s="347"/>
      <c r="AS1289" s="347"/>
      <c r="AT1289" s="347"/>
      <c r="AU1289" s="348"/>
      <c r="AV1289" s="697"/>
      <c r="AW1289" s="698"/>
      <c r="AX1289" s="698"/>
      <c r="AY1289" s="699"/>
    </row>
    <row r="1290" spans="2:51" ht="24.75" customHeight="1">
      <c r="B1290" s="313"/>
      <c r="C1290" s="314"/>
      <c r="D1290" s="314"/>
      <c r="E1290" s="314"/>
      <c r="F1290" s="314"/>
      <c r="G1290" s="315"/>
      <c r="H1290" s="341"/>
      <c r="I1290" s="342"/>
      <c r="J1290" s="342"/>
      <c r="K1290" s="342"/>
      <c r="L1290" s="343"/>
      <c r="M1290" s="346"/>
      <c r="N1290" s="347"/>
      <c r="O1290" s="347"/>
      <c r="P1290" s="347"/>
      <c r="Q1290" s="347"/>
      <c r="R1290" s="347"/>
      <c r="S1290" s="347"/>
      <c r="T1290" s="347"/>
      <c r="U1290" s="347"/>
      <c r="V1290" s="347"/>
      <c r="W1290" s="347"/>
      <c r="X1290" s="347"/>
      <c r="Y1290" s="348"/>
      <c r="Z1290" s="697"/>
      <c r="AA1290" s="698"/>
      <c r="AB1290" s="698"/>
      <c r="AC1290" s="698"/>
      <c r="AD1290" s="341"/>
      <c r="AE1290" s="342"/>
      <c r="AF1290" s="342"/>
      <c r="AG1290" s="342"/>
      <c r="AH1290" s="343"/>
      <c r="AI1290" s="346"/>
      <c r="AJ1290" s="347"/>
      <c r="AK1290" s="347"/>
      <c r="AL1290" s="347"/>
      <c r="AM1290" s="347"/>
      <c r="AN1290" s="347"/>
      <c r="AO1290" s="347"/>
      <c r="AP1290" s="347"/>
      <c r="AQ1290" s="347"/>
      <c r="AR1290" s="347"/>
      <c r="AS1290" s="347"/>
      <c r="AT1290" s="347"/>
      <c r="AU1290" s="348"/>
      <c r="AV1290" s="697"/>
      <c r="AW1290" s="698"/>
      <c r="AX1290" s="698"/>
      <c r="AY1290" s="699"/>
    </row>
    <row r="1291" spans="2:51" ht="24.75" customHeight="1">
      <c r="B1291" s="313"/>
      <c r="C1291" s="314"/>
      <c r="D1291" s="314"/>
      <c r="E1291" s="314"/>
      <c r="F1291" s="314"/>
      <c r="G1291" s="315"/>
      <c r="H1291" s="341"/>
      <c r="I1291" s="342"/>
      <c r="J1291" s="342"/>
      <c r="K1291" s="342"/>
      <c r="L1291" s="343"/>
      <c r="M1291" s="346"/>
      <c r="N1291" s="347"/>
      <c r="O1291" s="347"/>
      <c r="P1291" s="347"/>
      <c r="Q1291" s="347"/>
      <c r="R1291" s="347"/>
      <c r="S1291" s="347"/>
      <c r="T1291" s="347"/>
      <c r="U1291" s="347"/>
      <c r="V1291" s="347"/>
      <c r="W1291" s="347"/>
      <c r="X1291" s="347"/>
      <c r="Y1291" s="348"/>
      <c r="Z1291" s="697"/>
      <c r="AA1291" s="698"/>
      <c r="AB1291" s="698"/>
      <c r="AC1291" s="698"/>
      <c r="AD1291" s="341"/>
      <c r="AE1291" s="342"/>
      <c r="AF1291" s="342"/>
      <c r="AG1291" s="342"/>
      <c r="AH1291" s="343"/>
      <c r="AI1291" s="346"/>
      <c r="AJ1291" s="347"/>
      <c r="AK1291" s="347"/>
      <c r="AL1291" s="347"/>
      <c r="AM1291" s="347"/>
      <c r="AN1291" s="347"/>
      <c r="AO1291" s="347"/>
      <c r="AP1291" s="347"/>
      <c r="AQ1291" s="347"/>
      <c r="AR1291" s="347"/>
      <c r="AS1291" s="347"/>
      <c r="AT1291" s="347"/>
      <c r="AU1291" s="348"/>
      <c r="AV1291" s="697"/>
      <c r="AW1291" s="698"/>
      <c r="AX1291" s="698"/>
      <c r="AY1291" s="699"/>
    </row>
    <row r="1292" spans="2:51" ht="24.75" customHeight="1">
      <c r="B1292" s="313"/>
      <c r="C1292" s="314"/>
      <c r="D1292" s="314"/>
      <c r="E1292" s="314"/>
      <c r="F1292" s="314"/>
      <c r="G1292" s="315"/>
      <c r="H1292" s="341"/>
      <c r="I1292" s="342"/>
      <c r="J1292" s="342"/>
      <c r="K1292" s="342"/>
      <c r="L1292" s="343"/>
      <c r="M1292" s="346"/>
      <c r="N1292" s="347"/>
      <c r="O1292" s="347"/>
      <c r="P1292" s="347"/>
      <c r="Q1292" s="347"/>
      <c r="R1292" s="347"/>
      <c r="S1292" s="347"/>
      <c r="T1292" s="347"/>
      <c r="U1292" s="347"/>
      <c r="V1292" s="347"/>
      <c r="W1292" s="347"/>
      <c r="X1292" s="347"/>
      <c r="Y1292" s="348"/>
      <c r="Z1292" s="697"/>
      <c r="AA1292" s="698"/>
      <c r="AB1292" s="698"/>
      <c r="AC1292" s="698"/>
      <c r="AD1292" s="341"/>
      <c r="AE1292" s="342"/>
      <c r="AF1292" s="342"/>
      <c r="AG1292" s="342"/>
      <c r="AH1292" s="343"/>
      <c r="AI1292" s="346"/>
      <c r="AJ1292" s="347"/>
      <c r="AK1292" s="347"/>
      <c r="AL1292" s="347"/>
      <c r="AM1292" s="347"/>
      <c r="AN1292" s="347"/>
      <c r="AO1292" s="347"/>
      <c r="AP1292" s="347"/>
      <c r="AQ1292" s="347"/>
      <c r="AR1292" s="347"/>
      <c r="AS1292" s="347"/>
      <c r="AT1292" s="347"/>
      <c r="AU1292" s="348"/>
      <c r="AV1292" s="697"/>
      <c r="AW1292" s="698"/>
      <c r="AX1292" s="698"/>
      <c r="AY1292" s="699"/>
    </row>
    <row r="1293" spans="2:51" ht="24.75" customHeight="1">
      <c r="B1293" s="313"/>
      <c r="C1293" s="314"/>
      <c r="D1293" s="314"/>
      <c r="E1293" s="314"/>
      <c r="F1293" s="314"/>
      <c r="G1293" s="315"/>
      <c r="H1293" s="642"/>
      <c r="I1293" s="595"/>
      <c r="J1293" s="595"/>
      <c r="K1293" s="595"/>
      <c r="L1293" s="596"/>
      <c r="M1293" s="643"/>
      <c r="N1293" s="644"/>
      <c r="O1293" s="644"/>
      <c r="P1293" s="644"/>
      <c r="Q1293" s="644"/>
      <c r="R1293" s="644"/>
      <c r="S1293" s="644"/>
      <c r="T1293" s="644"/>
      <c r="U1293" s="644"/>
      <c r="V1293" s="644"/>
      <c r="W1293" s="644"/>
      <c r="X1293" s="644"/>
      <c r="Y1293" s="645"/>
      <c r="Z1293" s="646"/>
      <c r="AA1293" s="647"/>
      <c r="AB1293" s="647"/>
      <c r="AC1293" s="647"/>
      <c r="AD1293" s="642"/>
      <c r="AE1293" s="595"/>
      <c r="AF1293" s="595"/>
      <c r="AG1293" s="595"/>
      <c r="AH1293" s="596"/>
      <c r="AI1293" s="643"/>
      <c r="AJ1293" s="644"/>
      <c r="AK1293" s="644"/>
      <c r="AL1293" s="644"/>
      <c r="AM1293" s="644"/>
      <c r="AN1293" s="644"/>
      <c r="AO1293" s="644"/>
      <c r="AP1293" s="644"/>
      <c r="AQ1293" s="644"/>
      <c r="AR1293" s="644"/>
      <c r="AS1293" s="644"/>
      <c r="AT1293" s="644"/>
      <c r="AU1293" s="645"/>
      <c r="AV1293" s="646"/>
      <c r="AW1293" s="647"/>
      <c r="AX1293" s="647"/>
      <c r="AY1293" s="648"/>
    </row>
    <row r="1294" spans="2:51" ht="24.75" customHeight="1" thickBot="1">
      <c r="B1294" s="316"/>
      <c r="C1294" s="317"/>
      <c r="D1294" s="317"/>
      <c r="E1294" s="317"/>
      <c r="F1294" s="317"/>
      <c r="G1294" s="318"/>
      <c r="H1294" s="740" t="s">
        <v>35</v>
      </c>
      <c r="I1294" s="741"/>
      <c r="J1294" s="741"/>
      <c r="K1294" s="741"/>
      <c r="L1294" s="741"/>
      <c r="M1294" s="742"/>
      <c r="N1294" s="743"/>
      <c r="O1294" s="743"/>
      <c r="P1294" s="743"/>
      <c r="Q1294" s="743"/>
      <c r="R1294" s="743"/>
      <c r="S1294" s="743"/>
      <c r="T1294" s="743"/>
      <c r="U1294" s="743"/>
      <c r="V1294" s="743"/>
      <c r="W1294" s="743"/>
      <c r="X1294" s="743"/>
      <c r="Y1294" s="744"/>
      <c r="Z1294" s="745">
        <f>SUM(Z1286:AC1293)</f>
        <v>0</v>
      </c>
      <c r="AA1294" s="746"/>
      <c r="AB1294" s="746"/>
      <c r="AC1294" s="747"/>
      <c r="AD1294" s="740" t="s">
        <v>35</v>
      </c>
      <c r="AE1294" s="741"/>
      <c r="AF1294" s="741"/>
      <c r="AG1294" s="741"/>
      <c r="AH1294" s="741"/>
      <c r="AI1294" s="742"/>
      <c r="AJ1294" s="743"/>
      <c r="AK1294" s="743"/>
      <c r="AL1294" s="743"/>
      <c r="AM1294" s="743"/>
      <c r="AN1294" s="743"/>
      <c r="AO1294" s="743"/>
      <c r="AP1294" s="743"/>
      <c r="AQ1294" s="743"/>
      <c r="AR1294" s="743"/>
      <c r="AS1294" s="743"/>
      <c r="AT1294" s="743"/>
      <c r="AU1294" s="744"/>
      <c r="AV1294" s="745">
        <f>SUM(AV1286:AY1293)</f>
        <v>0</v>
      </c>
      <c r="AW1294" s="746"/>
      <c r="AX1294" s="746"/>
      <c r="AY1294" s="748"/>
    </row>
    <row r="1296" spans="2:51" ht="23.25" customHeight="1">
      <c r="B1296" s="53" t="s">
        <v>121</v>
      </c>
      <c r="C1296" s="53"/>
      <c r="D1296" s="53"/>
      <c r="E1296" s="210"/>
      <c r="F1296" s="210"/>
      <c r="G1296" s="308" t="s">
        <v>1307</v>
      </c>
      <c r="H1296" s="308"/>
      <c r="I1296" s="308"/>
      <c r="J1296" s="308"/>
      <c r="K1296" s="308"/>
      <c r="L1296" s="308"/>
      <c r="M1296" s="308"/>
      <c r="N1296" s="308"/>
      <c r="O1296" s="308"/>
      <c r="P1296" s="308"/>
      <c r="Q1296" s="308"/>
      <c r="R1296" s="308"/>
      <c r="S1296" s="308"/>
      <c r="T1296" s="308"/>
      <c r="U1296" s="308"/>
      <c r="V1296" s="308"/>
      <c r="W1296" s="308"/>
      <c r="X1296" s="308"/>
      <c r="Y1296" s="308"/>
      <c r="Z1296" s="308"/>
      <c r="AA1296" s="308"/>
      <c r="AB1296" s="308"/>
      <c r="AC1296" s="308"/>
      <c r="AD1296" s="308"/>
      <c r="AE1296" s="308"/>
      <c r="AF1296" s="308"/>
      <c r="AG1296" s="308"/>
      <c r="AH1296" s="308"/>
      <c r="AI1296" s="308"/>
      <c r="AJ1296" s="308"/>
      <c r="AK1296" s="308"/>
      <c r="AL1296" s="308"/>
      <c r="AM1296" s="308"/>
      <c r="AN1296" s="308"/>
      <c r="AO1296" s="308"/>
      <c r="AP1296" s="308"/>
      <c r="AQ1296" s="308"/>
      <c r="AR1296" s="308"/>
      <c r="AS1296" s="308"/>
      <c r="AT1296" s="308"/>
      <c r="AU1296" s="308"/>
      <c r="AV1296" s="308"/>
      <c r="AW1296" s="308"/>
      <c r="AX1296" s="308"/>
      <c r="AY1296" s="210"/>
    </row>
    <row r="1297" spans="2:51" ht="14.25">
      <c r="C1297" s="55" t="s">
        <v>1306</v>
      </c>
    </row>
    <row r="1298" spans="2:51">
      <c r="C1298" s="213" t="s">
        <v>1289</v>
      </c>
    </row>
    <row r="1299" spans="2:51" ht="34.5" customHeight="1">
      <c r="B1299" s="264"/>
      <c r="C1299" s="264"/>
      <c r="D1299" s="269" t="s">
        <v>1305</v>
      </c>
      <c r="E1299" s="269"/>
      <c r="F1299" s="269"/>
      <c r="G1299" s="269"/>
      <c r="H1299" s="269"/>
      <c r="I1299" s="269"/>
      <c r="J1299" s="269"/>
      <c r="K1299" s="269"/>
      <c r="L1299" s="269"/>
      <c r="M1299" s="269"/>
      <c r="N1299" s="269" t="s">
        <v>1304</v>
      </c>
      <c r="O1299" s="269"/>
      <c r="P1299" s="269"/>
      <c r="Q1299" s="269"/>
      <c r="R1299" s="269"/>
      <c r="S1299" s="269"/>
      <c r="T1299" s="269"/>
      <c r="U1299" s="269"/>
      <c r="V1299" s="269"/>
      <c r="W1299" s="269"/>
      <c r="X1299" s="269"/>
      <c r="Y1299" s="269"/>
      <c r="Z1299" s="269"/>
      <c r="AA1299" s="269"/>
      <c r="AB1299" s="269"/>
      <c r="AC1299" s="269"/>
      <c r="AD1299" s="269"/>
      <c r="AE1299" s="269"/>
      <c r="AF1299" s="269"/>
      <c r="AG1299" s="269"/>
      <c r="AH1299" s="269"/>
      <c r="AI1299" s="269"/>
      <c r="AJ1299" s="269"/>
      <c r="AK1299" s="269"/>
      <c r="AL1299" s="297" t="s">
        <v>1303</v>
      </c>
      <c r="AM1299" s="269"/>
      <c r="AN1299" s="269"/>
      <c r="AO1299" s="269"/>
      <c r="AP1299" s="269"/>
      <c r="AQ1299" s="269"/>
      <c r="AR1299" s="269" t="s">
        <v>160</v>
      </c>
      <c r="AS1299" s="269"/>
      <c r="AT1299" s="269"/>
      <c r="AU1299" s="269"/>
      <c r="AV1299" s="269" t="s">
        <v>161</v>
      </c>
      <c r="AW1299" s="269"/>
      <c r="AX1299" s="269"/>
    </row>
    <row r="1300" spans="2:51" ht="24" customHeight="1">
      <c r="B1300" s="264">
        <v>1</v>
      </c>
      <c r="C1300" s="264">
        <v>1</v>
      </c>
      <c r="D1300" s="266" t="s">
        <v>1302</v>
      </c>
      <c r="E1300" s="266"/>
      <c r="F1300" s="266"/>
      <c r="G1300" s="266"/>
      <c r="H1300" s="266"/>
      <c r="I1300" s="266"/>
      <c r="J1300" s="266"/>
      <c r="K1300" s="266"/>
      <c r="L1300" s="266"/>
      <c r="M1300" s="266"/>
      <c r="N1300" s="266" t="s">
        <v>1299</v>
      </c>
      <c r="O1300" s="266"/>
      <c r="P1300" s="266"/>
      <c r="Q1300" s="266"/>
      <c r="R1300" s="266"/>
      <c r="S1300" s="266"/>
      <c r="T1300" s="266"/>
      <c r="U1300" s="266"/>
      <c r="V1300" s="266"/>
      <c r="W1300" s="266"/>
      <c r="X1300" s="266"/>
      <c r="Y1300" s="266"/>
      <c r="Z1300" s="266"/>
      <c r="AA1300" s="266"/>
      <c r="AB1300" s="266"/>
      <c r="AC1300" s="266"/>
      <c r="AD1300" s="266"/>
      <c r="AE1300" s="266"/>
      <c r="AF1300" s="266"/>
      <c r="AG1300" s="266"/>
      <c r="AH1300" s="266"/>
      <c r="AI1300" s="266"/>
      <c r="AJ1300" s="266"/>
      <c r="AK1300" s="266"/>
      <c r="AL1300" s="1060">
        <f>621100/1000000</f>
        <v>0.62109999999999999</v>
      </c>
      <c r="AM1300" s="1061"/>
      <c r="AN1300" s="1061"/>
      <c r="AO1300" s="1061"/>
      <c r="AP1300" s="1061"/>
      <c r="AQ1300" s="1061"/>
      <c r="AR1300" s="266"/>
      <c r="AS1300" s="266"/>
      <c r="AT1300" s="266"/>
      <c r="AU1300" s="266"/>
      <c r="AV1300" s="266"/>
      <c r="AW1300" s="266"/>
      <c r="AX1300" s="266"/>
    </row>
    <row r="1301" spans="2:51" ht="24" customHeight="1">
      <c r="B1301" s="264">
        <v>2</v>
      </c>
      <c r="C1301" s="264">
        <v>1</v>
      </c>
      <c r="D1301" s="266" t="s">
        <v>1301</v>
      </c>
      <c r="E1301" s="266"/>
      <c r="F1301" s="266"/>
      <c r="G1301" s="266"/>
      <c r="H1301" s="266"/>
      <c r="I1301" s="266"/>
      <c r="J1301" s="266"/>
      <c r="K1301" s="266"/>
      <c r="L1301" s="266"/>
      <c r="M1301" s="266"/>
      <c r="N1301" s="266" t="s">
        <v>1299</v>
      </c>
      <c r="O1301" s="266"/>
      <c r="P1301" s="266"/>
      <c r="Q1301" s="266"/>
      <c r="R1301" s="266"/>
      <c r="S1301" s="266"/>
      <c r="T1301" s="266"/>
      <c r="U1301" s="266"/>
      <c r="V1301" s="266"/>
      <c r="W1301" s="266"/>
      <c r="X1301" s="266"/>
      <c r="Y1301" s="266"/>
      <c r="Z1301" s="266"/>
      <c r="AA1301" s="266"/>
      <c r="AB1301" s="266"/>
      <c r="AC1301" s="266"/>
      <c r="AD1301" s="266"/>
      <c r="AE1301" s="266"/>
      <c r="AF1301" s="266"/>
      <c r="AG1301" s="266"/>
      <c r="AH1301" s="266"/>
      <c r="AI1301" s="266"/>
      <c r="AJ1301" s="266"/>
      <c r="AK1301" s="266"/>
      <c r="AL1301" s="1060">
        <f>460630/1000000</f>
        <v>0.46062999999999998</v>
      </c>
      <c r="AM1301" s="1061"/>
      <c r="AN1301" s="1061"/>
      <c r="AO1301" s="1061"/>
      <c r="AP1301" s="1061"/>
      <c r="AQ1301" s="1061"/>
      <c r="AR1301" s="266"/>
      <c r="AS1301" s="266"/>
      <c r="AT1301" s="266"/>
      <c r="AU1301" s="266"/>
      <c r="AV1301" s="266"/>
      <c r="AW1301" s="266"/>
      <c r="AX1301" s="266"/>
    </row>
    <row r="1302" spans="2:51" ht="24" customHeight="1">
      <c r="B1302" s="264">
        <v>3</v>
      </c>
      <c r="C1302" s="264">
        <v>1</v>
      </c>
      <c r="D1302" s="266" t="s">
        <v>1300</v>
      </c>
      <c r="E1302" s="266"/>
      <c r="F1302" s="266"/>
      <c r="G1302" s="266"/>
      <c r="H1302" s="266"/>
      <c r="I1302" s="266"/>
      <c r="J1302" s="266"/>
      <c r="K1302" s="266"/>
      <c r="L1302" s="266"/>
      <c r="M1302" s="266"/>
      <c r="N1302" s="266" t="s">
        <v>1299</v>
      </c>
      <c r="O1302" s="266"/>
      <c r="P1302" s="266"/>
      <c r="Q1302" s="266"/>
      <c r="R1302" s="266"/>
      <c r="S1302" s="266"/>
      <c r="T1302" s="266"/>
      <c r="U1302" s="266"/>
      <c r="V1302" s="266"/>
      <c r="W1302" s="266"/>
      <c r="X1302" s="266"/>
      <c r="Y1302" s="266"/>
      <c r="Z1302" s="266"/>
      <c r="AA1302" s="266"/>
      <c r="AB1302" s="266"/>
      <c r="AC1302" s="266"/>
      <c r="AD1302" s="266"/>
      <c r="AE1302" s="266"/>
      <c r="AF1302" s="266"/>
      <c r="AG1302" s="266"/>
      <c r="AH1302" s="266"/>
      <c r="AI1302" s="266"/>
      <c r="AJ1302" s="266"/>
      <c r="AK1302" s="266"/>
      <c r="AL1302" s="1060">
        <f>6250/1000000</f>
        <v>6.2500000000000003E-3</v>
      </c>
      <c r="AM1302" s="1061"/>
      <c r="AN1302" s="1061"/>
      <c r="AO1302" s="1061"/>
      <c r="AP1302" s="1061"/>
      <c r="AQ1302" s="1061"/>
      <c r="AR1302" s="266"/>
      <c r="AS1302" s="266"/>
      <c r="AT1302" s="266"/>
      <c r="AU1302" s="266"/>
      <c r="AV1302" s="266"/>
      <c r="AW1302" s="266"/>
      <c r="AX1302" s="266"/>
    </row>
    <row r="1303" spans="2:51" ht="24" customHeight="1">
      <c r="B1303" s="264">
        <v>4</v>
      </c>
      <c r="C1303" s="264">
        <v>1</v>
      </c>
      <c r="D1303" s="266"/>
      <c r="E1303" s="266"/>
      <c r="F1303" s="266"/>
      <c r="G1303" s="266"/>
      <c r="H1303" s="266"/>
      <c r="I1303" s="266"/>
      <c r="J1303" s="266"/>
      <c r="K1303" s="266"/>
      <c r="L1303" s="266"/>
      <c r="M1303" s="266"/>
      <c r="N1303" s="266"/>
      <c r="O1303" s="266"/>
      <c r="P1303" s="266"/>
      <c r="Q1303" s="266"/>
      <c r="R1303" s="266"/>
      <c r="S1303" s="266"/>
      <c r="T1303" s="266"/>
      <c r="U1303" s="266"/>
      <c r="V1303" s="266"/>
      <c r="W1303" s="266"/>
      <c r="X1303" s="266"/>
      <c r="Y1303" s="266"/>
      <c r="Z1303" s="266"/>
      <c r="AA1303" s="266"/>
      <c r="AB1303" s="266"/>
      <c r="AC1303" s="266"/>
      <c r="AD1303" s="266"/>
      <c r="AE1303" s="266"/>
      <c r="AF1303" s="266"/>
      <c r="AG1303" s="266"/>
      <c r="AH1303" s="266"/>
      <c r="AI1303" s="266"/>
      <c r="AJ1303" s="266"/>
      <c r="AK1303" s="266"/>
      <c r="AL1303" s="267"/>
      <c r="AM1303" s="266"/>
      <c r="AN1303" s="266"/>
      <c r="AO1303" s="266"/>
      <c r="AP1303" s="266"/>
      <c r="AQ1303" s="266"/>
      <c r="AR1303" s="266"/>
      <c r="AS1303" s="266"/>
      <c r="AT1303" s="266"/>
      <c r="AU1303" s="266"/>
      <c r="AV1303" s="266"/>
      <c r="AW1303" s="266"/>
      <c r="AX1303" s="266"/>
    </row>
    <row r="1304" spans="2:51" ht="24" customHeight="1">
      <c r="B1304" s="264">
        <v>5</v>
      </c>
      <c r="C1304" s="264">
        <v>1</v>
      </c>
      <c r="D1304" s="266"/>
      <c r="E1304" s="266"/>
      <c r="F1304" s="266"/>
      <c r="G1304" s="266"/>
      <c r="H1304" s="266"/>
      <c r="I1304" s="266"/>
      <c r="J1304" s="266"/>
      <c r="K1304" s="266"/>
      <c r="L1304" s="266"/>
      <c r="M1304" s="266"/>
      <c r="N1304" s="266"/>
      <c r="O1304" s="266"/>
      <c r="P1304" s="266"/>
      <c r="Q1304" s="266"/>
      <c r="R1304" s="266"/>
      <c r="S1304" s="266"/>
      <c r="T1304" s="266"/>
      <c r="U1304" s="266"/>
      <c r="V1304" s="266"/>
      <c r="W1304" s="266"/>
      <c r="X1304" s="266"/>
      <c r="Y1304" s="266"/>
      <c r="Z1304" s="266"/>
      <c r="AA1304" s="266"/>
      <c r="AB1304" s="266"/>
      <c r="AC1304" s="266"/>
      <c r="AD1304" s="266"/>
      <c r="AE1304" s="266"/>
      <c r="AF1304" s="266"/>
      <c r="AG1304" s="266"/>
      <c r="AH1304" s="266"/>
      <c r="AI1304" s="266"/>
      <c r="AJ1304" s="266"/>
      <c r="AK1304" s="266"/>
      <c r="AL1304" s="267"/>
      <c r="AM1304" s="266"/>
      <c r="AN1304" s="266"/>
      <c r="AO1304" s="266"/>
      <c r="AP1304" s="266"/>
      <c r="AQ1304" s="266"/>
      <c r="AR1304" s="266"/>
      <c r="AS1304" s="266"/>
      <c r="AT1304" s="266"/>
      <c r="AU1304" s="266"/>
      <c r="AV1304" s="266"/>
      <c r="AW1304" s="266"/>
      <c r="AX1304" s="266"/>
    </row>
    <row r="1305" spans="2:51" ht="24" customHeight="1">
      <c r="B1305" s="264">
        <v>6</v>
      </c>
      <c r="C1305" s="264">
        <v>1</v>
      </c>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66"/>
      <c r="AE1305" s="266"/>
      <c r="AF1305" s="266"/>
      <c r="AG1305" s="266"/>
      <c r="AH1305" s="266"/>
      <c r="AI1305" s="266"/>
      <c r="AJ1305" s="266"/>
      <c r="AK1305" s="266"/>
      <c r="AL1305" s="267"/>
      <c r="AM1305" s="266"/>
      <c r="AN1305" s="266"/>
      <c r="AO1305" s="266"/>
      <c r="AP1305" s="266"/>
      <c r="AQ1305" s="266"/>
      <c r="AR1305" s="266"/>
      <c r="AS1305" s="266"/>
      <c r="AT1305" s="266"/>
      <c r="AU1305" s="266"/>
      <c r="AV1305" s="266"/>
      <c r="AW1305" s="266"/>
      <c r="AX1305" s="266"/>
    </row>
    <row r="1306" spans="2:51" ht="24" customHeight="1">
      <c r="B1306" s="264">
        <v>7</v>
      </c>
      <c r="C1306" s="264">
        <v>1</v>
      </c>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66"/>
      <c r="AE1306" s="266"/>
      <c r="AF1306" s="266"/>
      <c r="AG1306" s="266"/>
      <c r="AH1306" s="266"/>
      <c r="AI1306" s="266"/>
      <c r="AJ1306" s="266"/>
      <c r="AK1306" s="266"/>
      <c r="AL1306" s="267"/>
      <c r="AM1306" s="266"/>
      <c r="AN1306" s="266"/>
      <c r="AO1306" s="266"/>
      <c r="AP1306" s="266"/>
      <c r="AQ1306" s="266"/>
      <c r="AR1306" s="266"/>
      <c r="AS1306" s="266"/>
      <c r="AT1306" s="266"/>
      <c r="AU1306" s="266"/>
      <c r="AV1306" s="266"/>
      <c r="AW1306" s="266"/>
      <c r="AX1306" s="266"/>
    </row>
    <row r="1307" spans="2:51" ht="24" customHeight="1">
      <c r="B1307" s="264">
        <v>8</v>
      </c>
      <c r="C1307" s="264">
        <v>1</v>
      </c>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66"/>
      <c r="AE1307" s="266"/>
      <c r="AF1307" s="266"/>
      <c r="AG1307" s="266"/>
      <c r="AH1307" s="266"/>
      <c r="AI1307" s="266"/>
      <c r="AJ1307" s="266"/>
      <c r="AK1307" s="266"/>
      <c r="AL1307" s="267"/>
      <c r="AM1307" s="266"/>
      <c r="AN1307" s="266"/>
      <c r="AO1307" s="266"/>
      <c r="AP1307" s="266"/>
      <c r="AQ1307" s="266"/>
      <c r="AR1307" s="266"/>
      <c r="AS1307" s="266"/>
      <c r="AT1307" s="266"/>
      <c r="AU1307" s="266"/>
      <c r="AV1307" s="266"/>
      <c r="AW1307" s="266"/>
      <c r="AX1307" s="266"/>
    </row>
    <row r="1308" spans="2:51" ht="24" customHeight="1">
      <c r="B1308" s="264">
        <v>9</v>
      </c>
      <c r="C1308" s="264">
        <v>1</v>
      </c>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66"/>
      <c r="AE1308" s="266"/>
      <c r="AF1308" s="266"/>
      <c r="AG1308" s="266"/>
      <c r="AH1308" s="266"/>
      <c r="AI1308" s="266"/>
      <c r="AJ1308" s="266"/>
      <c r="AK1308" s="266"/>
      <c r="AL1308" s="267"/>
      <c r="AM1308" s="266"/>
      <c r="AN1308" s="266"/>
      <c r="AO1308" s="266"/>
      <c r="AP1308" s="266"/>
      <c r="AQ1308" s="266"/>
      <c r="AR1308" s="266"/>
      <c r="AS1308" s="266"/>
      <c r="AT1308" s="266"/>
      <c r="AU1308" s="266"/>
      <c r="AV1308" s="266"/>
      <c r="AW1308" s="266"/>
      <c r="AX1308" s="266"/>
    </row>
    <row r="1309" spans="2:51" ht="24" customHeight="1">
      <c r="B1309" s="264">
        <v>10</v>
      </c>
      <c r="C1309" s="264">
        <v>1</v>
      </c>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66"/>
      <c r="AE1309" s="266"/>
      <c r="AF1309" s="266"/>
      <c r="AG1309" s="266"/>
      <c r="AH1309" s="266"/>
      <c r="AI1309" s="266"/>
      <c r="AJ1309" s="266"/>
      <c r="AK1309" s="266"/>
      <c r="AL1309" s="267"/>
      <c r="AM1309" s="266"/>
      <c r="AN1309" s="266"/>
      <c r="AO1309" s="266"/>
      <c r="AP1309" s="266"/>
      <c r="AQ1309" s="266"/>
      <c r="AR1309" s="266"/>
      <c r="AS1309" s="266"/>
      <c r="AT1309" s="266"/>
      <c r="AU1309" s="266"/>
      <c r="AV1309" s="266"/>
      <c r="AW1309" s="266"/>
      <c r="AX1309" s="266"/>
    </row>
    <row r="1311" spans="2:51" ht="21.75" customHeight="1" thickBot="1">
      <c r="AK1311" s="271"/>
      <c r="AL1311" s="271"/>
      <c r="AM1311" s="271"/>
      <c r="AN1311" s="271"/>
      <c r="AO1311" s="271"/>
      <c r="AP1311" s="271"/>
      <c r="AQ1311" s="271"/>
      <c r="AR1311" s="810" t="s">
        <v>113</v>
      </c>
      <c r="AS1311" s="810"/>
      <c r="AT1311" s="810"/>
      <c r="AU1311" s="810"/>
      <c r="AV1311" s="810"/>
      <c r="AW1311" s="810"/>
      <c r="AX1311" s="810"/>
      <c r="AY1311" s="810"/>
    </row>
    <row r="1312" spans="2:51" ht="33.75" customHeight="1">
      <c r="B1312" s="275" t="s">
        <v>114</v>
      </c>
      <c r="C1312" s="276"/>
      <c r="D1312" s="276"/>
      <c r="E1312" s="276"/>
      <c r="F1312" s="276"/>
      <c r="G1312" s="276"/>
      <c r="H1312" s="277" t="s">
        <v>1298</v>
      </c>
      <c r="I1312" s="278"/>
      <c r="J1312" s="278"/>
      <c r="K1312" s="278"/>
      <c r="L1312" s="278"/>
      <c r="M1312" s="278"/>
      <c r="N1312" s="278"/>
      <c r="O1312" s="278"/>
      <c r="P1312" s="278"/>
      <c r="Q1312" s="278"/>
      <c r="R1312" s="278"/>
      <c r="S1312" s="278"/>
      <c r="T1312" s="278"/>
      <c r="U1312" s="278"/>
      <c r="V1312" s="278"/>
      <c r="W1312" s="278"/>
      <c r="X1312" s="278"/>
      <c r="Y1312" s="278"/>
      <c r="Z1312" s="279" t="s">
        <v>1297</v>
      </c>
      <c r="AA1312" s="280"/>
      <c r="AB1312" s="280"/>
      <c r="AC1312" s="280"/>
      <c r="AD1312" s="280"/>
      <c r="AE1312" s="281"/>
      <c r="AF1312" s="1059" t="s">
        <v>1296</v>
      </c>
      <c r="AG1312" s="280"/>
      <c r="AH1312" s="280"/>
      <c r="AI1312" s="280"/>
      <c r="AJ1312" s="280"/>
      <c r="AK1312" s="280"/>
      <c r="AL1312" s="280"/>
      <c r="AM1312" s="280"/>
      <c r="AN1312" s="280"/>
      <c r="AO1312" s="280"/>
      <c r="AP1312" s="280"/>
      <c r="AQ1312" s="281"/>
      <c r="AR1312" s="283" t="s">
        <v>6</v>
      </c>
      <c r="AS1312" s="282"/>
      <c r="AT1312" s="282"/>
      <c r="AU1312" s="282"/>
      <c r="AV1312" s="282"/>
      <c r="AW1312" s="282"/>
      <c r="AX1312" s="282"/>
      <c r="AY1312" s="284"/>
    </row>
    <row r="1313" spans="2:60" ht="28.15" customHeight="1">
      <c r="B1313" s="285" t="s">
        <v>7</v>
      </c>
      <c r="C1313" s="286"/>
      <c r="D1313" s="286"/>
      <c r="E1313" s="286"/>
      <c r="F1313" s="286"/>
      <c r="G1313" s="287"/>
      <c r="H1313" s="288" t="s">
        <v>1295</v>
      </c>
      <c r="I1313" s="289"/>
      <c r="J1313" s="289"/>
      <c r="K1313" s="289"/>
      <c r="L1313" s="289"/>
      <c r="M1313" s="289"/>
      <c r="N1313" s="289"/>
      <c r="O1313" s="289"/>
      <c r="P1313" s="289"/>
      <c r="Q1313" s="289"/>
      <c r="R1313" s="289"/>
      <c r="S1313" s="289"/>
      <c r="T1313" s="289"/>
      <c r="U1313" s="289"/>
      <c r="V1313" s="289"/>
      <c r="W1313" s="290"/>
      <c r="X1313" s="290"/>
      <c r="Y1313" s="290"/>
      <c r="Z1313" s="291" t="s">
        <v>8</v>
      </c>
      <c r="AA1313" s="292"/>
      <c r="AB1313" s="292"/>
      <c r="AC1313" s="292"/>
      <c r="AD1313" s="292"/>
      <c r="AE1313" s="293"/>
      <c r="AF1313" s="292" t="s">
        <v>1698</v>
      </c>
      <c r="AG1313" s="292"/>
      <c r="AH1313" s="292"/>
      <c r="AI1313" s="292"/>
      <c r="AJ1313" s="292"/>
      <c r="AK1313" s="292"/>
      <c r="AL1313" s="292"/>
      <c r="AM1313" s="292"/>
      <c r="AN1313" s="292"/>
      <c r="AO1313" s="292"/>
      <c r="AP1313" s="292"/>
      <c r="AQ1313" s="293"/>
      <c r="AR1313" s="294" t="s">
        <v>1702</v>
      </c>
      <c r="AS1313" s="295"/>
      <c r="AT1313" s="295"/>
      <c r="AU1313" s="295"/>
      <c r="AV1313" s="295"/>
      <c r="AW1313" s="295"/>
      <c r="AX1313" s="295"/>
      <c r="AY1313" s="296"/>
    </row>
    <row r="1314" spans="2:60" ht="30.75" customHeight="1">
      <c r="B1314" s="361" t="s">
        <v>11</v>
      </c>
      <c r="C1314" s="362"/>
      <c r="D1314" s="362"/>
      <c r="E1314" s="362"/>
      <c r="F1314" s="362"/>
      <c r="G1314" s="362"/>
      <c r="H1314" s="363" t="s">
        <v>12</v>
      </c>
      <c r="I1314" s="290"/>
      <c r="J1314" s="290"/>
      <c r="K1314" s="290"/>
      <c r="L1314" s="290"/>
      <c r="M1314" s="290"/>
      <c r="N1314" s="290"/>
      <c r="O1314" s="290"/>
      <c r="P1314" s="290"/>
      <c r="Q1314" s="290"/>
      <c r="R1314" s="290"/>
      <c r="S1314" s="290"/>
      <c r="T1314" s="290"/>
      <c r="U1314" s="290"/>
      <c r="V1314" s="290"/>
      <c r="W1314" s="290"/>
      <c r="X1314" s="290"/>
      <c r="Y1314" s="290"/>
      <c r="Z1314" s="364" t="s">
        <v>13</v>
      </c>
      <c r="AA1314" s="365"/>
      <c r="AB1314" s="365"/>
      <c r="AC1314" s="365"/>
      <c r="AD1314" s="365"/>
      <c r="AE1314" s="366"/>
      <c r="AF1314" s="367" t="s">
        <v>1294</v>
      </c>
      <c r="AG1314" s="367"/>
      <c r="AH1314" s="367"/>
      <c r="AI1314" s="367"/>
      <c r="AJ1314" s="367"/>
      <c r="AK1314" s="367"/>
      <c r="AL1314" s="367"/>
      <c r="AM1314" s="367"/>
      <c r="AN1314" s="367"/>
      <c r="AO1314" s="367"/>
      <c r="AP1314" s="367"/>
      <c r="AQ1314" s="367"/>
      <c r="AR1314" s="368"/>
      <c r="AS1314" s="368"/>
      <c r="AT1314" s="368"/>
      <c r="AU1314" s="368"/>
      <c r="AV1314" s="368"/>
      <c r="AW1314" s="368"/>
      <c r="AX1314" s="368"/>
      <c r="AY1314" s="369"/>
    </row>
    <row r="1315" spans="2:60" ht="18" customHeight="1">
      <c r="B1315" s="370" t="s">
        <v>15</v>
      </c>
      <c r="C1315" s="371"/>
      <c r="D1315" s="371"/>
      <c r="E1315" s="371"/>
      <c r="F1315" s="371"/>
      <c r="G1315" s="371"/>
      <c r="H1315" s="925" t="s">
        <v>1293</v>
      </c>
      <c r="I1315" s="375"/>
      <c r="J1315" s="375"/>
      <c r="K1315" s="375"/>
      <c r="L1315" s="375"/>
      <c r="M1315" s="375"/>
      <c r="N1315" s="375"/>
      <c r="O1315" s="375"/>
      <c r="P1315" s="375"/>
      <c r="Q1315" s="375"/>
      <c r="R1315" s="375"/>
      <c r="S1315" s="375"/>
      <c r="T1315" s="375"/>
      <c r="U1315" s="375"/>
      <c r="V1315" s="375"/>
      <c r="W1315" s="376"/>
      <c r="X1315" s="376"/>
      <c r="Y1315" s="376"/>
      <c r="Z1315" s="380" t="s">
        <v>1292</v>
      </c>
      <c r="AA1315" s="368"/>
      <c r="AB1315" s="368"/>
      <c r="AC1315" s="368"/>
      <c r="AD1315" s="368"/>
      <c r="AE1315" s="381"/>
      <c r="AF1315" s="833"/>
      <c r="AG1315" s="834"/>
      <c r="AH1315" s="834"/>
      <c r="AI1315" s="834"/>
      <c r="AJ1315" s="834"/>
      <c r="AK1315" s="834"/>
      <c r="AL1315" s="834"/>
      <c r="AM1315" s="834"/>
      <c r="AN1315" s="834"/>
      <c r="AO1315" s="834"/>
      <c r="AP1315" s="834"/>
      <c r="AQ1315" s="834"/>
      <c r="AR1315" s="834"/>
      <c r="AS1315" s="834"/>
      <c r="AT1315" s="834"/>
      <c r="AU1315" s="834"/>
      <c r="AV1315" s="834"/>
      <c r="AW1315" s="834"/>
      <c r="AX1315" s="834"/>
      <c r="AY1315" s="835"/>
    </row>
    <row r="1316" spans="2:60" ht="24" customHeight="1">
      <c r="B1316" s="372"/>
      <c r="C1316" s="373"/>
      <c r="D1316" s="373"/>
      <c r="E1316" s="373"/>
      <c r="F1316" s="373"/>
      <c r="G1316" s="373"/>
      <c r="H1316" s="377"/>
      <c r="I1316" s="378"/>
      <c r="J1316" s="378"/>
      <c r="K1316" s="378"/>
      <c r="L1316" s="378"/>
      <c r="M1316" s="378"/>
      <c r="N1316" s="378"/>
      <c r="O1316" s="378"/>
      <c r="P1316" s="378"/>
      <c r="Q1316" s="378"/>
      <c r="R1316" s="378"/>
      <c r="S1316" s="378"/>
      <c r="T1316" s="378"/>
      <c r="U1316" s="378"/>
      <c r="V1316" s="378"/>
      <c r="W1316" s="379"/>
      <c r="X1316" s="379"/>
      <c r="Y1316" s="379"/>
      <c r="Z1316" s="382"/>
      <c r="AA1316" s="368"/>
      <c r="AB1316" s="368"/>
      <c r="AC1316" s="368"/>
      <c r="AD1316" s="368"/>
      <c r="AE1316" s="381"/>
      <c r="AF1316" s="836"/>
      <c r="AG1316" s="836"/>
      <c r="AH1316" s="836"/>
      <c r="AI1316" s="836"/>
      <c r="AJ1316" s="836"/>
      <c r="AK1316" s="836"/>
      <c r="AL1316" s="836"/>
      <c r="AM1316" s="836"/>
      <c r="AN1316" s="836"/>
      <c r="AO1316" s="836"/>
      <c r="AP1316" s="836"/>
      <c r="AQ1316" s="836"/>
      <c r="AR1316" s="836"/>
      <c r="AS1316" s="836"/>
      <c r="AT1316" s="836"/>
      <c r="AU1316" s="836"/>
      <c r="AV1316" s="836"/>
      <c r="AW1316" s="836"/>
      <c r="AX1316" s="836"/>
      <c r="AY1316" s="837"/>
    </row>
    <row r="1317" spans="2:60" ht="29.25" customHeight="1">
      <c r="B1317" s="298" t="s">
        <v>22</v>
      </c>
      <c r="C1317" s="299"/>
      <c r="D1317" s="299"/>
      <c r="E1317" s="299"/>
      <c r="F1317" s="299"/>
      <c r="G1317" s="303"/>
      <c r="H1317" s="304" t="s">
        <v>118</v>
      </c>
      <c r="I1317" s="305"/>
      <c r="J1317" s="305"/>
      <c r="K1317" s="305"/>
      <c r="L1317" s="305"/>
      <c r="M1317" s="305"/>
      <c r="N1317" s="305"/>
      <c r="O1317" s="305"/>
      <c r="P1317" s="305"/>
      <c r="Q1317" s="305"/>
      <c r="R1317" s="305"/>
      <c r="S1317" s="305"/>
      <c r="T1317" s="305"/>
      <c r="U1317" s="305"/>
      <c r="V1317" s="305"/>
      <c r="W1317" s="305"/>
      <c r="X1317" s="305"/>
      <c r="Y1317" s="305"/>
      <c r="Z1317" s="305"/>
      <c r="AA1317" s="305"/>
      <c r="AB1317" s="305"/>
      <c r="AC1317" s="305"/>
      <c r="AD1317" s="305"/>
      <c r="AE1317" s="305"/>
      <c r="AF1317" s="305"/>
      <c r="AG1317" s="305"/>
      <c r="AH1317" s="305"/>
      <c r="AI1317" s="305"/>
      <c r="AJ1317" s="305"/>
      <c r="AK1317" s="305"/>
      <c r="AL1317" s="305"/>
      <c r="AM1317" s="305"/>
      <c r="AN1317" s="305"/>
      <c r="AO1317" s="305"/>
      <c r="AP1317" s="305"/>
      <c r="AQ1317" s="305"/>
      <c r="AR1317" s="305"/>
      <c r="AS1317" s="305"/>
      <c r="AT1317" s="305"/>
      <c r="AU1317" s="305"/>
      <c r="AV1317" s="305"/>
      <c r="AW1317" s="305"/>
      <c r="AX1317" s="305"/>
      <c r="AY1317" s="306"/>
    </row>
    <row r="1318" spans="2:60" ht="21" customHeight="1">
      <c r="B1318" s="391" t="s">
        <v>24</v>
      </c>
      <c r="C1318" s="392"/>
      <c r="D1318" s="392"/>
      <c r="E1318" s="392"/>
      <c r="F1318" s="392"/>
      <c r="G1318" s="393"/>
      <c r="H1318" s="400"/>
      <c r="I1318" s="401"/>
      <c r="J1318" s="401"/>
      <c r="K1318" s="401"/>
      <c r="L1318" s="401"/>
      <c r="M1318" s="401"/>
      <c r="N1318" s="401"/>
      <c r="O1318" s="401"/>
      <c r="P1318" s="401"/>
      <c r="Q1318" s="402" t="s">
        <v>25</v>
      </c>
      <c r="R1318" s="403"/>
      <c r="S1318" s="403"/>
      <c r="T1318" s="403"/>
      <c r="U1318" s="403"/>
      <c r="V1318" s="403"/>
      <c r="W1318" s="404"/>
      <c r="X1318" s="402" t="s">
        <v>26</v>
      </c>
      <c r="Y1318" s="403"/>
      <c r="Z1318" s="403"/>
      <c r="AA1318" s="403"/>
      <c r="AB1318" s="403"/>
      <c r="AC1318" s="403"/>
      <c r="AD1318" s="404"/>
      <c r="AE1318" s="402" t="s">
        <v>27</v>
      </c>
      <c r="AF1318" s="403"/>
      <c r="AG1318" s="403"/>
      <c r="AH1318" s="403"/>
      <c r="AI1318" s="403"/>
      <c r="AJ1318" s="403"/>
      <c r="AK1318" s="404"/>
      <c r="AL1318" s="402" t="s">
        <v>28</v>
      </c>
      <c r="AM1318" s="403"/>
      <c r="AN1318" s="403"/>
      <c r="AO1318" s="403"/>
      <c r="AP1318" s="403"/>
      <c r="AQ1318" s="403"/>
      <c r="AR1318" s="404"/>
      <c r="AS1318" s="402" t="s">
        <v>29</v>
      </c>
      <c r="AT1318" s="403"/>
      <c r="AU1318" s="403"/>
      <c r="AV1318" s="403"/>
      <c r="AW1318" s="403"/>
      <c r="AX1318" s="403"/>
      <c r="AY1318" s="426"/>
    </row>
    <row r="1319" spans="2:60" ht="21" customHeight="1">
      <c r="B1319" s="394"/>
      <c r="C1319" s="395"/>
      <c r="D1319" s="395"/>
      <c r="E1319" s="395"/>
      <c r="F1319" s="395"/>
      <c r="G1319" s="396"/>
      <c r="H1319" s="413" t="s">
        <v>30</v>
      </c>
      <c r="I1319" s="414"/>
      <c r="J1319" s="427" t="s">
        <v>31</v>
      </c>
      <c r="K1319" s="428"/>
      <c r="L1319" s="428"/>
      <c r="M1319" s="428"/>
      <c r="N1319" s="428"/>
      <c r="O1319" s="428"/>
      <c r="P1319" s="429"/>
      <c r="Q1319" s="839">
        <v>1</v>
      </c>
      <c r="R1319" s="839"/>
      <c r="S1319" s="839"/>
      <c r="T1319" s="839"/>
      <c r="U1319" s="839"/>
      <c r="V1319" s="839"/>
      <c r="W1319" s="839"/>
      <c r="X1319" s="839">
        <v>1</v>
      </c>
      <c r="Y1319" s="839"/>
      <c r="Z1319" s="839"/>
      <c r="AA1319" s="839"/>
      <c r="AB1319" s="839"/>
      <c r="AC1319" s="839"/>
      <c r="AD1319" s="839"/>
      <c r="AE1319" s="839">
        <v>1</v>
      </c>
      <c r="AF1319" s="839"/>
      <c r="AG1319" s="839"/>
      <c r="AH1319" s="839"/>
      <c r="AI1319" s="839"/>
      <c r="AJ1319" s="839"/>
      <c r="AK1319" s="839"/>
      <c r="AL1319" s="839">
        <v>0.9</v>
      </c>
      <c r="AM1319" s="839"/>
      <c r="AN1319" s="839"/>
      <c r="AO1319" s="839"/>
      <c r="AP1319" s="839"/>
      <c r="AQ1319" s="839"/>
      <c r="AR1319" s="839"/>
      <c r="AS1319" s="430">
        <v>1</v>
      </c>
      <c r="AT1319" s="430"/>
      <c r="AU1319" s="430"/>
      <c r="AV1319" s="430"/>
      <c r="AW1319" s="430"/>
      <c r="AX1319" s="430"/>
      <c r="AY1319" s="431"/>
    </row>
    <row r="1320" spans="2:60" ht="21" customHeight="1">
      <c r="B1320" s="394"/>
      <c r="C1320" s="395"/>
      <c r="D1320" s="395"/>
      <c r="E1320" s="395"/>
      <c r="F1320" s="395"/>
      <c r="G1320" s="396"/>
      <c r="H1320" s="415"/>
      <c r="I1320" s="416"/>
      <c r="J1320" s="409" t="s">
        <v>32</v>
      </c>
      <c r="K1320" s="410"/>
      <c r="L1320" s="410"/>
      <c r="M1320" s="410"/>
      <c r="N1320" s="410"/>
      <c r="O1320" s="410"/>
      <c r="P1320" s="411"/>
      <c r="Q1320" s="790" t="s">
        <v>1291</v>
      </c>
      <c r="R1320" s="790"/>
      <c r="S1320" s="790"/>
      <c r="T1320" s="790"/>
      <c r="U1320" s="790"/>
      <c r="V1320" s="790"/>
      <c r="W1320" s="790"/>
      <c r="X1320" s="790" t="s">
        <v>1291</v>
      </c>
      <c r="Y1320" s="790"/>
      <c r="Z1320" s="790"/>
      <c r="AA1320" s="790"/>
      <c r="AB1320" s="790"/>
      <c r="AC1320" s="790"/>
      <c r="AD1320" s="790"/>
      <c r="AE1320" s="790" t="s">
        <v>1291</v>
      </c>
      <c r="AF1320" s="790"/>
      <c r="AG1320" s="790"/>
      <c r="AH1320" s="790"/>
      <c r="AI1320" s="790"/>
      <c r="AJ1320" s="790"/>
      <c r="AK1320" s="790"/>
      <c r="AL1320" s="405"/>
      <c r="AM1320" s="405"/>
      <c r="AN1320" s="405"/>
      <c r="AO1320" s="405"/>
      <c r="AP1320" s="405"/>
      <c r="AQ1320" s="405"/>
      <c r="AR1320" s="405"/>
      <c r="AS1320" s="432"/>
      <c r="AT1320" s="432"/>
      <c r="AU1320" s="432"/>
      <c r="AV1320" s="432"/>
      <c r="AW1320" s="432"/>
      <c r="AX1320" s="432"/>
      <c r="AY1320" s="433"/>
    </row>
    <row r="1321" spans="2:60" ht="24.75" customHeight="1">
      <c r="B1321" s="394"/>
      <c r="C1321" s="395"/>
      <c r="D1321" s="395"/>
      <c r="E1321" s="395"/>
      <c r="F1321" s="395"/>
      <c r="G1321" s="396"/>
      <c r="H1321" s="415"/>
      <c r="I1321" s="416"/>
      <c r="J1321" s="409" t="s">
        <v>34</v>
      </c>
      <c r="K1321" s="410"/>
      <c r="L1321" s="410"/>
      <c r="M1321" s="410"/>
      <c r="N1321" s="410"/>
      <c r="O1321" s="410"/>
      <c r="P1321" s="411"/>
      <c r="Q1321" s="790" t="s">
        <v>1291</v>
      </c>
      <c r="R1321" s="790"/>
      <c r="S1321" s="790"/>
      <c r="T1321" s="790"/>
      <c r="U1321" s="790"/>
      <c r="V1321" s="790"/>
      <c r="W1321" s="790"/>
      <c r="X1321" s="790" t="s">
        <v>1291</v>
      </c>
      <c r="Y1321" s="790"/>
      <c r="Z1321" s="790"/>
      <c r="AA1321" s="790"/>
      <c r="AB1321" s="790"/>
      <c r="AC1321" s="790"/>
      <c r="AD1321" s="790"/>
      <c r="AE1321" s="790" t="s">
        <v>1291</v>
      </c>
      <c r="AF1321" s="790"/>
      <c r="AG1321" s="790"/>
      <c r="AH1321" s="790"/>
      <c r="AI1321" s="790"/>
      <c r="AJ1321" s="790"/>
      <c r="AK1321" s="790"/>
      <c r="AL1321" s="405"/>
      <c r="AM1321" s="405"/>
      <c r="AN1321" s="405"/>
      <c r="AO1321" s="405"/>
      <c r="AP1321" s="405"/>
      <c r="AQ1321" s="405"/>
      <c r="AR1321" s="405"/>
      <c r="AS1321" s="432"/>
      <c r="AT1321" s="432"/>
      <c r="AU1321" s="432"/>
      <c r="AV1321" s="432"/>
      <c r="AW1321" s="432"/>
      <c r="AX1321" s="432"/>
      <c r="AY1321" s="433"/>
    </row>
    <row r="1322" spans="2:60" ht="24.75" customHeight="1">
      <c r="B1322" s="394"/>
      <c r="C1322" s="395"/>
      <c r="D1322" s="395"/>
      <c r="E1322" s="395"/>
      <c r="F1322" s="395"/>
      <c r="G1322" s="396"/>
      <c r="H1322" s="417"/>
      <c r="I1322" s="418"/>
      <c r="J1322" s="406" t="s">
        <v>35</v>
      </c>
      <c r="K1322" s="407"/>
      <c r="L1322" s="407"/>
      <c r="M1322" s="407"/>
      <c r="N1322" s="407"/>
      <c r="O1322" s="407"/>
      <c r="P1322" s="408"/>
      <c r="Q1322" s="811">
        <v>1</v>
      </c>
      <c r="R1322" s="811"/>
      <c r="S1322" s="811"/>
      <c r="T1322" s="811"/>
      <c r="U1322" s="811"/>
      <c r="V1322" s="811"/>
      <c r="W1322" s="811"/>
      <c r="X1322" s="811">
        <v>1</v>
      </c>
      <c r="Y1322" s="811"/>
      <c r="Z1322" s="811"/>
      <c r="AA1322" s="811"/>
      <c r="AB1322" s="811"/>
      <c r="AC1322" s="811"/>
      <c r="AD1322" s="811"/>
      <c r="AE1322" s="811">
        <v>1</v>
      </c>
      <c r="AF1322" s="811"/>
      <c r="AG1322" s="811"/>
      <c r="AH1322" s="811"/>
      <c r="AI1322" s="811"/>
      <c r="AJ1322" s="811"/>
      <c r="AK1322" s="811"/>
      <c r="AL1322" s="1058">
        <v>0.9</v>
      </c>
      <c r="AM1322" s="1058"/>
      <c r="AN1322" s="1058"/>
      <c r="AO1322" s="1058"/>
      <c r="AP1322" s="1058"/>
      <c r="AQ1322" s="1058"/>
      <c r="AR1322" s="1058"/>
      <c r="AS1322" s="412">
        <v>1</v>
      </c>
      <c r="AT1322" s="412"/>
      <c r="AU1322" s="412"/>
      <c r="AV1322" s="412"/>
      <c r="AW1322" s="412"/>
      <c r="AX1322" s="412"/>
      <c r="AY1322" s="412"/>
    </row>
    <row r="1323" spans="2:60" ht="24.75" customHeight="1">
      <c r="B1323" s="394"/>
      <c r="C1323" s="395"/>
      <c r="D1323" s="395"/>
      <c r="E1323" s="395"/>
      <c r="F1323" s="395"/>
      <c r="G1323" s="396"/>
      <c r="H1323" s="419" t="s">
        <v>36</v>
      </c>
      <c r="I1323" s="420"/>
      <c r="J1323" s="420"/>
      <c r="K1323" s="420"/>
      <c r="L1323" s="420"/>
      <c r="M1323" s="420"/>
      <c r="N1323" s="420"/>
      <c r="O1323" s="420"/>
      <c r="P1323" s="420"/>
      <c r="Q1323" s="794">
        <v>0</v>
      </c>
      <c r="R1323" s="794"/>
      <c r="S1323" s="794"/>
      <c r="T1323" s="794"/>
      <c r="U1323" s="794"/>
      <c r="V1323" s="794"/>
      <c r="W1323" s="794"/>
      <c r="X1323" s="794" t="s">
        <v>1290</v>
      </c>
      <c r="Y1323" s="794"/>
      <c r="Z1323" s="794"/>
      <c r="AA1323" s="794"/>
      <c r="AB1323" s="794"/>
      <c r="AC1323" s="794"/>
      <c r="AD1323" s="794"/>
      <c r="AE1323" s="421">
        <v>0</v>
      </c>
      <c r="AF1323" s="421"/>
      <c r="AG1323" s="421"/>
      <c r="AH1323" s="421"/>
      <c r="AI1323" s="421"/>
      <c r="AJ1323" s="421"/>
      <c r="AK1323" s="421"/>
      <c r="AL1323" s="389"/>
      <c r="AM1323" s="389"/>
      <c r="AN1323" s="389"/>
      <c r="AO1323" s="389"/>
      <c r="AP1323" s="389"/>
      <c r="AQ1323" s="389"/>
      <c r="AR1323" s="389"/>
      <c r="AS1323" s="389"/>
      <c r="AT1323" s="389"/>
      <c r="AU1323" s="389"/>
      <c r="AV1323" s="389"/>
      <c r="AW1323" s="389"/>
      <c r="AX1323" s="389"/>
      <c r="AY1323" s="390"/>
      <c r="BH1323" s="18"/>
    </row>
    <row r="1324" spans="2:60" ht="24.75" customHeight="1">
      <c r="B1324" s="397"/>
      <c r="C1324" s="398"/>
      <c r="D1324" s="398"/>
      <c r="E1324" s="398"/>
      <c r="F1324" s="398"/>
      <c r="G1324" s="399"/>
      <c r="H1324" s="419" t="s">
        <v>37</v>
      </c>
      <c r="I1324" s="420"/>
      <c r="J1324" s="420"/>
      <c r="K1324" s="420"/>
      <c r="L1324" s="420"/>
      <c r="M1324" s="420"/>
      <c r="N1324" s="420"/>
      <c r="O1324" s="420"/>
      <c r="P1324" s="420"/>
      <c r="Q1324" s="794">
        <v>0</v>
      </c>
      <c r="R1324" s="794"/>
      <c r="S1324" s="794"/>
      <c r="T1324" s="794"/>
      <c r="U1324" s="794"/>
      <c r="V1324" s="794"/>
      <c r="W1324" s="794"/>
      <c r="X1324" s="793">
        <v>0.9</v>
      </c>
      <c r="Y1324" s="794"/>
      <c r="Z1324" s="794"/>
      <c r="AA1324" s="794"/>
      <c r="AB1324" s="794"/>
      <c r="AC1324" s="794"/>
      <c r="AD1324" s="794"/>
      <c r="AE1324" s="421">
        <v>0</v>
      </c>
      <c r="AF1324" s="421"/>
      <c r="AG1324" s="421"/>
      <c r="AH1324" s="421"/>
      <c r="AI1324" s="421"/>
      <c r="AJ1324" s="421"/>
      <c r="AK1324" s="421"/>
      <c r="AL1324" s="389"/>
      <c r="AM1324" s="389"/>
      <c r="AN1324" s="389"/>
      <c r="AO1324" s="389"/>
      <c r="AP1324" s="389"/>
      <c r="AQ1324" s="389"/>
      <c r="AR1324" s="389"/>
      <c r="AS1324" s="389"/>
      <c r="AT1324" s="389"/>
      <c r="AU1324" s="389"/>
      <c r="AV1324" s="389"/>
      <c r="AW1324" s="389"/>
      <c r="AX1324" s="389"/>
      <c r="AY1324" s="390"/>
    </row>
    <row r="1325" spans="2:60" ht="23.1" customHeight="1">
      <c r="B1325" s="546" t="s">
        <v>59</v>
      </c>
      <c r="C1325" s="547"/>
      <c r="D1325" s="493" t="s">
        <v>60</v>
      </c>
      <c r="E1325" s="494"/>
      <c r="F1325" s="494"/>
      <c r="G1325" s="494"/>
      <c r="H1325" s="494"/>
      <c r="I1325" s="494"/>
      <c r="J1325" s="494"/>
      <c r="K1325" s="494"/>
      <c r="L1325" s="495"/>
      <c r="M1325" s="496" t="s">
        <v>61</v>
      </c>
      <c r="N1325" s="496"/>
      <c r="O1325" s="496"/>
      <c r="P1325" s="496"/>
      <c r="Q1325" s="496"/>
      <c r="R1325" s="496"/>
      <c r="S1325" s="497" t="s">
        <v>29</v>
      </c>
      <c r="T1325" s="497"/>
      <c r="U1325" s="497"/>
      <c r="V1325" s="497"/>
      <c r="W1325" s="497"/>
      <c r="X1325" s="497"/>
      <c r="Y1325" s="498"/>
      <c r="Z1325" s="494"/>
      <c r="AA1325" s="494"/>
      <c r="AB1325" s="494"/>
      <c r="AC1325" s="494"/>
      <c r="AD1325" s="494"/>
      <c r="AE1325" s="494"/>
      <c r="AF1325" s="494"/>
      <c r="AG1325" s="494"/>
      <c r="AH1325" s="494"/>
      <c r="AI1325" s="494"/>
      <c r="AJ1325" s="494"/>
      <c r="AK1325" s="494"/>
      <c r="AL1325" s="494"/>
      <c r="AM1325" s="494"/>
      <c r="AN1325" s="494"/>
      <c r="AO1325" s="494"/>
      <c r="AP1325" s="494"/>
      <c r="AQ1325" s="494"/>
      <c r="AR1325" s="494"/>
      <c r="AS1325" s="494"/>
      <c r="AT1325" s="494"/>
      <c r="AU1325" s="494"/>
      <c r="AV1325" s="494"/>
      <c r="AW1325" s="494"/>
      <c r="AX1325" s="494"/>
      <c r="AY1325" s="499"/>
    </row>
    <row r="1326" spans="2:60" ht="23.1" customHeight="1">
      <c r="B1326" s="548"/>
      <c r="C1326" s="549"/>
      <c r="D1326" s="439" t="s">
        <v>148</v>
      </c>
      <c r="E1326" s="440"/>
      <c r="F1326" s="440"/>
      <c r="G1326" s="440"/>
      <c r="H1326" s="440"/>
      <c r="I1326" s="440"/>
      <c r="J1326" s="440"/>
      <c r="K1326" s="440"/>
      <c r="L1326" s="441"/>
      <c r="M1326" s="777">
        <v>0.7</v>
      </c>
      <c r="N1326" s="778"/>
      <c r="O1326" s="778"/>
      <c r="P1326" s="778"/>
      <c r="Q1326" s="778"/>
      <c r="R1326" s="779"/>
      <c r="S1326" s="1033">
        <v>0.8</v>
      </c>
      <c r="T1326" s="1033"/>
      <c r="U1326" s="1033"/>
      <c r="V1326" s="1033"/>
      <c r="W1326" s="1033"/>
      <c r="X1326" s="1033"/>
      <c r="Y1326" s="792"/>
      <c r="Z1326" s="444"/>
      <c r="AA1326" s="444"/>
      <c r="AB1326" s="444"/>
      <c r="AC1326" s="444"/>
      <c r="AD1326" s="444"/>
      <c r="AE1326" s="444"/>
      <c r="AF1326" s="444"/>
      <c r="AG1326" s="444"/>
      <c r="AH1326" s="444"/>
      <c r="AI1326" s="444"/>
      <c r="AJ1326" s="444"/>
      <c r="AK1326" s="444"/>
      <c r="AL1326" s="444"/>
      <c r="AM1326" s="444"/>
      <c r="AN1326" s="444"/>
      <c r="AO1326" s="444"/>
      <c r="AP1326" s="444"/>
      <c r="AQ1326" s="444"/>
      <c r="AR1326" s="444"/>
      <c r="AS1326" s="444"/>
      <c r="AT1326" s="444"/>
      <c r="AU1326" s="444"/>
      <c r="AV1326" s="444"/>
      <c r="AW1326" s="444"/>
      <c r="AX1326" s="444"/>
      <c r="AY1326" s="445"/>
    </row>
    <row r="1327" spans="2:60" ht="23.1" customHeight="1">
      <c r="B1327" s="548"/>
      <c r="C1327" s="549"/>
      <c r="D1327" s="556" t="s">
        <v>152</v>
      </c>
      <c r="E1327" s="554"/>
      <c r="F1327" s="554"/>
      <c r="G1327" s="554"/>
      <c r="H1327" s="554"/>
      <c r="I1327" s="554"/>
      <c r="J1327" s="554"/>
      <c r="K1327" s="554"/>
      <c r="L1327" s="555"/>
      <c r="M1327" s="797">
        <v>0.2</v>
      </c>
      <c r="N1327" s="797"/>
      <c r="O1327" s="797"/>
      <c r="P1327" s="797"/>
      <c r="Q1327" s="797"/>
      <c r="R1327" s="797"/>
      <c r="S1327" s="797">
        <v>0.3</v>
      </c>
      <c r="T1327" s="797"/>
      <c r="U1327" s="797"/>
      <c r="V1327" s="797"/>
      <c r="W1327" s="797"/>
      <c r="X1327" s="797"/>
      <c r="Y1327" s="478"/>
      <c r="Z1327" s="479"/>
      <c r="AA1327" s="479"/>
      <c r="AB1327" s="479"/>
      <c r="AC1327" s="479"/>
      <c r="AD1327" s="479"/>
      <c r="AE1327" s="479"/>
      <c r="AF1327" s="479"/>
      <c r="AG1327" s="479"/>
      <c r="AH1327" s="479"/>
      <c r="AI1327" s="479"/>
      <c r="AJ1327" s="479"/>
      <c r="AK1327" s="479"/>
      <c r="AL1327" s="479"/>
      <c r="AM1327" s="479"/>
      <c r="AN1327" s="479"/>
      <c r="AO1327" s="479"/>
      <c r="AP1327" s="479"/>
      <c r="AQ1327" s="479"/>
      <c r="AR1327" s="479"/>
      <c r="AS1327" s="479"/>
      <c r="AT1327" s="479"/>
      <c r="AU1327" s="479"/>
      <c r="AV1327" s="479"/>
      <c r="AW1327" s="479"/>
      <c r="AX1327" s="479"/>
      <c r="AY1327" s="480"/>
    </row>
    <row r="1328" spans="2:60" ht="23.1" customHeight="1">
      <c r="B1328" s="548"/>
      <c r="C1328" s="549"/>
      <c r="D1328" s="553"/>
      <c r="E1328" s="554"/>
      <c r="F1328" s="554"/>
      <c r="G1328" s="554"/>
      <c r="H1328" s="554"/>
      <c r="I1328" s="554"/>
      <c r="J1328" s="554"/>
      <c r="K1328" s="554"/>
      <c r="L1328" s="555"/>
      <c r="M1328" s="797"/>
      <c r="N1328" s="797"/>
      <c r="O1328" s="797"/>
      <c r="P1328" s="797"/>
      <c r="Q1328" s="797"/>
      <c r="R1328" s="797"/>
      <c r="S1328" s="486"/>
      <c r="T1328" s="486"/>
      <c r="U1328" s="486"/>
      <c r="V1328" s="486"/>
      <c r="W1328" s="486"/>
      <c r="X1328" s="486"/>
      <c r="Y1328" s="478"/>
      <c r="Z1328" s="479"/>
      <c r="AA1328" s="479"/>
      <c r="AB1328" s="479"/>
      <c r="AC1328" s="479"/>
      <c r="AD1328" s="479"/>
      <c r="AE1328" s="479"/>
      <c r="AF1328" s="479"/>
      <c r="AG1328" s="479"/>
      <c r="AH1328" s="479"/>
      <c r="AI1328" s="479"/>
      <c r="AJ1328" s="479"/>
      <c r="AK1328" s="479"/>
      <c r="AL1328" s="479"/>
      <c r="AM1328" s="479"/>
      <c r="AN1328" s="479"/>
      <c r="AO1328" s="479"/>
      <c r="AP1328" s="479"/>
      <c r="AQ1328" s="479"/>
      <c r="AR1328" s="479"/>
      <c r="AS1328" s="479"/>
      <c r="AT1328" s="479"/>
      <c r="AU1328" s="479"/>
      <c r="AV1328" s="479"/>
      <c r="AW1328" s="479"/>
      <c r="AX1328" s="479"/>
      <c r="AY1328" s="480"/>
    </row>
    <row r="1329" spans="1:51" ht="23.1" customHeight="1">
      <c r="B1329" s="548"/>
      <c r="C1329" s="549"/>
      <c r="D1329" s="553"/>
      <c r="E1329" s="554"/>
      <c r="F1329" s="554"/>
      <c r="G1329" s="554"/>
      <c r="H1329" s="554"/>
      <c r="I1329" s="554"/>
      <c r="J1329" s="554"/>
      <c r="K1329" s="554"/>
      <c r="L1329" s="555"/>
      <c r="M1329" s="797"/>
      <c r="N1329" s="797"/>
      <c r="O1329" s="797"/>
      <c r="P1329" s="797"/>
      <c r="Q1329" s="797"/>
      <c r="R1329" s="797"/>
      <c r="S1329" s="486"/>
      <c r="T1329" s="486"/>
      <c r="U1329" s="486"/>
      <c r="V1329" s="486"/>
      <c r="W1329" s="486"/>
      <c r="X1329" s="486"/>
      <c r="Y1329" s="478"/>
      <c r="Z1329" s="479"/>
      <c r="AA1329" s="479"/>
      <c r="AB1329" s="479"/>
      <c r="AC1329" s="479"/>
      <c r="AD1329" s="479"/>
      <c r="AE1329" s="479"/>
      <c r="AF1329" s="479"/>
      <c r="AG1329" s="479"/>
      <c r="AH1329" s="479"/>
      <c r="AI1329" s="479"/>
      <c r="AJ1329" s="479"/>
      <c r="AK1329" s="479"/>
      <c r="AL1329" s="479"/>
      <c r="AM1329" s="479"/>
      <c r="AN1329" s="479"/>
      <c r="AO1329" s="479"/>
      <c r="AP1329" s="479"/>
      <c r="AQ1329" s="479"/>
      <c r="AR1329" s="479"/>
      <c r="AS1329" s="479"/>
      <c r="AT1329" s="479"/>
      <c r="AU1329" s="479"/>
      <c r="AV1329" s="479"/>
      <c r="AW1329" s="479"/>
      <c r="AX1329" s="479"/>
      <c r="AY1329" s="480"/>
    </row>
    <row r="1330" spans="1:51" ht="23.1" customHeight="1">
      <c r="B1330" s="548"/>
      <c r="C1330" s="549"/>
      <c r="D1330" s="553"/>
      <c r="E1330" s="554"/>
      <c r="F1330" s="554"/>
      <c r="G1330" s="554"/>
      <c r="H1330" s="554"/>
      <c r="I1330" s="554"/>
      <c r="J1330" s="554"/>
      <c r="K1330" s="554"/>
      <c r="L1330" s="555"/>
      <c r="M1330" s="797"/>
      <c r="N1330" s="797"/>
      <c r="O1330" s="797"/>
      <c r="P1330" s="797"/>
      <c r="Q1330" s="797"/>
      <c r="R1330" s="797"/>
      <c r="S1330" s="486"/>
      <c r="T1330" s="486"/>
      <c r="U1330" s="486"/>
      <c r="V1330" s="486"/>
      <c r="W1330" s="486"/>
      <c r="X1330" s="486"/>
      <c r="Y1330" s="478"/>
      <c r="Z1330" s="479"/>
      <c r="AA1330" s="479"/>
      <c r="AB1330" s="479"/>
      <c r="AC1330" s="479"/>
      <c r="AD1330" s="479"/>
      <c r="AE1330" s="479"/>
      <c r="AF1330" s="479"/>
      <c r="AG1330" s="479"/>
      <c r="AH1330" s="479"/>
      <c r="AI1330" s="479"/>
      <c r="AJ1330" s="479"/>
      <c r="AK1330" s="479"/>
      <c r="AL1330" s="479"/>
      <c r="AM1330" s="479"/>
      <c r="AN1330" s="479"/>
      <c r="AO1330" s="479"/>
      <c r="AP1330" s="479"/>
      <c r="AQ1330" s="479"/>
      <c r="AR1330" s="479"/>
      <c r="AS1330" s="479"/>
      <c r="AT1330" s="479"/>
      <c r="AU1330" s="479"/>
      <c r="AV1330" s="479"/>
      <c r="AW1330" s="479"/>
      <c r="AX1330" s="479"/>
      <c r="AY1330" s="480"/>
    </row>
    <row r="1331" spans="1:51" ht="23.1" customHeight="1">
      <c r="B1331" s="548"/>
      <c r="C1331" s="549"/>
      <c r="D1331" s="553"/>
      <c r="E1331" s="554"/>
      <c r="F1331" s="554"/>
      <c r="G1331" s="554"/>
      <c r="H1331" s="554"/>
      <c r="I1331" s="554"/>
      <c r="J1331" s="554"/>
      <c r="K1331" s="554"/>
      <c r="L1331" s="555"/>
      <c r="M1331" s="797"/>
      <c r="N1331" s="797"/>
      <c r="O1331" s="797"/>
      <c r="P1331" s="797"/>
      <c r="Q1331" s="797"/>
      <c r="R1331" s="797"/>
      <c r="S1331" s="486"/>
      <c r="T1331" s="486"/>
      <c r="U1331" s="486"/>
      <c r="V1331" s="486"/>
      <c r="W1331" s="486"/>
      <c r="X1331" s="486"/>
      <c r="Y1331" s="478"/>
      <c r="Z1331" s="479"/>
      <c r="AA1331" s="479"/>
      <c r="AB1331" s="479"/>
      <c r="AC1331" s="479"/>
      <c r="AD1331" s="479"/>
      <c r="AE1331" s="479"/>
      <c r="AF1331" s="479"/>
      <c r="AG1331" s="479"/>
      <c r="AH1331" s="479"/>
      <c r="AI1331" s="479"/>
      <c r="AJ1331" s="479"/>
      <c r="AK1331" s="479"/>
      <c r="AL1331" s="479"/>
      <c r="AM1331" s="479"/>
      <c r="AN1331" s="479"/>
      <c r="AO1331" s="479"/>
      <c r="AP1331" s="479"/>
      <c r="AQ1331" s="479"/>
      <c r="AR1331" s="479"/>
      <c r="AS1331" s="479"/>
      <c r="AT1331" s="479"/>
      <c r="AU1331" s="479"/>
      <c r="AV1331" s="479"/>
      <c r="AW1331" s="479"/>
      <c r="AX1331" s="479"/>
      <c r="AY1331" s="480"/>
    </row>
    <row r="1332" spans="1:51" ht="23.1" customHeight="1">
      <c r="B1332" s="548"/>
      <c r="C1332" s="549"/>
      <c r="D1332" s="474"/>
      <c r="E1332" s="475"/>
      <c r="F1332" s="475"/>
      <c r="G1332" s="475"/>
      <c r="H1332" s="475"/>
      <c r="I1332" s="475"/>
      <c r="J1332" s="475"/>
      <c r="K1332" s="475"/>
      <c r="L1332" s="476"/>
      <c r="M1332" s="808"/>
      <c r="N1332" s="808"/>
      <c r="O1332" s="808"/>
      <c r="P1332" s="808"/>
      <c r="Q1332" s="808"/>
      <c r="R1332" s="808"/>
      <c r="S1332" s="477"/>
      <c r="T1332" s="477"/>
      <c r="U1332" s="477"/>
      <c r="V1332" s="477"/>
      <c r="W1332" s="477"/>
      <c r="X1332" s="477"/>
      <c r="Y1332" s="478"/>
      <c r="Z1332" s="479"/>
      <c r="AA1332" s="479"/>
      <c r="AB1332" s="479"/>
      <c r="AC1332" s="479"/>
      <c r="AD1332" s="479"/>
      <c r="AE1332" s="479"/>
      <c r="AF1332" s="479"/>
      <c r="AG1332" s="479"/>
      <c r="AH1332" s="479"/>
      <c r="AI1332" s="479"/>
      <c r="AJ1332" s="479"/>
      <c r="AK1332" s="479"/>
      <c r="AL1332" s="479"/>
      <c r="AM1332" s="479"/>
      <c r="AN1332" s="479"/>
      <c r="AO1332" s="479"/>
      <c r="AP1332" s="479"/>
      <c r="AQ1332" s="479"/>
      <c r="AR1332" s="479"/>
      <c r="AS1332" s="479"/>
      <c r="AT1332" s="479"/>
      <c r="AU1332" s="479"/>
      <c r="AV1332" s="479"/>
      <c r="AW1332" s="479"/>
      <c r="AX1332" s="479"/>
      <c r="AY1332" s="480"/>
    </row>
    <row r="1333" spans="1:51" ht="23.1" customHeight="1">
      <c r="B1333" s="550"/>
      <c r="C1333" s="551"/>
      <c r="D1333" s="481" t="s">
        <v>35</v>
      </c>
      <c r="E1333" s="327"/>
      <c r="F1333" s="327"/>
      <c r="G1333" s="327"/>
      <c r="H1333" s="327"/>
      <c r="I1333" s="327"/>
      <c r="J1333" s="327"/>
      <c r="K1333" s="327"/>
      <c r="L1333" s="328"/>
      <c r="M1333" s="1034">
        <f>+M1326+M1327</f>
        <v>0.89999999999999991</v>
      </c>
      <c r="N1333" s="1034"/>
      <c r="O1333" s="1034"/>
      <c r="P1333" s="1034"/>
      <c r="Q1333" s="1034"/>
      <c r="R1333" s="1034"/>
      <c r="S1333" s="482">
        <v>1.1000000000000001</v>
      </c>
      <c r="T1333" s="482"/>
      <c r="U1333" s="482"/>
      <c r="V1333" s="482"/>
      <c r="W1333" s="482"/>
      <c r="X1333" s="482"/>
      <c r="Y1333" s="483"/>
      <c r="Z1333" s="484"/>
      <c r="AA1333" s="484"/>
      <c r="AB1333" s="484"/>
      <c r="AC1333" s="484"/>
      <c r="AD1333" s="484"/>
      <c r="AE1333" s="484"/>
      <c r="AF1333" s="484"/>
      <c r="AG1333" s="484"/>
      <c r="AH1333" s="484"/>
      <c r="AI1333" s="484"/>
      <c r="AJ1333" s="484"/>
      <c r="AK1333" s="484"/>
      <c r="AL1333" s="484"/>
      <c r="AM1333" s="484"/>
      <c r="AN1333" s="484"/>
      <c r="AO1333" s="484"/>
      <c r="AP1333" s="484"/>
      <c r="AQ1333" s="484"/>
      <c r="AR1333" s="484"/>
      <c r="AS1333" s="484"/>
      <c r="AT1333" s="484"/>
      <c r="AU1333" s="484"/>
      <c r="AV1333" s="484"/>
      <c r="AW1333" s="484"/>
      <c r="AX1333" s="484"/>
      <c r="AY1333" s="485"/>
    </row>
    <row r="1334" spans="1:51" ht="24.75" customHeight="1">
      <c r="B1334" s="19"/>
      <c r="C1334" s="19"/>
      <c r="D1334" s="19"/>
      <c r="E1334" s="19"/>
      <c r="F1334" s="19"/>
      <c r="G1334" s="19"/>
      <c r="H1334" s="20"/>
      <c r="I1334" s="20"/>
      <c r="J1334" s="20"/>
      <c r="K1334" s="20"/>
      <c r="L1334" s="20"/>
      <c r="M1334" s="20"/>
      <c r="N1334" s="20"/>
      <c r="O1334" s="20"/>
      <c r="P1334" s="20"/>
      <c r="Q1334" s="212"/>
      <c r="R1334" s="212"/>
      <c r="S1334" s="212"/>
      <c r="T1334" s="212"/>
      <c r="U1334" s="212"/>
      <c r="V1334" s="212"/>
      <c r="W1334" s="212"/>
      <c r="X1334" s="212"/>
      <c r="Y1334" s="212"/>
      <c r="Z1334" s="212"/>
      <c r="AA1334" s="212"/>
      <c r="AB1334" s="212"/>
      <c r="AC1334" s="212"/>
      <c r="AD1334" s="212"/>
      <c r="AE1334" s="212"/>
      <c r="AF1334" s="212"/>
      <c r="AG1334" s="212"/>
      <c r="AH1334" s="212"/>
      <c r="AI1334" s="212"/>
      <c r="AJ1334" s="212"/>
      <c r="AK1334" s="212"/>
      <c r="AL1334" s="212"/>
      <c r="AM1334" s="212"/>
      <c r="AN1334" s="212"/>
      <c r="AO1334" s="212"/>
      <c r="AP1334" s="212"/>
      <c r="AQ1334" s="212"/>
      <c r="AR1334" s="212"/>
      <c r="AS1334" s="212"/>
      <c r="AT1334" s="212"/>
      <c r="AU1334" s="212"/>
      <c r="AV1334" s="212"/>
      <c r="AW1334" s="212"/>
      <c r="AX1334" s="212"/>
      <c r="AY1334" s="212"/>
    </row>
    <row r="1335" spans="1:51" ht="41.25" customHeight="1">
      <c r="B1335" s="19"/>
      <c r="C1335" s="19"/>
      <c r="D1335" s="19"/>
      <c r="E1335" s="19"/>
      <c r="F1335" s="19"/>
      <c r="G1335" s="19"/>
      <c r="H1335" s="26"/>
      <c r="I1335" s="26"/>
      <c r="J1335" s="26"/>
      <c r="K1335" s="26"/>
      <c r="L1335" s="26"/>
      <c r="M1335" s="26"/>
      <c r="N1335" s="26"/>
      <c r="O1335" s="26"/>
      <c r="P1335" s="26"/>
      <c r="Q1335" s="26"/>
      <c r="R1335" s="26"/>
      <c r="S1335" s="26"/>
      <c r="T1335" s="26"/>
      <c r="U1335" s="26"/>
      <c r="V1335" s="26"/>
      <c r="W1335" s="26"/>
      <c r="X1335" s="26"/>
      <c r="Y1335" s="26"/>
      <c r="Z1335" s="26"/>
      <c r="AA1335" s="26"/>
      <c r="AB1335" s="26"/>
      <c r="AC1335" s="26"/>
      <c r="AD1335" s="26"/>
      <c r="AE1335" s="26"/>
      <c r="AF1335" s="26"/>
      <c r="AG1335" s="26"/>
      <c r="AH1335" s="26"/>
      <c r="AI1335" s="26"/>
      <c r="AJ1335" s="26"/>
      <c r="AK1335" s="26"/>
      <c r="AL1335" s="26"/>
      <c r="AM1335" s="26"/>
      <c r="AN1335" s="26"/>
      <c r="AO1335" s="26"/>
      <c r="AP1335" s="26"/>
      <c r="AQ1335" s="26"/>
      <c r="AR1335" s="26"/>
      <c r="AS1335" s="26"/>
      <c r="AT1335" s="26"/>
      <c r="AU1335" s="26"/>
      <c r="AV1335" s="26"/>
      <c r="AW1335" s="26"/>
      <c r="AX1335" s="26"/>
      <c r="AY1335" s="26"/>
    </row>
    <row r="1336" spans="1:51" ht="23.25" customHeight="1" thickBot="1">
      <c r="A1336" s="8"/>
      <c r="B1336" s="689" t="s">
        <v>121</v>
      </c>
      <c r="C1336" s="690"/>
      <c r="D1336" s="690"/>
      <c r="E1336" s="690"/>
      <c r="F1336" s="690"/>
      <c r="G1336" s="690"/>
      <c r="H1336" s="690"/>
      <c r="I1336" s="690"/>
      <c r="J1336" s="690"/>
      <c r="K1336" s="690"/>
      <c r="L1336" s="690"/>
      <c r="M1336" s="690"/>
      <c r="N1336" s="690"/>
      <c r="O1336" s="690"/>
      <c r="P1336" s="690"/>
      <c r="Q1336" s="690"/>
      <c r="R1336" s="690"/>
      <c r="S1336" s="690"/>
      <c r="T1336" s="690"/>
      <c r="U1336" s="690"/>
      <c r="V1336" s="690"/>
      <c r="W1336" s="690"/>
      <c r="X1336" s="690"/>
      <c r="Y1336" s="690"/>
      <c r="Z1336" s="690"/>
      <c r="AA1336" s="690"/>
      <c r="AB1336" s="690"/>
      <c r="AC1336" s="690"/>
      <c r="AD1336" s="690"/>
      <c r="AE1336" s="690"/>
      <c r="AF1336" s="690"/>
      <c r="AG1336" s="690"/>
      <c r="AH1336" s="690"/>
      <c r="AI1336" s="690"/>
      <c r="AJ1336" s="690"/>
      <c r="AK1336" s="690"/>
      <c r="AL1336" s="690"/>
      <c r="AM1336" s="690"/>
      <c r="AN1336" s="690"/>
      <c r="AO1336" s="690"/>
      <c r="AP1336" s="690"/>
      <c r="AQ1336" s="690"/>
      <c r="AR1336" s="690"/>
      <c r="AS1336" s="690"/>
      <c r="AT1336" s="690"/>
      <c r="AU1336" s="690"/>
      <c r="AV1336" s="690"/>
      <c r="AW1336" s="690"/>
      <c r="AX1336" s="690"/>
      <c r="AY1336" s="690"/>
    </row>
    <row r="1337" spans="1:51" ht="385.5" customHeight="1">
      <c r="A1337" s="13"/>
      <c r="B1337" s="667" t="s">
        <v>122</v>
      </c>
      <c r="C1337" s="668"/>
      <c r="D1337" s="668"/>
      <c r="E1337" s="668"/>
      <c r="F1337" s="668"/>
      <c r="G1337" s="669"/>
      <c r="H1337" s="22" t="s">
        <v>123</v>
      </c>
      <c r="I1337" s="23"/>
      <c r="J1337" s="23"/>
      <c r="K1337" s="23"/>
      <c r="L1337" s="23"/>
      <c r="M1337" s="23"/>
      <c r="N1337" s="23"/>
      <c r="O1337" s="23"/>
      <c r="P1337" s="23"/>
      <c r="Q1337" s="23"/>
      <c r="R1337" s="23"/>
      <c r="S1337" s="23"/>
      <c r="T1337" s="23"/>
      <c r="U1337" s="23"/>
      <c r="V1337" s="23"/>
      <c r="W1337" s="23"/>
      <c r="X1337" s="23"/>
      <c r="Y1337" s="23"/>
      <c r="Z1337" s="23"/>
      <c r="AA1337" s="23"/>
      <c r="AB1337" s="23"/>
      <c r="AC1337" s="23"/>
      <c r="AD1337" s="23"/>
      <c r="AE1337" s="23"/>
      <c r="AF1337" s="23"/>
      <c r="AG1337" s="23"/>
      <c r="AH1337" s="23"/>
      <c r="AI1337" s="23"/>
      <c r="AJ1337" s="23"/>
      <c r="AK1337" s="23"/>
      <c r="AL1337" s="23"/>
      <c r="AM1337" s="23"/>
      <c r="AN1337" s="23"/>
      <c r="AO1337" s="23"/>
      <c r="AP1337" s="23"/>
      <c r="AQ1337" s="23"/>
      <c r="AR1337" s="23"/>
      <c r="AS1337" s="23"/>
      <c r="AT1337" s="23"/>
      <c r="AU1337" s="23"/>
      <c r="AV1337" s="23"/>
      <c r="AW1337" s="23"/>
      <c r="AX1337" s="23"/>
      <c r="AY1337" s="24"/>
    </row>
    <row r="1338" spans="1:51" ht="348.95" customHeight="1">
      <c r="B1338" s="394"/>
      <c r="C1338" s="395"/>
      <c r="D1338" s="395"/>
      <c r="E1338" s="395"/>
      <c r="F1338" s="395"/>
      <c r="G1338" s="396"/>
      <c r="H1338" s="25"/>
      <c r="I1338" s="26"/>
      <c r="J1338" s="26"/>
      <c r="K1338" s="26"/>
      <c r="L1338" s="26"/>
      <c r="M1338" s="26"/>
      <c r="N1338" s="26"/>
      <c r="O1338" s="26"/>
      <c r="P1338" s="26"/>
      <c r="Q1338" s="26"/>
      <c r="R1338" s="26"/>
      <c r="S1338" s="26"/>
      <c r="T1338" s="26"/>
      <c r="U1338" s="26"/>
      <c r="V1338" s="26"/>
      <c r="W1338" s="26"/>
      <c r="X1338" s="26"/>
      <c r="Y1338" s="26"/>
      <c r="Z1338" s="26"/>
      <c r="AA1338" s="26"/>
      <c r="AB1338" s="26"/>
      <c r="AC1338" s="26"/>
      <c r="AD1338" s="26"/>
      <c r="AE1338" s="26"/>
      <c r="AF1338" s="26"/>
      <c r="AG1338" s="26"/>
      <c r="AH1338" s="26"/>
      <c r="AI1338" s="26"/>
      <c r="AJ1338" s="26"/>
      <c r="AK1338" s="26"/>
      <c r="AL1338" s="26"/>
      <c r="AM1338" s="26"/>
      <c r="AN1338" s="26"/>
      <c r="AO1338" s="26"/>
      <c r="AP1338" s="26"/>
      <c r="AQ1338" s="26"/>
      <c r="AR1338" s="26"/>
      <c r="AS1338" s="26"/>
      <c r="AT1338" s="26"/>
      <c r="AU1338" s="26"/>
      <c r="AV1338" s="26"/>
      <c r="AW1338" s="26"/>
      <c r="AX1338" s="26"/>
      <c r="AY1338" s="27"/>
    </row>
    <row r="1339" spans="1:51" ht="324" customHeight="1" thickBot="1">
      <c r="B1339" s="670"/>
      <c r="C1339" s="671"/>
      <c r="D1339" s="671"/>
      <c r="E1339" s="671"/>
      <c r="F1339" s="671"/>
      <c r="G1339" s="672"/>
      <c r="H1339" s="50"/>
      <c r="I1339" s="51"/>
      <c r="J1339" s="51"/>
      <c r="K1339" s="51"/>
      <c r="L1339" s="51"/>
      <c r="M1339" s="51"/>
      <c r="N1339" s="51"/>
      <c r="O1339" s="51"/>
      <c r="P1339" s="51"/>
      <c r="Q1339" s="51"/>
      <c r="R1339" s="51"/>
      <c r="S1339" s="51"/>
      <c r="T1339" s="51"/>
      <c r="U1339" s="51"/>
      <c r="V1339" s="51"/>
      <c r="W1339" s="51"/>
      <c r="X1339" s="51"/>
      <c r="Y1339" s="51"/>
      <c r="Z1339" s="51"/>
      <c r="AA1339" s="51"/>
      <c r="AB1339" s="51"/>
      <c r="AC1339" s="51"/>
      <c r="AD1339" s="51"/>
      <c r="AE1339" s="51"/>
      <c r="AF1339" s="51"/>
      <c r="AG1339" s="51"/>
      <c r="AH1339" s="51"/>
      <c r="AI1339" s="51"/>
      <c r="AJ1339" s="51"/>
      <c r="AK1339" s="51"/>
      <c r="AL1339" s="51"/>
      <c r="AM1339" s="51"/>
      <c r="AN1339" s="51"/>
      <c r="AO1339" s="51"/>
      <c r="AP1339" s="51"/>
      <c r="AQ1339" s="51"/>
      <c r="AR1339" s="51"/>
      <c r="AS1339" s="51"/>
      <c r="AT1339" s="51"/>
      <c r="AU1339" s="51"/>
      <c r="AV1339" s="51"/>
      <c r="AW1339" s="51"/>
      <c r="AX1339" s="51"/>
      <c r="AY1339" s="52"/>
    </row>
    <row r="1340" spans="1:51" ht="41.25" customHeight="1">
      <c r="B1340" s="19"/>
      <c r="C1340" s="19"/>
      <c r="D1340" s="19"/>
      <c r="E1340" s="19"/>
      <c r="F1340" s="19"/>
      <c r="G1340" s="19"/>
      <c r="H1340" s="26"/>
      <c r="I1340" s="26"/>
      <c r="J1340" s="26"/>
      <c r="K1340" s="26"/>
      <c r="L1340" s="26"/>
      <c r="M1340" s="26"/>
      <c r="N1340" s="26"/>
      <c r="O1340" s="26"/>
      <c r="P1340" s="26"/>
      <c r="Q1340" s="26"/>
      <c r="R1340" s="26"/>
      <c r="S1340" s="26"/>
      <c r="T1340" s="26"/>
      <c r="U1340" s="26"/>
      <c r="V1340" s="26"/>
      <c r="W1340" s="26"/>
      <c r="X1340" s="26"/>
      <c r="Y1340" s="26"/>
      <c r="Z1340" s="26"/>
      <c r="AA1340" s="26"/>
      <c r="AB1340" s="26"/>
      <c r="AC1340" s="26"/>
      <c r="AD1340" s="26"/>
      <c r="AE1340" s="26"/>
      <c r="AF1340" s="26"/>
      <c r="AG1340" s="26"/>
      <c r="AH1340" s="26"/>
      <c r="AI1340" s="26"/>
      <c r="AJ1340" s="26"/>
      <c r="AK1340" s="26"/>
      <c r="AL1340" s="26"/>
      <c r="AM1340" s="26"/>
      <c r="AN1340" s="26"/>
      <c r="AO1340" s="26"/>
      <c r="AP1340" s="26"/>
      <c r="AQ1340" s="26"/>
      <c r="AR1340" s="26"/>
      <c r="AS1340" s="26"/>
      <c r="AT1340" s="26"/>
      <c r="AU1340" s="26"/>
      <c r="AV1340" s="26"/>
      <c r="AW1340" s="26"/>
      <c r="AX1340" s="26"/>
      <c r="AY1340" s="26"/>
    </row>
    <row r="1341" spans="1:51" ht="30" customHeight="1" thickBot="1">
      <c r="B1341" s="307" t="s">
        <v>121</v>
      </c>
      <c r="C1341" s="307"/>
      <c r="D1341" s="307"/>
      <c r="E1341" s="307"/>
      <c r="F1341" s="308"/>
      <c r="G1341" s="308"/>
      <c r="H1341" s="309"/>
      <c r="I1341" s="309"/>
      <c r="J1341" s="309"/>
      <c r="K1341" s="309"/>
      <c r="L1341" s="309"/>
      <c r="M1341" s="309"/>
      <c r="N1341" s="309"/>
      <c r="O1341" s="309"/>
      <c r="P1341" s="309"/>
      <c r="Q1341" s="309"/>
      <c r="R1341" s="309"/>
      <c r="S1341" s="309"/>
      <c r="T1341" s="309"/>
      <c r="U1341" s="309"/>
      <c r="V1341" s="309"/>
      <c r="W1341" s="309"/>
      <c r="X1341" s="309"/>
      <c r="Y1341" s="309"/>
      <c r="Z1341" s="309"/>
      <c r="AA1341" s="309"/>
      <c r="AB1341" s="309"/>
      <c r="AC1341" s="309"/>
      <c r="AD1341" s="309"/>
      <c r="AE1341" s="309"/>
      <c r="AF1341" s="309"/>
      <c r="AG1341" s="309"/>
      <c r="AH1341" s="309"/>
      <c r="AI1341" s="309"/>
      <c r="AJ1341" s="309"/>
      <c r="AK1341" s="309"/>
      <c r="AL1341" s="309"/>
      <c r="AM1341" s="309"/>
      <c r="AN1341" s="309"/>
      <c r="AO1341" s="309"/>
      <c r="AP1341" s="309"/>
      <c r="AQ1341" s="309"/>
      <c r="AR1341" s="309"/>
      <c r="AS1341" s="309"/>
      <c r="AT1341" s="309"/>
      <c r="AU1341" s="309"/>
      <c r="AV1341" s="309"/>
      <c r="AW1341" s="309"/>
      <c r="AX1341" s="309"/>
      <c r="AY1341" s="309"/>
    </row>
    <row r="1342" spans="1:51" ht="24.75" customHeight="1">
      <c r="B1342" s="310" t="s">
        <v>140</v>
      </c>
      <c r="C1342" s="311"/>
      <c r="D1342" s="311"/>
      <c r="E1342" s="311"/>
      <c r="F1342" s="311"/>
      <c r="G1342" s="312"/>
      <c r="H1342" s="319" t="s">
        <v>1289</v>
      </c>
      <c r="I1342" s="320"/>
      <c r="J1342" s="320"/>
      <c r="K1342" s="320"/>
      <c r="L1342" s="320"/>
      <c r="M1342" s="320"/>
      <c r="N1342" s="320"/>
      <c r="O1342" s="320"/>
      <c r="P1342" s="320"/>
      <c r="Q1342" s="320"/>
      <c r="R1342" s="320"/>
      <c r="S1342" s="320"/>
      <c r="T1342" s="320"/>
      <c r="U1342" s="320"/>
      <c r="V1342" s="320"/>
      <c r="W1342" s="320"/>
      <c r="X1342" s="320"/>
      <c r="Y1342" s="320"/>
      <c r="Z1342" s="320"/>
      <c r="AA1342" s="320"/>
      <c r="AB1342" s="320"/>
      <c r="AC1342" s="321"/>
      <c r="AD1342" s="319" t="s">
        <v>1288</v>
      </c>
      <c r="AE1342" s="320"/>
      <c r="AF1342" s="320"/>
      <c r="AG1342" s="320"/>
      <c r="AH1342" s="320"/>
      <c r="AI1342" s="320"/>
      <c r="AJ1342" s="320"/>
      <c r="AK1342" s="320"/>
      <c r="AL1342" s="320"/>
      <c r="AM1342" s="320"/>
      <c r="AN1342" s="320"/>
      <c r="AO1342" s="320"/>
      <c r="AP1342" s="320"/>
      <c r="AQ1342" s="320"/>
      <c r="AR1342" s="320"/>
      <c r="AS1342" s="320"/>
      <c r="AT1342" s="320"/>
      <c r="AU1342" s="320"/>
      <c r="AV1342" s="320"/>
      <c r="AW1342" s="320"/>
      <c r="AX1342" s="320"/>
      <c r="AY1342" s="322"/>
    </row>
    <row r="1343" spans="1:51" ht="24.75" customHeight="1">
      <c r="B1343" s="313"/>
      <c r="C1343" s="314"/>
      <c r="D1343" s="314"/>
      <c r="E1343" s="314"/>
      <c r="F1343" s="314"/>
      <c r="G1343" s="315"/>
      <c r="H1343" s="326" t="s">
        <v>60</v>
      </c>
      <c r="I1343" s="327"/>
      <c r="J1343" s="327"/>
      <c r="K1343" s="327"/>
      <c r="L1343" s="328"/>
      <c r="M1343" s="329" t="s">
        <v>143</v>
      </c>
      <c r="N1343" s="327"/>
      <c r="O1343" s="327"/>
      <c r="P1343" s="327"/>
      <c r="Q1343" s="327"/>
      <c r="R1343" s="327"/>
      <c r="S1343" s="327"/>
      <c r="T1343" s="327"/>
      <c r="U1343" s="327"/>
      <c r="V1343" s="327"/>
      <c r="W1343" s="327"/>
      <c r="X1343" s="327"/>
      <c r="Y1343" s="328"/>
      <c r="Z1343" s="323" t="s">
        <v>144</v>
      </c>
      <c r="AA1343" s="324"/>
      <c r="AB1343" s="324"/>
      <c r="AC1343" s="325"/>
      <c r="AD1343" s="326" t="s">
        <v>60</v>
      </c>
      <c r="AE1343" s="327"/>
      <c r="AF1343" s="327"/>
      <c r="AG1343" s="327"/>
      <c r="AH1343" s="328"/>
      <c r="AI1343" s="329" t="s">
        <v>143</v>
      </c>
      <c r="AJ1343" s="327"/>
      <c r="AK1343" s="327"/>
      <c r="AL1343" s="327"/>
      <c r="AM1343" s="327"/>
      <c r="AN1343" s="327"/>
      <c r="AO1343" s="327"/>
      <c r="AP1343" s="327"/>
      <c r="AQ1343" s="327"/>
      <c r="AR1343" s="327"/>
      <c r="AS1343" s="327"/>
      <c r="AT1343" s="327"/>
      <c r="AU1343" s="328"/>
      <c r="AV1343" s="323" t="s">
        <v>144</v>
      </c>
      <c r="AW1343" s="324"/>
      <c r="AX1343" s="324"/>
      <c r="AY1343" s="330"/>
    </row>
    <row r="1344" spans="1:51" ht="24.75" customHeight="1">
      <c r="B1344" s="313"/>
      <c r="C1344" s="314"/>
      <c r="D1344" s="314"/>
      <c r="E1344" s="314"/>
      <c r="F1344" s="314"/>
      <c r="G1344" s="315"/>
      <c r="H1344" s="703"/>
      <c r="I1344" s="600"/>
      <c r="J1344" s="600"/>
      <c r="K1344" s="600"/>
      <c r="L1344" s="601"/>
      <c r="M1344" s="704"/>
      <c r="N1344" s="705"/>
      <c r="O1344" s="705"/>
      <c r="P1344" s="705"/>
      <c r="Q1344" s="705"/>
      <c r="R1344" s="705"/>
      <c r="S1344" s="705"/>
      <c r="T1344" s="705"/>
      <c r="U1344" s="705"/>
      <c r="V1344" s="705"/>
      <c r="W1344" s="705"/>
      <c r="X1344" s="705"/>
      <c r="Y1344" s="706"/>
      <c r="Z1344" s="694"/>
      <c r="AA1344" s="695"/>
      <c r="AB1344" s="695"/>
      <c r="AC1344" s="921"/>
      <c r="AD1344" s="703"/>
      <c r="AE1344" s="600"/>
      <c r="AF1344" s="600"/>
      <c r="AG1344" s="600"/>
      <c r="AH1344" s="601"/>
      <c r="AI1344" s="704"/>
      <c r="AJ1344" s="705"/>
      <c r="AK1344" s="705"/>
      <c r="AL1344" s="705"/>
      <c r="AM1344" s="705"/>
      <c r="AN1344" s="705"/>
      <c r="AO1344" s="705"/>
      <c r="AP1344" s="705"/>
      <c r="AQ1344" s="705"/>
      <c r="AR1344" s="705"/>
      <c r="AS1344" s="705"/>
      <c r="AT1344" s="705"/>
      <c r="AU1344" s="706"/>
      <c r="AV1344" s="694"/>
      <c r="AW1344" s="695"/>
      <c r="AX1344" s="695"/>
      <c r="AY1344" s="696"/>
    </row>
    <row r="1345" spans="2:51" ht="24.75" customHeight="1">
      <c r="B1345" s="313"/>
      <c r="C1345" s="314"/>
      <c r="D1345" s="314"/>
      <c r="E1345" s="314"/>
      <c r="F1345" s="314"/>
      <c r="G1345" s="315"/>
      <c r="H1345" s="341"/>
      <c r="I1345" s="342"/>
      <c r="J1345" s="342"/>
      <c r="K1345" s="342"/>
      <c r="L1345" s="343"/>
      <c r="M1345" s="346"/>
      <c r="N1345" s="347"/>
      <c r="O1345" s="347"/>
      <c r="P1345" s="347"/>
      <c r="Q1345" s="347"/>
      <c r="R1345" s="347"/>
      <c r="S1345" s="347"/>
      <c r="T1345" s="347"/>
      <c r="U1345" s="347"/>
      <c r="V1345" s="347"/>
      <c r="W1345" s="347"/>
      <c r="X1345" s="347"/>
      <c r="Y1345" s="348"/>
      <c r="Z1345" s="697"/>
      <c r="AA1345" s="698"/>
      <c r="AB1345" s="698"/>
      <c r="AC1345" s="720"/>
      <c r="AD1345" s="341"/>
      <c r="AE1345" s="342"/>
      <c r="AF1345" s="342"/>
      <c r="AG1345" s="342"/>
      <c r="AH1345" s="343"/>
      <c r="AI1345" s="346"/>
      <c r="AJ1345" s="347"/>
      <c r="AK1345" s="347"/>
      <c r="AL1345" s="347"/>
      <c r="AM1345" s="347"/>
      <c r="AN1345" s="347"/>
      <c r="AO1345" s="347"/>
      <c r="AP1345" s="347"/>
      <c r="AQ1345" s="347"/>
      <c r="AR1345" s="347"/>
      <c r="AS1345" s="347"/>
      <c r="AT1345" s="347"/>
      <c r="AU1345" s="348"/>
      <c r="AV1345" s="697"/>
      <c r="AW1345" s="698"/>
      <c r="AX1345" s="698"/>
      <c r="AY1345" s="699"/>
    </row>
    <row r="1346" spans="2:51" ht="24.75" customHeight="1">
      <c r="B1346" s="313"/>
      <c r="C1346" s="314"/>
      <c r="D1346" s="314"/>
      <c r="E1346" s="314"/>
      <c r="F1346" s="314"/>
      <c r="G1346" s="315"/>
      <c r="H1346" s="341"/>
      <c r="I1346" s="342"/>
      <c r="J1346" s="342"/>
      <c r="K1346" s="342"/>
      <c r="L1346" s="343"/>
      <c r="M1346" s="346"/>
      <c r="N1346" s="347"/>
      <c r="O1346" s="347"/>
      <c r="P1346" s="347"/>
      <c r="Q1346" s="347"/>
      <c r="R1346" s="347"/>
      <c r="S1346" s="347"/>
      <c r="T1346" s="347"/>
      <c r="U1346" s="347"/>
      <c r="V1346" s="347"/>
      <c r="W1346" s="347"/>
      <c r="X1346" s="347"/>
      <c r="Y1346" s="348"/>
      <c r="Z1346" s="697"/>
      <c r="AA1346" s="698"/>
      <c r="AB1346" s="698"/>
      <c r="AC1346" s="720"/>
      <c r="AD1346" s="341"/>
      <c r="AE1346" s="342"/>
      <c r="AF1346" s="342"/>
      <c r="AG1346" s="342"/>
      <c r="AH1346" s="343"/>
      <c r="AI1346" s="346"/>
      <c r="AJ1346" s="347"/>
      <c r="AK1346" s="347"/>
      <c r="AL1346" s="347"/>
      <c r="AM1346" s="347"/>
      <c r="AN1346" s="347"/>
      <c r="AO1346" s="347"/>
      <c r="AP1346" s="347"/>
      <c r="AQ1346" s="347"/>
      <c r="AR1346" s="347"/>
      <c r="AS1346" s="347"/>
      <c r="AT1346" s="347"/>
      <c r="AU1346" s="348"/>
      <c r="AV1346" s="697"/>
      <c r="AW1346" s="698"/>
      <c r="AX1346" s="698"/>
      <c r="AY1346" s="699"/>
    </row>
    <row r="1347" spans="2:51" ht="24.75" customHeight="1">
      <c r="B1347" s="313"/>
      <c r="C1347" s="314"/>
      <c r="D1347" s="314"/>
      <c r="E1347" s="314"/>
      <c r="F1347" s="314"/>
      <c r="G1347" s="315"/>
      <c r="H1347" s="341"/>
      <c r="I1347" s="342"/>
      <c r="J1347" s="342"/>
      <c r="K1347" s="342"/>
      <c r="L1347" s="343"/>
      <c r="M1347" s="346"/>
      <c r="N1347" s="347"/>
      <c r="O1347" s="347"/>
      <c r="P1347" s="347"/>
      <c r="Q1347" s="347"/>
      <c r="R1347" s="347"/>
      <c r="S1347" s="347"/>
      <c r="T1347" s="347"/>
      <c r="U1347" s="347"/>
      <c r="V1347" s="347"/>
      <c r="W1347" s="347"/>
      <c r="X1347" s="347"/>
      <c r="Y1347" s="348"/>
      <c r="Z1347" s="697"/>
      <c r="AA1347" s="698"/>
      <c r="AB1347" s="698"/>
      <c r="AC1347" s="720"/>
      <c r="AD1347" s="341"/>
      <c r="AE1347" s="342"/>
      <c r="AF1347" s="342"/>
      <c r="AG1347" s="342"/>
      <c r="AH1347" s="343"/>
      <c r="AI1347" s="346"/>
      <c r="AJ1347" s="347"/>
      <c r="AK1347" s="347"/>
      <c r="AL1347" s="347"/>
      <c r="AM1347" s="347"/>
      <c r="AN1347" s="347"/>
      <c r="AO1347" s="347"/>
      <c r="AP1347" s="347"/>
      <c r="AQ1347" s="347"/>
      <c r="AR1347" s="347"/>
      <c r="AS1347" s="347"/>
      <c r="AT1347" s="347"/>
      <c r="AU1347" s="348"/>
      <c r="AV1347" s="697"/>
      <c r="AW1347" s="698"/>
      <c r="AX1347" s="698"/>
      <c r="AY1347" s="699"/>
    </row>
    <row r="1348" spans="2:51" ht="24.75" customHeight="1">
      <c r="B1348" s="313"/>
      <c r="C1348" s="314"/>
      <c r="D1348" s="314"/>
      <c r="E1348" s="314"/>
      <c r="F1348" s="314"/>
      <c r="G1348" s="315"/>
      <c r="H1348" s="341"/>
      <c r="I1348" s="342"/>
      <c r="J1348" s="342"/>
      <c r="K1348" s="342"/>
      <c r="L1348" s="343"/>
      <c r="M1348" s="346"/>
      <c r="N1348" s="347"/>
      <c r="O1348" s="347"/>
      <c r="P1348" s="347"/>
      <c r="Q1348" s="347"/>
      <c r="R1348" s="347"/>
      <c r="S1348" s="347"/>
      <c r="T1348" s="347"/>
      <c r="U1348" s="347"/>
      <c r="V1348" s="347"/>
      <c r="W1348" s="347"/>
      <c r="X1348" s="347"/>
      <c r="Y1348" s="348"/>
      <c r="Z1348" s="697"/>
      <c r="AA1348" s="698"/>
      <c r="AB1348" s="698"/>
      <c r="AC1348" s="698"/>
      <c r="AD1348" s="341"/>
      <c r="AE1348" s="342"/>
      <c r="AF1348" s="342"/>
      <c r="AG1348" s="342"/>
      <c r="AH1348" s="343"/>
      <c r="AI1348" s="346"/>
      <c r="AJ1348" s="347"/>
      <c r="AK1348" s="347"/>
      <c r="AL1348" s="347"/>
      <c r="AM1348" s="347"/>
      <c r="AN1348" s="347"/>
      <c r="AO1348" s="347"/>
      <c r="AP1348" s="347"/>
      <c r="AQ1348" s="347"/>
      <c r="AR1348" s="347"/>
      <c r="AS1348" s="347"/>
      <c r="AT1348" s="347"/>
      <c r="AU1348" s="348"/>
      <c r="AV1348" s="697"/>
      <c r="AW1348" s="698"/>
      <c r="AX1348" s="698"/>
      <c r="AY1348" s="699"/>
    </row>
    <row r="1349" spans="2:51" ht="24.75" customHeight="1">
      <c r="B1349" s="313"/>
      <c r="C1349" s="314"/>
      <c r="D1349" s="314"/>
      <c r="E1349" s="314"/>
      <c r="F1349" s="314"/>
      <c r="G1349" s="315"/>
      <c r="H1349" s="341"/>
      <c r="I1349" s="342"/>
      <c r="J1349" s="342"/>
      <c r="K1349" s="342"/>
      <c r="L1349" s="343"/>
      <c r="M1349" s="346"/>
      <c r="N1349" s="347"/>
      <c r="O1349" s="347"/>
      <c r="P1349" s="347"/>
      <c r="Q1349" s="347"/>
      <c r="R1349" s="347"/>
      <c r="S1349" s="347"/>
      <c r="T1349" s="347"/>
      <c r="U1349" s="347"/>
      <c r="V1349" s="347"/>
      <c r="W1349" s="347"/>
      <c r="X1349" s="347"/>
      <c r="Y1349" s="348"/>
      <c r="Z1349" s="697"/>
      <c r="AA1349" s="698"/>
      <c r="AB1349" s="698"/>
      <c r="AC1349" s="698"/>
      <c r="AD1349" s="341"/>
      <c r="AE1349" s="342"/>
      <c r="AF1349" s="342"/>
      <c r="AG1349" s="342"/>
      <c r="AH1349" s="343"/>
      <c r="AI1349" s="346"/>
      <c r="AJ1349" s="347"/>
      <c r="AK1349" s="347"/>
      <c r="AL1349" s="347"/>
      <c r="AM1349" s="347"/>
      <c r="AN1349" s="347"/>
      <c r="AO1349" s="347"/>
      <c r="AP1349" s="347"/>
      <c r="AQ1349" s="347"/>
      <c r="AR1349" s="347"/>
      <c r="AS1349" s="347"/>
      <c r="AT1349" s="347"/>
      <c r="AU1349" s="348"/>
      <c r="AV1349" s="697"/>
      <c r="AW1349" s="698"/>
      <c r="AX1349" s="698"/>
      <c r="AY1349" s="699"/>
    </row>
    <row r="1350" spans="2:51" ht="24.75" customHeight="1">
      <c r="B1350" s="313"/>
      <c r="C1350" s="314"/>
      <c r="D1350" s="314"/>
      <c r="E1350" s="314"/>
      <c r="F1350" s="314"/>
      <c r="G1350" s="315"/>
      <c r="H1350" s="341"/>
      <c r="I1350" s="342"/>
      <c r="J1350" s="342"/>
      <c r="K1350" s="342"/>
      <c r="L1350" s="343"/>
      <c r="M1350" s="346"/>
      <c r="N1350" s="347"/>
      <c r="O1350" s="347"/>
      <c r="P1350" s="347"/>
      <c r="Q1350" s="347"/>
      <c r="R1350" s="347"/>
      <c r="S1350" s="347"/>
      <c r="T1350" s="347"/>
      <c r="U1350" s="347"/>
      <c r="V1350" s="347"/>
      <c r="W1350" s="347"/>
      <c r="X1350" s="347"/>
      <c r="Y1350" s="348"/>
      <c r="Z1350" s="697"/>
      <c r="AA1350" s="698"/>
      <c r="AB1350" s="698"/>
      <c r="AC1350" s="698"/>
      <c r="AD1350" s="341"/>
      <c r="AE1350" s="342"/>
      <c r="AF1350" s="342"/>
      <c r="AG1350" s="342"/>
      <c r="AH1350" s="343"/>
      <c r="AI1350" s="346"/>
      <c r="AJ1350" s="347"/>
      <c r="AK1350" s="347"/>
      <c r="AL1350" s="347"/>
      <c r="AM1350" s="347"/>
      <c r="AN1350" s="347"/>
      <c r="AO1350" s="347"/>
      <c r="AP1350" s="347"/>
      <c r="AQ1350" s="347"/>
      <c r="AR1350" s="347"/>
      <c r="AS1350" s="347"/>
      <c r="AT1350" s="347"/>
      <c r="AU1350" s="348"/>
      <c r="AV1350" s="697"/>
      <c r="AW1350" s="698"/>
      <c r="AX1350" s="698"/>
      <c r="AY1350" s="699"/>
    </row>
    <row r="1351" spans="2:51" ht="24.75" customHeight="1">
      <c r="B1351" s="313"/>
      <c r="C1351" s="314"/>
      <c r="D1351" s="314"/>
      <c r="E1351" s="314"/>
      <c r="F1351" s="314"/>
      <c r="G1351" s="315"/>
      <c r="H1351" s="642"/>
      <c r="I1351" s="595"/>
      <c r="J1351" s="595"/>
      <c r="K1351" s="595"/>
      <c r="L1351" s="596"/>
      <c r="M1351" s="643"/>
      <c r="N1351" s="644"/>
      <c r="O1351" s="644"/>
      <c r="P1351" s="644"/>
      <c r="Q1351" s="644"/>
      <c r="R1351" s="644"/>
      <c r="S1351" s="644"/>
      <c r="T1351" s="644"/>
      <c r="U1351" s="644"/>
      <c r="V1351" s="644"/>
      <c r="W1351" s="644"/>
      <c r="X1351" s="644"/>
      <c r="Y1351" s="645"/>
      <c r="Z1351" s="646"/>
      <c r="AA1351" s="647"/>
      <c r="AB1351" s="647"/>
      <c r="AC1351" s="647"/>
      <c r="AD1351" s="642"/>
      <c r="AE1351" s="595"/>
      <c r="AF1351" s="595"/>
      <c r="AG1351" s="595"/>
      <c r="AH1351" s="596"/>
      <c r="AI1351" s="643"/>
      <c r="AJ1351" s="644"/>
      <c r="AK1351" s="644"/>
      <c r="AL1351" s="644"/>
      <c r="AM1351" s="644"/>
      <c r="AN1351" s="644"/>
      <c r="AO1351" s="644"/>
      <c r="AP1351" s="644"/>
      <c r="AQ1351" s="644"/>
      <c r="AR1351" s="644"/>
      <c r="AS1351" s="644"/>
      <c r="AT1351" s="644"/>
      <c r="AU1351" s="645"/>
      <c r="AV1351" s="646"/>
      <c r="AW1351" s="647"/>
      <c r="AX1351" s="647"/>
      <c r="AY1351" s="648"/>
    </row>
    <row r="1352" spans="2:51" ht="24.75" customHeight="1">
      <c r="B1352" s="313"/>
      <c r="C1352" s="314"/>
      <c r="D1352" s="314"/>
      <c r="E1352" s="314"/>
      <c r="F1352" s="314"/>
      <c r="G1352" s="315"/>
      <c r="H1352" s="716" t="s">
        <v>35</v>
      </c>
      <c r="I1352" s="368"/>
      <c r="J1352" s="368"/>
      <c r="K1352" s="368"/>
      <c r="L1352" s="368"/>
      <c r="M1352" s="717"/>
      <c r="N1352" s="718"/>
      <c r="O1352" s="718"/>
      <c r="P1352" s="718"/>
      <c r="Q1352" s="718"/>
      <c r="R1352" s="718"/>
      <c r="S1352" s="718"/>
      <c r="T1352" s="718"/>
      <c r="U1352" s="718"/>
      <c r="V1352" s="718"/>
      <c r="W1352" s="718"/>
      <c r="X1352" s="718"/>
      <c r="Y1352" s="719"/>
      <c r="Z1352" s="639">
        <f>SUM(Z1344:AC1351)</f>
        <v>0</v>
      </c>
      <c r="AA1352" s="640"/>
      <c r="AB1352" s="640"/>
      <c r="AC1352" s="736"/>
      <c r="AD1352" s="716" t="s">
        <v>35</v>
      </c>
      <c r="AE1352" s="368"/>
      <c r="AF1352" s="368"/>
      <c r="AG1352" s="368"/>
      <c r="AH1352" s="368"/>
      <c r="AI1352" s="717"/>
      <c r="AJ1352" s="718"/>
      <c r="AK1352" s="718"/>
      <c r="AL1352" s="718"/>
      <c r="AM1352" s="718"/>
      <c r="AN1352" s="718"/>
      <c r="AO1352" s="718"/>
      <c r="AP1352" s="718"/>
      <c r="AQ1352" s="718"/>
      <c r="AR1352" s="718"/>
      <c r="AS1352" s="718"/>
      <c r="AT1352" s="718"/>
      <c r="AU1352" s="719"/>
      <c r="AV1352" s="639">
        <f>SUM(AV1344:AY1351)</f>
        <v>0</v>
      </c>
      <c r="AW1352" s="640"/>
      <c r="AX1352" s="640"/>
      <c r="AY1352" s="641"/>
    </row>
    <row r="1353" spans="2:51" ht="25.15" customHeight="1">
      <c r="B1353" s="313"/>
      <c r="C1353" s="314"/>
      <c r="D1353" s="314"/>
      <c r="E1353" s="314"/>
      <c r="F1353" s="314"/>
      <c r="G1353" s="315"/>
      <c r="H1353" s="721" t="s">
        <v>1287</v>
      </c>
      <c r="I1353" s="724"/>
      <c r="J1353" s="724"/>
      <c r="K1353" s="724"/>
      <c r="L1353" s="724"/>
      <c r="M1353" s="724"/>
      <c r="N1353" s="724"/>
      <c r="O1353" s="724"/>
      <c r="P1353" s="724"/>
      <c r="Q1353" s="724"/>
      <c r="R1353" s="724"/>
      <c r="S1353" s="724"/>
      <c r="T1353" s="724"/>
      <c r="U1353" s="724"/>
      <c r="V1353" s="724"/>
      <c r="W1353" s="724"/>
      <c r="X1353" s="724"/>
      <c r="Y1353" s="724"/>
      <c r="Z1353" s="724"/>
      <c r="AA1353" s="724"/>
      <c r="AB1353" s="724"/>
      <c r="AC1353" s="737"/>
      <c r="AD1353" s="721" t="s">
        <v>1286</v>
      </c>
      <c r="AE1353" s="724"/>
      <c r="AF1353" s="724"/>
      <c r="AG1353" s="724"/>
      <c r="AH1353" s="724"/>
      <c r="AI1353" s="724"/>
      <c r="AJ1353" s="724"/>
      <c r="AK1353" s="724"/>
      <c r="AL1353" s="724"/>
      <c r="AM1353" s="724"/>
      <c r="AN1353" s="724"/>
      <c r="AO1353" s="724"/>
      <c r="AP1353" s="724"/>
      <c r="AQ1353" s="724"/>
      <c r="AR1353" s="724"/>
      <c r="AS1353" s="724"/>
      <c r="AT1353" s="724"/>
      <c r="AU1353" s="724"/>
      <c r="AV1353" s="724"/>
      <c r="AW1353" s="724"/>
      <c r="AX1353" s="724"/>
      <c r="AY1353" s="725"/>
    </row>
    <row r="1354" spans="2:51" ht="25.5" customHeight="1">
      <c r="B1354" s="313"/>
      <c r="C1354" s="314"/>
      <c r="D1354" s="314"/>
      <c r="E1354" s="314"/>
      <c r="F1354" s="314"/>
      <c r="G1354" s="315"/>
      <c r="H1354" s="726" t="s">
        <v>60</v>
      </c>
      <c r="I1354" s="519"/>
      <c r="J1354" s="519"/>
      <c r="K1354" s="519"/>
      <c r="L1354" s="519"/>
      <c r="M1354" s="329" t="s">
        <v>143</v>
      </c>
      <c r="N1354" s="290"/>
      <c r="O1354" s="290"/>
      <c r="P1354" s="290"/>
      <c r="Q1354" s="290"/>
      <c r="R1354" s="290"/>
      <c r="S1354" s="290"/>
      <c r="T1354" s="290"/>
      <c r="U1354" s="290"/>
      <c r="V1354" s="290"/>
      <c r="W1354" s="290"/>
      <c r="X1354" s="290"/>
      <c r="Y1354" s="731"/>
      <c r="Z1354" s="323" t="s">
        <v>144</v>
      </c>
      <c r="AA1354" s="732"/>
      <c r="AB1354" s="732"/>
      <c r="AC1354" s="738"/>
      <c r="AD1354" s="726" t="s">
        <v>60</v>
      </c>
      <c r="AE1354" s="519"/>
      <c r="AF1354" s="519"/>
      <c r="AG1354" s="519"/>
      <c r="AH1354" s="519"/>
      <c r="AI1354" s="329" t="s">
        <v>143</v>
      </c>
      <c r="AJ1354" s="290"/>
      <c r="AK1354" s="290"/>
      <c r="AL1354" s="290"/>
      <c r="AM1354" s="290"/>
      <c r="AN1354" s="290"/>
      <c r="AO1354" s="290"/>
      <c r="AP1354" s="290"/>
      <c r="AQ1354" s="290"/>
      <c r="AR1354" s="290"/>
      <c r="AS1354" s="290"/>
      <c r="AT1354" s="290"/>
      <c r="AU1354" s="731"/>
      <c r="AV1354" s="323" t="s">
        <v>144</v>
      </c>
      <c r="AW1354" s="732"/>
      <c r="AX1354" s="732"/>
      <c r="AY1354" s="733"/>
    </row>
    <row r="1355" spans="2:51" ht="24.75" customHeight="1">
      <c r="B1355" s="313"/>
      <c r="C1355" s="314"/>
      <c r="D1355" s="314"/>
      <c r="E1355" s="314"/>
      <c r="F1355" s="314"/>
      <c r="G1355" s="315"/>
      <c r="H1355" s="703"/>
      <c r="I1355" s="600"/>
      <c r="J1355" s="600"/>
      <c r="K1355" s="600"/>
      <c r="L1355" s="601"/>
      <c r="M1355" s="704"/>
      <c r="N1355" s="734"/>
      <c r="O1355" s="734"/>
      <c r="P1355" s="734"/>
      <c r="Q1355" s="734"/>
      <c r="R1355" s="734"/>
      <c r="S1355" s="734"/>
      <c r="T1355" s="734"/>
      <c r="U1355" s="734"/>
      <c r="V1355" s="734"/>
      <c r="W1355" s="734"/>
      <c r="X1355" s="734"/>
      <c r="Y1355" s="735"/>
      <c r="Z1355" s="694"/>
      <c r="AA1355" s="695"/>
      <c r="AB1355" s="695"/>
      <c r="AC1355" s="739"/>
      <c r="AD1355" s="703"/>
      <c r="AE1355" s="600"/>
      <c r="AF1355" s="600"/>
      <c r="AG1355" s="600"/>
      <c r="AH1355" s="601"/>
      <c r="AI1355" s="704"/>
      <c r="AJ1355" s="734"/>
      <c r="AK1355" s="734"/>
      <c r="AL1355" s="734"/>
      <c r="AM1355" s="734"/>
      <c r="AN1355" s="734"/>
      <c r="AO1355" s="734"/>
      <c r="AP1355" s="734"/>
      <c r="AQ1355" s="734"/>
      <c r="AR1355" s="734"/>
      <c r="AS1355" s="734"/>
      <c r="AT1355" s="734"/>
      <c r="AU1355" s="735"/>
      <c r="AV1355" s="694"/>
      <c r="AW1355" s="695"/>
      <c r="AX1355" s="695"/>
      <c r="AY1355" s="696"/>
    </row>
    <row r="1356" spans="2:51" ht="24.75" customHeight="1">
      <c r="B1356" s="313"/>
      <c r="C1356" s="314"/>
      <c r="D1356" s="314"/>
      <c r="E1356" s="314"/>
      <c r="F1356" s="314"/>
      <c r="G1356" s="315"/>
      <c r="H1356" s="341"/>
      <c r="I1356" s="342"/>
      <c r="J1356" s="342"/>
      <c r="K1356" s="342"/>
      <c r="L1356" s="343"/>
      <c r="M1356" s="346"/>
      <c r="N1356" s="347"/>
      <c r="O1356" s="347"/>
      <c r="P1356" s="347"/>
      <c r="Q1356" s="347"/>
      <c r="R1356" s="347"/>
      <c r="S1356" s="347"/>
      <c r="T1356" s="347"/>
      <c r="U1356" s="347"/>
      <c r="V1356" s="347"/>
      <c r="W1356" s="347"/>
      <c r="X1356" s="347"/>
      <c r="Y1356" s="348"/>
      <c r="Z1356" s="697"/>
      <c r="AA1356" s="698"/>
      <c r="AB1356" s="698"/>
      <c r="AC1356" s="720"/>
      <c r="AD1356" s="341"/>
      <c r="AE1356" s="342"/>
      <c r="AF1356" s="342"/>
      <c r="AG1356" s="342"/>
      <c r="AH1356" s="343"/>
      <c r="AI1356" s="346"/>
      <c r="AJ1356" s="347"/>
      <c r="AK1356" s="347"/>
      <c r="AL1356" s="347"/>
      <c r="AM1356" s="347"/>
      <c r="AN1356" s="347"/>
      <c r="AO1356" s="347"/>
      <c r="AP1356" s="347"/>
      <c r="AQ1356" s="347"/>
      <c r="AR1356" s="347"/>
      <c r="AS1356" s="347"/>
      <c r="AT1356" s="347"/>
      <c r="AU1356" s="348"/>
      <c r="AV1356" s="697"/>
      <c r="AW1356" s="698"/>
      <c r="AX1356" s="698"/>
      <c r="AY1356" s="699"/>
    </row>
    <row r="1357" spans="2:51" ht="24.75" customHeight="1">
      <c r="B1357" s="313"/>
      <c r="C1357" s="314"/>
      <c r="D1357" s="314"/>
      <c r="E1357" s="314"/>
      <c r="F1357" s="314"/>
      <c r="G1357" s="315"/>
      <c r="H1357" s="341"/>
      <c r="I1357" s="342"/>
      <c r="J1357" s="342"/>
      <c r="K1357" s="342"/>
      <c r="L1357" s="343"/>
      <c r="M1357" s="346"/>
      <c r="N1357" s="347"/>
      <c r="O1357" s="347"/>
      <c r="P1357" s="347"/>
      <c r="Q1357" s="347"/>
      <c r="R1357" s="347"/>
      <c r="S1357" s="347"/>
      <c r="T1357" s="347"/>
      <c r="U1357" s="347"/>
      <c r="V1357" s="347"/>
      <c r="W1357" s="347"/>
      <c r="X1357" s="347"/>
      <c r="Y1357" s="348"/>
      <c r="Z1357" s="697"/>
      <c r="AA1357" s="698"/>
      <c r="AB1357" s="698"/>
      <c r="AC1357" s="720"/>
      <c r="AD1357" s="341"/>
      <c r="AE1357" s="342"/>
      <c r="AF1357" s="342"/>
      <c r="AG1357" s="342"/>
      <c r="AH1357" s="343"/>
      <c r="AI1357" s="346"/>
      <c r="AJ1357" s="347"/>
      <c r="AK1357" s="347"/>
      <c r="AL1357" s="347"/>
      <c r="AM1357" s="347"/>
      <c r="AN1357" s="347"/>
      <c r="AO1357" s="347"/>
      <c r="AP1357" s="347"/>
      <c r="AQ1357" s="347"/>
      <c r="AR1357" s="347"/>
      <c r="AS1357" s="347"/>
      <c r="AT1357" s="347"/>
      <c r="AU1357" s="348"/>
      <c r="AV1357" s="697"/>
      <c r="AW1357" s="698"/>
      <c r="AX1357" s="698"/>
      <c r="AY1357" s="699"/>
    </row>
    <row r="1358" spans="2:51" ht="24.75" customHeight="1">
      <c r="B1358" s="313"/>
      <c r="C1358" s="314"/>
      <c r="D1358" s="314"/>
      <c r="E1358" s="314"/>
      <c r="F1358" s="314"/>
      <c r="G1358" s="315"/>
      <c r="H1358" s="341"/>
      <c r="I1358" s="342"/>
      <c r="J1358" s="342"/>
      <c r="K1358" s="342"/>
      <c r="L1358" s="343"/>
      <c r="M1358" s="346"/>
      <c r="N1358" s="347"/>
      <c r="O1358" s="347"/>
      <c r="P1358" s="347"/>
      <c r="Q1358" s="347"/>
      <c r="R1358" s="347"/>
      <c r="S1358" s="347"/>
      <c r="T1358" s="347"/>
      <c r="U1358" s="347"/>
      <c r="V1358" s="347"/>
      <c r="W1358" s="347"/>
      <c r="X1358" s="347"/>
      <c r="Y1358" s="348"/>
      <c r="Z1358" s="697"/>
      <c r="AA1358" s="698"/>
      <c r="AB1358" s="698"/>
      <c r="AC1358" s="720"/>
      <c r="AD1358" s="341"/>
      <c r="AE1358" s="342"/>
      <c r="AF1358" s="342"/>
      <c r="AG1358" s="342"/>
      <c r="AH1358" s="343"/>
      <c r="AI1358" s="346"/>
      <c r="AJ1358" s="347"/>
      <c r="AK1358" s="347"/>
      <c r="AL1358" s="347"/>
      <c r="AM1358" s="347"/>
      <c r="AN1358" s="347"/>
      <c r="AO1358" s="347"/>
      <c r="AP1358" s="347"/>
      <c r="AQ1358" s="347"/>
      <c r="AR1358" s="347"/>
      <c r="AS1358" s="347"/>
      <c r="AT1358" s="347"/>
      <c r="AU1358" s="348"/>
      <c r="AV1358" s="697"/>
      <c r="AW1358" s="698"/>
      <c r="AX1358" s="698"/>
      <c r="AY1358" s="699"/>
    </row>
    <row r="1359" spans="2:51" ht="24.75" customHeight="1">
      <c r="B1359" s="313"/>
      <c r="C1359" s="314"/>
      <c r="D1359" s="314"/>
      <c r="E1359" s="314"/>
      <c r="F1359" s="314"/>
      <c r="G1359" s="315"/>
      <c r="H1359" s="341"/>
      <c r="I1359" s="342"/>
      <c r="J1359" s="342"/>
      <c r="K1359" s="342"/>
      <c r="L1359" s="343"/>
      <c r="M1359" s="346"/>
      <c r="N1359" s="347"/>
      <c r="O1359" s="347"/>
      <c r="P1359" s="347"/>
      <c r="Q1359" s="347"/>
      <c r="R1359" s="347"/>
      <c r="S1359" s="347"/>
      <c r="T1359" s="347"/>
      <c r="U1359" s="347"/>
      <c r="V1359" s="347"/>
      <c r="W1359" s="347"/>
      <c r="X1359" s="347"/>
      <c r="Y1359" s="348"/>
      <c r="Z1359" s="697"/>
      <c r="AA1359" s="698"/>
      <c r="AB1359" s="698"/>
      <c r="AC1359" s="698"/>
      <c r="AD1359" s="341"/>
      <c r="AE1359" s="342"/>
      <c r="AF1359" s="342"/>
      <c r="AG1359" s="342"/>
      <c r="AH1359" s="343"/>
      <c r="AI1359" s="346"/>
      <c r="AJ1359" s="347"/>
      <c r="AK1359" s="347"/>
      <c r="AL1359" s="347"/>
      <c r="AM1359" s="347"/>
      <c r="AN1359" s="347"/>
      <c r="AO1359" s="347"/>
      <c r="AP1359" s="347"/>
      <c r="AQ1359" s="347"/>
      <c r="AR1359" s="347"/>
      <c r="AS1359" s="347"/>
      <c r="AT1359" s="347"/>
      <c r="AU1359" s="348"/>
      <c r="AV1359" s="697"/>
      <c r="AW1359" s="698"/>
      <c r="AX1359" s="698"/>
      <c r="AY1359" s="699"/>
    </row>
    <row r="1360" spans="2:51" ht="24.75" customHeight="1">
      <c r="B1360" s="313"/>
      <c r="C1360" s="314"/>
      <c r="D1360" s="314"/>
      <c r="E1360" s="314"/>
      <c r="F1360" s="314"/>
      <c r="G1360" s="315"/>
      <c r="H1360" s="341"/>
      <c r="I1360" s="342"/>
      <c r="J1360" s="342"/>
      <c r="K1360" s="342"/>
      <c r="L1360" s="343"/>
      <c r="M1360" s="346"/>
      <c r="N1360" s="347"/>
      <c r="O1360" s="347"/>
      <c r="P1360" s="347"/>
      <c r="Q1360" s="347"/>
      <c r="R1360" s="347"/>
      <c r="S1360" s="347"/>
      <c r="T1360" s="347"/>
      <c r="U1360" s="347"/>
      <c r="V1360" s="347"/>
      <c r="W1360" s="347"/>
      <c r="X1360" s="347"/>
      <c r="Y1360" s="348"/>
      <c r="Z1360" s="697"/>
      <c r="AA1360" s="698"/>
      <c r="AB1360" s="698"/>
      <c r="AC1360" s="698"/>
      <c r="AD1360" s="341"/>
      <c r="AE1360" s="342"/>
      <c r="AF1360" s="342"/>
      <c r="AG1360" s="342"/>
      <c r="AH1360" s="343"/>
      <c r="AI1360" s="346"/>
      <c r="AJ1360" s="347"/>
      <c r="AK1360" s="347"/>
      <c r="AL1360" s="347"/>
      <c r="AM1360" s="347"/>
      <c r="AN1360" s="347"/>
      <c r="AO1360" s="347"/>
      <c r="AP1360" s="347"/>
      <c r="AQ1360" s="347"/>
      <c r="AR1360" s="347"/>
      <c r="AS1360" s="347"/>
      <c r="AT1360" s="347"/>
      <c r="AU1360" s="348"/>
      <c r="AV1360" s="697"/>
      <c r="AW1360" s="698"/>
      <c r="AX1360" s="698"/>
      <c r="AY1360" s="699"/>
    </row>
    <row r="1361" spans="2:51" ht="24.75" customHeight="1">
      <c r="B1361" s="313"/>
      <c r="C1361" s="314"/>
      <c r="D1361" s="314"/>
      <c r="E1361" s="314"/>
      <c r="F1361" s="314"/>
      <c r="G1361" s="315"/>
      <c r="H1361" s="341"/>
      <c r="I1361" s="342"/>
      <c r="J1361" s="342"/>
      <c r="K1361" s="342"/>
      <c r="L1361" s="343"/>
      <c r="M1361" s="346"/>
      <c r="N1361" s="347"/>
      <c r="O1361" s="347"/>
      <c r="P1361" s="347"/>
      <c r="Q1361" s="347"/>
      <c r="R1361" s="347"/>
      <c r="S1361" s="347"/>
      <c r="T1361" s="347"/>
      <c r="U1361" s="347"/>
      <c r="V1361" s="347"/>
      <c r="W1361" s="347"/>
      <c r="X1361" s="347"/>
      <c r="Y1361" s="348"/>
      <c r="Z1361" s="697"/>
      <c r="AA1361" s="698"/>
      <c r="AB1361" s="698"/>
      <c r="AC1361" s="698"/>
      <c r="AD1361" s="341"/>
      <c r="AE1361" s="342"/>
      <c r="AF1361" s="342"/>
      <c r="AG1361" s="342"/>
      <c r="AH1361" s="343"/>
      <c r="AI1361" s="346"/>
      <c r="AJ1361" s="347"/>
      <c r="AK1361" s="347"/>
      <c r="AL1361" s="347"/>
      <c r="AM1361" s="347"/>
      <c r="AN1361" s="347"/>
      <c r="AO1361" s="347"/>
      <c r="AP1361" s="347"/>
      <c r="AQ1361" s="347"/>
      <c r="AR1361" s="347"/>
      <c r="AS1361" s="347"/>
      <c r="AT1361" s="347"/>
      <c r="AU1361" s="348"/>
      <c r="AV1361" s="697"/>
      <c r="AW1361" s="698"/>
      <c r="AX1361" s="698"/>
      <c r="AY1361" s="699"/>
    </row>
    <row r="1362" spans="2:51" ht="24.75" customHeight="1">
      <c r="B1362" s="313"/>
      <c r="C1362" s="314"/>
      <c r="D1362" s="314"/>
      <c r="E1362" s="314"/>
      <c r="F1362" s="314"/>
      <c r="G1362" s="315"/>
      <c r="H1362" s="642"/>
      <c r="I1362" s="595"/>
      <c r="J1362" s="595"/>
      <c r="K1362" s="595"/>
      <c r="L1362" s="596"/>
      <c r="M1362" s="643"/>
      <c r="N1362" s="644"/>
      <c r="O1362" s="644"/>
      <c r="P1362" s="644"/>
      <c r="Q1362" s="644"/>
      <c r="R1362" s="644"/>
      <c r="S1362" s="644"/>
      <c r="T1362" s="644"/>
      <c r="U1362" s="644"/>
      <c r="V1362" s="644"/>
      <c r="W1362" s="644"/>
      <c r="X1362" s="644"/>
      <c r="Y1362" s="645"/>
      <c r="Z1362" s="646"/>
      <c r="AA1362" s="647"/>
      <c r="AB1362" s="647"/>
      <c r="AC1362" s="647"/>
      <c r="AD1362" s="642"/>
      <c r="AE1362" s="595"/>
      <c r="AF1362" s="595"/>
      <c r="AG1362" s="595"/>
      <c r="AH1362" s="596"/>
      <c r="AI1362" s="643"/>
      <c r="AJ1362" s="644"/>
      <c r="AK1362" s="644"/>
      <c r="AL1362" s="644"/>
      <c r="AM1362" s="644"/>
      <c r="AN1362" s="644"/>
      <c r="AO1362" s="644"/>
      <c r="AP1362" s="644"/>
      <c r="AQ1362" s="644"/>
      <c r="AR1362" s="644"/>
      <c r="AS1362" s="644"/>
      <c r="AT1362" s="644"/>
      <c r="AU1362" s="645"/>
      <c r="AV1362" s="646"/>
      <c r="AW1362" s="647"/>
      <c r="AX1362" s="647"/>
      <c r="AY1362" s="648"/>
    </row>
    <row r="1363" spans="2:51" ht="24.75" customHeight="1">
      <c r="B1363" s="313"/>
      <c r="C1363" s="314"/>
      <c r="D1363" s="314"/>
      <c r="E1363" s="314"/>
      <c r="F1363" s="314"/>
      <c r="G1363" s="315"/>
      <c r="H1363" s="716" t="s">
        <v>35</v>
      </c>
      <c r="I1363" s="368"/>
      <c r="J1363" s="368"/>
      <c r="K1363" s="368"/>
      <c r="L1363" s="368"/>
      <c r="M1363" s="717"/>
      <c r="N1363" s="718"/>
      <c r="O1363" s="718"/>
      <c r="P1363" s="718"/>
      <c r="Q1363" s="718"/>
      <c r="R1363" s="718"/>
      <c r="S1363" s="718"/>
      <c r="T1363" s="718"/>
      <c r="U1363" s="718"/>
      <c r="V1363" s="718"/>
      <c r="W1363" s="718"/>
      <c r="X1363" s="718"/>
      <c r="Y1363" s="719"/>
      <c r="Z1363" s="639">
        <f>SUM(Z1355:AC1362)</f>
        <v>0</v>
      </c>
      <c r="AA1363" s="640"/>
      <c r="AB1363" s="640"/>
      <c r="AC1363" s="736"/>
      <c r="AD1363" s="716" t="s">
        <v>35</v>
      </c>
      <c r="AE1363" s="368"/>
      <c r="AF1363" s="368"/>
      <c r="AG1363" s="368"/>
      <c r="AH1363" s="368"/>
      <c r="AI1363" s="717"/>
      <c r="AJ1363" s="718"/>
      <c r="AK1363" s="718"/>
      <c r="AL1363" s="718"/>
      <c r="AM1363" s="718"/>
      <c r="AN1363" s="718"/>
      <c r="AO1363" s="718"/>
      <c r="AP1363" s="718"/>
      <c r="AQ1363" s="718"/>
      <c r="AR1363" s="718"/>
      <c r="AS1363" s="718"/>
      <c r="AT1363" s="718"/>
      <c r="AU1363" s="719"/>
      <c r="AV1363" s="639">
        <f>SUM(AV1355:AY1362)</f>
        <v>0</v>
      </c>
      <c r="AW1363" s="640"/>
      <c r="AX1363" s="640"/>
      <c r="AY1363" s="641"/>
    </row>
    <row r="1364" spans="2:51" ht="24.75" customHeight="1">
      <c r="B1364" s="313"/>
      <c r="C1364" s="314"/>
      <c r="D1364" s="314"/>
      <c r="E1364" s="314"/>
      <c r="F1364" s="314"/>
      <c r="G1364" s="315"/>
      <c r="H1364" s="721" t="s">
        <v>1285</v>
      </c>
      <c r="I1364" s="724"/>
      <c r="J1364" s="724"/>
      <c r="K1364" s="724"/>
      <c r="L1364" s="724"/>
      <c r="M1364" s="724"/>
      <c r="N1364" s="724"/>
      <c r="O1364" s="724"/>
      <c r="P1364" s="724"/>
      <c r="Q1364" s="724"/>
      <c r="R1364" s="724"/>
      <c r="S1364" s="724"/>
      <c r="T1364" s="724"/>
      <c r="U1364" s="724"/>
      <c r="V1364" s="724"/>
      <c r="W1364" s="724"/>
      <c r="X1364" s="724"/>
      <c r="Y1364" s="724"/>
      <c r="Z1364" s="724"/>
      <c r="AA1364" s="724"/>
      <c r="AB1364" s="724"/>
      <c r="AC1364" s="737"/>
      <c r="AD1364" s="721" t="s">
        <v>1284</v>
      </c>
      <c r="AE1364" s="724"/>
      <c r="AF1364" s="724"/>
      <c r="AG1364" s="724"/>
      <c r="AH1364" s="724"/>
      <c r="AI1364" s="724"/>
      <c r="AJ1364" s="724"/>
      <c r="AK1364" s="724"/>
      <c r="AL1364" s="724"/>
      <c r="AM1364" s="724"/>
      <c r="AN1364" s="724"/>
      <c r="AO1364" s="724"/>
      <c r="AP1364" s="724"/>
      <c r="AQ1364" s="724"/>
      <c r="AR1364" s="724"/>
      <c r="AS1364" s="724"/>
      <c r="AT1364" s="724"/>
      <c r="AU1364" s="724"/>
      <c r="AV1364" s="724"/>
      <c r="AW1364" s="724"/>
      <c r="AX1364" s="724"/>
      <c r="AY1364" s="725"/>
    </row>
    <row r="1365" spans="2:51" ht="24.75" customHeight="1">
      <c r="B1365" s="313"/>
      <c r="C1365" s="314"/>
      <c r="D1365" s="314"/>
      <c r="E1365" s="314"/>
      <c r="F1365" s="314"/>
      <c r="G1365" s="315"/>
      <c r="H1365" s="726" t="s">
        <v>60</v>
      </c>
      <c r="I1365" s="519"/>
      <c r="J1365" s="519"/>
      <c r="K1365" s="519"/>
      <c r="L1365" s="519"/>
      <c r="M1365" s="329" t="s">
        <v>143</v>
      </c>
      <c r="N1365" s="290"/>
      <c r="O1365" s="290"/>
      <c r="P1365" s="290"/>
      <c r="Q1365" s="290"/>
      <c r="R1365" s="290"/>
      <c r="S1365" s="290"/>
      <c r="T1365" s="290"/>
      <c r="U1365" s="290"/>
      <c r="V1365" s="290"/>
      <c r="W1365" s="290"/>
      <c r="X1365" s="290"/>
      <c r="Y1365" s="731"/>
      <c r="Z1365" s="323" t="s">
        <v>144</v>
      </c>
      <c r="AA1365" s="732"/>
      <c r="AB1365" s="732"/>
      <c r="AC1365" s="738"/>
      <c r="AD1365" s="726" t="s">
        <v>60</v>
      </c>
      <c r="AE1365" s="519"/>
      <c r="AF1365" s="519"/>
      <c r="AG1365" s="519"/>
      <c r="AH1365" s="519"/>
      <c r="AI1365" s="329" t="s">
        <v>143</v>
      </c>
      <c r="AJ1365" s="290"/>
      <c r="AK1365" s="290"/>
      <c r="AL1365" s="290"/>
      <c r="AM1365" s="290"/>
      <c r="AN1365" s="290"/>
      <c r="AO1365" s="290"/>
      <c r="AP1365" s="290"/>
      <c r="AQ1365" s="290"/>
      <c r="AR1365" s="290"/>
      <c r="AS1365" s="290"/>
      <c r="AT1365" s="290"/>
      <c r="AU1365" s="731"/>
      <c r="AV1365" s="323" t="s">
        <v>144</v>
      </c>
      <c r="AW1365" s="732"/>
      <c r="AX1365" s="732"/>
      <c r="AY1365" s="733"/>
    </row>
    <row r="1366" spans="2:51" ht="24.75" customHeight="1">
      <c r="B1366" s="313"/>
      <c r="C1366" s="314"/>
      <c r="D1366" s="314"/>
      <c r="E1366" s="314"/>
      <c r="F1366" s="314"/>
      <c r="G1366" s="315"/>
      <c r="H1366" s="703"/>
      <c r="I1366" s="600"/>
      <c r="J1366" s="600"/>
      <c r="K1366" s="600"/>
      <c r="L1366" s="601"/>
      <c r="M1366" s="704"/>
      <c r="N1366" s="734"/>
      <c r="O1366" s="734"/>
      <c r="P1366" s="734"/>
      <c r="Q1366" s="734"/>
      <c r="R1366" s="734"/>
      <c r="S1366" s="734"/>
      <c r="T1366" s="734"/>
      <c r="U1366" s="734"/>
      <c r="V1366" s="734"/>
      <c r="W1366" s="734"/>
      <c r="X1366" s="734"/>
      <c r="Y1366" s="735"/>
      <c r="Z1366" s="694"/>
      <c r="AA1366" s="695"/>
      <c r="AB1366" s="695"/>
      <c r="AC1366" s="739"/>
      <c r="AD1366" s="703"/>
      <c r="AE1366" s="600"/>
      <c r="AF1366" s="600"/>
      <c r="AG1366" s="600"/>
      <c r="AH1366" s="601"/>
      <c r="AI1366" s="704"/>
      <c r="AJ1366" s="734"/>
      <c r="AK1366" s="734"/>
      <c r="AL1366" s="734"/>
      <c r="AM1366" s="734"/>
      <c r="AN1366" s="734"/>
      <c r="AO1366" s="734"/>
      <c r="AP1366" s="734"/>
      <c r="AQ1366" s="734"/>
      <c r="AR1366" s="734"/>
      <c r="AS1366" s="734"/>
      <c r="AT1366" s="734"/>
      <c r="AU1366" s="735"/>
      <c r="AV1366" s="694"/>
      <c r="AW1366" s="695"/>
      <c r="AX1366" s="695"/>
      <c r="AY1366" s="696"/>
    </row>
    <row r="1367" spans="2:51" ht="24.75" customHeight="1">
      <c r="B1367" s="313"/>
      <c r="C1367" s="314"/>
      <c r="D1367" s="314"/>
      <c r="E1367" s="314"/>
      <c r="F1367" s="314"/>
      <c r="G1367" s="315"/>
      <c r="H1367" s="341"/>
      <c r="I1367" s="342"/>
      <c r="J1367" s="342"/>
      <c r="K1367" s="342"/>
      <c r="L1367" s="343"/>
      <c r="M1367" s="346"/>
      <c r="N1367" s="347"/>
      <c r="O1367" s="347"/>
      <c r="P1367" s="347"/>
      <c r="Q1367" s="347"/>
      <c r="R1367" s="347"/>
      <c r="S1367" s="347"/>
      <c r="T1367" s="347"/>
      <c r="U1367" s="347"/>
      <c r="V1367" s="347"/>
      <c r="W1367" s="347"/>
      <c r="X1367" s="347"/>
      <c r="Y1367" s="348"/>
      <c r="Z1367" s="697"/>
      <c r="AA1367" s="698"/>
      <c r="AB1367" s="698"/>
      <c r="AC1367" s="720"/>
      <c r="AD1367" s="341"/>
      <c r="AE1367" s="342"/>
      <c r="AF1367" s="342"/>
      <c r="AG1367" s="342"/>
      <c r="AH1367" s="343"/>
      <c r="AI1367" s="346"/>
      <c r="AJ1367" s="347"/>
      <c r="AK1367" s="347"/>
      <c r="AL1367" s="347"/>
      <c r="AM1367" s="347"/>
      <c r="AN1367" s="347"/>
      <c r="AO1367" s="347"/>
      <c r="AP1367" s="347"/>
      <c r="AQ1367" s="347"/>
      <c r="AR1367" s="347"/>
      <c r="AS1367" s="347"/>
      <c r="AT1367" s="347"/>
      <c r="AU1367" s="348"/>
      <c r="AV1367" s="697"/>
      <c r="AW1367" s="698"/>
      <c r="AX1367" s="698"/>
      <c r="AY1367" s="699"/>
    </row>
    <row r="1368" spans="2:51" ht="24.75" customHeight="1">
      <c r="B1368" s="313"/>
      <c r="C1368" s="314"/>
      <c r="D1368" s="314"/>
      <c r="E1368" s="314"/>
      <c r="F1368" s="314"/>
      <c r="G1368" s="315"/>
      <c r="H1368" s="341"/>
      <c r="I1368" s="342"/>
      <c r="J1368" s="342"/>
      <c r="K1368" s="342"/>
      <c r="L1368" s="343"/>
      <c r="M1368" s="346"/>
      <c r="N1368" s="347"/>
      <c r="O1368" s="347"/>
      <c r="P1368" s="347"/>
      <c r="Q1368" s="347"/>
      <c r="R1368" s="347"/>
      <c r="S1368" s="347"/>
      <c r="T1368" s="347"/>
      <c r="U1368" s="347"/>
      <c r="V1368" s="347"/>
      <c r="W1368" s="347"/>
      <c r="X1368" s="347"/>
      <c r="Y1368" s="348"/>
      <c r="Z1368" s="697"/>
      <c r="AA1368" s="698"/>
      <c r="AB1368" s="698"/>
      <c r="AC1368" s="720"/>
      <c r="AD1368" s="341"/>
      <c r="AE1368" s="342"/>
      <c r="AF1368" s="342"/>
      <c r="AG1368" s="342"/>
      <c r="AH1368" s="343"/>
      <c r="AI1368" s="346"/>
      <c r="AJ1368" s="347"/>
      <c r="AK1368" s="347"/>
      <c r="AL1368" s="347"/>
      <c r="AM1368" s="347"/>
      <c r="AN1368" s="347"/>
      <c r="AO1368" s="347"/>
      <c r="AP1368" s="347"/>
      <c r="AQ1368" s="347"/>
      <c r="AR1368" s="347"/>
      <c r="AS1368" s="347"/>
      <c r="AT1368" s="347"/>
      <c r="AU1368" s="348"/>
      <c r="AV1368" s="697"/>
      <c r="AW1368" s="698"/>
      <c r="AX1368" s="698"/>
      <c r="AY1368" s="699"/>
    </row>
    <row r="1369" spans="2:51" ht="24.75" customHeight="1">
      <c r="B1369" s="313"/>
      <c r="C1369" s="314"/>
      <c r="D1369" s="314"/>
      <c r="E1369" s="314"/>
      <c r="F1369" s="314"/>
      <c r="G1369" s="315"/>
      <c r="H1369" s="341"/>
      <c r="I1369" s="342"/>
      <c r="J1369" s="342"/>
      <c r="K1369" s="342"/>
      <c r="L1369" s="343"/>
      <c r="M1369" s="346"/>
      <c r="N1369" s="347"/>
      <c r="O1369" s="347"/>
      <c r="P1369" s="347"/>
      <c r="Q1369" s="347"/>
      <c r="R1369" s="347"/>
      <c r="S1369" s="347"/>
      <c r="T1369" s="347"/>
      <c r="U1369" s="347"/>
      <c r="V1369" s="347"/>
      <c r="W1369" s="347"/>
      <c r="X1369" s="347"/>
      <c r="Y1369" s="348"/>
      <c r="Z1369" s="697"/>
      <c r="AA1369" s="698"/>
      <c r="AB1369" s="698"/>
      <c r="AC1369" s="720"/>
      <c r="AD1369" s="341"/>
      <c r="AE1369" s="342"/>
      <c r="AF1369" s="342"/>
      <c r="AG1369" s="342"/>
      <c r="AH1369" s="343"/>
      <c r="AI1369" s="346"/>
      <c r="AJ1369" s="347"/>
      <c r="AK1369" s="347"/>
      <c r="AL1369" s="347"/>
      <c r="AM1369" s="347"/>
      <c r="AN1369" s="347"/>
      <c r="AO1369" s="347"/>
      <c r="AP1369" s="347"/>
      <c r="AQ1369" s="347"/>
      <c r="AR1369" s="347"/>
      <c r="AS1369" s="347"/>
      <c r="AT1369" s="347"/>
      <c r="AU1369" s="348"/>
      <c r="AV1369" s="697"/>
      <c r="AW1369" s="698"/>
      <c r="AX1369" s="698"/>
      <c r="AY1369" s="699"/>
    </row>
    <row r="1370" spans="2:51" ht="24.75" customHeight="1">
      <c r="B1370" s="313"/>
      <c r="C1370" s="314"/>
      <c r="D1370" s="314"/>
      <c r="E1370" s="314"/>
      <c r="F1370" s="314"/>
      <c r="G1370" s="315"/>
      <c r="H1370" s="341"/>
      <c r="I1370" s="342"/>
      <c r="J1370" s="342"/>
      <c r="K1370" s="342"/>
      <c r="L1370" s="343"/>
      <c r="M1370" s="346"/>
      <c r="N1370" s="347"/>
      <c r="O1370" s="347"/>
      <c r="P1370" s="347"/>
      <c r="Q1370" s="347"/>
      <c r="R1370" s="347"/>
      <c r="S1370" s="347"/>
      <c r="T1370" s="347"/>
      <c r="U1370" s="347"/>
      <c r="V1370" s="347"/>
      <c r="W1370" s="347"/>
      <c r="X1370" s="347"/>
      <c r="Y1370" s="348"/>
      <c r="Z1370" s="697"/>
      <c r="AA1370" s="698"/>
      <c r="AB1370" s="698"/>
      <c r="AC1370" s="698"/>
      <c r="AD1370" s="341"/>
      <c r="AE1370" s="342"/>
      <c r="AF1370" s="342"/>
      <c r="AG1370" s="342"/>
      <c r="AH1370" s="343"/>
      <c r="AI1370" s="346"/>
      <c r="AJ1370" s="347"/>
      <c r="AK1370" s="347"/>
      <c r="AL1370" s="347"/>
      <c r="AM1370" s="347"/>
      <c r="AN1370" s="347"/>
      <c r="AO1370" s="347"/>
      <c r="AP1370" s="347"/>
      <c r="AQ1370" s="347"/>
      <c r="AR1370" s="347"/>
      <c r="AS1370" s="347"/>
      <c r="AT1370" s="347"/>
      <c r="AU1370" s="348"/>
      <c r="AV1370" s="697"/>
      <c r="AW1370" s="698"/>
      <c r="AX1370" s="698"/>
      <c r="AY1370" s="699"/>
    </row>
    <row r="1371" spans="2:51" ht="24.75" customHeight="1">
      <c r="B1371" s="313"/>
      <c r="C1371" s="314"/>
      <c r="D1371" s="314"/>
      <c r="E1371" s="314"/>
      <c r="F1371" s="314"/>
      <c r="G1371" s="315"/>
      <c r="H1371" s="341"/>
      <c r="I1371" s="342"/>
      <c r="J1371" s="342"/>
      <c r="K1371" s="342"/>
      <c r="L1371" s="343"/>
      <c r="M1371" s="346"/>
      <c r="N1371" s="347"/>
      <c r="O1371" s="347"/>
      <c r="P1371" s="347"/>
      <c r="Q1371" s="347"/>
      <c r="R1371" s="347"/>
      <c r="S1371" s="347"/>
      <c r="T1371" s="347"/>
      <c r="U1371" s="347"/>
      <c r="V1371" s="347"/>
      <c r="W1371" s="347"/>
      <c r="X1371" s="347"/>
      <c r="Y1371" s="348"/>
      <c r="Z1371" s="697"/>
      <c r="AA1371" s="698"/>
      <c r="AB1371" s="698"/>
      <c r="AC1371" s="698"/>
      <c r="AD1371" s="341"/>
      <c r="AE1371" s="342"/>
      <c r="AF1371" s="342"/>
      <c r="AG1371" s="342"/>
      <c r="AH1371" s="343"/>
      <c r="AI1371" s="346"/>
      <c r="AJ1371" s="347"/>
      <c r="AK1371" s="347"/>
      <c r="AL1371" s="347"/>
      <c r="AM1371" s="347"/>
      <c r="AN1371" s="347"/>
      <c r="AO1371" s="347"/>
      <c r="AP1371" s="347"/>
      <c r="AQ1371" s="347"/>
      <c r="AR1371" s="347"/>
      <c r="AS1371" s="347"/>
      <c r="AT1371" s="347"/>
      <c r="AU1371" s="348"/>
      <c r="AV1371" s="697"/>
      <c r="AW1371" s="698"/>
      <c r="AX1371" s="698"/>
      <c r="AY1371" s="699"/>
    </row>
    <row r="1372" spans="2:51" ht="24.75" customHeight="1">
      <c r="B1372" s="313"/>
      <c r="C1372" s="314"/>
      <c r="D1372" s="314"/>
      <c r="E1372" s="314"/>
      <c r="F1372" s="314"/>
      <c r="G1372" s="315"/>
      <c r="H1372" s="341"/>
      <c r="I1372" s="342"/>
      <c r="J1372" s="342"/>
      <c r="K1372" s="342"/>
      <c r="L1372" s="343"/>
      <c r="M1372" s="346"/>
      <c r="N1372" s="347"/>
      <c r="O1372" s="347"/>
      <c r="P1372" s="347"/>
      <c r="Q1372" s="347"/>
      <c r="R1372" s="347"/>
      <c r="S1372" s="347"/>
      <c r="T1372" s="347"/>
      <c r="U1372" s="347"/>
      <c r="V1372" s="347"/>
      <c r="W1372" s="347"/>
      <c r="X1372" s="347"/>
      <c r="Y1372" s="348"/>
      <c r="Z1372" s="697"/>
      <c r="AA1372" s="698"/>
      <c r="AB1372" s="698"/>
      <c r="AC1372" s="698"/>
      <c r="AD1372" s="341"/>
      <c r="AE1372" s="342"/>
      <c r="AF1372" s="342"/>
      <c r="AG1372" s="342"/>
      <c r="AH1372" s="343"/>
      <c r="AI1372" s="346"/>
      <c r="AJ1372" s="347"/>
      <c r="AK1372" s="347"/>
      <c r="AL1372" s="347"/>
      <c r="AM1372" s="347"/>
      <c r="AN1372" s="347"/>
      <c r="AO1372" s="347"/>
      <c r="AP1372" s="347"/>
      <c r="AQ1372" s="347"/>
      <c r="AR1372" s="347"/>
      <c r="AS1372" s="347"/>
      <c r="AT1372" s="347"/>
      <c r="AU1372" s="348"/>
      <c r="AV1372" s="697"/>
      <c r="AW1372" s="698"/>
      <c r="AX1372" s="698"/>
      <c r="AY1372" s="699"/>
    </row>
    <row r="1373" spans="2:51" ht="24.75" customHeight="1">
      <c r="B1373" s="313"/>
      <c r="C1373" s="314"/>
      <c r="D1373" s="314"/>
      <c r="E1373" s="314"/>
      <c r="F1373" s="314"/>
      <c r="G1373" s="315"/>
      <c r="H1373" s="642"/>
      <c r="I1373" s="595"/>
      <c r="J1373" s="595"/>
      <c r="K1373" s="595"/>
      <c r="L1373" s="596"/>
      <c r="M1373" s="643"/>
      <c r="N1373" s="644"/>
      <c r="O1373" s="644"/>
      <c r="P1373" s="644"/>
      <c r="Q1373" s="644"/>
      <c r="R1373" s="644"/>
      <c r="S1373" s="644"/>
      <c r="T1373" s="644"/>
      <c r="U1373" s="644"/>
      <c r="V1373" s="644"/>
      <c r="W1373" s="644"/>
      <c r="X1373" s="644"/>
      <c r="Y1373" s="645"/>
      <c r="Z1373" s="646"/>
      <c r="AA1373" s="647"/>
      <c r="AB1373" s="647"/>
      <c r="AC1373" s="647"/>
      <c r="AD1373" s="642"/>
      <c r="AE1373" s="595"/>
      <c r="AF1373" s="595"/>
      <c r="AG1373" s="595"/>
      <c r="AH1373" s="596"/>
      <c r="AI1373" s="643"/>
      <c r="AJ1373" s="644"/>
      <c r="AK1373" s="644"/>
      <c r="AL1373" s="644"/>
      <c r="AM1373" s="644"/>
      <c r="AN1373" s="644"/>
      <c r="AO1373" s="644"/>
      <c r="AP1373" s="644"/>
      <c r="AQ1373" s="644"/>
      <c r="AR1373" s="644"/>
      <c r="AS1373" s="644"/>
      <c r="AT1373" s="644"/>
      <c r="AU1373" s="645"/>
      <c r="AV1373" s="646"/>
      <c r="AW1373" s="647"/>
      <c r="AX1373" s="647"/>
      <c r="AY1373" s="648"/>
    </row>
    <row r="1374" spans="2:51" ht="24.75" customHeight="1">
      <c r="B1374" s="313"/>
      <c r="C1374" s="314"/>
      <c r="D1374" s="314"/>
      <c r="E1374" s="314"/>
      <c r="F1374" s="314"/>
      <c r="G1374" s="315"/>
      <c r="H1374" s="716" t="s">
        <v>35</v>
      </c>
      <c r="I1374" s="368"/>
      <c r="J1374" s="368"/>
      <c r="K1374" s="368"/>
      <c r="L1374" s="368"/>
      <c r="M1374" s="717"/>
      <c r="N1374" s="718"/>
      <c r="O1374" s="718"/>
      <c r="P1374" s="718"/>
      <c r="Q1374" s="718"/>
      <c r="R1374" s="718"/>
      <c r="S1374" s="718"/>
      <c r="T1374" s="718"/>
      <c r="U1374" s="718"/>
      <c r="V1374" s="718"/>
      <c r="W1374" s="718"/>
      <c r="X1374" s="718"/>
      <c r="Y1374" s="719"/>
      <c r="Z1374" s="639">
        <f>SUM(Z1366:AC1373)</f>
        <v>0</v>
      </c>
      <c r="AA1374" s="640"/>
      <c r="AB1374" s="640"/>
      <c r="AC1374" s="736"/>
      <c r="AD1374" s="716" t="s">
        <v>35</v>
      </c>
      <c r="AE1374" s="368"/>
      <c r="AF1374" s="368"/>
      <c r="AG1374" s="368"/>
      <c r="AH1374" s="368"/>
      <c r="AI1374" s="717"/>
      <c r="AJ1374" s="718"/>
      <c r="AK1374" s="718"/>
      <c r="AL1374" s="718"/>
      <c r="AM1374" s="718"/>
      <c r="AN1374" s="718"/>
      <c r="AO1374" s="718"/>
      <c r="AP1374" s="718"/>
      <c r="AQ1374" s="718"/>
      <c r="AR1374" s="718"/>
      <c r="AS1374" s="718"/>
      <c r="AT1374" s="718"/>
      <c r="AU1374" s="719"/>
      <c r="AV1374" s="639">
        <f>SUM(AV1366:AY1373)</f>
        <v>0</v>
      </c>
      <c r="AW1374" s="640"/>
      <c r="AX1374" s="640"/>
      <c r="AY1374" s="641"/>
    </row>
    <row r="1375" spans="2:51" ht="24.75" customHeight="1">
      <c r="B1375" s="313"/>
      <c r="C1375" s="314"/>
      <c r="D1375" s="314"/>
      <c r="E1375" s="314"/>
      <c r="F1375" s="314"/>
      <c r="G1375" s="315"/>
      <c r="H1375" s="721" t="s">
        <v>1283</v>
      </c>
      <c r="I1375" s="724"/>
      <c r="J1375" s="724"/>
      <c r="K1375" s="724"/>
      <c r="L1375" s="724"/>
      <c r="M1375" s="724"/>
      <c r="N1375" s="724"/>
      <c r="O1375" s="724"/>
      <c r="P1375" s="724"/>
      <c r="Q1375" s="724"/>
      <c r="R1375" s="724"/>
      <c r="S1375" s="724"/>
      <c r="T1375" s="724"/>
      <c r="U1375" s="724"/>
      <c r="V1375" s="724"/>
      <c r="W1375" s="724"/>
      <c r="X1375" s="724"/>
      <c r="Y1375" s="724"/>
      <c r="Z1375" s="724"/>
      <c r="AA1375" s="724"/>
      <c r="AB1375" s="724"/>
      <c r="AC1375" s="737"/>
      <c r="AD1375" s="721" t="s">
        <v>1282</v>
      </c>
      <c r="AE1375" s="724"/>
      <c r="AF1375" s="724"/>
      <c r="AG1375" s="724"/>
      <c r="AH1375" s="724"/>
      <c r="AI1375" s="724"/>
      <c r="AJ1375" s="724"/>
      <c r="AK1375" s="724"/>
      <c r="AL1375" s="724"/>
      <c r="AM1375" s="724"/>
      <c r="AN1375" s="724"/>
      <c r="AO1375" s="724"/>
      <c r="AP1375" s="724"/>
      <c r="AQ1375" s="724"/>
      <c r="AR1375" s="724"/>
      <c r="AS1375" s="724"/>
      <c r="AT1375" s="724"/>
      <c r="AU1375" s="724"/>
      <c r="AV1375" s="724"/>
      <c r="AW1375" s="724"/>
      <c r="AX1375" s="724"/>
      <c r="AY1375" s="725"/>
    </row>
    <row r="1376" spans="2:51" ht="24.75" customHeight="1">
      <c r="B1376" s="313"/>
      <c r="C1376" s="314"/>
      <c r="D1376" s="314"/>
      <c r="E1376" s="314"/>
      <c r="F1376" s="314"/>
      <c r="G1376" s="315"/>
      <c r="H1376" s="726" t="s">
        <v>60</v>
      </c>
      <c r="I1376" s="519"/>
      <c r="J1376" s="519"/>
      <c r="K1376" s="519"/>
      <c r="L1376" s="519"/>
      <c r="M1376" s="329" t="s">
        <v>143</v>
      </c>
      <c r="N1376" s="290"/>
      <c r="O1376" s="290"/>
      <c r="P1376" s="290"/>
      <c r="Q1376" s="290"/>
      <c r="R1376" s="290"/>
      <c r="S1376" s="290"/>
      <c r="T1376" s="290"/>
      <c r="U1376" s="290"/>
      <c r="V1376" s="290"/>
      <c r="W1376" s="290"/>
      <c r="X1376" s="290"/>
      <c r="Y1376" s="731"/>
      <c r="Z1376" s="323" t="s">
        <v>144</v>
      </c>
      <c r="AA1376" s="732"/>
      <c r="AB1376" s="732"/>
      <c r="AC1376" s="738"/>
      <c r="AD1376" s="726" t="s">
        <v>60</v>
      </c>
      <c r="AE1376" s="519"/>
      <c r="AF1376" s="519"/>
      <c r="AG1376" s="519"/>
      <c r="AH1376" s="519"/>
      <c r="AI1376" s="329" t="s">
        <v>143</v>
      </c>
      <c r="AJ1376" s="290"/>
      <c r="AK1376" s="290"/>
      <c r="AL1376" s="290"/>
      <c r="AM1376" s="290"/>
      <c r="AN1376" s="290"/>
      <c r="AO1376" s="290"/>
      <c r="AP1376" s="290"/>
      <c r="AQ1376" s="290"/>
      <c r="AR1376" s="290"/>
      <c r="AS1376" s="290"/>
      <c r="AT1376" s="290"/>
      <c r="AU1376" s="731"/>
      <c r="AV1376" s="323" t="s">
        <v>144</v>
      </c>
      <c r="AW1376" s="732"/>
      <c r="AX1376" s="732"/>
      <c r="AY1376" s="733"/>
    </row>
    <row r="1377" spans="2:51" ht="24.75" customHeight="1">
      <c r="B1377" s="313"/>
      <c r="C1377" s="314"/>
      <c r="D1377" s="314"/>
      <c r="E1377" s="314"/>
      <c r="F1377" s="314"/>
      <c r="G1377" s="315"/>
      <c r="H1377" s="703"/>
      <c r="I1377" s="600"/>
      <c r="J1377" s="600"/>
      <c r="K1377" s="600"/>
      <c r="L1377" s="601"/>
      <c r="M1377" s="704"/>
      <c r="N1377" s="734"/>
      <c r="O1377" s="734"/>
      <c r="P1377" s="734"/>
      <c r="Q1377" s="734"/>
      <c r="R1377" s="734"/>
      <c r="S1377" s="734"/>
      <c r="T1377" s="734"/>
      <c r="U1377" s="734"/>
      <c r="V1377" s="734"/>
      <c r="W1377" s="734"/>
      <c r="X1377" s="734"/>
      <c r="Y1377" s="735"/>
      <c r="Z1377" s="694"/>
      <c r="AA1377" s="695"/>
      <c r="AB1377" s="695"/>
      <c r="AC1377" s="739"/>
      <c r="AD1377" s="703"/>
      <c r="AE1377" s="600"/>
      <c r="AF1377" s="600"/>
      <c r="AG1377" s="600"/>
      <c r="AH1377" s="601"/>
      <c r="AI1377" s="704"/>
      <c r="AJ1377" s="734"/>
      <c r="AK1377" s="734"/>
      <c r="AL1377" s="734"/>
      <c r="AM1377" s="734"/>
      <c r="AN1377" s="734"/>
      <c r="AO1377" s="734"/>
      <c r="AP1377" s="734"/>
      <c r="AQ1377" s="734"/>
      <c r="AR1377" s="734"/>
      <c r="AS1377" s="734"/>
      <c r="AT1377" s="734"/>
      <c r="AU1377" s="735"/>
      <c r="AV1377" s="694"/>
      <c r="AW1377" s="695"/>
      <c r="AX1377" s="695"/>
      <c r="AY1377" s="696"/>
    </row>
    <row r="1378" spans="2:51" ht="24.75" customHeight="1">
      <c r="B1378" s="313"/>
      <c r="C1378" s="314"/>
      <c r="D1378" s="314"/>
      <c r="E1378" s="314"/>
      <c r="F1378" s="314"/>
      <c r="G1378" s="315"/>
      <c r="H1378" s="341"/>
      <c r="I1378" s="342"/>
      <c r="J1378" s="342"/>
      <c r="K1378" s="342"/>
      <c r="L1378" s="343"/>
      <c r="M1378" s="346"/>
      <c r="N1378" s="347"/>
      <c r="O1378" s="347"/>
      <c r="P1378" s="347"/>
      <c r="Q1378" s="347"/>
      <c r="R1378" s="347"/>
      <c r="S1378" s="347"/>
      <c r="T1378" s="347"/>
      <c r="U1378" s="347"/>
      <c r="V1378" s="347"/>
      <c r="W1378" s="347"/>
      <c r="X1378" s="347"/>
      <c r="Y1378" s="348"/>
      <c r="Z1378" s="697"/>
      <c r="AA1378" s="698"/>
      <c r="AB1378" s="698"/>
      <c r="AC1378" s="720"/>
      <c r="AD1378" s="341"/>
      <c r="AE1378" s="342"/>
      <c r="AF1378" s="342"/>
      <c r="AG1378" s="342"/>
      <c r="AH1378" s="343"/>
      <c r="AI1378" s="346"/>
      <c r="AJ1378" s="347"/>
      <c r="AK1378" s="347"/>
      <c r="AL1378" s="347"/>
      <c r="AM1378" s="347"/>
      <c r="AN1378" s="347"/>
      <c r="AO1378" s="347"/>
      <c r="AP1378" s="347"/>
      <c r="AQ1378" s="347"/>
      <c r="AR1378" s="347"/>
      <c r="AS1378" s="347"/>
      <c r="AT1378" s="347"/>
      <c r="AU1378" s="348"/>
      <c r="AV1378" s="697"/>
      <c r="AW1378" s="698"/>
      <c r="AX1378" s="698"/>
      <c r="AY1378" s="699"/>
    </row>
    <row r="1379" spans="2:51" ht="24.75" customHeight="1">
      <c r="B1379" s="313"/>
      <c r="C1379" s="314"/>
      <c r="D1379" s="314"/>
      <c r="E1379" s="314"/>
      <c r="F1379" s="314"/>
      <c r="G1379" s="315"/>
      <c r="H1379" s="341"/>
      <c r="I1379" s="342"/>
      <c r="J1379" s="342"/>
      <c r="K1379" s="342"/>
      <c r="L1379" s="343"/>
      <c r="M1379" s="346"/>
      <c r="N1379" s="347"/>
      <c r="O1379" s="347"/>
      <c r="P1379" s="347"/>
      <c r="Q1379" s="347"/>
      <c r="R1379" s="347"/>
      <c r="S1379" s="347"/>
      <c r="T1379" s="347"/>
      <c r="U1379" s="347"/>
      <c r="V1379" s="347"/>
      <c r="W1379" s="347"/>
      <c r="X1379" s="347"/>
      <c r="Y1379" s="348"/>
      <c r="Z1379" s="697"/>
      <c r="AA1379" s="698"/>
      <c r="AB1379" s="698"/>
      <c r="AC1379" s="720"/>
      <c r="AD1379" s="341"/>
      <c r="AE1379" s="342"/>
      <c r="AF1379" s="342"/>
      <c r="AG1379" s="342"/>
      <c r="AH1379" s="343"/>
      <c r="AI1379" s="346"/>
      <c r="AJ1379" s="347"/>
      <c r="AK1379" s="347"/>
      <c r="AL1379" s="347"/>
      <c r="AM1379" s="347"/>
      <c r="AN1379" s="347"/>
      <c r="AO1379" s="347"/>
      <c r="AP1379" s="347"/>
      <c r="AQ1379" s="347"/>
      <c r="AR1379" s="347"/>
      <c r="AS1379" s="347"/>
      <c r="AT1379" s="347"/>
      <c r="AU1379" s="348"/>
      <c r="AV1379" s="697"/>
      <c r="AW1379" s="698"/>
      <c r="AX1379" s="698"/>
      <c r="AY1379" s="699"/>
    </row>
    <row r="1380" spans="2:51" ht="24.75" customHeight="1">
      <c r="B1380" s="313"/>
      <c r="C1380" s="314"/>
      <c r="D1380" s="314"/>
      <c r="E1380" s="314"/>
      <c r="F1380" s="314"/>
      <c r="G1380" s="315"/>
      <c r="H1380" s="341"/>
      <c r="I1380" s="342"/>
      <c r="J1380" s="342"/>
      <c r="K1380" s="342"/>
      <c r="L1380" s="343"/>
      <c r="M1380" s="346"/>
      <c r="N1380" s="347"/>
      <c r="O1380" s="347"/>
      <c r="P1380" s="347"/>
      <c r="Q1380" s="347"/>
      <c r="R1380" s="347"/>
      <c r="S1380" s="347"/>
      <c r="T1380" s="347"/>
      <c r="U1380" s="347"/>
      <c r="V1380" s="347"/>
      <c r="W1380" s="347"/>
      <c r="X1380" s="347"/>
      <c r="Y1380" s="348"/>
      <c r="Z1380" s="697"/>
      <c r="AA1380" s="698"/>
      <c r="AB1380" s="698"/>
      <c r="AC1380" s="720"/>
      <c r="AD1380" s="341"/>
      <c r="AE1380" s="342"/>
      <c r="AF1380" s="342"/>
      <c r="AG1380" s="342"/>
      <c r="AH1380" s="343"/>
      <c r="AI1380" s="346"/>
      <c r="AJ1380" s="347"/>
      <c r="AK1380" s="347"/>
      <c r="AL1380" s="347"/>
      <c r="AM1380" s="347"/>
      <c r="AN1380" s="347"/>
      <c r="AO1380" s="347"/>
      <c r="AP1380" s="347"/>
      <c r="AQ1380" s="347"/>
      <c r="AR1380" s="347"/>
      <c r="AS1380" s="347"/>
      <c r="AT1380" s="347"/>
      <c r="AU1380" s="348"/>
      <c r="AV1380" s="697"/>
      <c r="AW1380" s="698"/>
      <c r="AX1380" s="698"/>
      <c r="AY1380" s="699"/>
    </row>
    <row r="1381" spans="2:51" ht="24.75" customHeight="1">
      <c r="B1381" s="313"/>
      <c r="C1381" s="314"/>
      <c r="D1381" s="314"/>
      <c r="E1381" s="314"/>
      <c r="F1381" s="314"/>
      <c r="G1381" s="315"/>
      <c r="H1381" s="341"/>
      <c r="I1381" s="342"/>
      <c r="J1381" s="342"/>
      <c r="K1381" s="342"/>
      <c r="L1381" s="343"/>
      <c r="M1381" s="346"/>
      <c r="N1381" s="347"/>
      <c r="O1381" s="347"/>
      <c r="P1381" s="347"/>
      <c r="Q1381" s="347"/>
      <c r="R1381" s="347"/>
      <c r="S1381" s="347"/>
      <c r="T1381" s="347"/>
      <c r="U1381" s="347"/>
      <c r="V1381" s="347"/>
      <c r="W1381" s="347"/>
      <c r="X1381" s="347"/>
      <c r="Y1381" s="348"/>
      <c r="Z1381" s="697"/>
      <c r="AA1381" s="698"/>
      <c r="AB1381" s="698"/>
      <c r="AC1381" s="698"/>
      <c r="AD1381" s="341"/>
      <c r="AE1381" s="342"/>
      <c r="AF1381" s="342"/>
      <c r="AG1381" s="342"/>
      <c r="AH1381" s="343"/>
      <c r="AI1381" s="346"/>
      <c r="AJ1381" s="347"/>
      <c r="AK1381" s="347"/>
      <c r="AL1381" s="347"/>
      <c r="AM1381" s="347"/>
      <c r="AN1381" s="347"/>
      <c r="AO1381" s="347"/>
      <c r="AP1381" s="347"/>
      <c r="AQ1381" s="347"/>
      <c r="AR1381" s="347"/>
      <c r="AS1381" s="347"/>
      <c r="AT1381" s="347"/>
      <c r="AU1381" s="348"/>
      <c r="AV1381" s="697"/>
      <c r="AW1381" s="698"/>
      <c r="AX1381" s="698"/>
      <c r="AY1381" s="699"/>
    </row>
    <row r="1382" spans="2:51" ht="24.75" customHeight="1">
      <c r="B1382" s="313"/>
      <c r="C1382" s="314"/>
      <c r="D1382" s="314"/>
      <c r="E1382" s="314"/>
      <c r="F1382" s="314"/>
      <c r="G1382" s="315"/>
      <c r="H1382" s="341"/>
      <c r="I1382" s="342"/>
      <c r="J1382" s="342"/>
      <c r="K1382" s="342"/>
      <c r="L1382" s="343"/>
      <c r="M1382" s="346"/>
      <c r="N1382" s="347"/>
      <c r="O1382" s="347"/>
      <c r="P1382" s="347"/>
      <c r="Q1382" s="347"/>
      <c r="R1382" s="347"/>
      <c r="S1382" s="347"/>
      <c r="T1382" s="347"/>
      <c r="U1382" s="347"/>
      <c r="V1382" s="347"/>
      <c r="W1382" s="347"/>
      <c r="X1382" s="347"/>
      <c r="Y1382" s="348"/>
      <c r="Z1382" s="697"/>
      <c r="AA1382" s="698"/>
      <c r="AB1382" s="698"/>
      <c r="AC1382" s="698"/>
      <c r="AD1382" s="341"/>
      <c r="AE1382" s="342"/>
      <c r="AF1382" s="342"/>
      <c r="AG1382" s="342"/>
      <c r="AH1382" s="343"/>
      <c r="AI1382" s="346"/>
      <c r="AJ1382" s="347"/>
      <c r="AK1382" s="347"/>
      <c r="AL1382" s="347"/>
      <c r="AM1382" s="347"/>
      <c r="AN1382" s="347"/>
      <c r="AO1382" s="347"/>
      <c r="AP1382" s="347"/>
      <c r="AQ1382" s="347"/>
      <c r="AR1382" s="347"/>
      <c r="AS1382" s="347"/>
      <c r="AT1382" s="347"/>
      <c r="AU1382" s="348"/>
      <c r="AV1382" s="697"/>
      <c r="AW1382" s="698"/>
      <c r="AX1382" s="698"/>
      <c r="AY1382" s="699"/>
    </row>
    <row r="1383" spans="2:51" ht="24.75" customHeight="1">
      <c r="B1383" s="313"/>
      <c r="C1383" s="314"/>
      <c r="D1383" s="314"/>
      <c r="E1383" s="314"/>
      <c r="F1383" s="314"/>
      <c r="G1383" s="315"/>
      <c r="H1383" s="341"/>
      <c r="I1383" s="342"/>
      <c r="J1383" s="342"/>
      <c r="K1383" s="342"/>
      <c r="L1383" s="343"/>
      <c r="M1383" s="346"/>
      <c r="N1383" s="347"/>
      <c r="O1383" s="347"/>
      <c r="P1383" s="347"/>
      <c r="Q1383" s="347"/>
      <c r="R1383" s="347"/>
      <c r="S1383" s="347"/>
      <c r="T1383" s="347"/>
      <c r="U1383" s="347"/>
      <c r="V1383" s="347"/>
      <c r="W1383" s="347"/>
      <c r="X1383" s="347"/>
      <c r="Y1383" s="348"/>
      <c r="Z1383" s="697"/>
      <c r="AA1383" s="698"/>
      <c r="AB1383" s="698"/>
      <c r="AC1383" s="698"/>
      <c r="AD1383" s="341"/>
      <c r="AE1383" s="342"/>
      <c r="AF1383" s="342"/>
      <c r="AG1383" s="342"/>
      <c r="AH1383" s="343"/>
      <c r="AI1383" s="346"/>
      <c r="AJ1383" s="347"/>
      <c r="AK1383" s="347"/>
      <c r="AL1383" s="347"/>
      <c r="AM1383" s="347"/>
      <c r="AN1383" s="347"/>
      <c r="AO1383" s="347"/>
      <c r="AP1383" s="347"/>
      <c r="AQ1383" s="347"/>
      <c r="AR1383" s="347"/>
      <c r="AS1383" s="347"/>
      <c r="AT1383" s="347"/>
      <c r="AU1383" s="348"/>
      <c r="AV1383" s="697"/>
      <c r="AW1383" s="698"/>
      <c r="AX1383" s="698"/>
      <c r="AY1383" s="699"/>
    </row>
    <row r="1384" spans="2:51" ht="24.75" customHeight="1">
      <c r="B1384" s="313"/>
      <c r="C1384" s="314"/>
      <c r="D1384" s="314"/>
      <c r="E1384" s="314"/>
      <c r="F1384" s="314"/>
      <c r="G1384" s="315"/>
      <c r="H1384" s="642"/>
      <c r="I1384" s="595"/>
      <c r="J1384" s="595"/>
      <c r="K1384" s="595"/>
      <c r="L1384" s="596"/>
      <c r="M1384" s="643"/>
      <c r="N1384" s="644"/>
      <c r="O1384" s="644"/>
      <c r="P1384" s="644"/>
      <c r="Q1384" s="644"/>
      <c r="R1384" s="644"/>
      <c r="S1384" s="644"/>
      <c r="T1384" s="644"/>
      <c r="U1384" s="644"/>
      <c r="V1384" s="644"/>
      <c r="W1384" s="644"/>
      <c r="X1384" s="644"/>
      <c r="Y1384" s="645"/>
      <c r="Z1384" s="646"/>
      <c r="AA1384" s="647"/>
      <c r="AB1384" s="647"/>
      <c r="AC1384" s="647"/>
      <c r="AD1384" s="642"/>
      <c r="AE1384" s="595"/>
      <c r="AF1384" s="595"/>
      <c r="AG1384" s="595"/>
      <c r="AH1384" s="596"/>
      <c r="AI1384" s="643"/>
      <c r="AJ1384" s="644"/>
      <c r="AK1384" s="644"/>
      <c r="AL1384" s="644"/>
      <c r="AM1384" s="644"/>
      <c r="AN1384" s="644"/>
      <c r="AO1384" s="644"/>
      <c r="AP1384" s="644"/>
      <c r="AQ1384" s="644"/>
      <c r="AR1384" s="644"/>
      <c r="AS1384" s="644"/>
      <c r="AT1384" s="644"/>
      <c r="AU1384" s="645"/>
      <c r="AV1384" s="646"/>
      <c r="AW1384" s="647"/>
      <c r="AX1384" s="647"/>
      <c r="AY1384" s="648"/>
    </row>
    <row r="1385" spans="2:51" ht="24.75" customHeight="1" thickBot="1">
      <c r="B1385" s="316"/>
      <c r="C1385" s="317"/>
      <c r="D1385" s="317"/>
      <c r="E1385" s="317"/>
      <c r="F1385" s="317"/>
      <c r="G1385" s="318"/>
      <c r="H1385" s="740" t="s">
        <v>35</v>
      </c>
      <c r="I1385" s="741"/>
      <c r="J1385" s="741"/>
      <c r="K1385" s="741"/>
      <c r="L1385" s="741"/>
      <c r="M1385" s="742"/>
      <c r="N1385" s="743"/>
      <c r="O1385" s="743"/>
      <c r="P1385" s="743"/>
      <c r="Q1385" s="743"/>
      <c r="R1385" s="743"/>
      <c r="S1385" s="743"/>
      <c r="T1385" s="743"/>
      <c r="U1385" s="743"/>
      <c r="V1385" s="743"/>
      <c r="W1385" s="743"/>
      <c r="X1385" s="743"/>
      <c r="Y1385" s="744"/>
      <c r="Z1385" s="745">
        <f>SUM(Z1377:AC1384)</f>
        <v>0</v>
      </c>
      <c r="AA1385" s="746"/>
      <c r="AB1385" s="746"/>
      <c r="AC1385" s="747"/>
      <c r="AD1385" s="740" t="s">
        <v>35</v>
      </c>
      <c r="AE1385" s="741"/>
      <c r="AF1385" s="741"/>
      <c r="AG1385" s="741"/>
      <c r="AH1385" s="741"/>
      <c r="AI1385" s="742"/>
      <c r="AJ1385" s="743"/>
      <c r="AK1385" s="743"/>
      <c r="AL1385" s="743"/>
      <c r="AM1385" s="743"/>
      <c r="AN1385" s="743"/>
      <c r="AO1385" s="743"/>
      <c r="AP1385" s="743"/>
      <c r="AQ1385" s="743"/>
      <c r="AR1385" s="743"/>
      <c r="AS1385" s="743"/>
      <c r="AT1385" s="743"/>
      <c r="AU1385" s="744"/>
      <c r="AV1385" s="745">
        <f>SUM(AV1377:AY1384)</f>
        <v>0</v>
      </c>
      <c r="AW1385" s="746"/>
      <c r="AX1385" s="746"/>
      <c r="AY1385" s="748"/>
    </row>
    <row r="1387" spans="2:51" ht="23.25" customHeight="1">
      <c r="B1387" s="53" t="s">
        <v>121</v>
      </c>
      <c r="C1387" s="53"/>
      <c r="D1387" s="53"/>
      <c r="E1387" s="210"/>
      <c r="F1387" s="210"/>
      <c r="G1387" s="308"/>
      <c r="H1387" s="308"/>
      <c r="I1387" s="308"/>
      <c r="J1387" s="308"/>
      <c r="K1387" s="308"/>
      <c r="L1387" s="308"/>
      <c r="M1387" s="308"/>
      <c r="N1387" s="308"/>
      <c r="O1387" s="308"/>
      <c r="P1387" s="308"/>
      <c r="Q1387" s="308"/>
      <c r="R1387" s="308"/>
      <c r="S1387" s="308"/>
      <c r="T1387" s="308"/>
      <c r="U1387" s="308"/>
      <c r="V1387" s="308"/>
      <c r="W1387" s="308"/>
      <c r="X1387" s="308"/>
      <c r="Y1387" s="308"/>
      <c r="Z1387" s="308"/>
      <c r="AA1387" s="308"/>
      <c r="AB1387" s="308"/>
      <c r="AC1387" s="308"/>
      <c r="AD1387" s="308"/>
      <c r="AE1387" s="308"/>
      <c r="AF1387" s="308"/>
      <c r="AG1387" s="308"/>
      <c r="AH1387" s="308"/>
      <c r="AI1387" s="308"/>
      <c r="AJ1387" s="308"/>
      <c r="AK1387" s="308"/>
      <c r="AL1387" s="308"/>
      <c r="AM1387" s="308"/>
      <c r="AN1387" s="308"/>
      <c r="AO1387" s="308"/>
      <c r="AP1387" s="308"/>
      <c r="AQ1387" s="308"/>
      <c r="AR1387" s="308"/>
      <c r="AS1387" s="308"/>
      <c r="AT1387" s="308"/>
      <c r="AU1387" s="308"/>
      <c r="AV1387" s="308"/>
      <c r="AW1387" s="308"/>
      <c r="AX1387" s="308"/>
      <c r="AY1387" s="210"/>
    </row>
    <row r="1388" spans="2:51" ht="14.25">
      <c r="C1388" s="55" t="s">
        <v>1281</v>
      </c>
    </row>
    <row r="1389" spans="2:51">
      <c r="C1389" s="213" t="s">
        <v>1280</v>
      </c>
    </row>
    <row r="1390" spans="2:51" ht="34.5" customHeight="1">
      <c r="B1390" s="264"/>
      <c r="C1390" s="264"/>
      <c r="D1390" s="269" t="s">
        <v>1279</v>
      </c>
      <c r="E1390" s="269"/>
      <c r="F1390" s="269"/>
      <c r="G1390" s="269"/>
      <c r="H1390" s="269"/>
      <c r="I1390" s="269"/>
      <c r="J1390" s="269"/>
      <c r="K1390" s="269"/>
      <c r="L1390" s="269"/>
      <c r="M1390" s="269"/>
      <c r="N1390" s="269" t="s">
        <v>1278</v>
      </c>
      <c r="O1390" s="269"/>
      <c r="P1390" s="269"/>
      <c r="Q1390" s="269"/>
      <c r="R1390" s="269"/>
      <c r="S1390" s="269"/>
      <c r="T1390" s="269"/>
      <c r="U1390" s="269"/>
      <c r="V1390" s="269"/>
      <c r="W1390" s="269"/>
      <c r="X1390" s="269"/>
      <c r="Y1390" s="269"/>
      <c r="Z1390" s="269"/>
      <c r="AA1390" s="269"/>
      <c r="AB1390" s="269"/>
      <c r="AC1390" s="269"/>
      <c r="AD1390" s="269"/>
      <c r="AE1390" s="269"/>
      <c r="AF1390" s="269"/>
      <c r="AG1390" s="269"/>
      <c r="AH1390" s="269"/>
      <c r="AI1390" s="269"/>
      <c r="AJ1390" s="269"/>
      <c r="AK1390" s="269"/>
      <c r="AL1390" s="297" t="s">
        <v>1277</v>
      </c>
      <c r="AM1390" s="269"/>
      <c r="AN1390" s="269"/>
      <c r="AO1390" s="269"/>
      <c r="AP1390" s="269"/>
      <c r="AQ1390" s="269"/>
      <c r="AR1390" s="269" t="s">
        <v>160</v>
      </c>
      <c r="AS1390" s="269"/>
      <c r="AT1390" s="269"/>
      <c r="AU1390" s="269"/>
      <c r="AV1390" s="269" t="s">
        <v>161</v>
      </c>
      <c r="AW1390" s="269"/>
      <c r="AX1390" s="269"/>
    </row>
    <row r="1391" spans="2:51" ht="24" customHeight="1">
      <c r="B1391" s="264">
        <v>1</v>
      </c>
      <c r="C1391" s="264">
        <v>1</v>
      </c>
      <c r="D1391" s="266"/>
      <c r="E1391" s="266"/>
      <c r="F1391" s="266"/>
      <c r="G1391" s="266"/>
      <c r="H1391" s="266"/>
      <c r="I1391" s="266"/>
      <c r="J1391" s="266"/>
      <c r="K1391" s="266"/>
      <c r="L1391" s="266"/>
      <c r="M1391" s="266"/>
      <c r="N1391" s="266"/>
      <c r="O1391" s="266"/>
      <c r="P1391" s="266"/>
      <c r="Q1391" s="266"/>
      <c r="R1391" s="266"/>
      <c r="S1391" s="266"/>
      <c r="T1391" s="266"/>
      <c r="U1391" s="266"/>
      <c r="V1391" s="266"/>
      <c r="W1391" s="266"/>
      <c r="X1391" s="266"/>
      <c r="Y1391" s="266"/>
      <c r="Z1391" s="266"/>
      <c r="AA1391" s="266"/>
      <c r="AB1391" s="266"/>
      <c r="AC1391" s="266"/>
      <c r="AD1391" s="266"/>
      <c r="AE1391" s="266"/>
      <c r="AF1391" s="266"/>
      <c r="AG1391" s="266"/>
      <c r="AH1391" s="266"/>
      <c r="AI1391" s="266"/>
      <c r="AJ1391" s="266"/>
      <c r="AK1391" s="266"/>
      <c r="AL1391" s="267"/>
      <c r="AM1391" s="266"/>
      <c r="AN1391" s="266"/>
      <c r="AO1391" s="266"/>
      <c r="AP1391" s="266"/>
      <c r="AQ1391" s="266"/>
      <c r="AR1391" s="266"/>
      <c r="AS1391" s="266"/>
      <c r="AT1391" s="266"/>
      <c r="AU1391" s="266"/>
      <c r="AV1391" s="266"/>
      <c r="AW1391" s="266"/>
      <c r="AX1391" s="266"/>
    </row>
    <row r="1392" spans="2:51" ht="24" customHeight="1">
      <c r="B1392" s="264">
        <v>2</v>
      </c>
      <c r="C1392" s="264">
        <v>1</v>
      </c>
      <c r="D1392" s="266"/>
      <c r="E1392" s="266"/>
      <c r="F1392" s="266"/>
      <c r="G1392" s="266"/>
      <c r="H1392" s="266"/>
      <c r="I1392" s="266"/>
      <c r="J1392" s="266"/>
      <c r="K1392" s="266"/>
      <c r="L1392" s="266"/>
      <c r="M1392" s="266"/>
      <c r="N1392" s="266"/>
      <c r="O1392" s="266"/>
      <c r="P1392" s="266"/>
      <c r="Q1392" s="266"/>
      <c r="R1392" s="266"/>
      <c r="S1392" s="266"/>
      <c r="T1392" s="266"/>
      <c r="U1392" s="266"/>
      <c r="V1392" s="266"/>
      <c r="W1392" s="266"/>
      <c r="X1392" s="266"/>
      <c r="Y1392" s="266"/>
      <c r="Z1392" s="266"/>
      <c r="AA1392" s="266"/>
      <c r="AB1392" s="266"/>
      <c r="AC1392" s="266"/>
      <c r="AD1392" s="266"/>
      <c r="AE1392" s="266"/>
      <c r="AF1392" s="266"/>
      <c r="AG1392" s="266"/>
      <c r="AH1392" s="266"/>
      <c r="AI1392" s="266"/>
      <c r="AJ1392" s="266"/>
      <c r="AK1392" s="266"/>
      <c r="AL1392" s="267"/>
      <c r="AM1392" s="266"/>
      <c r="AN1392" s="266"/>
      <c r="AO1392" s="266"/>
      <c r="AP1392" s="266"/>
      <c r="AQ1392" s="266"/>
      <c r="AR1392" s="266"/>
      <c r="AS1392" s="266"/>
      <c r="AT1392" s="266"/>
      <c r="AU1392" s="266"/>
      <c r="AV1392" s="266"/>
      <c r="AW1392" s="266"/>
      <c r="AX1392" s="266"/>
    </row>
    <row r="1393" spans="2:50" ht="24" customHeight="1">
      <c r="B1393" s="264">
        <v>3</v>
      </c>
      <c r="C1393" s="264">
        <v>1</v>
      </c>
      <c r="D1393" s="266"/>
      <c r="E1393" s="266"/>
      <c r="F1393" s="266"/>
      <c r="G1393" s="266"/>
      <c r="H1393" s="266"/>
      <c r="I1393" s="266"/>
      <c r="J1393" s="266"/>
      <c r="K1393" s="266"/>
      <c r="L1393" s="266"/>
      <c r="M1393" s="266"/>
      <c r="N1393" s="266"/>
      <c r="O1393" s="266"/>
      <c r="P1393" s="266"/>
      <c r="Q1393" s="266"/>
      <c r="R1393" s="266"/>
      <c r="S1393" s="266"/>
      <c r="T1393" s="266"/>
      <c r="U1393" s="266"/>
      <c r="V1393" s="266"/>
      <c r="W1393" s="266"/>
      <c r="X1393" s="266"/>
      <c r="Y1393" s="266"/>
      <c r="Z1393" s="266"/>
      <c r="AA1393" s="266"/>
      <c r="AB1393" s="266"/>
      <c r="AC1393" s="266"/>
      <c r="AD1393" s="266"/>
      <c r="AE1393" s="266"/>
      <c r="AF1393" s="266"/>
      <c r="AG1393" s="266"/>
      <c r="AH1393" s="266"/>
      <c r="AI1393" s="266"/>
      <c r="AJ1393" s="266"/>
      <c r="AK1393" s="266"/>
      <c r="AL1393" s="267"/>
      <c r="AM1393" s="266"/>
      <c r="AN1393" s="266"/>
      <c r="AO1393" s="266"/>
      <c r="AP1393" s="266"/>
      <c r="AQ1393" s="266"/>
      <c r="AR1393" s="266"/>
      <c r="AS1393" s="266"/>
      <c r="AT1393" s="266"/>
      <c r="AU1393" s="266"/>
      <c r="AV1393" s="266"/>
      <c r="AW1393" s="266"/>
      <c r="AX1393" s="266"/>
    </row>
    <row r="1394" spans="2:50" ht="24" customHeight="1">
      <c r="B1394" s="264">
        <v>4</v>
      </c>
      <c r="C1394" s="264">
        <v>1</v>
      </c>
      <c r="D1394" s="266"/>
      <c r="E1394" s="266"/>
      <c r="F1394" s="266"/>
      <c r="G1394" s="266"/>
      <c r="H1394" s="266"/>
      <c r="I1394" s="266"/>
      <c r="J1394" s="266"/>
      <c r="K1394" s="266"/>
      <c r="L1394" s="266"/>
      <c r="M1394" s="266"/>
      <c r="N1394" s="266"/>
      <c r="O1394" s="266"/>
      <c r="P1394" s="266"/>
      <c r="Q1394" s="266"/>
      <c r="R1394" s="266"/>
      <c r="S1394" s="266"/>
      <c r="T1394" s="266"/>
      <c r="U1394" s="266"/>
      <c r="V1394" s="266"/>
      <c r="W1394" s="266"/>
      <c r="X1394" s="266"/>
      <c r="Y1394" s="266"/>
      <c r="Z1394" s="266"/>
      <c r="AA1394" s="266"/>
      <c r="AB1394" s="266"/>
      <c r="AC1394" s="266"/>
      <c r="AD1394" s="266"/>
      <c r="AE1394" s="266"/>
      <c r="AF1394" s="266"/>
      <c r="AG1394" s="266"/>
      <c r="AH1394" s="266"/>
      <c r="AI1394" s="266"/>
      <c r="AJ1394" s="266"/>
      <c r="AK1394" s="266"/>
      <c r="AL1394" s="267"/>
      <c r="AM1394" s="266"/>
      <c r="AN1394" s="266"/>
      <c r="AO1394" s="266"/>
      <c r="AP1394" s="266"/>
      <c r="AQ1394" s="266"/>
      <c r="AR1394" s="266"/>
      <c r="AS1394" s="266"/>
      <c r="AT1394" s="266"/>
      <c r="AU1394" s="266"/>
      <c r="AV1394" s="266"/>
      <c r="AW1394" s="266"/>
      <c r="AX1394" s="266"/>
    </row>
    <row r="1395" spans="2:50" ht="24" customHeight="1">
      <c r="B1395" s="264">
        <v>5</v>
      </c>
      <c r="C1395" s="264">
        <v>1</v>
      </c>
      <c r="D1395" s="266"/>
      <c r="E1395" s="266"/>
      <c r="F1395" s="266"/>
      <c r="G1395" s="266"/>
      <c r="H1395" s="266"/>
      <c r="I1395" s="266"/>
      <c r="J1395" s="266"/>
      <c r="K1395" s="266"/>
      <c r="L1395" s="266"/>
      <c r="M1395" s="266"/>
      <c r="N1395" s="266"/>
      <c r="O1395" s="266"/>
      <c r="P1395" s="266"/>
      <c r="Q1395" s="266"/>
      <c r="R1395" s="266"/>
      <c r="S1395" s="266"/>
      <c r="T1395" s="266"/>
      <c r="U1395" s="266"/>
      <c r="V1395" s="266"/>
      <c r="W1395" s="266"/>
      <c r="X1395" s="266"/>
      <c r="Y1395" s="266"/>
      <c r="Z1395" s="266"/>
      <c r="AA1395" s="266"/>
      <c r="AB1395" s="266"/>
      <c r="AC1395" s="266"/>
      <c r="AD1395" s="266"/>
      <c r="AE1395" s="266"/>
      <c r="AF1395" s="266"/>
      <c r="AG1395" s="266"/>
      <c r="AH1395" s="266"/>
      <c r="AI1395" s="266"/>
      <c r="AJ1395" s="266"/>
      <c r="AK1395" s="266"/>
      <c r="AL1395" s="267"/>
      <c r="AM1395" s="266"/>
      <c r="AN1395" s="266"/>
      <c r="AO1395" s="266"/>
      <c r="AP1395" s="266"/>
      <c r="AQ1395" s="266"/>
      <c r="AR1395" s="266"/>
      <c r="AS1395" s="266"/>
      <c r="AT1395" s="266"/>
      <c r="AU1395" s="266"/>
      <c r="AV1395" s="266"/>
      <c r="AW1395" s="266"/>
      <c r="AX1395" s="266"/>
    </row>
    <row r="1396" spans="2:50" ht="24" customHeight="1">
      <c r="B1396" s="264">
        <v>6</v>
      </c>
      <c r="C1396" s="264">
        <v>1</v>
      </c>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66"/>
      <c r="AE1396" s="266"/>
      <c r="AF1396" s="266"/>
      <c r="AG1396" s="266"/>
      <c r="AH1396" s="266"/>
      <c r="AI1396" s="266"/>
      <c r="AJ1396" s="266"/>
      <c r="AK1396" s="266"/>
      <c r="AL1396" s="267"/>
      <c r="AM1396" s="266"/>
      <c r="AN1396" s="266"/>
      <c r="AO1396" s="266"/>
      <c r="AP1396" s="266"/>
      <c r="AQ1396" s="266"/>
      <c r="AR1396" s="266"/>
      <c r="AS1396" s="266"/>
      <c r="AT1396" s="266"/>
      <c r="AU1396" s="266"/>
      <c r="AV1396" s="266"/>
      <c r="AW1396" s="266"/>
      <c r="AX1396" s="266"/>
    </row>
    <row r="1397" spans="2:50" ht="24" customHeight="1">
      <c r="B1397" s="264">
        <v>7</v>
      </c>
      <c r="C1397" s="264">
        <v>1</v>
      </c>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66"/>
      <c r="AE1397" s="266"/>
      <c r="AF1397" s="266"/>
      <c r="AG1397" s="266"/>
      <c r="AH1397" s="266"/>
      <c r="AI1397" s="266"/>
      <c r="AJ1397" s="266"/>
      <c r="AK1397" s="266"/>
      <c r="AL1397" s="267"/>
      <c r="AM1397" s="266"/>
      <c r="AN1397" s="266"/>
      <c r="AO1397" s="266"/>
      <c r="AP1397" s="266"/>
      <c r="AQ1397" s="266"/>
      <c r="AR1397" s="266"/>
      <c r="AS1397" s="266"/>
      <c r="AT1397" s="266"/>
      <c r="AU1397" s="266"/>
      <c r="AV1397" s="266"/>
      <c r="AW1397" s="266"/>
      <c r="AX1397" s="266"/>
    </row>
    <row r="1398" spans="2:50" ht="24" customHeight="1">
      <c r="B1398" s="264">
        <v>8</v>
      </c>
      <c r="C1398" s="264">
        <v>1</v>
      </c>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66"/>
      <c r="AE1398" s="266"/>
      <c r="AF1398" s="266"/>
      <c r="AG1398" s="266"/>
      <c r="AH1398" s="266"/>
      <c r="AI1398" s="266"/>
      <c r="AJ1398" s="266"/>
      <c r="AK1398" s="266"/>
      <c r="AL1398" s="267"/>
      <c r="AM1398" s="266"/>
      <c r="AN1398" s="266"/>
      <c r="AO1398" s="266"/>
      <c r="AP1398" s="266"/>
      <c r="AQ1398" s="266"/>
      <c r="AR1398" s="266"/>
      <c r="AS1398" s="266"/>
      <c r="AT1398" s="266"/>
      <c r="AU1398" s="266"/>
      <c r="AV1398" s="266"/>
      <c r="AW1398" s="266"/>
      <c r="AX1398" s="266"/>
    </row>
    <row r="1399" spans="2:50" ht="24" customHeight="1">
      <c r="B1399" s="264">
        <v>9</v>
      </c>
      <c r="C1399" s="264">
        <v>1</v>
      </c>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66"/>
      <c r="AE1399" s="266"/>
      <c r="AF1399" s="266"/>
      <c r="AG1399" s="266"/>
      <c r="AH1399" s="266"/>
      <c r="AI1399" s="266"/>
      <c r="AJ1399" s="266"/>
      <c r="AK1399" s="266"/>
      <c r="AL1399" s="267"/>
      <c r="AM1399" s="266"/>
      <c r="AN1399" s="266"/>
      <c r="AO1399" s="266"/>
      <c r="AP1399" s="266"/>
      <c r="AQ1399" s="266"/>
      <c r="AR1399" s="266"/>
      <c r="AS1399" s="266"/>
      <c r="AT1399" s="266"/>
      <c r="AU1399" s="266"/>
      <c r="AV1399" s="266"/>
      <c r="AW1399" s="266"/>
      <c r="AX1399" s="266"/>
    </row>
    <row r="1400" spans="2:50" ht="24" customHeight="1">
      <c r="B1400" s="264">
        <v>10</v>
      </c>
      <c r="C1400" s="264">
        <v>1</v>
      </c>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66"/>
      <c r="AE1400" s="266"/>
      <c r="AF1400" s="266"/>
      <c r="AG1400" s="266"/>
      <c r="AH1400" s="266"/>
      <c r="AI1400" s="266"/>
      <c r="AJ1400" s="266"/>
      <c r="AK1400" s="266"/>
      <c r="AL1400" s="267"/>
      <c r="AM1400" s="266"/>
      <c r="AN1400" s="266"/>
      <c r="AO1400" s="266"/>
      <c r="AP1400" s="266"/>
      <c r="AQ1400" s="266"/>
      <c r="AR1400" s="266"/>
      <c r="AS1400" s="266"/>
      <c r="AT1400" s="266"/>
      <c r="AU1400" s="266"/>
      <c r="AV1400" s="266"/>
      <c r="AW1400" s="266"/>
      <c r="AX1400" s="266"/>
    </row>
    <row r="1402" spans="2:50" ht="23.25" hidden="1" customHeight="1">
      <c r="B1402" s="213" t="s">
        <v>165</v>
      </c>
    </row>
    <row r="1403" spans="2:50" ht="36" hidden="1" customHeight="1">
      <c r="B1403" s="269" t="s">
        <v>166</v>
      </c>
      <c r="C1403" s="269"/>
      <c r="D1403" s="269"/>
      <c r="E1403" s="269"/>
      <c r="F1403" s="269"/>
      <c r="G1403" s="269"/>
      <c r="H1403" s="269"/>
      <c r="I1403" s="469"/>
      <c r="J1403" s="469"/>
      <c r="K1403" s="469"/>
      <c r="L1403" s="469"/>
      <c r="M1403" s="469"/>
      <c r="N1403" s="469"/>
      <c r="O1403" s="469"/>
      <c r="P1403" s="469"/>
      <c r="Q1403" s="469"/>
      <c r="R1403" s="469"/>
      <c r="S1403" s="469"/>
      <c r="T1403" s="469"/>
      <c r="U1403" s="469"/>
      <c r="V1403" s="469"/>
      <c r="W1403" s="469"/>
      <c r="X1403" s="469"/>
      <c r="Y1403" s="469"/>
    </row>
    <row r="1404" spans="2:50" ht="36" hidden="1" customHeight="1">
      <c r="B1404" s="760" t="s">
        <v>167</v>
      </c>
      <c r="C1404" s="756"/>
      <c r="D1404" s="756"/>
      <c r="E1404" s="756"/>
      <c r="F1404" s="756"/>
      <c r="G1404" s="756"/>
      <c r="H1404" s="757"/>
      <c r="I1404" s="382" t="s">
        <v>1276</v>
      </c>
      <c r="J1404" s="368"/>
      <c r="K1404" s="368"/>
      <c r="L1404" s="368"/>
      <c r="M1404" s="381"/>
      <c r="N1404" s="755" t="s">
        <v>169</v>
      </c>
      <c r="O1404" s="756"/>
      <c r="P1404" s="756"/>
      <c r="Q1404" s="756"/>
      <c r="R1404" s="756"/>
      <c r="S1404" s="756"/>
      <c r="T1404" s="757"/>
      <c r="U1404" s="382" t="s">
        <v>1276</v>
      </c>
      <c r="V1404" s="368"/>
      <c r="W1404" s="368"/>
      <c r="X1404" s="368"/>
      <c r="Y1404" s="381"/>
      <c r="Z1404" s="755" t="s">
        <v>170</v>
      </c>
      <c r="AA1404" s="756"/>
      <c r="AB1404" s="756"/>
      <c r="AC1404" s="756"/>
      <c r="AD1404" s="756"/>
      <c r="AE1404" s="756"/>
      <c r="AF1404" s="757"/>
      <c r="AG1404" s="382" t="s">
        <v>1275</v>
      </c>
      <c r="AH1404" s="368"/>
      <c r="AI1404" s="368"/>
      <c r="AJ1404" s="368"/>
      <c r="AK1404" s="381"/>
      <c r="AL1404" s="755" t="s">
        <v>171</v>
      </c>
      <c r="AM1404" s="756"/>
      <c r="AN1404" s="756"/>
      <c r="AO1404" s="756"/>
      <c r="AP1404" s="756"/>
      <c r="AQ1404" s="756"/>
      <c r="AR1404" s="757"/>
      <c r="AS1404" s="382" t="s">
        <v>1274</v>
      </c>
      <c r="AT1404" s="368"/>
      <c r="AU1404" s="368"/>
      <c r="AV1404" s="368"/>
      <c r="AW1404" s="381"/>
    </row>
    <row r="1405" spans="2:50" ht="36" hidden="1" customHeight="1">
      <c r="B1405" s="755" t="s">
        <v>172</v>
      </c>
      <c r="C1405" s="756"/>
      <c r="D1405" s="756"/>
      <c r="E1405" s="756"/>
      <c r="F1405" s="756"/>
      <c r="G1405" s="756"/>
      <c r="H1405" s="757"/>
      <c r="I1405" s="758"/>
      <c r="J1405" s="662"/>
      <c r="K1405" s="662"/>
      <c r="L1405" s="662"/>
      <c r="M1405" s="759"/>
      <c r="N1405" s="755" t="s">
        <v>173</v>
      </c>
      <c r="O1405" s="756"/>
      <c r="P1405" s="756"/>
      <c r="Q1405" s="756"/>
      <c r="R1405" s="756"/>
      <c r="S1405" s="756"/>
      <c r="T1405" s="757"/>
      <c r="U1405" s="758"/>
      <c r="V1405" s="662"/>
      <c r="W1405" s="662"/>
      <c r="X1405" s="662"/>
      <c r="Y1405" s="759"/>
      <c r="Z1405" s="755" t="s">
        <v>174</v>
      </c>
      <c r="AA1405" s="756"/>
      <c r="AB1405" s="756"/>
      <c r="AC1405" s="756"/>
      <c r="AD1405" s="756"/>
      <c r="AE1405" s="756"/>
      <c r="AF1405" s="757"/>
      <c r="AG1405" s="758"/>
      <c r="AH1405" s="662"/>
      <c r="AI1405" s="662"/>
      <c r="AJ1405" s="662"/>
      <c r="AK1405" s="759"/>
      <c r="AL1405" s="760" t="s">
        <v>175</v>
      </c>
      <c r="AM1405" s="756"/>
      <c r="AN1405" s="756"/>
      <c r="AO1405" s="756"/>
      <c r="AP1405" s="756"/>
      <c r="AQ1405" s="756"/>
      <c r="AR1405" s="757"/>
      <c r="AS1405" s="758"/>
      <c r="AT1405" s="662"/>
      <c r="AU1405" s="662"/>
      <c r="AV1405" s="662"/>
      <c r="AW1405" s="759"/>
    </row>
    <row r="1406" spans="2:50">
      <c r="C1406" s="213" t="s">
        <v>879</v>
      </c>
    </row>
    <row r="1407" spans="2:50" ht="34.5" customHeight="1">
      <c r="B1407" s="264"/>
      <c r="C1407" s="264"/>
      <c r="D1407" s="269" t="s">
        <v>1273</v>
      </c>
      <c r="E1407" s="269"/>
      <c r="F1407" s="269"/>
      <c r="G1407" s="269"/>
      <c r="H1407" s="269"/>
      <c r="I1407" s="269"/>
      <c r="J1407" s="269"/>
      <c r="K1407" s="269"/>
      <c r="L1407" s="269"/>
      <c r="M1407" s="269"/>
      <c r="N1407" s="269" t="s">
        <v>1272</v>
      </c>
      <c r="O1407" s="269"/>
      <c r="P1407" s="269"/>
      <c r="Q1407" s="269"/>
      <c r="R1407" s="269"/>
      <c r="S1407" s="269"/>
      <c r="T1407" s="269"/>
      <c r="U1407" s="269"/>
      <c r="V1407" s="269"/>
      <c r="W1407" s="269"/>
      <c r="X1407" s="269"/>
      <c r="Y1407" s="269"/>
      <c r="Z1407" s="269"/>
      <c r="AA1407" s="269"/>
      <c r="AB1407" s="269"/>
      <c r="AC1407" s="269"/>
      <c r="AD1407" s="269"/>
      <c r="AE1407" s="269"/>
      <c r="AF1407" s="269"/>
      <c r="AG1407" s="269"/>
      <c r="AH1407" s="269"/>
      <c r="AI1407" s="269"/>
      <c r="AJ1407" s="269"/>
      <c r="AK1407" s="269"/>
      <c r="AL1407" s="297" t="s">
        <v>1271</v>
      </c>
      <c r="AM1407" s="269"/>
      <c r="AN1407" s="269"/>
      <c r="AO1407" s="269"/>
      <c r="AP1407" s="269"/>
      <c r="AQ1407" s="269"/>
      <c r="AR1407" s="269" t="s">
        <v>160</v>
      </c>
      <c r="AS1407" s="269"/>
      <c r="AT1407" s="269"/>
      <c r="AU1407" s="269"/>
      <c r="AV1407" s="269" t="s">
        <v>161</v>
      </c>
      <c r="AW1407" s="269"/>
      <c r="AX1407" s="269"/>
    </row>
    <row r="1408" spans="2:50" ht="24" customHeight="1">
      <c r="B1408" s="264">
        <v>1</v>
      </c>
      <c r="C1408" s="264">
        <v>1</v>
      </c>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66"/>
      <c r="AE1408" s="266"/>
      <c r="AF1408" s="266"/>
      <c r="AG1408" s="266"/>
      <c r="AH1408" s="266"/>
      <c r="AI1408" s="266"/>
      <c r="AJ1408" s="266"/>
      <c r="AK1408" s="266"/>
      <c r="AL1408" s="267"/>
      <c r="AM1408" s="266"/>
      <c r="AN1408" s="266"/>
      <c r="AO1408" s="266"/>
      <c r="AP1408" s="266"/>
      <c r="AQ1408" s="266"/>
      <c r="AR1408" s="266"/>
      <c r="AS1408" s="266"/>
      <c r="AT1408" s="266"/>
      <c r="AU1408" s="266"/>
      <c r="AV1408" s="266"/>
      <c r="AW1408" s="266"/>
      <c r="AX1408" s="266"/>
    </row>
    <row r="1409" spans="2:50" ht="24" customHeight="1">
      <c r="B1409" s="264">
        <v>2</v>
      </c>
      <c r="C1409" s="264">
        <v>1</v>
      </c>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66"/>
      <c r="AE1409" s="266"/>
      <c r="AF1409" s="266"/>
      <c r="AG1409" s="266"/>
      <c r="AH1409" s="266"/>
      <c r="AI1409" s="266"/>
      <c r="AJ1409" s="266"/>
      <c r="AK1409" s="266"/>
      <c r="AL1409" s="267"/>
      <c r="AM1409" s="266"/>
      <c r="AN1409" s="266"/>
      <c r="AO1409" s="266"/>
      <c r="AP1409" s="266"/>
      <c r="AQ1409" s="266"/>
      <c r="AR1409" s="266"/>
      <c r="AS1409" s="266"/>
      <c r="AT1409" s="266"/>
      <c r="AU1409" s="266"/>
      <c r="AV1409" s="266"/>
      <c r="AW1409" s="266"/>
      <c r="AX1409" s="266"/>
    </row>
    <row r="1410" spans="2:50" ht="24" customHeight="1">
      <c r="B1410" s="264">
        <v>3</v>
      </c>
      <c r="C1410" s="264">
        <v>1</v>
      </c>
      <c r="D1410" s="266"/>
      <c r="E1410" s="266"/>
      <c r="F1410" s="266"/>
      <c r="G1410" s="266"/>
      <c r="H1410" s="266"/>
      <c r="I1410" s="266"/>
      <c r="J1410" s="266"/>
      <c r="K1410" s="266"/>
      <c r="L1410" s="266"/>
      <c r="M1410" s="266"/>
      <c r="N1410" s="266"/>
      <c r="O1410" s="266"/>
      <c r="P1410" s="266"/>
      <c r="Q1410" s="266"/>
      <c r="R1410" s="266"/>
      <c r="S1410" s="266"/>
      <c r="T1410" s="266"/>
      <c r="U1410" s="266"/>
      <c r="V1410" s="266"/>
      <c r="W1410" s="266"/>
      <c r="X1410" s="266"/>
      <c r="Y1410" s="266"/>
      <c r="Z1410" s="266"/>
      <c r="AA1410" s="266"/>
      <c r="AB1410" s="266"/>
      <c r="AC1410" s="266"/>
      <c r="AD1410" s="266"/>
      <c r="AE1410" s="266"/>
      <c r="AF1410" s="266"/>
      <c r="AG1410" s="266"/>
      <c r="AH1410" s="266"/>
      <c r="AI1410" s="266"/>
      <c r="AJ1410" s="266"/>
      <c r="AK1410" s="266"/>
      <c r="AL1410" s="267"/>
      <c r="AM1410" s="266"/>
      <c r="AN1410" s="266"/>
      <c r="AO1410" s="266"/>
      <c r="AP1410" s="266"/>
      <c r="AQ1410" s="266"/>
      <c r="AR1410" s="266"/>
      <c r="AS1410" s="266"/>
      <c r="AT1410" s="266"/>
      <c r="AU1410" s="266"/>
      <c r="AV1410" s="266"/>
      <c r="AW1410" s="266"/>
      <c r="AX1410" s="266"/>
    </row>
    <row r="1411" spans="2:50" ht="24" customHeight="1">
      <c r="B1411" s="264">
        <v>4</v>
      </c>
      <c r="C1411" s="264">
        <v>1</v>
      </c>
      <c r="D1411" s="266"/>
      <c r="E1411" s="266"/>
      <c r="F1411" s="266"/>
      <c r="G1411" s="266"/>
      <c r="H1411" s="266"/>
      <c r="I1411" s="266"/>
      <c r="J1411" s="266"/>
      <c r="K1411" s="266"/>
      <c r="L1411" s="266"/>
      <c r="M1411" s="266"/>
      <c r="N1411" s="266"/>
      <c r="O1411" s="266"/>
      <c r="P1411" s="266"/>
      <c r="Q1411" s="266"/>
      <c r="R1411" s="266"/>
      <c r="S1411" s="266"/>
      <c r="T1411" s="266"/>
      <c r="U1411" s="266"/>
      <c r="V1411" s="266"/>
      <c r="W1411" s="266"/>
      <c r="X1411" s="266"/>
      <c r="Y1411" s="266"/>
      <c r="Z1411" s="266"/>
      <c r="AA1411" s="266"/>
      <c r="AB1411" s="266"/>
      <c r="AC1411" s="266"/>
      <c r="AD1411" s="266"/>
      <c r="AE1411" s="266"/>
      <c r="AF1411" s="266"/>
      <c r="AG1411" s="266"/>
      <c r="AH1411" s="266"/>
      <c r="AI1411" s="266"/>
      <c r="AJ1411" s="266"/>
      <c r="AK1411" s="266"/>
      <c r="AL1411" s="267"/>
      <c r="AM1411" s="266"/>
      <c r="AN1411" s="266"/>
      <c r="AO1411" s="266"/>
      <c r="AP1411" s="266"/>
      <c r="AQ1411" s="266"/>
      <c r="AR1411" s="266"/>
      <c r="AS1411" s="266"/>
      <c r="AT1411" s="266"/>
      <c r="AU1411" s="266"/>
      <c r="AV1411" s="266"/>
      <c r="AW1411" s="266"/>
      <c r="AX1411" s="266"/>
    </row>
    <row r="1412" spans="2:50" ht="24" customHeight="1">
      <c r="B1412" s="264">
        <v>5</v>
      </c>
      <c r="C1412" s="264">
        <v>1</v>
      </c>
      <c r="D1412" s="266"/>
      <c r="E1412" s="266"/>
      <c r="F1412" s="266"/>
      <c r="G1412" s="266"/>
      <c r="H1412" s="266"/>
      <c r="I1412" s="266"/>
      <c r="J1412" s="266"/>
      <c r="K1412" s="266"/>
      <c r="L1412" s="266"/>
      <c r="M1412" s="266"/>
      <c r="N1412" s="266"/>
      <c r="O1412" s="266"/>
      <c r="P1412" s="266"/>
      <c r="Q1412" s="266"/>
      <c r="R1412" s="266"/>
      <c r="S1412" s="266"/>
      <c r="T1412" s="266"/>
      <c r="U1412" s="266"/>
      <c r="V1412" s="266"/>
      <c r="W1412" s="266"/>
      <c r="X1412" s="266"/>
      <c r="Y1412" s="266"/>
      <c r="Z1412" s="266"/>
      <c r="AA1412" s="266"/>
      <c r="AB1412" s="266"/>
      <c r="AC1412" s="266"/>
      <c r="AD1412" s="266"/>
      <c r="AE1412" s="266"/>
      <c r="AF1412" s="266"/>
      <c r="AG1412" s="266"/>
      <c r="AH1412" s="266"/>
      <c r="AI1412" s="266"/>
      <c r="AJ1412" s="266"/>
      <c r="AK1412" s="266"/>
      <c r="AL1412" s="267"/>
      <c r="AM1412" s="266"/>
      <c r="AN1412" s="266"/>
      <c r="AO1412" s="266"/>
      <c r="AP1412" s="266"/>
      <c r="AQ1412" s="266"/>
      <c r="AR1412" s="266"/>
      <c r="AS1412" s="266"/>
      <c r="AT1412" s="266"/>
      <c r="AU1412" s="266"/>
      <c r="AV1412" s="266"/>
      <c r="AW1412" s="266"/>
      <c r="AX1412" s="266"/>
    </row>
    <row r="1413" spans="2:50" ht="24" customHeight="1">
      <c r="B1413" s="264">
        <v>6</v>
      </c>
      <c r="C1413" s="264">
        <v>1</v>
      </c>
      <c r="D1413" s="266"/>
      <c r="E1413" s="266"/>
      <c r="F1413" s="266"/>
      <c r="G1413" s="266"/>
      <c r="H1413" s="266"/>
      <c r="I1413" s="266"/>
      <c r="J1413" s="266"/>
      <c r="K1413" s="266"/>
      <c r="L1413" s="266"/>
      <c r="M1413" s="266"/>
      <c r="N1413" s="266"/>
      <c r="O1413" s="266"/>
      <c r="P1413" s="266"/>
      <c r="Q1413" s="266"/>
      <c r="R1413" s="266"/>
      <c r="S1413" s="266"/>
      <c r="T1413" s="266"/>
      <c r="U1413" s="266"/>
      <c r="V1413" s="266"/>
      <c r="W1413" s="266"/>
      <c r="X1413" s="266"/>
      <c r="Y1413" s="266"/>
      <c r="Z1413" s="266"/>
      <c r="AA1413" s="266"/>
      <c r="AB1413" s="266"/>
      <c r="AC1413" s="266"/>
      <c r="AD1413" s="266"/>
      <c r="AE1413" s="266"/>
      <c r="AF1413" s="266"/>
      <c r="AG1413" s="266"/>
      <c r="AH1413" s="266"/>
      <c r="AI1413" s="266"/>
      <c r="AJ1413" s="266"/>
      <c r="AK1413" s="266"/>
      <c r="AL1413" s="267"/>
      <c r="AM1413" s="266"/>
      <c r="AN1413" s="266"/>
      <c r="AO1413" s="266"/>
      <c r="AP1413" s="266"/>
      <c r="AQ1413" s="266"/>
      <c r="AR1413" s="266"/>
      <c r="AS1413" s="266"/>
      <c r="AT1413" s="266"/>
      <c r="AU1413" s="266"/>
      <c r="AV1413" s="266"/>
      <c r="AW1413" s="266"/>
      <c r="AX1413" s="266"/>
    </row>
    <row r="1414" spans="2:50" ht="24" customHeight="1">
      <c r="B1414" s="264">
        <v>7</v>
      </c>
      <c r="C1414" s="264">
        <v>1</v>
      </c>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66"/>
      <c r="AE1414" s="266"/>
      <c r="AF1414" s="266"/>
      <c r="AG1414" s="266"/>
      <c r="AH1414" s="266"/>
      <c r="AI1414" s="266"/>
      <c r="AJ1414" s="266"/>
      <c r="AK1414" s="266"/>
      <c r="AL1414" s="267"/>
      <c r="AM1414" s="266"/>
      <c r="AN1414" s="266"/>
      <c r="AO1414" s="266"/>
      <c r="AP1414" s="266"/>
      <c r="AQ1414" s="266"/>
      <c r="AR1414" s="266"/>
      <c r="AS1414" s="266"/>
      <c r="AT1414" s="266"/>
      <c r="AU1414" s="266"/>
      <c r="AV1414" s="266"/>
      <c r="AW1414" s="266"/>
      <c r="AX1414" s="266"/>
    </row>
    <row r="1415" spans="2:50" ht="24" customHeight="1">
      <c r="B1415" s="264">
        <v>8</v>
      </c>
      <c r="C1415" s="264">
        <v>1</v>
      </c>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66"/>
      <c r="AE1415" s="266"/>
      <c r="AF1415" s="266"/>
      <c r="AG1415" s="266"/>
      <c r="AH1415" s="266"/>
      <c r="AI1415" s="266"/>
      <c r="AJ1415" s="266"/>
      <c r="AK1415" s="266"/>
      <c r="AL1415" s="267"/>
      <c r="AM1415" s="266"/>
      <c r="AN1415" s="266"/>
      <c r="AO1415" s="266"/>
      <c r="AP1415" s="266"/>
      <c r="AQ1415" s="266"/>
      <c r="AR1415" s="266"/>
      <c r="AS1415" s="266"/>
      <c r="AT1415" s="266"/>
      <c r="AU1415" s="266"/>
      <c r="AV1415" s="266"/>
      <c r="AW1415" s="266"/>
      <c r="AX1415" s="266"/>
    </row>
    <row r="1416" spans="2:50" ht="24" customHeight="1">
      <c r="B1416" s="264">
        <v>9</v>
      </c>
      <c r="C1416" s="264">
        <v>1</v>
      </c>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66"/>
      <c r="AE1416" s="266"/>
      <c r="AF1416" s="266"/>
      <c r="AG1416" s="266"/>
      <c r="AH1416" s="266"/>
      <c r="AI1416" s="266"/>
      <c r="AJ1416" s="266"/>
      <c r="AK1416" s="266"/>
      <c r="AL1416" s="267"/>
      <c r="AM1416" s="266"/>
      <c r="AN1416" s="266"/>
      <c r="AO1416" s="266"/>
      <c r="AP1416" s="266"/>
      <c r="AQ1416" s="266"/>
      <c r="AR1416" s="266"/>
      <c r="AS1416" s="266"/>
      <c r="AT1416" s="266"/>
      <c r="AU1416" s="266"/>
      <c r="AV1416" s="266"/>
      <c r="AW1416" s="266"/>
      <c r="AX1416" s="266"/>
    </row>
    <row r="1417" spans="2:50" ht="24" customHeight="1">
      <c r="B1417" s="264">
        <v>10</v>
      </c>
      <c r="C1417" s="264">
        <v>1</v>
      </c>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66"/>
      <c r="AE1417" s="266"/>
      <c r="AF1417" s="266"/>
      <c r="AG1417" s="266"/>
      <c r="AH1417" s="266"/>
      <c r="AI1417" s="266"/>
      <c r="AJ1417" s="266"/>
      <c r="AK1417" s="266"/>
      <c r="AL1417" s="267"/>
      <c r="AM1417" s="266"/>
      <c r="AN1417" s="266"/>
      <c r="AO1417" s="266"/>
      <c r="AP1417" s="266"/>
      <c r="AQ1417" s="266"/>
      <c r="AR1417" s="266"/>
      <c r="AS1417" s="266"/>
      <c r="AT1417" s="266"/>
      <c r="AU1417" s="266"/>
      <c r="AV1417" s="266"/>
      <c r="AW1417" s="266"/>
      <c r="AX1417" s="266"/>
    </row>
  </sheetData>
  <mergeCells count="6506">
    <mergeCell ref="B543:C543"/>
    <mergeCell ref="D543:M543"/>
    <mergeCell ref="N543:AK543"/>
    <mergeCell ref="AL543:AQ543"/>
    <mergeCell ref="AR543:AU543"/>
    <mergeCell ref="AV543:AX543"/>
    <mergeCell ref="B544:C544"/>
    <mergeCell ref="D544:M544"/>
    <mergeCell ref="N544:AK544"/>
    <mergeCell ref="AL544:AQ544"/>
    <mergeCell ref="AR544:AU544"/>
    <mergeCell ref="AV544:AX544"/>
    <mergeCell ref="B540:C540"/>
    <mergeCell ref="D540:M540"/>
    <mergeCell ref="N540:AK540"/>
    <mergeCell ref="AL540:AQ540"/>
    <mergeCell ref="AR540:AU540"/>
    <mergeCell ref="AV540:AX540"/>
    <mergeCell ref="B541:C541"/>
    <mergeCell ref="D541:M541"/>
    <mergeCell ref="N541:AK541"/>
    <mergeCell ref="AL541:AQ541"/>
    <mergeCell ref="AR541:AU541"/>
    <mergeCell ref="AV541:AX541"/>
    <mergeCell ref="B542:C542"/>
    <mergeCell ref="D542:M542"/>
    <mergeCell ref="N542:AK542"/>
    <mergeCell ref="AL542:AQ542"/>
    <mergeCell ref="AR542:AU542"/>
    <mergeCell ref="AV542:AX542"/>
    <mergeCell ref="N536:AK536"/>
    <mergeCell ref="AL536:AQ536"/>
    <mergeCell ref="AR536:AU536"/>
    <mergeCell ref="AV536:AX536"/>
    <mergeCell ref="B537:C537"/>
    <mergeCell ref="D537:M537"/>
    <mergeCell ref="N537:AK537"/>
    <mergeCell ref="AL537:AQ537"/>
    <mergeCell ref="AR537:AU537"/>
    <mergeCell ref="AV537:AX537"/>
    <mergeCell ref="B538:C538"/>
    <mergeCell ref="D538:M538"/>
    <mergeCell ref="N538:AK538"/>
    <mergeCell ref="AL538:AQ538"/>
    <mergeCell ref="AR538:AU538"/>
    <mergeCell ref="AV538:AX538"/>
    <mergeCell ref="B539:C539"/>
    <mergeCell ref="D539:M539"/>
    <mergeCell ref="N539:AK539"/>
    <mergeCell ref="AL539:AQ539"/>
    <mergeCell ref="AR539:AU539"/>
    <mergeCell ref="AV539:AX539"/>
    <mergeCell ref="H176:AC176"/>
    <mergeCell ref="AD176:AY176"/>
    <mergeCell ref="H177:L177"/>
    <mergeCell ref="M177:Y177"/>
    <mergeCell ref="Z177:AC177"/>
    <mergeCell ref="AD177:AH177"/>
    <mergeCell ref="H167:L167"/>
    <mergeCell ref="M167:Y167"/>
    <mergeCell ref="H169:L169"/>
    <mergeCell ref="M169:Y169"/>
    <mergeCell ref="H172:L172"/>
    <mergeCell ref="M172:Y172"/>
    <mergeCell ref="Z169:AC169"/>
    <mergeCell ref="AD169:AH169"/>
    <mergeCell ref="AI169:AU169"/>
    <mergeCell ref="AV169:AY169"/>
    <mergeCell ref="H170:L170"/>
    <mergeCell ref="M170:Y170"/>
    <mergeCell ref="Z170:AC170"/>
    <mergeCell ref="AD170:AH170"/>
    <mergeCell ref="AI170:AU170"/>
    <mergeCell ref="AV170:AY170"/>
    <mergeCell ref="H171:L171"/>
    <mergeCell ref="M171:Y171"/>
    <mergeCell ref="Z171:AC171"/>
    <mergeCell ref="AD171:AH171"/>
    <mergeCell ref="AI171:AU171"/>
    <mergeCell ref="AV171:AY171"/>
    <mergeCell ref="AI172:AU172"/>
    <mergeCell ref="AV172:AY172"/>
    <mergeCell ref="H173:L173"/>
    <mergeCell ref="M173:Y173"/>
    <mergeCell ref="B108:G151"/>
    <mergeCell ref="Z117:AC117"/>
    <mergeCell ref="AD117:AH117"/>
    <mergeCell ref="AV155:AY155"/>
    <mergeCell ref="H156:L156"/>
    <mergeCell ref="M156:Y156"/>
    <mergeCell ref="Z156:AC156"/>
    <mergeCell ref="AD156:AH156"/>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5:L145"/>
    <mergeCell ref="M145:Y145"/>
    <mergeCell ref="Z145:AC145"/>
    <mergeCell ref="AD145:AH145"/>
    <mergeCell ref="AI145:AU145"/>
    <mergeCell ref="AV145:AY145"/>
    <mergeCell ref="H144:L144"/>
    <mergeCell ref="M144:Y144"/>
    <mergeCell ref="Z144:AC144"/>
    <mergeCell ref="AD144:AH144"/>
    <mergeCell ref="AI144:AU144"/>
    <mergeCell ref="AV144:AY144"/>
    <mergeCell ref="H143:L143"/>
    <mergeCell ref="M143:Y143"/>
    <mergeCell ref="Z143:AC143"/>
    <mergeCell ref="AD143:AH143"/>
    <mergeCell ref="AI143:AU143"/>
    <mergeCell ref="AV143:AY143"/>
    <mergeCell ref="H139:L139"/>
    <mergeCell ref="M139:Y139"/>
    <mergeCell ref="H142:L142"/>
    <mergeCell ref="M142:Y142"/>
    <mergeCell ref="Z142:AC142"/>
    <mergeCell ref="AD142:AH142"/>
    <mergeCell ref="AI142:AU142"/>
    <mergeCell ref="AV142:AY142"/>
    <mergeCell ref="H138:L138"/>
    <mergeCell ref="M138:Y138"/>
    <mergeCell ref="Z138:AC138"/>
    <mergeCell ref="AD138:AH138"/>
    <mergeCell ref="AI138:AU138"/>
    <mergeCell ref="AV138:AY138"/>
    <mergeCell ref="H137:L137"/>
    <mergeCell ref="M137:Y137"/>
    <mergeCell ref="Z137:AC137"/>
    <mergeCell ref="AD137:AH137"/>
    <mergeCell ref="AI137:AU137"/>
    <mergeCell ref="AV137:AY137"/>
    <mergeCell ref="Z139:AC139"/>
    <mergeCell ref="AD139:AH139"/>
    <mergeCell ref="AI139:AU139"/>
    <mergeCell ref="AV139:AY139"/>
    <mergeCell ref="H141:AC141"/>
    <mergeCell ref="AD141:AY141"/>
    <mergeCell ref="H140:L140"/>
    <mergeCell ref="M140:Y140"/>
    <mergeCell ref="Z140:AC140"/>
    <mergeCell ref="AD140:AH140"/>
    <mergeCell ref="H128:L128"/>
    <mergeCell ref="M128:Y128"/>
    <mergeCell ref="Z128:AC128"/>
    <mergeCell ref="AD128:AH128"/>
    <mergeCell ref="AI128:AU128"/>
    <mergeCell ref="AV128:AY128"/>
    <mergeCell ref="H136:L136"/>
    <mergeCell ref="M136:Y136"/>
    <mergeCell ref="Z136:AC136"/>
    <mergeCell ref="AD136:AH136"/>
    <mergeCell ref="AI136:AU136"/>
    <mergeCell ref="AV136:AY136"/>
    <mergeCell ref="Z131:AC131"/>
    <mergeCell ref="AD131:AH131"/>
    <mergeCell ref="AI131:AU131"/>
    <mergeCell ref="AV131:AY131"/>
    <mergeCell ref="H129:L129"/>
    <mergeCell ref="M129:Y129"/>
    <mergeCell ref="Z129:AC129"/>
    <mergeCell ref="AD129:AH129"/>
    <mergeCell ref="AI129:AU129"/>
    <mergeCell ref="AV129:AY129"/>
    <mergeCell ref="H135:L135"/>
    <mergeCell ref="M135:Y135"/>
    <mergeCell ref="Z135:AC135"/>
    <mergeCell ref="AD135:AH135"/>
    <mergeCell ref="AI135:AU135"/>
    <mergeCell ref="AV135:AY135"/>
    <mergeCell ref="H134:L134"/>
    <mergeCell ref="M134:Y134"/>
    <mergeCell ref="Z134:AC134"/>
    <mergeCell ref="AD134:AH134"/>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AI120:AU120"/>
    <mergeCell ref="AV120:AY120"/>
    <mergeCell ref="H121:L121"/>
    <mergeCell ref="M121:Y121"/>
    <mergeCell ref="Z121:AC121"/>
    <mergeCell ref="AD121:AH121"/>
    <mergeCell ref="AI121:AU121"/>
    <mergeCell ref="AV121:AY121"/>
    <mergeCell ref="H117:L117"/>
    <mergeCell ref="M117:Y117"/>
    <mergeCell ref="H120:L120"/>
    <mergeCell ref="M120:Y120"/>
    <mergeCell ref="Z120:AC120"/>
    <mergeCell ref="AD120:AH120"/>
    <mergeCell ref="H118:L118"/>
    <mergeCell ref="M118:Y118"/>
    <mergeCell ref="Z118:AC118"/>
    <mergeCell ref="AD118:AH118"/>
    <mergeCell ref="AI118:AU118"/>
    <mergeCell ref="AV118:AY118"/>
    <mergeCell ref="H119:AC119"/>
    <mergeCell ref="AD119:AY119"/>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M96:R96"/>
    <mergeCell ref="S96:X96"/>
    <mergeCell ref="Y96:AY96"/>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S92:X92"/>
    <mergeCell ref="Y92:AY92"/>
    <mergeCell ref="D90:L90"/>
    <mergeCell ref="H110:L110"/>
    <mergeCell ref="M110:Y110"/>
    <mergeCell ref="Z110:AC110"/>
    <mergeCell ref="AD110:AH110"/>
    <mergeCell ref="AI110:AU110"/>
    <mergeCell ref="AV110:AY110"/>
    <mergeCell ref="M90:R90"/>
    <mergeCell ref="S90:X90"/>
    <mergeCell ref="H108:AC108"/>
    <mergeCell ref="AD108:AY108"/>
    <mergeCell ref="H109:L109"/>
    <mergeCell ref="M109:Y109"/>
    <mergeCell ref="Z109:AC109"/>
    <mergeCell ref="AD109:AH109"/>
    <mergeCell ref="AI109:AU109"/>
    <mergeCell ref="AV109:AY109"/>
    <mergeCell ref="D97:L97"/>
    <mergeCell ref="M97:R97"/>
    <mergeCell ref="S97:X97"/>
    <mergeCell ref="Y97:AY97"/>
    <mergeCell ref="D98:L98"/>
    <mergeCell ref="M98:R98"/>
    <mergeCell ref="S98:X98"/>
    <mergeCell ref="Y98:AY98"/>
    <mergeCell ref="D95:L95"/>
    <mergeCell ref="M95:R95"/>
    <mergeCell ref="S95:X95"/>
    <mergeCell ref="Y95:AY95"/>
    <mergeCell ref="D96:L96"/>
    <mergeCell ref="AS83:AY83"/>
    <mergeCell ref="H84:I87"/>
    <mergeCell ref="J84:P84"/>
    <mergeCell ref="Q84:W84"/>
    <mergeCell ref="X84:AD84"/>
    <mergeCell ref="AE84:AK84"/>
    <mergeCell ref="AL84:AR84"/>
    <mergeCell ref="AS84:AY84"/>
    <mergeCell ref="J85:P85"/>
    <mergeCell ref="Q85:W85"/>
    <mergeCell ref="AS88:AY88"/>
    <mergeCell ref="H89:P89"/>
    <mergeCell ref="Q89:W89"/>
    <mergeCell ref="X89:AD89"/>
    <mergeCell ref="AE89:AK89"/>
    <mergeCell ref="AL89:AR89"/>
    <mergeCell ref="AS89:AY89"/>
    <mergeCell ref="Q87:W87"/>
    <mergeCell ref="X87:AD87"/>
    <mergeCell ref="AE87:AK87"/>
    <mergeCell ref="AL87:AR87"/>
    <mergeCell ref="AS87:AY87"/>
    <mergeCell ref="H88:P88"/>
    <mergeCell ref="Q88:W88"/>
    <mergeCell ref="X88:AD88"/>
    <mergeCell ref="AE88:AK88"/>
    <mergeCell ref="AL88:AR88"/>
    <mergeCell ref="B83:G89"/>
    <mergeCell ref="H83:P83"/>
    <mergeCell ref="Q83:W83"/>
    <mergeCell ref="X83:AD83"/>
    <mergeCell ref="AE83:AK83"/>
    <mergeCell ref="AL83:AR83"/>
    <mergeCell ref="X85:AD85"/>
    <mergeCell ref="AE85:AK85"/>
    <mergeCell ref="AL85:AR85"/>
    <mergeCell ref="J87:P87"/>
    <mergeCell ref="B80:G81"/>
    <mergeCell ref="H80:Y81"/>
    <mergeCell ref="Z80:AE81"/>
    <mergeCell ref="AF80:AY81"/>
    <mergeCell ref="B82:G82"/>
    <mergeCell ref="H82:AY82"/>
    <mergeCell ref="B78:G78"/>
    <mergeCell ref="H78:Y78"/>
    <mergeCell ref="Z78:AE78"/>
    <mergeCell ref="AF78:AQ78"/>
    <mergeCell ref="AR78:AY78"/>
    <mergeCell ref="B79:G79"/>
    <mergeCell ref="H79:Y79"/>
    <mergeCell ref="Z79:AE79"/>
    <mergeCell ref="AF79:AY79"/>
    <mergeCell ref="AS85:AY85"/>
    <mergeCell ref="J86:P86"/>
    <mergeCell ref="Q86:W86"/>
    <mergeCell ref="X86:AD86"/>
    <mergeCell ref="AE86:AK86"/>
    <mergeCell ref="AL86:AR86"/>
    <mergeCell ref="AS86:AY86"/>
    <mergeCell ref="B72:AY72"/>
    <mergeCell ref="B73:AY73"/>
    <mergeCell ref="M74:AA74"/>
    <mergeCell ref="AL74:AY74"/>
    <mergeCell ref="B77:G77"/>
    <mergeCell ref="H77:Y77"/>
    <mergeCell ref="Z77:AE77"/>
    <mergeCell ref="AF77:AQ77"/>
    <mergeCell ref="AR77:AY77"/>
    <mergeCell ref="B68:F68"/>
    <mergeCell ref="G68:AY68"/>
    <mergeCell ref="B69:AY69"/>
    <mergeCell ref="B70:F70"/>
    <mergeCell ref="G70:AY70"/>
    <mergeCell ref="B71:AY71"/>
    <mergeCell ref="B63:C63"/>
    <mergeCell ref="D63:AY63"/>
    <mergeCell ref="D64:AY64"/>
    <mergeCell ref="D65:AY65"/>
    <mergeCell ref="D66:AY66"/>
    <mergeCell ref="B67:AY67"/>
    <mergeCell ref="AK76:AQ76"/>
    <mergeCell ref="AR76:AY76"/>
    <mergeCell ref="D60:G60"/>
    <mergeCell ref="H60:AG60"/>
    <mergeCell ref="D61:G61"/>
    <mergeCell ref="H61:U61"/>
    <mergeCell ref="V61:AG61"/>
    <mergeCell ref="D62:G62"/>
    <mergeCell ref="H62:AG62"/>
    <mergeCell ref="D56:G56"/>
    <mergeCell ref="H56:AG56"/>
    <mergeCell ref="B57:C62"/>
    <mergeCell ref="D57:G57"/>
    <mergeCell ref="H57:AG57"/>
    <mergeCell ref="AH57:AY62"/>
    <mergeCell ref="D58:G58"/>
    <mergeCell ref="H58:AG58"/>
    <mergeCell ref="D59:G59"/>
    <mergeCell ref="H59:AG59"/>
    <mergeCell ref="B52:C56"/>
    <mergeCell ref="D52:G52"/>
    <mergeCell ref="H52:AG52"/>
    <mergeCell ref="AH52:AY56"/>
    <mergeCell ref="D53:G53"/>
    <mergeCell ref="H53:AG53"/>
    <mergeCell ref="D54:G54"/>
    <mergeCell ref="H54:AG54"/>
    <mergeCell ref="D55:G55"/>
    <mergeCell ref="H55:AG55"/>
    <mergeCell ref="B49:C51"/>
    <mergeCell ref="D49:G49"/>
    <mergeCell ref="H49:AG49"/>
    <mergeCell ref="AH49:AY51"/>
    <mergeCell ref="D50:G50"/>
    <mergeCell ref="H50:AG50"/>
    <mergeCell ref="D51:G51"/>
    <mergeCell ref="H51:AG51"/>
    <mergeCell ref="D45:AY45"/>
    <mergeCell ref="D46:AY46"/>
    <mergeCell ref="B47:AY47"/>
    <mergeCell ref="D48:G48"/>
    <mergeCell ref="H48:AG48"/>
    <mergeCell ref="AH48:AY48"/>
    <mergeCell ref="D38:L38"/>
    <mergeCell ref="M38:R38"/>
    <mergeCell ref="S38:X38"/>
    <mergeCell ref="Y38:AY38"/>
    <mergeCell ref="B41:C44"/>
    <mergeCell ref="D41:AY41"/>
    <mergeCell ref="D42:AY42"/>
    <mergeCell ref="D43:AY43"/>
    <mergeCell ref="D44:AY44"/>
    <mergeCell ref="B26:C38"/>
    <mergeCell ref="D32:L32"/>
    <mergeCell ref="M32:R32"/>
    <mergeCell ref="S32:X32"/>
    <mergeCell ref="Y32:AY32"/>
    <mergeCell ref="D34:L34"/>
    <mergeCell ref="M34:R34"/>
    <mergeCell ref="S34:X34"/>
    <mergeCell ref="Y34:AY34"/>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D28:L28"/>
    <mergeCell ref="D26:L26"/>
    <mergeCell ref="M26:R26"/>
    <mergeCell ref="S26:X26"/>
    <mergeCell ref="Y26:AY26"/>
    <mergeCell ref="D27:L27"/>
    <mergeCell ref="M27:R27"/>
    <mergeCell ref="S27:X27"/>
    <mergeCell ref="Y27:AY27"/>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B19:G21"/>
    <mergeCell ref="AP19:AT19"/>
    <mergeCell ref="AU19:AY19"/>
    <mergeCell ref="H20:Y21"/>
    <mergeCell ref="Z20:AB20"/>
    <mergeCell ref="AC20:AE20"/>
    <mergeCell ref="AF20:AJ20"/>
    <mergeCell ref="X14:AD14"/>
    <mergeCell ref="AE14:AK14"/>
    <mergeCell ref="AL14:AR14"/>
    <mergeCell ref="AS14:AY14"/>
    <mergeCell ref="J15:P15"/>
    <mergeCell ref="Q15:W15"/>
    <mergeCell ref="X15:AD15"/>
    <mergeCell ref="AE15:AK15"/>
    <mergeCell ref="AL15:AR15"/>
    <mergeCell ref="AS15:AY15"/>
    <mergeCell ref="AK20:AO20"/>
    <mergeCell ref="AP20:AT20"/>
    <mergeCell ref="AU20:AY20"/>
    <mergeCell ref="Z21:AB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H17:P17"/>
    <mergeCell ref="Q17:W17"/>
    <mergeCell ref="X17:AD17"/>
    <mergeCell ref="AE17:AK17"/>
    <mergeCell ref="AL17:AR17"/>
    <mergeCell ref="AS17:AY17"/>
    <mergeCell ref="J16:P16"/>
    <mergeCell ref="Q16:W16"/>
    <mergeCell ref="X16:AD16"/>
    <mergeCell ref="AE16:AK16"/>
    <mergeCell ref="AL16:AR16"/>
    <mergeCell ref="AS16:AY16"/>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 ref="B90:C100"/>
    <mergeCell ref="D99:L99"/>
    <mergeCell ref="M99:R99"/>
    <mergeCell ref="S99:X99"/>
    <mergeCell ref="Y99:AY99"/>
    <mergeCell ref="D100:L100"/>
    <mergeCell ref="M100:R100"/>
    <mergeCell ref="S100:X100"/>
    <mergeCell ref="Y100:AY100"/>
    <mergeCell ref="B102:G102"/>
    <mergeCell ref="H102:AY102"/>
    <mergeCell ref="B103:G105"/>
    <mergeCell ref="H103:AY105"/>
    <mergeCell ref="B107:G107"/>
    <mergeCell ref="H107:AY107"/>
    <mergeCell ref="AI117:AU117"/>
    <mergeCell ref="AV117:AY117"/>
    <mergeCell ref="D93:L93"/>
    <mergeCell ref="M93:R93"/>
    <mergeCell ref="S93:X93"/>
    <mergeCell ref="Y93:AY93"/>
    <mergeCell ref="D94:L94"/>
    <mergeCell ref="M94:R94"/>
    <mergeCell ref="S94:X94"/>
    <mergeCell ref="Y94:AY94"/>
    <mergeCell ref="Y90:AY90"/>
    <mergeCell ref="D91:L91"/>
    <mergeCell ref="M91:R91"/>
    <mergeCell ref="S91:X91"/>
    <mergeCell ref="Y91:AY91"/>
    <mergeCell ref="D92:L92"/>
    <mergeCell ref="M92:R92"/>
    <mergeCell ref="H150:L150"/>
    <mergeCell ref="M150:Y150"/>
    <mergeCell ref="Z150:AC150"/>
    <mergeCell ref="AD150:AH150"/>
    <mergeCell ref="AI150:AU150"/>
    <mergeCell ref="AV150:AY150"/>
    <mergeCell ref="H132:L132"/>
    <mergeCell ref="M132:Y132"/>
    <mergeCell ref="Z132:AC132"/>
    <mergeCell ref="AD132:AH132"/>
    <mergeCell ref="AI132:AU132"/>
    <mergeCell ref="AV132:AY132"/>
    <mergeCell ref="H130:AC130"/>
    <mergeCell ref="AD130:AY130"/>
    <mergeCell ref="H131:L131"/>
    <mergeCell ref="M131:Y131"/>
    <mergeCell ref="H151:L151"/>
    <mergeCell ref="M151:Y151"/>
    <mergeCell ref="Z151:AC151"/>
    <mergeCell ref="AD151:AH151"/>
    <mergeCell ref="AI151:AU151"/>
    <mergeCell ref="AV151:AY151"/>
    <mergeCell ref="AI133:AU133"/>
    <mergeCell ref="AV133:AY133"/>
    <mergeCell ref="AI134:AU134"/>
    <mergeCell ref="AV134:AY134"/>
    <mergeCell ref="H133:L133"/>
    <mergeCell ref="M133:Y133"/>
    <mergeCell ref="Z133:AC133"/>
    <mergeCell ref="AD133:AH133"/>
    <mergeCell ref="AI140:AU140"/>
    <mergeCell ref="AV140:AY140"/>
    <mergeCell ref="B153:G153"/>
    <mergeCell ref="H153:AY153"/>
    <mergeCell ref="B154:G197"/>
    <mergeCell ref="H154:AC154"/>
    <mergeCell ref="AD154:AY154"/>
    <mergeCell ref="H155:L155"/>
    <mergeCell ref="M155:Y155"/>
    <mergeCell ref="Z155:AC155"/>
    <mergeCell ref="AD155:AH155"/>
    <mergeCell ref="AI155:AU155"/>
    <mergeCell ref="AI156:AU156"/>
    <mergeCell ref="AV156:AY156"/>
    <mergeCell ref="H157:L157"/>
    <mergeCell ref="M157:Y157"/>
    <mergeCell ref="Z157:AC157"/>
    <mergeCell ref="AD157:AH157"/>
    <mergeCell ref="AI157:AU157"/>
    <mergeCell ref="AV157:AY157"/>
    <mergeCell ref="AI158:AU158"/>
    <mergeCell ref="AV158:AY158"/>
    <mergeCell ref="H159:L159"/>
    <mergeCell ref="M159:Y159"/>
    <mergeCell ref="Z159:AC159"/>
    <mergeCell ref="AD159:AH159"/>
    <mergeCell ref="AI159:AU159"/>
    <mergeCell ref="AV159:AY159"/>
    <mergeCell ref="H158:L158"/>
    <mergeCell ref="M158:Y158"/>
    <mergeCell ref="AI160:AU160"/>
    <mergeCell ref="AV160:AY160"/>
    <mergeCell ref="H161:L161"/>
    <mergeCell ref="M161:Y161"/>
    <mergeCell ref="Z161:AC161"/>
    <mergeCell ref="AD161:AH161"/>
    <mergeCell ref="AI161:AU161"/>
    <mergeCell ref="AV161:AY161"/>
    <mergeCell ref="AI162:AU162"/>
    <mergeCell ref="AV162:AY162"/>
    <mergeCell ref="H163:L163"/>
    <mergeCell ref="M163:Y163"/>
    <mergeCell ref="Z163:AC163"/>
    <mergeCell ref="AD163:AH163"/>
    <mergeCell ref="AI163:AU163"/>
    <mergeCell ref="AV163:AY163"/>
    <mergeCell ref="H162:L162"/>
    <mergeCell ref="M162:Y162"/>
    <mergeCell ref="Z162:AC162"/>
    <mergeCell ref="AD162:AH162"/>
    <mergeCell ref="Z158:AC158"/>
    <mergeCell ref="AD158:AH158"/>
    <mergeCell ref="H160:L160"/>
    <mergeCell ref="M160:Y160"/>
    <mergeCell ref="Z160:AC160"/>
    <mergeCell ref="AD160:AH160"/>
    <mergeCell ref="AI164:AU164"/>
    <mergeCell ref="AV164:AY164"/>
    <mergeCell ref="H165:AC165"/>
    <mergeCell ref="AD165:AY165"/>
    <mergeCell ref="H166:L166"/>
    <mergeCell ref="M166:Y166"/>
    <mergeCell ref="Z166:AC166"/>
    <mergeCell ref="AD166:AH166"/>
    <mergeCell ref="AI166:AU166"/>
    <mergeCell ref="AV166:AY166"/>
    <mergeCell ref="Z167:AC167"/>
    <mergeCell ref="AD167:AH167"/>
    <mergeCell ref="AI167:AU167"/>
    <mergeCell ref="AV167:AY167"/>
    <mergeCell ref="H168:L168"/>
    <mergeCell ref="M168:Y168"/>
    <mergeCell ref="Z168:AC168"/>
    <mergeCell ref="AD168:AH168"/>
    <mergeCell ref="AI168:AU168"/>
    <mergeCell ref="AV168:AY168"/>
    <mergeCell ref="H164:L164"/>
    <mergeCell ref="M164:Y164"/>
    <mergeCell ref="Z164:AC164"/>
    <mergeCell ref="AD164:AH164"/>
    <mergeCell ref="Z173:AC173"/>
    <mergeCell ref="AD173:AH173"/>
    <mergeCell ref="AI173:AU173"/>
    <mergeCell ref="AV173:AY173"/>
    <mergeCell ref="Z172:AC172"/>
    <mergeCell ref="AD172:AH172"/>
    <mergeCell ref="AI174:AU174"/>
    <mergeCell ref="AV174:AY174"/>
    <mergeCell ref="H175:L175"/>
    <mergeCell ref="M175:Y175"/>
    <mergeCell ref="Z175:AC175"/>
    <mergeCell ref="AD175:AH175"/>
    <mergeCell ref="AI175:AU175"/>
    <mergeCell ref="AV175:AY175"/>
    <mergeCell ref="H174:L174"/>
    <mergeCell ref="M174:Y174"/>
    <mergeCell ref="Z174:AC174"/>
    <mergeCell ref="AD174:AH174"/>
    <mergeCell ref="AI177:AU177"/>
    <mergeCell ref="AV177:AY177"/>
    <mergeCell ref="H178:L178"/>
    <mergeCell ref="M178:Y178"/>
    <mergeCell ref="Z178:AC178"/>
    <mergeCell ref="AD178:AH178"/>
    <mergeCell ref="AI178:AU178"/>
    <mergeCell ref="AV178:AY178"/>
    <mergeCell ref="AI179:AU179"/>
    <mergeCell ref="AV179:AY179"/>
    <mergeCell ref="H180:L180"/>
    <mergeCell ref="M180:Y180"/>
    <mergeCell ref="Z180:AC180"/>
    <mergeCell ref="AD180:AH180"/>
    <mergeCell ref="AI180:AU180"/>
    <mergeCell ref="AV180:AY180"/>
    <mergeCell ref="H179:L179"/>
    <mergeCell ref="M179:Y179"/>
    <mergeCell ref="Z179:AC179"/>
    <mergeCell ref="AD179:AH179"/>
    <mergeCell ref="AI181:AU181"/>
    <mergeCell ref="AV181:AY181"/>
    <mergeCell ref="H182:L182"/>
    <mergeCell ref="M182:Y182"/>
    <mergeCell ref="Z182:AC182"/>
    <mergeCell ref="AD182:AH182"/>
    <mergeCell ref="AI182:AU182"/>
    <mergeCell ref="AV182:AY182"/>
    <mergeCell ref="H183:L183"/>
    <mergeCell ref="M183:Y183"/>
    <mergeCell ref="Z183:AC183"/>
    <mergeCell ref="AD183:AH183"/>
    <mergeCell ref="AI183:AU183"/>
    <mergeCell ref="AV183:AY183"/>
    <mergeCell ref="H184:L184"/>
    <mergeCell ref="M184:Y184"/>
    <mergeCell ref="Z184:AC184"/>
    <mergeCell ref="AD184:AH184"/>
    <mergeCell ref="AI184:AU184"/>
    <mergeCell ref="AV184:AY184"/>
    <mergeCell ref="H181:L181"/>
    <mergeCell ref="M181:Y181"/>
    <mergeCell ref="Z181:AC181"/>
    <mergeCell ref="AD181:AH181"/>
    <mergeCell ref="H185:L185"/>
    <mergeCell ref="M185:Y185"/>
    <mergeCell ref="Z185:AC185"/>
    <mergeCell ref="AD185:AH185"/>
    <mergeCell ref="AI185:AU185"/>
    <mergeCell ref="AV185:AY185"/>
    <mergeCell ref="H186:L186"/>
    <mergeCell ref="M186:Y186"/>
    <mergeCell ref="Z186:AC186"/>
    <mergeCell ref="AD186:AH186"/>
    <mergeCell ref="AI186:AU186"/>
    <mergeCell ref="AV186:AY186"/>
    <mergeCell ref="H187:AC187"/>
    <mergeCell ref="AD187:AY187"/>
    <mergeCell ref="H188:L188"/>
    <mergeCell ref="M188:Y188"/>
    <mergeCell ref="Z188:AC188"/>
    <mergeCell ref="AD188:AH188"/>
    <mergeCell ref="AI188:AU188"/>
    <mergeCell ref="AV188:AY188"/>
    <mergeCell ref="H189:L189"/>
    <mergeCell ref="M189:Y189"/>
    <mergeCell ref="Z189:AC189"/>
    <mergeCell ref="AD189:AH189"/>
    <mergeCell ref="AI189:AU189"/>
    <mergeCell ref="AV189:AY189"/>
    <mergeCell ref="H190:L190"/>
    <mergeCell ref="M190:Y190"/>
    <mergeCell ref="Z190:AC190"/>
    <mergeCell ref="AD190:AH190"/>
    <mergeCell ref="AI190:AU190"/>
    <mergeCell ref="AV190:AY190"/>
    <mergeCell ref="H191:L191"/>
    <mergeCell ref="M191:Y191"/>
    <mergeCell ref="Z191:AC191"/>
    <mergeCell ref="AD191:AH191"/>
    <mergeCell ref="AI191:AU191"/>
    <mergeCell ref="AV191:AY191"/>
    <mergeCell ref="H192:L192"/>
    <mergeCell ref="M192:Y192"/>
    <mergeCell ref="Z192:AC192"/>
    <mergeCell ref="AD192:AH192"/>
    <mergeCell ref="AI192:AU192"/>
    <mergeCell ref="AV192:AY192"/>
    <mergeCell ref="H193:L193"/>
    <mergeCell ref="M193:Y193"/>
    <mergeCell ref="Z193:AC193"/>
    <mergeCell ref="AD193:AH193"/>
    <mergeCell ref="AI193:AU193"/>
    <mergeCell ref="AV193:AY193"/>
    <mergeCell ref="H194:L194"/>
    <mergeCell ref="M194:Y194"/>
    <mergeCell ref="Z194:AC194"/>
    <mergeCell ref="AD194:AH194"/>
    <mergeCell ref="AI194:AU194"/>
    <mergeCell ref="AV194:AY194"/>
    <mergeCell ref="H195:L195"/>
    <mergeCell ref="M195:Y195"/>
    <mergeCell ref="Z195:AC195"/>
    <mergeCell ref="AD195:AH195"/>
    <mergeCell ref="AI195:AU195"/>
    <mergeCell ref="AV195:AY195"/>
    <mergeCell ref="H196:L196"/>
    <mergeCell ref="M196:Y196"/>
    <mergeCell ref="Z196:AC196"/>
    <mergeCell ref="AD196:AH196"/>
    <mergeCell ref="AI196:AU196"/>
    <mergeCell ref="AV196:AY196"/>
    <mergeCell ref="H197:L197"/>
    <mergeCell ref="M197:Y197"/>
    <mergeCell ref="Z197:AC197"/>
    <mergeCell ref="AD197:AH197"/>
    <mergeCell ref="AI197:AU197"/>
    <mergeCell ref="AV197:AY197"/>
    <mergeCell ref="G199:AX199"/>
    <mergeCell ref="B202:C202"/>
    <mergeCell ref="D202:M202"/>
    <mergeCell ref="N202:AK202"/>
    <mergeCell ref="AL202:AQ202"/>
    <mergeCell ref="AR202:AU202"/>
    <mergeCell ref="AV202:AX202"/>
    <mergeCell ref="B203:C203"/>
    <mergeCell ref="D203:M203"/>
    <mergeCell ref="N203:AK203"/>
    <mergeCell ref="AL203:AQ203"/>
    <mergeCell ref="AR203:AU203"/>
    <mergeCell ref="AV203:AX203"/>
    <mergeCell ref="B204:C204"/>
    <mergeCell ref="D204:M204"/>
    <mergeCell ref="N204:AK204"/>
    <mergeCell ref="AL204:AQ204"/>
    <mergeCell ref="AR204:AU204"/>
    <mergeCell ref="AV204:AX204"/>
    <mergeCell ref="B207:H207"/>
    <mergeCell ref="I207:Y207"/>
    <mergeCell ref="B208:H208"/>
    <mergeCell ref="I208:M208"/>
    <mergeCell ref="N208:T208"/>
    <mergeCell ref="U208:Y208"/>
    <mergeCell ref="Z208:AF208"/>
    <mergeCell ref="AG208:AK208"/>
    <mergeCell ref="AL208:AR208"/>
    <mergeCell ref="AS208:AW208"/>
    <mergeCell ref="B209:H209"/>
    <mergeCell ref="I209:M209"/>
    <mergeCell ref="N209:T209"/>
    <mergeCell ref="U209:Y209"/>
    <mergeCell ref="Z209:AF209"/>
    <mergeCell ref="AG209:AK209"/>
    <mergeCell ref="AL209:AR209"/>
    <mergeCell ref="AS209:AW209"/>
    <mergeCell ref="B211:C211"/>
    <mergeCell ref="D211:M211"/>
    <mergeCell ref="N211:AK211"/>
    <mergeCell ref="AL211:AQ211"/>
    <mergeCell ref="AR211:AU211"/>
    <mergeCell ref="AV211:AX211"/>
    <mergeCell ref="B212:C212"/>
    <mergeCell ref="D212:M212"/>
    <mergeCell ref="N212:AK212"/>
    <mergeCell ref="AL212:AQ212"/>
    <mergeCell ref="AR212:AU212"/>
    <mergeCell ref="AV212:AX212"/>
    <mergeCell ref="B213:C213"/>
    <mergeCell ref="D213:M213"/>
    <mergeCell ref="N213:AK213"/>
    <mergeCell ref="AL213:AQ213"/>
    <mergeCell ref="AR213:AU213"/>
    <mergeCell ref="AV213:AX213"/>
    <mergeCell ref="B214:C214"/>
    <mergeCell ref="D214:M214"/>
    <mergeCell ref="N214:AK214"/>
    <mergeCell ref="AL214:AQ214"/>
    <mergeCell ref="AR214:AU214"/>
    <mergeCell ref="AV214:AX214"/>
    <mergeCell ref="B215:C215"/>
    <mergeCell ref="D215:M215"/>
    <mergeCell ref="N215:AK215"/>
    <mergeCell ref="AL215:AQ215"/>
    <mergeCell ref="AR215:AU215"/>
    <mergeCell ref="AV215:AX215"/>
    <mergeCell ref="B216:C216"/>
    <mergeCell ref="D216:M216"/>
    <mergeCell ref="N216:AK216"/>
    <mergeCell ref="AL216:AQ216"/>
    <mergeCell ref="AR216:AU216"/>
    <mergeCell ref="AV216:AX216"/>
    <mergeCell ref="B217:C217"/>
    <mergeCell ref="D217:M217"/>
    <mergeCell ref="N217:AK217"/>
    <mergeCell ref="AL217:AQ217"/>
    <mergeCell ref="AR217:AU217"/>
    <mergeCell ref="AV217:AX217"/>
    <mergeCell ref="B220:C220"/>
    <mergeCell ref="D220:M220"/>
    <mergeCell ref="N220:AK220"/>
    <mergeCell ref="AL220:AQ220"/>
    <mergeCell ref="AR220:AU220"/>
    <mergeCell ref="AV220:AX220"/>
    <mergeCell ref="B221:C221"/>
    <mergeCell ref="D221:M221"/>
    <mergeCell ref="N221:AK221"/>
    <mergeCell ref="AL221:AQ221"/>
    <mergeCell ref="AR221:AU221"/>
    <mergeCell ref="AV221:AX221"/>
    <mergeCell ref="B222:C222"/>
    <mergeCell ref="D222:M222"/>
    <mergeCell ref="N222:AK222"/>
    <mergeCell ref="AL222:AQ222"/>
    <mergeCell ref="AR222:AU222"/>
    <mergeCell ref="AV222:AX222"/>
    <mergeCell ref="B223:C223"/>
    <mergeCell ref="D223:M223"/>
    <mergeCell ref="N223:AK223"/>
    <mergeCell ref="AL223:AQ223"/>
    <mergeCell ref="AR223:AU223"/>
    <mergeCell ref="AV223:AX223"/>
    <mergeCell ref="B224:C224"/>
    <mergeCell ref="D224:M224"/>
    <mergeCell ref="N224:AK224"/>
    <mergeCell ref="AL224:AQ224"/>
    <mergeCell ref="AR224:AU224"/>
    <mergeCell ref="AV224:AX224"/>
    <mergeCell ref="B227:H227"/>
    <mergeCell ref="I227:Y227"/>
    <mergeCell ref="B228:H228"/>
    <mergeCell ref="I228:M228"/>
    <mergeCell ref="N228:T228"/>
    <mergeCell ref="U228:Y228"/>
    <mergeCell ref="Z228:AF228"/>
    <mergeCell ref="AG228:AK228"/>
    <mergeCell ref="AL228:AR228"/>
    <mergeCell ref="AS228:AW228"/>
    <mergeCell ref="B229:H229"/>
    <mergeCell ref="I229:M229"/>
    <mergeCell ref="N229:T229"/>
    <mergeCell ref="U229:Y229"/>
    <mergeCell ref="Z229:AF229"/>
    <mergeCell ref="AG229:AK229"/>
    <mergeCell ref="AL229:AR229"/>
    <mergeCell ref="AS229:AW229"/>
    <mergeCell ref="B231:C231"/>
    <mergeCell ref="D231:M231"/>
    <mergeCell ref="N231:AK231"/>
    <mergeCell ref="AL231:AQ231"/>
    <mergeCell ref="AR231:AU231"/>
    <mergeCell ref="AV231:AX231"/>
    <mergeCell ref="B232:C232"/>
    <mergeCell ref="D232:M232"/>
    <mergeCell ref="N232:AK232"/>
    <mergeCell ref="AL232:AQ232"/>
    <mergeCell ref="AR232:AU232"/>
    <mergeCell ref="AV232:AX232"/>
    <mergeCell ref="B233:C233"/>
    <mergeCell ref="D233:M233"/>
    <mergeCell ref="N233:AK233"/>
    <mergeCell ref="AL233:AQ233"/>
    <mergeCell ref="AR233:AU233"/>
    <mergeCell ref="AV233:AX233"/>
    <mergeCell ref="B234:C234"/>
    <mergeCell ref="D234:M234"/>
    <mergeCell ref="N234:AK234"/>
    <mergeCell ref="AL234:AQ234"/>
    <mergeCell ref="AR234:AU234"/>
    <mergeCell ref="AV234:AX234"/>
    <mergeCell ref="B235:C235"/>
    <mergeCell ref="D235:M235"/>
    <mergeCell ref="N235:AK235"/>
    <mergeCell ref="AL235:AQ235"/>
    <mergeCell ref="AR235:AU235"/>
    <mergeCell ref="AV235:AX235"/>
    <mergeCell ref="B236:C236"/>
    <mergeCell ref="D236:M236"/>
    <mergeCell ref="N236:AK236"/>
    <mergeCell ref="AL236:AQ236"/>
    <mergeCell ref="AR236:AU236"/>
    <mergeCell ref="AV236:AX236"/>
    <mergeCell ref="B237:C237"/>
    <mergeCell ref="D237:M237"/>
    <mergeCell ref="N237:AK237"/>
    <mergeCell ref="AL237:AQ237"/>
    <mergeCell ref="AR237:AU237"/>
    <mergeCell ref="AV237:AX237"/>
    <mergeCell ref="B238:C238"/>
    <mergeCell ref="D238:M238"/>
    <mergeCell ref="N238:AK238"/>
    <mergeCell ref="AL238:AQ238"/>
    <mergeCell ref="AR238:AU238"/>
    <mergeCell ref="AV238:AX238"/>
    <mergeCell ref="B239:C239"/>
    <mergeCell ref="D239:M239"/>
    <mergeCell ref="N239:AK239"/>
    <mergeCell ref="AL239:AQ239"/>
    <mergeCell ref="AR239:AU239"/>
    <mergeCell ref="AV239:AX239"/>
    <mergeCell ref="B240:C240"/>
    <mergeCell ref="D240:M240"/>
    <mergeCell ref="N240:AK240"/>
    <mergeCell ref="AL240:AQ240"/>
    <mergeCell ref="AR240:AU240"/>
    <mergeCell ref="AV240:AX240"/>
    <mergeCell ref="B241:C241"/>
    <mergeCell ref="D241:M241"/>
    <mergeCell ref="N241:AK241"/>
    <mergeCell ref="AL241:AQ241"/>
    <mergeCell ref="AR241:AU241"/>
    <mergeCell ref="AV241:AX241"/>
    <mergeCell ref="G243:AX243"/>
    <mergeCell ref="B246:C246"/>
    <mergeCell ref="D246:M246"/>
    <mergeCell ref="N246:AK246"/>
    <mergeCell ref="AL246:AQ246"/>
    <mergeCell ref="AR246:AU246"/>
    <mergeCell ref="AV246:AX246"/>
    <mergeCell ref="B247:C247"/>
    <mergeCell ref="D247:M247"/>
    <mergeCell ref="N247:AK247"/>
    <mergeCell ref="AL247:AQ247"/>
    <mergeCell ref="AR247:AU247"/>
    <mergeCell ref="AV247:AX247"/>
    <mergeCell ref="B248:C248"/>
    <mergeCell ref="D248:M248"/>
    <mergeCell ref="N248:AK248"/>
    <mergeCell ref="AL248:AQ248"/>
    <mergeCell ref="AR248:AU248"/>
    <mergeCell ref="AV248:AX248"/>
    <mergeCell ref="B249:C249"/>
    <mergeCell ref="D249:M249"/>
    <mergeCell ref="N249:AK249"/>
    <mergeCell ref="AL249:AQ249"/>
    <mergeCell ref="AR249:AU249"/>
    <mergeCell ref="AV249:AX249"/>
    <mergeCell ref="B250:C250"/>
    <mergeCell ref="D250:M250"/>
    <mergeCell ref="N250:AK250"/>
    <mergeCell ref="AL250:AQ250"/>
    <mergeCell ref="AR250:AU250"/>
    <mergeCell ref="AV250:AX250"/>
    <mergeCell ref="B251:C251"/>
    <mergeCell ref="D251:M251"/>
    <mergeCell ref="N251:AK251"/>
    <mergeCell ref="AL251:AQ251"/>
    <mergeCell ref="AR251:AU251"/>
    <mergeCell ref="AV251:AX251"/>
    <mergeCell ref="B254:H254"/>
    <mergeCell ref="I254:Y254"/>
    <mergeCell ref="B255:H255"/>
    <mergeCell ref="I255:M255"/>
    <mergeCell ref="N255:T255"/>
    <mergeCell ref="U255:Y255"/>
    <mergeCell ref="Z255:AF255"/>
    <mergeCell ref="AG255:AK255"/>
    <mergeCell ref="AL255:AR255"/>
    <mergeCell ref="AS255:AW255"/>
    <mergeCell ref="B256:H256"/>
    <mergeCell ref="I256:M256"/>
    <mergeCell ref="N256:T256"/>
    <mergeCell ref="U256:Y256"/>
    <mergeCell ref="Z256:AF256"/>
    <mergeCell ref="AG256:AK256"/>
    <mergeCell ref="AL256:AR256"/>
    <mergeCell ref="AS256:AW256"/>
    <mergeCell ref="B258:C258"/>
    <mergeCell ref="D258:M258"/>
    <mergeCell ref="N258:AK258"/>
    <mergeCell ref="AL258:AQ258"/>
    <mergeCell ref="AR258:AU258"/>
    <mergeCell ref="AV258:AX258"/>
    <mergeCell ref="B259:C259"/>
    <mergeCell ref="D259:M259"/>
    <mergeCell ref="N259:AK259"/>
    <mergeCell ref="AL259:AQ259"/>
    <mergeCell ref="AR259:AU259"/>
    <mergeCell ref="AV259:AX259"/>
    <mergeCell ref="B260:C260"/>
    <mergeCell ref="D260:M260"/>
    <mergeCell ref="N260:AK260"/>
    <mergeCell ref="AL260:AQ260"/>
    <mergeCell ref="AR260:AU260"/>
    <mergeCell ref="AV260:AX260"/>
    <mergeCell ref="B261:C261"/>
    <mergeCell ref="D261:M261"/>
    <mergeCell ref="N261:AK261"/>
    <mergeCell ref="AL261:AQ261"/>
    <mergeCell ref="AR261:AU261"/>
    <mergeCell ref="AV261:AX261"/>
    <mergeCell ref="B262:C262"/>
    <mergeCell ref="D262:M262"/>
    <mergeCell ref="N262:AK262"/>
    <mergeCell ref="AL262:AQ262"/>
    <mergeCell ref="AR262:AU262"/>
    <mergeCell ref="AV262:AX262"/>
    <mergeCell ref="B263:C263"/>
    <mergeCell ref="D263:M263"/>
    <mergeCell ref="N263:AK263"/>
    <mergeCell ref="AL263:AQ263"/>
    <mergeCell ref="AR263:AU263"/>
    <mergeCell ref="AV263:AX263"/>
    <mergeCell ref="B264:C264"/>
    <mergeCell ref="D264:M264"/>
    <mergeCell ref="N264:AK264"/>
    <mergeCell ref="AL264:AQ264"/>
    <mergeCell ref="AR264:AU264"/>
    <mergeCell ref="AV264:AX264"/>
    <mergeCell ref="B267:C267"/>
    <mergeCell ref="D267:M267"/>
    <mergeCell ref="N267:AK267"/>
    <mergeCell ref="AL267:AQ267"/>
    <mergeCell ref="AR267:AU267"/>
    <mergeCell ref="AV267:AX267"/>
    <mergeCell ref="B268:C268"/>
    <mergeCell ref="D268:M268"/>
    <mergeCell ref="N268:AK268"/>
    <mergeCell ref="AL268:AQ268"/>
    <mergeCell ref="AR268:AU268"/>
    <mergeCell ref="AV268:AX268"/>
    <mergeCell ref="B269:C269"/>
    <mergeCell ref="D269:M269"/>
    <mergeCell ref="N269:AK269"/>
    <mergeCell ref="AL269:AQ269"/>
    <mergeCell ref="AR269:AU269"/>
    <mergeCell ref="AV269:AX269"/>
    <mergeCell ref="B270:C270"/>
    <mergeCell ref="D270:M270"/>
    <mergeCell ref="N270:AK270"/>
    <mergeCell ref="AL270:AQ270"/>
    <mergeCell ref="AR270:AU270"/>
    <mergeCell ref="AV270:AX270"/>
    <mergeCell ref="B271:C271"/>
    <mergeCell ref="D271:M271"/>
    <mergeCell ref="N271:AK271"/>
    <mergeCell ref="AL271:AQ271"/>
    <mergeCell ref="AR271:AU271"/>
    <mergeCell ref="AV271:AX271"/>
    <mergeCell ref="B272:C272"/>
    <mergeCell ref="D272:M272"/>
    <mergeCell ref="N272:AK272"/>
    <mergeCell ref="AL272:AQ272"/>
    <mergeCell ref="AR272:AU272"/>
    <mergeCell ref="AV272:AX272"/>
    <mergeCell ref="B275:H275"/>
    <mergeCell ref="I275:Y275"/>
    <mergeCell ref="B276:H276"/>
    <mergeCell ref="I276:M276"/>
    <mergeCell ref="N276:T276"/>
    <mergeCell ref="U276:Y276"/>
    <mergeCell ref="Z276:AF276"/>
    <mergeCell ref="AG276:AK276"/>
    <mergeCell ref="AL276:AR276"/>
    <mergeCell ref="AS276:AW276"/>
    <mergeCell ref="B277:H277"/>
    <mergeCell ref="I277:M277"/>
    <mergeCell ref="N277:T277"/>
    <mergeCell ref="U277:Y277"/>
    <mergeCell ref="Z277:AF277"/>
    <mergeCell ref="AG277:AK277"/>
    <mergeCell ref="AL277:AR277"/>
    <mergeCell ref="AS277:AW277"/>
    <mergeCell ref="B279:C279"/>
    <mergeCell ref="D279:M279"/>
    <mergeCell ref="N279:AK279"/>
    <mergeCell ref="AL279:AQ279"/>
    <mergeCell ref="AR279:AU279"/>
    <mergeCell ref="AV279:AX279"/>
    <mergeCell ref="B280:C280"/>
    <mergeCell ref="D280:M280"/>
    <mergeCell ref="N280:AK280"/>
    <mergeCell ref="AL280:AQ280"/>
    <mergeCell ref="AR280:AU280"/>
    <mergeCell ref="AV280:AX280"/>
    <mergeCell ref="B281:C281"/>
    <mergeCell ref="D281:M281"/>
    <mergeCell ref="N281:AK281"/>
    <mergeCell ref="AL281:AQ281"/>
    <mergeCell ref="AR281:AU281"/>
    <mergeCell ref="AV281:AX281"/>
    <mergeCell ref="B282:C282"/>
    <mergeCell ref="D282:M282"/>
    <mergeCell ref="N282:AK282"/>
    <mergeCell ref="AL282:AQ282"/>
    <mergeCell ref="AR282:AU282"/>
    <mergeCell ref="AV282:AX282"/>
    <mergeCell ref="B283:C283"/>
    <mergeCell ref="D283:M283"/>
    <mergeCell ref="N283:AK283"/>
    <mergeCell ref="AL283:AQ283"/>
    <mergeCell ref="AR283:AU283"/>
    <mergeCell ref="AV283:AX283"/>
    <mergeCell ref="B284:C284"/>
    <mergeCell ref="D284:M284"/>
    <mergeCell ref="N284:AK284"/>
    <mergeCell ref="AL284:AQ284"/>
    <mergeCell ref="AR284:AU284"/>
    <mergeCell ref="AV284:AX284"/>
    <mergeCell ref="B285:C285"/>
    <mergeCell ref="D285:M285"/>
    <mergeCell ref="N285:AK285"/>
    <mergeCell ref="AL285:AQ285"/>
    <mergeCell ref="AR285:AU285"/>
    <mergeCell ref="AV285:AX285"/>
    <mergeCell ref="B288:C288"/>
    <mergeCell ref="D288:M288"/>
    <mergeCell ref="N288:AK288"/>
    <mergeCell ref="AL288:AQ288"/>
    <mergeCell ref="AR288:AU288"/>
    <mergeCell ref="AV288:AX288"/>
    <mergeCell ref="B289:C289"/>
    <mergeCell ref="D289:M289"/>
    <mergeCell ref="N289:AK289"/>
    <mergeCell ref="AL289:AQ289"/>
    <mergeCell ref="AR289:AU289"/>
    <mergeCell ref="AV289:AX289"/>
    <mergeCell ref="B290:C290"/>
    <mergeCell ref="D290:M290"/>
    <mergeCell ref="N290:AK290"/>
    <mergeCell ref="AL290:AQ290"/>
    <mergeCell ref="AR290:AU290"/>
    <mergeCell ref="AV290:AX290"/>
    <mergeCell ref="B293:H293"/>
    <mergeCell ref="I293:Y293"/>
    <mergeCell ref="B294:H294"/>
    <mergeCell ref="I294:M294"/>
    <mergeCell ref="N294:T294"/>
    <mergeCell ref="U294:Y294"/>
    <mergeCell ref="Z294:AF294"/>
    <mergeCell ref="AG294:AK294"/>
    <mergeCell ref="AL294:AR294"/>
    <mergeCell ref="AS294:AW294"/>
    <mergeCell ref="B295:H295"/>
    <mergeCell ref="I295:M295"/>
    <mergeCell ref="N295:T295"/>
    <mergeCell ref="U295:Y295"/>
    <mergeCell ref="Z295:AF295"/>
    <mergeCell ref="AG295:AK295"/>
    <mergeCell ref="AL295:AR295"/>
    <mergeCell ref="AS295:AW295"/>
    <mergeCell ref="B297:C297"/>
    <mergeCell ref="D297:M297"/>
    <mergeCell ref="N297:AK297"/>
    <mergeCell ref="AL297:AQ297"/>
    <mergeCell ref="AR297:AU297"/>
    <mergeCell ref="AV297:AX297"/>
    <mergeCell ref="B298:C298"/>
    <mergeCell ref="D298:M298"/>
    <mergeCell ref="N298:AK298"/>
    <mergeCell ref="AL298:AQ298"/>
    <mergeCell ref="AR298:AU298"/>
    <mergeCell ref="AV298:AX298"/>
    <mergeCell ref="B299:C299"/>
    <mergeCell ref="D299:M299"/>
    <mergeCell ref="N299:AK299"/>
    <mergeCell ref="AL299:AQ299"/>
    <mergeCell ref="AR299:AU299"/>
    <mergeCell ref="AV299:AX299"/>
    <mergeCell ref="B302:C302"/>
    <mergeCell ref="D302:M302"/>
    <mergeCell ref="N302:AK302"/>
    <mergeCell ref="AL302:AQ302"/>
    <mergeCell ref="AR302:AU302"/>
    <mergeCell ref="AV302:AX302"/>
    <mergeCell ref="B303:C303"/>
    <mergeCell ref="D303:M303"/>
    <mergeCell ref="N303:AK303"/>
    <mergeCell ref="AL303:AQ303"/>
    <mergeCell ref="AR303:AU303"/>
    <mergeCell ref="AV303:AX303"/>
    <mergeCell ref="B304:C304"/>
    <mergeCell ref="D304:M304"/>
    <mergeCell ref="N304:AK304"/>
    <mergeCell ref="AL304:AQ304"/>
    <mergeCell ref="AR304:AU304"/>
    <mergeCell ref="AV304:AX304"/>
    <mergeCell ref="B307:H307"/>
    <mergeCell ref="I307:Y307"/>
    <mergeCell ref="B308:H308"/>
    <mergeCell ref="I308:M308"/>
    <mergeCell ref="N308:T308"/>
    <mergeCell ref="U308:Y308"/>
    <mergeCell ref="Z308:AF308"/>
    <mergeCell ref="AG308:AK308"/>
    <mergeCell ref="AL308:AR308"/>
    <mergeCell ref="AS308:AW308"/>
    <mergeCell ref="B309:H309"/>
    <mergeCell ref="I309:M309"/>
    <mergeCell ref="N309:T309"/>
    <mergeCell ref="U309:Y309"/>
    <mergeCell ref="Z309:AF309"/>
    <mergeCell ref="AG309:AK309"/>
    <mergeCell ref="AL309:AR309"/>
    <mergeCell ref="AS309:AW309"/>
    <mergeCell ref="AK310:AQ310"/>
    <mergeCell ref="AR310:AY310"/>
    <mergeCell ref="B311:G311"/>
    <mergeCell ref="H311:Y311"/>
    <mergeCell ref="Z311:AE311"/>
    <mergeCell ref="AF311:AQ311"/>
    <mergeCell ref="AR311:AY311"/>
    <mergeCell ref="B312:G312"/>
    <mergeCell ref="H312:Y312"/>
    <mergeCell ref="Z312:AE312"/>
    <mergeCell ref="AF312:AQ312"/>
    <mergeCell ref="AR312:AY312"/>
    <mergeCell ref="B313:G313"/>
    <mergeCell ref="H313:Y313"/>
    <mergeCell ref="Z313:AE313"/>
    <mergeCell ref="AF313:AY313"/>
    <mergeCell ref="B314:G315"/>
    <mergeCell ref="H314:Y315"/>
    <mergeCell ref="Z314:AE315"/>
    <mergeCell ref="AF314:AY315"/>
    <mergeCell ref="B316:G316"/>
    <mergeCell ref="H316:AY316"/>
    <mergeCell ref="B317:G323"/>
    <mergeCell ref="H317:P317"/>
    <mergeCell ref="Q317:W317"/>
    <mergeCell ref="X317:AD317"/>
    <mergeCell ref="AE317:AK317"/>
    <mergeCell ref="AL317:AR317"/>
    <mergeCell ref="X319:AD319"/>
    <mergeCell ref="AE319:AK319"/>
    <mergeCell ref="AL319:AR319"/>
    <mergeCell ref="J321:P321"/>
    <mergeCell ref="AS317:AY317"/>
    <mergeCell ref="H318:I321"/>
    <mergeCell ref="J318:P318"/>
    <mergeCell ref="Q318:W318"/>
    <mergeCell ref="X318:AD318"/>
    <mergeCell ref="AE318:AK318"/>
    <mergeCell ref="AL318:AR318"/>
    <mergeCell ref="AS318:AY318"/>
    <mergeCell ref="J319:P319"/>
    <mergeCell ref="Q319:W319"/>
    <mergeCell ref="AS319:AY319"/>
    <mergeCell ref="J320:P320"/>
    <mergeCell ref="Q320:W320"/>
    <mergeCell ref="X320:AD320"/>
    <mergeCell ref="AE320:AK320"/>
    <mergeCell ref="AL320:AR320"/>
    <mergeCell ref="AS320:AY320"/>
    <mergeCell ref="Q321:W321"/>
    <mergeCell ref="X321:AD321"/>
    <mergeCell ref="AE321:AK321"/>
    <mergeCell ref="Y329:AY329"/>
    <mergeCell ref="D330:L330"/>
    <mergeCell ref="M330:R330"/>
    <mergeCell ref="S330:X330"/>
    <mergeCell ref="Y330:AY330"/>
    <mergeCell ref="AL321:AR321"/>
    <mergeCell ref="AS321:AY321"/>
    <mergeCell ref="H322:P322"/>
    <mergeCell ref="Q322:W322"/>
    <mergeCell ref="X322:AD322"/>
    <mergeCell ref="AE322:AK322"/>
    <mergeCell ref="AL322:AR322"/>
    <mergeCell ref="AS322:AY322"/>
    <mergeCell ref="H323:P323"/>
    <mergeCell ref="Q323:W323"/>
    <mergeCell ref="X323:AD323"/>
    <mergeCell ref="AE323:AK323"/>
    <mergeCell ref="AL323:AR323"/>
    <mergeCell ref="AS323:AY323"/>
    <mergeCell ref="Y324:AY324"/>
    <mergeCell ref="D325:L325"/>
    <mergeCell ref="M325:R325"/>
    <mergeCell ref="S325:X325"/>
    <mergeCell ref="Y325:AY325"/>
    <mergeCell ref="D331:L331"/>
    <mergeCell ref="M331:R331"/>
    <mergeCell ref="S331:X331"/>
    <mergeCell ref="Y331:AY331"/>
    <mergeCell ref="D332:L332"/>
    <mergeCell ref="M332:R332"/>
    <mergeCell ref="S332:X332"/>
    <mergeCell ref="Y332:AY332"/>
    <mergeCell ref="B335:G335"/>
    <mergeCell ref="H335:AY335"/>
    <mergeCell ref="B324:C332"/>
    <mergeCell ref="D324:L324"/>
    <mergeCell ref="M324:R324"/>
    <mergeCell ref="S324:X324"/>
    <mergeCell ref="B336:G338"/>
    <mergeCell ref="B340:G340"/>
    <mergeCell ref="H340:AY340"/>
    <mergeCell ref="D326:L326"/>
    <mergeCell ref="M326:R326"/>
    <mergeCell ref="S326:X326"/>
    <mergeCell ref="Y326:AY326"/>
    <mergeCell ref="D327:L327"/>
    <mergeCell ref="M327:R327"/>
    <mergeCell ref="S327:X327"/>
    <mergeCell ref="Y327:AY327"/>
    <mergeCell ref="D328:L328"/>
    <mergeCell ref="M328:R328"/>
    <mergeCell ref="S328:X328"/>
    <mergeCell ref="Y328:AY328"/>
    <mergeCell ref="D329:L329"/>
    <mergeCell ref="M329:R329"/>
    <mergeCell ref="S329:X329"/>
    <mergeCell ref="AI343:AU343"/>
    <mergeCell ref="AV343:AY343"/>
    <mergeCell ref="H344:L344"/>
    <mergeCell ref="M344:Y344"/>
    <mergeCell ref="Z344:AC344"/>
    <mergeCell ref="AD344:AH344"/>
    <mergeCell ref="AI344:AU344"/>
    <mergeCell ref="AV344:AY344"/>
    <mergeCell ref="H345:L345"/>
    <mergeCell ref="M345:Y345"/>
    <mergeCell ref="Z345:AC345"/>
    <mergeCell ref="AD345:AH345"/>
    <mergeCell ref="AI345:AU345"/>
    <mergeCell ref="AV345:AY345"/>
    <mergeCell ref="H346:L346"/>
    <mergeCell ref="M346:Y346"/>
    <mergeCell ref="Z346:AC346"/>
    <mergeCell ref="AD346:AH346"/>
    <mergeCell ref="AI346:AU346"/>
    <mergeCell ref="AV346:AY346"/>
    <mergeCell ref="H347:L347"/>
    <mergeCell ref="M347:Y347"/>
    <mergeCell ref="Z347:AC347"/>
    <mergeCell ref="AD347:AH347"/>
    <mergeCell ref="AI347:AU347"/>
    <mergeCell ref="AV347:AY347"/>
    <mergeCell ref="H348:L348"/>
    <mergeCell ref="M348:Y348"/>
    <mergeCell ref="Z348:AC348"/>
    <mergeCell ref="AD348:AH348"/>
    <mergeCell ref="AI348:AU348"/>
    <mergeCell ref="AV348:AY348"/>
    <mergeCell ref="H349:L349"/>
    <mergeCell ref="M349:Y349"/>
    <mergeCell ref="Z349:AC349"/>
    <mergeCell ref="AD349:AH349"/>
    <mergeCell ref="AI349:AU349"/>
    <mergeCell ref="AV349:AY349"/>
    <mergeCell ref="H350:L350"/>
    <mergeCell ref="M350:Y350"/>
    <mergeCell ref="Z350:AC350"/>
    <mergeCell ref="AD350:AH350"/>
    <mergeCell ref="AI350:AU350"/>
    <mergeCell ref="AV350:AY350"/>
    <mergeCell ref="H351:L351"/>
    <mergeCell ref="M351:Y351"/>
    <mergeCell ref="Z351:AC351"/>
    <mergeCell ref="AD351:AH351"/>
    <mergeCell ref="AI351:AU351"/>
    <mergeCell ref="AV351:AY351"/>
    <mergeCell ref="H352:AC352"/>
    <mergeCell ref="AD352:AY352"/>
    <mergeCell ref="H353:L353"/>
    <mergeCell ref="M353:Y353"/>
    <mergeCell ref="Z353:AC353"/>
    <mergeCell ref="AD353:AH353"/>
    <mergeCell ref="AI353:AU353"/>
    <mergeCell ref="AV353:AY353"/>
    <mergeCell ref="H354:L354"/>
    <mergeCell ref="M354:Y354"/>
    <mergeCell ref="Z354:AC354"/>
    <mergeCell ref="AD354:AH354"/>
    <mergeCell ref="AI354:AU354"/>
    <mergeCell ref="AV354:AY354"/>
    <mergeCell ref="H355:L355"/>
    <mergeCell ref="M355:Y355"/>
    <mergeCell ref="Z355:AC355"/>
    <mergeCell ref="AD355:AH355"/>
    <mergeCell ref="AI355:AU355"/>
    <mergeCell ref="AV355:AY355"/>
    <mergeCell ref="H356:L356"/>
    <mergeCell ref="M356:Y356"/>
    <mergeCell ref="Z356:AC356"/>
    <mergeCell ref="AD356:AH356"/>
    <mergeCell ref="AI356:AU356"/>
    <mergeCell ref="AV356:AY356"/>
    <mergeCell ref="H357:L357"/>
    <mergeCell ref="M357:Y357"/>
    <mergeCell ref="Z357:AC357"/>
    <mergeCell ref="AD357:AH357"/>
    <mergeCell ref="AI357:AU357"/>
    <mergeCell ref="AV357:AY357"/>
    <mergeCell ref="H358:L358"/>
    <mergeCell ref="M358:Y358"/>
    <mergeCell ref="Z358:AC358"/>
    <mergeCell ref="AD358:AH358"/>
    <mergeCell ref="AI358:AU358"/>
    <mergeCell ref="AV358:AY358"/>
    <mergeCell ref="H359:L359"/>
    <mergeCell ref="M359:Y359"/>
    <mergeCell ref="Z359:AC359"/>
    <mergeCell ref="AD359:AH359"/>
    <mergeCell ref="AI359:AU359"/>
    <mergeCell ref="AV359:AY359"/>
    <mergeCell ref="H360:L360"/>
    <mergeCell ref="M360:Y360"/>
    <mergeCell ref="Z360:AC360"/>
    <mergeCell ref="AD360:AH360"/>
    <mergeCell ref="AI360:AU360"/>
    <mergeCell ref="AV360:AY360"/>
    <mergeCell ref="H361:L361"/>
    <mergeCell ref="M361:Y361"/>
    <mergeCell ref="Z361:AC361"/>
    <mergeCell ref="AD361:AH361"/>
    <mergeCell ref="AI361:AU361"/>
    <mergeCell ref="AV361:AY361"/>
    <mergeCell ref="H362:L362"/>
    <mergeCell ref="M362:Y362"/>
    <mergeCell ref="Z362:AC362"/>
    <mergeCell ref="AD362:AH362"/>
    <mergeCell ref="AI362:AU362"/>
    <mergeCell ref="AV362:AY362"/>
    <mergeCell ref="H363:AC363"/>
    <mergeCell ref="AD363:AY363"/>
    <mergeCell ref="H364:L364"/>
    <mergeCell ref="M364:Y364"/>
    <mergeCell ref="Z364:AC364"/>
    <mergeCell ref="AD364:AH364"/>
    <mergeCell ref="AI364:AU364"/>
    <mergeCell ref="AV364:AY364"/>
    <mergeCell ref="H365:L365"/>
    <mergeCell ref="M365:Y365"/>
    <mergeCell ref="Z365:AC365"/>
    <mergeCell ref="AD365:AH365"/>
    <mergeCell ref="AI365:AU365"/>
    <mergeCell ref="AV365:AY365"/>
    <mergeCell ref="H366:L366"/>
    <mergeCell ref="M366:Y366"/>
    <mergeCell ref="Z366:AC366"/>
    <mergeCell ref="AD366:AH366"/>
    <mergeCell ref="AI366:AU366"/>
    <mergeCell ref="AV366:AY366"/>
    <mergeCell ref="H367:L367"/>
    <mergeCell ref="M367:Y367"/>
    <mergeCell ref="Z367:AC367"/>
    <mergeCell ref="AD367:AH367"/>
    <mergeCell ref="AI367:AU367"/>
    <mergeCell ref="AV367:AY367"/>
    <mergeCell ref="H368:L368"/>
    <mergeCell ref="M368:Y368"/>
    <mergeCell ref="Z368:AC368"/>
    <mergeCell ref="AD368:AH368"/>
    <mergeCell ref="AI368:AU368"/>
    <mergeCell ref="AV368:AY368"/>
    <mergeCell ref="H369:L369"/>
    <mergeCell ref="M369:Y369"/>
    <mergeCell ref="Z369:AC369"/>
    <mergeCell ref="AD369:AH369"/>
    <mergeCell ref="AI369:AU369"/>
    <mergeCell ref="AV369:AY369"/>
    <mergeCell ref="H370:L370"/>
    <mergeCell ref="M370:Y370"/>
    <mergeCell ref="Z370:AC370"/>
    <mergeCell ref="AD370:AH370"/>
    <mergeCell ref="AI370:AU370"/>
    <mergeCell ref="AV370:AY370"/>
    <mergeCell ref="H371:L371"/>
    <mergeCell ref="M371:Y371"/>
    <mergeCell ref="Z371:AC371"/>
    <mergeCell ref="AD371:AH371"/>
    <mergeCell ref="AI371:AU371"/>
    <mergeCell ref="AV371:AY371"/>
    <mergeCell ref="H372:L372"/>
    <mergeCell ref="M372:Y372"/>
    <mergeCell ref="Z372:AC372"/>
    <mergeCell ref="AD372:AH372"/>
    <mergeCell ref="AI372:AU372"/>
    <mergeCell ref="AV372:AY372"/>
    <mergeCell ref="H373:L373"/>
    <mergeCell ref="M373:Y373"/>
    <mergeCell ref="Z373:AC373"/>
    <mergeCell ref="AD373:AH373"/>
    <mergeCell ref="AI373:AU373"/>
    <mergeCell ref="AV373:AY373"/>
    <mergeCell ref="H374:AC374"/>
    <mergeCell ref="AD374:AY374"/>
    <mergeCell ref="H375:L375"/>
    <mergeCell ref="M375:Y375"/>
    <mergeCell ref="Z375:AC375"/>
    <mergeCell ref="AD375:AH375"/>
    <mergeCell ref="AI375:AU375"/>
    <mergeCell ref="AV375:AY375"/>
    <mergeCell ref="H376:L376"/>
    <mergeCell ref="M376:Y376"/>
    <mergeCell ref="Z376:AC376"/>
    <mergeCell ref="AD376:AH376"/>
    <mergeCell ref="AI376:AU376"/>
    <mergeCell ref="AV376:AY376"/>
    <mergeCell ref="H377:L377"/>
    <mergeCell ref="M377:Y377"/>
    <mergeCell ref="Z377:AC377"/>
    <mergeCell ref="AD377:AH377"/>
    <mergeCell ref="AI377:AU377"/>
    <mergeCell ref="AV377:AY377"/>
    <mergeCell ref="H378:L378"/>
    <mergeCell ref="M378:Y378"/>
    <mergeCell ref="Z378:AC378"/>
    <mergeCell ref="AD378:AH378"/>
    <mergeCell ref="AI378:AU378"/>
    <mergeCell ref="AV378:AY378"/>
    <mergeCell ref="H379:L379"/>
    <mergeCell ref="M379:Y379"/>
    <mergeCell ref="Z379:AC379"/>
    <mergeCell ref="AD379:AH379"/>
    <mergeCell ref="AI379:AU379"/>
    <mergeCell ref="AV379:AY379"/>
    <mergeCell ref="H380:L380"/>
    <mergeCell ref="M380:Y380"/>
    <mergeCell ref="Z380:AC380"/>
    <mergeCell ref="AD380:AH380"/>
    <mergeCell ref="AI380:AU380"/>
    <mergeCell ref="AV380:AY380"/>
    <mergeCell ref="H381:L381"/>
    <mergeCell ref="M381:Y381"/>
    <mergeCell ref="Z381:AC381"/>
    <mergeCell ref="AD381:AH381"/>
    <mergeCell ref="AI381:AU381"/>
    <mergeCell ref="AV381:AY381"/>
    <mergeCell ref="H382:L382"/>
    <mergeCell ref="M382:Y382"/>
    <mergeCell ref="Z382:AC382"/>
    <mergeCell ref="AD382:AH382"/>
    <mergeCell ref="AI382:AU382"/>
    <mergeCell ref="AV382:AY382"/>
    <mergeCell ref="H383:L383"/>
    <mergeCell ref="M383:Y383"/>
    <mergeCell ref="Z383:AC383"/>
    <mergeCell ref="AD383:AH383"/>
    <mergeCell ref="AI383:AU383"/>
    <mergeCell ref="AV383:AY383"/>
    <mergeCell ref="H384:L384"/>
    <mergeCell ref="M384:Y384"/>
    <mergeCell ref="Z384:AC384"/>
    <mergeCell ref="AD384:AH384"/>
    <mergeCell ref="AI384:AU384"/>
    <mergeCell ref="AV384:AY384"/>
    <mergeCell ref="G386:AX386"/>
    <mergeCell ref="B390:C390"/>
    <mergeCell ref="D390:M390"/>
    <mergeCell ref="N390:AK390"/>
    <mergeCell ref="AL390:AQ390"/>
    <mergeCell ref="AR390:AU390"/>
    <mergeCell ref="AV390:AX390"/>
    <mergeCell ref="B341:G384"/>
    <mergeCell ref="H341:AC341"/>
    <mergeCell ref="AD341:AY341"/>
    <mergeCell ref="H342:L342"/>
    <mergeCell ref="M342:Y342"/>
    <mergeCell ref="Z342:AC342"/>
    <mergeCell ref="AD342:AH342"/>
    <mergeCell ref="AI342:AU342"/>
    <mergeCell ref="AV342:AY342"/>
    <mergeCell ref="H343:L343"/>
    <mergeCell ref="M343:Y343"/>
    <mergeCell ref="Z343:AC343"/>
    <mergeCell ref="AD343:AH343"/>
    <mergeCell ref="B391:C391"/>
    <mergeCell ref="D391:M391"/>
    <mergeCell ref="N391:AK391"/>
    <mergeCell ref="AL391:AQ391"/>
    <mergeCell ref="AR391:AU391"/>
    <mergeCell ref="AV391:AX391"/>
    <mergeCell ref="B392:C392"/>
    <mergeCell ref="D392:M392"/>
    <mergeCell ref="N392:AK392"/>
    <mergeCell ref="AL392:AQ392"/>
    <mergeCell ref="AR392:AU392"/>
    <mergeCell ref="AV392:AX392"/>
    <mergeCell ref="B395:H395"/>
    <mergeCell ref="I395:Y395"/>
    <mergeCell ref="B396:H396"/>
    <mergeCell ref="I396:M396"/>
    <mergeCell ref="N396:T396"/>
    <mergeCell ref="U396:Y396"/>
    <mergeCell ref="Z396:AF396"/>
    <mergeCell ref="AG396:AK396"/>
    <mergeCell ref="AL396:AR396"/>
    <mergeCell ref="AS396:AW396"/>
    <mergeCell ref="B397:H397"/>
    <mergeCell ref="I397:M397"/>
    <mergeCell ref="N397:T397"/>
    <mergeCell ref="U397:Y397"/>
    <mergeCell ref="Z397:AF397"/>
    <mergeCell ref="AG397:AK397"/>
    <mergeCell ref="AL397:AR397"/>
    <mergeCell ref="AS397:AW397"/>
    <mergeCell ref="B400:C400"/>
    <mergeCell ref="D400:M400"/>
    <mergeCell ref="N400:AK400"/>
    <mergeCell ref="AL400:AQ400"/>
    <mergeCell ref="AR400:AU400"/>
    <mergeCell ref="AV400:AX400"/>
    <mergeCell ref="B401:C401"/>
    <mergeCell ref="D401:M401"/>
    <mergeCell ref="N401:AK401"/>
    <mergeCell ref="AL401:AQ401"/>
    <mergeCell ref="AR401:AU401"/>
    <mergeCell ref="AV401:AX401"/>
    <mergeCell ref="B402:C402"/>
    <mergeCell ref="D402:M402"/>
    <mergeCell ref="N402:AK402"/>
    <mergeCell ref="AL402:AQ402"/>
    <mergeCell ref="AR402:AU402"/>
    <mergeCell ref="AV402:AX402"/>
    <mergeCell ref="B406:C406"/>
    <mergeCell ref="D406:M406"/>
    <mergeCell ref="N406:AK406"/>
    <mergeCell ref="AL406:AQ406"/>
    <mergeCell ref="AR406:AU406"/>
    <mergeCell ref="AV406:AX406"/>
    <mergeCell ref="B407:C407"/>
    <mergeCell ref="D407:M407"/>
    <mergeCell ref="N407:AK407"/>
    <mergeCell ref="AL407:AQ407"/>
    <mergeCell ref="AR407:AU407"/>
    <mergeCell ref="AV407:AX407"/>
    <mergeCell ref="B408:C408"/>
    <mergeCell ref="D408:M408"/>
    <mergeCell ref="N408:AK408"/>
    <mergeCell ref="AL408:AQ408"/>
    <mergeCell ref="AR408:AU408"/>
    <mergeCell ref="AV408:AX408"/>
    <mergeCell ref="AK412:AQ412"/>
    <mergeCell ref="AR412:AY412"/>
    <mergeCell ref="B413:G413"/>
    <mergeCell ref="H413:Y413"/>
    <mergeCell ref="Z413:AE413"/>
    <mergeCell ref="AF413:AQ413"/>
    <mergeCell ref="AR413:AY413"/>
    <mergeCell ref="B414:G414"/>
    <mergeCell ref="H414:Y414"/>
    <mergeCell ref="Z414:AE414"/>
    <mergeCell ref="AF414:AQ414"/>
    <mergeCell ref="AR414:AY414"/>
    <mergeCell ref="B415:G415"/>
    <mergeCell ref="H415:Y415"/>
    <mergeCell ref="Z415:AE415"/>
    <mergeCell ref="AF415:AY415"/>
    <mergeCell ref="B416:G417"/>
    <mergeCell ref="H416:Y417"/>
    <mergeCell ref="Z416:AE417"/>
    <mergeCell ref="AF416:AY417"/>
    <mergeCell ref="B418:G418"/>
    <mergeCell ref="H418:AY418"/>
    <mergeCell ref="B419:G425"/>
    <mergeCell ref="H419:P419"/>
    <mergeCell ref="Q419:W419"/>
    <mergeCell ref="X419:AD419"/>
    <mergeCell ref="AE419:AK419"/>
    <mergeCell ref="AL419:AR419"/>
    <mergeCell ref="X421:AD421"/>
    <mergeCell ref="AE421:AK421"/>
    <mergeCell ref="AL421:AR421"/>
    <mergeCell ref="J423:P423"/>
    <mergeCell ref="AS419:AY419"/>
    <mergeCell ref="H420:I423"/>
    <mergeCell ref="J420:P420"/>
    <mergeCell ref="Q420:W420"/>
    <mergeCell ref="X420:AD420"/>
    <mergeCell ref="AE420:AK420"/>
    <mergeCell ref="AL420:AR420"/>
    <mergeCell ref="AS420:AY420"/>
    <mergeCell ref="J421:P421"/>
    <mergeCell ref="Q421:W421"/>
    <mergeCell ref="AS421:AY421"/>
    <mergeCell ref="J422:P422"/>
    <mergeCell ref="M429:R429"/>
    <mergeCell ref="S429:X429"/>
    <mergeCell ref="Y429:AY429"/>
    <mergeCell ref="D430:L430"/>
    <mergeCell ref="M430:R430"/>
    <mergeCell ref="S430:X430"/>
    <mergeCell ref="Y430:AY430"/>
    <mergeCell ref="Q422:W422"/>
    <mergeCell ref="X422:AD422"/>
    <mergeCell ref="AE422:AK422"/>
    <mergeCell ref="AL422:AR422"/>
    <mergeCell ref="AS422:AY422"/>
    <mergeCell ref="Q423:W423"/>
    <mergeCell ref="X423:AD423"/>
    <mergeCell ref="AE423:AK423"/>
    <mergeCell ref="AL423:AR423"/>
    <mergeCell ref="AS423:AY423"/>
    <mergeCell ref="H424:P424"/>
    <mergeCell ref="Q424:W424"/>
    <mergeCell ref="X424:AD424"/>
    <mergeCell ref="AE424:AK424"/>
    <mergeCell ref="AL424:AR424"/>
    <mergeCell ref="AS424:AY424"/>
    <mergeCell ref="H425:P425"/>
    <mergeCell ref="Q425:W425"/>
    <mergeCell ref="X425:AD425"/>
    <mergeCell ref="AE425:AK425"/>
    <mergeCell ref="AL425:AR425"/>
    <mergeCell ref="AS425:AY425"/>
    <mergeCell ref="D431:L431"/>
    <mergeCell ref="M431:R431"/>
    <mergeCell ref="S431:X431"/>
    <mergeCell ref="Y431:AY431"/>
    <mergeCell ref="D432:L432"/>
    <mergeCell ref="M432:R432"/>
    <mergeCell ref="S432:X432"/>
    <mergeCell ref="Y432:AY432"/>
    <mergeCell ref="D433:L433"/>
    <mergeCell ref="M433:R433"/>
    <mergeCell ref="S433:X433"/>
    <mergeCell ref="Y433:AY433"/>
    <mergeCell ref="D434:L434"/>
    <mergeCell ref="M434:R434"/>
    <mergeCell ref="S434:X434"/>
    <mergeCell ref="Y434:AY434"/>
    <mergeCell ref="B437:G437"/>
    <mergeCell ref="H437:AY437"/>
    <mergeCell ref="B426:C434"/>
    <mergeCell ref="D426:L426"/>
    <mergeCell ref="M426:R426"/>
    <mergeCell ref="S426:X426"/>
    <mergeCell ref="Y426:AY426"/>
    <mergeCell ref="D427:L427"/>
    <mergeCell ref="M427:R427"/>
    <mergeCell ref="S427:X427"/>
    <mergeCell ref="Y427:AY427"/>
    <mergeCell ref="D428:L428"/>
    <mergeCell ref="M428:R428"/>
    <mergeCell ref="S428:X428"/>
    <mergeCell ref="Y428:AY428"/>
    <mergeCell ref="D429:L429"/>
    <mergeCell ref="B438:G440"/>
    <mergeCell ref="B442:G442"/>
    <mergeCell ref="H442:AY442"/>
    <mergeCell ref="B443:G486"/>
    <mergeCell ref="H443:AC443"/>
    <mergeCell ref="AD443:AY443"/>
    <mergeCell ref="H444:L444"/>
    <mergeCell ref="M444:Y444"/>
    <mergeCell ref="Z444:AC444"/>
    <mergeCell ref="AD444:AH444"/>
    <mergeCell ref="AI444:AU444"/>
    <mergeCell ref="AV444:AY444"/>
    <mergeCell ref="H445:L445"/>
    <mergeCell ref="M445:Y445"/>
    <mergeCell ref="Z445:AC445"/>
    <mergeCell ref="AD445:AH445"/>
    <mergeCell ref="AI445:AU445"/>
    <mergeCell ref="AV445:AY445"/>
    <mergeCell ref="H446:L446"/>
    <mergeCell ref="M446:Y446"/>
    <mergeCell ref="Z446:AC446"/>
    <mergeCell ref="AD446:AH446"/>
    <mergeCell ref="AI446:AU446"/>
    <mergeCell ref="AV446:AY446"/>
    <mergeCell ref="H447:L447"/>
    <mergeCell ref="M447:Y447"/>
    <mergeCell ref="Z447:AC447"/>
    <mergeCell ref="AD447:AH447"/>
    <mergeCell ref="AI447:AU447"/>
    <mergeCell ref="AV447:AY447"/>
    <mergeCell ref="H448:L448"/>
    <mergeCell ref="M448:Y448"/>
    <mergeCell ref="Z448:AC448"/>
    <mergeCell ref="AD448:AH448"/>
    <mergeCell ref="AI448:AU448"/>
    <mergeCell ref="AV448:AY448"/>
    <mergeCell ref="H449:L449"/>
    <mergeCell ref="M449:Y449"/>
    <mergeCell ref="Z449:AC449"/>
    <mergeCell ref="AD449:AH449"/>
    <mergeCell ref="AI449:AU449"/>
    <mergeCell ref="AV449:AY449"/>
    <mergeCell ref="H450:L450"/>
    <mergeCell ref="M450:Y450"/>
    <mergeCell ref="Z450:AC450"/>
    <mergeCell ref="AD450:AH450"/>
    <mergeCell ref="AI450:AU450"/>
    <mergeCell ref="AV450:AY450"/>
    <mergeCell ref="H451:L451"/>
    <mergeCell ref="M451:Y451"/>
    <mergeCell ref="Z451:AC451"/>
    <mergeCell ref="AD451:AH451"/>
    <mergeCell ref="AI451:AU451"/>
    <mergeCell ref="AV451:AY451"/>
    <mergeCell ref="H452:L452"/>
    <mergeCell ref="M452:Y452"/>
    <mergeCell ref="Z452:AC452"/>
    <mergeCell ref="AD452:AH452"/>
    <mergeCell ref="AI452:AU452"/>
    <mergeCell ref="AV452:AY452"/>
    <mergeCell ref="H453:L453"/>
    <mergeCell ref="M453:Y453"/>
    <mergeCell ref="Z453:AC453"/>
    <mergeCell ref="AD453:AH453"/>
    <mergeCell ref="AI453:AU453"/>
    <mergeCell ref="AV453:AY453"/>
    <mergeCell ref="H454:AC454"/>
    <mergeCell ref="AD454:AY454"/>
    <mergeCell ref="H455:L455"/>
    <mergeCell ref="M455:Y455"/>
    <mergeCell ref="Z455:AC455"/>
    <mergeCell ref="AD455:AH455"/>
    <mergeCell ref="AI455:AU455"/>
    <mergeCell ref="AV455:AY455"/>
    <mergeCell ref="H456:L456"/>
    <mergeCell ref="M456:Y456"/>
    <mergeCell ref="Z456:AC456"/>
    <mergeCell ref="AD456:AH456"/>
    <mergeCell ref="AI456:AU456"/>
    <mergeCell ref="AV456:AY456"/>
    <mergeCell ref="H457:L457"/>
    <mergeCell ref="M457:Y457"/>
    <mergeCell ref="Z457:AC457"/>
    <mergeCell ref="AD457:AH457"/>
    <mergeCell ref="AI457:AU457"/>
    <mergeCell ref="AV457:AY457"/>
    <mergeCell ref="H458:L458"/>
    <mergeCell ref="M458:Y458"/>
    <mergeCell ref="Z458:AC458"/>
    <mergeCell ref="AD458:AH458"/>
    <mergeCell ref="AI458:AU458"/>
    <mergeCell ref="AV458:AY458"/>
    <mergeCell ref="H459:L459"/>
    <mergeCell ref="M459:Y459"/>
    <mergeCell ref="Z459:AC459"/>
    <mergeCell ref="AD459:AH459"/>
    <mergeCell ref="AI459:AU459"/>
    <mergeCell ref="AV459:AY459"/>
    <mergeCell ref="H460:L460"/>
    <mergeCell ref="M460:Y460"/>
    <mergeCell ref="Z460:AC460"/>
    <mergeCell ref="AD460:AH460"/>
    <mergeCell ref="AI460:AU460"/>
    <mergeCell ref="AV460:AY460"/>
    <mergeCell ref="H461:L461"/>
    <mergeCell ref="M461:Y461"/>
    <mergeCell ref="Z461:AC461"/>
    <mergeCell ref="AD461:AH461"/>
    <mergeCell ref="AI461:AU461"/>
    <mergeCell ref="AV461:AY461"/>
    <mergeCell ref="H462:L462"/>
    <mergeCell ref="M462:Y462"/>
    <mergeCell ref="Z462:AC462"/>
    <mergeCell ref="AD462:AH462"/>
    <mergeCell ref="AI462:AU462"/>
    <mergeCell ref="AV462:AY462"/>
    <mergeCell ref="H463:L463"/>
    <mergeCell ref="M463:Y463"/>
    <mergeCell ref="Z463:AC463"/>
    <mergeCell ref="AD463:AH463"/>
    <mergeCell ref="AI463:AU463"/>
    <mergeCell ref="AV463:AY463"/>
    <mergeCell ref="H464:L464"/>
    <mergeCell ref="M464:Y464"/>
    <mergeCell ref="Z464:AC464"/>
    <mergeCell ref="AD464:AH464"/>
    <mergeCell ref="AI464:AU464"/>
    <mergeCell ref="AV464:AY464"/>
    <mergeCell ref="H465:AC465"/>
    <mergeCell ref="AD465:AY465"/>
    <mergeCell ref="H466:L466"/>
    <mergeCell ref="M466:Y466"/>
    <mergeCell ref="Z466:AC466"/>
    <mergeCell ref="AD466:AH466"/>
    <mergeCell ref="AI466:AU466"/>
    <mergeCell ref="AV466:AY466"/>
    <mergeCell ref="H467:L467"/>
    <mergeCell ref="M467:Y467"/>
    <mergeCell ref="Z467:AC467"/>
    <mergeCell ref="AD467:AH467"/>
    <mergeCell ref="AI467:AU467"/>
    <mergeCell ref="AV467:AY467"/>
    <mergeCell ref="H468:L468"/>
    <mergeCell ref="M468:Y468"/>
    <mergeCell ref="Z468:AC468"/>
    <mergeCell ref="AD468:AH468"/>
    <mergeCell ref="AI468:AU468"/>
    <mergeCell ref="AV468:AY468"/>
    <mergeCell ref="H469:L469"/>
    <mergeCell ref="M469:Y469"/>
    <mergeCell ref="Z469:AC469"/>
    <mergeCell ref="AD469:AH469"/>
    <mergeCell ref="AI469:AU469"/>
    <mergeCell ref="AV469:AY469"/>
    <mergeCell ref="H470:L470"/>
    <mergeCell ref="M470:Y470"/>
    <mergeCell ref="Z470:AC470"/>
    <mergeCell ref="AD470:AH470"/>
    <mergeCell ref="AI470:AU470"/>
    <mergeCell ref="AV470:AY470"/>
    <mergeCell ref="H471:L471"/>
    <mergeCell ref="M471:Y471"/>
    <mergeCell ref="Z471:AC471"/>
    <mergeCell ref="AD471:AH471"/>
    <mergeCell ref="AI471:AU471"/>
    <mergeCell ref="AV471:AY471"/>
    <mergeCell ref="H472:L472"/>
    <mergeCell ref="M472:Y472"/>
    <mergeCell ref="Z472:AC472"/>
    <mergeCell ref="AD472:AH472"/>
    <mergeCell ref="AI472:AU472"/>
    <mergeCell ref="AV472:AY472"/>
    <mergeCell ref="H473:L473"/>
    <mergeCell ref="M473:Y473"/>
    <mergeCell ref="Z473:AC473"/>
    <mergeCell ref="AD473:AH473"/>
    <mergeCell ref="AI473:AU473"/>
    <mergeCell ref="AV473:AY473"/>
    <mergeCell ref="H474:L474"/>
    <mergeCell ref="M474:Y474"/>
    <mergeCell ref="Z474:AC474"/>
    <mergeCell ref="AD474:AH474"/>
    <mergeCell ref="AI474:AU474"/>
    <mergeCell ref="AV474:AY474"/>
    <mergeCell ref="H475:L475"/>
    <mergeCell ref="M475:Y475"/>
    <mergeCell ref="Z475:AC475"/>
    <mergeCell ref="AD475:AH475"/>
    <mergeCell ref="AI475:AU475"/>
    <mergeCell ref="AV475:AY475"/>
    <mergeCell ref="H476:AC476"/>
    <mergeCell ref="AD476:AY476"/>
    <mergeCell ref="H477:L477"/>
    <mergeCell ref="M477:Y477"/>
    <mergeCell ref="Z477:AC477"/>
    <mergeCell ref="AD477:AH477"/>
    <mergeCell ref="AI477:AU477"/>
    <mergeCell ref="AV477:AY477"/>
    <mergeCell ref="H478:L478"/>
    <mergeCell ref="M478:Y478"/>
    <mergeCell ref="Z478:AC478"/>
    <mergeCell ref="AD478:AH478"/>
    <mergeCell ref="AI478:AU478"/>
    <mergeCell ref="AV478:AY478"/>
    <mergeCell ref="H479:L479"/>
    <mergeCell ref="M479:Y479"/>
    <mergeCell ref="Z479:AC479"/>
    <mergeCell ref="AD479:AH479"/>
    <mergeCell ref="AI479:AU479"/>
    <mergeCell ref="AV479:AY479"/>
    <mergeCell ref="H480:L480"/>
    <mergeCell ref="M480:Y480"/>
    <mergeCell ref="Z480:AC480"/>
    <mergeCell ref="AD480:AH480"/>
    <mergeCell ref="AI480:AU480"/>
    <mergeCell ref="AV480:AY480"/>
    <mergeCell ref="H481:L481"/>
    <mergeCell ref="M481:Y481"/>
    <mergeCell ref="Z481:AC481"/>
    <mergeCell ref="AD481:AH481"/>
    <mergeCell ref="AI481:AU481"/>
    <mergeCell ref="AV481:AY481"/>
    <mergeCell ref="H482:L482"/>
    <mergeCell ref="M482:Y482"/>
    <mergeCell ref="Z482:AC482"/>
    <mergeCell ref="AD482:AH482"/>
    <mergeCell ref="AI482:AU482"/>
    <mergeCell ref="AV482:AY482"/>
    <mergeCell ref="H483:L483"/>
    <mergeCell ref="M483:Y483"/>
    <mergeCell ref="Z483:AC483"/>
    <mergeCell ref="AD483:AH483"/>
    <mergeCell ref="AI483:AU483"/>
    <mergeCell ref="AV483:AY483"/>
    <mergeCell ref="H484:L484"/>
    <mergeCell ref="M484:Y484"/>
    <mergeCell ref="Z484:AC484"/>
    <mergeCell ref="AD484:AH484"/>
    <mergeCell ref="AI484:AU484"/>
    <mergeCell ref="AV484:AY484"/>
    <mergeCell ref="H485:L485"/>
    <mergeCell ref="M485:Y485"/>
    <mergeCell ref="Z485:AC485"/>
    <mergeCell ref="AD485:AH485"/>
    <mergeCell ref="AI485:AU485"/>
    <mergeCell ref="AV485:AY485"/>
    <mergeCell ref="H486:L486"/>
    <mergeCell ref="M486:Y486"/>
    <mergeCell ref="Z486:AC486"/>
    <mergeCell ref="AD486:AH486"/>
    <mergeCell ref="AI486:AU486"/>
    <mergeCell ref="AV486:AY486"/>
    <mergeCell ref="G488:AX488"/>
    <mergeCell ref="B491:C491"/>
    <mergeCell ref="D491:M491"/>
    <mergeCell ref="N491:AK491"/>
    <mergeCell ref="AL491:AQ491"/>
    <mergeCell ref="AR491:AU491"/>
    <mergeCell ref="AV491:AX491"/>
    <mergeCell ref="B492:C492"/>
    <mergeCell ref="D492:M492"/>
    <mergeCell ref="N492:AK492"/>
    <mergeCell ref="AL492:AQ492"/>
    <mergeCell ref="AR492:AU492"/>
    <mergeCell ref="AV492:AX492"/>
    <mergeCell ref="B493:C493"/>
    <mergeCell ref="D493:M493"/>
    <mergeCell ref="N493:AK493"/>
    <mergeCell ref="AL493:AQ493"/>
    <mergeCell ref="AR493:AU493"/>
    <mergeCell ref="AV493:AX493"/>
    <mergeCell ref="B494:C494"/>
    <mergeCell ref="D494:M494"/>
    <mergeCell ref="N494:AK494"/>
    <mergeCell ref="AL494:AQ494"/>
    <mergeCell ref="AR494:AU494"/>
    <mergeCell ref="AV494:AX494"/>
    <mergeCell ref="B495:C495"/>
    <mergeCell ref="D495:M495"/>
    <mergeCell ref="N495:AK495"/>
    <mergeCell ref="AL495:AQ495"/>
    <mergeCell ref="AR495:AU495"/>
    <mergeCell ref="AV495:AX495"/>
    <mergeCell ref="B496:C496"/>
    <mergeCell ref="D496:M496"/>
    <mergeCell ref="N496:AK496"/>
    <mergeCell ref="AL496:AQ496"/>
    <mergeCell ref="AR496:AU496"/>
    <mergeCell ref="AV496:AX496"/>
    <mergeCell ref="B497:C497"/>
    <mergeCell ref="D497:M497"/>
    <mergeCell ref="N497:AK497"/>
    <mergeCell ref="AL497:AQ497"/>
    <mergeCell ref="AR497:AU497"/>
    <mergeCell ref="AV497:AX497"/>
    <mergeCell ref="B498:C498"/>
    <mergeCell ref="D498:M498"/>
    <mergeCell ref="N498:AK498"/>
    <mergeCell ref="AL498:AQ498"/>
    <mergeCell ref="AR498:AU498"/>
    <mergeCell ref="AV498:AX498"/>
    <mergeCell ref="B499:C499"/>
    <mergeCell ref="D499:M499"/>
    <mergeCell ref="N499:AK499"/>
    <mergeCell ref="AL499:AQ499"/>
    <mergeCell ref="AR499:AU499"/>
    <mergeCell ref="AV499:AX499"/>
    <mergeCell ref="B500:C500"/>
    <mergeCell ref="D500:M500"/>
    <mergeCell ref="N500:AK500"/>
    <mergeCell ref="AL500:AQ500"/>
    <mergeCell ref="AR500:AU500"/>
    <mergeCell ref="AV500:AX500"/>
    <mergeCell ref="B501:C501"/>
    <mergeCell ref="D501:M501"/>
    <mergeCell ref="N501:AK501"/>
    <mergeCell ref="AL501:AQ501"/>
    <mergeCell ref="AR501:AU501"/>
    <mergeCell ref="AV501:AX501"/>
    <mergeCell ref="B504:H504"/>
    <mergeCell ref="I504:Y504"/>
    <mergeCell ref="B505:H505"/>
    <mergeCell ref="I505:M505"/>
    <mergeCell ref="N505:T505"/>
    <mergeCell ref="U505:Y505"/>
    <mergeCell ref="Z505:AF505"/>
    <mergeCell ref="AG505:AK505"/>
    <mergeCell ref="AL505:AR505"/>
    <mergeCell ref="AS505:AW505"/>
    <mergeCell ref="B506:H506"/>
    <mergeCell ref="I506:M506"/>
    <mergeCell ref="N506:T506"/>
    <mergeCell ref="U506:Y506"/>
    <mergeCell ref="Z506:AF506"/>
    <mergeCell ref="AG506:AK506"/>
    <mergeCell ref="AL506:AR506"/>
    <mergeCell ref="AS506:AW506"/>
    <mergeCell ref="B508:C508"/>
    <mergeCell ref="D508:M508"/>
    <mergeCell ref="N508:AK508"/>
    <mergeCell ref="AL508:AQ508"/>
    <mergeCell ref="AR508:AU508"/>
    <mergeCell ref="AV508:AX508"/>
    <mergeCell ref="B509:C509"/>
    <mergeCell ref="D509:M509"/>
    <mergeCell ref="N509:AK509"/>
    <mergeCell ref="AL509:AQ509"/>
    <mergeCell ref="AR509:AU509"/>
    <mergeCell ref="AV509:AX509"/>
    <mergeCell ref="B510:C510"/>
    <mergeCell ref="D510:M510"/>
    <mergeCell ref="N510:AK510"/>
    <mergeCell ref="AL510:AQ510"/>
    <mergeCell ref="AR510:AU510"/>
    <mergeCell ref="AV510:AX510"/>
    <mergeCell ref="B511:C511"/>
    <mergeCell ref="D511:M511"/>
    <mergeCell ref="N511:AK511"/>
    <mergeCell ref="AL511:AQ511"/>
    <mergeCell ref="AR511:AU511"/>
    <mergeCell ref="AV511:AX511"/>
    <mergeCell ref="B512:C512"/>
    <mergeCell ref="D512:M512"/>
    <mergeCell ref="N512:AK512"/>
    <mergeCell ref="AL512:AQ512"/>
    <mergeCell ref="AR512:AU512"/>
    <mergeCell ref="AV512:AX512"/>
    <mergeCell ref="B513:C513"/>
    <mergeCell ref="D513:M513"/>
    <mergeCell ref="N513:AK513"/>
    <mergeCell ref="AL513:AQ513"/>
    <mergeCell ref="AR513:AU513"/>
    <mergeCell ref="AV513:AX513"/>
    <mergeCell ref="B514:C514"/>
    <mergeCell ref="D514:M514"/>
    <mergeCell ref="N514:AK514"/>
    <mergeCell ref="AL514:AQ514"/>
    <mergeCell ref="AR514:AU514"/>
    <mergeCell ref="AV514:AX514"/>
    <mergeCell ref="B515:C515"/>
    <mergeCell ref="D515:M515"/>
    <mergeCell ref="N515:AK515"/>
    <mergeCell ref="AL515:AQ515"/>
    <mergeCell ref="AR515:AU515"/>
    <mergeCell ref="AV515:AX515"/>
    <mergeCell ref="B516:C516"/>
    <mergeCell ref="D516:M516"/>
    <mergeCell ref="N516:AK516"/>
    <mergeCell ref="AL516:AQ516"/>
    <mergeCell ref="AR516:AU516"/>
    <mergeCell ref="AV516:AX516"/>
    <mergeCell ref="B517:C517"/>
    <mergeCell ref="D517:M517"/>
    <mergeCell ref="N517:AK517"/>
    <mergeCell ref="AL517:AQ517"/>
    <mergeCell ref="AR517:AU517"/>
    <mergeCell ref="AV517:AX517"/>
    <mergeCell ref="B518:C518"/>
    <mergeCell ref="D518:M518"/>
    <mergeCell ref="N518:AK518"/>
    <mergeCell ref="AL518:AQ518"/>
    <mergeCell ref="AR518:AU518"/>
    <mergeCell ref="AV518:AX518"/>
    <mergeCell ref="B521:C521"/>
    <mergeCell ref="D521:M521"/>
    <mergeCell ref="N521:AK521"/>
    <mergeCell ref="AL521:AQ521"/>
    <mergeCell ref="AR521:AU521"/>
    <mergeCell ref="AV521:AX521"/>
    <mergeCell ref="B522:C522"/>
    <mergeCell ref="D522:M522"/>
    <mergeCell ref="N522:AK522"/>
    <mergeCell ref="AL522:AQ522"/>
    <mergeCell ref="AR522:AU522"/>
    <mergeCell ref="AV522:AX522"/>
    <mergeCell ref="B523:C523"/>
    <mergeCell ref="D523:M523"/>
    <mergeCell ref="N523:AK523"/>
    <mergeCell ref="AL523:AQ523"/>
    <mergeCell ref="AR523:AU523"/>
    <mergeCell ref="AV523:AX523"/>
    <mergeCell ref="B524:C524"/>
    <mergeCell ref="D524:M524"/>
    <mergeCell ref="N524:AK524"/>
    <mergeCell ref="AL524:AQ524"/>
    <mergeCell ref="AR524:AU524"/>
    <mergeCell ref="AV524:AX524"/>
    <mergeCell ref="B525:C525"/>
    <mergeCell ref="D525:M525"/>
    <mergeCell ref="N525:AK525"/>
    <mergeCell ref="AL525:AQ525"/>
    <mergeCell ref="AR525:AU525"/>
    <mergeCell ref="AV525:AX525"/>
    <mergeCell ref="B526:C526"/>
    <mergeCell ref="D526:M526"/>
    <mergeCell ref="N526:AK526"/>
    <mergeCell ref="AL526:AQ526"/>
    <mergeCell ref="AR526:AU526"/>
    <mergeCell ref="AV526:AX526"/>
    <mergeCell ref="B527:C527"/>
    <mergeCell ref="D527:M527"/>
    <mergeCell ref="N527:AK527"/>
    <mergeCell ref="AL527:AQ527"/>
    <mergeCell ref="AR527:AU527"/>
    <mergeCell ref="AV527:AX527"/>
    <mergeCell ref="B528:C528"/>
    <mergeCell ref="D528:M528"/>
    <mergeCell ref="N528:AK528"/>
    <mergeCell ref="AL528:AQ528"/>
    <mergeCell ref="AR528:AU528"/>
    <mergeCell ref="AV528:AX528"/>
    <mergeCell ref="B529:C529"/>
    <mergeCell ref="D529:M529"/>
    <mergeCell ref="N529:AK529"/>
    <mergeCell ref="AL529:AQ529"/>
    <mergeCell ref="AR529:AU529"/>
    <mergeCell ref="AV529:AX529"/>
    <mergeCell ref="B530:C530"/>
    <mergeCell ref="D530:M530"/>
    <mergeCell ref="N530:AK530"/>
    <mergeCell ref="AL530:AQ530"/>
    <mergeCell ref="AR530:AU530"/>
    <mergeCell ref="AV530:AX530"/>
    <mergeCell ref="B531:C531"/>
    <mergeCell ref="D531:M531"/>
    <mergeCell ref="N531:AK531"/>
    <mergeCell ref="AL531:AQ531"/>
    <mergeCell ref="AR531:AU531"/>
    <mergeCell ref="AV531:AX531"/>
    <mergeCell ref="AK546:AQ546"/>
    <mergeCell ref="AR546:AY546"/>
    <mergeCell ref="B547:G547"/>
    <mergeCell ref="H547:Y547"/>
    <mergeCell ref="Z547:AE547"/>
    <mergeCell ref="AF547:AQ547"/>
    <mergeCell ref="AR547:AY547"/>
    <mergeCell ref="B548:G548"/>
    <mergeCell ref="H548:Y548"/>
    <mergeCell ref="Z548:AE548"/>
    <mergeCell ref="AF548:AQ548"/>
    <mergeCell ref="AR548:AY548"/>
    <mergeCell ref="B534:C534"/>
    <mergeCell ref="D534:M534"/>
    <mergeCell ref="N534:AK534"/>
    <mergeCell ref="AL534:AQ534"/>
    <mergeCell ref="AR534:AU534"/>
    <mergeCell ref="AV534:AX534"/>
    <mergeCell ref="B535:C535"/>
    <mergeCell ref="D535:M535"/>
    <mergeCell ref="N535:AK535"/>
    <mergeCell ref="AL535:AQ535"/>
    <mergeCell ref="AR535:AU535"/>
    <mergeCell ref="AV535:AX535"/>
    <mergeCell ref="B536:C536"/>
    <mergeCell ref="D536:M536"/>
    <mergeCell ref="B549:G549"/>
    <mergeCell ref="H549:Y549"/>
    <mergeCell ref="Z549:AE549"/>
    <mergeCell ref="AF549:AY549"/>
    <mergeCell ref="B550:G551"/>
    <mergeCell ref="H550:Y551"/>
    <mergeCell ref="Z550:AE551"/>
    <mergeCell ref="AF550:AY551"/>
    <mergeCell ref="B552:G552"/>
    <mergeCell ref="H552:AY552"/>
    <mergeCell ref="B553:G559"/>
    <mergeCell ref="H553:P553"/>
    <mergeCell ref="Q553:W553"/>
    <mergeCell ref="X553:AD553"/>
    <mergeCell ref="AE553:AK553"/>
    <mergeCell ref="AL553:AR553"/>
    <mergeCell ref="X555:AD555"/>
    <mergeCell ref="AE555:AK555"/>
    <mergeCell ref="AL555:AR555"/>
    <mergeCell ref="J557:P557"/>
    <mergeCell ref="AS553:AY553"/>
    <mergeCell ref="H554:I557"/>
    <mergeCell ref="J554:P554"/>
    <mergeCell ref="Q554:W554"/>
    <mergeCell ref="X554:AD554"/>
    <mergeCell ref="AE554:AK554"/>
    <mergeCell ref="AL554:AR554"/>
    <mergeCell ref="AS554:AY554"/>
    <mergeCell ref="J555:P555"/>
    <mergeCell ref="Q555:W555"/>
    <mergeCell ref="AS555:AY555"/>
    <mergeCell ref="J556:P556"/>
    <mergeCell ref="M563:R563"/>
    <mergeCell ref="S563:X563"/>
    <mergeCell ref="Y563:AY563"/>
    <mergeCell ref="D564:L564"/>
    <mergeCell ref="M564:R564"/>
    <mergeCell ref="S564:X564"/>
    <mergeCell ref="Y564:AY564"/>
    <mergeCell ref="Q556:W556"/>
    <mergeCell ref="X556:AD556"/>
    <mergeCell ref="AE556:AK556"/>
    <mergeCell ref="AL556:AR556"/>
    <mergeCell ref="AS556:AY556"/>
    <mergeCell ref="Q557:W557"/>
    <mergeCell ref="X557:AD557"/>
    <mergeCell ref="AE557:AK557"/>
    <mergeCell ref="AL557:AR557"/>
    <mergeCell ref="AS557:AY557"/>
    <mergeCell ref="H558:P558"/>
    <mergeCell ref="Q558:W558"/>
    <mergeCell ref="X558:AD558"/>
    <mergeCell ref="AE558:AK558"/>
    <mergeCell ref="AL558:AR558"/>
    <mergeCell ref="AS558:AY558"/>
    <mergeCell ref="H559:P559"/>
    <mergeCell ref="Q559:W559"/>
    <mergeCell ref="X559:AD559"/>
    <mergeCell ref="AE559:AK559"/>
    <mergeCell ref="AL559:AR559"/>
    <mergeCell ref="AS559:AY559"/>
    <mergeCell ref="D565:L565"/>
    <mergeCell ref="M565:R565"/>
    <mergeCell ref="S565:X565"/>
    <mergeCell ref="Y565:AY565"/>
    <mergeCell ref="D566:L566"/>
    <mergeCell ref="M566:R566"/>
    <mergeCell ref="S566:X566"/>
    <mergeCell ref="Y566:AY566"/>
    <mergeCell ref="D567:L567"/>
    <mergeCell ref="M567:R567"/>
    <mergeCell ref="S567:X567"/>
    <mergeCell ref="Y567:AY567"/>
    <mergeCell ref="D568:L568"/>
    <mergeCell ref="M568:R568"/>
    <mergeCell ref="S568:X568"/>
    <mergeCell ref="Y568:AY568"/>
    <mergeCell ref="B571:G571"/>
    <mergeCell ref="H571:AY571"/>
    <mergeCell ref="B560:C568"/>
    <mergeCell ref="D560:L560"/>
    <mergeCell ref="M560:R560"/>
    <mergeCell ref="S560:X560"/>
    <mergeCell ref="Y560:AY560"/>
    <mergeCell ref="D561:L561"/>
    <mergeCell ref="M561:R561"/>
    <mergeCell ref="S561:X561"/>
    <mergeCell ref="Y561:AY561"/>
    <mergeCell ref="D562:L562"/>
    <mergeCell ref="M562:R562"/>
    <mergeCell ref="S562:X562"/>
    <mergeCell ref="Y562:AY562"/>
    <mergeCell ref="D563:L563"/>
    <mergeCell ref="B572:G574"/>
    <mergeCell ref="B576:G576"/>
    <mergeCell ref="H576:AY576"/>
    <mergeCell ref="B577:G620"/>
    <mergeCell ref="H577:AC577"/>
    <mergeCell ref="AD577:AY577"/>
    <mergeCell ref="H578:L578"/>
    <mergeCell ref="M578:Y578"/>
    <mergeCell ref="Z578:AC578"/>
    <mergeCell ref="AD578:AH578"/>
    <mergeCell ref="AI578:AU578"/>
    <mergeCell ref="AV578:AY578"/>
    <mergeCell ref="H579:L579"/>
    <mergeCell ref="M579:Y579"/>
    <mergeCell ref="Z579:AC579"/>
    <mergeCell ref="AD579:AH579"/>
    <mergeCell ref="AI579:AU579"/>
    <mergeCell ref="AV579:AY579"/>
    <mergeCell ref="H580:L580"/>
    <mergeCell ref="M580:Y580"/>
    <mergeCell ref="Z580:AC580"/>
    <mergeCell ref="AD580:AH580"/>
    <mergeCell ref="AI580:AU580"/>
    <mergeCell ref="AV580:AY580"/>
    <mergeCell ref="H581:L581"/>
    <mergeCell ref="M581:Y581"/>
    <mergeCell ref="Z581:AC581"/>
    <mergeCell ref="AD581:AH581"/>
    <mergeCell ref="AI581:AU581"/>
    <mergeCell ref="AV581:AY581"/>
    <mergeCell ref="H582:L582"/>
    <mergeCell ref="M582:Y582"/>
    <mergeCell ref="Z582:AC582"/>
    <mergeCell ref="AD582:AH582"/>
    <mergeCell ref="AI582:AU582"/>
    <mergeCell ref="AV582:AY582"/>
    <mergeCell ref="H583:L583"/>
    <mergeCell ref="M583:Y583"/>
    <mergeCell ref="Z583:AC583"/>
    <mergeCell ref="AD583:AH583"/>
    <mergeCell ref="AI583:AU583"/>
    <mergeCell ref="AV583:AY583"/>
    <mergeCell ref="H584:L584"/>
    <mergeCell ref="M584:Y584"/>
    <mergeCell ref="Z584:AC584"/>
    <mergeCell ref="AD584:AH584"/>
    <mergeCell ref="AI584:AU584"/>
    <mergeCell ref="AV584:AY584"/>
    <mergeCell ref="H585:L585"/>
    <mergeCell ref="M585:Y585"/>
    <mergeCell ref="Z585:AC585"/>
    <mergeCell ref="AD585:AH585"/>
    <mergeCell ref="AI585:AU585"/>
    <mergeCell ref="AV585:AY585"/>
    <mergeCell ref="H586:L586"/>
    <mergeCell ref="M586:Y586"/>
    <mergeCell ref="Z586:AC586"/>
    <mergeCell ref="AD586:AH586"/>
    <mergeCell ref="AI586:AU586"/>
    <mergeCell ref="AV586:AY586"/>
    <mergeCell ref="H587:L587"/>
    <mergeCell ref="M587:Y587"/>
    <mergeCell ref="Z587:AC587"/>
    <mergeCell ref="AD587:AH587"/>
    <mergeCell ref="AI587:AU587"/>
    <mergeCell ref="AV587:AY587"/>
    <mergeCell ref="H588:AC588"/>
    <mergeCell ref="AD588:AY588"/>
    <mergeCell ref="H589:L589"/>
    <mergeCell ref="M589:Y589"/>
    <mergeCell ref="Z589:AC589"/>
    <mergeCell ref="AD589:AH589"/>
    <mergeCell ref="AI589:AU589"/>
    <mergeCell ref="AV589:AY589"/>
    <mergeCell ref="H590:L590"/>
    <mergeCell ref="M590:Y590"/>
    <mergeCell ref="Z590:AC590"/>
    <mergeCell ref="AD590:AH590"/>
    <mergeCell ref="AI590:AU590"/>
    <mergeCell ref="AV590:AY590"/>
    <mergeCell ref="H591:L591"/>
    <mergeCell ref="M591:Y591"/>
    <mergeCell ref="Z591:AC591"/>
    <mergeCell ref="AD591:AH591"/>
    <mergeCell ref="AI591:AU591"/>
    <mergeCell ref="AV591:AY591"/>
    <mergeCell ref="H592:L592"/>
    <mergeCell ref="M592:Y592"/>
    <mergeCell ref="Z592:AC592"/>
    <mergeCell ref="AD592:AH592"/>
    <mergeCell ref="AI592:AU592"/>
    <mergeCell ref="AV592:AY592"/>
    <mergeCell ref="H593:L593"/>
    <mergeCell ref="M593:Y593"/>
    <mergeCell ref="Z593:AC593"/>
    <mergeCell ref="AD593:AH593"/>
    <mergeCell ref="AI593:AU593"/>
    <mergeCell ref="AV593:AY593"/>
    <mergeCell ref="H594:L594"/>
    <mergeCell ref="M594:Y594"/>
    <mergeCell ref="Z594:AC594"/>
    <mergeCell ref="AD594:AH594"/>
    <mergeCell ref="AI594:AU594"/>
    <mergeCell ref="AV594:AY594"/>
    <mergeCell ref="H595:L595"/>
    <mergeCell ref="M595:Y595"/>
    <mergeCell ref="Z595:AC595"/>
    <mergeCell ref="AD595:AH595"/>
    <mergeCell ref="AI595:AU595"/>
    <mergeCell ref="AV595:AY595"/>
    <mergeCell ref="H596:L596"/>
    <mergeCell ref="M596:Y596"/>
    <mergeCell ref="Z596:AC596"/>
    <mergeCell ref="AD596:AH596"/>
    <mergeCell ref="AI596:AU596"/>
    <mergeCell ref="AV596:AY596"/>
    <mergeCell ref="H597:L597"/>
    <mergeCell ref="M597:Y597"/>
    <mergeCell ref="Z597:AC597"/>
    <mergeCell ref="AD597:AH597"/>
    <mergeCell ref="AI597:AU597"/>
    <mergeCell ref="AV597:AY597"/>
    <mergeCell ref="H598:L598"/>
    <mergeCell ref="M598:Y598"/>
    <mergeCell ref="Z598:AC598"/>
    <mergeCell ref="AD598:AH598"/>
    <mergeCell ref="AI598:AU598"/>
    <mergeCell ref="AV598:AY598"/>
    <mergeCell ref="H599:AC599"/>
    <mergeCell ref="AD599:AY599"/>
    <mergeCell ref="H600:L600"/>
    <mergeCell ref="M600:Y600"/>
    <mergeCell ref="Z600:AC600"/>
    <mergeCell ref="AD600:AH600"/>
    <mergeCell ref="AI600:AU600"/>
    <mergeCell ref="AV600:AY600"/>
    <mergeCell ref="H601:L601"/>
    <mergeCell ref="M601:Y601"/>
    <mergeCell ref="Z601:AC601"/>
    <mergeCell ref="AD601:AH601"/>
    <mergeCell ref="AI601:AU601"/>
    <mergeCell ref="AV601:AY601"/>
    <mergeCell ref="H602:L602"/>
    <mergeCell ref="M602:Y602"/>
    <mergeCell ref="Z602:AC602"/>
    <mergeCell ref="AD602:AH602"/>
    <mergeCell ref="AI602:AU602"/>
    <mergeCell ref="AV602:AY602"/>
    <mergeCell ref="H603:L603"/>
    <mergeCell ref="M603:Y603"/>
    <mergeCell ref="Z603:AC603"/>
    <mergeCell ref="AD603:AH603"/>
    <mergeCell ref="AI603:AU603"/>
    <mergeCell ref="AV603:AY603"/>
    <mergeCell ref="H604:L604"/>
    <mergeCell ref="M604:Y604"/>
    <mergeCell ref="Z604:AC604"/>
    <mergeCell ref="AD604:AH604"/>
    <mergeCell ref="AI604:AU604"/>
    <mergeCell ref="AV604:AY604"/>
    <mergeCell ref="H605:L605"/>
    <mergeCell ref="M605:Y605"/>
    <mergeCell ref="Z605:AC605"/>
    <mergeCell ref="AD605:AH605"/>
    <mergeCell ref="AI605:AU605"/>
    <mergeCell ref="AV605:AY605"/>
    <mergeCell ref="H606:L606"/>
    <mergeCell ref="M606:Y606"/>
    <mergeCell ref="Z606:AC606"/>
    <mergeCell ref="AD606:AH606"/>
    <mergeCell ref="AI606:AU606"/>
    <mergeCell ref="AV606:AY606"/>
    <mergeCell ref="H607:L607"/>
    <mergeCell ref="M607:Y607"/>
    <mergeCell ref="Z607:AC607"/>
    <mergeCell ref="AD607:AH607"/>
    <mergeCell ref="AI607:AU607"/>
    <mergeCell ref="AV607:AY607"/>
    <mergeCell ref="H608:L608"/>
    <mergeCell ref="M608:Y608"/>
    <mergeCell ref="Z608:AC608"/>
    <mergeCell ref="AD608:AH608"/>
    <mergeCell ref="AI608:AU608"/>
    <mergeCell ref="AV608:AY608"/>
    <mergeCell ref="H609:L609"/>
    <mergeCell ref="M609:Y609"/>
    <mergeCell ref="Z609:AC609"/>
    <mergeCell ref="AD609:AH609"/>
    <mergeCell ref="AI609:AU609"/>
    <mergeCell ref="AV609:AY609"/>
    <mergeCell ref="H610:AC610"/>
    <mergeCell ref="AD610:AY610"/>
    <mergeCell ref="H611:L611"/>
    <mergeCell ref="M611:Y611"/>
    <mergeCell ref="Z611:AC611"/>
    <mergeCell ref="AD611:AH611"/>
    <mergeCell ref="AI611:AU611"/>
    <mergeCell ref="AV611:AY611"/>
    <mergeCell ref="H612:L612"/>
    <mergeCell ref="M612:Y612"/>
    <mergeCell ref="Z612:AC612"/>
    <mergeCell ref="AD612:AH612"/>
    <mergeCell ref="AI612:AU612"/>
    <mergeCell ref="AV612:AY612"/>
    <mergeCell ref="H613:L613"/>
    <mergeCell ref="M613:Y613"/>
    <mergeCell ref="Z613:AC613"/>
    <mergeCell ref="AD613:AH613"/>
    <mergeCell ref="AI613:AU613"/>
    <mergeCell ref="AV613:AY613"/>
    <mergeCell ref="H614:L614"/>
    <mergeCell ref="M614:Y614"/>
    <mergeCell ref="Z614:AC614"/>
    <mergeCell ref="AD614:AH614"/>
    <mergeCell ref="AI614:AU614"/>
    <mergeCell ref="AV614:AY614"/>
    <mergeCell ref="H615:L615"/>
    <mergeCell ref="M615:Y615"/>
    <mergeCell ref="Z615:AC615"/>
    <mergeCell ref="AD615:AH615"/>
    <mergeCell ref="AI615:AU615"/>
    <mergeCell ref="AV615:AY615"/>
    <mergeCell ref="H616:L616"/>
    <mergeCell ref="M616:Y616"/>
    <mergeCell ref="Z616:AC616"/>
    <mergeCell ref="AD616:AH616"/>
    <mergeCell ref="AI616:AU616"/>
    <mergeCell ref="AV616:AY616"/>
    <mergeCell ref="H617:L617"/>
    <mergeCell ref="M617:Y617"/>
    <mergeCell ref="Z617:AC617"/>
    <mergeCell ref="AD617:AH617"/>
    <mergeCell ref="AI617:AU617"/>
    <mergeCell ref="AV617:AY617"/>
    <mergeCell ref="H618:L618"/>
    <mergeCell ref="M618:Y618"/>
    <mergeCell ref="Z618:AC618"/>
    <mergeCell ref="AD618:AH618"/>
    <mergeCell ref="AI618:AU618"/>
    <mergeCell ref="AV618:AY618"/>
    <mergeCell ref="H619:L619"/>
    <mergeCell ref="M619:Y619"/>
    <mergeCell ref="Z619:AC619"/>
    <mergeCell ref="AD619:AH619"/>
    <mergeCell ref="AI619:AU619"/>
    <mergeCell ref="AV619:AY619"/>
    <mergeCell ref="H620:L620"/>
    <mergeCell ref="M620:Y620"/>
    <mergeCell ref="Z620:AC620"/>
    <mergeCell ref="AD620:AH620"/>
    <mergeCell ref="AI620:AU620"/>
    <mergeCell ref="AV620:AY620"/>
    <mergeCell ref="G622:AX622"/>
    <mergeCell ref="B625:C625"/>
    <mergeCell ref="D625:M625"/>
    <mergeCell ref="N625:AK625"/>
    <mergeCell ref="AL625:AQ625"/>
    <mergeCell ref="AR625:AU625"/>
    <mergeCell ref="AV625:AX625"/>
    <mergeCell ref="B626:C626"/>
    <mergeCell ref="D626:M626"/>
    <mergeCell ref="N626:AK626"/>
    <mergeCell ref="AL626:AQ626"/>
    <mergeCell ref="AR626:AU626"/>
    <mergeCell ref="AV626:AX626"/>
    <mergeCell ref="B627:C627"/>
    <mergeCell ref="D627:M627"/>
    <mergeCell ref="N627:AK627"/>
    <mergeCell ref="AL627:AQ627"/>
    <mergeCell ref="AR627:AU627"/>
    <mergeCell ref="AV627:AX627"/>
    <mergeCell ref="B628:C628"/>
    <mergeCell ref="D628:M628"/>
    <mergeCell ref="N628:AK628"/>
    <mergeCell ref="AL628:AQ628"/>
    <mergeCell ref="AR628:AU628"/>
    <mergeCell ref="AV628:AX628"/>
    <mergeCell ref="B629:C629"/>
    <mergeCell ref="D629:M629"/>
    <mergeCell ref="N629:AK629"/>
    <mergeCell ref="AL629:AQ629"/>
    <mergeCell ref="AR629:AU629"/>
    <mergeCell ref="AV629:AX629"/>
    <mergeCell ref="B630:C630"/>
    <mergeCell ref="D630:M630"/>
    <mergeCell ref="N630:AK630"/>
    <mergeCell ref="AL630:AQ630"/>
    <mergeCell ref="AR630:AU630"/>
    <mergeCell ref="AV630:AX630"/>
    <mergeCell ref="B631:C631"/>
    <mergeCell ref="D631:M631"/>
    <mergeCell ref="N631:AK631"/>
    <mergeCell ref="AL631:AQ631"/>
    <mergeCell ref="AR631:AU631"/>
    <mergeCell ref="AV631:AX631"/>
    <mergeCell ref="B632:C632"/>
    <mergeCell ref="D632:M632"/>
    <mergeCell ref="N632:AK632"/>
    <mergeCell ref="AL632:AQ632"/>
    <mergeCell ref="AR632:AU632"/>
    <mergeCell ref="AV632:AX632"/>
    <mergeCell ref="B633:C633"/>
    <mergeCell ref="D633:M633"/>
    <mergeCell ref="N633:AK633"/>
    <mergeCell ref="AL633:AQ633"/>
    <mergeCell ref="AR633:AU633"/>
    <mergeCell ref="AV633:AX633"/>
    <mergeCell ref="B634:C634"/>
    <mergeCell ref="D634:M634"/>
    <mergeCell ref="N634:AK634"/>
    <mergeCell ref="AL634:AQ634"/>
    <mergeCell ref="AR634:AU634"/>
    <mergeCell ref="AV634:AX634"/>
    <mergeCell ref="B635:C635"/>
    <mergeCell ref="D635:M635"/>
    <mergeCell ref="N635:AK635"/>
    <mergeCell ref="AL635:AQ635"/>
    <mergeCell ref="AR635:AU635"/>
    <mergeCell ref="AV635:AX635"/>
    <mergeCell ref="B638:H638"/>
    <mergeCell ref="I638:Y638"/>
    <mergeCell ref="B639:H639"/>
    <mergeCell ref="I639:M639"/>
    <mergeCell ref="N639:T639"/>
    <mergeCell ref="U639:Y639"/>
    <mergeCell ref="Z639:AF639"/>
    <mergeCell ref="AG639:AK639"/>
    <mergeCell ref="AL639:AR639"/>
    <mergeCell ref="AS639:AW639"/>
    <mergeCell ref="B640:H640"/>
    <mergeCell ref="I640:M640"/>
    <mergeCell ref="N640:T640"/>
    <mergeCell ref="U640:Y640"/>
    <mergeCell ref="Z640:AF640"/>
    <mergeCell ref="AG640:AK640"/>
    <mergeCell ref="AL640:AR640"/>
    <mergeCell ref="AS640:AW640"/>
    <mergeCell ref="B642:C642"/>
    <mergeCell ref="D642:M642"/>
    <mergeCell ref="N642:AK642"/>
    <mergeCell ref="AL642:AQ642"/>
    <mergeCell ref="AR642:AU642"/>
    <mergeCell ref="AV642:AX642"/>
    <mergeCell ref="B643:C643"/>
    <mergeCell ref="D643:M643"/>
    <mergeCell ref="N643:AK643"/>
    <mergeCell ref="AL643:AQ643"/>
    <mergeCell ref="AR643:AU643"/>
    <mergeCell ref="AV643:AX643"/>
    <mergeCell ref="B644:C644"/>
    <mergeCell ref="D644:M644"/>
    <mergeCell ref="N644:AK644"/>
    <mergeCell ref="AL644:AQ644"/>
    <mergeCell ref="AR644:AU644"/>
    <mergeCell ref="AV644:AX644"/>
    <mergeCell ref="B645:C645"/>
    <mergeCell ref="D645:M645"/>
    <mergeCell ref="N645:AK645"/>
    <mergeCell ref="AL645:AQ645"/>
    <mergeCell ref="AR645:AU645"/>
    <mergeCell ref="AV645:AX645"/>
    <mergeCell ref="B646:C646"/>
    <mergeCell ref="D646:M646"/>
    <mergeCell ref="N646:AK646"/>
    <mergeCell ref="AL646:AQ646"/>
    <mergeCell ref="AR646:AU646"/>
    <mergeCell ref="AV646:AX646"/>
    <mergeCell ref="B647:C647"/>
    <mergeCell ref="D647:M647"/>
    <mergeCell ref="N647:AK647"/>
    <mergeCell ref="AL647:AQ647"/>
    <mergeCell ref="AR647:AU647"/>
    <mergeCell ref="AV647:AX647"/>
    <mergeCell ref="B648:C648"/>
    <mergeCell ref="D648:M648"/>
    <mergeCell ref="N648:AK648"/>
    <mergeCell ref="AL648:AQ648"/>
    <mergeCell ref="AR648:AU648"/>
    <mergeCell ref="AV648:AX648"/>
    <mergeCell ref="B649:C649"/>
    <mergeCell ref="D649:M649"/>
    <mergeCell ref="N649:AK649"/>
    <mergeCell ref="AL649:AQ649"/>
    <mergeCell ref="AR649:AU649"/>
    <mergeCell ref="AV649:AX649"/>
    <mergeCell ref="B650:C650"/>
    <mergeCell ref="D650:M650"/>
    <mergeCell ref="N650:AK650"/>
    <mergeCell ref="AL650:AQ650"/>
    <mergeCell ref="AR650:AU650"/>
    <mergeCell ref="AV650:AX650"/>
    <mergeCell ref="B651:C651"/>
    <mergeCell ref="D651:M651"/>
    <mergeCell ref="N651:AK651"/>
    <mergeCell ref="AL651:AQ651"/>
    <mergeCell ref="AR651:AU651"/>
    <mergeCell ref="AV651:AX651"/>
    <mergeCell ref="B652:C652"/>
    <mergeCell ref="D652:M652"/>
    <mergeCell ref="N652:AK652"/>
    <mergeCell ref="AL652:AQ652"/>
    <mergeCell ref="AR652:AU652"/>
    <mergeCell ref="AV652:AX652"/>
    <mergeCell ref="B655:C655"/>
    <mergeCell ref="D655:M655"/>
    <mergeCell ref="N655:AK655"/>
    <mergeCell ref="AL655:AQ655"/>
    <mergeCell ref="AR655:AU655"/>
    <mergeCell ref="AV655:AX655"/>
    <mergeCell ref="B656:C656"/>
    <mergeCell ref="D656:M656"/>
    <mergeCell ref="N656:AK656"/>
    <mergeCell ref="AL656:AQ656"/>
    <mergeCell ref="AR656:AU656"/>
    <mergeCell ref="AV656:AX656"/>
    <mergeCell ref="B657:C657"/>
    <mergeCell ref="D657:M657"/>
    <mergeCell ref="N657:AK657"/>
    <mergeCell ref="AL657:AQ657"/>
    <mergeCell ref="AR657:AU657"/>
    <mergeCell ref="AV657:AX657"/>
    <mergeCell ref="B658:C658"/>
    <mergeCell ref="D658:M658"/>
    <mergeCell ref="N658:AK658"/>
    <mergeCell ref="AL658:AQ658"/>
    <mergeCell ref="AR658:AU658"/>
    <mergeCell ref="AV658:AX658"/>
    <mergeCell ref="B659:C659"/>
    <mergeCell ref="D659:M659"/>
    <mergeCell ref="N659:AK659"/>
    <mergeCell ref="AL659:AQ659"/>
    <mergeCell ref="AR659:AU659"/>
    <mergeCell ref="AV659:AX659"/>
    <mergeCell ref="B660:C660"/>
    <mergeCell ref="D660:M660"/>
    <mergeCell ref="N660:AK660"/>
    <mergeCell ref="AL660:AQ660"/>
    <mergeCell ref="AR660:AU660"/>
    <mergeCell ref="AV660:AX660"/>
    <mergeCell ref="B661:C661"/>
    <mergeCell ref="D661:M661"/>
    <mergeCell ref="N661:AK661"/>
    <mergeCell ref="AL661:AQ661"/>
    <mergeCell ref="AR661:AU661"/>
    <mergeCell ref="AV661:AX661"/>
    <mergeCell ref="B662:C662"/>
    <mergeCell ref="D662:M662"/>
    <mergeCell ref="N662:AK662"/>
    <mergeCell ref="AL662:AQ662"/>
    <mergeCell ref="AR662:AU662"/>
    <mergeCell ref="AV662:AX662"/>
    <mergeCell ref="B663:C663"/>
    <mergeCell ref="D663:M663"/>
    <mergeCell ref="N663:AK663"/>
    <mergeCell ref="AL663:AQ663"/>
    <mergeCell ref="AR663:AU663"/>
    <mergeCell ref="AV663:AX663"/>
    <mergeCell ref="B664:C664"/>
    <mergeCell ref="D664:M664"/>
    <mergeCell ref="N664:AK664"/>
    <mergeCell ref="AL664:AQ664"/>
    <mergeCell ref="AR664:AU664"/>
    <mergeCell ref="AV664:AX664"/>
    <mergeCell ref="B665:C665"/>
    <mergeCell ref="D665:M665"/>
    <mergeCell ref="N665:AK665"/>
    <mergeCell ref="AL665:AQ665"/>
    <mergeCell ref="AR665:AU665"/>
    <mergeCell ref="AV665:AX665"/>
    <mergeCell ref="B668:C668"/>
    <mergeCell ref="D668:M668"/>
    <mergeCell ref="N668:AK668"/>
    <mergeCell ref="AL668:AQ668"/>
    <mergeCell ref="AR668:AU668"/>
    <mergeCell ref="AV668:AX668"/>
    <mergeCell ref="B669:C669"/>
    <mergeCell ref="D669:M669"/>
    <mergeCell ref="N669:AK669"/>
    <mergeCell ref="AL669:AQ669"/>
    <mergeCell ref="AR669:AU669"/>
    <mergeCell ref="AV669:AX669"/>
    <mergeCell ref="B670:C670"/>
    <mergeCell ref="D670:M670"/>
    <mergeCell ref="N670:AK670"/>
    <mergeCell ref="AL670:AQ670"/>
    <mergeCell ref="AR670:AU670"/>
    <mergeCell ref="AV670:AX670"/>
    <mergeCell ref="B671:C671"/>
    <mergeCell ref="D671:M671"/>
    <mergeCell ref="N671:AK671"/>
    <mergeCell ref="AL671:AQ671"/>
    <mergeCell ref="AR671:AU671"/>
    <mergeCell ref="AV671:AX671"/>
    <mergeCell ref="B672:C672"/>
    <mergeCell ref="D672:M672"/>
    <mergeCell ref="N672:AK672"/>
    <mergeCell ref="AL672:AQ672"/>
    <mergeCell ref="AR672:AU672"/>
    <mergeCell ref="AV672:AX672"/>
    <mergeCell ref="B673:C673"/>
    <mergeCell ref="D673:M673"/>
    <mergeCell ref="N673:AK673"/>
    <mergeCell ref="AL673:AQ673"/>
    <mergeCell ref="AR673:AU673"/>
    <mergeCell ref="AV673:AX673"/>
    <mergeCell ref="B674:C674"/>
    <mergeCell ref="D674:M674"/>
    <mergeCell ref="N674:AK674"/>
    <mergeCell ref="AL674:AQ674"/>
    <mergeCell ref="AR674:AU674"/>
    <mergeCell ref="AV674:AX674"/>
    <mergeCell ref="B675:C675"/>
    <mergeCell ref="D675:M675"/>
    <mergeCell ref="N675:AK675"/>
    <mergeCell ref="AL675:AQ675"/>
    <mergeCell ref="AR675:AU675"/>
    <mergeCell ref="AV675:AX675"/>
    <mergeCell ref="B676:C676"/>
    <mergeCell ref="D676:M676"/>
    <mergeCell ref="N676:AK676"/>
    <mergeCell ref="AL676:AQ676"/>
    <mergeCell ref="AR676:AU676"/>
    <mergeCell ref="AV676:AX676"/>
    <mergeCell ref="B677:C677"/>
    <mergeCell ref="D677:M677"/>
    <mergeCell ref="N677:AK677"/>
    <mergeCell ref="AL677:AQ677"/>
    <mergeCell ref="AR677:AU677"/>
    <mergeCell ref="AV677:AX677"/>
    <mergeCell ref="B678:C678"/>
    <mergeCell ref="D678:M678"/>
    <mergeCell ref="N678:AK678"/>
    <mergeCell ref="AL678:AQ678"/>
    <mergeCell ref="AR678:AU678"/>
    <mergeCell ref="AV678:AX678"/>
    <mergeCell ref="AK680:AQ680"/>
    <mergeCell ref="AR680:AY680"/>
    <mergeCell ref="B681:G681"/>
    <mergeCell ref="H681:Y681"/>
    <mergeCell ref="Z681:AE681"/>
    <mergeCell ref="AF681:AQ681"/>
    <mergeCell ref="AR681:AY681"/>
    <mergeCell ref="B682:G682"/>
    <mergeCell ref="H682:Y682"/>
    <mergeCell ref="Z682:AE682"/>
    <mergeCell ref="AF682:AQ682"/>
    <mergeCell ref="AR682:AY682"/>
    <mergeCell ref="B683:G683"/>
    <mergeCell ref="H683:Y683"/>
    <mergeCell ref="Z683:AE683"/>
    <mergeCell ref="AF683:AY683"/>
    <mergeCell ref="B684:G685"/>
    <mergeCell ref="H684:Y685"/>
    <mergeCell ref="Z684:AE685"/>
    <mergeCell ref="AF684:AY685"/>
    <mergeCell ref="B686:G686"/>
    <mergeCell ref="H686:AY686"/>
    <mergeCell ref="B687:G693"/>
    <mergeCell ref="H687:P687"/>
    <mergeCell ref="Q687:W687"/>
    <mergeCell ref="X687:AD687"/>
    <mergeCell ref="AE687:AK687"/>
    <mergeCell ref="AL687:AR687"/>
    <mergeCell ref="X689:AD689"/>
    <mergeCell ref="AE689:AK689"/>
    <mergeCell ref="AL689:AR689"/>
    <mergeCell ref="J691:P691"/>
    <mergeCell ref="AS687:AY687"/>
    <mergeCell ref="H688:I691"/>
    <mergeCell ref="J688:P688"/>
    <mergeCell ref="Q688:W688"/>
    <mergeCell ref="X688:AD688"/>
    <mergeCell ref="AE688:AK688"/>
    <mergeCell ref="AL688:AR688"/>
    <mergeCell ref="AS688:AY688"/>
    <mergeCell ref="J689:P689"/>
    <mergeCell ref="Q689:W689"/>
    <mergeCell ref="AS689:AY689"/>
    <mergeCell ref="J690:P690"/>
    <mergeCell ref="Q690:W690"/>
    <mergeCell ref="X690:AD690"/>
    <mergeCell ref="AE690:AK690"/>
    <mergeCell ref="AL690:AR690"/>
    <mergeCell ref="AS690:AY690"/>
    <mergeCell ref="Q691:W691"/>
    <mergeCell ref="X691:AD691"/>
    <mergeCell ref="AE691:AK691"/>
    <mergeCell ref="Y699:AY699"/>
    <mergeCell ref="D700:L700"/>
    <mergeCell ref="M700:R700"/>
    <mergeCell ref="S700:X700"/>
    <mergeCell ref="Y700:AY700"/>
    <mergeCell ref="AL691:AR691"/>
    <mergeCell ref="AS691:AY691"/>
    <mergeCell ref="H692:P692"/>
    <mergeCell ref="Q692:W692"/>
    <mergeCell ref="X692:AD692"/>
    <mergeCell ref="AE692:AK692"/>
    <mergeCell ref="AL692:AR692"/>
    <mergeCell ref="AS692:AY692"/>
    <mergeCell ref="H693:P693"/>
    <mergeCell ref="Q693:W693"/>
    <mergeCell ref="X693:AD693"/>
    <mergeCell ref="AE693:AK693"/>
    <mergeCell ref="AL693:AR693"/>
    <mergeCell ref="AS693:AY693"/>
    <mergeCell ref="Y694:AY694"/>
    <mergeCell ref="D695:L695"/>
    <mergeCell ref="M695:R695"/>
    <mergeCell ref="S695:X695"/>
    <mergeCell ref="Y695:AY695"/>
    <mergeCell ref="D701:L701"/>
    <mergeCell ref="M701:R701"/>
    <mergeCell ref="S701:X701"/>
    <mergeCell ref="Y701:AY701"/>
    <mergeCell ref="D702:L702"/>
    <mergeCell ref="M702:R702"/>
    <mergeCell ref="S702:X702"/>
    <mergeCell ref="Y702:AY702"/>
    <mergeCell ref="B704:G704"/>
    <mergeCell ref="H704:AY704"/>
    <mergeCell ref="B694:C702"/>
    <mergeCell ref="D694:L694"/>
    <mergeCell ref="M694:R694"/>
    <mergeCell ref="S694:X694"/>
    <mergeCell ref="B705:G707"/>
    <mergeCell ref="B709:G709"/>
    <mergeCell ref="H709:AY709"/>
    <mergeCell ref="D696:L696"/>
    <mergeCell ref="M696:R696"/>
    <mergeCell ref="S696:X696"/>
    <mergeCell ref="Y696:AY696"/>
    <mergeCell ref="D697:L697"/>
    <mergeCell ref="M697:R697"/>
    <mergeCell ref="S697:X697"/>
    <mergeCell ref="Y697:AY697"/>
    <mergeCell ref="D698:L698"/>
    <mergeCell ref="M698:R698"/>
    <mergeCell ref="S698:X698"/>
    <mergeCell ref="Y698:AY698"/>
    <mergeCell ref="D699:L699"/>
    <mergeCell ref="M699:R699"/>
    <mergeCell ref="S699:X699"/>
    <mergeCell ref="AI712:AU712"/>
    <mergeCell ref="AV712:AY712"/>
    <mergeCell ref="H713:L713"/>
    <mergeCell ref="M713:Y713"/>
    <mergeCell ref="Z713:AC713"/>
    <mergeCell ref="AD713:AH713"/>
    <mergeCell ref="AI713:AU713"/>
    <mergeCell ref="AV713:AY713"/>
    <mergeCell ref="H714:L714"/>
    <mergeCell ref="M714:Y714"/>
    <mergeCell ref="Z714:AC714"/>
    <mergeCell ref="AD714:AH714"/>
    <mergeCell ref="AI714:AU714"/>
    <mergeCell ref="AV714:AY714"/>
    <mergeCell ref="H715:L715"/>
    <mergeCell ref="M715:Y715"/>
    <mergeCell ref="Z715:AC715"/>
    <mergeCell ref="AD715:AH715"/>
    <mergeCell ref="AI715:AU715"/>
    <mergeCell ref="AV715:AY715"/>
    <mergeCell ref="H716:L716"/>
    <mergeCell ref="M716:Y716"/>
    <mergeCell ref="Z716:AC716"/>
    <mergeCell ref="AD716:AH716"/>
    <mergeCell ref="AI716:AU716"/>
    <mergeCell ref="AV716:AY716"/>
    <mergeCell ref="H717:L717"/>
    <mergeCell ref="M717:Y717"/>
    <mergeCell ref="Z717:AC717"/>
    <mergeCell ref="AD717:AH717"/>
    <mergeCell ref="AI717:AU717"/>
    <mergeCell ref="AV717:AY717"/>
    <mergeCell ref="H718:L718"/>
    <mergeCell ref="M718:Y718"/>
    <mergeCell ref="Z718:AC718"/>
    <mergeCell ref="AD718:AH718"/>
    <mergeCell ref="AI718:AU718"/>
    <mergeCell ref="AV718:AY718"/>
    <mergeCell ref="H719:L719"/>
    <mergeCell ref="M719:Y719"/>
    <mergeCell ref="Z719:AC719"/>
    <mergeCell ref="AD719:AH719"/>
    <mergeCell ref="AI719:AU719"/>
    <mergeCell ref="AV719:AY719"/>
    <mergeCell ref="H720:L720"/>
    <mergeCell ref="M720:Y720"/>
    <mergeCell ref="Z720:AC720"/>
    <mergeCell ref="AD720:AH720"/>
    <mergeCell ref="AI720:AU720"/>
    <mergeCell ref="AV720:AY720"/>
    <mergeCell ref="H721:AC721"/>
    <mergeCell ref="AD721:AY721"/>
    <mergeCell ref="H722:L722"/>
    <mergeCell ref="M722:Y722"/>
    <mergeCell ref="Z722:AC722"/>
    <mergeCell ref="AD722:AH722"/>
    <mergeCell ref="AI722:AU722"/>
    <mergeCell ref="AV722:AY722"/>
    <mergeCell ref="H723:L723"/>
    <mergeCell ref="M723:Y723"/>
    <mergeCell ref="Z723:AC723"/>
    <mergeCell ref="AD723:AH723"/>
    <mergeCell ref="AI723:AU723"/>
    <mergeCell ref="AV723:AY723"/>
    <mergeCell ref="H724:L724"/>
    <mergeCell ref="M724:Y724"/>
    <mergeCell ref="Z724:AC724"/>
    <mergeCell ref="AD724:AH724"/>
    <mergeCell ref="AI724:AU724"/>
    <mergeCell ref="AV724:AY724"/>
    <mergeCell ref="H725:L725"/>
    <mergeCell ref="M725:Y725"/>
    <mergeCell ref="Z725:AC725"/>
    <mergeCell ref="AD725:AH725"/>
    <mergeCell ref="AI725:AU725"/>
    <mergeCell ref="AV725:AY725"/>
    <mergeCell ref="H726:L726"/>
    <mergeCell ref="M726:Y726"/>
    <mergeCell ref="Z726:AC726"/>
    <mergeCell ref="AD726:AH726"/>
    <mergeCell ref="AI726:AU726"/>
    <mergeCell ref="AV726:AY726"/>
    <mergeCell ref="H727:L727"/>
    <mergeCell ref="M727:Y727"/>
    <mergeCell ref="Z727:AC727"/>
    <mergeCell ref="AD727:AH727"/>
    <mergeCell ref="AI727:AU727"/>
    <mergeCell ref="AV727:AY727"/>
    <mergeCell ref="H728:L728"/>
    <mergeCell ref="M728:Y728"/>
    <mergeCell ref="Z728:AC728"/>
    <mergeCell ref="AD728:AH728"/>
    <mergeCell ref="AI728:AU728"/>
    <mergeCell ref="AV728:AY728"/>
    <mergeCell ref="H729:L729"/>
    <mergeCell ref="M729:Y729"/>
    <mergeCell ref="Z729:AC729"/>
    <mergeCell ref="AD729:AH729"/>
    <mergeCell ref="AI729:AU729"/>
    <mergeCell ref="AV729:AY729"/>
    <mergeCell ref="H730:L730"/>
    <mergeCell ref="M730:Y730"/>
    <mergeCell ref="Z730:AC730"/>
    <mergeCell ref="AD730:AH730"/>
    <mergeCell ref="AI730:AU730"/>
    <mergeCell ref="AV730:AY730"/>
    <mergeCell ref="H731:L731"/>
    <mergeCell ref="M731:Y731"/>
    <mergeCell ref="Z731:AC731"/>
    <mergeCell ref="AD731:AH731"/>
    <mergeCell ref="AI731:AU731"/>
    <mergeCell ref="AV731:AY731"/>
    <mergeCell ref="H732:AC732"/>
    <mergeCell ref="AD732:AY732"/>
    <mergeCell ref="H733:L733"/>
    <mergeCell ref="M733:Y733"/>
    <mergeCell ref="Z733:AC733"/>
    <mergeCell ref="AD733:AH733"/>
    <mergeCell ref="AI733:AU733"/>
    <mergeCell ref="AV733:AY733"/>
    <mergeCell ref="H734:L734"/>
    <mergeCell ref="M734:Y734"/>
    <mergeCell ref="Z734:AC734"/>
    <mergeCell ref="AD734:AH734"/>
    <mergeCell ref="AI734:AU734"/>
    <mergeCell ref="AV734:AY734"/>
    <mergeCell ref="H735:L735"/>
    <mergeCell ref="M735:Y735"/>
    <mergeCell ref="Z735:AC735"/>
    <mergeCell ref="AD735:AH735"/>
    <mergeCell ref="AI735:AU735"/>
    <mergeCell ref="AV735:AY735"/>
    <mergeCell ref="H736:L736"/>
    <mergeCell ref="M736:Y736"/>
    <mergeCell ref="Z736:AC736"/>
    <mergeCell ref="AD736:AH736"/>
    <mergeCell ref="AI736:AU736"/>
    <mergeCell ref="AV736:AY736"/>
    <mergeCell ref="H737:L737"/>
    <mergeCell ref="M737:Y737"/>
    <mergeCell ref="Z737:AC737"/>
    <mergeCell ref="AD737:AH737"/>
    <mergeCell ref="AI737:AU737"/>
    <mergeCell ref="AV737:AY737"/>
    <mergeCell ref="H738:L738"/>
    <mergeCell ref="M738:Y738"/>
    <mergeCell ref="Z738:AC738"/>
    <mergeCell ref="AD738:AH738"/>
    <mergeCell ref="AI738:AU738"/>
    <mergeCell ref="AV738:AY738"/>
    <mergeCell ref="H739:L739"/>
    <mergeCell ref="M739:Y739"/>
    <mergeCell ref="Z739:AC739"/>
    <mergeCell ref="AD739:AH739"/>
    <mergeCell ref="AI739:AU739"/>
    <mergeCell ref="AV739:AY739"/>
    <mergeCell ref="H740:L740"/>
    <mergeCell ref="M740:Y740"/>
    <mergeCell ref="Z740:AC740"/>
    <mergeCell ref="AD740:AH740"/>
    <mergeCell ref="AI740:AU740"/>
    <mergeCell ref="AV740:AY740"/>
    <mergeCell ref="H741:L741"/>
    <mergeCell ref="M741:Y741"/>
    <mergeCell ref="Z741:AC741"/>
    <mergeCell ref="AD741:AH741"/>
    <mergeCell ref="AI741:AU741"/>
    <mergeCell ref="AV741:AY741"/>
    <mergeCell ref="H742:L742"/>
    <mergeCell ref="M742:Y742"/>
    <mergeCell ref="Z742:AC742"/>
    <mergeCell ref="AD742:AH742"/>
    <mergeCell ref="AI742:AU742"/>
    <mergeCell ref="AV742:AY742"/>
    <mergeCell ref="H743:AC743"/>
    <mergeCell ref="AD743:AY743"/>
    <mergeCell ref="H744:L744"/>
    <mergeCell ref="M744:Y744"/>
    <mergeCell ref="Z744:AC744"/>
    <mergeCell ref="AD744:AH744"/>
    <mergeCell ref="AI744:AU744"/>
    <mergeCell ref="AV744:AY744"/>
    <mergeCell ref="H745:L745"/>
    <mergeCell ref="M745:Y745"/>
    <mergeCell ref="Z745:AC745"/>
    <mergeCell ref="AD745:AH745"/>
    <mergeCell ref="AI745:AU745"/>
    <mergeCell ref="AV745:AY745"/>
    <mergeCell ref="H746:L746"/>
    <mergeCell ref="M746:Y746"/>
    <mergeCell ref="Z746:AC746"/>
    <mergeCell ref="AD746:AH746"/>
    <mergeCell ref="AI746:AU746"/>
    <mergeCell ref="AV746:AY746"/>
    <mergeCell ref="H747:L747"/>
    <mergeCell ref="M747:Y747"/>
    <mergeCell ref="Z747:AC747"/>
    <mergeCell ref="AD747:AH747"/>
    <mergeCell ref="AI747:AU747"/>
    <mergeCell ref="AV747:AY747"/>
    <mergeCell ref="H748:L748"/>
    <mergeCell ref="M748:Y748"/>
    <mergeCell ref="Z748:AC748"/>
    <mergeCell ref="AD748:AH748"/>
    <mergeCell ref="AI748:AU748"/>
    <mergeCell ref="AV748:AY748"/>
    <mergeCell ref="H749:L749"/>
    <mergeCell ref="M749:Y749"/>
    <mergeCell ref="Z749:AC749"/>
    <mergeCell ref="AD749:AH749"/>
    <mergeCell ref="AI749:AU749"/>
    <mergeCell ref="AV749:AY749"/>
    <mergeCell ref="H750:L750"/>
    <mergeCell ref="M750:Y750"/>
    <mergeCell ref="Z750:AC750"/>
    <mergeCell ref="AD750:AH750"/>
    <mergeCell ref="AI750:AU750"/>
    <mergeCell ref="AV750:AY750"/>
    <mergeCell ref="H751:L751"/>
    <mergeCell ref="M751:Y751"/>
    <mergeCell ref="Z751:AC751"/>
    <mergeCell ref="AD751:AH751"/>
    <mergeCell ref="AI751:AU751"/>
    <mergeCell ref="AV751:AY751"/>
    <mergeCell ref="H752:L752"/>
    <mergeCell ref="M752:Y752"/>
    <mergeCell ref="Z752:AC752"/>
    <mergeCell ref="AD752:AH752"/>
    <mergeCell ref="AI752:AU752"/>
    <mergeCell ref="AV752:AY752"/>
    <mergeCell ref="H753:L753"/>
    <mergeCell ref="M753:Y753"/>
    <mergeCell ref="Z753:AC753"/>
    <mergeCell ref="AD753:AH753"/>
    <mergeCell ref="AI753:AU753"/>
    <mergeCell ref="AV753:AY753"/>
    <mergeCell ref="G755:AX755"/>
    <mergeCell ref="B758:C758"/>
    <mergeCell ref="D758:M758"/>
    <mergeCell ref="N758:AK758"/>
    <mergeCell ref="AL758:AQ758"/>
    <mergeCell ref="AR758:AU758"/>
    <mergeCell ref="AV758:AX758"/>
    <mergeCell ref="B710:G753"/>
    <mergeCell ref="H710:AC710"/>
    <mergeCell ref="AD710:AY710"/>
    <mergeCell ref="H711:L711"/>
    <mergeCell ref="M711:Y711"/>
    <mergeCell ref="Z711:AC711"/>
    <mergeCell ref="AD711:AH711"/>
    <mergeCell ref="AI711:AU711"/>
    <mergeCell ref="AV711:AY711"/>
    <mergeCell ref="H712:L712"/>
    <mergeCell ref="M712:Y712"/>
    <mergeCell ref="Z712:AC712"/>
    <mergeCell ref="AD712:AH712"/>
    <mergeCell ref="B759:C759"/>
    <mergeCell ref="D759:M759"/>
    <mergeCell ref="N759:AK759"/>
    <mergeCell ref="AL759:AQ759"/>
    <mergeCell ref="AR759:AU759"/>
    <mergeCell ref="AV759:AX759"/>
    <mergeCell ref="B760:C760"/>
    <mergeCell ref="D760:M760"/>
    <mergeCell ref="N760:AK760"/>
    <mergeCell ref="AL760:AQ760"/>
    <mergeCell ref="AR760:AU760"/>
    <mergeCell ref="AV760:AX760"/>
    <mergeCell ref="B761:C761"/>
    <mergeCell ref="D761:M761"/>
    <mergeCell ref="N761:AK761"/>
    <mergeCell ref="AL761:AQ761"/>
    <mergeCell ref="AR761:AU761"/>
    <mergeCell ref="AV761:AX761"/>
    <mergeCell ref="B762:C762"/>
    <mergeCell ref="D762:M762"/>
    <mergeCell ref="N762:AK762"/>
    <mergeCell ref="AL762:AQ762"/>
    <mergeCell ref="AR762:AU762"/>
    <mergeCell ref="AV762:AX762"/>
    <mergeCell ref="B763:C763"/>
    <mergeCell ref="D763:M763"/>
    <mergeCell ref="N763:AK763"/>
    <mergeCell ref="AL763:AQ763"/>
    <mergeCell ref="AR763:AU763"/>
    <mergeCell ref="AV763:AX763"/>
    <mergeCell ref="B764:C764"/>
    <mergeCell ref="D764:M764"/>
    <mergeCell ref="N764:AK764"/>
    <mergeCell ref="AL764:AQ764"/>
    <mergeCell ref="AR764:AU764"/>
    <mergeCell ref="AV764:AX764"/>
    <mergeCell ref="B765:C765"/>
    <mergeCell ref="D765:M765"/>
    <mergeCell ref="N765:AK765"/>
    <mergeCell ref="AL765:AQ765"/>
    <mergeCell ref="AR765:AU765"/>
    <mergeCell ref="AV765:AX765"/>
    <mergeCell ref="B766:C766"/>
    <mergeCell ref="D766:M766"/>
    <mergeCell ref="N766:AK766"/>
    <mergeCell ref="AL766:AQ766"/>
    <mergeCell ref="AR766:AU766"/>
    <mergeCell ref="AV766:AX766"/>
    <mergeCell ref="B767:C767"/>
    <mergeCell ref="D767:M767"/>
    <mergeCell ref="N767:AK767"/>
    <mergeCell ref="AL767:AQ767"/>
    <mergeCell ref="AR767:AU767"/>
    <mergeCell ref="AV767:AX767"/>
    <mergeCell ref="B768:C768"/>
    <mergeCell ref="D768:M768"/>
    <mergeCell ref="N768:AK768"/>
    <mergeCell ref="AL768:AQ768"/>
    <mergeCell ref="AR768:AU768"/>
    <mergeCell ref="AV768:AX768"/>
    <mergeCell ref="B771:H771"/>
    <mergeCell ref="I771:Y771"/>
    <mergeCell ref="B772:H772"/>
    <mergeCell ref="I772:M772"/>
    <mergeCell ref="N772:T772"/>
    <mergeCell ref="U772:Y772"/>
    <mergeCell ref="Z772:AF772"/>
    <mergeCell ref="AG772:AK772"/>
    <mergeCell ref="AL772:AR772"/>
    <mergeCell ref="AS772:AW772"/>
    <mergeCell ref="B773:H773"/>
    <mergeCell ref="I773:M773"/>
    <mergeCell ref="N773:T773"/>
    <mergeCell ref="U773:Y773"/>
    <mergeCell ref="Z773:AF773"/>
    <mergeCell ref="AG773:AK773"/>
    <mergeCell ref="AL773:AR773"/>
    <mergeCell ref="AS773:AW773"/>
    <mergeCell ref="B775:C775"/>
    <mergeCell ref="D775:M775"/>
    <mergeCell ref="N775:AK775"/>
    <mergeCell ref="AL775:AQ775"/>
    <mergeCell ref="AR775:AU775"/>
    <mergeCell ref="AV775:AX775"/>
    <mergeCell ref="B776:C776"/>
    <mergeCell ref="D776:M776"/>
    <mergeCell ref="N776:AK776"/>
    <mergeCell ref="AL776:AQ776"/>
    <mergeCell ref="AR776:AU776"/>
    <mergeCell ref="AV776:AX776"/>
    <mergeCell ref="B777:C777"/>
    <mergeCell ref="D777:M777"/>
    <mergeCell ref="N777:AK777"/>
    <mergeCell ref="AL777:AQ777"/>
    <mergeCell ref="AR777:AU777"/>
    <mergeCell ref="AV777:AX777"/>
    <mergeCell ref="B778:C778"/>
    <mergeCell ref="D778:M778"/>
    <mergeCell ref="N778:AK778"/>
    <mergeCell ref="AL778:AQ778"/>
    <mergeCell ref="AR778:AU778"/>
    <mergeCell ref="AV778:AX778"/>
    <mergeCell ref="B779:C779"/>
    <mergeCell ref="D779:M779"/>
    <mergeCell ref="N779:AK779"/>
    <mergeCell ref="AL779:AQ779"/>
    <mergeCell ref="AR779:AU779"/>
    <mergeCell ref="AV779:AX779"/>
    <mergeCell ref="B780:C780"/>
    <mergeCell ref="D780:M780"/>
    <mergeCell ref="N780:AK780"/>
    <mergeCell ref="AL780:AQ780"/>
    <mergeCell ref="AR780:AU780"/>
    <mergeCell ref="AV780:AX780"/>
    <mergeCell ref="B781:C781"/>
    <mergeCell ref="D781:M781"/>
    <mergeCell ref="N781:AK781"/>
    <mergeCell ref="AL781:AQ781"/>
    <mergeCell ref="AR781:AU781"/>
    <mergeCell ref="AV781:AX781"/>
    <mergeCell ref="B782:C782"/>
    <mergeCell ref="D782:M782"/>
    <mergeCell ref="N782:AK782"/>
    <mergeCell ref="AL782:AQ782"/>
    <mergeCell ref="AR782:AU782"/>
    <mergeCell ref="AV782:AX782"/>
    <mergeCell ref="B783:C783"/>
    <mergeCell ref="D783:M783"/>
    <mergeCell ref="N783:AK783"/>
    <mergeCell ref="AL783:AQ783"/>
    <mergeCell ref="AR783:AU783"/>
    <mergeCell ref="AV783:AX783"/>
    <mergeCell ref="B784:C784"/>
    <mergeCell ref="D784:M784"/>
    <mergeCell ref="N784:AK784"/>
    <mergeCell ref="AL784:AQ784"/>
    <mergeCell ref="AR784:AU784"/>
    <mergeCell ref="AV784:AX784"/>
    <mergeCell ref="B785:C785"/>
    <mergeCell ref="D785:M785"/>
    <mergeCell ref="N785:AK785"/>
    <mergeCell ref="AL785:AQ785"/>
    <mergeCell ref="AR785:AU785"/>
    <mergeCell ref="AV785:AX785"/>
    <mergeCell ref="AK787:AQ787"/>
    <mergeCell ref="AR787:AY787"/>
    <mergeCell ref="B788:G788"/>
    <mergeCell ref="H788:Y788"/>
    <mergeCell ref="Z788:AE788"/>
    <mergeCell ref="AF788:AQ788"/>
    <mergeCell ref="AR788:AY788"/>
    <mergeCell ref="B789:G789"/>
    <mergeCell ref="H789:Y789"/>
    <mergeCell ref="Z789:AE789"/>
    <mergeCell ref="AF789:AQ789"/>
    <mergeCell ref="AR789:AY789"/>
    <mergeCell ref="B790:G790"/>
    <mergeCell ref="H790:Y790"/>
    <mergeCell ref="Z790:AE790"/>
    <mergeCell ref="AF790:AY790"/>
    <mergeCell ref="B791:G792"/>
    <mergeCell ref="H791:Y792"/>
    <mergeCell ref="Z791:AE792"/>
    <mergeCell ref="AF791:AY792"/>
    <mergeCell ref="B793:G793"/>
    <mergeCell ref="H793:AY793"/>
    <mergeCell ref="B794:G800"/>
    <mergeCell ref="H794:P794"/>
    <mergeCell ref="Q794:W794"/>
    <mergeCell ref="X794:AD794"/>
    <mergeCell ref="AE794:AK794"/>
    <mergeCell ref="AL794:AR794"/>
    <mergeCell ref="X796:AD796"/>
    <mergeCell ref="AE796:AK796"/>
    <mergeCell ref="AL796:AR796"/>
    <mergeCell ref="J798:P798"/>
    <mergeCell ref="AS794:AY794"/>
    <mergeCell ref="H795:I798"/>
    <mergeCell ref="J795:P795"/>
    <mergeCell ref="Q795:W795"/>
    <mergeCell ref="X795:AD795"/>
    <mergeCell ref="AE795:AK795"/>
    <mergeCell ref="AL795:AR795"/>
    <mergeCell ref="AS795:AY795"/>
    <mergeCell ref="J796:P796"/>
    <mergeCell ref="Q796:W796"/>
    <mergeCell ref="AS796:AY796"/>
    <mergeCell ref="J797:P797"/>
    <mergeCell ref="Q797:W797"/>
    <mergeCell ref="X797:AD797"/>
    <mergeCell ref="AE797:AK797"/>
    <mergeCell ref="AL797:AR797"/>
    <mergeCell ref="AS797:AY797"/>
    <mergeCell ref="Q798:W798"/>
    <mergeCell ref="X798:AD798"/>
    <mergeCell ref="AE798:AK798"/>
    <mergeCell ref="AL798:AR798"/>
    <mergeCell ref="AS798:AY798"/>
    <mergeCell ref="H799:P799"/>
    <mergeCell ref="Q799:W799"/>
    <mergeCell ref="X799:AD799"/>
    <mergeCell ref="AE799:AK799"/>
    <mergeCell ref="AL799:AR799"/>
    <mergeCell ref="AS799:AY799"/>
    <mergeCell ref="H800:P800"/>
    <mergeCell ref="Q800:W800"/>
    <mergeCell ref="X800:AD800"/>
    <mergeCell ref="AE800:AK800"/>
    <mergeCell ref="AL800:AR800"/>
    <mergeCell ref="AS800:AY800"/>
    <mergeCell ref="Y801:AY801"/>
    <mergeCell ref="D802:L802"/>
    <mergeCell ref="M802:R802"/>
    <mergeCell ref="S802:X802"/>
    <mergeCell ref="Y802:AY802"/>
    <mergeCell ref="D803:L803"/>
    <mergeCell ref="M803:R803"/>
    <mergeCell ref="S803:X803"/>
    <mergeCell ref="Y803:AY803"/>
    <mergeCell ref="D804:L804"/>
    <mergeCell ref="M804:R804"/>
    <mergeCell ref="S804:X804"/>
    <mergeCell ref="Y804:AY804"/>
    <mergeCell ref="D805:L805"/>
    <mergeCell ref="M805:R805"/>
    <mergeCell ref="S805:X805"/>
    <mergeCell ref="Y805:AY805"/>
    <mergeCell ref="D806:L806"/>
    <mergeCell ref="M806:R806"/>
    <mergeCell ref="S806:X806"/>
    <mergeCell ref="Y806:AY806"/>
    <mergeCell ref="D807:L807"/>
    <mergeCell ref="M807:R807"/>
    <mergeCell ref="S807:X807"/>
    <mergeCell ref="Y807:AY807"/>
    <mergeCell ref="D808:L808"/>
    <mergeCell ref="M808:R808"/>
    <mergeCell ref="S808:X808"/>
    <mergeCell ref="Y808:AY808"/>
    <mergeCell ref="D809:L809"/>
    <mergeCell ref="M809:R809"/>
    <mergeCell ref="S809:X809"/>
    <mergeCell ref="Y809:AY809"/>
    <mergeCell ref="B812:G812"/>
    <mergeCell ref="H812:AY812"/>
    <mergeCell ref="B801:C809"/>
    <mergeCell ref="D801:L801"/>
    <mergeCell ref="M801:R801"/>
    <mergeCell ref="S801:X801"/>
    <mergeCell ref="B813:G815"/>
    <mergeCell ref="B817:G817"/>
    <mergeCell ref="H817:AY817"/>
    <mergeCell ref="B818:G861"/>
    <mergeCell ref="H818:AC818"/>
    <mergeCell ref="AD818:AY818"/>
    <mergeCell ref="H819:L819"/>
    <mergeCell ref="M819:Y819"/>
    <mergeCell ref="Z819:AC819"/>
    <mergeCell ref="AD819:AH819"/>
    <mergeCell ref="AI819:AU819"/>
    <mergeCell ref="AV819:AY819"/>
    <mergeCell ref="H820:L820"/>
    <mergeCell ref="M820:Y820"/>
    <mergeCell ref="Z820:AC820"/>
    <mergeCell ref="AD820:AH820"/>
    <mergeCell ref="AI820:AU820"/>
    <mergeCell ref="AV820:AY820"/>
    <mergeCell ref="H821:L821"/>
    <mergeCell ref="M821:Y821"/>
    <mergeCell ref="Z821:AC821"/>
    <mergeCell ref="AD821:AH821"/>
    <mergeCell ref="AI821:AU821"/>
    <mergeCell ref="AV821:AY821"/>
    <mergeCell ref="H822:L822"/>
    <mergeCell ref="M822:Y822"/>
    <mergeCell ref="Z822:AC822"/>
    <mergeCell ref="AD822:AH822"/>
    <mergeCell ref="AI822:AU822"/>
    <mergeCell ref="AV822:AY822"/>
    <mergeCell ref="H823:L823"/>
    <mergeCell ref="M823:Y823"/>
    <mergeCell ref="Z823:AC823"/>
    <mergeCell ref="AD823:AH823"/>
    <mergeCell ref="AI823:AU823"/>
    <mergeCell ref="AV823:AY823"/>
    <mergeCell ref="H824:L824"/>
    <mergeCell ref="M824:Y824"/>
    <mergeCell ref="Z824:AC824"/>
    <mergeCell ref="AD824:AH824"/>
    <mergeCell ref="AI824:AU824"/>
    <mergeCell ref="AV824:AY824"/>
    <mergeCell ref="H825:L825"/>
    <mergeCell ref="M825:Y825"/>
    <mergeCell ref="Z825:AC825"/>
    <mergeCell ref="AD825:AH825"/>
    <mergeCell ref="AI825:AU825"/>
    <mergeCell ref="AV825:AY825"/>
    <mergeCell ref="H826:L826"/>
    <mergeCell ref="M826:Y826"/>
    <mergeCell ref="Z826:AC826"/>
    <mergeCell ref="AD826:AH826"/>
    <mergeCell ref="AI826:AU826"/>
    <mergeCell ref="AV826:AY826"/>
    <mergeCell ref="H827:L827"/>
    <mergeCell ref="M827:Y827"/>
    <mergeCell ref="Z827:AC827"/>
    <mergeCell ref="AD827:AH827"/>
    <mergeCell ref="AI827:AU827"/>
    <mergeCell ref="AV827:AY827"/>
    <mergeCell ref="H828:L828"/>
    <mergeCell ref="M828:Y828"/>
    <mergeCell ref="Z828:AC828"/>
    <mergeCell ref="AD828:AH828"/>
    <mergeCell ref="AI828:AU828"/>
    <mergeCell ref="AV828:AY828"/>
    <mergeCell ref="H829:AC829"/>
    <mergeCell ref="AD829:AY829"/>
    <mergeCell ref="H830:L830"/>
    <mergeCell ref="M830:Y830"/>
    <mergeCell ref="Z830:AC830"/>
    <mergeCell ref="AD830:AH830"/>
    <mergeCell ref="AI830:AU830"/>
    <mergeCell ref="AV830:AY830"/>
    <mergeCell ref="H831:L831"/>
    <mergeCell ref="M831:Y831"/>
    <mergeCell ref="Z831:AC831"/>
    <mergeCell ref="AD831:AH831"/>
    <mergeCell ref="AI831:AU831"/>
    <mergeCell ref="AV831:AY831"/>
    <mergeCell ref="H832:L832"/>
    <mergeCell ref="M832:Y832"/>
    <mergeCell ref="Z832:AC832"/>
    <mergeCell ref="AD832:AH832"/>
    <mergeCell ref="AI832:AU832"/>
    <mergeCell ref="AV832:AY832"/>
    <mergeCell ref="H833:L833"/>
    <mergeCell ref="M833:Y833"/>
    <mergeCell ref="Z833:AC833"/>
    <mergeCell ref="AD833:AH833"/>
    <mergeCell ref="AI833:AU833"/>
    <mergeCell ref="AV833:AY833"/>
    <mergeCell ref="H834:L834"/>
    <mergeCell ref="M834:Y834"/>
    <mergeCell ref="Z834:AC834"/>
    <mergeCell ref="AD834:AH834"/>
    <mergeCell ref="AI834:AU834"/>
    <mergeCell ref="AV834:AY834"/>
    <mergeCell ref="H835:L835"/>
    <mergeCell ref="M835:Y835"/>
    <mergeCell ref="Z835:AC835"/>
    <mergeCell ref="AD835:AH835"/>
    <mergeCell ref="AI835:AU835"/>
    <mergeCell ref="AV835:AY835"/>
    <mergeCell ref="H836:L836"/>
    <mergeCell ref="M836:Y836"/>
    <mergeCell ref="Z836:AC836"/>
    <mergeCell ref="AD836:AH836"/>
    <mergeCell ref="AI836:AU836"/>
    <mergeCell ref="AV836:AY836"/>
    <mergeCell ref="H837:L837"/>
    <mergeCell ref="M837:Y837"/>
    <mergeCell ref="Z837:AC837"/>
    <mergeCell ref="AD837:AH837"/>
    <mergeCell ref="AI837:AU837"/>
    <mergeCell ref="AV837:AY837"/>
    <mergeCell ref="H838:L838"/>
    <mergeCell ref="M838:Y838"/>
    <mergeCell ref="Z838:AC838"/>
    <mergeCell ref="AD838:AH838"/>
    <mergeCell ref="AI838:AU838"/>
    <mergeCell ref="AV838:AY838"/>
    <mergeCell ref="H839:L839"/>
    <mergeCell ref="M839:Y839"/>
    <mergeCell ref="Z839:AC839"/>
    <mergeCell ref="AD839:AH839"/>
    <mergeCell ref="AI839:AU839"/>
    <mergeCell ref="AV839:AY839"/>
    <mergeCell ref="H840:AC840"/>
    <mergeCell ref="AD840:AY840"/>
    <mergeCell ref="H841:L841"/>
    <mergeCell ref="M841:Y841"/>
    <mergeCell ref="Z841:AC841"/>
    <mergeCell ref="AD841:AH841"/>
    <mergeCell ref="AI841:AU841"/>
    <mergeCell ref="AV841:AY841"/>
    <mergeCell ref="H842:L842"/>
    <mergeCell ref="M842:Y842"/>
    <mergeCell ref="Z842:AC842"/>
    <mergeCell ref="AD842:AH842"/>
    <mergeCell ref="AI842:AU842"/>
    <mergeCell ref="AV842:AY842"/>
    <mergeCell ref="H843:L843"/>
    <mergeCell ref="M843:Y843"/>
    <mergeCell ref="Z843:AC843"/>
    <mergeCell ref="AD843:AH843"/>
    <mergeCell ref="AI843:AU843"/>
    <mergeCell ref="AV843:AY843"/>
    <mergeCell ref="H844:L844"/>
    <mergeCell ref="M844:Y844"/>
    <mergeCell ref="Z844:AC844"/>
    <mergeCell ref="AD844:AH844"/>
    <mergeCell ref="AI844:AU844"/>
    <mergeCell ref="AV844:AY844"/>
    <mergeCell ref="H845:L845"/>
    <mergeCell ref="M845:Y845"/>
    <mergeCell ref="Z845:AC845"/>
    <mergeCell ref="AD845:AH845"/>
    <mergeCell ref="AI845:AU845"/>
    <mergeCell ref="AV845:AY845"/>
    <mergeCell ref="H846:L846"/>
    <mergeCell ref="M846:Y846"/>
    <mergeCell ref="Z846:AC846"/>
    <mergeCell ref="AD846:AH846"/>
    <mergeCell ref="AI846:AU846"/>
    <mergeCell ref="AV846:AY846"/>
    <mergeCell ref="H847:L847"/>
    <mergeCell ref="M847:Y847"/>
    <mergeCell ref="Z847:AC847"/>
    <mergeCell ref="AD847:AH847"/>
    <mergeCell ref="AI847:AU847"/>
    <mergeCell ref="AV847:AY847"/>
    <mergeCell ref="H848:L848"/>
    <mergeCell ref="M848:Y848"/>
    <mergeCell ref="Z848:AC848"/>
    <mergeCell ref="AD848:AH848"/>
    <mergeCell ref="AI848:AU848"/>
    <mergeCell ref="AV848:AY848"/>
    <mergeCell ref="H849:L849"/>
    <mergeCell ref="M849:Y849"/>
    <mergeCell ref="Z849:AC849"/>
    <mergeCell ref="AD849:AH849"/>
    <mergeCell ref="AI849:AU849"/>
    <mergeCell ref="AV849:AY849"/>
    <mergeCell ref="H850:L850"/>
    <mergeCell ref="M850:Y850"/>
    <mergeCell ref="Z850:AC850"/>
    <mergeCell ref="AD850:AH850"/>
    <mergeCell ref="AI850:AU850"/>
    <mergeCell ref="AV850:AY850"/>
    <mergeCell ref="H851:AC851"/>
    <mergeCell ref="AD851:AY851"/>
    <mergeCell ref="H852:L852"/>
    <mergeCell ref="M852:Y852"/>
    <mergeCell ref="Z852:AC852"/>
    <mergeCell ref="AD852:AH852"/>
    <mergeCell ref="AI852:AU852"/>
    <mergeCell ref="AV852:AY852"/>
    <mergeCell ref="H853:L853"/>
    <mergeCell ref="M853:Y853"/>
    <mergeCell ref="Z853:AC853"/>
    <mergeCell ref="AD853:AH853"/>
    <mergeCell ref="AI853:AU853"/>
    <mergeCell ref="AV853:AY853"/>
    <mergeCell ref="H854:L854"/>
    <mergeCell ref="M854:Y854"/>
    <mergeCell ref="Z854:AC854"/>
    <mergeCell ref="AD854:AH854"/>
    <mergeCell ref="AI854:AU854"/>
    <mergeCell ref="AV854:AY854"/>
    <mergeCell ref="H855:L855"/>
    <mergeCell ref="M855:Y855"/>
    <mergeCell ref="Z855:AC855"/>
    <mergeCell ref="AD855:AH855"/>
    <mergeCell ref="AI855:AU855"/>
    <mergeCell ref="AV855:AY855"/>
    <mergeCell ref="H856:L856"/>
    <mergeCell ref="M856:Y856"/>
    <mergeCell ref="Z856:AC856"/>
    <mergeCell ref="AD856:AH856"/>
    <mergeCell ref="AI856:AU856"/>
    <mergeCell ref="AV856:AY856"/>
    <mergeCell ref="H857:L857"/>
    <mergeCell ref="M857:Y857"/>
    <mergeCell ref="Z857:AC857"/>
    <mergeCell ref="AD857:AH857"/>
    <mergeCell ref="AI857:AU857"/>
    <mergeCell ref="AV857:AY857"/>
    <mergeCell ref="H858:L858"/>
    <mergeCell ref="M858:Y858"/>
    <mergeCell ref="Z858:AC858"/>
    <mergeCell ref="AD858:AH858"/>
    <mergeCell ref="AI858:AU858"/>
    <mergeCell ref="AV858:AY858"/>
    <mergeCell ref="H859:L859"/>
    <mergeCell ref="M859:Y859"/>
    <mergeCell ref="Z859:AC859"/>
    <mergeCell ref="AD859:AH859"/>
    <mergeCell ref="AI859:AU859"/>
    <mergeCell ref="AV859:AY859"/>
    <mergeCell ref="H860:L860"/>
    <mergeCell ref="M860:Y860"/>
    <mergeCell ref="Z860:AC860"/>
    <mergeCell ref="AD860:AH860"/>
    <mergeCell ref="AI860:AU860"/>
    <mergeCell ref="AV860:AY860"/>
    <mergeCell ref="H861:L861"/>
    <mergeCell ref="M861:Y861"/>
    <mergeCell ref="Z861:AC861"/>
    <mergeCell ref="AD861:AH861"/>
    <mergeCell ref="AI861:AU861"/>
    <mergeCell ref="AV861:AY861"/>
    <mergeCell ref="G863:AX863"/>
    <mergeCell ref="B866:C866"/>
    <mergeCell ref="D866:M866"/>
    <mergeCell ref="N866:AK866"/>
    <mergeCell ref="AL866:AQ866"/>
    <mergeCell ref="AR866:AU866"/>
    <mergeCell ref="AV866:AX866"/>
    <mergeCell ref="B867:C867"/>
    <mergeCell ref="D867:M867"/>
    <mergeCell ref="N867:AK867"/>
    <mergeCell ref="AL867:AQ867"/>
    <mergeCell ref="AR867:AU867"/>
    <mergeCell ref="AV867:AX867"/>
    <mergeCell ref="B868:C868"/>
    <mergeCell ref="D868:M868"/>
    <mergeCell ref="N868:AK868"/>
    <mergeCell ref="AL868:AQ868"/>
    <mergeCell ref="AR868:AU868"/>
    <mergeCell ref="AV868:AX868"/>
    <mergeCell ref="B869:C869"/>
    <mergeCell ref="D869:M869"/>
    <mergeCell ref="N869:AK869"/>
    <mergeCell ref="AL869:AQ869"/>
    <mergeCell ref="AR869:AU869"/>
    <mergeCell ref="AV869:AX869"/>
    <mergeCell ref="B870:C870"/>
    <mergeCell ref="D870:M870"/>
    <mergeCell ref="N870:AK870"/>
    <mergeCell ref="AL870:AQ870"/>
    <mergeCell ref="AR870:AU870"/>
    <mergeCell ref="AV870:AX870"/>
    <mergeCell ref="B871:C871"/>
    <mergeCell ref="D871:M871"/>
    <mergeCell ref="N871:AK871"/>
    <mergeCell ref="AL871:AQ871"/>
    <mergeCell ref="AR871:AU871"/>
    <mergeCell ref="AV871:AX871"/>
    <mergeCell ref="B872:C872"/>
    <mergeCell ref="D872:M872"/>
    <mergeCell ref="N872:AK872"/>
    <mergeCell ref="AL872:AQ872"/>
    <mergeCell ref="AR872:AU872"/>
    <mergeCell ref="AV872:AX872"/>
    <mergeCell ref="B873:C873"/>
    <mergeCell ref="D873:M873"/>
    <mergeCell ref="N873:AK873"/>
    <mergeCell ref="AL873:AQ873"/>
    <mergeCell ref="AR873:AU873"/>
    <mergeCell ref="AV873:AX873"/>
    <mergeCell ref="B874:C874"/>
    <mergeCell ref="D874:M874"/>
    <mergeCell ref="N874:AK874"/>
    <mergeCell ref="AL874:AQ874"/>
    <mergeCell ref="AR874:AU874"/>
    <mergeCell ref="AV874:AX874"/>
    <mergeCell ref="B875:C875"/>
    <mergeCell ref="D875:M875"/>
    <mergeCell ref="N875:AK875"/>
    <mergeCell ref="AL875:AQ875"/>
    <mergeCell ref="AR875:AU875"/>
    <mergeCell ref="AV875:AX875"/>
    <mergeCell ref="B876:C876"/>
    <mergeCell ref="D876:M876"/>
    <mergeCell ref="N876:AK876"/>
    <mergeCell ref="AL876:AQ876"/>
    <mergeCell ref="AR876:AU876"/>
    <mergeCell ref="AV876:AX876"/>
    <mergeCell ref="B879:H879"/>
    <mergeCell ref="I879:Y879"/>
    <mergeCell ref="B880:H880"/>
    <mergeCell ref="I880:M880"/>
    <mergeCell ref="N880:T880"/>
    <mergeCell ref="U880:Y880"/>
    <mergeCell ref="Z880:AF880"/>
    <mergeCell ref="AG880:AK880"/>
    <mergeCell ref="AL880:AR880"/>
    <mergeCell ref="AS880:AW880"/>
    <mergeCell ref="B881:H881"/>
    <mergeCell ref="I881:M881"/>
    <mergeCell ref="N881:T881"/>
    <mergeCell ref="U881:Y881"/>
    <mergeCell ref="Z881:AF881"/>
    <mergeCell ref="AG881:AK881"/>
    <mergeCell ref="AL881:AR881"/>
    <mergeCell ref="AS881:AW881"/>
    <mergeCell ref="B883:C883"/>
    <mergeCell ref="D883:M883"/>
    <mergeCell ref="N883:AK883"/>
    <mergeCell ref="AL883:AQ883"/>
    <mergeCell ref="AR883:AU883"/>
    <mergeCell ref="AV883:AX883"/>
    <mergeCell ref="B884:C884"/>
    <mergeCell ref="D884:M884"/>
    <mergeCell ref="N884:AK884"/>
    <mergeCell ref="AL884:AQ884"/>
    <mergeCell ref="AR884:AU884"/>
    <mergeCell ref="AV884:AX884"/>
    <mergeCell ref="B885:C885"/>
    <mergeCell ref="D885:M885"/>
    <mergeCell ref="N885:AK885"/>
    <mergeCell ref="AL885:AQ885"/>
    <mergeCell ref="AR885:AU885"/>
    <mergeCell ref="AV885:AX885"/>
    <mergeCell ref="B886:C886"/>
    <mergeCell ref="D886:M886"/>
    <mergeCell ref="N886:AK886"/>
    <mergeCell ref="AL886:AQ886"/>
    <mergeCell ref="AR886:AU886"/>
    <mergeCell ref="AV886:AX886"/>
    <mergeCell ref="B887:C887"/>
    <mergeCell ref="D887:M887"/>
    <mergeCell ref="N887:AK887"/>
    <mergeCell ref="AL887:AQ887"/>
    <mergeCell ref="AR887:AU887"/>
    <mergeCell ref="AV887:AX887"/>
    <mergeCell ref="B888:C888"/>
    <mergeCell ref="D888:M888"/>
    <mergeCell ref="N888:AK888"/>
    <mergeCell ref="AL888:AQ888"/>
    <mergeCell ref="AR888:AU888"/>
    <mergeCell ref="AV888:AX888"/>
    <mergeCell ref="B889:C889"/>
    <mergeCell ref="D889:M889"/>
    <mergeCell ref="N889:AK889"/>
    <mergeCell ref="AL889:AQ889"/>
    <mergeCell ref="AR889:AU889"/>
    <mergeCell ref="AV889:AX889"/>
    <mergeCell ref="B890:C890"/>
    <mergeCell ref="D890:M890"/>
    <mergeCell ref="N890:AK890"/>
    <mergeCell ref="AL890:AQ890"/>
    <mergeCell ref="AR890:AU890"/>
    <mergeCell ref="AV890:AX890"/>
    <mergeCell ref="B891:C891"/>
    <mergeCell ref="D891:M891"/>
    <mergeCell ref="N891:AK891"/>
    <mergeCell ref="AL891:AQ891"/>
    <mergeCell ref="AR891:AU891"/>
    <mergeCell ref="AV891:AX891"/>
    <mergeCell ref="B892:C892"/>
    <mergeCell ref="D892:M892"/>
    <mergeCell ref="N892:AK892"/>
    <mergeCell ref="AL892:AQ892"/>
    <mergeCell ref="AR892:AU892"/>
    <mergeCell ref="AV892:AX892"/>
    <mergeCell ref="B893:C893"/>
    <mergeCell ref="D893:M893"/>
    <mergeCell ref="N893:AK893"/>
    <mergeCell ref="AL893:AQ893"/>
    <mergeCell ref="AR893:AU893"/>
    <mergeCell ref="AV893:AX893"/>
    <mergeCell ref="AK895:AQ895"/>
    <mergeCell ref="AR895:AY895"/>
    <mergeCell ref="B896:G896"/>
    <mergeCell ref="H896:Y896"/>
    <mergeCell ref="Z896:AE896"/>
    <mergeCell ref="AF896:AQ896"/>
    <mergeCell ref="AR896:AY896"/>
    <mergeCell ref="B897:G897"/>
    <mergeCell ref="H897:Y897"/>
    <mergeCell ref="Z897:AE897"/>
    <mergeCell ref="AF897:AQ897"/>
    <mergeCell ref="AR897:AY897"/>
    <mergeCell ref="B898:G898"/>
    <mergeCell ref="H898:Y898"/>
    <mergeCell ref="Z898:AE898"/>
    <mergeCell ref="AF898:AY898"/>
    <mergeCell ref="B899:G900"/>
    <mergeCell ref="H899:Y900"/>
    <mergeCell ref="Z899:AE900"/>
    <mergeCell ref="AF899:AY900"/>
    <mergeCell ref="B901:G901"/>
    <mergeCell ref="H901:AY901"/>
    <mergeCell ref="B902:G908"/>
    <mergeCell ref="H902:P902"/>
    <mergeCell ref="Q902:W902"/>
    <mergeCell ref="X902:AD902"/>
    <mergeCell ref="AE902:AK902"/>
    <mergeCell ref="AL902:AR902"/>
    <mergeCell ref="X904:AD904"/>
    <mergeCell ref="AE904:AK904"/>
    <mergeCell ref="AL904:AR904"/>
    <mergeCell ref="J906:P906"/>
    <mergeCell ref="AS902:AY902"/>
    <mergeCell ref="H903:I906"/>
    <mergeCell ref="J903:P903"/>
    <mergeCell ref="Q903:W903"/>
    <mergeCell ref="X903:AD903"/>
    <mergeCell ref="AE903:AK903"/>
    <mergeCell ref="AL903:AR903"/>
    <mergeCell ref="AS903:AY903"/>
    <mergeCell ref="J904:P904"/>
    <mergeCell ref="Q904:W904"/>
    <mergeCell ref="AS904:AY904"/>
    <mergeCell ref="J905:P905"/>
    <mergeCell ref="Q905:W905"/>
    <mergeCell ref="X905:AD905"/>
    <mergeCell ref="AE905:AK905"/>
    <mergeCell ref="AL905:AR905"/>
    <mergeCell ref="AS905:AY905"/>
    <mergeCell ref="Q906:W906"/>
    <mergeCell ref="X906:AD906"/>
    <mergeCell ref="AE906:AK906"/>
    <mergeCell ref="Y914:AY914"/>
    <mergeCell ref="D915:L915"/>
    <mergeCell ref="M915:R915"/>
    <mergeCell ref="S915:X915"/>
    <mergeCell ref="Y915:AY915"/>
    <mergeCell ref="AL906:AR906"/>
    <mergeCell ref="AS906:AY906"/>
    <mergeCell ref="H907:P907"/>
    <mergeCell ref="Q907:W907"/>
    <mergeCell ref="X907:AD907"/>
    <mergeCell ref="AE907:AK907"/>
    <mergeCell ref="AL907:AR907"/>
    <mergeCell ref="AS907:AY907"/>
    <mergeCell ref="H908:P908"/>
    <mergeCell ref="Q908:W908"/>
    <mergeCell ref="X908:AD908"/>
    <mergeCell ref="AE908:AK908"/>
    <mergeCell ref="AL908:AR908"/>
    <mergeCell ref="AS908:AY908"/>
    <mergeCell ref="Y909:AY909"/>
    <mergeCell ref="D910:L910"/>
    <mergeCell ref="M910:R910"/>
    <mergeCell ref="S910:X910"/>
    <mergeCell ref="Y910:AY910"/>
    <mergeCell ref="D916:L916"/>
    <mergeCell ref="M916:R916"/>
    <mergeCell ref="S916:X916"/>
    <mergeCell ref="Y916:AY916"/>
    <mergeCell ref="D917:L917"/>
    <mergeCell ref="M917:R917"/>
    <mergeCell ref="S917:X917"/>
    <mergeCell ref="Y917:AY917"/>
    <mergeCell ref="B920:G920"/>
    <mergeCell ref="H920:AY920"/>
    <mergeCell ref="B909:C917"/>
    <mergeCell ref="D909:L909"/>
    <mergeCell ref="M909:R909"/>
    <mergeCell ref="S909:X909"/>
    <mergeCell ref="B921:G923"/>
    <mergeCell ref="B925:G925"/>
    <mergeCell ref="H925:AY925"/>
    <mergeCell ref="D911:L911"/>
    <mergeCell ref="M911:R911"/>
    <mergeCell ref="S911:X911"/>
    <mergeCell ref="Y911:AY911"/>
    <mergeCell ref="D912:L912"/>
    <mergeCell ref="M912:R912"/>
    <mergeCell ref="S912:X912"/>
    <mergeCell ref="Y912:AY912"/>
    <mergeCell ref="D913:L913"/>
    <mergeCell ref="M913:R913"/>
    <mergeCell ref="S913:X913"/>
    <mergeCell ref="Y913:AY913"/>
    <mergeCell ref="D914:L914"/>
    <mergeCell ref="M914:R914"/>
    <mergeCell ref="S914:X914"/>
    <mergeCell ref="AI928:AU928"/>
    <mergeCell ref="AV928:AY928"/>
    <mergeCell ref="H929:L929"/>
    <mergeCell ref="M929:Y929"/>
    <mergeCell ref="Z929:AC929"/>
    <mergeCell ref="AD929:AH929"/>
    <mergeCell ref="AI929:AU929"/>
    <mergeCell ref="AV929:AY929"/>
    <mergeCell ref="H930:L930"/>
    <mergeCell ref="M930:Y930"/>
    <mergeCell ref="Z930:AC930"/>
    <mergeCell ref="AD930:AH930"/>
    <mergeCell ref="AI930:AU930"/>
    <mergeCell ref="AV930:AY930"/>
    <mergeCell ref="H931:L931"/>
    <mergeCell ref="M931:Y931"/>
    <mergeCell ref="Z931:AC931"/>
    <mergeCell ref="AD931:AH931"/>
    <mergeCell ref="AI931:AU931"/>
    <mergeCell ref="AV931:AY931"/>
    <mergeCell ref="H932:L932"/>
    <mergeCell ref="M932:Y932"/>
    <mergeCell ref="Z932:AC932"/>
    <mergeCell ref="AD932:AH932"/>
    <mergeCell ref="AI932:AU932"/>
    <mergeCell ref="AV932:AY932"/>
    <mergeCell ref="H933:L933"/>
    <mergeCell ref="M933:Y933"/>
    <mergeCell ref="Z933:AC933"/>
    <mergeCell ref="AD933:AH933"/>
    <mergeCell ref="AI933:AU933"/>
    <mergeCell ref="AV933:AY933"/>
    <mergeCell ref="H934:L934"/>
    <mergeCell ref="M934:Y934"/>
    <mergeCell ref="Z934:AC934"/>
    <mergeCell ref="AD934:AH934"/>
    <mergeCell ref="AI934:AU934"/>
    <mergeCell ref="AV934:AY934"/>
    <mergeCell ref="H935:L935"/>
    <mergeCell ref="M935:Y935"/>
    <mergeCell ref="Z935:AC935"/>
    <mergeCell ref="AD935:AH935"/>
    <mergeCell ref="AI935:AU935"/>
    <mergeCell ref="AV935:AY935"/>
    <mergeCell ref="H936:L936"/>
    <mergeCell ref="M936:Y936"/>
    <mergeCell ref="Z936:AC936"/>
    <mergeCell ref="AD936:AH936"/>
    <mergeCell ref="AI936:AU936"/>
    <mergeCell ref="AV936:AY936"/>
    <mergeCell ref="H937:AC937"/>
    <mergeCell ref="AD937:AY937"/>
    <mergeCell ref="H938:L938"/>
    <mergeCell ref="M938:Y938"/>
    <mergeCell ref="Z938:AC938"/>
    <mergeCell ref="AD938:AH938"/>
    <mergeCell ref="AI938:AU938"/>
    <mergeCell ref="AV938:AY938"/>
    <mergeCell ref="H939:L939"/>
    <mergeCell ref="M939:Y939"/>
    <mergeCell ref="Z939:AC939"/>
    <mergeCell ref="AD939:AH939"/>
    <mergeCell ref="AI939:AU939"/>
    <mergeCell ref="AV939:AY939"/>
    <mergeCell ref="H940:L940"/>
    <mergeCell ref="M940:Y940"/>
    <mergeCell ref="Z940:AC940"/>
    <mergeCell ref="AD940:AH940"/>
    <mergeCell ref="AI940:AU940"/>
    <mergeCell ref="AV940:AY940"/>
    <mergeCell ref="H941:L941"/>
    <mergeCell ref="M941:Y941"/>
    <mergeCell ref="Z941:AC941"/>
    <mergeCell ref="AD941:AH941"/>
    <mergeCell ref="AI941:AU941"/>
    <mergeCell ref="AV941:AY941"/>
    <mergeCell ref="H942:L942"/>
    <mergeCell ref="M942:Y942"/>
    <mergeCell ref="Z942:AC942"/>
    <mergeCell ref="AD942:AH942"/>
    <mergeCell ref="AI942:AU942"/>
    <mergeCell ref="AV942:AY942"/>
    <mergeCell ref="H943:L943"/>
    <mergeCell ref="M943:Y943"/>
    <mergeCell ref="Z943:AC943"/>
    <mergeCell ref="AD943:AH943"/>
    <mergeCell ref="AI943:AU943"/>
    <mergeCell ref="AV943:AY943"/>
    <mergeCell ref="H944:L944"/>
    <mergeCell ref="M944:Y944"/>
    <mergeCell ref="Z944:AC944"/>
    <mergeCell ref="AD944:AH944"/>
    <mergeCell ref="AI944:AU944"/>
    <mergeCell ref="AV944:AY944"/>
    <mergeCell ref="H945:L945"/>
    <mergeCell ref="M945:Y945"/>
    <mergeCell ref="Z945:AC945"/>
    <mergeCell ref="AD945:AH945"/>
    <mergeCell ref="AI945:AU945"/>
    <mergeCell ref="AV945:AY945"/>
    <mergeCell ref="H946:L946"/>
    <mergeCell ref="M946:Y946"/>
    <mergeCell ref="Z946:AC946"/>
    <mergeCell ref="AD946:AH946"/>
    <mergeCell ref="AI946:AU946"/>
    <mergeCell ref="AV946:AY946"/>
    <mergeCell ref="H947:L947"/>
    <mergeCell ref="M947:Y947"/>
    <mergeCell ref="Z947:AC947"/>
    <mergeCell ref="AD947:AH947"/>
    <mergeCell ref="AI947:AU947"/>
    <mergeCell ref="AV947:AY947"/>
    <mergeCell ref="H948:AC948"/>
    <mergeCell ref="AD948:AY948"/>
    <mergeCell ref="H949:L949"/>
    <mergeCell ref="M949:Y949"/>
    <mergeCell ref="Z949:AC949"/>
    <mergeCell ref="AD949:AH949"/>
    <mergeCell ref="AI949:AU949"/>
    <mergeCell ref="AV949:AY949"/>
    <mergeCell ref="H950:L950"/>
    <mergeCell ref="M950:Y950"/>
    <mergeCell ref="Z950:AC950"/>
    <mergeCell ref="AD950:AH950"/>
    <mergeCell ref="AI950:AU950"/>
    <mergeCell ref="AV950:AY950"/>
    <mergeCell ref="H951:L951"/>
    <mergeCell ref="M951:Y951"/>
    <mergeCell ref="Z951:AC951"/>
    <mergeCell ref="AD951:AH951"/>
    <mergeCell ref="AI951:AU951"/>
    <mergeCell ref="AV951:AY951"/>
    <mergeCell ref="H952:L952"/>
    <mergeCell ref="M952:Y952"/>
    <mergeCell ref="Z952:AC952"/>
    <mergeCell ref="AD952:AH952"/>
    <mergeCell ref="AI952:AU952"/>
    <mergeCell ref="AV952:AY952"/>
    <mergeCell ref="H953:L953"/>
    <mergeCell ref="M953:Y953"/>
    <mergeCell ref="Z953:AC953"/>
    <mergeCell ref="AD953:AH953"/>
    <mergeCell ref="AI953:AU953"/>
    <mergeCell ref="AV953:AY953"/>
    <mergeCell ref="H954:L954"/>
    <mergeCell ref="M954:Y954"/>
    <mergeCell ref="Z954:AC954"/>
    <mergeCell ref="AD954:AH954"/>
    <mergeCell ref="AI954:AU954"/>
    <mergeCell ref="AV954:AY954"/>
    <mergeCell ref="H955:L955"/>
    <mergeCell ref="M955:Y955"/>
    <mergeCell ref="Z955:AC955"/>
    <mergeCell ref="AD955:AH955"/>
    <mergeCell ref="AI955:AU955"/>
    <mergeCell ref="AV955:AY955"/>
    <mergeCell ref="H956:L956"/>
    <mergeCell ref="M956:Y956"/>
    <mergeCell ref="Z956:AC956"/>
    <mergeCell ref="AD956:AH956"/>
    <mergeCell ref="AI956:AU956"/>
    <mergeCell ref="AV956:AY956"/>
    <mergeCell ref="H957:L957"/>
    <mergeCell ref="M957:Y957"/>
    <mergeCell ref="Z957:AC957"/>
    <mergeCell ref="AD957:AH957"/>
    <mergeCell ref="AI957:AU957"/>
    <mergeCell ref="AV957:AY957"/>
    <mergeCell ref="H958:L958"/>
    <mergeCell ref="M958:Y958"/>
    <mergeCell ref="Z958:AC958"/>
    <mergeCell ref="AD958:AH958"/>
    <mergeCell ref="AI958:AU958"/>
    <mergeCell ref="AV958:AY958"/>
    <mergeCell ref="H959:AC959"/>
    <mergeCell ref="AD959:AY959"/>
    <mergeCell ref="H960:L960"/>
    <mergeCell ref="M960:Y960"/>
    <mergeCell ref="Z960:AC960"/>
    <mergeCell ref="AD960:AH960"/>
    <mergeCell ref="AI960:AU960"/>
    <mergeCell ref="AV960:AY960"/>
    <mergeCell ref="H961:L961"/>
    <mergeCell ref="M961:Y961"/>
    <mergeCell ref="Z961:AC961"/>
    <mergeCell ref="AD961:AH961"/>
    <mergeCell ref="AI961:AU961"/>
    <mergeCell ref="AV961:AY961"/>
    <mergeCell ref="H962:L962"/>
    <mergeCell ref="M962:Y962"/>
    <mergeCell ref="Z962:AC962"/>
    <mergeCell ref="AD962:AH962"/>
    <mergeCell ref="AI962:AU962"/>
    <mergeCell ref="AV962:AY962"/>
    <mergeCell ref="H963:L963"/>
    <mergeCell ref="M963:Y963"/>
    <mergeCell ref="Z963:AC963"/>
    <mergeCell ref="AD963:AH963"/>
    <mergeCell ref="AI963:AU963"/>
    <mergeCell ref="AV963:AY963"/>
    <mergeCell ref="H964:L964"/>
    <mergeCell ref="M964:Y964"/>
    <mergeCell ref="Z964:AC964"/>
    <mergeCell ref="AD964:AH964"/>
    <mergeCell ref="AI964:AU964"/>
    <mergeCell ref="AV964:AY964"/>
    <mergeCell ref="H965:L965"/>
    <mergeCell ref="M965:Y965"/>
    <mergeCell ref="Z965:AC965"/>
    <mergeCell ref="AD965:AH965"/>
    <mergeCell ref="AI965:AU965"/>
    <mergeCell ref="AV965:AY965"/>
    <mergeCell ref="H966:L966"/>
    <mergeCell ref="M966:Y966"/>
    <mergeCell ref="Z966:AC966"/>
    <mergeCell ref="AD966:AH966"/>
    <mergeCell ref="AI966:AU966"/>
    <mergeCell ref="AV966:AY966"/>
    <mergeCell ref="H967:L967"/>
    <mergeCell ref="M967:Y967"/>
    <mergeCell ref="Z967:AC967"/>
    <mergeCell ref="AD967:AH967"/>
    <mergeCell ref="AI967:AU967"/>
    <mergeCell ref="AV967:AY967"/>
    <mergeCell ref="H968:L968"/>
    <mergeCell ref="M968:Y968"/>
    <mergeCell ref="Z968:AC968"/>
    <mergeCell ref="AD968:AH968"/>
    <mergeCell ref="AI968:AU968"/>
    <mergeCell ref="AV968:AY968"/>
    <mergeCell ref="H969:L969"/>
    <mergeCell ref="M969:Y969"/>
    <mergeCell ref="Z969:AC969"/>
    <mergeCell ref="AD969:AH969"/>
    <mergeCell ref="AI969:AU969"/>
    <mergeCell ref="AV969:AY969"/>
    <mergeCell ref="G971:AX971"/>
    <mergeCell ref="B974:C974"/>
    <mergeCell ref="D974:M974"/>
    <mergeCell ref="N974:AK974"/>
    <mergeCell ref="AL974:AQ974"/>
    <mergeCell ref="AR974:AU974"/>
    <mergeCell ref="AV974:AX974"/>
    <mergeCell ref="B926:G969"/>
    <mergeCell ref="H926:AC926"/>
    <mergeCell ref="AD926:AY926"/>
    <mergeCell ref="H927:L927"/>
    <mergeCell ref="M927:Y927"/>
    <mergeCell ref="Z927:AC927"/>
    <mergeCell ref="AD927:AH927"/>
    <mergeCell ref="AI927:AU927"/>
    <mergeCell ref="AV927:AY927"/>
    <mergeCell ref="H928:L928"/>
    <mergeCell ref="M928:Y928"/>
    <mergeCell ref="Z928:AC928"/>
    <mergeCell ref="AD928:AH928"/>
    <mergeCell ref="B975:C975"/>
    <mergeCell ref="D975:M975"/>
    <mergeCell ref="N975:AK975"/>
    <mergeCell ref="AL975:AQ975"/>
    <mergeCell ref="AR975:AU975"/>
    <mergeCell ref="AV975:AX975"/>
    <mergeCell ref="B976:C976"/>
    <mergeCell ref="D976:M976"/>
    <mergeCell ref="N976:AK976"/>
    <mergeCell ref="AL976:AQ976"/>
    <mergeCell ref="AR976:AU976"/>
    <mergeCell ref="AV976:AX976"/>
    <mergeCell ref="B977:C977"/>
    <mergeCell ref="D977:M977"/>
    <mergeCell ref="N977:AK977"/>
    <mergeCell ref="AL977:AQ977"/>
    <mergeCell ref="AR977:AU977"/>
    <mergeCell ref="AV977:AX977"/>
    <mergeCell ref="B978:C978"/>
    <mergeCell ref="D978:M978"/>
    <mergeCell ref="N978:AK978"/>
    <mergeCell ref="AL978:AQ978"/>
    <mergeCell ref="AR978:AU978"/>
    <mergeCell ref="AV978:AX978"/>
    <mergeCell ref="B979:C979"/>
    <mergeCell ref="D979:M979"/>
    <mergeCell ref="N979:AK979"/>
    <mergeCell ref="AL979:AQ979"/>
    <mergeCell ref="AR979:AU979"/>
    <mergeCell ref="AV979:AX979"/>
    <mergeCell ref="B980:C980"/>
    <mergeCell ref="D980:M980"/>
    <mergeCell ref="N980:AK980"/>
    <mergeCell ref="AL980:AQ980"/>
    <mergeCell ref="AR980:AU980"/>
    <mergeCell ref="AV980:AX980"/>
    <mergeCell ref="B981:C981"/>
    <mergeCell ref="D981:M981"/>
    <mergeCell ref="N981:AK981"/>
    <mergeCell ref="AL981:AQ981"/>
    <mergeCell ref="AR981:AU981"/>
    <mergeCell ref="AV981:AX981"/>
    <mergeCell ref="B982:C982"/>
    <mergeCell ref="D982:M982"/>
    <mergeCell ref="N982:AK982"/>
    <mergeCell ref="AL982:AQ982"/>
    <mergeCell ref="AR982:AU982"/>
    <mergeCell ref="AV982:AX982"/>
    <mergeCell ref="B983:C983"/>
    <mergeCell ref="D983:M983"/>
    <mergeCell ref="N983:AK983"/>
    <mergeCell ref="AL983:AQ983"/>
    <mergeCell ref="AR983:AU983"/>
    <mergeCell ref="AV983:AX983"/>
    <mergeCell ref="B984:C984"/>
    <mergeCell ref="D984:M984"/>
    <mergeCell ref="N984:AK984"/>
    <mergeCell ref="AL984:AQ984"/>
    <mergeCell ref="AR984:AU984"/>
    <mergeCell ref="AV984:AX984"/>
    <mergeCell ref="B987:H987"/>
    <mergeCell ref="I987:Y987"/>
    <mergeCell ref="B988:H988"/>
    <mergeCell ref="I988:M988"/>
    <mergeCell ref="N988:T988"/>
    <mergeCell ref="U988:Y988"/>
    <mergeCell ref="Z988:AF988"/>
    <mergeCell ref="AG988:AK988"/>
    <mergeCell ref="AL988:AR988"/>
    <mergeCell ref="AS988:AW988"/>
    <mergeCell ref="B989:H989"/>
    <mergeCell ref="I989:M989"/>
    <mergeCell ref="N989:T989"/>
    <mergeCell ref="U989:Y989"/>
    <mergeCell ref="Z989:AF989"/>
    <mergeCell ref="AG989:AK989"/>
    <mergeCell ref="AL989:AR989"/>
    <mergeCell ref="AS989:AW989"/>
    <mergeCell ref="B991:C991"/>
    <mergeCell ref="D991:M991"/>
    <mergeCell ref="N991:AK991"/>
    <mergeCell ref="AL991:AQ991"/>
    <mergeCell ref="AR991:AU991"/>
    <mergeCell ref="AV991:AX991"/>
    <mergeCell ref="B992:C992"/>
    <mergeCell ref="D992:M992"/>
    <mergeCell ref="N992:AK992"/>
    <mergeCell ref="AL992:AQ992"/>
    <mergeCell ref="AR992:AU992"/>
    <mergeCell ref="AV992:AX992"/>
    <mergeCell ref="B993:C993"/>
    <mergeCell ref="D993:M993"/>
    <mergeCell ref="N993:AK993"/>
    <mergeCell ref="AL993:AQ993"/>
    <mergeCell ref="AR993:AU993"/>
    <mergeCell ref="AV993:AX993"/>
    <mergeCell ref="B994:C994"/>
    <mergeCell ref="D994:M994"/>
    <mergeCell ref="N994:AK994"/>
    <mergeCell ref="AL994:AQ994"/>
    <mergeCell ref="AR994:AU994"/>
    <mergeCell ref="AV994:AX994"/>
    <mergeCell ref="B995:C995"/>
    <mergeCell ref="D995:M995"/>
    <mergeCell ref="N995:AK995"/>
    <mergeCell ref="AL995:AQ995"/>
    <mergeCell ref="AR995:AU995"/>
    <mergeCell ref="AV995:AX995"/>
    <mergeCell ref="B996:C996"/>
    <mergeCell ref="D996:M996"/>
    <mergeCell ref="N996:AK996"/>
    <mergeCell ref="AL996:AQ996"/>
    <mergeCell ref="AR996:AU996"/>
    <mergeCell ref="AV996:AX996"/>
    <mergeCell ref="B997:C997"/>
    <mergeCell ref="D997:M997"/>
    <mergeCell ref="N997:AK997"/>
    <mergeCell ref="AL997:AQ997"/>
    <mergeCell ref="AR997:AU997"/>
    <mergeCell ref="AV997:AX997"/>
    <mergeCell ref="B998:C998"/>
    <mergeCell ref="D998:M998"/>
    <mergeCell ref="N998:AK998"/>
    <mergeCell ref="AL998:AQ998"/>
    <mergeCell ref="AR998:AU998"/>
    <mergeCell ref="AV998:AX998"/>
    <mergeCell ref="B999:C999"/>
    <mergeCell ref="D999:M999"/>
    <mergeCell ref="N999:AK999"/>
    <mergeCell ref="AL999:AQ999"/>
    <mergeCell ref="AR999:AU999"/>
    <mergeCell ref="AV999:AX999"/>
    <mergeCell ref="B1000:C1000"/>
    <mergeCell ref="D1000:M1000"/>
    <mergeCell ref="N1000:AK1000"/>
    <mergeCell ref="AL1000:AQ1000"/>
    <mergeCell ref="AR1000:AU1000"/>
    <mergeCell ref="AV1000:AX1000"/>
    <mergeCell ref="B1001:C1001"/>
    <mergeCell ref="D1001:M1001"/>
    <mergeCell ref="N1001:AK1001"/>
    <mergeCell ref="AL1001:AQ1001"/>
    <mergeCell ref="AR1001:AU1001"/>
    <mergeCell ref="AV1001:AX1001"/>
    <mergeCell ref="AK1003:AQ1003"/>
    <mergeCell ref="AR1003:AY1003"/>
    <mergeCell ref="B1004:G1004"/>
    <mergeCell ref="H1004:Y1004"/>
    <mergeCell ref="Z1004:AE1004"/>
    <mergeCell ref="AF1004:AQ1004"/>
    <mergeCell ref="AR1004:AY1004"/>
    <mergeCell ref="B1005:G1005"/>
    <mergeCell ref="H1005:Y1005"/>
    <mergeCell ref="Z1005:AE1005"/>
    <mergeCell ref="AF1005:AQ1005"/>
    <mergeCell ref="AR1005:AY1005"/>
    <mergeCell ref="B1006:G1006"/>
    <mergeCell ref="H1006:Y1006"/>
    <mergeCell ref="Z1006:AE1006"/>
    <mergeCell ref="AF1006:AY1006"/>
    <mergeCell ref="B1007:G1008"/>
    <mergeCell ref="H1007:Y1008"/>
    <mergeCell ref="Z1007:AE1008"/>
    <mergeCell ref="AF1007:AY1008"/>
    <mergeCell ref="B1009:G1009"/>
    <mergeCell ref="H1009:AY1009"/>
    <mergeCell ref="B1010:G1016"/>
    <mergeCell ref="H1010:P1010"/>
    <mergeCell ref="Q1010:W1010"/>
    <mergeCell ref="X1010:AD1010"/>
    <mergeCell ref="AE1010:AK1010"/>
    <mergeCell ref="AL1010:AR1010"/>
    <mergeCell ref="X1012:AD1012"/>
    <mergeCell ref="AE1012:AK1012"/>
    <mergeCell ref="AL1012:AR1012"/>
    <mergeCell ref="J1014:P1014"/>
    <mergeCell ref="AS1010:AY1010"/>
    <mergeCell ref="H1011:I1014"/>
    <mergeCell ref="J1011:P1011"/>
    <mergeCell ref="Q1011:W1011"/>
    <mergeCell ref="X1011:AD1011"/>
    <mergeCell ref="AE1011:AK1011"/>
    <mergeCell ref="AL1011:AR1011"/>
    <mergeCell ref="AS1011:AY1011"/>
    <mergeCell ref="J1012:P1012"/>
    <mergeCell ref="Q1012:W1012"/>
    <mergeCell ref="AS1012:AY1012"/>
    <mergeCell ref="J1013:P1013"/>
    <mergeCell ref="Q1013:W1013"/>
    <mergeCell ref="X1013:AD1013"/>
    <mergeCell ref="AE1013:AK1013"/>
    <mergeCell ref="AL1013:AR1013"/>
    <mergeCell ref="AS1013:AY1013"/>
    <mergeCell ref="Q1014:W1014"/>
    <mergeCell ref="X1014:AD1014"/>
    <mergeCell ref="AE1014:AK1014"/>
    <mergeCell ref="AL1014:AR1014"/>
    <mergeCell ref="AS1014:AY1014"/>
    <mergeCell ref="H1015:P1015"/>
    <mergeCell ref="Q1015:W1015"/>
    <mergeCell ref="X1015:AD1015"/>
    <mergeCell ref="AE1015:AK1015"/>
    <mergeCell ref="AL1015:AR1015"/>
    <mergeCell ref="AS1015:AY1015"/>
    <mergeCell ref="H1016:P1016"/>
    <mergeCell ref="Q1016:W1016"/>
    <mergeCell ref="X1016:AD1016"/>
    <mergeCell ref="AE1016:AK1016"/>
    <mergeCell ref="AL1016:AR1016"/>
    <mergeCell ref="AS1016:AY1016"/>
    <mergeCell ref="Y1017:AY1017"/>
    <mergeCell ref="D1018:L1018"/>
    <mergeCell ref="M1018:R1018"/>
    <mergeCell ref="S1018:X1018"/>
    <mergeCell ref="Y1018:AY1018"/>
    <mergeCell ref="D1019:L1019"/>
    <mergeCell ref="M1019:R1019"/>
    <mergeCell ref="S1019:X1019"/>
    <mergeCell ref="Y1019:AY1019"/>
    <mergeCell ref="D1020:L1020"/>
    <mergeCell ref="M1020:R1020"/>
    <mergeCell ref="S1020:X1020"/>
    <mergeCell ref="Y1020:AY1020"/>
    <mergeCell ref="D1021:L1021"/>
    <mergeCell ref="M1021:R1021"/>
    <mergeCell ref="S1021:X1021"/>
    <mergeCell ref="Y1021:AY1021"/>
    <mergeCell ref="D1022:L1022"/>
    <mergeCell ref="M1022:R1022"/>
    <mergeCell ref="S1022:X1022"/>
    <mergeCell ref="Y1022:AY1022"/>
    <mergeCell ref="D1023:L1023"/>
    <mergeCell ref="M1023:R1023"/>
    <mergeCell ref="S1023:X1023"/>
    <mergeCell ref="Y1023:AY1023"/>
    <mergeCell ref="D1024:L1024"/>
    <mergeCell ref="M1024:R1024"/>
    <mergeCell ref="S1024:X1024"/>
    <mergeCell ref="Y1024:AY1024"/>
    <mergeCell ref="D1025:L1025"/>
    <mergeCell ref="M1025:R1025"/>
    <mergeCell ref="S1025:X1025"/>
    <mergeCell ref="Y1025:AY1025"/>
    <mergeCell ref="B1028:G1028"/>
    <mergeCell ref="H1028:AY1028"/>
    <mergeCell ref="B1017:C1025"/>
    <mergeCell ref="D1017:L1017"/>
    <mergeCell ref="M1017:R1017"/>
    <mergeCell ref="S1017:X1017"/>
    <mergeCell ref="B1029:G1031"/>
    <mergeCell ref="B1033:G1033"/>
    <mergeCell ref="H1033:AY1033"/>
    <mergeCell ref="B1034:G1077"/>
    <mergeCell ref="H1034:AC1034"/>
    <mergeCell ref="AD1034:AY1034"/>
    <mergeCell ref="H1035:L1035"/>
    <mergeCell ref="M1035:Y1035"/>
    <mergeCell ref="Z1035:AC1035"/>
    <mergeCell ref="AD1035:AH1035"/>
    <mergeCell ref="AI1035:AU1035"/>
    <mergeCell ref="AV1035:AY1035"/>
    <mergeCell ref="H1036:L1036"/>
    <mergeCell ref="M1036:Y1036"/>
    <mergeCell ref="Z1036:AC1036"/>
    <mergeCell ref="AD1036:AH1036"/>
    <mergeCell ref="AI1036:AU1036"/>
    <mergeCell ref="AV1036:AY1036"/>
    <mergeCell ref="H1037:L1037"/>
    <mergeCell ref="M1037:Y1037"/>
    <mergeCell ref="Z1037:AC1037"/>
    <mergeCell ref="AD1037:AH1037"/>
    <mergeCell ref="AI1037:AU1037"/>
    <mergeCell ref="AV1037:AY1037"/>
    <mergeCell ref="H1038:L1038"/>
    <mergeCell ref="M1038:Y1038"/>
    <mergeCell ref="Z1038:AC1038"/>
    <mergeCell ref="AD1038:AH1038"/>
    <mergeCell ref="AI1038:AU1038"/>
    <mergeCell ref="AV1038:AY1038"/>
    <mergeCell ref="H1039:L1039"/>
    <mergeCell ref="M1039:Y1039"/>
    <mergeCell ref="Z1039:AC1039"/>
    <mergeCell ref="AD1039:AH1039"/>
    <mergeCell ref="AI1039:AU1039"/>
    <mergeCell ref="AV1039:AY1039"/>
    <mergeCell ref="H1040:L1040"/>
    <mergeCell ref="M1040:Y1040"/>
    <mergeCell ref="Z1040:AC1040"/>
    <mergeCell ref="AD1040:AH1040"/>
    <mergeCell ref="AI1040:AU1040"/>
    <mergeCell ref="AV1040:AY1040"/>
    <mergeCell ref="H1041:L1041"/>
    <mergeCell ref="M1041:Y1041"/>
    <mergeCell ref="Z1041:AC1041"/>
    <mergeCell ref="AD1041:AH1041"/>
    <mergeCell ref="AI1041:AU1041"/>
    <mergeCell ref="AV1041:AY1041"/>
    <mergeCell ref="H1042:L1042"/>
    <mergeCell ref="M1042:Y1042"/>
    <mergeCell ref="Z1042:AC1042"/>
    <mergeCell ref="AD1042:AH1042"/>
    <mergeCell ref="AI1042:AU1042"/>
    <mergeCell ref="AV1042:AY1042"/>
    <mergeCell ref="H1043:L1043"/>
    <mergeCell ref="M1043:Y1043"/>
    <mergeCell ref="Z1043:AC1043"/>
    <mergeCell ref="AD1043:AH1043"/>
    <mergeCell ref="AI1043:AU1043"/>
    <mergeCell ref="AV1043:AY1043"/>
    <mergeCell ref="H1044:L1044"/>
    <mergeCell ref="M1044:Y1044"/>
    <mergeCell ref="Z1044:AC1044"/>
    <mergeCell ref="AD1044:AH1044"/>
    <mergeCell ref="AI1044:AU1044"/>
    <mergeCell ref="AV1044:AY1044"/>
    <mergeCell ref="H1045:AC1045"/>
    <mergeCell ref="AD1045:AY1045"/>
    <mergeCell ref="H1046:L1046"/>
    <mergeCell ref="M1046:Y1046"/>
    <mergeCell ref="Z1046:AC1046"/>
    <mergeCell ref="AD1046:AH1046"/>
    <mergeCell ref="AI1046:AU1046"/>
    <mergeCell ref="AV1046:AY1046"/>
    <mergeCell ref="H1047:L1047"/>
    <mergeCell ref="M1047:Y1047"/>
    <mergeCell ref="Z1047:AC1047"/>
    <mergeCell ref="AD1047:AH1047"/>
    <mergeCell ref="AI1047:AU1047"/>
    <mergeCell ref="AV1047:AY1047"/>
    <mergeCell ref="H1048:L1048"/>
    <mergeCell ref="M1048:Y1048"/>
    <mergeCell ref="Z1048:AC1048"/>
    <mergeCell ref="AD1048:AH1048"/>
    <mergeCell ref="AI1048:AU1048"/>
    <mergeCell ref="AV1048:AY1048"/>
    <mergeCell ref="H1049:L1049"/>
    <mergeCell ref="M1049:Y1049"/>
    <mergeCell ref="Z1049:AC1049"/>
    <mergeCell ref="AD1049:AH1049"/>
    <mergeCell ref="AI1049:AU1049"/>
    <mergeCell ref="AV1049:AY1049"/>
    <mergeCell ref="H1050:L1050"/>
    <mergeCell ref="M1050:Y1050"/>
    <mergeCell ref="Z1050:AC1050"/>
    <mergeCell ref="AD1050:AH1050"/>
    <mergeCell ref="AI1050:AU1050"/>
    <mergeCell ref="AV1050:AY1050"/>
    <mergeCell ref="H1051:L1051"/>
    <mergeCell ref="M1051:Y1051"/>
    <mergeCell ref="Z1051:AC1051"/>
    <mergeCell ref="AD1051:AH1051"/>
    <mergeCell ref="AI1051:AU1051"/>
    <mergeCell ref="AV1051:AY1051"/>
    <mergeCell ref="H1052:L1052"/>
    <mergeCell ref="M1052:Y1052"/>
    <mergeCell ref="Z1052:AC1052"/>
    <mergeCell ref="AD1052:AH1052"/>
    <mergeCell ref="AI1052:AU1052"/>
    <mergeCell ref="AV1052:AY1052"/>
    <mergeCell ref="H1053:L1053"/>
    <mergeCell ref="M1053:Y1053"/>
    <mergeCell ref="Z1053:AC1053"/>
    <mergeCell ref="AD1053:AH1053"/>
    <mergeCell ref="AI1053:AU1053"/>
    <mergeCell ref="AV1053:AY1053"/>
    <mergeCell ref="H1054:L1054"/>
    <mergeCell ref="M1054:Y1054"/>
    <mergeCell ref="Z1054:AC1054"/>
    <mergeCell ref="AD1054:AH1054"/>
    <mergeCell ref="AI1054:AU1054"/>
    <mergeCell ref="AV1054:AY1054"/>
    <mergeCell ref="H1055:L1055"/>
    <mergeCell ref="M1055:Y1055"/>
    <mergeCell ref="Z1055:AC1055"/>
    <mergeCell ref="AD1055:AH1055"/>
    <mergeCell ref="AI1055:AU1055"/>
    <mergeCell ref="AV1055:AY1055"/>
    <mergeCell ref="H1056:AC1056"/>
    <mergeCell ref="AD1056:AY1056"/>
    <mergeCell ref="H1057:L1057"/>
    <mergeCell ref="M1057:Y1057"/>
    <mergeCell ref="Z1057:AC1057"/>
    <mergeCell ref="AD1057:AH1057"/>
    <mergeCell ref="AI1057:AU1057"/>
    <mergeCell ref="AV1057:AY1057"/>
    <mergeCell ref="H1058:L1058"/>
    <mergeCell ref="M1058:Y1058"/>
    <mergeCell ref="Z1058:AC1058"/>
    <mergeCell ref="AD1058:AH1058"/>
    <mergeCell ref="AI1058:AU1058"/>
    <mergeCell ref="AV1058:AY1058"/>
    <mergeCell ref="H1059:L1059"/>
    <mergeCell ref="M1059:Y1059"/>
    <mergeCell ref="Z1059:AC1059"/>
    <mergeCell ref="AD1059:AH1059"/>
    <mergeCell ref="AI1059:AU1059"/>
    <mergeCell ref="AV1059:AY1059"/>
    <mergeCell ref="H1060:L1060"/>
    <mergeCell ref="M1060:Y1060"/>
    <mergeCell ref="Z1060:AC1060"/>
    <mergeCell ref="AD1060:AH1060"/>
    <mergeCell ref="AI1060:AU1060"/>
    <mergeCell ref="AV1060:AY1060"/>
    <mergeCell ref="H1061:L1061"/>
    <mergeCell ref="M1061:Y1061"/>
    <mergeCell ref="Z1061:AC1061"/>
    <mergeCell ref="AD1061:AH1061"/>
    <mergeCell ref="AI1061:AU1061"/>
    <mergeCell ref="AV1061:AY1061"/>
    <mergeCell ref="H1062:L1062"/>
    <mergeCell ref="M1062:Y1062"/>
    <mergeCell ref="Z1062:AC1062"/>
    <mergeCell ref="AD1062:AH1062"/>
    <mergeCell ref="AI1062:AU1062"/>
    <mergeCell ref="AV1062:AY1062"/>
    <mergeCell ref="H1063:L1063"/>
    <mergeCell ref="M1063:Y1063"/>
    <mergeCell ref="Z1063:AC1063"/>
    <mergeCell ref="AD1063:AH1063"/>
    <mergeCell ref="AI1063:AU1063"/>
    <mergeCell ref="AV1063:AY1063"/>
    <mergeCell ref="H1064:L1064"/>
    <mergeCell ref="M1064:Y1064"/>
    <mergeCell ref="Z1064:AC1064"/>
    <mergeCell ref="AD1064:AH1064"/>
    <mergeCell ref="AI1064:AU1064"/>
    <mergeCell ref="AV1064:AY1064"/>
    <mergeCell ref="H1065:L1065"/>
    <mergeCell ref="M1065:Y1065"/>
    <mergeCell ref="Z1065:AC1065"/>
    <mergeCell ref="AD1065:AH1065"/>
    <mergeCell ref="AI1065:AU1065"/>
    <mergeCell ref="AV1065:AY1065"/>
    <mergeCell ref="H1066:L1066"/>
    <mergeCell ref="M1066:Y1066"/>
    <mergeCell ref="Z1066:AC1066"/>
    <mergeCell ref="AD1066:AH1066"/>
    <mergeCell ref="AI1066:AU1066"/>
    <mergeCell ref="AV1066:AY1066"/>
    <mergeCell ref="H1067:AC1067"/>
    <mergeCell ref="AD1067:AY1067"/>
    <mergeCell ref="H1068:L1068"/>
    <mergeCell ref="M1068:Y1068"/>
    <mergeCell ref="Z1068:AC1068"/>
    <mergeCell ref="AD1068:AH1068"/>
    <mergeCell ref="AI1068:AU1068"/>
    <mergeCell ref="AV1068:AY1068"/>
    <mergeCell ref="H1069:L1069"/>
    <mergeCell ref="M1069:Y1069"/>
    <mergeCell ref="Z1069:AC1069"/>
    <mergeCell ref="AD1069:AH1069"/>
    <mergeCell ref="AI1069:AU1069"/>
    <mergeCell ref="AV1069:AY1069"/>
    <mergeCell ref="H1070:L1070"/>
    <mergeCell ref="M1070:Y1070"/>
    <mergeCell ref="Z1070:AC1070"/>
    <mergeCell ref="AD1070:AH1070"/>
    <mergeCell ref="AI1070:AU1070"/>
    <mergeCell ref="AV1070:AY1070"/>
    <mergeCell ref="H1071:L1071"/>
    <mergeCell ref="M1071:Y1071"/>
    <mergeCell ref="Z1071:AC1071"/>
    <mergeCell ref="AD1071:AH1071"/>
    <mergeCell ref="AI1071:AU1071"/>
    <mergeCell ref="AV1071:AY1071"/>
    <mergeCell ref="H1072:L1072"/>
    <mergeCell ref="M1072:Y1072"/>
    <mergeCell ref="Z1072:AC1072"/>
    <mergeCell ref="AD1072:AH1072"/>
    <mergeCell ref="AI1072:AU1072"/>
    <mergeCell ref="AV1072:AY1072"/>
    <mergeCell ref="H1073:L1073"/>
    <mergeCell ref="M1073:Y1073"/>
    <mergeCell ref="Z1073:AC1073"/>
    <mergeCell ref="AD1073:AH1073"/>
    <mergeCell ref="AI1073:AU1073"/>
    <mergeCell ref="AV1073:AY1073"/>
    <mergeCell ref="H1074:L1074"/>
    <mergeCell ref="M1074:Y1074"/>
    <mergeCell ref="Z1074:AC1074"/>
    <mergeCell ref="AD1074:AH1074"/>
    <mergeCell ref="AI1074:AU1074"/>
    <mergeCell ref="AV1074:AY1074"/>
    <mergeCell ref="H1075:L1075"/>
    <mergeCell ref="M1075:Y1075"/>
    <mergeCell ref="Z1075:AC1075"/>
    <mergeCell ref="AD1075:AH1075"/>
    <mergeCell ref="AI1075:AU1075"/>
    <mergeCell ref="AV1075:AY1075"/>
    <mergeCell ref="H1076:L1076"/>
    <mergeCell ref="M1076:Y1076"/>
    <mergeCell ref="Z1076:AC1076"/>
    <mergeCell ref="AD1076:AH1076"/>
    <mergeCell ref="AI1076:AU1076"/>
    <mergeCell ref="AV1076:AY1076"/>
    <mergeCell ref="H1077:L1077"/>
    <mergeCell ref="M1077:Y1077"/>
    <mergeCell ref="Z1077:AC1077"/>
    <mergeCell ref="AD1077:AH1077"/>
    <mergeCell ref="AI1077:AU1077"/>
    <mergeCell ref="AV1077:AY1077"/>
    <mergeCell ref="G1079:AX1079"/>
    <mergeCell ref="B1082:C1082"/>
    <mergeCell ref="D1082:M1082"/>
    <mergeCell ref="N1082:AK1082"/>
    <mergeCell ref="AL1082:AQ1082"/>
    <mergeCell ref="AR1082:AU1082"/>
    <mergeCell ref="AV1082:AX1082"/>
    <mergeCell ref="B1083:C1083"/>
    <mergeCell ref="D1083:M1083"/>
    <mergeCell ref="N1083:AK1083"/>
    <mergeCell ref="AL1083:AQ1083"/>
    <mergeCell ref="AR1083:AU1083"/>
    <mergeCell ref="AV1083:AX1083"/>
    <mergeCell ref="B1084:C1084"/>
    <mergeCell ref="D1084:M1084"/>
    <mergeCell ref="N1084:AK1084"/>
    <mergeCell ref="AL1084:AQ1084"/>
    <mergeCell ref="AR1084:AU1084"/>
    <mergeCell ref="AV1084:AX1084"/>
    <mergeCell ref="B1085:C1085"/>
    <mergeCell ref="D1085:M1085"/>
    <mergeCell ref="N1085:AK1085"/>
    <mergeCell ref="AL1085:AQ1085"/>
    <mergeCell ref="AR1085:AU1085"/>
    <mergeCell ref="AV1085:AX1085"/>
    <mergeCell ref="B1086:C1086"/>
    <mergeCell ref="D1086:M1086"/>
    <mergeCell ref="N1086:AK1086"/>
    <mergeCell ref="AL1086:AQ1086"/>
    <mergeCell ref="AR1086:AU1086"/>
    <mergeCell ref="AV1086:AX1086"/>
    <mergeCell ref="B1087:C1087"/>
    <mergeCell ref="D1087:M1087"/>
    <mergeCell ref="N1087:AK1087"/>
    <mergeCell ref="AL1087:AQ1087"/>
    <mergeCell ref="AR1087:AU1087"/>
    <mergeCell ref="AV1087:AX1087"/>
    <mergeCell ref="B1088:C1088"/>
    <mergeCell ref="D1088:M1088"/>
    <mergeCell ref="N1088:AK1088"/>
    <mergeCell ref="AL1088:AQ1088"/>
    <mergeCell ref="AR1088:AU1088"/>
    <mergeCell ref="AV1088:AX1088"/>
    <mergeCell ref="B1089:C1089"/>
    <mergeCell ref="D1089:M1089"/>
    <mergeCell ref="N1089:AK1089"/>
    <mergeCell ref="AL1089:AQ1089"/>
    <mergeCell ref="AR1089:AU1089"/>
    <mergeCell ref="AV1089:AX1089"/>
    <mergeCell ref="B1090:C1090"/>
    <mergeCell ref="D1090:M1090"/>
    <mergeCell ref="N1090:AK1090"/>
    <mergeCell ref="AL1090:AQ1090"/>
    <mergeCell ref="AR1090:AU1090"/>
    <mergeCell ref="AV1090:AX1090"/>
    <mergeCell ref="B1091:C1091"/>
    <mergeCell ref="D1091:M1091"/>
    <mergeCell ref="N1091:AK1091"/>
    <mergeCell ref="AL1091:AQ1091"/>
    <mergeCell ref="AR1091:AU1091"/>
    <mergeCell ref="AV1091:AX1091"/>
    <mergeCell ref="B1092:C1092"/>
    <mergeCell ref="D1092:M1092"/>
    <mergeCell ref="N1092:AK1092"/>
    <mergeCell ref="AL1092:AQ1092"/>
    <mergeCell ref="AR1092:AU1092"/>
    <mergeCell ref="AV1092:AX1092"/>
    <mergeCell ref="B1095:H1095"/>
    <mergeCell ref="I1095:Y1095"/>
    <mergeCell ref="B1096:H1096"/>
    <mergeCell ref="I1096:M1096"/>
    <mergeCell ref="N1096:T1096"/>
    <mergeCell ref="U1096:Y1096"/>
    <mergeCell ref="Z1096:AF1096"/>
    <mergeCell ref="AG1096:AK1096"/>
    <mergeCell ref="AL1096:AR1096"/>
    <mergeCell ref="AS1096:AW1096"/>
    <mergeCell ref="B1097:H1097"/>
    <mergeCell ref="I1097:M1097"/>
    <mergeCell ref="N1097:T1097"/>
    <mergeCell ref="U1097:Y1097"/>
    <mergeCell ref="Z1097:AF1097"/>
    <mergeCell ref="AG1097:AK1097"/>
    <mergeCell ref="AL1097:AR1097"/>
    <mergeCell ref="AS1097:AW1097"/>
    <mergeCell ref="B1099:C1099"/>
    <mergeCell ref="D1099:M1099"/>
    <mergeCell ref="N1099:AK1099"/>
    <mergeCell ref="AL1099:AQ1099"/>
    <mergeCell ref="AR1099:AU1099"/>
    <mergeCell ref="AV1099:AX1099"/>
    <mergeCell ref="B1100:C1100"/>
    <mergeCell ref="D1100:M1100"/>
    <mergeCell ref="N1100:AK1100"/>
    <mergeCell ref="AL1100:AQ1100"/>
    <mergeCell ref="AR1100:AU1100"/>
    <mergeCell ref="AV1100:AX1100"/>
    <mergeCell ref="B1101:C1101"/>
    <mergeCell ref="D1101:M1101"/>
    <mergeCell ref="N1101:AK1101"/>
    <mergeCell ref="AL1101:AQ1101"/>
    <mergeCell ref="AR1101:AU1101"/>
    <mergeCell ref="AV1101:AX1101"/>
    <mergeCell ref="B1102:C1102"/>
    <mergeCell ref="D1102:M1102"/>
    <mergeCell ref="N1102:AK1102"/>
    <mergeCell ref="AL1102:AQ1102"/>
    <mergeCell ref="AR1102:AU1102"/>
    <mergeCell ref="AV1102:AX1102"/>
    <mergeCell ref="B1103:C1103"/>
    <mergeCell ref="D1103:M1103"/>
    <mergeCell ref="N1103:AK1103"/>
    <mergeCell ref="AL1103:AQ1103"/>
    <mergeCell ref="AR1103:AU1103"/>
    <mergeCell ref="AV1103:AX1103"/>
    <mergeCell ref="B1104:C1104"/>
    <mergeCell ref="D1104:M1104"/>
    <mergeCell ref="N1104:AK1104"/>
    <mergeCell ref="AL1104:AQ1104"/>
    <mergeCell ref="AR1104:AU1104"/>
    <mergeCell ref="AV1104:AX1104"/>
    <mergeCell ref="B1105:C1105"/>
    <mergeCell ref="D1105:M1105"/>
    <mergeCell ref="N1105:AK1105"/>
    <mergeCell ref="AL1105:AQ1105"/>
    <mergeCell ref="AR1105:AU1105"/>
    <mergeCell ref="AV1105:AX1105"/>
    <mergeCell ref="B1106:C1106"/>
    <mergeCell ref="D1106:M1106"/>
    <mergeCell ref="N1106:AK1106"/>
    <mergeCell ref="AL1106:AQ1106"/>
    <mergeCell ref="AR1106:AU1106"/>
    <mergeCell ref="AV1106:AX1106"/>
    <mergeCell ref="B1107:C1107"/>
    <mergeCell ref="D1107:M1107"/>
    <mergeCell ref="N1107:AK1107"/>
    <mergeCell ref="AL1107:AQ1107"/>
    <mergeCell ref="AR1107:AU1107"/>
    <mergeCell ref="AV1107:AX1107"/>
    <mergeCell ref="B1108:C1108"/>
    <mergeCell ref="D1108:M1108"/>
    <mergeCell ref="N1108:AK1108"/>
    <mergeCell ref="AL1108:AQ1108"/>
    <mergeCell ref="AR1108:AU1108"/>
    <mergeCell ref="AV1108:AX1108"/>
    <mergeCell ref="B1109:C1109"/>
    <mergeCell ref="D1109:M1109"/>
    <mergeCell ref="N1109:AK1109"/>
    <mergeCell ref="AL1109:AQ1109"/>
    <mergeCell ref="AR1109:AU1109"/>
    <mergeCell ref="AV1109:AX1109"/>
    <mergeCell ref="AK1111:AQ1111"/>
    <mergeCell ref="AR1111:AY1111"/>
    <mergeCell ref="B1112:G1112"/>
    <mergeCell ref="H1112:Y1112"/>
    <mergeCell ref="Z1112:AE1112"/>
    <mergeCell ref="AF1112:AQ1112"/>
    <mergeCell ref="AR1112:AY1112"/>
    <mergeCell ref="B1113:G1113"/>
    <mergeCell ref="H1113:Y1113"/>
    <mergeCell ref="Z1113:AE1113"/>
    <mergeCell ref="AF1113:AQ1113"/>
    <mergeCell ref="AR1113:AY1113"/>
    <mergeCell ref="B1114:G1114"/>
    <mergeCell ref="H1114:Y1114"/>
    <mergeCell ref="Z1114:AE1114"/>
    <mergeCell ref="AF1114:AY1114"/>
    <mergeCell ref="B1115:G1116"/>
    <mergeCell ref="H1115:Y1116"/>
    <mergeCell ref="Z1115:AE1116"/>
    <mergeCell ref="AF1115:AY1116"/>
    <mergeCell ref="B1117:G1117"/>
    <mergeCell ref="H1117:AY1117"/>
    <mergeCell ref="B1118:G1124"/>
    <mergeCell ref="H1118:P1118"/>
    <mergeCell ref="Q1118:W1118"/>
    <mergeCell ref="X1118:AD1118"/>
    <mergeCell ref="AE1118:AK1118"/>
    <mergeCell ref="AL1118:AR1118"/>
    <mergeCell ref="X1120:AD1120"/>
    <mergeCell ref="AE1120:AK1120"/>
    <mergeCell ref="AL1120:AR1120"/>
    <mergeCell ref="J1122:P1122"/>
    <mergeCell ref="AS1118:AY1118"/>
    <mergeCell ref="H1119:I1122"/>
    <mergeCell ref="J1119:P1119"/>
    <mergeCell ref="Q1119:W1119"/>
    <mergeCell ref="X1119:AD1119"/>
    <mergeCell ref="AE1119:AK1119"/>
    <mergeCell ref="AL1119:AR1119"/>
    <mergeCell ref="AS1119:AY1119"/>
    <mergeCell ref="J1120:P1120"/>
    <mergeCell ref="Q1120:W1120"/>
    <mergeCell ref="AS1120:AY1120"/>
    <mergeCell ref="J1121:P1121"/>
    <mergeCell ref="Q1121:W1121"/>
    <mergeCell ref="X1121:AD1121"/>
    <mergeCell ref="AE1121:AK1121"/>
    <mergeCell ref="AL1121:AR1121"/>
    <mergeCell ref="AS1121:AY1121"/>
    <mergeCell ref="Q1122:W1122"/>
    <mergeCell ref="X1122:AD1122"/>
    <mergeCell ref="AE1122:AK1122"/>
    <mergeCell ref="Y1130:AY1130"/>
    <mergeCell ref="D1131:L1131"/>
    <mergeCell ref="M1131:R1131"/>
    <mergeCell ref="S1131:X1131"/>
    <mergeCell ref="Y1131:AY1131"/>
    <mergeCell ref="AL1122:AR1122"/>
    <mergeCell ref="AS1122:AY1122"/>
    <mergeCell ref="H1123:P1123"/>
    <mergeCell ref="Q1123:W1123"/>
    <mergeCell ref="X1123:AD1123"/>
    <mergeCell ref="AE1123:AK1123"/>
    <mergeCell ref="AL1123:AR1123"/>
    <mergeCell ref="AS1123:AY1123"/>
    <mergeCell ref="H1124:P1124"/>
    <mergeCell ref="Q1124:W1124"/>
    <mergeCell ref="X1124:AD1124"/>
    <mergeCell ref="AE1124:AK1124"/>
    <mergeCell ref="AL1124:AR1124"/>
    <mergeCell ref="AS1124:AY1124"/>
    <mergeCell ref="Y1125:AY1125"/>
    <mergeCell ref="D1126:L1126"/>
    <mergeCell ref="M1126:R1126"/>
    <mergeCell ref="S1126:X1126"/>
    <mergeCell ref="Y1126:AY1126"/>
    <mergeCell ref="D1132:L1132"/>
    <mergeCell ref="M1132:R1132"/>
    <mergeCell ref="S1132:X1132"/>
    <mergeCell ref="Y1132:AY1132"/>
    <mergeCell ref="D1133:L1133"/>
    <mergeCell ref="M1133:R1133"/>
    <mergeCell ref="S1133:X1133"/>
    <mergeCell ref="Y1133:AY1133"/>
    <mergeCell ref="B1136:G1136"/>
    <mergeCell ref="H1136:AY1136"/>
    <mergeCell ref="B1125:C1133"/>
    <mergeCell ref="D1125:L1125"/>
    <mergeCell ref="M1125:R1125"/>
    <mergeCell ref="S1125:X1125"/>
    <mergeCell ref="B1137:G1139"/>
    <mergeCell ref="B1141:G1141"/>
    <mergeCell ref="H1141:AY1141"/>
    <mergeCell ref="D1127:L1127"/>
    <mergeCell ref="M1127:R1127"/>
    <mergeCell ref="S1127:X1127"/>
    <mergeCell ref="Y1127:AY1127"/>
    <mergeCell ref="D1128:L1128"/>
    <mergeCell ref="M1128:R1128"/>
    <mergeCell ref="S1128:X1128"/>
    <mergeCell ref="Y1128:AY1128"/>
    <mergeCell ref="D1129:L1129"/>
    <mergeCell ref="M1129:R1129"/>
    <mergeCell ref="S1129:X1129"/>
    <mergeCell ref="Y1129:AY1129"/>
    <mergeCell ref="D1130:L1130"/>
    <mergeCell ref="M1130:R1130"/>
    <mergeCell ref="S1130:X1130"/>
    <mergeCell ref="AI1144:AU1144"/>
    <mergeCell ref="AV1144:AY1144"/>
    <mergeCell ref="H1145:L1145"/>
    <mergeCell ref="M1145:Y1145"/>
    <mergeCell ref="Z1145:AC1145"/>
    <mergeCell ref="AD1145:AH1145"/>
    <mergeCell ref="AI1145:AU1145"/>
    <mergeCell ref="AV1145:AY1145"/>
    <mergeCell ref="H1146:L1146"/>
    <mergeCell ref="M1146:Y1146"/>
    <mergeCell ref="Z1146:AC1146"/>
    <mergeCell ref="AD1146:AH1146"/>
    <mergeCell ref="AI1146:AU1146"/>
    <mergeCell ref="AV1146:AY1146"/>
    <mergeCell ref="H1147:L1147"/>
    <mergeCell ref="M1147:Y1147"/>
    <mergeCell ref="Z1147:AC1147"/>
    <mergeCell ref="AD1147:AH1147"/>
    <mergeCell ref="AI1147:AU1147"/>
    <mergeCell ref="AV1147:AY1147"/>
    <mergeCell ref="H1148:L1148"/>
    <mergeCell ref="M1148:Y1148"/>
    <mergeCell ref="Z1148:AC1148"/>
    <mergeCell ref="AD1148:AH1148"/>
    <mergeCell ref="AI1148:AU1148"/>
    <mergeCell ref="AV1148:AY1148"/>
    <mergeCell ref="H1149:L1149"/>
    <mergeCell ref="M1149:Y1149"/>
    <mergeCell ref="Z1149:AC1149"/>
    <mergeCell ref="AD1149:AH1149"/>
    <mergeCell ref="AI1149:AU1149"/>
    <mergeCell ref="AV1149:AY1149"/>
    <mergeCell ref="H1150:L1150"/>
    <mergeCell ref="M1150:Y1150"/>
    <mergeCell ref="Z1150:AC1150"/>
    <mergeCell ref="AD1150:AH1150"/>
    <mergeCell ref="AI1150:AU1150"/>
    <mergeCell ref="AV1150:AY1150"/>
    <mergeCell ref="H1151:L1151"/>
    <mergeCell ref="M1151:Y1151"/>
    <mergeCell ref="Z1151:AC1151"/>
    <mergeCell ref="AD1151:AH1151"/>
    <mergeCell ref="AI1151:AU1151"/>
    <mergeCell ref="AV1151:AY1151"/>
    <mergeCell ref="H1152:L1152"/>
    <mergeCell ref="M1152:Y1152"/>
    <mergeCell ref="Z1152:AC1152"/>
    <mergeCell ref="AD1152:AH1152"/>
    <mergeCell ref="AI1152:AU1152"/>
    <mergeCell ref="AV1152:AY1152"/>
    <mergeCell ref="H1153:AC1153"/>
    <mergeCell ref="AD1153:AY1153"/>
    <mergeCell ref="H1154:L1154"/>
    <mergeCell ref="M1154:Y1154"/>
    <mergeCell ref="Z1154:AC1154"/>
    <mergeCell ref="AD1154:AH1154"/>
    <mergeCell ref="AI1154:AU1154"/>
    <mergeCell ref="AV1154:AY1154"/>
    <mergeCell ref="H1155:L1155"/>
    <mergeCell ref="M1155:Y1155"/>
    <mergeCell ref="Z1155:AC1155"/>
    <mergeCell ref="AD1155:AH1155"/>
    <mergeCell ref="AI1155:AU1155"/>
    <mergeCell ref="AV1155:AY1155"/>
    <mergeCell ref="H1156:L1156"/>
    <mergeCell ref="M1156:Y1156"/>
    <mergeCell ref="Z1156:AC1156"/>
    <mergeCell ref="AD1156:AH1156"/>
    <mergeCell ref="AI1156:AU1156"/>
    <mergeCell ref="AV1156:AY1156"/>
    <mergeCell ref="H1157:L1157"/>
    <mergeCell ref="M1157:Y1157"/>
    <mergeCell ref="Z1157:AC1157"/>
    <mergeCell ref="AD1157:AH1157"/>
    <mergeCell ref="AI1157:AU1157"/>
    <mergeCell ref="AV1157:AY1157"/>
    <mergeCell ref="H1158:L1158"/>
    <mergeCell ref="M1158:Y1158"/>
    <mergeCell ref="Z1158:AC1158"/>
    <mergeCell ref="AD1158:AH1158"/>
    <mergeCell ref="AI1158:AU1158"/>
    <mergeCell ref="AV1158:AY1158"/>
    <mergeCell ref="H1159:L1159"/>
    <mergeCell ref="M1159:Y1159"/>
    <mergeCell ref="Z1159:AC1159"/>
    <mergeCell ref="AD1159:AH1159"/>
    <mergeCell ref="AI1159:AU1159"/>
    <mergeCell ref="AV1159:AY1159"/>
    <mergeCell ref="H1160:L1160"/>
    <mergeCell ref="M1160:Y1160"/>
    <mergeCell ref="Z1160:AC1160"/>
    <mergeCell ref="AD1160:AH1160"/>
    <mergeCell ref="AI1160:AU1160"/>
    <mergeCell ref="AV1160:AY1160"/>
    <mergeCell ref="H1161:L1161"/>
    <mergeCell ref="M1161:Y1161"/>
    <mergeCell ref="Z1161:AC1161"/>
    <mergeCell ref="AD1161:AH1161"/>
    <mergeCell ref="AI1161:AU1161"/>
    <mergeCell ref="AV1161:AY1161"/>
    <mergeCell ref="H1162:L1162"/>
    <mergeCell ref="M1162:Y1162"/>
    <mergeCell ref="Z1162:AC1162"/>
    <mergeCell ref="AD1162:AH1162"/>
    <mergeCell ref="AI1162:AU1162"/>
    <mergeCell ref="AV1162:AY1162"/>
    <mergeCell ref="H1163:L1163"/>
    <mergeCell ref="M1163:Y1163"/>
    <mergeCell ref="Z1163:AC1163"/>
    <mergeCell ref="AD1163:AH1163"/>
    <mergeCell ref="AI1163:AU1163"/>
    <mergeCell ref="AV1163:AY1163"/>
    <mergeCell ref="H1164:AC1164"/>
    <mergeCell ref="AD1164:AY1164"/>
    <mergeCell ref="H1165:L1165"/>
    <mergeCell ref="M1165:Y1165"/>
    <mergeCell ref="Z1165:AC1165"/>
    <mergeCell ref="AD1165:AH1165"/>
    <mergeCell ref="AI1165:AU1165"/>
    <mergeCell ref="AV1165:AY1165"/>
    <mergeCell ref="H1166:L1166"/>
    <mergeCell ref="M1166:Y1166"/>
    <mergeCell ref="Z1166:AC1166"/>
    <mergeCell ref="AD1166:AH1166"/>
    <mergeCell ref="AI1166:AU1166"/>
    <mergeCell ref="AV1166:AY1166"/>
    <mergeCell ref="H1167:L1167"/>
    <mergeCell ref="M1167:Y1167"/>
    <mergeCell ref="Z1167:AC1167"/>
    <mergeCell ref="AD1167:AH1167"/>
    <mergeCell ref="AI1167:AU1167"/>
    <mergeCell ref="AV1167:AY1167"/>
    <mergeCell ref="H1168:L1168"/>
    <mergeCell ref="M1168:Y1168"/>
    <mergeCell ref="Z1168:AC1168"/>
    <mergeCell ref="AD1168:AH1168"/>
    <mergeCell ref="AI1168:AU1168"/>
    <mergeCell ref="AV1168:AY1168"/>
    <mergeCell ref="H1169:L1169"/>
    <mergeCell ref="M1169:Y1169"/>
    <mergeCell ref="Z1169:AC1169"/>
    <mergeCell ref="AD1169:AH1169"/>
    <mergeCell ref="AI1169:AU1169"/>
    <mergeCell ref="AV1169:AY1169"/>
    <mergeCell ref="H1170:L1170"/>
    <mergeCell ref="M1170:Y1170"/>
    <mergeCell ref="Z1170:AC1170"/>
    <mergeCell ref="AD1170:AH1170"/>
    <mergeCell ref="AI1170:AU1170"/>
    <mergeCell ref="AV1170:AY1170"/>
    <mergeCell ref="H1171:L1171"/>
    <mergeCell ref="M1171:Y1171"/>
    <mergeCell ref="Z1171:AC1171"/>
    <mergeCell ref="AD1171:AH1171"/>
    <mergeCell ref="AI1171:AU1171"/>
    <mergeCell ref="AV1171:AY1171"/>
    <mergeCell ref="H1172:L1172"/>
    <mergeCell ref="M1172:Y1172"/>
    <mergeCell ref="Z1172:AC1172"/>
    <mergeCell ref="AD1172:AH1172"/>
    <mergeCell ref="AI1172:AU1172"/>
    <mergeCell ref="AV1172:AY1172"/>
    <mergeCell ref="H1173:L1173"/>
    <mergeCell ref="M1173:Y1173"/>
    <mergeCell ref="Z1173:AC1173"/>
    <mergeCell ref="AD1173:AH1173"/>
    <mergeCell ref="AI1173:AU1173"/>
    <mergeCell ref="AV1173:AY1173"/>
    <mergeCell ref="H1174:L1174"/>
    <mergeCell ref="M1174:Y1174"/>
    <mergeCell ref="Z1174:AC1174"/>
    <mergeCell ref="AD1174:AH1174"/>
    <mergeCell ref="AI1174:AU1174"/>
    <mergeCell ref="AV1174:AY1174"/>
    <mergeCell ref="H1175:AC1175"/>
    <mergeCell ref="AD1175:AY1175"/>
    <mergeCell ref="H1176:L1176"/>
    <mergeCell ref="M1176:Y1176"/>
    <mergeCell ref="Z1176:AC1176"/>
    <mergeCell ref="AD1176:AH1176"/>
    <mergeCell ref="AI1176:AU1176"/>
    <mergeCell ref="AV1176:AY1176"/>
    <mergeCell ref="H1177:L1177"/>
    <mergeCell ref="M1177:Y1177"/>
    <mergeCell ref="Z1177:AC1177"/>
    <mergeCell ref="AD1177:AH1177"/>
    <mergeCell ref="AI1177:AU1177"/>
    <mergeCell ref="AV1177:AY1177"/>
    <mergeCell ref="H1178:L1178"/>
    <mergeCell ref="M1178:Y1178"/>
    <mergeCell ref="Z1178:AC1178"/>
    <mergeCell ref="AD1178:AH1178"/>
    <mergeCell ref="AI1178:AU1178"/>
    <mergeCell ref="AV1178:AY1178"/>
    <mergeCell ref="H1179:L1179"/>
    <mergeCell ref="M1179:Y1179"/>
    <mergeCell ref="Z1179:AC1179"/>
    <mergeCell ref="AD1179:AH1179"/>
    <mergeCell ref="AI1179:AU1179"/>
    <mergeCell ref="AV1179:AY1179"/>
    <mergeCell ref="H1180:L1180"/>
    <mergeCell ref="M1180:Y1180"/>
    <mergeCell ref="Z1180:AC1180"/>
    <mergeCell ref="AD1180:AH1180"/>
    <mergeCell ref="AI1180:AU1180"/>
    <mergeCell ref="AV1180:AY1180"/>
    <mergeCell ref="H1181:L1181"/>
    <mergeCell ref="M1181:Y1181"/>
    <mergeCell ref="Z1181:AC1181"/>
    <mergeCell ref="AD1181:AH1181"/>
    <mergeCell ref="AI1181:AU1181"/>
    <mergeCell ref="AV1181:AY1181"/>
    <mergeCell ref="H1182:L1182"/>
    <mergeCell ref="M1182:Y1182"/>
    <mergeCell ref="Z1182:AC1182"/>
    <mergeCell ref="AD1182:AH1182"/>
    <mergeCell ref="AI1182:AU1182"/>
    <mergeCell ref="AV1182:AY1182"/>
    <mergeCell ref="H1183:L1183"/>
    <mergeCell ref="M1183:Y1183"/>
    <mergeCell ref="Z1183:AC1183"/>
    <mergeCell ref="AD1183:AH1183"/>
    <mergeCell ref="AI1183:AU1183"/>
    <mergeCell ref="AV1183:AY1183"/>
    <mergeCell ref="H1184:L1184"/>
    <mergeCell ref="M1184:Y1184"/>
    <mergeCell ref="Z1184:AC1184"/>
    <mergeCell ref="AD1184:AH1184"/>
    <mergeCell ref="AI1184:AU1184"/>
    <mergeCell ref="AV1184:AY1184"/>
    <mergeCell ref="H1185:L1185"/>
    <mergeCell ref="M1185:Y1185"/>
    <mergeCell ref="Z1185:AC1185"/>
    <mergeCell ref="AD1185:AH1185"/>
    <mergeCell ref="AI1185:AU1185"/>
    <mergeCell ref="AV1185:AY1185"/>
    <mergeCell ref="G1187:AX1187"/>
    <mergeCell ref="B1190:C1190"/>
    <mergeCell ref="D1190:M1190"/>
    <mergeCell ref="N1190:AK1190"/>
    <mergeCell ref="AL1190:AQ1190"/>
    <mergeCell ref="AR1190:AU1190"/>
    <mergeCell ref="AV1190:AX1190"/>
    <mergeCell ref="B1142:G1185"/>
    <mergeCell ref="H1142:AC1142"/>
    <mergeCell ref="AD1142:AY1142"/>
    <mergeCell ref="H1143:L1143"/>
    <mergeCell ref="M1143:Y1143"/>
    <mergeCell ref="Z1143:AC1143"/>
    <mergeCell ref="AD1143:AH1143"/>
    <mergeCell ref="AI1143:AU1143"/>
    <mergeCell ref="AV1143:AY1143"/>
    <mergeCell ref="H1144:L1144"/>
    <mergeCell ref="M1144:Y1144"/>
    <mergeCell ref="Z1144:AC1144"/>
    <mergeCell ref="AD1144:AH1144"/>
    <mergeCell ref="B1191:C1191"/>
    <mergeCell ref="D1191:M1191"/>
    <mergeCell ref="N1191:AK1191"/>
    <mergeCell ref="AL1191:AQ1191"/>
    <mergeCell ref="AR1191:AU1191"/>
    <mergeCell ref="AV1191:AX1191"/>
    <mergeCell ref="B1192:C1192"/>
    <mergeCell ref="D1192:M1192"/>
    <mergeCell ref="N1192:AK1192"/>
    <mergeCell ref="AL1192:AQ1192"/>
    <mergeCell ref="AR1192:AU1192"/>
    <mergeCell ref="AV1192:AX1192"/>
    <mergeCell ref="B1193:C1193"/>
    <mergeCell ref="D1193:M1193"/>
    <mergeCell ref="N1193:AK1193"/>
    <mergeCell ref="AL1193:AQ1193"/>
    <mergeCell ref="AR1193:AU1193"/>
    <mergeCell ref="AV1193:AX1193"/>
    <mergeCell ref="B1194:C1194"/>
    <mergeCell ref="D1194:M1194"/>
    <mergeCell ref="N1194:AK1194"/>
    <mergeCell ref="AL1194:AQ1194"/>
    <mergeCell ref="AR1194:AU1194"/>
    <mergeCell ref="AV1194:AX1194"/>
    <mergeCell ref="B1195:C1195"/>
    <mergeCell ref="D1195:M1195"/>
    <mergeCell ref="N1195:AK1195"/>
    <mergeCell ref="AL1195:AQ1195"/>
    <mergeCell ref="AR1195:AU1195"/>
    <mergeCell ref="AV1195:AX1195"/>
    <mergeCell ref="B1196:C1196"/>
    <mergeCell ref="D1196:M1196"/>
    <mergeCell ref="N1196:AK1196"/>
    <mergeCell ref="AL1196:AQ1196"/>
    <mergeCell ref="AR1196:AU1196"/>
    <mergeCell ref="AV1196:AX1196"/>
    <mergeCell ref="B1197:C1197"/>
    <mergeCell ref="D1197:M1197"/>
    <mergeCell ref="N1197:AK1197"/>
    <mergeCell ref="AL1197:AQ1197"/>
    <mergeCell ref="AR1197:AU1197"/>
    <mergeCell ref="AV1197:AX1197"/>
    <mergeCell ref="B1198:C1198"/>
    <mergeCell ref="D1198:M1198"/>
    <mergeCell ref="N1198:AK1198"/>
    <mergeCell ref="AL1198:AQ1198"/>
    <mergeCell ref="AR1198:AU1198"/>
    <mergeCell ref="AV1198:AX1198"/>
    <mergeCell ref="B1199:C1199"/>
    <mergeCell ref="D1199:M1199"/>
    <mergeCell ref="N1199:AK1199"/>
    <mergeCell ref="AL1199:AQ1199"/>
    <mergeCell ref="AR1199:AU1199"/>
    <mergeCell ref="AV1199:AX1199"/>
    <mergeCell ref="B1200:C1200"/>
    <mergeCell ref="D1200:M1200"/>
    <mergeCell ref="N1200:AK1200"/>
    <mergeCell ref="AL1200:AQ1200"/>
    <mergeCell ref="AR1200:AU1200"/>
    <mergeCell ref="AV1200:AX1200"/>
    <mergeCell ref="B1203:H1203"/>
    <mergeCell ref="I1203:Y1203"/>
    <mergeCell ref="B1204:H1204"/>
    <mergeCell ref="I1204:M1204"/>
    <mergeCell ref="N1204:T1204"/>
    <mergeCell ref="U1204:Y1204"/>
    <mergeCell ref="Z1204:AF1204"/>
    <mergeCell ref="AG1204:AK1204"/>
    <mergeCell ref="AL1204:AR1204"/>
    <mergeCell ref="AS1204:AW1204"/>
    <mergeCell ref="B1205:H1205"/>
    <mergeCell ref="I1205:M1205"/>
    <mergeCell ref="N1205:T1205"/>
    <mergeCell ref="U1205:Y1205"/>
    <mergeCell ref="Z1205:AF1205"/>
    <mergeCell ref="AG1205:AK1205"/>
    <mergeCell ref="AL1205:AR1205"/>
    <mergeCell ref="AS1205:AW1205"/>
    <mergeCell ref="B1207:C1207"/>
    <mergeCell ref="D1207:M1207"/>
    <mergeCell ref="N1207:AK1207"/>
    <mergeCell ref="AL1207:AQ1207"/>
    <mergeCell ref="AR1207:AU1207"/>
    <mergeCell ref="AV1207:AX1207"/>
    <mergeCell ref="B1208:C1208"/>
    <mergeCell ref="D1208:M1208"/>
    <mergeCell ref="N1208:AK1208"/>
    <mergeCell ref="AL1208:AQ1208"/>
    <mergeCell ref="AR1208:AU1208"/>
    <mergeCell ref="AV1208:AX1208"/>
    <mergeCell ref="B1209:C1209"/>
    <mergeCell ref="D1209:M1209"/>
    <mergeCell ref="N1209:AK1209"/>
    <mergeCell ref="AL1209:AQ1209"/>
    <mergeCell ref="AR1209:AU1209"/>
    <mergeCell ref="AV1209:AX1209"/>
    <mergeCell ref="B1210:C1210"/>
    <mergeCell ref="D1210:M1210"/>
    <mergeCell ref="N1210:AK1210"/>
    <mergeCell ref="AL1210:AQ1210"/>
    <mergeCell ref="AR1210:AU1210"/>
    <mergeCell ref="AV1210:AX1210"/>
    <mergeCell ref="B1211:C1211"/>
    <mergeCell ref="D1211:M1211"/>
    <mergeCell ref="N1211:AK1211"/>
    <mergeCell ref="AL1211:AQ1211"/>
    <mergeCell ref="AR1211:AU1211"/>
    <mergeCell ref="AV1211:AX1211"/>
    <mergeCell ref="B1212:C1212"/>
    <mergeCell ref="D1212:M1212"/>
    <mergeCell ref="N1212:AK1212"/>
    <mergeCell ref="AL1212:AQ1212"/>
    <mergeCell ref="AR1212:AU1212"/>
    <mergeCell ref="AV1212:AX1212"/>
    <mergeCell ref="B1213:C1213"/>
    <mergeCell ref="D1213:M1213"/>
    <mergeCell ref="N1213:AK1213"/>
    <mergeCell ref="AL1213:AQ1213"/>
    <mergeCell ref="AR1213:AU1213"/>
    <mergeCell ref="AV1213:AX1213"/>
    <mergeCell ref="B1214:C1214"/>
    <mergeCell ref="D1214:M1214"/>
    <mergeCell ref="N1214:AK1214"/>
    <mergeCell ref="AL1214:AQ1214"/>
    <mergeCell ref="AR1214:AU1214"/>
    <mergeCell ref="AV1214:AX1214"/>
    <mergeCell ref="B1215:C1215"/>
    <mergeCell ref="D1215:M1215"/>
    <mergeCell ref="N1215:AK1215"/>
    <mergeCell ref="AL1215:AQ1215"/>
    <mergeCell ref="AR1215:AU1215"/>
    <mergeCell ref="AV1215:AX1215"/>
    <mergeCell ref="B1216:C1216"/>
    <mergeCell ref="D1216:M1216"/>
    <mergeCell ref="N1216:AK1216"/>
    <mergeCell ref="AL1216:AQ1216"/>
    <mergeCell ref="AR1216:AU1216"/>
    <mergeCell ref="AV1216:AX1216"/>
    <mergeCell ref="B1217:C1217"/>
    <mergeCell ref="D1217:M1217"/>
    <mergeCell ref="N1217:AK1217"/>
    <mergeCell ref="AL1217:AQ1217"/>
    <mergeCell ref="AR1217:AU1217"/>
    <mergeCell ref="AV1217:AX1217"/>
    <mergeCell ref="AK1220:AQ1220"/>
    <mergeCell ref="AR1220:AY1220"/>
    <mergeCell ref="B1221:G1221"/>
    <mergeCell ref="H1221:Y1221"/>
    <mergeCell ref="Z1221:AE1221"/>
    <mergeCell ref="AF1221:AQ1221"/>
    <mergeCell ref="AR1221:AY1221"/>
    <mergeCell ref="B1222:G1222"/>
    <mergeCell ref="H1222:Y1222"/>
    <mergeCell ref="Z1222:AE1222"/>
    <mergeCell ref="AF1222:AQ1222"/>
    <mergeCell ref="AR1222:AY1222"/>
    <mergeCell ref="B1223:G1223"/>
    <mergeCell ref="H1223:Y1223"/>
    <mergeCell ref="Z1223:AE1223"/>
    <mergeCell ref="AF1223:AY1223"/>
    <mergeCell ref="B1224:G1225"/>
    <mergeCell ref="H1224:Y1225"/>
    <mergeCell ref="Z1224:AE1225"/>
    <mergeCell ref="AF1224:AY1225"/>
    <mergeCell ref="B1226:G1226"/>
    <mergeCell ref="H1226:AY1226"/>
    <mergeCell ref="B1227:G1233"/>
    <mergeCell ref="H1227:P1227"/>
    <mergeCell ref="Q1227:W1227"/>
    <mergeCell ref="X1227:AD1227"/>
    <mergeCell ref="AE1227:AK1227"/>
    <mergeCell ref="AL1227:AR1227"/>
    <mergeCell ref="X1229:AD1229"/>
    <mergeCell ref="AE1229:AK1229"/>
    <mergeCell ref="AL1229:AR1229"/>
    <mergeCell ref="J1231:P1231"/>
    <mergeCell ref="AS1227:AY1227"/>
    <mergeCell ref="H1228:I1231"/>
    <mergeCell ref="J1228:P1228"/>
    <mergeCell ref="Q1228:W1228"/>
    <mergeCell ref="X1228:AD1228"/>
    <mergeCell ref="AE1228:AK1228"/>
    <mergeCell ref="AL1228:AR1228"/>
    <mergeCell ref="AS1228:AY1228"/>
    <mergeCell ref="J1229:P1229"/>
    <mergeCell ref="Q1229:W1229"/>
    <mergeCell ref="AS1229:AY1229"/>
    <mergeCell ref="J1230:P1230"/>
    <mergeCell ref="Q1230:W1230"/>
    <mergeCell ref="X1230:AD1230"/>
    <mergeCell ref="AE1230:AK1230"/>
    <mergeCell ref="AL1230:AR1230"/>
    <mergeCell ref="AS1230:AY1230"/>
    <mergeCell ref="Q1231:W1231"/>
    <mergeCell ref="X1231:AD1231"/>
    <mergeCell ref="AE1231:AK1231"/>
    <mergeCell ref="AL1231:AR1231"/>
    <mergeCell ref="AS1231:AY1231"/>
    <mergeCell ref="H1232:P1232"/>
    <mergeCell ref="Q1232:W1232"/>
    <mergeCell ref="X1232:AD1232"/>
    <mergeCell ref="AE1232:AK1232"/>
    <mergeCell ref="AL1232:AR1232"/>
    <mergeCell ref="AS1232:AY1232"/>
    <mergeCell ref="H1233:P1233"/>
    <mergeCell ref="Q1233:W1233"/>
    <mergeCell ref="X1233:AD1233"/>
    <mergeCell ref="AE1233:AK1233"/>
    <mergeCell ref="AL1233:AR1233"/>
    <mergeCell ref="AS1233:AY1233"/>
    <mergeCell ref="Y1234:AY1234"/>
    <mergeCell ref="D1235:L1235"/>
    <mergeCell ref="M1235:R1235"/>
    <mergeCell ref="S1235:X1235"/>
    <mergeCell ref="Y1235:AY1235"/>
    <mergeCell ref="D1236:L1236"/>
    <mergeCell ref="M1236:R1236"/>
    <mergeCell ref="S1236:X1236"/>
    <mergeCell ref="Y1236:AY1236"/>
    <mergeCell ref="D1237:L1237"/>
    <mergeCell ref="M1237:R1237"/>
    <mergeCell ref="S1237:X1237"/>
    <mergeCell ref="Y1237:AY1237"/>
    <mergeCell ref="D1238:L1238"/>
    <mergeCell ref="M1238:R1238"/>
    <mergeCell ref="S1238:X1238"/>
    <mergeCell ref="Y1238:AY1238"/>
    <mergeCell ref="D1239:L1239"/>
    <mergeCell ref="M1239:R1239"/>
    <mergeCell ref="S1239:X1239"/>
    <mergeCell ref="Y1239:AY1239"/>
    <mergeCell ref="D1240:L1240"/>
    <mergeCell ref="M1240:R1240"/>
    <mergeCell ref="S1240:X1240"/>
    <mergeCell ref="Y1240:AY1240"/>
    <mergeCell ref="D1241:L1241"/>
    <mergeCell ref="M1241:R1241"/>
    <mergeCell ref="S1241:X1241"/>
    <mergeCell ref="Y1241:AY1241"/>
    <mergeCell ref="D1242:L1242"/>
    <mergeCell ref="M1242:R1242"/>
    <mergeCell ref="S1242:X1242"/>
    <mergeCell ref="Y1242:AY1242"/>
    <mergeCell ref="B1245:G1245"/>
    <mergeCell ref="H1245:AY1245"/>
    <mergeCell ref="B1234:C1242"/>
    <mergeCell ref="D1234:L1234"/>
    <mergeCell ref="M1234:R1234"/>
    <mergeCell ref="S1234:X1234"/>
    <mergeCell ref="B1246:G1248"/>
    <mergeCell ref="B1250:G1250"/>
    <mergeCell ref="H1250:AY1250"/>
    <mergeCell ref="B1251:G1294"/>
    <mergeCell ref="H1251:AC1251"/>
    <mergeCell ref="AD1251:AY1251"/>
    <mergeCell ref="H1252:L1252"/>
    <mergeCell ref="M1252:Y1252"/>
    <mergeCell ref="Z1252:AC1252"/>
    <mergeCell ref="AD1252:AH1252"/>
    <mergeCell ref="AI1252:AU1252"/>
    <mergeCell ref="AV1252:AY1252"/>
    <mergeCell ref="H1253:L1253"/>
    <mergeCell ref="M1253:Y1253"/>
    <mergeCell ref="Z1253:AC1253"/>
    <mergeCell ref="AD1253:AH1253"/>
    <mergeCell ref="AI1253:AU1253"/>
    <mergeCell ref="AV1253:AY1253"/>
    <mergeCell ref="H1254:L1254"/>
    <mergeCell ref="M1254:Y1254"/>
    <mergeCell ref="Z1254:AC1254"/>
    <mergeCell ref="AD1254:AH1254"/>
    <mergeCell ref="AI1254:AU1254"/>
    <mergeCell ref="AV1254:AY1254"/>
    <mergeCell ref="H1255:L1255"/>
    <mergeCell ref="M1255:Y1255"/>
    <mergeCell ref="Z1255:AC1255"/>
    <mergeCell ref="AD1255:AH1255"/>
    <mergeCell ref="AI1255:AU1255"/>
    <mergeCell ref="AV1255:AY1255"/>
    <mergeCell ref="H1256:L1256"/>
    <mergeCell ref="M1256:Y1256"/>
    <mergeCell ref="Z1256:AC1256"/>
    <mergeCell ref="AD1256:AH1256"/>
    <mergeCell ref="AI1256:AU1256"/>
    <mergeCell ref="AV1256:AY1256"/>
    <mergeCell ref="H1257:L1257"/>
    <mergeCell ref="M1257:Y1257"/>
    <mergeCell ref="Z1257:AC1257"/>
    <mergeCell ref="AD1257:AH1257"/>
    <mergeCell ref="AI1257:AU1257"/>
    <mergeCell ref="AV1257:AY1257"/>
    <mergeCell ref="H1258:L1258"/>
    <mergeCell ref="M1258:Y1258"/>
    <mergeCell ref="Z1258:AC1258"/>
    <mergeCell ref="AD1258:AH1258"/>
    <mergeCell ref="AI1258:AU1258"/>
    <mergeCell ref="AV1258:AY1258"/>
    <mergeCell ref="H1259:L1259"/>
    <mergeCell ref="M1259:Y1259"/>
    <mergeCell ref="Z1259:AC1259"/>
    <mergeCell ref="AD1259:AH1259"/>
    <mergeCell ref="AI1259:AU1259"/>
    <mergeCell ref="AV1259:AY1259"/>
    <mergeCell ref="H1260:L1260"/>
    <mergeCell ref="M1260:Y1260"/>
    <mergeCell ref="Z1260:AC1260"/>
    <mergeCell ref="AD1260:AH1260"/>
    <mergeCell ref="AI1260:AU1260"/>
    <mergeCell ref="AV1260:AY1260"/>
    <mergeCell ref="H1261:L1261"/>
    <mergeCell ref="M1261:Y1261"/>
    <mergeCell ref="Z1261:AC1261"/>
    <mergeCell ref="AD1261:AH1261"/>
    <mergeCell ref="AI1261:AU1261"/>
    <mergeCell ref="AV1261:AY1261"/>
    <mergeCell ref="H1262:AC1262"/>
    <mergeCell ref="AD1262:AY1262"/>
    <mergeCell ref="H1263:L1263"/>
    <mergeCell ref="M1263:Y1263"/>
    <mergeCell ref="Z1263:AC1263"/>
    <mergeCell ref="AD1263:AH1263"/>
    <mergeCell ref="AI1263:AU1263"/>
    <mergeCell ref="AV1263:AY1263"/>
    <mergeCell ref="H1264:L1264"/>
    <mergeCell ref="M1264:Y1264"/>
    <mergeCell ref="Z1264:AC1264"/>
    <mergeCell ref="AD1264:AH1264"/>
    <mergeCell ref="AI1264:AU1264"/>
    <mergeCell ref="AV1264:AY1264"/>
    <mergeCell ref="H1265:L1265"/>
    <mergeCell ref="M1265:Y1265"/>
    <mergeCell ref="Z1265:AC1265"/>
    <mergeCell ref="AD1265:AH1265"/>
    <mergeCell ref="AI1265:AU1265"/>
    <mergeCell ref="AV1265:AY1265"/>
    <mergeCell ref="H1266:L1266"/>
    <mergeCell ref="M1266:Y1266"/>
    <mergeCell ref="Z1266:AC1266"/>
    <mergeCell ref="AD1266:AH1266"/>
    <mergeCell ref="AI1266:AU1266"/>
    <mergeCell ref="AV1266:AY1266"/>
    <mergeCell ref="H1267:L1267"/>
    <mergeCell ref="M1267:Y1267"/>
    <mergeCell ref="Z1267:AC1267"/>
    <mergeCell ref="AD1267:AH1267"/>
    <mergeCell ref="AI1267:AU1267"/>
    <mergeCell ref="AV1267:AY1267"/>
    <mergeCell ref="H1268:L1268"/>
    <mergeCell ref="M1268:Y1268"/>
    <mergeCell ref="Z1268:AC1268"/>
    <mergeCell ref="AD1268:AH1268"/>
    <mergeCell ref="AI1268:AU1268"/>
    <mergeCell ref="AV1268:AY1268"/>
    <mergeCell ref="H1269:L1269"/>
    <mergeCell ref="M1269:Y1269"/>
    <mergeCell ref="Z1269:AC1269"/>
    <mergeCell ref="AD1269:AH1269"/>
    <mergeCell ref="AI1269:AU1269"/>
    <mergeCell ref="AV1269:AY1269"/>
    <mergeCell ref="H1270:L1270"/>
    <mergeCell ref="M1270:Y1270"/>
    <mergeCell ref="Z1270:AC1270"/>
    <mergeCell ref="AD1270:AH1270"/>
    <mergeCell ref="AI1270:AU1270"/>
    <mergeCell ref="AV1270:AY1270"/>
    <mergeCell ref="H1271:L1271"/>
    <mergeCell ref="M1271:Y1271"/>
    <mergeCell ref="Z1271:AC1271"/>
    <mergeCell ref="AD1271:AH1271"/>
    <mergeCell ref="AI1271:AU1271"/>
    <mergeCell ref="AV1271:AY1271"/>
    <mergeCell ref="H1272:L1272"/>
    <mergeCell ref="M1272:Y1272"/>
    <mergeCell ref="Z1272:AC1272"/>
    <mergeCell ref="AD1272:AH1272"/>
    <mergeCell ref="AI1272:AU1272"/>
    <mergeCell ref="AV1272:AY1272"/>
    <mergeCell ref="H1273:AC1273"/>
    <mergeCell ref="AD1273:AY1273"/>
    <mergeCell ref="H1274:L1274"/>
    <mergeCell ref="M1274:Y1274"/>
    <mergeCell ref="Z1274:AC1274"/>
    <mergeCell ref="AD1274:AH1274"/>
    <mergeCell ref="AI1274:AU1274"/>
    <mergeCell ref="AV1274:AY1274"/>
    <mergeCell ref="H1275:L1275"/>
    <mergeCell ref="M1275:Y1275"/>
    <mergeCell ref="Z1275:AC1275"/>
    <mergeCell ref="AD1275:AH1275"/>
    <mergeCell ref="AI1275:AU1275"/>
    <mergeCell ref="AV1275:AY1275"/>
    <mergeCell ref="H1276:L1276"/>
    <mergeCell ref="M1276:Y1276"/>
    <mergeCell ref="Z1276:AC1276"/>
    <mergeCell ref="AD1276:AH1276"/>
    <mergeCell ref="AI1276:AU1276"/>
    <mergeCell ref="AV1276:AY1276"/>
    <mergeCell ref="H1277:L1277"/>
    <mergeCell ref="M1277:Y1277"/>
    <mergeCell ref="Z1277:AC1277"/>
    <mergeCell ref="AD1277:AH1277"/>
    <mergeCell ref="AI1277:AU1277"/>
    <mergeCell ref="AV1277:AY1277"/>
    <mergeCell ref="H1278:L1278"/>
    <mergeCell ref="M1278:Y1278"/>
    <mergeCell ref="Z1278:AC1278"/>
    <mergeCell ref="AD1278:AH1278"/>
    <mergeCell ref="AI1278:AU1278"/>
    <mergeCell ref="AV1278:AY1278"/>
    <mergeCell ref="H1279:L1279"/>
    <mergeCell ref="M1279:Y1279"/>
    <mergeCell ref="Z1279:AC1279"/>
    <mergeCell ref="AD1279:AH1279"/>
    <mergeCell ref="AI1279:AU1279"/>
    <mergeCell ref="AV1279:AY1279"/>
    <mergeCell ref="H1280:L1280"/>
    <mergeCell ref="M1280:Y1280"/>
    <mergeCell ref="Z1280:AC1280"/>
    <mergeCell ref="AD1280:AH1280"/>
    <mergeCell ref="AI1280:AU1280"/>
    <mergeCell ref="AV1280:AY1280"/>
    <mergeCell ref="H1281:L1281"/>
    <mergeCell ref="M1281:Y1281"/>
    <mergeCell ref="Z1281:AC1281"/>
    <mergeCell ref="AD1281:AH1281"/>
    <mergeCell ref="AI1281:AU1281"/>
    <mergeCell ref="AV1281:AY1281"/>
    <mergeCell ref="H1282:L1282"/>
    <mergeCell ref="M1282:Y1282"/>
    <mergeCell ref="Z1282:AC1282"/>
    <mergeCell ref="AD1282:AH1282"/>
    <mergeCell ref="AI1282:AU1282"/>
    <mergeCell ref="AV1282:AY1282"/>
    <mergeCell ref="H1283:L1283"/>
    <mergeCell ref="M1283:Y1283"/>
    <mergeCell ref="Z1283:AC1283"/>
    <mergeCell ref="AD1283:AH1283"/>
    <mergeCell ref="AI1283:AU1283"/>
    <mergeCell ref="AV1283:AY1283"/>
    <mergeCell ref="H1284:AC1284"/>
    <mergeCell ref="AD1284:AY1284"/>
    <mergeCell ref="H1285:L1285"/>
    <mergeCell ref="M1285:Y1285"/>
    <mergeCell ref="Z1285:AC1285"/>
    <mergeCell ref="AD1285:AH1285"/>
    <mergeCell ref="AI1285:AU1285"/>
    <mergeCell ref="AV1285:AY1285"/>
    <mergeCell ref="H1286:L1286"/>
    <mergeCell ref="M1286:Y1286"/>
    <mergeCell ref="Z1286:AC1286"/>
    <mergeCell ref="AD1286:AH1286"/>
    <mergeCell ref="AI1286:AU1286"/>
    <mergeCell ref="AV1286:AY1286"/>
    <mergeCell ref="H1287:L1287"/>
    <mergeCell ref="M1287:Y1287"/>
    <mergeCell ref="Z1287:AC1287"/>
    <mergeCell ref="AD1287:AH1287"/>
    <mergeCell ref="AI1287:AU1287"/>
    <mergeCell ref="AV1287:AY1287"/>
    <mergeCell ref="H1288:L1288"/>
    <mergeCell ref="M1288:Y1288"/>
    <mergeCell ref="Z1288:AC1288"/>
    <mergeCell ref="AD1288:AH1288"/>
    <mergeCell ref="AI1288:AU1288"/>
    <mergeCell ref="AV1288:AY1288"/>
    <mergeCell ref="H1289:L1289"/>
    <mergeCell ref="M1289:Y1289"/>
    <mergeCell ref="Z1289:AC1289"/>
    <mergeCell ref="AD1289:AH1289"/>
    <mergeCell ref="AI1289:AU1289"/>
    <mergeCell ref="AV1289:AY1289"/>
    <mergeCell ref="H1290:L1290"/>
    <mergeCell ref="M1290:Y1290"/>
    <mergeCell ref="Z1290:AC1290"/>
    <mergeCell ref="AD1290:AH1290"/>
    <mergeCell ref="AI1290:AU1290"/>
    <mergeCell ref="AV1290:AY1290"/>
    <mergeCell ref="H1291:L1291"/>
    <mergeCell ref="M1291:Y1291"/>
    <mergeCell ref="Z1291:AC1291"/>
    <mergeCell ref="AD1291:AH1291"/>
    <mergeCell ref="AI1291:AU1291"/>
    <mergeCell ref="AV1291:AY1291"/>
    <mergeCell ref="H1292:L1292"/>
    <mergeCell ref="M1292:Y1292"/>
    <mergeCell ref="Z1292:AC1292"/>
    <mergeCell ref="AD1292:AH1292"/>
    <mergeCell ref="AI1292:AU1292"/>
    <mergeCell ref="AV1292:AY1292"/>
    <mergeCell ref="H1293:L1293"/>
    <mergeCell ref="M1293:Y1293"/>
    <mergeCell ref="Z1293:AC1293"/>
    <mergeCell ref="AD1293:AH1293"/>
    <mergeCell ref="AI1293:AU1293"/>
    <mergeCell ref="AV1293:AY1293"/>
    <mergeCell ref="H1294:L1294"/>
    <mergeCell ref="M1294:Y1294"/>
    <mergeCell ref="Z1294:AC1294"/>
    <mergeCell ref="AD1294:AH1294"/>
    <mergeCell ref="AI1294:AU1294"/>
    <mergeCell ref="AV1294:AY1294"/>
    <mergeCell ref="G1296:AX1296"/>
    <mergeCell ref="B1299:C1299"/>
    <mergeCell ref="D1299:M1299"/>
    <mergeCell ref="N1299:AK1299"/>
    <mergeCell ref="AL1299:AQ1299"/>
    <mergeCell ref="AR1299:AU1299"/>
    <mergeCell ref="AV1299:AX1299"/>
    <mergeCell ref="B1300:C1300"/>
    <mergeCell ref="D1300:M1300"/>
    <mergeCell ref="N1300:AK1300"/>
    <mergeCell ref="AL1300:AQ1300"/>
    <mergeCell ref="AR1300:AU1300"/>
    <mergeCell ref="AV1300:AX1300"/>
    <mergeCell ref="B1301:C1301"/>
    <mergeCell ref="D1301:M1301"/>
    <mergeCell ref="N1301:AK1301"/>
    <mergeCell ref="AL1301:AQ1301"/>
    <mergeCell ref="AR1301:AU1301"/>
    <mergeCell ref="AV1301:AX1301"/>
    <mergeCell ref="B1302:C1302"/>
    <mergeCell ref="D1302:M1302"/>
    <mergeCell ref="N1302:AK1302"/>
    <mergeCell ref="AL1302:AQ1302"/>
    <mergeCell ref="AR1302:AU1302"/>
    <mergeCell ref="AV1302:AX1302"/>
    <mergeCell ref="B1303:C1303"/>
    <mergeCell ref="D1303:M1303"/>
    <mergeCell ref="N1303:AK1303"/>
    <mergeCell ref="AL1303:AQ1303"/>
    <mergeCell ref="AR1303:AU1303"/>
    <mergeCell ref="AV1303:AX1303"/>
    <mergeCell ref="B1304:C1304"/>
    <mergeCell ref="D1304:M1304"/>
    <mergeCell ref="N1304:AK1304"/>
    <mergeCell ref="AL1304:AQ1304"/>
    <mergeCell ref="AR1304:AU1304"/>
    <mergeCell ref="AV1304:AX1304"/>
    <mergeCell ref="B1305:C1305"/>
    <mergeCell ref="D1305:M1305"/>
    <mergeCell ref="N1305:AK1305"/>
    <mergeCell ref="AL1305:AQ1305"/>
    <mergeCell ref="AR1305:AU1305"/>
    <mergeCell ref="AV1305:AX1305"/>
    <mergeCell ref="B1306:C1306"/>
    <mergeCell ref="D1306:M1306"/>
    <mergeCell ref="N1306:AK1306"/>
    <mergeCell ref="AL1306:AQ1306"/>
    <mergeCell ref="AR1306:AU1306"/>
    <mergeCell ref="AV1306:AX1306"/>
    <mergeCell ref="B1307:C1307"/>
    <mergeCell ref="D1307:M1307"/>
    <mergeCell ref="N1307:AK1307"/>
    <mergeCell ref="AL1307:AQ1307"/>
    <mergeCell ref="AR1307:AU1307"/>
    <mergeCell ref="AV1307:AX1307"/>
    <mergeCell ref="B1308:C1308"/>
    <mergeCell ref="D1308:M1308"/>
    <mergeCell ref="N1308:AK1308"/>
    <mergeCell ref="AL1308:AQ1308"/>
    <mergeCell ref="AR1308:AU1308"/>
    <mergeCell ref="AV1308:AX1308"/>
    <mergeCell ref="B1309:C1309"/>
    <mergeCell ref="D1309:M1309"/>
    <mergeCell ref="N1309:AK1309"/>
    <mergeCell ref="AL1309:AQ1309"/>
    <mergeCell ref="AR1309:AU1309"/>
    <mergeCell ref="AV1309:AX1309"/>
    <mergeCell ref="AK1311:AQ1311"/>
    <mergeCell ref="AR1311:AY1311"/>
    <mergeCell ref="B1312:G1312"/>
    <mergeCell ref="H1312:Y1312"/>
    <mergeCell ref="Z1312:AE1312"/>
    <mergeCell ref="AF1312:AQ1312"/>
    <mergeCell ref="AR1312:AY1312"/>
    <mergeCell ref="B1313:G1313"/>
    <mergeCell ref="H1313:Y1313"/>
    <mergeCell ref="Z1313:AE1313"/>
    <mergeCell ref="AF1313:AQ1313"/>
    <mergeCell ref="AR1313:AY1313"/>
    <mergeCell ref="B1314:G1314"/>
    <mergeCell ref="H1314:Y1314"/>
    <mergeCell ref="Z1314:AE1314"/>
    <mergeCell ref="AF1314:AY1314"/>
    <mergeCell ref="B1315:G1316"/>
    <mergeCell ref="H1315:Y1316"/>
    <mergeCell ref="Z1315:AE1316"/>
    <mergeCell ref="AF1315:AY1316"/>
    <mergeCell ref="B1317:G1317"/>
    <mergeCell ref="H1317:AY1317"/>
    <mergeCell ref="B1318:G1324"/>
    <mergeCell ref="H1318:P1318"/>
    <mergeCell ref="Q1318:W1318"/>
    <mergeCell ref="X1318:AD1318"/>
    <mergeCell ref="AE1318:AK1318"/>
    <mergeCell ref="AL1318:AR1318"/>
    <mergeCell ref="X1320:AD1320"/>
    <mergeCell ref="AE1320:AK1320"/>
    <mergeCell ref="AL1320:AR1320"/>
    <mergeCell ref="J1322:P1322"/>
    <mergeCell ref="AS1318:AY1318"/>
    <mergeCell ref="H1319:I1322"/>
    <mergeCell ref="J1319:P1319"/>
    <mergeCell ref="Q1319:W1319"/>
    <mergeCell ref="X1319:AD1319"/>
    <mergeCell ref="AE1319:AK1319"/>
    <mergeCell ref="AL1319:AR1319"/>
    <mergeCell ref="AS1319:AY1319"/>
    <mergeCell ref="J1320:P1320"/>
    <mergeCell ref="Q1320:W1320"/>
    <mergeCell ref="AS1320:AY1320"/>
    <mergeCell ref="J1321:P1321"/>
    <mergeCell ref="Q1321:W1321"/>
    <mergeCell ref="X1321:AD1321"/>
    <mergeCell ref="AE1321:AK1321"/>
    <mergeCell ref="AL1321:AR1321"/>
    <mergeCell ref="AS1321:AY1321"/>
    <mergeCell ref="Q1322:W1322"/>
    <mergeCell ref="X1322:AD1322"/>
    <mergeCell ref="AE1322:AK1322"/>
    <mergeCell ref="AL1322:AR1322"/>
    <mergeCell ref="AS1322:AY1322"/>
    <mergeCell ref="H1323:P1323"/>
    <mergeCell ref="Q1323:W1323"/>
    <mergeCell ref="X1323:AD1323"/>
    <mergeCell ref="AE1323:AK1323"/>
    <mergeCell ref="AL1323:AR1323"/>
    <mergeCell ref="AS1323:AY1323"/>
    <mergeCell ref="H1324:P1324"/>
    <mergeCell ref="Q1324:W1324"/>
    <mergeCell ref="X1324:AD1324"/>
    <mergeCell ref="AE1324:AK1324"/>
    <mergeCell ref="AL1324:AR1324"/>
    <mergeCell ref="AS1324:AY1324"/>
    <mergeCell ref="Y1325:AY1325"/>
    <mergeCell ref="D1326:L1326"/>
    <mergeCell ref="M1326:R1326"/>
    <mergeCell ref="S1326:X1326"/>
    <mergeCell ref="Y1326:AY1326"/>
    <mergeCell ref="D1327:L1327"/>
    <mergeCell ref="M1327:R1327"/>
    <mergeCell ref="S1327:X1327"/>
    <mergeCell ref="Y1327:AY1327"/>
    <mergeCell ref="D1328:L1328"/>
    <mergeCell ref="M1328:R1328"/>
    <mergeCell ref="S1328:X1328"/>
    <mergeCell ref="Y1328:AY1328"/>
    <mergeCell ref="D1329:L1329"/>
    <mergeCell ref="M1329:R1329"/>
    <mergeCell ref="S1329:X1329"/>
    <mergeCell ref="Y1329:AY1329"/>
    <mergeCell ref="D1330:L1330"/>
    <mergeCell ref="M1330:R1330"/>
    <mergeCell ref="S1330:X1330"/>
    <mergeCell ref="Y1330:AY1330"/>
    <mergeCell ref="D1331:L1331"/>
    <mergeCell ref="M1331:R1331"/>
    <mergeCell ref="S1331:X1331"/>
    <mergeCell ref="Y1331:AY1331"/>
    <mergeCell ref="D1332:L1332"/>
    <mergeCell ref="M1332:R1332"/>
    <mergeCell ref="S1332:X1332"/>
    <mergeCell ref="Y1332:AY1332"/>
    <mergeCell ref="D1333:L1333"/>
    <mergeCell ref="M1333:R1333"/>
    <mergeCell ref="S1333:X1333"/>
    <mergeCell ref="Y1333:AY1333"/>
    <mergeCell ref="B1336:G1336"/>
    <mergeCell ref="H1336:AY1336"/>
    <mergeCell ref="B1325:C1333"/>
    <mergeCell ref="D1325:L1325"/>
    <mergeCell ref="M1325:R1325"/>
    <mergeCell ref="S1325:X1325"/>
    <mergeCell ref="B1337:G1339"/>
    <mergeCell ref="B1341:G1341"/>
    <mergeCell ref="H1341:AY1341"/>
    <mergeCell ref="B1342:G1385"/>
    <mergeCell ref="H1342:AC1342"/>
    <mergeCell ref="AD1342:AY1342"/>
    <mergeCell ref="H1343:L1343"/>
    <mergeCell ref="M1343:Y1343"/>
    <mergeCell ref="Z1343:AC1343"/>
    <mergeCell ref="AD1343:AH1343"/>
    <mergeCell ref="AI1343:AU1343"/>
    <mergeCell ref="AV1343:AY1343"/>
    <mergeCell ref="H1344:L1344"/>
    <mergeCell ref="M1344:Y1344"/>
    <mergeCell ref="Z1344:AC1344"/>
    <mergeCell ref="AD1344:AH1344"/>
    <mergeCell ref="AI1344:AU1344"/>
    <mergeCell ref="AV1344:AY1344"/>
    <mergeCell ref="H1345:L1345"/>
    <mergeCell ref="M1345:Y1345"/>
    <mergeCell ref="Z1345:AC1345"/>
    <mergeCell ref="AD1345:AH1345"/>
    <mergeCell ref="AI1345:AU1345"/>
    <mergeCell ref="AV1345:AY1345"/>
    <mergeCell ref="H1346:L1346"/>
    <mergeCell ref="M1346:Y1346"/>
    <mergeCell ref="Z1346:AC1346"/>
    <mergeCell ref="AD1346:AH1346"/>
    <mergeCell ref="AI1346:AU1346"/>
    <mergeCell ref="AV1346:AY1346"/>
    <mergeCell ref="H1347:L1347"/>
    <mergeCell ref="M1347:Y1347"/>
    <mergeCell ref="Z1347:AC1347"/>
    <mergeCell ref="AD1347:AH1347"/>
    <mergeCell ref="AI1347:AU1347"/>
    <mergeCell ref="AV1347:AY1347"/>
    <mergeCell ref="H1348:L1348"/>
    <mergeCell ref="M1348:Y1348"/>
    <mergeCell ref="Z1348:AC1348"/>
    <mergeCell ref="AD1348:AH1348"/>
    <mergeCell ref="AI1348:AU1348"/>
    <mergeCell ref="AV1348:AY1348"/>
    <mergeCell ref="H1349:L1349"/>
    <mergeCell ref="M1349:Y1349"/>
    <mergeCell ref="Z1349:AC1349"/>
    <mergeCell ref="AD1349:AH1349"/>
    <mergeCell ref="AI1349:AU1349"/>
    <mergeCell ref="AV1349:AY1349"/>
    <mergeCell ref="H1350:L1350"/>
    <mergeCell ref="M1350:Y1350"/>
    <mergeCell ref="Z1350:AC1350"/>
    <mergeCell ref="AD1350:AH1350"/>
    <mergeCell ref="AI1350:AU1350"/>
    <mergeCell ref="AV1350:AY1350"/>
    <mergeCell ref="H1351:L1351"/>
    <mergeCell ref="M1351:Y1351"/>
    <mergeCell ref="Z1351:AC1351"/>
    <mergeCell ref="AD1351:AH1351"/>
    <mergeCell ref="AI1351:AU1351"/>
    <mergeCell ref="AV1351:AY1351"/>
    <mergeCell ref="H1352:L1352"/>
    <mergeCell ref="M1352:Y1352"/>
    <mergeCell ref="Z1352:AC1352"/>
    <mergeCell ref="AD1352:AH1352"/>
    <mergeCell ref="AI1352:AU1352"/>
    <mergeCell ref="AV1352:AY1352"/>
    <mergeCell ref="H1353:AC1353"/>
    <mergeCell ref="AD1353:AY1353"/>
    <mergeCell ref="H1354:L1354"/>
    <mergeCell ref="M1354:Y1354"/>
    <mergeCell ref="Z1354:AC1354"/>
    <mergeCell ref="AD1354:AH1354"/>
    <mergeCell ref="AI1354:AU1354"/>
    <mergeCell ref="AV1354:AY1354"/>
    <mergeCell ref="H1355:L1355"/>
    <mergeCell ref="M1355:Y1355"/>
    <mergeCell ref="Z1355:AC1355"/>
    <mergeCell ref="AD1355:AH1355"/>
    <mergeCell ref="AI1355:AU1355"/>
    <mergeCell ref="AV1355:AY1355"/>
    <mergeCell ref="H1356:L1356"/>
    <mergeCell ref="M1356:Y1356"/>
    <mergeCell ref="Z1356:AC1356"/>
    <mergeCell ref="AD1356:AH1356"/>
    <mergeCell ref="AI1356:AU1356"/>
    <mergeCell ref="AV1356:AY1356"/>
    <mergeCell ref="H1357:L1357"/>
    <mergeCell ref="M1357:Y1357"/>
    <mergeCell ref="Z1357:AC1357"/>
    <mergeCell ref="AD1357:AH1357"/>
    <mergeCell ref="AI1357:AU1357"/>
    <mergeCell ref="AV1357:AY1357"/>
    <mergeCell ref="H1358:L1358"/>
    <mergeCell ref="M1358:Y1358"/>
    <mergeCell ref="Z1358:AC1358"/>
    <mergeCell ref="AD1358:AH1358"/>
    <mergeCell ref="AI1358:AU1358"/>
    <mergeCell ref="AV1358:AY1358"/>
    <mergeCell ref="H1359:L1359"/>
    <mergeCell ref="M1359:Y1359"/>
    <mergeCell ref="Z1359:AC1359"/>
    <mergeCell ref="AD1359:AH1359"/>
    <mergeCell ref="AI1359:AU1359"/>
    <mergeCell ref="AV1359:AY1359"/>
    <mergeCell ref="H1360:L1360"/>
    <mergeCell ref="M1360:Y1360"/>
    <mergeCell ref="Z1360:AC1360"/>
    <mergeCell ref="AD1360:AH1360"/>
    <mergeCell ref="AI1360:AU1360"/>
    <mergeCell ref="AV1360:AY1360"/>
    <mergeCell ref="H1361:L1361"/>
    <mergeCell ref="M1361:Y1361"/>
    <mergeCell ref="Z1361:AC1361"/>
    <mergeCell ref="AD1361:AH1361"/>
    <mergeCell ref="AI1361:AU1361"/>
    <mergeCell ref="AV1361:AY1361"/>
    <mergeCell ref="H1362:L1362"/>
    <mergeCell ref="M1362:Y1362"/>
    <mergeCell ref="Z1362:AC1362"/>
    <mergeCell ref="AD1362:AH1362"/>
    <mergeCell ref="AI1362:AU1362"/>
    <mergeCell ref="AV1362:AY1362"/>
    <mergeCell ref="H1363:L1363"/>
    <mergeCell ref="M1363:Y1363"/>
    <mergeCell ref="Z1363:AC1363"/>
    <mergeCell ref="AD1363:AH1363"/>
    <mergeCell ref="AI1363:AU1363"/>
    <mergeCell ref="AV1363:AY1363"/>
    <mergeCell ref="H1364:AC1364"/>
    <mergeCell ref="AD1364:AY1364"/>
    <mergeCell ref="H1365:L1365"/>
    <mergeCell ref="M1365:Y1365"/>
    <mergeCell ref="Z1365:AC1365"/>
    <mergeCell ref="AD1365:AH1365"/>
    <mergeCell ref="AI1365:AU1365"/>
    <mergeCell ref="AV1365:AY1365"/>
    <mergeCell ref="H1366:L1366"/>
    <mergeCell ref="M1366:Y1366"/>
    <mergeCell ref="Z1366:AC1366"/>
    <mergeCell ref="AD1366:AH1366"/>
    <mergeCell ref="AI1366:AU1366"/>
    <mergeCell ref="AV1366:AY1366"/>
    <mergeCell ref="H1367:L1367"/>
    <mergeCell ref="M1367:Y1367"/>
    <mergeCell ref="Z1367:AC1367"/>
    <mergeCell ref="AD1367:AH1367"/>
    <mergeCell ref="AI1367:AU1367"/>
    <mergeCell ref="AV1367:AY1367"/>
    <mergeCell ref="H1368:L1368"/>
    <mergeCell ref="M1368:Y1368"/>
    <mergeCell ref="Z1368:AC1368"/>
    <mergeCell ref="AD1368:AH1368"/>
    <mergeCell ref="AI1368:AU1368"/>
    <mergeCell ref="AV1368:AY1368"/>
    <mergeCell ref="H1369:L1369"/>
    <mergeCell ref="M1369:Y1369"/>
    <mergeCell ref="Z1369:AC1369"/>
    <mergeCell ref="AD1369:AH1369"/>
    <mergeCell ref="AI1369:AU1369"/>
    <mergeCell ref="AV1369:AY1369"/>
    <mergeCell ref="H1370:L1370"/>
    <mergeCell ref="M1370:Y1370"/>
    <mergeCell ref="Z1370:AC1370"/>
    <mergeCell ref="AD1370:AH1370"/>
    <mergeCell ref="AI1370:AU1370"/>
    <mergeCell ref="AV1370:AY1370"/>
    <mergeCell ref="H1371:L1371"/>
    <mergeCell ref="M1371:Y1371"/>
    <mergeCell ref="Z1371:AC1371"/>
    <mergeCell ref="AD1371:AH1371"/>
    <mergeCell ref="AI1371:AU1371"/>
    <mergeCell ref="AV1371:AY1371"/>
    <mergeCell ref="H1372:L1372"/>
    <mergeCell ref="M1372:Y1372"/>
    <mergeCell ref="Z1372:AC1372"/>
    <mergeCell ref="AD1372:AH1372"/>
    <mergeCell ref="AI1372:AU1372"/>
    <mergeCell ref="AV1372:AY1372"/>
    <mergeCell ref="H1373:L1373"/>
    <mergeCell ref="M1373:Y1373"/>
    <mergeCell ref="Z1373:AC1373"/>
    <mergeCell ref="AD1373:AH1373"/>
    <mergeCell ref="AI1373:AU1373"/>
    <mergeCell ref="AV1373:AY1373"/>
    <mergeCell ref="H1374:L1374"/>
    <mergeCell ref="M1374:Y1374"/>
    <mergeCell ref="Z1374:AC1374"/>
    <mergeCell ref="AD1374:AH1374"/>
    <mergeCell ref="AI1374:AU1374"/>
    <mergeCell ref="AV1374:AY1374"/>
    <mergeCell ref="H1375:AC1375"/>
    <mergeCell ref="AD1375:AY1375"/>
    <mergeCell ref="H1376:L1376"/>
    <mergeCell ref="M1376:Y1376"/>
    <mergeCell ref="Z1376:AC1376"/>
    <mergeCell ref="AD1376:AH1376"/>
    <mergeCell ref="AI1376:AU1376"/>
    <mergeCell ref="AV1376:AY1376"/>
    <mergeCell ref="H1377:L1377"/>
    <mergeCell ref="M1377:Y1377"/>
    <mergeCell ref="Z1377:AC1377"/>
    <mergeCell ref="AD1377:AH1377"/>
    <mergeCell ref="AI1377:AU1377"/>
    <mergeCell ref="AV1377:AY1377"/>
    <mergeCell ref="H1378:L1378"/>
    <mergeCell ref="M1378:Y1378"/>
    <mergeCell ref="Z1378:AC1378"/>
    <mergeCell ref="AD1378:AH1378"/>
    <mergeCell ref="AI1378:AU1378"/>
    <mergeCell ref="AV1378:AY1378"/>
    <mergeCell ref="H1379:L1379"/>
    <mergeCell ref="M1379:Y1379"/>
    <mergeCell ref="Z1379:AC1379"/>
    <mergeCell ref="AD1379:AH1379"/>
    <mergeCell ref="AI1379:AU1379"/>
    <mergeCell ref="AV1379:AY1379"/>
    <mergeCell ref="H1380:L1380"/>
    <mergeCell ref="M1380:Y1380"/>
    <mergeCell ref="Z1380:AC1380"/>
    <mergeCell ref="AD1380:AH1380"/>
    <mergeCell ref="AI1380:AU1380"/>
    <mergeCell ref="AV1380:AY1380"/>
    <mergeCell ref="H1381:L1381"/>
    <mergeCell ref="M1381:Y1381"/>
    <mergeCell ref="Z1381:AC1381"/>
    <mergeCell ref="AD1381:AH1381"/>
    <mergeCell ref="AI1381:AU1381"/>
    <mergeCell ref="AV1381:AY1381"/>
    <mergeCell ref="H1382:L1382"/>
    <mergeCell ref="M1382:Y1382"/>
    <mergeCell ref="Z1382:AC1382"/>
    <mergeCell ref="AD1382:AH1382"/>
    <mergeCell ref="AI1382:AU1382"/>
    <mergeCell ref="AV1382:AY1382"/>
    <mergeCell ref="H1383:L1383"/>
    <mergeCell ref="M1383:Y1383"/>
    <mergeCell ref="Z1383:AC1383"/>
    <mergeCell ref="AD1383:AH1383"/>
    <mergeCell ref="AI1383:AU1383"/>
    <mergeCell ref="AV1383:AY1383"/>
    <mergeCell ref="H1384:L1384"/>
    <mergeCell ref="M1384:Y1384"/>
    <mergeCell ref="Z1384:AC1384"/>
    <mergeCell ref="AD1384:AH1384"/>
    <mergeCell ref="AI1384:AU1384"/>
    <mergeCell ref="AV1384:AY1384"/>
    <mergeCell ref="H1385:L1385"/>
    <mergeCell ref="M1385:Y1385"/>
    <mergeCell ref="Z1385:AC1385"/>
    <mergeCell ref="AD1385:AH1385"/>
    <mergeCell ref="AI1385:AU1385"/>
    <mergeCell ref="AV1385:AY1385"/>
    <mergeCell ref="G1387:AX1387"/>
    <mergeCell ref="B1390:C1390"/>
    <mergeCell ref="D1390:M1390"/>
    <mergeCell ref="N1390:AK1390"/>
    <mergeCell ref="AL1390:AQ1390"/>
    <mergeCell ref="AR1390:AU1390"/>
    <mergeCell ref="AV1390:AX1390"/>
    <mergeCell ref="B1391:C1391"/>
    <mergeCell ref="D1391:M1391"/>
    <mergeCell ref="N1391:AK1391"/>
    <mergeCell ref="AL1391:AQ1391"/>
    <mergeCell ref="AR1391:AU1391"/>
    <mergeCell ref="AV1391:AX1391"/>
    <mergeCell ref="B1392:C1392"/>
    <mergeCell ref="D1392:M1392"/>
    <mergeCell ref="N1392:AK1392"/>
    <mergeCell ref="AL1392:AQ1392"/>
    <mergeCell ref="AR1392:AU1392"/>
    <mergeCell ref="AV1392:AX1392"/>
    <mergeCell ref="B1393:C1393"/>
    <mergeCell ref="D1393:M1393"/>
    <mergeCell ref="N1393:AK1393"/>
    <mergeCell ref="AL1393:AQ1393"/>
    <mergeCell ref="AR1393:AU1393"/>
    <mergeCell ref="AV1393:AX1393"/>
    <mergeCell ref="B1394:C1394"/>
    <mergeCell ref="D1394:M1394"/>
    <mergeCell ref="N1394:AK1394"/>
    <mergeCell ref="AL1394:AQ1394"/>
    <mergeCell ref="AR1394:AU1394"/>
    <mergeCell ref="AV1394:AX1394"/>
    <mergeCell ref="B1395:C1395"/>
    <mergeCell ref="D1395:M1395"/>
    <mergeCell ref="N1395:AK1395"/>
    <mergeCell ref="AL1395:AQ1395"/>
    <mergeCell ref="AR1395:AU1395"/>
    <mergeCell ref="AV1395:AX1395"/>
    <mergeCell ref="B1396:C1396"/>
    <mergeCell ref="D1396:M1396"/>
    <mergeCell ref="N1396:AK1396"/>
    <mergeCell ref="AL1396:AQ1396"/>
    <mergeCell ref="AR1396:AU1396"/>
    <mergeCell ref="AV1396:AX1396"/>
    <mergeCell ref="B1397:C1397"/>
    <mergeCell ref="D1397:M1397"/>
    <mergeCell ref="N1397:AK1397"/>
    <mergeCell ref="AL1397:AQ1397"/>
    <mergeCell ref="AR1397:AU1397"/>
    <mergeCell ref="AV1397:AX1397"/>
    <mergeCell ref="B1398:C1398"/>
    <mergeCell ref="D1398:M1398"/>
    <mergeCell ref="N1398:AK1398"/>
    <mergeCell ref="AL1398:AQ1398"/>
    <mergeCell ref="AR1398:AU1398"/>
    <mergeCell ref="AV1398:AX1398"/>
    <mergeCell ref="B1399:C1399"/>
    <mergeCell ref="D1399:M1399"/>
    <mergeCell ref="N1399:AK1399"/>
    <mergeCell ref="AL1399:AQ1399"/>
    <mergeCell ref="AR1399:AU1399"/>
    <mergeCell ref="AV1399:AX1399"/>
    <mergeCell ref="B1400:C1400"/>
    <mergeCell ref="D1400:M1400"/>
    <mergeCell ref="N1400:AK1400"/>
    <mergeCell ref="AL1400:AQ1400"/>
    <mergeCell ref="AR1400:AU1400"/>
    <mergeCell ref="AV1400:AX1400"/>
    <mergeCell ref="B1403:H1403"/>
    <mergeCell ref="I1403:Y1403"/>
    <mergeCell ref="B1404:H1404"/>
    <mergeCell ref="I1404:M1404"/>
    <mergeCell ref="N1404:T1404"/>
    <mergeCell ref="U1404:Y1404"/>
    <mergeCell ref="Z1404:AF1404"/>
    <mergeCell ref="AG1404:AK1404"/>
    <mergeCell ref="AL1404:AR1404"/>
    <mergeCell ref="AS1404:AW1404"/>
    <mergeCell ref="AR1410:AU1410"/>
    <mergeCell ref="AV1410:AX1410"/>
    <mergeCell ref="B1411:C1411"/>
    <mergeCell ref="D1411:M1411"/>
    <mergeCell ref="N1411:AK1411"/>
    <mergeCell ref="AL1411:AQ1411"/>
    <mergeCell ref="AR1411:AU1411"/>
    <mergeCell ref="AV1411:AX1411"/>
    <mergeCell ref="B1405:H1405"/>
    <mergeCell ref="I1405:M1405"/>
    <mergeCell ref="N1405:T1405"/>
    <mergeCell ref="U1405:Y1405"/>
    <mergeCell ref="Z1405:AF1405"/>
    <mergeCell ref="AG1405:AK1405"/>
    <mergeCell ref="AL1405:AR1405"/>
    <mergeCell ref="AS1405:AW1405"/>
    <mergeCell ref="B1407:C1407"/>
    <mergeCell ref="D1407:M1407"/>
    <mergeCell ref="N1407:AK1407"/>
    <mergeCell ref="AL1407:AQ1407"/>
    <mergeCell ref="AR1407:AU1407"/>
    <mergeCell ref="AV1407:AX1407"/>
    <mergeCell ref="B1408:C1408"/>
    <mergeCell ref="D1408:M1408"/>
    <mergeCell ref="N1408:AK1408"/>
    <mergeCell ref="AL1408:AQ1408"/>
    <mergeCell ref="AR1408:AU1408"/>
    <mergeCell ref="AV1408:AX1408"/>
    <mergeCell ref="B1416:C1416"/>
    <mergeCell ref="D1416:M1416"/>
    <mergeCell ref="N1416:AK1416"/>
    <mergeCell ref="AL1416:AQ1416"/>
    <mergeCell ref="AR1416:AU1416"/>
    <mergeCell ref="AV1416:AX1416"/>
    <mergeCell ref="B1417:C1417"/>
    <mergeCell ref="D1417:M1417"/>
    <mergeCell ref="N1417:AK1417"/>
    <mergeCell ref="AL1417:AQ1417"/>
    <mergeCell ref="AR1417:AU1417"/>
    <mergeCell ref="AV1417:AX1417"/>
    <mergeCell ref="B1412:C1412"/>
    <mergeCell ref="D1412:M1412"/>
    <mergeCell ref="N1412:AK1412"/>
    <mergeCell ref="AL1412:AQ1412"/>
    <mergeCell ref="AR1412:AU1412"/>
    <mergeCell ref="AV1412:AX1412"/>
    <mergeCell ref="B1413:C1413"/>
    <mergeCell ref="D1413:M1413"/>
    <mergeCell ref="N1413:AK1413"/>
    <mergeCell ref="AL1413:AQ1413"/>
    <mergeCell ref="AR1413:AU1413"/>
    <mergeCell ref="AV1413:AX1413"/>
    <mergeCell ref="B1414:C1414"/>
    <mergeCell ref="D1414:M1414"/>
    <mergeCell ref="N1414:AK1414"/>
    <mergeCell ref="AL1414:AQ1414"/>
    <mergeCell ref="AR1414:AU1414"/>
    <mergeCell ref="AV1414:AX1414"/>
    <mergeCell ref="D33:L33"/>
    <mergeCell ref="M33:R33"/>
    <mergeCell ref="S33:X33"/>
    <mergeCell ref="Y33:AY33"/>
    <mergeCell ref="D35:L35"/>
    <mergeCell ref="M35:R35"/>
    <mergeCell ref="S35:X35"/>
    <mergeCell ref="Y35:AY35"/>
    <mergeCell ref="D36:L36"/>
    <mergeCell ref="M36:R36"/>
    <mergeCell ref="S36:X36"/>
    <mergeCell ref="Y36:AY36"/>
    <mergeCell ref="D37:L37"/>
    <mergeCell ref="M37:R37"/>
    <mergeCell ref="S37:X37"/>
    <mergeCell ref="Y37:AY37"/>
    <mergeCell ref="B1415:C1415"/>
    <mergeCell ref="D1415:M1415"/>
    <mergeCell ref="N1415:AK1415"/>
    <mergeCell ref="AL1415:AQ1415"/>
    <mergeCell ref="AR1415:AU1415"/>
    <mergeCell ref="AV1415:AX1415"/>
    <mergeCell ref="B1409:C1409"/>
    <mergeCell ref="D1409:M1409"/>
    <mergeCell ref="N1409:AK1409"/>
    <mergeCell ref="AL1409:AQ1409"/>
    <mergeCell ref="AR1409:AU1409"/>
    <mergeCell ref="AV1409:AX1409"/>
    <mergeCell ref="B1410:C1410"/>
    <mergeCell ref="D1410:M1410"/>
    <mergeCell ref="N1410:AK1410"/>
    <mergeCell ref="AL1410:AQ1410"/>
  </mergeCells>
  <phoneticPr fontId="1"/>
  <pageMargins left="0.51181102362204722" right="0.39370078740157483" top="0.51181102362204722" bottom="0.15748031496062992" header="0.39370078740157483" footer="0.51181102362204722"/>
  <pageSetup paperSize="9" scale="70" fitToHeight="5" orientation="portrait" r:id="rId1"/>
  <headerFooter differentFirst="1" alignWithMargins="0"/>
  <rowBreaks count="47" manualBreakCount="47">
    <brk id="39" max="16383" man="1"/>
    <brk id="75" max="16383" man="1"/>
    <brk id="101" max="16383" man="1"/>
    <brk id="106" max="16383" man="1"/>
    <brk id="152" max="16383" man="1"/>
    <brk id="198" max="50" man="1"/>
    <brk id="242" max="50" man="1"/>
    <brk id="305" max="16383" man="1"/>
    <brk id="334" max="50" man="1"/>
    <brk id="339" max="16383" man="1"/>
    <brk id="385" max="50" man="1"/>
    <brk id="411" max="16383" man="1"/>
    <brk id="436" max="50" man="1"/>
    <brk id="441" max="16383" man="1"/>
    <brk id="487" max="50" man="1"/>
    <brk id="545" max="16383" man="1"/>
    <brk id="570" max="50" man="1"/>
    <brk id="575" max="16383" man="1"/>
    <brk id="621" max="50" man="1"/>
    <brk id="679" max="16383" man="1"/>
    <brk id="703" max="16383" man="1"/>
    <brk id="708" max="16383" man="1"/>
    <brk id="754" max="50" man="1"/>
    <brk id="786" max="16383" man="1"/>
    <brk id="811" max="50" man="1"/>
    <brk id="816" max="16383" man="1"/>
    <brk id="862" max="50" man="1"/>
    <brk id="894" max="16383" man="1"/>
    <brk id="919" max="50" man="1"/>
    <brk id="924" max="16383" man="1"/>
    <brk id="970" max="50" man="1"/>
    <brk id="1002" max="16383" man="1"/>
    <brk id="1027" max="50" man="1"/>
    <brk id="1032" max="16383" man="1"/>
    <brk id="1078" max="50" man="1"/>
    <brk id="1110" max="16383" man="1"/>
    <brk id="1135" max="50" man="1"/>
    <brk id="1140" max="16383" man="1"/>
    <brk id="1186" max="50" man="1"/>
    <brk id="1219" max="16383" man="1"/>
    <brk id="1244" max="50" man="1"/>
    <brk id="1249" max="16383" man="1"/>
    <brk id="1295" max="50" man="1"/>
    <brk id="1310" max="16383" man="1"/>
    <brk id="1335" max="16383" man="1"/>
    <brk id="1340" max="50" man="1"/>
    <brk id="1386" max="50" man="1"/>
  </rowBreaks>
  <drawing r:id="rId2"/>
</worksheet>
</file>

<file path=xl/worksheets/sheet5.xml><?xml version="1.0" encoding="utf-8"?>
<worksheet xmlns="http://schemas.openxmlformats.org/spreadsheetml/2006/main" xmlns:r="http://schemas.openxmlformats.org/officeDocument/2006/relationships">
  <dimension ref="A1:AY784"/>
  <sheetViews>
    <sheetView view="pageBreakPreview" zoomScale="84" zoomScaleNormal="75" zoomScaleSheetLayoutView="84" zoomScalePageLayoutView="30" workbookViewId="0">
      <selection activeCell="D66" sqref="D64:AY69"/>
    </sheetView>
  </sheetViews>
  <sheetFormatPr defaultRowHeight="13.5"/>
  <cols>
    <col min="1" max="2" width="2.25" style="1" customWidth="1"/>
    <col min="3" max="3" width="3.625" style="1" customWidth="1"/>
    <col min="4" max="6" width="2.25" style="1" customWidth="1"/>
    <col min="7" max="7" width="1.625" style="1" customWidth="1"/>
    <col min="8" max="25" width="2.25" style="1" customWidth="1"/>
    <col min="26" max="28" width="2.75" style="1" customWidth="1"/>
    <col min="29" max="34" width="2.25" style="1" customWidth="1"/>
    <col min="35" max="35" width="2.625" style="1" customWidth="1"/>
    <col min="36" max="36" width="3.5" style="1" customWidth="1"/>
    <col min="37" max="46" width="2.625" style="1" customWidth="1"/>
    <col min="47" max="47" width="3.5" style="1" customWidth="1"/>
    <col min="48" max="58" width="2.25" style="1" customWidth="1"/>
    <col min="59" max="16384" width="9" style="1"/>
  </cols>
  <sheetData>
    <row r="1" spans="1:51" ht="23.25" customHeight="1">
      <c r="A1" s="224"/>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70"/>
      <c r="AR1" s="270"/>
      <c r="AS1" s="270"/>
      <c r="AT1" s="270"/>
      <c r="AU1" s="270"/>
      <c r="AV1" s="270"/>
      <c r="AW1" s="270"/>
      <c r="AX1" s="2"/>
      <c r="AY1" s="224"/>
    </row>
    <row r="2" spans="1:51" ht="21.75" customHeight="1" thickBo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71" t="s">
        <v>0</v>
      </c>
      <c r="AL2" s="271"/>
      <c r="AM2" s="271"/>
      <c r="AN2" s="271"/>
      <c r="AO2" s="271"/>
      <c r="AP2" s="271"/>
      <c r="AQ2" s="271"/>
      <c r="AR2" s="271">
        <v>223</v>
      </c>
      <c r="AS2" s="271"/>
      <c r="AT2" s="271"/>
      <c r="AU2" s="271"/>
      <c r="AV2" s="271"/>
      <c r="AW2" s="271"/>
      <c r="AX2" s="271"/>
      <c r="AY2" s="271"/>
    </row>
    <row r="3" spans="1:51" ht="19.5" thickBot="1">
      <c r="A3" s="224"/>
      <c r="B3" s="272" t="s">
        <v>1</v>
      </c>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4"/>
    </row>
    <row r="4" spans="1:51" ht="21" customHeight="1">
      <c r="A4" s="224"/>
      <c r="B4" s="275" t="s">
        <v>2</v>
      </c>
      <c r="C4" s="276"/>
      <c r="D4" s="276"/>
      <c r="E4" s="276"/>
      <c r="F4" s="276"/>
      <c r="G4" s="276"/>
      <c r="H4" s="277" t="s">
        <v>450</v>
      </c>
      <c r="I4" s="278"/>
      <c r="J4" s="278"/>
      <c r="K4" s="278"/>
      <c r="L4" s="278"/>
      <c r="M4" s="278"/>
      <c r="N4" s="278"/>
      <c r="O4" s="278"/>
      <c r="P4" s="278"/>
      <c r="Q4" s="278"/>
      <c r="R4" s="278"/>
      <c r="S4" s="278"/>
      <c r="T4" s="278"/>
      <c r="U4" s="278"/>
      <c r="V4" s="278"/>
      <c r="W4" s="278"/>
      <c r="X4" s="278"/>
      <c r="Y4" s="278"/>
      <c r="Z4" s="279" t="s">
        <v>452</v>
      </c>
      <c r="AA4" s="280"/>
      <c r="AB4" s="280"/>
      <c r="AC4" s="280"/>
      <c r="AD4" s="280"/>
      <c r="AE4" s="281"/>
      <c r="AF4" s="826" t="s">
        <v>336</v>
      </c>
      <c r="AG4" s="826"/>
      <c r="AH4" s="826"/>
      <c r="AI4" s="826"/>
      <c r="AJ4" s="826"/>
      <c r="AK4" s="826"/>
      <c r="AL4" s="826"/>
      <c r="AM4" s="826"/>
      <c r="AN4" s="826"/>
      <c r="AO4" s="826"/>
      <c r="AP4" s="826"/>
      <c r="AQ4" s="832"/>
      <c r="AR4" s="283" t="s">
        <v>6</v>
      </c>
      <c r="AS4" s="282"/>
      <c r="AT4" s="282"/>
      <c r="AU4" s="282"/>
      <c r="AV4" s="282"/>
      <c r="AW4" s="282"/>
      <c r="AX4" s="282"/>
      <c r="AY4" s="284"/>
    </row>
    <row r="5" spans="1:51" ht="28.15" customHeight="1">
      <c r="A5" s="224"/>
      <c r="B5" s="285" t="s">
        <v>7</v>
      </c>
      <c r="C5" s="286"/>
      <c r="D5" s="286"/>
      <c r="E5" s="286"/>
      <c r="F5" s="286"/>
      <c r="G5" s="287"/>
      <c r="H5" s="288" t="s">
        <v>449</v>
      </c>
      <c r="I5" s="289"/>
      <c r="J5" s="289"/>
      <c r="K5" s="289"/>
      <c r="L5" s="289"/>
      <c r="M5" s="289"/>
      <c r="N5" s="289"/>
      <c r="O5" s="289"/>
      <c r="P5" s="289"/>
      <c r="Q5" s="289"/>
      <c r="R5" s="289"/>
      <c r="S5" s="289"/>
      <c r="T5" s="289"/>
      <c r="U5" s="289"/>
      <c r="V5" s="289"/>
      <c r="W5" s="290"/>
      <c r="X5" s="290"/>
      <c r="Y5" s="290"/>
      <c r="Z5" s="291" t="s">
        <v>8</v>
      </c>
      <c r="AA5" s="292"/>
      <c r="AB5" s="292"/>
      <c r="AC5" s="292"/>
      <c r="AD5" s="292"/>
      <c r="AE5" s="293"/>
      <c r="AF5" s="816" t="s">
        <v>334</v>
      </c>
      <c r="AG5" s="816"/>
      <c r="AH5" s="816"/>
      <c r="AI5" s="816"/>
      <c r="AJ5" s="816"/>
      <c r="AK5" s="816"/>
      <c r="AL5" s="816"/>
      <c r="AM5" s="816"/>
      <c r="AN5" s="816"/>
      <c r="AO5" s="816"/>
      <c r="AP5" s="816"/>
      <c r="AQ5" s="817"/>
      <c r="AR5" s="818" t="s">
        <v>333</v>
      </c>
      <c r="AS5" s="819"/>
      <c r="AT5" s="819"/>
      <c r="AU5" s="819"/>
      <c r="AV5" s="819"/>
      <c r="AW5" s="819"/>
      <c r="AX5" s="819"/>
      <c r="AY5" s="820"/>
    </row>
    <row r="6" spans="1:51" ht="30.75" customHeight="1">
      <c r="A6" s="224"/>
      <c r="B6" s="361" t="s">
        <v>11</v>
      </c>
      <c r="C6" s="362"/>
      <c r="D6" s="362"/>
      <c r="E6" s="362"/>
      <c r="F6" s="362"/>
      <c r="G6" s="362"/>
      <c r="H6" s="800" t="s">
        <v>12</v>
      </c>
      <c r="I6" s="801"/>
      <c r="J6" s="801"/>
      <c r="K6" s="801"/>
      <c r="L6" s="801"/>
      <c r="M6" s="801"/>
      <c r="N6" s="801"/>
      <c r="O6" s="801"/>
      <c r="P6" s="801"/>
      <c r="Q6" s="801"/>
      <c r="R6" s="801"/>
      <c r="S6" s="801"/>
      <c r="T6" s="801"/>
      <c r="U6" s="801"/>
      <c r="V6" s="801"/>
      <c r="W6" s="801"/>
      <c r="X6" s="801"/>
      <c r="Y6" s="801"/>
      <c r="Z6" s="364" t="s">
        <v>13</v>
      </c>
      <c r="AA6" s="365"/>
      <c r="AB6" s="365"/>
      <c r="AC6" s="365"/>
      <c r="AD6" s="365"/>
      <c r="AE6" s="366"/>
      <c r="AF6" s="828" t="s">
        <v>332</v>
      </c>
      <c r="AG6" s="828"/>
      <c r="AH6" s="828"/>
      <c r="AI6" s="828"/>
      <c r="AJ6" s="828"/>
      <c r="AK6" s="828"/>
      <c r="AL6" s="828"/>
      <c r="AM6" s="828"/>
      <c r="AN6" s="828"/>
      <c r="AO6" s="828"/>
      <c r="AP6" s="828"/>
      <c r="AQ6" s="828"/>
      <c r="AR6" s="801"/>
      <c r="AS6" s="801"/>
      <c r="AT6" s="801"/>
      <c r="AU6" s="801"/>
      <c r="AV6" s="801"/>
      <c r="AW6" s="801"/>
      <c r="AX6" s="801"/>
      <c r="AY6" s="829"/>
    </row>
    <row r="7" spans="1:51" ht="18" customHeight="1">
      <c r="A7" s="224"/>
      <c r="B7" s="370" t="s">
        <v>15</v>
      </c>
      <c r="C7" s="371"/>
      <c r="D7" s="371"/>
      <c r="E7" s="371"/>
      <c r="F7" s="371"/>
      <c r="G7" s="371"/>
      <c r="H7" s="925" t="s">
        <v>449</v>
      </c>
      <c r="I7" s="375"/>
      <c r="J7" s="375"/>
      <c r="K7" s="375"/>
      <c r="L7" s="375"/>
      <c r="M7" s="375"/>
      <c r="N7" s="375"/>
      <c r="O7" s="375"/>
      <c r="P7" s="375"/>
      <c r="Q7" s="375"/>
      <c r="R7" s="375"/>
      <c r="S7" s="375"/>
      <c r="T7" s="375"/>
      <c r="U7" s="375"/>
      <c r="V7" s="375"/>
      <c r="W7" s="376"/>
      <c r="X7" s="376"/>
      <c r="Y7" s="376"/>
      <c r="Z7" s="380" t="s">
        <v>1556</v>
      </c>
      <c r="AA7" s="368"/>
      <c r="AB7" s="368"/>
      <c r="AC7" s="368"/>
      <c r="AD7" s="368"/>
      <c r="AE7" s="381"/>
      <c r="AF7" s="1250" t="s">
        <v>449</v>
      </c>
      <c r="AG7" s="834"/>
      <c r="AH7" s="834"/>
      <c r="AI7" s="834"/>
      <c r="AJ7" s="834"/>
      <c r="AK7" s="834"/>
      <c r="AL7" s="834"/>
      <c r="AM7" s="834"/>
      <c r="AN7" s="834"/>
      <c r="AO7" s="834"/>
      <c r="AP7" s="834"/>
      <c r="AQ7" s="834"/>
      <c r="AR7" s="834"/>
      <c r="AS7" s="834"/>
      <c r="AT7" s="834"/>
      <c r="AU7" s="834"/>
      <c r="AV7" s="834"/>
      <c r="AW7" s="834"/>
      <c r="AX7" s="834"/>
      <c r="AY7" s="835"/>
    </row>
    <row r="8" spans="1:51" ht="24" customHeight="1">
      <c r="A8" s="224"/>
      <c r="B8" s="372"/>
      <c r="C8" s="373"/>
      <c r="D8" s="373"/>
      <c r="E8" s="373"/>
      <c r="F8" s="373"/>
      <c r="G8" s="373"/>
      <c r="H8" s="377"/>
      <c r="I8" s="378"/>
      <c r="J8" s="378"/>
      <c r="K8" s="378"/>
      <c r="L8" s="378"/>
      <c r="M8" s="378"/>
      <c r="N8" s="378"/>
      <c r="O8" s="378"/>
      <c r="P8" s="378"/>
      <c r="Q8" s="378"/>
      <c r="R8" s="378"/>
      <c r="S8" s="378"/>
      <c r="T8" s="378"/>
      <c r="U8" s="378"/>
      <c r="V8" s="378"/>
      <c r="W8" s="379"/>
      <c r="X8" s="379"/>
      <c r="Y8" s="379"/>
      <c r="Z8" s="382"/>
      <c r="AA8" s="368"/>
      <c r="AB8" s="368"/>
      <c r="AC8" s="368"/>
      <c r="AD8" s="368"/>
      <c r="AE8" s="381"/>
      <c r="AF8" s="836"/>
      <c r="AG8" s="836"/>
      <c r="AH8" s="836"/>
      <c r="AI8" s="836"/>
      <c r="AJ8" s="836"/>
      <c r="AK8" s="836"/>
      <c r="AL8" s="836"/>
      <c r="AM8" s="836"/>
      <c r="AN8" s="836"/>
      <c r="AO8" s="836"/>
      <c r="AP8" s="836"/>
      <c r="AQ8" s="836"/>
      <c r="AR8" s="836"/>
      <c r="AS8" s="836"/>
      <c r="AT8" s="836"/>
      <c r="AU8" s="836"/>
      <c r="AV8" s="836"/>
      <c r="AW8" s="836"/>
      <c r="AX8" s="836"/>
      <c r="AY8" s="837"/>
    </row>
    <row r="9" spans="1:51" ht="103.7" customHeight="1">
      <c r="A9" s="224"/>
      <c r="B9" s="298" t="s">
        <v>18</v>
      </c>
      <c r="C9" s="299"/>
      <c r="D9" s="299"/>
      <c r="E9" s="299"/>
      <c r="F9" s="299"/>
      <c r="G9" s="299"/>
      <c r="H9" s="1418" t="s">
        <v>448</v>
      </c>
      <c r="I9" s="1419"/>
      <c r="J9" s="1419"/>
      <c r="K9" s="1419"/>
      <c r="L9" s="1419"/>
      <c r="M9" s="1419"/>
      <c r="N9" s="1419"/>
      <c r="O9" s="1419"/>
      <c r="P9" s="1419"/>
      <c r="Q9" s="1419"/>
      <c r="R9" s="1419"/>
      <c r="S9" s="1419"/>
      <c r="T9" s="1419"/>
      <c r="U9" s="1419"/>
      <c r="V9" s="1419"/>
      <c r="W9" s="1419"/>
      <c r="X9" s="1419"/>
      <c r="Y9" s="1419"/>
      <c r="Z9" s="1419"/>
      <c r="AA9" s="1419"/>
      <c r="AB9" s="1419"/>
      <c r="AC9" s="1419"/>
      <c r="AD9" s="1419"/>
      <c r="AE9" s="1419"/>
      <c r="AF9" s="1419"/>
      <c r="AG9" s="1419"/>
      <c r="AH9" s="1419"/>
      <c r="AI9" s="1419"/>
      <c r="AJ9" s="1419"/>
      <c r="AK9" s="1419"/>
      <c r="AL9" s="1419"/>
      <c r="AM9" s="1419"/>
      <c r="AN9" s="1419"/>
      <c r="AO9" s="1419"/>
      <c r="AP9" s="1419"/>
      <c r="AQ9" s="1419"/>
      <c r="AR9" s="1419"/>
      <c r="AS9" s="1419"/>
      <c r="AT9" s="1419"/>
      <c r="AU9" s="1419"/>
      <c r="AV9" s="1419"/>
      <c r="AW9" s="1419"/>
      <c r="AX9" s="1419"/>
      <c r="AY9" s="1420"/>
    </row>
    <row r="10" spans="1:51" ht="137.25" customHeight="1">
      <c r="A10" s="224"/>
      <c r="B10" s="298" t="s">
        <v>20</v>
      </c>
      <c r="C10" s="299"/>
      <c r="D10" s="299"/>
      <c r="E10" s="299"/>
      <c r="F10" s="299"/>
      <c r="G10" s="299"/>
      <c r="H10" s="1418" t="s">
        <v>447</v>
      </c>
      <c r="I10" s="1419"/>
      <c r="J10" s="1419"/>
      <c r="K10" s="1419"/>
      <c r="L10" s="1419"/>
      <c r="M10" s="1419"/>
      <c r="N10" s="1419"/>
      <c r="O10" s="1419"/>
      <c r="P10" s="1419"/>
      <c r="Q10" s="1419"/>
      <c r="R10" s="1419"/>
      <c r="S10" s="1419"/>
      <c r="T10" s="1419"/>
      <c r="U10" s="1419"/>
      <c r="V10" s="1419"/>
      <c r="W10" s="1419"/>
      <c r="X10" s="1419"/>
      <c r="Y10" s="1419"/>
      <c r="Z10" s="1419"/>
      <c r="AA10" s="1419"/>
      <c r="AB10" s="1419"/>
      <c r="AC10" s="1419"/>
      <c r="AD10" s="1419"/>
      <c r="AE10" s="1419"/>
      <c r="AF10" s="1419"/>
      <c r="AG10" s="1419"/>
      <c r="AH10" s="1419"/>
      <c r="AI10" s="1419"/>
      <c r="AJ10" s="1419"/>
      <c r="AK10" s="1419"/>
      <c r="AL10" s="1419"/>
      <c r="AM10" s="1419"/>
      <c r="AN10" s="1419"/>
      <c r="AO10" s="1419"/>
      <c r="AP10" s="1419"/>
      <c r="AQ10" s="1419"/>
      <c r="AR10" s="1419"/>
      <c r="AS10" s="1419"/>
      <c r="AT10" s="1419"/>
      <c r="AU10" s="1419"/>
      <c r="AV10" s="1419"/>
      <c r="AW10" s="1419"/>
      <c r="AX10" s="1419"/>
      <c r="AY10" s="1420"/>
    </row>
    <row r="11" spans="1:51" ht="29.25" customHeight="1">
      <c r="A11" s="224"/>
      <c r="B11" s="298" t="s">
        <v>22</v>
      </c>
      <c r="C11" s="299"/>
      <c r="D11" s="299"/>
      <c r="E11" s="299"/>
      <c r="F11" s="299"/>
      <c r="G11" s="303"/>
      <c r="H11" s="304" t="s">
        <v>268</v>
      </c>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305"/>
      <c r="AW11" s="305"/>
      <c r="AX11" s="305"/>
      <c r="AY11" s="306"/>
    </row>
    <row r="12" spans="1:51" ht="21" customHeight="1">
      <c r="A12" s="224"/>
      <c r="B12" s="391" t="s">
        <v>24</v>
      </c>
      <c r="C12" s="392"/>
      <c r="D12" s="392"/>
      <c r="E12" s="392"/>
      <c r="F12" s="392"/>
      <c r="G12" s="393"/>
      <c r="H12" s="400"/>
      <c r="I12" s="401"/>
      <c r="J12" s="401"/>
      <c r="K12" s="401"/>
      <c r="L12" s="401"/>
      <c r="M12" s="401"/>
      <c r="N12" s="401"/>
      <c r="O12" s="401"/>
      <c r="P12" s="401"/>
      <c r="Q12" s="402" t="s">
        <v>25</v>
      </c>
      <c r="R12" s="403"/>
      <c r="S12" s="403"/>
      <c r="T12" s="403"/>
      <c r="U12" s="403"/>
      <c r="V12" s="403"/>
      <c r="W12" s="404"/>
      <c r="X12" s="402" t="s">
        <v>26</v>
      </c>
      <c r="Y12" s="403"/>
      <c r="Z12" s="403"/>
      <c r="AA12" s="403"/>
      <c r="AB12" s="403"/>
      <c r="AC12" s="403"/>
      <c r="AD12" s="404"/>
      <c r="AE12" s="402" t="s">
        <v>27</v>
      </c>
      <c r="AF12" s="403"/>
      <c r="AG12" s="403"/>
      <c r="AH12" s="403"/>
      <c r="AI12" s="403"/>
      <c r="AJ12" s="403"/>
      <c r="AK12" s="404"/>
      <c r="AL12" s="402" t="s">
        <v>28</v>
      </c>
      <c r="AM12" s="403"/>
      <c r="AN12" s="403"/>
      <c r="AO12" s="403"/>
      <c r="AP12" s="403"/>
      <c r="AQ12" s="403"/>
      <c r="AR12" s="404"/>
      <c r="AS12" s="402" t="s">
        <v>29</v>
      </c>
      <c r="AT12" s="403"/>
      <c r="AU12" s="403"/>
      <c r="AV12" s="403"/>
      <c r="AW12" s="403"/>
      <c r="AX12" s="403"/>
      <c r="AY12" s="426"/>
    </row>
    <row r="13" spans="1:51" ht="21" customHeight="1">
      <c r="A13" s="224"/>
      <c r="B13" s="394"/>
      <c r="C13" s="395"/>
      <c r="D13" s="395"/>
      <c r="E13" s="395"/>
      <c r="F13" s="395"/>
      <c r="G13" s="396"/>
      <c r="H13" s="413" t="s">
        <v>30</v>
      </c>
      <c r="I13" s="414"/>
      <c r="J13" s="427" t="s">
        <v>31</v>
      </c>
      <c r="K13" s="428"/>
      <c r="L13" s="428"/>
      <c r="M13" s="428"/>
      <c r="N13" s="428"/>
      <c r="O13" s="428"/>
      <c r="P13" s="429"/>
      <c r="Q13" s="430">
        <v>54</v>
      </c>
      <c r="R13" s="430"/>
      <c r="S13" s="430"/>
      <c r="T13" s="430"/>
      <c r="U13" s="430"/>
      <c r="V13" s="430"/>
      <c r="W13" s="430"/>
      <c r="X13" s="430">
        <v>59</v>
      </c>
      <c r="Y13" s="430"/>
      <c r="Z13" s="430"/>
      <c r="AA13" s="430"/>
      <c r="AB13" s="430"/>
      <c r="AC13" s="430"/>
      <c r="AD13" s="430"/>
      <c r="AE13" s="430">
        <v>57</v>
      </c>
      <c r="AF13" s="430"/>
      <c r="AG13" s="430"/>
      <c r="AH13" s="430"/>
      <c r="AI13" s="430"/>
      <c r="AJ13" s="430"/>
      <c r="AK13" s="430"/>
      <c r="AL13" s="430">
        <v>57</v>
      </c>
      <c r="AM13" s="430"/>
      <c r="AN13" s="430"/>
      <c r="AO13" s="430"/>
      <c r="AP13" s="430"/>
      <c r="AQ13" s="430"/>
      <c r="AR13" s="430"/>
      <c r="AS13" s="430">
        <v>52</v>
      </c>
      <c r="AT13" s="430"/>
      <c r="AU13" s="430"/>
      <c r="AV13" s="430"/>
      <c r="AW13" s="430"/>
      <c r="AX13" s="430"/>
      <c r="AY13" s="431"/>
    </row>
    <row r="14" spans="1:51" ht="21" customHeight="1">
      <c r="A14" s="224"/>
      <c r="B14" s="394"/>
      <c r="C14" s="395"/>
      <c r="D14" s="395"/>
      <c r="E14" s="395"/>
      <c r="F14" s="395"/>
      <c r="G14" s="396"/>
      <c r="H14" s="415"/>
      <c r="I14" s="416"/>
      <c r="J14" s="409" t="s">
        <v>32</v>
      </c>
      <c r="K14" s="410"/>
      <c r="L14" s="410"/>
      <c r="M14" s="410"/>
      <c r="N14" s="410"/>
      <c r="O14" s="410"/>
      <c r="P14" s="411"/>
      <c r="Q14" s="791" t="s">
        <v>1557</v>
      </c>
      <c r="R14" s="405"/>
      <c r="S14" s="405"/>
      <c r="T14" s="405"/>
      <c r="U14" s="405"/>
      <c r="V14" s="405"/>
      <c r="W14" s="405"/>
      <c r="X14" s="791" t="s">
        <v>322</v>
      </c>
      <c r="Y14" s="405"/>
      <c r="Z14" s="405"/>
      <c r="AA14" s="405"/>
      <c r="AB14" s="405"/>
      <c r="AC14" s="405"/>
      <c r="AD14" s="405"/>
      <c r="AE14" s="791" t="s">
        <v>322</v>
      </c>
      <c r="AF14" s="405"/>
      <c r="AG14" s="405"/>
      <c r="AH14" s="405"/>
      <c r="AI14" s="405"/>
      <c r="AJ14" s="405"/>
      <c r="AK14" s="405"/>
      <c r="AL14" s="405"/>
      <c r="AM14" s="405"/>
      <c r="AN14" s="405"/>
      <c r="AO14" s="405"/>
      <c r="AP14" s="405"/>
      <c r="AQ14" s="405"/>
      <c r="AR14" s="405"/>
      <c r="AS14" s="432"/>
      <c r="AT14" s="432"/>
      <c r="AU14" s="432"/>
      <c r="AV14" s="432"/>
      <c r="AW14" s="432"/>
      <c r="AX14" s="432"/>
      <c r="AY14" s="433"/>
    </row>
    <row r="15" spans="1:51" ht="24.75" customHeight="1">
      <c r="A15" s="224"/>
      <c r="B15" s="394"/>
      <c r="C15" s="395"/>
      <c r="D15" s="395"/>
      <c r="E15" s="395"/>
      <c r="F15" s="395"/>
      <c r="G15" s="396"/>
      <c r="H15" s="415"/>
      <c r="I15" s="416"/>
      <c r="J15" s="409" t="s">
        <v>34</v>
      </c>
      <c r="K15" s="410"/>
      <c r="L15" s="410"/>
      <c r="M15" s="410"/>
      <c r="N15" s="410"/>
      <c r="O15" s="410"/>
      <c r="P15" s="411"/>
      <c r="Q15" s="791" t="s">
        <v>322</v>
      </c>
      <c r="R15" s="405"/>
      <c r="S15" s="405"/>
      <c r="T15" s="405"/>
      <c r="U15" s="405"/>
      <c r="V15" s="405"/>
      <c r="W15" s="405"/>
      <c r="X15" s="791" t="s">
        <v>322</v>
      </c>
      <c r="Y15" s="405"/>
      <c r="Z15" s="405"/>
      <c r="AA15" s="405"/>
      <c r="AB15" s="405"/>
      <c r="AC15" s="405"/>
      <c r="AD15" s="405"/>
      <c r="AE15" s="791" t="s">
        <v>1558</v>
      </c>
      <c r="AF15" s="405"/>
      <c r="AG15" s="405"/>
      <c r="AH15" s="405"/>
      <c r="AI15" s="405"/>
      <c r="AJ15" s="405"/>
      <c r="AK15" s="405"/>
      <c r="AL15" s="405"/>
      <c r="AM15" s="405"/>
      <c r="AN15" s="405"/>
      <c r="AO15" s="405"/>
      <c r="AP15" s="405"/>
      <c r="AQ15" s="405"/>
      <c r="AR15" s="405"/>
      <c r="AS15" s="432"/>
      <c r="AT15" s="432"/>
      <c r="AU15" s="432"/>
      <c r="AV15" s="432"/>
      <c r="AW15" s="432"/>
      <c r="AX15" s="432"/>
      <c r="AY15" s="433"/>
    </row>
    <row r="16" spans="1:51" ht="24.75" customHeight="1">
      <c r="A16" s="224"/>
      <c r="B16" s="394"/>
      <c r="C16" s="395"/>
      <c r="D16" s="395"/>
      <c r="E16" s="395"/>
      <c r="F16" s="395"/>
      <c r="G16" s="396"/>
      <c r="H16" s="417"/>
      <c r="I16" s="418"/>
      <c r="J16" s="406" t="s">
        <v>35</v>
      </c>
      <c r="K16" s="407"/>
      <c r="L16" s="407"/>
      <c r="M16" s="407"/>
      <c r="N16" s="407"/>
      <c r="O16" s="407"/>
      <c r="P16" s="408"/>
      <c r="Q16" s="412">
        <v>54</v>
      </c>
      <c r="R16" s="412"/>
      <c r="S16" s="412"/>
      <c r="T16" s="412"/>
      <c r="U16" s="412"/>
      <c r="V16" s="412"/>
      <c r="W16" s="412"/>
      <c r="X16" s="412">
        <v>59</v>
      </c>
      <c r="Y16" s="412"/>
      <c r="Z16" s="412"/>
      <c r="AA16" s="412"/>
      <c r="AB16" s="412"/>
      <c r="AC16" s="412"/>
      <c r="AD16" s="412"/>
      <c r="AE16" s="412">
        <v>57</v>
      </c>
      <c r="AF16" s="412"/>
      <c r="AG16" s="412"/>
      <c r="AH16" s="412"/>
      <c r="AI16" s="412"/>
      <c r="AJ16" s="412"/>
      <c r="AK16" s="412"/>
      <c r="AL16" s="412">
        <v>57</v>
      </c>
      <c r="AM16" s="412"/>
      <c r="AN16" s="412"/>
      <c r="AO16" s="412"/>
      <c r="AP16" s="412"/>
      <c r="AQ16" s="412"/>
      <c r="AR16" s="412"/>
      <c r="AS16" s="412">
        <v>52</v>
      </c>
      <c r="AT16" s="412"/>
      <c r="AU16" s="412"/>
      <c r="AV16" s="412"/>
      <c r="AW16" s="412"/>
      <c r="AX16" s="412"/>
      <c r="AY16" s="789"/>
    </row>
    <row r="17" spans="1:51" ht="24.75" customHeight="1">
      <c r="A17" s="224"/>
      <c r="B17" s="394"/>
      <c r="C17" s="395"/>
      <c r="D17" s="395"/>
      <c r="E17" s="395"/>
      <c r="F17" s="395"/>
      <c r="G17" s="396"/>
      <c r="H17" s="419" t="s">
        <v>36</v>
      </c>
      <c r="I17" s="420"/>
      <c r="J17" s="420"/>
      <c r="K17" s="420"/>
      <c r="L17" s="420"/>
      <c r="M17" s="420"/>
      <c r="N17" s="420"/>
      <c r="O17" s="420"/>
      <c r="P17" s="420"/>
      <c r="Q17" s="421">
        <v>31</v>
      </c>
      <c r="R17" s="421"/>
      <c r="S17" s="421"/>
      <c r="T17" s="421"/>
      <c r="U17" s="421"/>
      <c r="V17" s="421"/>
      <c r="W17" s="421"/>
      <c r="X17" s="421">
        <v>31</v>
      </c>
      <c r="Y17" s="421"/>
      <c r="Z17" s="421"/>
      <c r="AA17" s="421"/>
      <c r="AB17" s="421"/>
      <c r="AC17" s="421"/>
      <c r="AD17" s="421"/>
      <c r="AE17" s="421">
        <v>30</v>
      </c>
      <c r="AF17" s="421"/>
      <c r="AG17" s="421"/>
      <c r="AH17" s="421"/>
      <c r="AI17" s="421"/>
      <c r="AJ17" s="421"/>
      <c r="AK17" s="421"/>
      <c r="AL17" s="389"/>
      <c r="AM17" s="389"/>
      <c r="AN17" s="389"/>
      <c r="AO17" s="389"/>
      <c r="AP17" s="389"/>
      <c r="AQ17" s="389"/>
      <c r="AR17" s="389"/>
      <c r="AS17" s="389"/>
      <c r="AT17" s="389"/>
      <c r="AU17" s="389"/>
      <c r="AV17" s="389"/>
      <c r="AW17" s="389"/>
      <c r="AX17" s="389"/>
      <c r="AY17" s="390"/>
    </row>
    <row r="18" spans="1:51" ht="24.75" customHeight="1">
      <c r="A18" s="224"/>
      <c r="B18" s="397"/>
      <c r="C18" s="398"/>
      <c r="D18" s="398"/>
      <c r="E18" s="398"/>
      <c r="F18" s="398"/>
      <c r="G18" s="399"/>
      <c r="H18" s="419" t="s">
        <v>37</v>
      </c>
      <c r="I18" s="420"/>
      <c r="J18" s="420"/>
      <c r="K18" s="420"/>
      <c r="L18" s="420"/>
      <c r="M18" s="420"/>
      <c r="N18" s="420"/>
      <c r="O18" s="420"/>
      <c r="P18" s="420"/>
      <c r="Q18" s="1384">
        <f>30995/53634</f>
        <v>0.57789834806279594</v>
      </c>
      <c r="R18" s="1384"/>
      <c r="S18" s="1384"/>
      <c r="T18" s="1384"/>
      <c r="U18" s="1384"/>
      <c r="V18" s="1384"/>
      <c r="W18" s="1384"/>
      <c r="X18" s="1384">
        <f>31937/59365</f>
        <v>0.53797692242904072</v>
      </c>
      <c r="Y18" s="1384"/>
      <c r="Z18" s="1384"/>
      <c r="AA18" s="1384"/>
      <c r="AB18" s="1384"/>
      <c r="AC18" s="1384"/>
      <c r="AD18" s="1384"/>
      <c r="AE18" s="1384">
        <f>29998/57146</f>
        <v>0.52493612851293181</v>
      </c>
      <c r="AF18" s="1384"/>
      <c r="AG18" s="1384"/>
      <c r="AH18" s="1384"/>
      <c r="AI18" s="1384"/>
      <c r="AJ18" s="1384"/>
      <c r="AK18" s="1384"/>
      <c r="AL18" s="389"/>
      <c r="AM18" s="389"/>
      <c r="AN18" s="389"/>
      <c r="AO18" s="389"/>
      <c r="AP18" s="389"/>
      <c r="AQ18" s="389"/>
      <c r="AR18" s="389"/>
      <c r="AS18" s="389"/>
      <c r="AT18" s="389"/>
      <c r="AU18" s="389"/>
      <c r="AV18" s="389"/>
      <c r="AW18" s="389"/>
      <c r="AX18" s="389"/>
      <c r="AY18" s="390"/>
    </row>
    <row r="19" spans="1:51" ht="31.7" customHeight="1">
      <c r="A19" s="224"/>
      <c r="B19" s="450" t="s">
        <v>38</v>
      </c>
      <c r="C19" s="451"/>
      <c r="D19" s="451"/>
      <c r="E19" s="451"/>
      <c r="F19" s="451"/>
      <c r="G19" s="452"/>
      <c r="H19" s="422" t="s">
        <v>39</v>
      </c>
      <c r="I19" s="403"/>
      <c r="J19" s="403"/>
      <c r="K19" s="403"/>
      <c r="L19" s="403"/>
      <c r="M19" s="403"/>
      <c r="N19" s="403"/>
      <c r="O19" s="403"/>
      <c r="P19" s="403"/>
      <c r="Q19" s="403"/>
      <c r="R19" s="403"/>
      <c r="S19" s="403"/>
      <c r="T19" s="403"/>
      <c r="U19" s="403"/>
      <c r="V19" s="403"/>
      <c r="W19" s="403"/>
      <c r="X19" s="403"/>
      <c r="Y19" s="404"/>
      <c r="Z19" s="446"/>
      <c r="AA19" s="447"/>
      <c r="AB19" s="448"/>
      <c r="AC19" s="402" t="s">
        <v>40</v>
      </c>
      <c r="AD19" s="403"/>
      <c r="AE19" s="404"/>
      <c r="AF19" s="449" t="s">
        <v>25</v>
      </c>
      <c r="AG19" s="449"/>
      <c r="AH19" s="449"/>
      <c r="AI19" s="449"/>
      <c r="AJ19" s="449"/>
      <c r="AK19" s="449" t="s">
        <v>26</v>
      </c>
      <c r="AL19" s="449"/>
      <c r="AM19" s="449"/>
      <c r="AN19" s="449"/>
      <c r="AO19" s="449"/>
      <c r="AP19" s="449" t="s">
        <v>27</v>
      </c>
      <c r="AQ19" s="449"/>
      <c r="AR19" s="449"/>
      <c r="AS19" s="449"/>
      <c r="AT19" s="449"/>
      <c r="AU19" s="297" t="s">
        <v>446</v>
      </c>
      <c r="AV19" s="449"/>
      <c r="AW19" s="449"/>
      <c r="AX19" s="449"/>
      <c r="AY19" s="458"/>
    </row>
    <row r="20" spans="1:51" ht="56.25" customHeight="1">
      <c r="A20" s="224"/>
      <c r="B20" s="453"/>
      <c r="C20" s="451"/>
      <c r="D20" s="451"/>
      <c r="E20" s="451"/>
      <c r="F20" s="451"/>
      <c r="G20" s="452"/>
      <c r="H20" s="1429" t="s">
        <v>445</v>
      </c>
      <c r="I20" s="1430"/>
      <c r="J20" s="1430"/>
      <c r="K20" s="1430"/>
      <c r="L20" s="1430"/>
      <c r="M20" s="1430"/>
      <c r="N20" s="1430"/>
      <c r="O20" s="1430"/>
      <c r="P20" s="1430"/>
      <c r="Q20" s="1430"/>
      <c r="R20" s="1430"/>
      <c r="S20" s="1430"/>
      <c r="T20" s="1430"/>
      <c r="U20" s="1430"/>
      <c r="V20" s="1430"/>
      <c r="W20" s="1430"/>
      <c r="X20" s="1430"/>
      <c r="Y20" s="1431"/>
      <c r="Z20" s="528" t="s">
        <v>43</v>
      </c>
      <c r="AA20" s="529"/>
      <c r="AB20" s="530"/>
      <c r="AC20" s="506" t="s">
        <v>437</v>
      </c>
      <c r="AD20" s="507"/>
      <c r="AE20" s="508"/>
      <c r="AF20" s="1424">
        <v>21500</v>
      </c>
      <c r="AG20" s="1424"/>
      <c r="AH20" s="1424"/>
      <c r="AI20" s="1424"/>
      <c r="AJ20" s="1424"/>
      <c r="AK20" s="1424">
        <v>40000</v>
      </c>
      <c r="AL20" s="1424"/>
      <c r="AM20" s="1424"/>
      <c r="AN20" s="1424"/>
      <c r="AO20" s="1424"/>
      <c r="AP20" s="1424">
        <v>25000</v>
      </c>
      <c r="AQ20" s="1424"/>
      <c r="AR20" s="1424"/>
      <c r="AS20" s="1424"/>
      <c r="AT20" s="1424"/>
      <c r="AU20" s="1426">
        <v>33600</v>
      </c>
      <c r="AV20" s="1427"/>
      <c r="AW20" s="1427"/>
      <c r="AX20" s="1427"/>
      <c r="AY20" s="1428"/>
    </row>
    <row r="21" spans="1:51" ht="56.25" customHeight="1">
      <c r="A21" s="224"/>
      <c r="B21" s="454"/>
      <c r="C21" s="455"/>
      <c r="D21" s="455"/>
      <c r="E21" s="455"/>
      <c r="F21" s="455"/>
      <c r="G21" s="456"/>
      <c r="H21" s="1339" t="s">
        <v>444</v>
      </c>
      <c r="I21" s="1340"/>
      <c r="J21" s="1340"/>
      <c r="K21" s="1340"/>
      <c r="L21" s="1340"/>
      <c r="M21" s="1340"/>
      <c r="N21" s="1340"/>
      <c r="O21" s="1340"/>
      <c r="P21" s="1340"/>
      <c r="Q21" s="1340"/>
      <c r="R21" s="1340"/>
      <c r="S21" s="1340"/>
      <c r="T21" s="1340"/>
      <c r="U21" s="1340"/>
      <c r="V21" s="1340"/>
      <c r="W21" s="1340"/>
      <c r="X21" s="1340"/>
      <c r="Y21" s="1341"/>
      <c r="Z21" s="1322"/>
      <c r="AA21" s="1323"/>
      <c r="AB21" s="1324"/>
      <c r="AC21" s="1337" t="s">
        <v>443</v>
      </c>
      <c r="AD21" s="1338"/>
      <c r="AE21" s="1338"/>
      <c r="AF21" s="1317">
        <v>45</v>
      </c>
      <c r="AG21" s="1317"/>
      <c r="AH21" s="1317"/>
      <c r="AI21" s="1317"/>
      <c r="AJ21" s="1317"/>
      <c r="AK21" s="1317">
        <v>46</v>
      </c>
      <c r="AL21" s="1317"/>
      <c r="AM21" s="1317"/>
      <c r="AN21" s="1317"/>
      <c r="AO21" s="1317"/>
      <c r="AP21" s="1317">
        <v>50</v>
      </c>
      <c r="AQ21" s="1317"/>
      <c r="AR21" s="1317"/>
      <c r="AS21" s="1317"/>
      <c r="AT21" s="1317"/>
      <c r="AU21" s="1329">
        <v>50</v>
      </c>
      <c r="AV21" s="1329"/>
      <c r="AW21" s="1329"/>
      <c r="AX21" s="1329"/>
      <c r="AY21" s="1330"/>
    </row>
    <row r="22" spans="1:51" ht="56.25" customHeight="1">
      <c r="A22" s="224"/>
      <c r="B22" s="454"/>
      <c r="C22" s="455"/>
      <c r="D22" s="455"/>
      <c r="E22" s="455"/>
      <c r="F22" s="455"/>
      <c r="G22" s="456"/>
      <c r="H22" s="1339" t="s">
        <v>442</v>
      </c>
      <c r="I22" s="1340"/>
      <c r="J22" s="1340"/>
      <c r="K22" s="1340"/>
      <c r="L22" s="1340"/>
      <c r="M22" s="1340"/>
      <c r="N22" s="1340"/>
      <c r="O22" s="1340"/>
      <c r="P22" s="1340"/>
      <c r="Q22" s="1340"/>
      <c r="R22" s="1340"/>
      <c r="S22" s="1340"/>
      <c r="T22" s="1340"/>
      <c r="U22" s="1340"/>
      <c r="V22" s="1340"/>
      <c r="W22" s="1340"/>
      <c r="X22" s="1340"/>
      <c r="Y22" s="1341"/>
      <c r="Z22" s="1322"/>
      <c r="AA22" s="1323"/>
      <c r="AB22" s="1324"/>
      <c r="AC22" s="1337" t="s">
        <v>441</v>
      </c>
      <c r="AD22" s="1338"/>
      <c r="AE22" s="1338"/>
      <c r="AF22" s="1317">
        <v>28</v>
      </c>
      <c r="AG22" s="1317"/>
      <c r="AH22" s="1317"/>
      <c r="AI22" s="1317"/>
      <c r="AJ22" s="1317"/>
      <c r="AK22" s="1317">
        <v>31</v>
      </c>
      <c r="AL22" s="1317"/>
      <c r="AM22" s="1317"/>
      <c r="AN22" s="1317"/>
      <c r="AO22" s="1317"/>
      <c r="AP22" s="1317">
        <v>40</v>
      </c>
      <c r="AQ22" s="1317"/>
      <c r="AR22" s="1317"/>
      <c r="AS22" s="1317"/>
      <c r="AT22" s="1317"/>
      <c r="AU22" s="1329">
        <v>30</v>
      </c>
      <c r="AV22" s="1329"/>
      <c r="AW22" s="1329"/>
      <c r="AX22" s="1329"/>
      <c r="AY22" s="1330"/>
    </row>
    <row r="23" spans="1:51" ht="56.25" customHeight="1">
      <c r="A23" s="224"/>
      <c r="B23" s="454"/>
      <c r="C23" s="455"/>
      <c r="D23" s="455"/>
      <c r="E23" s="455"/>
      <c r="F23" s="455"/>
      <c r="G23" s="456"/>
      <c r="H23" s="1339" t="s">
        <v>440</v>
      </c>
      <c r="I23" s="1340"/>
      <c r="J23" s="1340"/>
      <c r="K23" s="1340"/>
      <c r="L23" s="1340"/>
      <c r="M23" s="1340"/>
      <c r="N23" s="1340"/>
      <c r="O23" s="1340"/>
      <c r="P23" s="1340"/>
      <c r="Q23" s="1340"/>
      <c r="R23" s="1340"/>
      <c r="S23" s="1340"/>
      <c r="T23" s="1340"/>
      <c r="U23" s="1340"/>
      <c r="V23" s="1340"/>
      <c r="W23" s="1340"/>
      <c r="X23" s="1340"/>
      <c r="Y23" s="1341"/>
      <c r="Z23" s="1334"/>
      <c r="AA23" s="1335"/>
      <c r="AB23" s="1336"/>
      <c r="AC23" s="1342" t="s">
        <v>439</v>
      </c>
      <c r="AD23" s="1343"/>
      <c r="AE23" s="1343"/>
      <c r="AF23" s="1331">
        <v>73</v>
      </c>
      <c r="AG23" s="1331"/>
      <c r="AH23" s="1331"/>
      <c r="AI23" s="1331"/>
      <c r="AJ23" s="1331"/>
      <c r="AK23" s="1331">
        <v>25</v>
      </c>
      <c r="AL23" s="1331"/>
      <c r="AM23" s="1331"/>
      <c r="AN23" s="1331"/>
      <c r="AO23" s="1331"/>
      <c r="AP23" s="1331">
        <v>55</v>
      </c>
      <c r="AQ23" s="1331"/>
      <c r="AR23" s="1331"/>
      <c r="AS23" s="1331"/>
      <c r="AT23" s="1331"/>
      <c r="AU23" s="1332">
        <v>75</v>
      </c>
      <c r="AV23" s="1332"/>
      <c r="AW23" s="1332"/>
      <c r="AX23" s="1332"/>
      <c r="AY23" s="1333"/>
    </row>
    <row r="24" spans="1:51" ht="31.7" customHeight="1">
      <c r="A24" s="224"/>
      <c r="B24" s="512" t="s">
        <v>47</v>
      </c>
      <c r="C24" s="513"/>
      <c r="D24" s="513"/>
      <c r="E24" s="513"/>
      <c r="F24" s="513"/>
      <c r="G24" s="514"/>
      <c r="H24" s="1417" t="s">
        <v>48</v>
      </c>
      <c r="I24" s="1165"/>
      <c r="J24" s="1165"/>
      <c r="K24" s="1165"/>
      <c r="L24" s="1165"/>
      <c r="M24" s="1165"/>
      <c r="N24" s="1165"/>
      <c r="O24" s="1165"/>
      <c r="P24" s="1165"/>
      <c r="Q24" s="1165"/>
      <c r="R24" s="1165"/>
      <c r="S24" s="1165"/>
      <c r="T24" s="1165"/>
      <c r="U24" s="1165"/>
      <c r="V24" s="1165"/>
      <c r="W24" s="1165"/>
      <c r="X24" s="1165"/>
      <c r="Y24" s="1166"/>
      <c r="Z24" s="446"/>
      <c r="AA24" s="447"/>
      <c r="AB24" s="448"/>
      <c r="AC24" s="402" t="s">
        <v>40</v>
      </c>
      <c r="AD24" s="403"/>
      <c r="AE24" s="404"/>
      <c r="AF24" s="449" t="s">
        <v>25</v>
      </c>
      <c r="AG24" s="449"/>
      <c r="AH24" s="449"/>
      <c r="AI24" s="449"/>
      <c r="AJ24" s="449"/>
      <c r="AK24" s="449" t="s">
        <v>26</v>
      </c>
      <c r="AL24" s="449"/>
      <c r="AM24" s="449"/>
      <c r="AN24" s="449"/>
      <c r="AO24" s="449"/>
      <c r="AP24" s="449" t="s">
        <v>27</v>
      </c>
      <c r="AQ24" s="449"/>
      <c r="AR24" s="449"/>
      <c r="AS24" s="449"/>
      <c r="AT24" s="449"/>
      <c r="AU24" s="423" t="s">
        <v>49</v>
      </c>
      <c r="AV24" s="424"/>
      <c r="AW24" s="424"/>
      <c r="AX24" s="424"/>
      <c r="AY24" s="425"/>
    </row>
    <row r="25" spans="1:51" ht="39.75" customHeight="1">
      <c r="A25" s="224"/>
      <c r="B25" s="313"/>
      <c r="C25" s="314"/>
      <c r="D25" s="314"/>
      <c r="E25" s="314"/>
      <c r="F25" s="314"/>
      <c r="G25" s="315"/>
      <c r="H25" s="1445" t="s">
        <v>438</v>
      </c>
      <c r="I25" s="1446"/>
      <c r="J25" s="1446"/>
      <c r="K25" s="1446"/>
      <c r="L25" s="1446"/>
      <c r="M25" s="1446"/>
      <c r="N25" s="1446"/>
      <c r="O25" s="1446"/>
      <c r="P25" s="1446"/>
      <c r="Q25" s="1446"/>
      <c r="R25" s="1446"/>
      <c r="S25" s="1446"/>
      <c r="T25" s="1446"/>
      <c r="U25" s="1446"/>
      <c r="V25" s="1446"/>
      <c r="W25" s="1446"/>
      <c r="X25" s="1446"/>
      <c r="Y25" s="1447"/>
      <c r="Z25" s="500" t="s">
        <v>51</v>
      </c>
      <c r="AA25" s="1296"/>
      <c r="AB25" s="1297"/>
      <c r="AC25" s="506" t="s">
        <v>437</v>
      </c>
      <c r="AD25" s="834"/>
      <c r="AE25" s="896"/>
      <c r="AF25" s="1424">
        <v>21500</v>
      </c>
      <c r="AG25" s="1424"/>
      <c r="AH25" s="1424"/>
      <c r="AI25" s="1424"/>
      <c r="AJ25" s="1424"/>
      <c r="AK25" s="1424">
        <v>40000</v>
      </c>
      <c r="AL25" s="1424"/>
      <c r="AM25" s="1424"/>
      <c r="AN25" s="1424"/>
      <c r="AO25" s="1424"/>
      <c r="AP25" s="1425">
        <v>25000</v>
      </c>
      <c r="AQ25" s="1425"/>
      <c r="AR25" s="1425"/>
      <c r="AS25" s="1425"/>
      <c r="AT25" s="1425"/>
      <c r="AU25" s="518" t="s">
        <v>430</v>
      </c>
      <c r="AV25" s="519"/>
      <c r="AW25" s="519"/>
      <c r="AX25" s="519"/>
      <c r="AY25" s="520"/>
    </row>
    <row r="26" spans="1:51" ht="26.85" customHeight="1">
      <c r="A26" s="224"/>
      <c r="B26" s="313"/>
      <c r="C26" s="314"/>
      <c r="D26" s="314"/>
      <c r="E26" s="314"/>
      <c r="F26" s="314"/>
      <c r="G26" s="315"/>
      <c r="H26" s="1448"/>
      <c r="I26" s="1449"/>
      <c r="J26" s="1449"/>
      <c r="K26" s="1449"/>
      <c r="L26" s="1449"/>
      <c r="M26" s="1449"/>
      <c r="N26" s="1449"/>
      <c r="O26" s="1449"/>
      <c r="P26" s="1449"/>
      <c r="Q26" s="1449"/>
      <c r="R26" s="1449"/>
      <c r="S26" s="1449"/>
      <c r="T26" s="1449"/>
      <c r="U26" s="1449"/>
      <c r="V26" s="1449"/>
      <c r="W26" s="1449"/>
      <c r="X26" s="1449"/>
      <c r="Y26" s="1450"/>
      <c r="Z26" s="1298"/>
      <c r="AA26" s="1299"/>
      <c r="AB26" s="1300"/>
      <c r="AC26" s="1421"/>
      <c r="AD26" s="1422"/>
      <c r="AE26" s="1423"/>
      <c r="AF26" s="1432"/>
      <c r="AG26" s="1433"/>
      <c r="AH26" s="1433"/>
      <c r="AI26" s="1433"/>
      <c r="AJ26" s="1434"/>
      <c r="AK26" s="1435">
        <v>40000</v>
      </c>
      <c r="AL26" s="1436"/>
      <c r="AM26" s="1436"/>
      <c r="AN26" s="1436"/>
      <c r="AO26" s="1437"/>
      <c r="AP26" s="1435">
        <v>33600</v>
      </c>
      <c r="AQ26" s="1436"/>
      <c r="AR26" s="1436"/>
      <c r="AS26" s="1436"/>
      <c r="AT26" s="1437"/>
      <c r="AU26" s="1435">
        <v>33600</v>
      </c>
      <c r="AV26" s="1436"/>
      <c r="AW26" s="1436"/>
      <c r="AX26" s="1436"/>
      <c r="AY26" s="1438"/>
    </row>
    <row r="27" spans="1:51" ht="39.75" customHeight="1">
      <c r="A27" s="224"/>
      <c r="B27" s="313"/>
      <c r="C27" s="314"/>
      <c r="D27" s="314"/>
      <c r="E27" s="314"/>
      <c r="F27" s="314"/>
      <c r="G27" s="315"/>
      <c r="H27" s="1306" t="s">
        <v>436</v>
      </c>
      <c r="I27" s="1294"/>
      <c r="J27" s="1294"/>
      <c r="K27" s="1294"/>
      <c r="L27" s="1294"/>
      <c r="M27" s="1294"/>
      <c r="N27" s="1294"/>
      <c r="O27" s="1294"/>
      <c r="P27" s="1294"/>
      <c r="Q27" s="1294"/>
      <c r="R27" s="1294"/>
      <c r="S27" s="1294"/>
      <c r="T27" s="1294"/>
      <c r="U27" s="1294"/>
      <c r="V27" s="1294"/>
      <c r="W27" s="1294"/>
      <c r="X27" s="1294"/>
      <c r="Y27" s="1307"/>
      <c r="Z27" s="1298"/>
      <c r="AA27" s="1299"/>
      <c r="AB27" s="1300"/>
      <c r="AC27" s="1337" t="s">
        <v>435</v>
      </c>
      <c r="AD27" s="1338"/>
      <c r="AE27" s="1338"/>
      <c r="AF27" s="1317">
        <v>1</v>
      </c>
      <c r="AG27" s="1317"/>
      <c r="AH27" s="1317"/>
      <c r="AI27" s="1317"/>
      <c r="AJ27" s="1317"/>
      <c r="AK27" s="1317">
        <v>1</v>
      </c>
      <c r="AL27" s="1317"/>
      <c r="AM27" s="1317"/>
      <c r="AN27" s="1317"/>
      <c r="AO27" s="1317"/>
      <c r="AP27" s="1329">
        <v>1</v>
      </c>
      <c r="AQ27" s="1329"/>
      <c r="AR27" s="1329"/>
      <c r="AS27" s="1329"/>
      <c r="AT27" s="1329"/>
      <c r="AU27" s="1329" t="s">
        <v>430</v>
      </c>
      <c r="AV27" s="1329"/>
      <c r="AW27" s="1329"/>
      <c r="AX27" s="1329"/>
      <c r="AY27" s="1330"/>
    </row>
    <row r="28" spans="1:51" ht="26.85" customHeight="1">
      <c r="A28" s="224"/>
      <c r="B28" s="313"/>
      <c r="C28" s="314"/>
      <c r="D28" s="314"/>
      <c r="E28" s="314"/>
      <c r="F28" s="314"/>
      <c r="G28" s="315"/>
      <c r="H28" s="1306"/>
      <c r="I28" s="1294"/>
      <c r="J28" s="1294"/>
      <c r="K28" s="1294"/>
      <c r="L28" s="1294"/>
      <c r="M28" s="1294"/>
      <c r="N28" s="1294"/>
      <c r="O28" s="1294"/>
      <c r="P28" s="1294"/>
      <c r="Q28" s="1294"/>
      <c r="R28" s="1294"/>
      <c r="S28" s="1294"/>
      <c r="T28" s="1294"/>
      <c r="U28" s="1294"/>
      <c r="V28" s="1294"/>
      <c r="W28" s="1294"/>
      <c r="X28" s="1294"/>
      <c r="Y28" s="1307"/>
      <c r="Z28" s="1298"/>
      <c r="AA28" s="1299"/>
      <c r="AB28" s="1300"/>
      <c r="AC28" s="1338"/>
      <c r="AD28" s="1338"/>
      <c r="AE28" s="1338"/>
      <c r="AF28" s="1317"/>
      <c r="AG28" s="1317"/>
      <c r="AH28" s="1317"/>
      <c r="AI28" s="1317"/>
      <c r="AJ28" s="1317"/>
      <c r="AK28" s="1304">
        <v>1</v>
      </c>
      <c r="AL28" s="1304"/>
      <c r="AM28" s="1304"/>
      <c r="AN28" s="1304"/>
      <c r="AO28" s="1304"/>
      <c r="AP28" s="1304">
        <v>1</v>
      </c>
      <c r="AQ28" s="1304"/>
      <c r="AR28" s="1304"/>
      <c r="AS28" s="1304"/>
      <c r="AT28" s="1304"/>
      <c r="AU28" s="1304">
        <v>1</v>
      </c>
      <c r="AV28" s="1304"/>
      <c r="AW28" s="1304"/>
      <c r="AX28" s="1304"/>
      <c r="AY28" s="1305"/>
    </row>
    <row r="29" spans="1:51" ht="39.75" customHeight="1">
      <c r="A29" s="224"/>
      <c r="B29" s="313"/>
      <c r="C29" s="314"/>
      <c r="D29" s="314"/>
      <c r="E29" s="314"/>
      <c r="F29" s="314"/>
      <c r="G29" s="315"/>
      <c r="H29" s="1306" t="s">
        <v>434</v>
      </c>
      <c r="I29" s="1294"/>
      <c r="J29" s="1294"/>
      <c r="K29" s="1294"/>
      <c r="L29" s="1294"/>
      <c r="M29" s="1294"/>
      <c r="N29" s="1294"/>
      <c r="O29" s="1294"/>
      <c r="P29" s="1294"/>
      <c r="Q29" s="1294"/>
      <c r="R29" s="1294"/>
      <c r="S29" s="1294"/>
      <c r="T29" s="1294"/>
      <c r="U29" s="1294"/>
      <c r="V29" s="1294"/>
      <c r="W29" s="1294"/>
      <c r="X29" s="1294"/>
      <c r="Y29" s="1307"/>
      <c r="Z29" s="1298"/>
      <c r="AA29" s="1299"/>
      <c r="AB29" s="1300"/>
      <c r="AC29" s="1451" t="s">
        <v>433</v>
      </c>
      <c r="AD29" s="1452"/>
      <c r="AE29" s="1452"/>
      <c r="AF29" s="1317">
        <v>1</v>
      </c>
      <c r="AG29" s="1317"/>
      <c r="AH29" s="1317"/>
      <c r="AI29" s="1317"/>
      <c r="AJ29" s="1317"/>
      <c r="AK29" s="1317">
        <v>1</v>
      </c>
      <c r="AL29" s="1317"/>
      <c r="AM29" s="1317"/>
      <c r="AN29" s="1317"/>
      <c r="AO29" s="1317"/>
      <c r="AP29" s="1329">
        <v>1</v>
      </c>
      <c r="AQ29" s="1329"/>
      <c r="AR29" s="1329"/>
      <c r="AS29" s="1329"/>
      <c r="AT29" s="1329"/>
      <c r="AU29" s="1329" t="s">
        <v>430</v>
      </c>
      <c r="AV29" s="1329"/>
      <c r="AW29" s="1329"/>
      <c r="AX29" s="1329"/>
      <c r="AY29" s="1330"/>
    </row>
    <row r="30" spans="1:51" ht="26.85" customHeight="1">
      <c r="A30" s="224"/>
      <c r="B30" s="313"/>
      <c r="C30" s="314"/>
      <c r="D30" s="314"/>
      <c r="E30" s="314"/>
      <c r="F30" s="314"/>
      <c r="G30" s="315"/>
      <c r="H30" s="1306"/>
      <c r="I30" s="1294"/>
      <c r="J30" s="1294"/>
      <c r="K30" s="1294"/>
      <c r="L30" s="1294"/>
      <c r="M30" s="1294"/>
      <c r="N30" s="1294"/>
      <c r="O30" s="1294"/>
      <c r="P30" s="1294"/>
      <c r="Q30" s="1294"/>
      <c r="R30" s="1294"/>
      <c r="S30" s="1294"/>
      <c r="T30" s="1294"/>
      <c r="U30" s="1294"/>
      <c r="V30" s="1294"/>
      <c r="W30" s="1294"/>
      <c r="X30" s="1294"/>
      <c r="Y30" s="1307"/>
      <c r="Z30" s="1298"/>
      <c r="AA30" s="1299"/>
      <c r="AB30" s="1300"/>
      <c r="AC30" s="1452"/>
      <c r="AD30" s="1452"/>
      <c r="AE30" s="1452"/>
      <c r="AF30" s="1317"/>
      <c r="AG30" s="1317"/>
      <c r="AH30" s="1317"/>
      <c r="AI30" s="1317"/>
      <c r="AJ30" s="1317"/>
      <c r="AK30" s="1304">
        <v>1</v>
      </c>
      <c r="AL30" s="1304"/>
      <c r="AM30" s="1304"/>
      <c r="AN30" s="1304"/>
      <c r="AO30" s="1304"/>
      <c r="AP30" s="1304">
        <v>1</v>
      </c>
      <c r="AQ30" s="1304"/>
      <c r="AR30" s="1304"/>
      <c r="AS30" s="1304"/>
      <c r="AT30" s="1304"/>
      <c r="AU30" s="1304">
        <v>1</v>
      </c>
      <c r="AV30" s="1304"/>
      <c r="AW30" s="1304"/>
      <c r="AX30" s="1304"/>
      <c r="AY30" s="1305"/>
    </row>
    <row r="31" spans="1:51" ht="39.75" customHeight="1">
      <c r="A31" s="224"/>
      <c r="B31" s="313"/>
      <c r="C31" s="314"/>
      <c r="D31" s="314"/>
      <c r="E31" s="314"/>
      <c r="F31" s="314"/>
      <c r="G31" s="315"/>
      <c r="H31" s="1306" t="s">
        <v>432</v>
      </c>
      <c r="I31" s="1294"/>
      <c r="J31" s="1294"/>
      <c r="K31" s="1294"/>
      <c r="L31" s="1294"/>
      <c r="M31" s="1294"/>
      <c r="N31" s="1294"/>
      <c r="O31" s="1294"/>
      <c r="P31" s="1294"/>
      <c r="Q31" s="1294"/>
      <c r="R31" s="1294"/>
      <c r="S31" s="1294"/>
      <c r="T31" s="1294"/>
      <c r="U31" s="1294"/>
      <c r="V31" s="1294"/>
      <c r="W31" s="1294"/>
      <c r="X31" s="1294"/>
      <c r="Y31" s="1307"/>
      <c r="Z31" s="1298"/>
      <c r="AA31" s="1299"/>
      <c r="AB31" s="1300"/>
      <c r="AC31" s="1311" t="s">
        <v>431</v>
      </c>
      <c r="AD31" s="1312"/>
      <c r="AE31" s="1313"/>
      <c r="AF31" s="1317">
        <v>3</v>
      </c>
      <c r="AG31" s="1317"/>
      <c r="AH31" s="1317"/>
      <c r="AI31" s="1317"/>
      <c r="AJ31" s="1317"/>
      <c r="AK31" s="1317">
        <v>1</v>
      </c>
      <c r="AL31" s="1317"/>
      <c r="AM31" s="1317"/>
      <c r="AN31" s="1317"/>
      <c r="AO31" s="1317"/>
      <c r="AP31" s="1453">
        <v>2</v>
      </c>
      <c r="AQ31" s="1329"/>
      <c r="AR31" s="1329"/>
      <c r="AS31" s="1329"/>
      <c r="AT31" s="1329"/>
      <c r="AU31" s="1432" t="s">
        <v>1559</v>
      </c>
      <c r="AV31" s="1433"/>
      <c r="AW31" s="1433"/>
      <c r="AX31" s="1433"/>
      <c r="AY31" s="1454"/>
    </row>
    <row r="32" spans="1:51" ht="27" customHeight="1">
      <c r="A32" s="224"/>
      <c r="B32" s="515"/>
      <c r="C32" s="516"/>
      <c r="D32" s="516"/>
      <c r="E32" s="516"/>
      <c r="F32" s="516"/>
      <c r="G32" s="517"/>
      <c r="H32" s="1308"/>
      <c r="I32" s="1309"/>
      <c r="J32" s="1309"/>
      <c r="K32" s="1309"/>
      <c r="L32" s="1309"/>
      <c r="M32" s="1309"/>
      <c r="N32" s="1309"/>
      <c r="O32" s="1309"/>
      <c r="P32" s="1309"/>
      <c r="Q32" s="1309"/>
      <c r="R32" s="1309"/>
      <c r="S32" s="1309"/>
      <c r="T32" s="1309"/>
      <c r="U32" s="1309"/>
      <c r="V32" s="1309"/>
      <c r="W32" s="1309"/>
      <c r="X32" s="1309"/>
      <c r="Y32" s="1310"/>
      <c r="Z32" s="1301"/>
      <c r="AA32" s="1302"/>
      <c r="AB32" s="1303"/>
      <c r="AC32" s="1314"/>
      <c r="AD32" s="1315"/>
      <c r="AE32" s="1316"/>
      <c r="AF32" s="918"/>
      <c r="AG32" s="919"/>
      <c r="AH32" s="919"/>
      <c r="AI32" s="919"/>
      <c r="AJ32" s="920"/>
      <c r="AK32" s="1455">
        <v>3</v>
      </c>
      <c r="AL32" s="1456"/>
      <c r="AM32" s="1456"/>
      <c r="AN32" s="1456"/>
      <c r="AO32" s="1456"/>
      <c r="AP32" s="1455">
        <v>3</v>
      </c>
      <c r="AQ32" s="1456"/>
      <c r="AR32" s="1456"/>
      <c r="AS32" s="1456"/>
      <c r="AT32" s="1456"/>
      <c r="AU32" s="1455">
        <v>3</v>
      </c>
      <c r="AV32" s="1456"/>
      <c r="AW32" s="1456"/>
      <c r="AX32" s="1456"/>
      <c r="AY32" s="1457"/>
    </row>
    <row r="33" spans="1:51" ht="35.25" customHeight="1">
      <c r="A33" s="224"/>
      <c r="B33" s="512" t="s">
        <v>55</v>
      </c>
      <c r="C33" s="513"/>
      <c r="D33" s="513"/>
      <c r="E33" s="513"/>
      <c r="F33" s="513"/>
      <c r="G33" s="514"/>
      <c r="H33" s="1439" t="s">
        <v>429</v>
      </c>
      <c r="I33" s="1440"/>
      <c r="J33" s="1440"/>
      <c r="K33" s="1440"/>
      <c r="L33" s="1440"/>
      <c r="M33" s="1440"/>
      <c r="N33" s="1440"/>
      <c r="O33" s="1440"/>
      <c r="P33" s="1440"/>
      <c r="Q33" s="1440"/>
      <c r="R33" s="1440"/>
      <c r="S33" s="1440"/>
      <c r="T33" s="1440"/>
      <c r="U33" s="1440"/>
      <c r="V33" s="1440"/>
      <c r="W33" s="1440"/>
      <c r="X33" s="1440"/>
      <c r="Y33" s="1441"/>
      <c r="Z33" s="528" t="s">
        <v>57</v>
      </c>
      <c r="AA33" s="529"/>
      <c r="AB33" s="530"/>
      <c r="AC33" s="1442" t="s">
        <v>428</v>
      </c>
      <c r="AD33" s="1443"/>
      <c r="AE33" s="1443"/>
      <c r="AF33" s="1443"/>
      <c r="AG33" s="1443"/>
      <c r="AH33" s="1443"/>
      <c r="AI33" s="1443"/>
      <c r="AJ33" s="1443"/>
      <c r="AK33" s="1443"/>
      <c r="AL33" s="1443"/>
      <c r="AM33" s="1443"/>
      <c r="AN33" s="1443"/>
      <c r="AO33" s="1443"/>
      <c r="AP33" s="1443"/>
      <c r="AQ33" s="1443"/>
      <c r="AR33" s="1443"/>
      <c r="AS33" s="1443"/>
      <c r="AT33" s="1443"/>
      <c r="AU33" s="1443"/>
      <c r="AV33" s="1443"/>
      <c r="AW33" s="1443"/>
      <c r="AX33" s="1443"/>
      <c r="AY33" s="1444"/>
    </row>
    <row r="34" spans="1:51" ht="35.25" customHeight="1">
      <c r="A34" s="224"/>
      <c r="B34" s="313"/>
      <c r="C34" s="314"/>
      <c r="D34" s="314"/>
      <c r="E34" s="314"/>
      <c r="F34" s="314"/>
      <c r="G34" s="315"/>
      <c r="H34" s="1290" t="s">
        <v>427</v>
      </c>
      <c r="I34" s="1291"/>
      <c r="J34" s="1291"/>
      <c r="K34" s="1291"/>
      <c r="L34" s="1291"/>
      <c r="M34" s="1291"/>
      <c r="N34" s="1291"/>
      <c r="O34" s="1291"/>
      <c r="P34" s="1291"/>
      <c r="Q34" s="1291"/>
      <c r="R34" s="1291"/>
      <c r="S34" s="1291"/>
      <c r="T34" s="1291"/>
      <c r="U34" s="1291"/>
      <c r="V34" s="1291"/>
      <c r="W34" s="1291"/>
      <c r="X34" s="1291"/>
      <c r="Y34" s="1292"/>
      <c r="Z34" s="1322"/>
      <c r="AA34" s="1323"/>
      <c r="AB34" s="1324"/>
      <c r="AC34" s="1293" t="s">
        <v>426</v>
      </c>
      <c r="AD34" s="1294"/>
      <c r="AE34" s="1294"/>
      <c r="AF34" s="1294"/>
      <c r="AG34" s="1294"/>
      <c r="AH34" s="1294"/>
      <c r="AI34" s="1294"/>
      <c r="AJ34" s="1294"/>
      <c r="AK34" s="1294"/>
      <c r="AL34" s="1294"/>
      <c r="AM34" s="1294"/>
      <c r="AN34" s="1294"/>
      <c r="AO34" s="1294"/>
      <c r="AP34" s="1294"/>
      <c r="AQ34" s="1294"/>
      <c r="AR34" s="1294"/>
      <c r="AS34" s="1294"/>
      <c r="AT34" s="1294"/>
      <c r="AU34" s="1294"/>
      <c r="AV34" s="1294"/>
      <c r="AW34" s="1294"/>
      <c r="AX34" s="1294"/>
      <c r="AY34" s="1295"/>
    </row>
    <row r="35" spans="1:51" ht="35.25" customHeight="1">
      <c r="A35" s="224"/>
      <c r="B35" s="313"/>
      <c r="C35" s="314"/>
      <c r="D35" s="314"/>
      <c r="E35" s="314"/>
      <c r="F35" s="314"/>
      <c r="G35" s="315"/>
      <c r="H35" s="1290" t="s">
        <v>425</v>
      </c>
      <c r="I35" s="1291"/>
      <c r="J35" s="1291"/>
      <c r="K35" s="1291"/>
      <c r="L35" s="1291"/>
      <c r="M35" s="1291"/>
      <c r="N35" s="1291"/>
      <c r="O35" s="1291"/>
      <c r="P35" s="1291"/>
      <c r="Q35" s="1291"/>
      <c r="R35" s="1291"/>
      <c r="S35" s="1291"/>
      <c r="T35" s="1291"/>
      <c r="U35" s="1291"/>
      <c r="V35" s="1291"/>
      <c r="W35" s="1291"/>
      <c r="X35" s="1291"/>
      <c r="Y35" s="1292"/>
      <c r="Z35" s="1322"/>
      <c r="AA35" s="1323"/>
      <c r="AB35" s="1324"/>
      <c r="AC35" s="1293" t="s">
        <v>424</v>
      </c>
      <c r="AD35" s="1294"/>
      <c r="AE35" s="1294"/>
      <c r="AF35" s="1294"/>
      <c r="AG35" s="1294"/>
      <c r="AH35" s="1294"/>
      <c r="AI35" s="1294"/>
      <c r="AJ35" s="1294"/>
      <c r="AK35" s="1294"/>
      <c r="AL35" s="1294"/>
      <c r="AM35" s="1294"/>
      <c r="AN35" s="1294"/>
      <c r="AO35" s="1294"/>
      <c r="AP35" s="1294"/>
      <c r="AQ35" s="1294"/>
      <c r="AR35" s="1294"/>
      <c r="AS35" s="1294"/>
      <c r="AT35" s="1294"/>
      <c r="AU35" s="1294"/>
      <c r="AV35" s="1294"/>
      <c r="AW35" s="1294"/>
      <c r="AX35" s="1294"/>
      <c r="AY35" s="1295"/>
    </row>
    <row r="36" spans="1:51" ht="35.25" customHeight="1" thickBot="1">
      <c r="A36" s="224"/>
      <c r="B36" s="515"/>
      <c r="C36" s="516"/>
      <c r="D36" s="516"/>
      <c r="E36" s="516"/>
      <c r="F36" s="516"/>
      <c r="G36" s="517"/>
      <c r="H36" s="1318" t="s">
        <v>423</v>
      </c>
      <c r="I36" s="1319"/>
      <c r="J36" s="1319"/>
      <c r="K36" s="1319"/>
      <c r="L36" s="1319"/>
      <c r="M36" s="1319"/>
      <c r="N36" s="1319"/>
      <c r="O36" s="1319"/>
      <c r="P36" s="1319"/>
      <c r="Q36" s="1319"/>
      <c r="R36" s="1319"/>
      <c r="S36" s="1319"/>
      <c r="T36" s="1319"/>
      <c r="U36" s="1319"/>
      <c r="V36" s="1319"/>
      <c r="W36" s="1319"/>
      <c r="X36" s="1319"/>
      <c r="Y36" s="1319"/>
      <c r="Z36" s="1325"/>
      <c r="AA36" s="1326"/>
      <c r="AB36" s="1327"/>
      <c r="AC36" s="1320" t="s">
        <v>422</v>
      </c>
      <c r="AD36" s="1320"/>
      <c r="AE36" s="1320"/>
      <c r="AF36" s="1320"/>
      <c r="AG36" s="1320"/>
      <c r="AH36" s="1320"/>
      <c r="AI36" s="1320"/>
      <c r="AJ36" s="1320"/>
      <c r="AK36" s="1320"/>
      <c r="AL36" s="1320"/>
      <c r="AM36" s="1320"/>
      <c r="AN36" s="1320"/>
      <c r="AO36" s="1320"/>
      <c r="AP36" s="1320"/>
      <c r="AQ36" s="1320"/>
      <c r="AR36" s="1320"/>
      <c r="AS36" s="1320"/>
      <c r="AT36" s="1320"/>
      <c r="AU36" s="1320"/>
      <c r="AV36" s="1320"/>
      <c r="AW36" s="1320"/>
      <c r="AX36" s="1320"/>
      <c r="AY36" s="1321"/>
    </row>
    <row r="37" spans="1:51" ht="23.1" customHeight="1">
      <c r="A37" s="224"/>
      <c r="B37" s="546" t="s">
        <v>59</v>
      </c>
      <c r="C37" s="547"/>
      <c r="D37" s="493" t="s">
        <v>60</v>
      </c>
      <c r="E37" s="494"/>
      <c r="F37" s="494"/>
      <c r="G37" s="494"/>
      <c r="H37" s="494"/>
      <c r="I37" s="494"/>
      <c r="J37" s="494"/>
      <c r="K37" s="494"/>
      <c r="L37" s="495"/>
      <c r="M37" s="496" t="s">
        <v>61</v>
      </c>
      <c r="N37" s="496"/>
      <c r="O37" s="496"/>
      <c r="P37" s="496"/>
      <c r="Q37" s="496"/>
      <c r="R37" s="496"/>
      <c r="S37" s="497" t="s">
        <v>29</v>
      </c>
      <c r="T37" s="497"/>
      <c r="U37" s="497"/>
      <c r="V37" s="497"/>
      <c r="W37" s="497"/>
      <c r="X37" s="497"/>
      <c r="Y37" s="498" t="s">
        <v>62</v>
      </c>
      <c r="Z37" s="494"/>
      <c r="AA37" s="494"/>
      <c r="AB37" s="494"/>
      <c r="AC37" s="494"/>
      <c r="AD37" s="494"/>
      <c r="AE37" s="494"/>
      <c r="AF37" s="494"/>
      <c r="AG37" s="494"/>
      <c r="AH37" s="494"/>
      <c r="AI37" s="494"/>
      <c r="AJ37" s="494"/>
      <c r="AK37" s="494"/>
      <c r="AL37" s="494"/>
      <c r="AM37" s="494"/>
      <c r="AN37" s="494"/>
      <c r="AO37" s="494"/>
      <c r="AP37" s="494"/>
      <c r="AQ37" s="494"/>
      <c r="AR37" s="494"/>
      <c r="AS37" s="494"/>
      <c r="AT37" s="494"/>
      <c r="AU37" s="494"/>
      <c r="AV37" s="494"/>
      <c r="AW37" s="494"/>
      <c r="AX37" s="494"/>
      <c r="AY37" s="499"/>
    </row>
    <row r="38" spans="1:51" ht="23.1" customHeight="1">
      <c r="A38" s="224"/>
      <c r="B38" s="548"/>
      <c r="C38" s="549"/>
      <c r="D38" s="439" t="s">
        <v>415</v>
      </c>
      <c r="E38" s="440"/>
      <c r="F38" s="440"/>
      <c r="G38" s="440"/>
      <c r="H38" s="440"/>
      <c r="I38" s="440"/>
      <c r="J38" s="440"/>
      <c r="K38" s="440"/>
      <c r="L38" s="441"/>
      <c r="M38" s="442">
        <v>23</v>
      </c>
      <c r="N38" s="442"/>
      <c r="O38" s="442"/>
      <c r="P38" s="442"/>
      <c r="Q38" s="442"/>
      <c r="R38" s="442"/>
      <c r="S38" s="442">
        <v>25</v>
      </c>
      <c r="T38" s="442"/>
      <c r="U38" s="442"/>
      <c r="V38" s="442"/>
      <c r="W38" s="442"/>
      <c r="X38" s="442"/>
      <c r="Y38" s="792" t="s">
        <v>1560</v>
      </c>
      <c r="Z38" s="444"/>
      <c r="AA38" s="444"/>
      <c r="AB38" s="444"/>
      <c r="AC38" s="444"/>
      <c r="AD38" s="444"/>
      <c r="AE38" s="444"/>
      <c r="AF38" s="444"/>
      <c r="AG38" s="444"/>
      <c r="AH38" s="444"/>
      <c r="AI38" s="444"/>
      <c r="AJ38" s="444"/>
      <c r="AK38" s="444"/>
      <c r="AL38" s="444"/>
      <c r="AM38" s="444"/>
      <c r="AN38" s="444"/>
      <c r="AO38" s="444"/>
      <c r="AP38" s="444"/>
      <c r="AQ38" s="444"/>
      <c r="AR38" s="444"/>
      <c r="AS38" s="444"/>
      <c r="AT38" s="444"/>
      <c r="AU38" s="444"/>
      <c r="AV38" s="444"/>
      <c r="AW38" s="444"/>
      <c r="AX38" s="444"/>
      <c r="AY38" s="445"/>
    </row>
    <row r="39" spans="1:51" ht="23.1" customHeight="1">
      <c r="A39" s="224"/>
      <c r="B39" s="548"/>
      <c r="C39" s="549"/>
      <c r="D39" s="1287" t="s">
        <v>1561</v>
      </c>
      <c r="E39" s="1288"/>
      <c r="F39" s="1288"/>
      <c r="G39" s="1288"/>
      <c r="H39" s="1288"/>
      <c r="I39" s="1288"/>
      <c r="J39" s="1288"/>
      <c r="K39" s="1288"/>
      <c r="L39" s="1289"/>
      <c r="M39" s="486">
        <v>9</v>
      </c>
      <c r="N39" s="486"/>
      <c r="O39" s="486"/>
      <c r="P39" s="486"/>
      <c r="Q39" s="486"/>
      <c r="R39" s="486"/>
      <c r="S39" s="486">
        <v>9</v>
      </c>
      <c r="T39" s="486"/>
      <c r="U39" s="486"/>
      <c r="V39" s="486"/>
      <c r="W39" s="486"/>
      <c r="X39" s="486"/>
      <c r="Y39" s="478"/>
      <c r="Z39" s="479"/>
      <c r="AA39" s="479"/>
      <c r="AB39" s="479"/>
      <c r="AC39" s="479"/>
      <c r="AD39" s="479"/>
      <c r="AE39" s="479"/>
      <c r="AF39" s="479"/>
      <c r="AG39" s="479"/>
      <c r="AH39" s="479"/>
      <c r="AI39" s="479"/>
      <c r="AJ39" s="479"/>
      <c r="AK39" s="479"/>
      <c r="AL39" s="479"/>
      <c r="AM39" s="479"/>
      <c r="AN39" s="479"/>
      <c r="AO39" s="479"/>
      <c r="AP39" s="479"/>
      <c r="AQ39" s="479"/>
      <c r="AR39" s="479"/>
      <c r="AS39" s="479"/>
      <c r="AT39" s="479"/>
      <c r="AU39" s="479"/>
      <c r="AV39" s="479"/>
      <c r="AW39" s="479"/>
      <c r="AX39" s="479"/>
      <c r="AY39" s="480"/>
    </row>
    <row r="40" spans="1:51" ht="23.1" customHeight="1">
      <c r="A40" s="224"/>
      <c r="B40" s="548"/>
      <c r="C40" s="549"/>
      <c r="D40" s="556" t="s">
        <v>395</v>
      </c>
      <c r="E40" s="554"/>
      <c r="F40" s="554"/>
      <c r="G40" s="554"/>
      <c r="H40" s="554"/>
      <c r="I40" s="554"/>
      <c r="J40" s="554"/>
      <c r="K40" s="554"/>
      <c r="L40" s="555"/>
      <c r="M40" s="486">
        <v>10</v>
      </c>
      <c r="N40" s="486"/>
      <c r="O40" s="486"/>
      <c r="P40" s="486"/>
      <c r="Q40" s="486"/>
      <c r="R40" s="486"/>
      <c r="S40" s="486">
        <v>5</v>
      </c>
      <c r="T40" s="486"/>
      <c r="U40" s="486"/>
      <c r="V40" s="486"/>
      <c r="W40" s="486"/>
      <c r="X40" s="486"/>
      <c r="Y40" s="478"/>
      <c r="Z40" s="479"/>
      <c r="AA40" s="479"/>
      <c r="AB40" s="479"/>
      <c r="AC40" s="479"/>
      <c r="AD40" s="479"/>
      <c r="AE40" s="479"/>
      <c r="AF40" s="479"/>
      <c r="AG40" s="479"/>
      <c r="AH40" s="479"/>
      <c r="AI40" s="479"/>
      <c r="AJ40" s="479"/>
      <c r="AK40" s="479"/>
      <c r="AL40" s="479"/>
      <c r="AM40" s="479"/>
      <c r="AN40" s="479"/>
      <c r="AO40" s="479"/>
      <c r="AP40" s="479"/>
      <c r="AQ40" s="479"/>
      <c r="AR40" s="479"/>
      <c r="AS40" s="479"/>
      <c r="AT40" s="479"/>
      <c r="AU40" s="479"/>
      <c r="AV40" s="479"/>
      <c r="AW40" s="479"/>
      <c r="AX40" s="479"/>
      <c r="AY40" s="480"/>
    </row>
    <row r="41" spans="1:51" ht="23.1" customHeight="1">
      <c r="A41" s="224"/>
      <c r="B41" s="548"/>
      <c r="C41" s="549"/>
      <c r="D41" s="1287" t="s">
        <v>389</v>
      </c>
      <c r="E41" s="1288"/>
      <c r="F41" s="1288"/>
      <c r="G41" s="1288"/>
      <c r="H41" s="1288"/>
      <c r="I41" s="1288"/>
      <c r="J41" s="1288"/>
      <c r="K41" s="1288"/>
      <c r="L41" s="1289"/>
      <c r="M41" s="486">
        <v>6</v>
      </c>
      <c r="N41" s="486"/>
      <c r="O41" s="486"/>
      <c r="P41" s="486"/>
      <c r="Q41" s="486"/>
      <c r="R41" s="486"/>
      <c r="S41" s="486">
        <v>4</v>
      </c>
      <c r="T41" s="486"/>
      <c r="U41" s="486"/>
      <c r="V41" s="486"/>
      <c r="W41" s="486"/>
      <c r="X41" s="486"/>
      <c r="Y41" s="478"/>
      <c r="Z41" s="479"/>
      <c r="AA41" s="479"/>
      <c r="AB41" s="479"/>
      <c r="AC41" s="479"/>
      <c r="AD41" s="479"/>
      <c r="AE41" s="479"/>
      <c r="AF41" s="479"/>
      <c r="AG41" s="479"/>
      <c r="AH41" s="479"/>
      <c r="AI41" s="479"/>
      <c r="AJ41" s="479"/>
      <c r="AK41" s="479"/>
      <c r="AL41" s="479"/>
      <c r="AM41" s="479"/>
      <c r="AN41" s="479"/>
      <c r="AO41" s="479"/>
      <c r="AP41" s="479"/>
      <c r="AQ41" s="479"/>
      <c r="AR41" s="479"/>
      <c r="AS41" s="479"/>
      <c r="AT41" s="479"/>
      <c r="AU41" s="479"/>
      <c r="AV41" s="479"/>
      <c r="AW41" s="479"/>
      <c r="AX41" s="479"/>
      <c r="AY41" s="480"/>
    </row>
    <row r="42" spans="1:51" ht="23.1" customHeight="1">
      <c r="A42" s="224"/>
      <c r="B42" s="548"/>
      <c r="C42" s="549"/>
      <c r="D42" s="556" t="s">
        <v>371</v>
      </c>
      <c r="E42" s="554"/>
      <c r="F42" s="554"/>
      <c r="G42" s="554"/>
      <c r="H42" s="554"/>
      <c r="I42" s="554"/>
      <c r="J42" s="554"/>
      <c r="K42" s="554"/>
      <c r="L42" s="555"/>
      <c r="M42" s="486">
        <v>4</v>
      </c>
      <c r="N42" s="486"/>
      <c r="O42" s="486"/>
      <c r="P42" s="486"/>
      <c r="Q42" s="486"/>
      <c r="R42" s="486"/>
      <c r="S42" s="486">
        <v>4</v>
      </c>
      <c r="T42" s="486"/>
      <c r="U42" s="486"/>
      <c r="V42" s="486"/>
      <c r="W42" s="486"/>
      <c r="X42" s="486"/>
      <c r="Y42" s="478"/>
      <c r="Z42" s="479"/>
      <c r="AA42" s="479"/>
      <c r="AB42" s="479"/>
      <c r="AC42" s="479"/>
      <c r="AD42" s="479"/>
      <c r="AE42" s="479"/>
      <c r="AF42" s="479"/>
      <c r="AG42" s="479"/>
      <c r="AH42" s="479"/>
      <c r="AI42" s="479"/>
      <c r="AJ42" s="479"/>
      <c r="AK42" s="479"/>
      <c r="AL42" s="479"/>
      <c r="AM42" s="479"/>
      <c r="AN42" s="479"/>
      <c r="AO42" s="479"/>
      <c r="AP42" s="479"/>
      <c r="AQ42" s="479"/>
      <c r="AR42" s="479"/>
      <c r="AS42" s="479"/>
      <c r="AT42" s="479"/>
      <c r="AU42" s="479"/>
      <c r="AV42" s="479"/>
      <c r="AW42" s="479"/>
      <c r="AX42" s="479"/>
      <c r="AY42" s="480"/>
    </row>
    <row r="43" spans="1:51" ht="23.1" customHeight="1">
      <c r="A43" s="224"/>
      <c r="B43" s="548"/>
      <c r="C43" s="549"/>
      <c r="D43" s="556" t="s">
        <v>355</v>
      </c>
      <c r="E43" s="554"/>
      <c r="F43" s="554"/>
      <c r="G43" s="554"/>
      <c r="H43" s="554"/>
      <c r="I43" s="554"/>
      <c r="J43" s="554"/>
      <c r="K43" s="554"/>
      <c r="L43" s="555"/>
      <c r="M43" s="486">
        <v>3</v>
      </c>
      <c r="N43" s="486"/>
      <c r="O43" s="486"/>
      <c r="P43" s="486"/>
      <c r="Q43" s="486"/>
      <c r="R43" s="486"/>
      <c r="S43" s="486">
        <v>3</v>
      </c>
      <c r="T43" s="486"/>
      <c r="U43" s="486"/>
      <c r="V43" s="486"/>
      <c r="W43" s="486"/>
      <c r="X43" s="486"/>
      <c r="Y43" s="478"/>
      <c r="Z43" s="479"/>
      <c r="AA43" s="479"/>
      <c r="AB43" s="479"/>
      <c r="AC43" s="479"/>
      <c r="AD43" s="479"/>
      <c r="AE43" s="479"/>
      <c r="AF43" s="479"/>
      <c r="AG43" s="479"/>
      <c r="AH43" s="479"/>
      <c r="AI43" s="479"/>
      <c r="AJ43" s="479"/>
      <c r="AK43" s="479"/>
      <c r="AL43" s="479"/>
      <c r="AM43" s="479"/>
      <c r="AN43" s="479"/>
      <c r="AO43" s="479"/>
      <c r="AP43" s="479"/>
      <c r="AQ43" s="479"/>
      <c r="AR43" s="479"/>
      <c r="AS43" s="479"/>
      <c r="AT43" s="479"/>
      <c r="AU43" s="479"/>
      <c r="AV43" s="479"/>
      <c r="AW43" s="479"/>
      <c r="AX43" s="479"/>
      <c r="AY43" s="480"/>
    </row>
    <row r="44" spans="1:51" ht="23.1" customHeight="1">
      <c r="A44" s="224"/>
      <c r="B44" s="548"/>
      <c r="C44" s="549"/>
      <c r="D44" s="1038" t="s">
        <v>326</v>
      </c>
      <c r="E44" s="475"/>
      <c r="F44" s="475"/>
      <c r="G44" s="475"/>
      <c r="H44" s="475"/>
      <c r="I44" s="475"/>
      <c r="J44" s="475"/>
      <c r="K44" s="475"/>
      <c r="L44" s="476"/>
      <c r="M44" s="945">
        <v>2</v>
      </c>
      <c r="N44" s="477"/>
      <c r="O44" s="477"/>
      <c r="P44" s="477"/>
      <c r="Q44" s="477"/>
      <c r="R44" s="477"/>
      <c r="S44" s="477">
        <v>2</v>
      </c>
      <c r="T44" s="477"/>
      <c r="U44" s="477"/>
      <c r="V44" s="477"/>
      <c r="W44" s="477"/>
      <c r="X44" s="477"/>
      <c r="Y44" s="478"/>
      <c r="Z44" s="479"/>
      <c r="AA44" s="479"/>
      <c r="AB44" s="479"/>
      <c r="AC44" s="479"/>
      <c r="AD44" s="479"/>
      <c r="AE44" s="479"/>
      <c r="AF44" s="479"/>
      <c r="AG44" s="479"/>
      <c r="AH44" s="479"/>
      <c r="AI44" s="479"/>
      <c r="AJ44" s="479"/>
      <c r="AK44" s="479"/>
      <c r="AL44" s="479"/>
      <c r="AM44" s="479"/>
      <c r="AN44" s="479"/>
      <c r="AO44" s="479"/>
      <c r="AP44" s="479"/>
      <c r="AQ44" s="479"/>
      <c r="AR44" s="479"/>
      <c r="AS44" s="479"/>
      <c r="AT44" s="479"/>
      <c r="AU44" s="479"/>
      <c r="AV44" s="479"/>
      <c r="AW44" s="479"/>
      <c r="AX44" s="479"/>
      <c r="AY44" s="480"/>
    </row>
    <row r="45" spans="1:51" ht="23.1" customHeight="1">
      <c r="A45" s="224"/>
      <c r="B45" s="550"/>
      <c r="C45" s="551"/>
      <c r="D45" s="481" t="s">
        <v>35</v>
      </c>
      <c r="E45" s="327"/>
      <c r="F45" s="327"/>
      <c r="G45" s="327"/>
      <c r="H45" s="327"/>
      <c r="I45" s="327"/>
      <c r="J45" s="327"/>
      <c r="K45" s="327"/>
      <c r="L45" s="328"/>
      <c r="M45" s="482">
        <f>SUM(M38:R44)</f>
        <v>57</v>
      </c>
      <c r="N45" s="482"/>
      <c r="O45" s="482"/>
      <c r="P45" s="482"/>
      <c r="Q45" s="482"/>
      <c r="R45" s="482"/>
      <c r="S45" s="482">
        <f>SUM(S38:X44)</f>
        <v>52</v>
      </c>
      <c r="T45" s="482"/>
      <c r="U45" s="482"/>
      <c r="V45" s="482"/>
      <c r="W45" s="482"/>
      <c r="X45" s="482"/>
      <c r="Y45" s="483"/>
      <c r="Z45" s="484"/>
      <c r="AA45" s="484"/>
      <c r="AB45" s="484"/>
      <c r="AC45" s="484"/>
      <c r="AD45" s="484"/>
      <c r="AE45" s="484"/>
      <c r="AF45" s="484"/>
      <c r="AG45" s="484"/>
      <c r="AH45" s="484"/>
      <c r="AI45" s="484"/>
      <c r="AJ45" s="484"/>
      <c r="AK45" s="484"/>
      <c r="AL45" s="484"/>
      <c r="AM45" s="484"/>
      <c r="AN45" s="484"/>
      <c r="AO45" s="484"/>
      <c r="AP45" s="484"/>
      <c r="AQ45" s="484"/>
      <c r="AR45" s="484"/>
      <c r="AS45" s="484"/>
      <c r="AT45" s="484"/>
      <c r="AU45" s="484"/>
      <c r="AV45" s="484"/>
      <c r="AW45" s="484"/>
      <c r="AX45" s="484"/>
      <c r="AY45" s="485"/>
    </row>
    <row r="46" spans="1:51" ht="3" customHeight="1">
      <c r="A46" s="3"/>
      <c r="B46" s="4"/>
      <c r="C46" s="4"/>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row>
    <row r="47" spans="1:51" ht="3" customHeight="1" thickBot="1">
      <c r="A47" s="3"/>
      <c r="B47" s="6"/>
      <c r="C47" s="6"/>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row>
    <row r="48" spans="1:51" ht="21" hidden="1" customHeight="1">
      <c r="A48" s="224"/>
      <c r="B48" s="531" t="s">
        <v>70</v>
      </c>
      <c r="C48" s="532"/>
      <c r="D48" s="535" t="s">
        <v>71</v>
      </c>
      <c r="E48" s="516"/>
      <c r="F48" s="516"/>
      <c r="G48" s="516"/>
      <c r="H48" s="516"/>
      <c r="I48" s="516"/>
      <c r="J48" s="516"/>
      <c r="K48" s="516"/>
      <c r="L48" s="516"/>
      <c r="M48" s="516"/>
      <c r="N48" s="516"/>
      <c r="O48" s="516"/>
      <c r="P48" s="516"/>
      <c r="Q48" s="516"/>
      <c r="R48" s="516"/>
      <c r="S48" s="516"/>
      <c r="T48" s="516"/>
      <c r="U48" s="516"/>
      <c r="V48" s="516"/>
      <c r="W48" s="516"/>
      <c r="X48" s="516"/>
      <c r="Y48" s="516"/>
      <c r="Z48" s="516"/>
      <c r="AA48" s="516"/>
      <c r="AB48" s="516"/>
      <c r="AC48" s="516"/>
      <c r="AD48" s="516"/>
      <c r="AE48" s="516"/>
      <c r="AF48" s="516"/>
      <c r="AG48" s="516"/>
      <c r="AH48" s="516"/>
      <c r="AI48" s="516"/>
      <c r="AJ48" s="516"/>
      <c r="AK48" s="516"/>
      <c r="AL48" s="516"/>
      <c r="AM48" s="516"/>
      <c r="AN48" s="516"/>
      <c r="AO48" s="516"/>
      <c r="AP48" s="516"/>
      <c r="AQ48" s="516"/>
      <c r="AR48" s="516"/>
      <c r="AS48" s="516"/>
      <c r="AT48" s="516"/>
      <c r="AU48" s="516"/>
      <c r="AV48" s="516"/>
      <c r="AW48" s="516"/>
      <c r="AX48" s="516"/>
      <c r="AY48" s="536"/>
    </row>
    <row r="49" spans="1:51" ht="203.25" hidden="1" customHeight="1">
      <c r="A49" s="224"/>
      <c r="B49" s="531"/>
      <c r="C49" s="532"/>
      <c r="D49" s="537" t="s">
        <v>72</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538"/>
      <c r="AD49" s="538"/>
      <c r="AE49" s="538"/>
      <c r="AF49" s="538"/>
      <c r="AG49" s="538"/>
      <c r="AH49" s="538"/>
      <c r="AI49" s="538"/>
      <c r="AJ49" s="538"/>
      <c r="AK49" s="538"/>
      <c r="AL49" s="538"/>
      <c r="AM49" s="538"/>
      <c r="AN49" s="538"/>
      <c r="AO49" s="538"/>
      <c r="AP49" s="538"/>
      <c r="AQ49" s="538"/>
      <c r="AR49" s="538"/>
      <c r="AS49" s="538"/>
      <c r="AT49" s="538"/>
      <c r="AU49" s="538"/>
      <c r="AV49" s="538"/>
      <c r="AW49" s="538"/>
      <c r="AX49" s="538"/>
      <c r="AY49" s="539"/>
    </row>
    <row r="50" spans="1:51" ht="20.25" hidden="1" customHeight="1">
      <c r="A50" s="224"/>
      <c r="B50" s="531"/>
      <c r="C50" s="532"/>
      <c r="D50" s="540" t="s">
        <v>73</v>
      </c>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41"/>
      <c r="AO50" s="541"/>
      <c r="AP50" s="541"/>
      <c r="AQ50" s="541"/>
      <c r="AR50" s="541"/>
      <c r="AS50" s="541"/>
      <c r="AT50" s="541"/>
      <c r="AU50" s="541"/>
      <c r="AV50" s="541"/>
      <c r="AW50" s="541"/>
      <c r="AX50" s="541"/>
      <c r="AY50" s="542"/>
    </row>
    <row r="51" spans="1:51" ht="100.5" hidden="1" customHeight="1" thickBot="1">
      <c r="A51" s="224"/>
      <c r="B51" s="533"/>
      <c r="C51" s="534"/>
      <c r="D51" s="543"/>
      <c r="E51" s="544"/>
      <c r="F51" s="544"/>
      <c r="G51" s="544"/>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5"/>
    </row>
    <row r="52" spans="1:51" ht="21" hidden="1" customHeight="1">
      <c r="A52" s="8"/>
      <c r="B52" s="9"/>
      <c r="C52" s="10"/>
      <c r="D52" s="557" t="s">
        <v>74</v>
      </c>
      <c r="E52" s="558"/>
      <c r="F52" s="558"/>
      <c r="G52" s="558"/>
      <c r="H52" s="558"/>
      <c r="I52" s="558"/>
      <c r="J52" s="558"/>
      <c r="K52" s="558"/>
      <c r="L52" s="558"/>
      <c r="M52" s="558"/>
      <c r="N52" s="558"/>
      <c r="O52" s="558"/>
      <c r="P52" s="558"/>
      <c r="Q52" s="558"/>
      <c r="R52" s="558"/>
      <c r="S52" s="558"/>
      <c r="T52" s="558"/>
      <c r="U52" s="558"/>
      <c r="V52" s="558"/>
      <c r="W52" s="558"/>
      <c r="X52" s="558"/>
      <c r="Y52" s="558"/>
      <c r="Z52" s="558"/>
      <c r="AA52" s="558"/>
      <c r="AB52" s="558"/>
      <c r="AC52" s="558"/>
      <c r="AD52" s="558"/>
      <c r="AE52" s="558"/>
      <c r="AF52" s="558"/>
      <c r="AG52" s="558"/>
      <c r="AH52" s="558"/>
      <c r="AI52" s="558"/>
      <c r="AJ52" s="558"/>
      <c r="AK52" s="558"/>
      <c r="AL52" s="558"/>
      <c r="AM52" s="558"/>
      <c r="AN52" s="558"/>
      <c r="AO52" s="558"/>
      <c r="AP52" s="558"/>
      <c r="AQ52" s="558"/>
      <c r="AR52" s="558"/>
      <c r="AS52" s="558"/>
      <c r="AT52" s="558"/>
      <c r="AU52" s="558"/>
      <c r="AV52" s="558"/>
      <c r="AW52" s="558"/>
      <c r="AX52" s="558"/>
      <c r="AY52" s="559"/>
    </row>
    <row r="53" spans="1:51" ht="135.94999999999999" hidden="1" customHeight="1">
      <c r="A53" s="8"/>
      <c r="B53" s="11"/>
      <c r="C53" s="12"/>
      <c r="D53" s="560"/>
      <c r="E53" s="561"/>
      <c r="F53" s="561"/>
      <c r="G53" s="561"/>
      <c r="H53" s="561"/>
      <c r="I53" s="561"/>
      <c r="J53" s="561"/>
      <c r="K53" s="561"/>
      <c r="L53" s="561"/>
      <c r="M53" s="561"/>
      <c r="N53" s="561"/>
      <c r="O53" s="561"/>
      <c r="P53" s="561"/>
      <c r="Q53" s="561"/>
      <c r="R53" s="561"/>
      <c r="S53" s="561"/>
      <c r="T53" s="561"/>
      <c r="U53" s="561"/>
      <c r="V53" s="561"/>
      <c r="W53" s="561"/>
      <c r="X53" s="561"/>
      <c r="Y53" s="561"/>
      <c r="Z53" s="561"/>
      <c r="AA53" s="561"/>
      <c r="AB53" s="561"/>
      <c r="AC53" s="561"/>
      <c r="AD53" s="561"/>
      <c r="AE53" s="561"/>
      <c r="AF53" s="561"/>
      <c r="AG53" s="561"/>
      <c r="AH53" s="561"/>
      <c r="AI53" s="561"/>
      <c r="AJ53" s="561"/>
      <c r="AK53" s="561"/>
      <c r="AL53" s="561"/>
      <c r="AM53" s="561"/>
      <c r="AN53" s="561"/>
      <c r="AO53" s="561"/>
      <c r="AP53" s="561"/>
      <c r="AQ53" s="561"/>
      <c r="AR53" s="561"/>
      <c r="AS53" s="561"/>
      <c r="AT53" s="561"/>
      <c r="AU53" s="561"/>
      <c r="AV53" s="561"/>
      <c r="AW53" s="561"/>
      <c r="AX53" s="561"/>
      <c r="AY53" s="562"/>
    </row>
    <row r="54" spans="1:51" ht="21" customHeight="1">
      <c r="A54" s="8"/>
      <c r="B54" s="563" t="s">
        <v>75</v>
      </c>
      <c r="C54" s="564"/>
      <c r="D54" s="564"/>
      <c r="E54" s="564"/>
      <c r="F54" s="564"/>
      <c r="G54" s="564"/>
      <c r="H54" s="564"/>
      <c r="I54" s="564"/>
      <c r="J54" s="564"/>
      <c r="K54" s="564"/>
      <c r="L54" s="564"/>
      <c r="M54" s="564"/>
      <c r="N54" s="564"/>
      <c r="O54" s="564"/>
      <c r="P54" s="564"/>
      <c r="Q54" s="564"/>
      <c r="R54" s="564"/>
      <c r="S54" s="564"/>
      <c r="T54" s="564"/>
      <c r="U54" s="564"/>
      <c r="V54" s="564"/>
      <c r="W54" s="564"/>
      <c r="X54" s="564"/>
      <c r="Y54" s="564"/>
      <c r="Z54" s="564"/>
      <c r="AA54" s="564"/>
      <c r="AB54" s="564"/>
      <c r="AC54" s="564"/>
      <c r="AD54" s="564"/>
      <c r="AE54" s="564"/>
      <c r="AF54" s="564"/>
      <c r="AG54" s="564"/>
      <c r="AH54" s="564"/>
      <c r="AI54" s="564"/>
      <c r="AJ54" s="564"/>
      <c r="AK54" s="564"/>
      <c r="AL54" s="564"/>
      <c r="AM54" s="564"/>
      <c r="AN54" s="564"/>
      <c r="AO54" s="564"/>
      <c r="AP54" s="564"/>
      <c r="AQ54" s="564"/>
      <c r="AR54" s="564"/>
      <c r="AS54" s="564"/>
      <c r="AT54" s="564"/>
      <c r="AU54" s="564"/>
      <c r="AV54" s="564"/>
      <c r="AW54" s="564"/>
      <c r="AX54" s="564"/>
      <c r="AY54" s="565"/>
    </row>
    <row r="55" spans="1:51" ht="21" customHeight="1">
      <c r="A55" s="8"/>
      <c r="B55" s="11"/>
      <c r="C55" s="12"/>
      <c r="D55" s="566" t="s">
        <v>76</v>
      </c>
      <c r="E55" s="567"/>
      <c r="F55" s="567"/>
      <c r="G55" s="567"/>
      <c r="H55" s="568" t="s">
        <v>77</v>
      </c>
      <c r="I55" s="567"/>
      <c r="J55" s="567"/>
      <c r="K55" s="567"/>
      <c r="L55" s="567"/>
      <c r="M55" s="567"/>
      <c r="N55" s="567"/>
      <c r="O55" s="567"/>
      <c r="P55" s="567"/>
      <c r="Q55" s="567"/>
      <c r="R55" s="567"/>
      <c r="S55" s="567"/>
      <c r="T55" s="567"/>
      <c r="U55" s="567"/>
      <c r="V55" s="567"/>
      <c r="W55" s="567"/>
      <c r="X55" s="567"/>
      <c r="Y55" s="567"/>
      <c r="Z55" s="567"/>
      <c r="AA55" s="567"/>
      <c r="AB55" s="567"/>
      <c r="AC55" s="567"/>
      <c r="AD55" s="567"/>
      <c r="AE55" s="567"/>
      <c r="AF55" s="567"/>
      <c r="AG55" s="569"/>
      <c r="AH55" s="568" t="s">
        <v>78</v>
      </c>
      <c r="AI55" s="567"/>
      <c r="AJ55" s="567"/>
      <c r="AK55" s="567"/>
      <c r="AL55" s="567"/>
      <c r="AM55" s="567"/>
      <c r="AN55" s="567"/>
      <c r="AO55" s="567"/>
      <c r="AP55" s="567"/>
      <c r="AQ55" s="567"/>
      <c r="AR55" s="567"/>
      <c r="AS55" s="567"/>
      <c r="AT55" s="567"/>
      <c r="AU55" s="567"/>
      <c r="AV55" s="567"/>
      <c r="AW55" s="567"/>
      <c r="AX55" s="567"/>
      <c r="AY55" s="570"/>
    </row>
    <row r="56" spans="1:51" ht="26.25" customHeight="1">
      <c r="A56" s="8"/>
      <c r="B56" s="571" t="s">
        <v>79</v>
      </c>
      <c r="C56" s="572"/>
      <c r="D56" s="577" t="s">
        <v>1562</v>
      </c>
      <c r="E56" s="578"/>
      <c r="F56" s="578"/>
      <c r="G56" s="579"/>
      <c r="H56" s="580" t="s">
        <v>81</v>
      </c>
      <c r="I56" s="578"/>
      <c r="J56" s="578"/>
      <c r="K56" s="578"/>
      <c r="L56" s="578"/>
      <c r="M56" s="578"/>
      <c r="N56" s="578"/>
      <c r="O56" s="578"/>
      <c r="P56" s="578"/>
      <c r="Q56" s="578"/>
      <c r="R56" s="578"/>
      <c r="S56" s="578"/>
      <c r="T56" s="578"/>
      <c r="U56" s="578"/>
      <c r="V56" s="578"/>
      <c r="W56" s="578"/>
      <c r="X56" s="578"/>
      <c r="Y56" s="578"/>
      <c r="Z56" s="578"/>
      <c r="AA56" s="578"/>
      <c r="AB56" s="578"/>
      <c r="AC56" s="578"/>
      <c r="AD56" s="578"/>
      <c r="AE56" s="578"/>
      <c r="AF56" s="578"/>
      <c r="AG56" s="579"/>
      <c r="AH56" s="581" t="s">
        <v>1555</v>
      </c>
      <c r="AI56" s="582"/>
      <c r="AJ56" s="582"/>
      <c r="AK56" s="582"/>
      <c r="AL56" s="582"/>
      <c r="AM56" s="582"/>
      <c r="AN56" s="582"/>
      <c r="AO56" s="582"/>
      <c r="AP56" s="582"/>
      <c r="AQ56" s="582"/>
      <c r="AR56" s="582"/>
      <c r="AS56" s="582"/>
      <c r="AT56" s="582"/>
      <c r="AU56" s="582"/>
      <c r="AV56" s="582"/>
      <c r="AW56" s="582"/>
      <c r="AX56" s="582"/>
      <c r="AY56" s="583"/>
    </row>
    <row r="57" spans="1:51" ht="33.4" customHeight="1">
      <c r="A57" s="8"/>
      <c r="B57" s="573"/>
      <c r="C57" s="574"/>
      <c r="D57" s="590" t="s">
        <v>1562</v>
      </c>
      <c r="E57" s="612"/>
      <c r="F57" s="612"/>
      <c r="G57" s="613"/>
      <c r="H57" s="591" t="s">
        <v>83</v>
      </c>
      <c r="I57" s="592"/>
      <c r="J57" s="592"/>
      <c r="K57" s="592"/>
      <c r="L57" s="592"/>
      <c r="M57" s="592"/>
      <c r="N57" s="592"/>
      <c r="O57" s="592"/>
      <c r="P57" s="592"/>
      <c r="Q57" s="592"/>
      <c r="R57" s="592"/>
      <c r="S57" s="592"/>
      <c r="T57" s="592"/>
      <c r="U57" s="592"/>
      <c r="V57" s="592"/>
      <c r="W57" s="592"/>
      <c r="X57" s="592"/>
      <c r="Y57" s="592"/>
      <c r="Z57" s="592"/>
      <c r="AA57" s="592"/>
      <c r="AB57" s="592"/>
      <c r="AC57" s="592"/>
      <c r="AD57" s="592"/>
      <c r="AE57" s="592"/>
      <c r="AF57" s="592"/>
      <c r="AG57" s="593"/>
      <c r="AH57" s="584"/>
      <c r="AI57" s="585"/>
      <c r="AJ57" s="585"/>
      <c r="AK57" s="585"/>
      <c r="AL57" s="585"/>
      <c r="AM57" s="585"/>
      <c r="AN57" s="585"/>
      <c r="AO57" s="585"/>
      <c r="AP57" s="585"/>
      <c r="AQ57" s="585"/>
      <c r="AR57" s="585"/>
      <c r="AS57" s="585"/>
      <c r="AT57" s="585"/>
      <c r="AU57" s="585"/>
      <c r="AV57" s="585"/>
      <c r="AW57" s="585"/>
      <c r="AX57" s="585"/>
      <c r="AY57" s="586"/>
    </row>
    <row r="58" spans="1:51" ht="26.25" customHeight="1">
      <c r="A58" s="8"/>
      <c r="B58" s="575"/>
      <c r="C58" s="576"/>
      <c r="D58" s="594" t="s">
        <v>1562</v>
      </c>
      <c r="E58" s="595"/>
      <c r="F58" s="595"/>
      <c r="G58" s="596"/>
      <c r="H58" s="597" t="s">
        <v>1563</v>
      </c>
      <c r="I58" s="598"/>
      <c r="J58" s="598"/>
      <c r="K58" s="598"/>
      <c r="L58" s="598"/>
      <c r="M58" s="598"/>
      <c r="N58" s="598"/>
      <c r="O58" s="598"/>
      <c r="P58" s="598"/>
      <c r="Q58" s="598"/>
      <c r="R58" s="598"/>
      <c r="S58" s="598"/>
      <c r="T58" s="598"/>
      <c r="U58" s="598"/>
      <c r="V58" s="598"/>
      <c r="W58" s="598"/>
      <c r="X58" s="598"/>
      <c r="Y58" s="598"/>
      <c r="Z58" s="598"/>
      <c r="AA58" s="598"/>
      <c r="AB58" s="598"/>
      <c r="AC58" s="598"/>
      <c r="AD58" s="598"/>
      <c r="AE58" s="598"/>
      <c r="AF58" s="598"/>
      <c r="AG58" s="599"/>
      <c r="AH58" s="587"/>
      <c r="AI58" s="588"/>
      <c r="AJ58" s="588"/>
      <c r="AK58" s="588"/>
      <c r="AL58" s="588"/>
      <c r="AM58" s="588"/>
      <c r="AN58" s="588"/>
      <c r="AO58" s="588"/>
      <c r="AP58" s="588"/>
      <c r="AQ58" s="588"/>
      <c r="AR58" s="588"/>
      <c r="AS58" s="588"/>
      <c r="AT58" s="588"/>
      <c r="AU58" s="588"/>
      <c r="AV58" s="588"/>
      <c r="AW58" s="588"/>
      <c r="AX58" s="588"/>
      <c r="AY58" s="589"/>
    </row>
    <row r="59" spans="1:51" ht="26.25" customHeight="1">
      <c r="A59" s="8"/>
      <c r="B59" s="573" t="s">
        <v>85</v>
      </c>
      <c r="C59" s="574"/>
      <c r="D59" s="355" t="s">
        <v>1562</v>
      </c>
      <c r="E59" s="600"/>
      <c r="F59" s="600"/>
      <c r="G59" s="601"/>
      <c r="H59" s="580" t="s">
        <v>86</v>
      </c>
      <c r="I59" s="578"/>
      <c r="J59" s="578"/>
      <c r="K59" s="578"/>
      <c r="L59" s="578"/>
      <c r="M59" s="578"/>
      <c r="N59" s="578"/>
      <c r="O59" s="578"/>
      <c r="P59" s="578"/>
      <c r="Q59" s="578"/>
      <c r="R59" s="578"/>
      <c r="S59" s="578"/>
      <c r="T59" s="578"/>
      <c r="U59" s="578"/>
      <c r="V59" s="578"/>
      <c r="W59" s="578"/>
      <c r="X59" s="578"/>
      <c r="Y59" s="578"/>
      <c r="Z59" s="578"/>
      <c r="AA59" s="578"/>
      <c r="AB59" s="578"/>
      <c r="AC59" s="578"/>
      <c r="AD59" s="578"/>
      <c r="AE59" s="578"/>
      <c r="AF59" s="578"/>
      <c r="AG59" s="579"/>
      <c r="AH59" s="602" t="s">
        <v>421</v>
      </c>
      <c r="AI59" s="631"/>
      <c r="AJ59" s="631"/>
      <c r="AK59" s="631"/>
      <c r="AL59" s="631"/>
      <c r="AM59" s="631"/>
      <c r="AN59" s="631"/>
      <c r="AO59" s="631"/>
      <c r="AP59" s="631"/>
      <c r="AQ59" s="631"/>
      <c r="AR59" s="631"/>
      <c r="AS59" s="631"/>
      <c r="AT59" s="631"/>
      <c r="AU59" s="631"/>
      <c r="AV59" s="631"/>
      <c r="AW59" s="631"/>
      <c r="AX59" s="631"/>
      <c r="AY59" s="632"/>
    </row>
    <row r="60" spans="1:51" ht="26.25" customHeight="1">
      <c r="A60" s="8"/>
      <c r="B60" s="573"/>
      <c r="C60" s="574"/>
      <c r="D60" s="349" t="s">
        <v>1562</v>
      </c>
      <c r="E60" s="342"/>
      <c r="F60" s="342"/>
      <c r="G60" s="343"/>
      <c r="H60" s="611" t="s">
        <v>1564</v>
      </c>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3"/>
      <c r="AH60" s="633"/>
      <c r="AI60" s="634"/>
      <c r="AJ60" s="634"/>
      <c r="AK60" s="634"/>
      <c r="AL60" s="634"/>
      <c r="AM60" s="634"/>
      <c r="AN60" s="634"/>
      <c r="AO60" s="634"/>
      <c r="AP60" s="634"/>
      <c r="AQ60" s="634"/>
      <c r="AR60" s="634"/>
      <c r="AS60" s="634"/>
      <c r="AT60" s="634"/>
      <c r="AU60" s="634"/>
      <c r="AV60" s="634"/>
      <c r="AW60" s="634"/>
      <c r="AX60" s="634"/>
      <c r="AY60" s="635"/>
    </row>
    <row r="61" spans="1:51" ht="26.25" customHeight="1">
      <c r="A61" s="8"/>
      <c r="B61" s="573"/>
      <c r="C61" s="574"/>
      <c r="D61" s="349" t="s">
        <v>1562</v>
      </c>
      <c r="E61" s="342"/>
      <c r="F61" s="342"/>
      <c r="G61" s="343"/>
      <c r="H61" s="611" t="s">
        <v>89</v>
      </c>
      <c r="I61" s="612"/>
      <c r="J61" s="612"/>
      <c r="K61" s="612"/>
      <c r="L61" s="612"/>
      <c r="M61" s="612"/>
      <c r="N61" s="612"/>
      <c r="O61" s="612"/>
      <c r="P61" s="612"/>
      <c r="Q61" s="612"/>
      <c r="R61" s="612"/>
      <c r="S61" s="612"/>
      <c r="T61" s="612"/>
      <c r="U61" s="612"/>
      <c r="V61" s="612"/>
      <c r="W61" s="612"/>
      <c r="X61" s="612"/>
      <c r="Y61" s="612"/>
      <c r="Z61" s="612"/>
      <c r="AA61" s="612"/>
      <c r="AB61" s="612"/>
      <c r="AC61" s="612"/>
      <c r="AD61" s="612"/>
      <c r="AE61" s="612"/>
      <c r="AF61" s="612"/>
      <c r="AG61" s="613"/>
      <c r="AH61" s="633"/>
      <c r="AI61" s="634"/>
      <c r="AJ61" s="634"/>
      <c r="AK61" s="634"/>
      <c r="AL61" s="634"/>
      <c r="AM61" s="634"/>
      <c r="AN61" s="634"/>
      <c r="AO61" s="634"/>
      <c r="AP61" s="634"/>
      <c r="AQ61" s="634"/>
      <c r="AR61" s="634"/>
      <c r="AS61" s="634"/>
      <c r="AT61" s="634"/>
      <c r="AU61" s="634"/>
      <c r="AV61" s="634"/>
      <c r="AW61" s="634"/>
      <c r="AX61" s="634"/>
      <c r="AY61" s="635"/>
    </row>
    <row r="62" spans="1:51" ht="26.25" customHeight="1">
      <c r="A62" s="8"/>
      <c r="B62" s="573"/>
      <c r="C62" s="574"/>
      <c r="D62" s="349" t="s">
        <v>1565</v>
      </c>
      <c r="E62" s="342"/>
      <c r="F62" s="342"/>
      <c r="G62" s="343"/>
      <c r="H62" s="611" t="s">
        <v>90</v>
      </c>
      <c r="I62" s="612"/>
      <c r="J62" s="612"/>
      <c r="K62" s="612"/>
      <c r="L62" s="612"/>
      <c r="M62" s="612"/>
      <c r="N62" s="612"/>
      <c r="O62" s="612"/>
      <c r="P62" s="612"/>
      <c r="Q62" s="612"/>
      <c r="R62" s="612"/>
      <c r="S62" s="612"/>
      <c r="T62" s="612"/>
      <c r="U62" s="612"/>
      <c r="V62" s="612"/>
      <c r="W62" s="612"/>
      <c r="X62" s="612"/>
      <c r="Y62" s="612"/>
      <c r="Z62" s="612"/>
      <c r="AA62" s="612"/>
      <c r="AB62" s="612"/>
      <c r="AC62" s="612"/>
      <c r="AD62" s="612"/>
      <c r="AE62" s="612"/>
      <c r="AF62" s="612"/>
      <c r="AG62" s="613"/>
      <c r="AH62" s="633"/>
      <c r="AI62" s="634"/>
      <c r="AJ62" s="634"/>
      <c r="AK62" s="634"/>
      <c r="AL62" s="634"/>
      <c r="AM62" s="634"/>
      <c r="AN62" s="634"/>
      <c r="AO62" s="634"/>
      <c r="AP62" s="634"/>
      <c r="AQ62" s="634"/>
      <c r="AR62" s="634"/>
      <c r="AS62" s="634"/>
      <c r="AT62" s="634"/>
      <c r="AU62" s="634"/>
      <c r="AV62" s="634"/>
      <c r="AW62" s="634"/>
      <c r="AX62" s="634"/>
      <c r="AY62" s="635"/>
    </row>
    <row r="63" spans="1:51" ht="26.25" customHeight="1">
      <c r="A63" s="8"/>
      <c r="B63" s="575"/>
      <c r="C63" s="576"/>
      <c r="D63" s="594" t="s">
        <v>1562</v>
      </c>
      <c r="E63" s="595"/>
      <c r="F63" s="595"/>
      <c r="G63" s="596"/>
      <c r="H63" s="597" t="s">
        <v>91</v>
      </c>
      <c r="I63" s="598"/>
      <c r="J63" s="598"/>
      <c r="K63" s="598"/>
      <c r="L63" s="598"/>
      <c r="M63" s="598"/>
      <c r="N63" s="598"/>
      <c r="O63" s="598"/>
      <c r="P63" s="598"/>
      <c r="Q63" s="598"/>
      <c r="R63" s="598"/>
      <c r="S63" s="598"/>
      <c r="T63" s="598"/>
      <c r="U63" s="598"/>
      <c r="V63" s="598"/>
      <c r="W63" s="598"/>
      <c r="X63" s="598"/>
      <c r="Y63" s="598"/>
      <c r="Z63" s="598"/>
      <c r="AA63" s="598"/>
      <c r="AB63" s="598"/>
      <c r="AC63" s="598"/>
      <c r="AD63" s="598"/>
      <c r="AE63" s="598"/>
      <c r="AF63" s="598"/>
      <c r="AG63" s="599"/>
      <c r="AH63" s="636"/>
      <c r="AI63" s="637"/>
      <c r="AJ63" s="637"/>
      <c r="AK63" s="637"/>
      <c r="AL63" s="637"/>
      <c r="AM63" s="637"/>
      <c r="AN63" s="637"/>
      <c r="AO63" s="637"/>
      <c r="AP63" s="637"/>
      <c r="AQ63" s="637"/>
      <c r="AR63" s="637"/>
      <c r="AS63" s="637"/>
      <c r="AT63" s="637"/>
      <c r="AU63" s="637"/>
      <c r="AV63" s="637"/>
      <c r="AW63" s="637"/>
      <c r="AX63" s="637"/>
      <c r="AY63" s="638"/>
    </row>
    <row r="64" spans="1:51" ht="26.25" customHeight="1">
      <c r="A64" s="8"/>
      <c r="B64" s="571" t="s">
        <v>92</v>
      </c>
      <c r="C64" s="572"/>
      <c r="D64" s="355" t="s">
        <v>1562</v>
      </c>
      <c r="E64" s="600"/>
      <c r="F64" s="600"/>
      <c r="G64" s="601"/>
      <c r="H64" s="580" t="s">
        <v>93</v>
      </c>
      <c r="I64" s="578"/>
      <c r="J64" s="578"/>
      <c r="K64" s="578"/>
      <c r="L64" s="578"/>
      <c r="M64" s="578"/>
      <c r="N64" s="578"/>
      <c r="O64" s="578"/>
      <c r="P64" s="578"/>
      <c r="Q64" s="578"/>
      <c r="R64" s="578"/>
      <c r="S64" s="578"/>
      <c r="T64" s="578"/>
      <c r="U64" s="578"/>
      <c r="V64" s="578"/>
      <c r="W64" s="578"/>
      <c r="X64" s="578"/>
      <c r="Y64" s="578"/>
      <c r="Z64" s="578"/>
      <c r="AA64" s="578"/>
      <c r="AB64" s="578"/>
      <c r="AC64" s="578"/>
      <c r="AD64" s="578"/>
      <c r="AE64" s="578"/>
      <c r="AF64" s="578"/>
      <c r="AG64" s="579"/>
      <c r="AH64" s="602" t="s">
        <v>420</v>
      </c>
      <c r="AI64" s="631"/>
      <c r="AJ64" s="631"/>
      <c r="AK64" s="631"/>
      <c r="AL64" s="631"/>
      <c r="AM64" s="631"/>
      <c r="AN64" s="631"/>
      <c r="AO64" s="631"/>
      <c r="AP64" s="631"/>
      <c r="AQ64" s="631"/>
      <c r="AR64" s="631"/>
      <c r="AS64" s="631"/>
      <c r="AT64" s="631"/>
      <c r="AU64" s="631"/>
      <c r="AV64" s="631"/>
      <c r="AW64" s="631"/>
      <c r="AX64" s="631"/>
      <c r="AY64" s="632"/>
    </row>
    <row r="65" spans="1:51" ht="26.25" customHeight="1">
      <c r="A65" s="8"/>
      <c r="B65" s="573"/>
      <c r="C65" s="574"/>
      <c r="D65" s="349" t="s">
        <v>1562</v>
      </c>
      <c r="E65" s="342"/>
      <c r="F65" s="342"/>
      <c r="G65" s="343"/>
      <c r="H65" s="611" t="s">
        <v>95</v>
      </c>
      <c r="I65" s="612"/>
      <c r="J65" s="612"/>
      <c r="K65" s="612"/>
      <c r="L65" s="612"/>
      <c r="M65" s="612"/>
      <c r="N65" s="612"/>
      <c r="O65" s="612"/>
      <c r="P65" s="612"/>
      <c r="Q65" s="612"/>
      <c r="R65" s="612"/>
      <c r="S65" s="612"/>
      <c r="T65" s="612"/>
      <c r="U65" s="612"/>
      <c r="V65" s="612"/>
      <c r="W65" s="612"/>
      <c r="X65" s="612"/>
      <c r="Y65" s="612"/>
      <c r="Z65" s="612"/>
      <c r="AA65" s="612"/>
      <c r="AB65" s="612"/>
      <c r="AC65" s="612"/>
      <c r="AD65" s="612"/>
      <c r="AE65" s="612"/>
      <c r="AF65" s="612"/>
      <c r="AG65" s="613"/>
      <c r="AH65" s="633"/>
      <c r="AI65" s="634"/>
      <c r="AJ65" s="634"/>
      <c r="AK65" s="634"/>
      <c r="AL65" s="634"/>
      <c r="AM65" s="634"/>
      <c r="AN65" s="634"/>
      <c r="AO65" s="634"/>
      <c r="AP65" s="634"/>
      <c r="AQ65" s="634"/>
      <c r="AR65" s="634"/>
      <c r="AS65" s="634"/>
      <c r="AT65" s="634"/>
      <c r="AU65" s="634"/>
      <c r="AV65" s="634"/>
      <c r="AW65" s="634"/>
      <c r="AX65" s="634"/>
      <c r="AY65" s="635"/>
    </row>
    <row r="66" spans="1:51" ht="26.25" customHeight="1">
      <c r="A66" s="8"/>
      <c r="B66" s="573"/>
      <c r="C66" s="574"/>
      <c r="D66" s="349" t="s">
        <v>1562</v>
      </c>
      <c r="E66" s="342"/>
      <c r="F66" s="342"/>
      <c r="G66" s="343"/>
      <c r="H66" s="611" t="s">
        <v>1566</v>
      </c>
      <c r="I66" s="612"/>
      <c r="J66" s="612"/>
      <c r="K66" s="612"/>
      <c r="L66" s="612"/>
      <c r="M66" s="612"/>
      <c r="N66" s="612"/>
      <c r="O66" s="612"/>
      <c r="P66" s="612"/>
      <c r="Q66" s="612"/>
      <c r="R66" s="612"/>
      <c r="S66" s="612"/>
      <c r="T66" s="612"/>
      <c r="U66" s="612"/>
      <c r="V66" s="612"/>
      <c r="W66" s="612"/>
      <c r="X66" s="612"/>
      <c r="Y66" s="612"/>
      <c r="Z66" s="612"/>
      <c r="AA66" s="612"/>
      <c r="AB66" s="612"/>
      <c r="AC66" s="612"/>
      <c r="AD66" s="612"/>
      <c r="AE66" s="612"/>
      <c r="AF66" s="612"/>
      <c r="AG66" s="613"/>
      <c r="AH66" s="633"/>
      <c r="AI66" s="634"/>
      <c r="AJ66" s="634"/>
      <c r="AK66" s="634"/>
      <c r="AL66" s="634"/>
      <c r="AM66" s="634"/>
      <c r="AN66" s="634"/>
      <c r="AO66" s="634"/>
      <c r="AP66" s="634"/>
      <c r="AQ66" s="634"/>
      <c r="AR66" s="634"/>
      <c r="AS66" s="634"/>
      <c r="AT66" s="634"/>
      <c r="AU66" s="634"/>
      <c r="AV66" s="634"/>
      <c r="AW66" s="634"/>
      <c r="AX66" s="634"/>
      <c r="AY66" s="635"/>
    </row>
    <row r="67" spans="1:51" ht="26.25" customHeight="1">
      <c r="A67" s="8"/>
      <c r="B67" s="573"/>
      <c r="C67" s="574"/>
      <c r="D67" s="333" t="s">
        <v>1565</v>
      </c>
      <c r="E67" s="614"/>
      <c r="F67" s="614"/>
      <c r="G67" s="615"/>
      <c r="H67" s="616" t="s">
        <v>97</v>
      </c>
      <c r="I67" s="617"/>
      <c r="J67" s="617"/>
      <c r="K67" s="617"/>
      <c r="L67" s="617"/>
      <c r="M67" s="617"/>
      <c r="N67" s="617"/>
      <c r="O67" s="617"/>
      <c r="P67" s="617"/>
      <c r="Q67" s="617"/>
      <c r="R67" s="617"/>
      <c r="S67" s="617"/>
      <c r="T67" s="617"/>
      <c r="U67" s="617"/>
      <c r="V67" s="617"/>
      <c r="W67" s="617"/>
      <c r="X67" s="617"/>
      <c r="Y67" s="617"/>
      <c r="Z67" s="617"/>
      <c r="AA67" s="617"/>
      <c r="AB67" s="617"/>
      <c r="AC67" s="617"/>
      <c r="AD67" s="617"/>
      <c r="AE67" s="617"/>
      <c r="AF67" s="617"/>
      <c r="AG67" s="618"/>
      <c r="AH67" s="633"/>
      <c r="AI67" s="634"/>
      <c r="AJ67" s="634"/>
      <c r="AK67" s="634"/>
      <c r="AL67" s="634"/>
      <c r="AM67" s="634"/>
      <c r="AN67" s="634"/>
      <c r="AO67" s="634"/>
      <c r="AP67" s="634"/>
      <c r="AQ67" s="634"/>
      <c r="AR67" s="634"/>
      <c r="AS67" s="634"/>
      <c r="AT67" s="634"/>
      <c r="AU67" s="634"/>
      <c r="AV67" s="634"/>
      <c r="AW67" s="634"/>
      <c r="AX67" s="634"/>
      <c r="AY67" s="635"/>
    </row>
    <row r="68" spans="1:51" ht="26.25" customHeight="1">
      <c r="A68" s="8"/>
      <c r="B68" s="573"/>
      <c r="C68" s="574"/>
      <c r="D68" s="1461" t="s">
        <v>1565</v>
      </c>
      <c r="E68" s="625"/>
      <c r="F68" s="625"/>
      <c r="G68" s="626"/>
      <c r="H68" s="627" t="s">
        <v>98</v>
      </c>
      <c r="I68" s="628"/>
      <c r="J68" s="628"/>
      <c r="K68" s="628"/>
      <c r="L68" s="628"/>
      <c r="M68" s="628"/>
      <c r="N68" s="628"/>
      <c r="O68" s="628"/>
      <c r="P68" s="628"/>
      <c r="Q68" s="628"/>
      <c r="R68" s="628"/>
      <c r="S68" s="628"/>
      <c r="T68" s="628"/>
      <c r="U68" s="628"/>
      <c r="V68" s="629"/>
      <c r="W68" s="629"/>
      <c r="X68" s="629"/>
      <c r="Y68" s="629"/>
      <c r="Z68" s="629"/>
      <c r="AA68" s="629"/>
      <c r="AB68" s="629"/>
      <c r="AC68" s="629"/>
      <c r="AD68" s="629"/>
      <c r="AE68" s="629"/>
      <c r="AF68" s="629"/>
      <c r="AG68" s="630"/>
      <c r="AH68" s="633"/>
      <c r="AI68" s="634"/>
      <c r="AJ68" s="634"/>
      <c r="AK68" s="634"/>
      <c r="AL68" s="634"/>
      <c r="AM68" s="634"/>
      <c r="AN68" s="634"/>
      <c r="AO68" s="634"/>
      <c r="AP68" s="634"/>
      <c r="AQ68" s="634"/>
      <c r="AR68" s="634"/>
      <c r="AS68" s="634"/>
      <c r="AT68" s="634"/>
      <c r="AU68" s="634"/>
      <c r="AV68" s="634"/>
      <c r="AW68" s="634"/>
      <c r="AX68" s="634"/>
      <c r="AY68" s="635"/>
    </row>
    <row r="69" spans="1:51" ht="26.25" customHeight="1">
      <c r="A69" s="8"/>
      <c r="B69" s="575"/>
      <c r="C69" s="576"/>
      <c r="D69" s="594" t="s">
        <v>1562</v>
      </c>
      <c r="E69" s="595"/>
      <c r="F69" s="595"/>
      <c r="G69" s="596"/>
      <c r="H69" s="597" t="s">
        <v>99</v>
      </c>
      <c r="I69" s="598"/>
      <c r="J69" s="598"/>
      <c r="K69" s="598"/>
      <c r="L69" s="598"/>
      <c r="M69" s="598"/>
      <c r="N69" s="598"/>
      <c r="O69" s="598"/>
      <c r="P69" s="598"/>
      <c r="Q69" s="598"/>
      <c r="R69" s="598"/>
      <c r="S69" s="598"/>
      <c r="T69" s="598"/>
      <c r="U69" s="598"/>
      <c r="V69" s="598"/>
      <c r="W69" s="598"/>
      <c r="X69" s="598"/>
      <c r="Y69" s="598"/>
      <c r="Z69" s="598"/>
      <c r="AA69" s="598"/>
      <c r="AB69" s="598"/>
      <c r="AC69" s="598"/>
      <c r="AD69" s="598"/>
      <c r="AE69" s="598"/>
      <c r="AF69" s="598"/>
      <c r="AG69" s="599"/>
      <c r="AH69" s="636"/>
      <c r="AI69" s="637"/>
      <c r="AJ69" s="637"/>
      <c r="AK69" s="637"/>
      <c r="AL69" s="637"/>
      <c r="AM69" s="637"/>
      <c r="AN69" s="637"/>
      <c r="AO69" s="637"/>
      <c r="AP69" s="637"/>
      <c r="AQ69" s="637"/>
      <c r="AR69" s="637"/>
      <c r="AS69" s="637"/>
      <c r="AT69" s="637"/>
      <c r="AU69" s="637"/>
      <c r="AV69" s="637"/>
      <c r="AW69" s="637"/>
      <c r="AX69" s="637"/>
      <c r="AY69" s="638"/>
    </row>
    <row r="70" spans="1:51" ht="180" customHeight="1" thickBot="1">
      <c r="A70" s="8"/>
      <c r="B70" s="619" t="s">
        <v>100</v>
      </c>
      <c r="C70" s="620"/>
      <c r="D70" s="1458" t="s">
        <v>419</v>
      </c>
      <c r="E70" s="1459"/>
      <c r="F70" s="1459"/>
      <c r="G70" s="1459"/>
      <c r="H70" s="1459"/>
      <c r="I70" s="1459"/>
      <c r="J70" s="1459"/>
      <c r="K70" s="1459"/>
      <c r="L70" s="1459"/>
      <c r="M70" s="1459"/>
      <c r="N70" s="1459"/>
      <c r="O70" s="1459"/>
      <c r="P70" s="1459"/>
      <c r="Q70" s="1459"/>
      <c r="R70" s="1459"/>
      <c r="S70" s="1459"/>
      <c r="T70" s="1459"/>
      <c r="U70" s="1459"/>
      <c r="V70" s="1459"/>
      <c r="W70" s="1459"/>
      <c r="X70" s="1459"/>
      <c r="Y70" s="1459"/>
      <c r="Z70" s="1459"/>
      <c r="AA70" s="1459"/>
      <c r="AB70" s="1459"/>
      <c r="AC70" s="1459"/>
      <c r="AD70" s="1459"/>
      <c r="AE70" s="1459"/>
      <c r="AF70" s="1459"/>
      <c r="AG70" s="1459"/>
      <c r="AH70" s="1459"/>
      <c r="AI70" s="1459"/>
      <c r="AJ70" s="1459"/>
      <c r="AK70" s="1459"/>
      <c r="AL70" s="1459"/>
      <c r="AM70" s="1459"/>
      <c r="AN70" s="1459"/>
      <c r="AO70" s="1459"/>
      <c r="AP70" s="1459"/>
      <c r="AQ70" s="1459"/>
      <c r="AR70" s="1459"/>
      <c r="AS70" s="1459"/>
      <c r="AT70" s="1459"/>
      <c r="AU70" s="1459"/>
      <c r="AV70" s="1459"/>
      <c r="AW70" s="1459"/>
      <c r="AX70" s="1459"/>
      <c r="AY70" s="1460"/>
    </row>
    <row r="71" spans="1:51" ht="21" hidden="1" customHeight="1">
      <c r="A71" s="8"/>
      <c r="B71" s="11"/>
      <c r="C71" s="12"/>
      <c r="D71" s="535" t="s">
        <v>102</v>
      </c>
      <c r="E71" s="516"/>
      <c r="F71" s="516"/>
      <c r="G71" s="516"/>
      <c r="H71" s="516"/>
      <c r="I71" s="516"/>
      <c r="J71" s="516"/>
      <c r="K71" s="516"/>
      <c r="L71" s="516"/>
      <c r="M71" s="516"/>
      <c r="N71" s="516"/>
      <c r="O71" s="516"/>
      <c r="P71" s="516"/>
      <c r="Q71" s="516"/>
      <c r="R71" s="516"/>
      <c r="S71" s="516"/>
      <c r="T71" s="516"/>
      <c r="U71" s="516"/>
      <c r="V71" s="516"/>
      <c r="W71" s="516"/>
      <c r="X71" s="516"/>
      <c r="Y71" s="516"/>
      <c r="Z71" s="516"/>
      <c r="AA71" s="516"/>
      <c r="AB71" s="516"/>
      <c r="AC71" s="516"/>
      <c r="AD71" s="516"/>
      <c r="AE71" s="516"/>
      <c r="AF71" s="516"/>
      <c r="AG71" s="516"/>
      <c r="AH71" s="516"/>
      <c r="AI71" s="516"/>
      <c r="AJ71" s="516"/>
      <c r="AK71" s="516"/>
      <c r="AL71" s="516"/>
      <c r="AM71" s="516"/>
      <c r="AN71" s="516"/>
      <c r="AO71" s="516"/>
      <c r="AP71" s="516"/>
      <c r="AQ71" s="516"/>
      <c r="AR71" s="516"/>
      <c r="AS71" s="516"/>
      <c r="AT71" s="516"/>
      <c r="AU71" s="516"/>
      <c r="AV71" s="516"/>
      <c r="AW71" s="516"/>
      <c r="AX71" s="516"/>
      <c r="AY71" s="536"/>
    </row>
    <row r="72" spans="1:51" ht="97.5" hidden="1" customHeight="1">
      <c r="A72" s="8"/>
      <c r="B72" s="11"/>
      <c r="C72" s="12"/>
      <c r="D72" s="655" t="s">
        <v>103</v>
      </c>
      <c r="E72" s="656"/>
      <c r="F72" s="656"/>
      <c r="G72" s="656"/>
      <c r="H72" s="656"/>
      <c r="I72" s="656"/>
      <c r="J72" s="656"/>
      <c r="K72" s="656"/>
      <c r="L72" s="656"/>
      <c r="M72" s="656"/>
      <c r="N72" s="656"/>
      <c r="O72" s="656"/>
      <c r="P72" s="656"/>
      <c r="Q72" s="656"/>
      <c r="R72" s="656"/>
      <c r="S72" s="656"/>
      <c r="T72" s="656"/>
      <c r="U72" s="656"/>
      <c r="V72" s="656"/>
      <c r="W72" s="656"/>
      <c r="X72" s="656"/>
      <c r="Y72" s="656"/>
      <c r="Z72" s="656"/>
      <c r="AA72" s="656"/>
      <c r="AB72" s="656"/>
      <c r="AC72" s="656"/>
      <c r="AD72" s="656"/>
      <c r="AE72" s="656"/>
      <c r="AF72" s="656"/>
      <c r="AG72" s="656"/>
      <c r="AH72" s="656"/>
      <c r="AI72" s="656"/>
      <c r="AJ72" s="656"/>
      <c r="AK72" s="656"/>
      <c r="AL72" s="656"/>
      <c r="AM72" s="656"/>
      <c r="AN72" s="656"/>
      <c r="AO72" s="656"/>
      <c r="AP72" s="656"/>
      <c r="AQ72" s="656"/>
      <c r="AR72" s="656"/>
      <c r="AS72" s="656"/>
      <c r="AT72" s="656"/>
      <c r="AU72" s="656"/>
      <c r="AV72" s="656"/>
      <c r="AW72" s="656"/>
      <c r="AX72" s="656"/>
      <c r="AY72" s="657"/>
    </row>
    <row r="73" spans="1:51" ht="119.85" hidden="1" customHeight="1">
      <c r="A73" s="8"/>
      <c r="B73" s="11"/>
      <c r="C73" s="12"/>
      <c r="D73" s="658" t="s">
        <v>104</v>
      </c>
      <c r="E73" s="659"/>
      <c r="F73" s="659"/>
      <c r="G73" s="659"/>
      <c r="H73" s="659"/>
      <c r="I73" s="659"/>
      <c r="J73" s="659"/>
      <c r="K73" s="659"/>
      <c r="L73" s="659"/>
      <c r="M73" s="659"/>
      <c r="N73" s="659"/>
      <c r="O73" s="659"/>
      <c r="P73" s="659"/>
      <c r="Q73" s="659"/>
      <c r="R73" s="659"/>
      <c r="S73" s="659"/>
      <c r="T73" s="659"/>
      <c r="U73" s="659"/>
      <c r="V73" s="659"/>
      <c r="W73" s="659"/>
      <c r="X73" s="659"/>
      <c r="Y73" s="659"/>
      <c r="Z73" s="659"/>
      <c r="AA73" s="659"/>
      <c r="AB73" s="659"/>
      <c r="AC73" s="659"/>
      <c r="AD73" s="659"/>
      <c r="AE73" s="659"/>
      <c r="AF73" s="659"/>
      <c r="AG73" s="659"/>
      <c r="AH73" s="659"/>
      <c r="AI73" s="659"/>
      <c r="AJ73" s="659"/>
      <c r="AK73" s="659"/>
      <c r="AL73" s="659"/>
      <c r="AM73" s="659"/>
      <c r="AN73" s="659"/>
      <c r="AO73" s="659"/>
      <c r="AP73" s="659"/>
      <c r="AQ73" s="659"/>
      <c r="AR73" s="659"/>
      <c r="AS73" s="659"/>
      <c r="AT73" s="659"/>
      <c r="AU73" s="659"/>
      <c r="AV73" s="659"/>
      <c r="AW73" s="659"/>
      <c r="AX73" s="659"/>
      <c r="AY73" s="660"/>
    </row>
    <row r="74" spans="1:51" ht="21" customHeight="1">
      <c r="A74" s="8"/>
      <c r="B74" s="515" t="s">
        <v>105</v>
      </c>
      <c r="C74" s="516"/>
      <c r="D74" s="516"/>
      <c r="E74" s="516"/>
      <c r="F74" s="516"/>
      <c r="G74" s="516"/>
      <c r="H74" s="516"/>
      <c r="I74" s="516"/>
      <c r="J74" s="516"/>
      <c r="K74" s="516"/>
      <c r="L74" s="516"/>
      <c r="M74" s="516"/>
      <c r="N74" s="516"/>
      <c r="O74" s="516"/>
      <c r="P74" s="516"/>
      <c r="Q74" s="516"/>
      <c r="R74" s="516"/>
      <c r="S74" s="516"/>
      <c r="T74" s="516"/>
      <c r="U74" s="516"/>
      <c r="V74" s="516"/>
      <c r="W74" s="516"/>
      <c r="X74" s="516"/>
      <c r="Y74" s="516"/>
      <c r="Z74" s="516"/>
      <c r="AA74" s="516"/>
      <c r="AB74" s="516"/>
      <c r="AC74" s="516"/>
      <c r="AD74" s="516"/>
      <c r="AE74" s="516"/>
      <c r="AF74" s="516"/>
      <c r="AG74" s="516"/>
      <c r="AH74" s="516"/>
      <c r="AI74" s="516"/>
      <c r="AJ74" s="516"/>
      <c r="AK74" s="516"/>
      <c r="AL74" s="516"/>
      <c r="AM74" s="516"/>
      <c r="AN74" s="516"/>
      <c r="AO74" s="516"/>
      <c r="AP74" s="516"/>
      <c r="AQ74" s="516"/>
      <c r="AR74" s="516"/>
      <c r="AS74" s="516"/>
      <c r="AT74" s="516"/>
      <c r="AU74" s="516"/>
      <c r="AV74" s="516"/>
      <c r="AW74" s="516"/>
      <c r="AX74" s="516"/>
      <c r="AY74" s="536"/>
    </row>
    <row r="75" spans="1:51" ht="122.45" customHeight="1">
      <c r="A75" s="13"/>
      <c r="B75" s="661" t="s">
        <v>1567</v>
      </c>
      <c r="C75" s="662"/>
      <c r="D75" s="662"/>
      <c r="E75" s="662"/>
      <c r="F75" s="663"/>
      <c r="G75" s="1468" t="s">
        <v>1568</v>
      </c>
      <c r="H75" s="1177"/>
      <c r="I75" s="1177"/>
      <c r="J75" s="1177"/>
      <c r="K75" s="1177"/>
      <c r="L75" s="1177"/>
      <c r="M75" s="1177"/>
      <c r="N75" s="1177"/>
      <c r="O75" s="1177"/>
      <c r="P75" s="1177"/>
      <c r="Q75" s="1177"/>
      <c r="R75" s="1177"/>
      <c r="S75" s="1177"/>
      <c r="T75" s="1177"/>
      <c r="U75" s="1177"/>
      <c r="V75" s="1177"/>
      <c r="W75" s="1177"/>
      <c r="X75" s="1177"/>
      <c r="Y75" s="1177"/>
      <c r="Z75" s="1177"/>
      <c r="AA75" s="1177"/>
      <c r="AB75" s="1177"/>
      <c r="AC75" s="1177"/>
      <c r="AD75" s="1177"/>
      <c r="AE75" s="1177"/>
      <c r="AF75" s="1177"/>
      <c r="AG75" s="1177"/>
      <c r="AH75" s="1177"/>
      <c r="AI75" s="1177"/>
      <c r="AJ75" s="1177"/>
      <c r="AK75" s="1177"/>
      <c r="AL75" s="1177"/>
      <c r="AM75" s="1177"/>
      <c r="AN75" s="1177"/>
      <c r="AO75" s="1177"/>
      <c r="AP75" s="1177"/>
      <c r="AQ75" s="1177"/>
      <c r="AR75" s="1177"/>
      <c r="AS75" s="1177"/>
      <c r="AT75" s="1177"/>
      <c r="AU75" s="1177"/>
      <c r="AV75" s="1177"/>
      <c r="AW75" s="1177"/>
      <c r="AX75" s="1177"/>
      <c r="AY75" s="1239"/>
    </row>
    <row r="76" spans="1:51" ht="18.399999999999999" customHeight="1">
      <c r="A76" s="13"/>
      <c r="B76" s="649" t="s">
        <v>106</v>
      </c>
      <c r="C76" s="650"/>
      <c r="D76" s="650"/>
      <c r="E76" s="650"/>
      <c r="F76" s="650"/>
      <c r="G76" s="650"/>
      <c r="H76" s="650"/>
      <c r="I76" s="650"/>
      <c r="J76" s="650"/>
      <c r="K76" s="650"/>
      <c r="L76" s="650"/>
      <c r="M76" s="650"/>
      <c r="N76" s="650"/>
      <c r="O76" s="650"/>
      <c r="P76" s="650"/>
      <c r="Q76" s="650"/>
      <c r="R76" s="650"/>
      <c r="S76" s="650"/>
      <c r="T76" s="650"/>
      <c r="U76" s="650"/>
      <c r="V76" s="650"/>
      <c r="W76" s="650"/>
      <c r="X76" s="650"/>
      <c r="Y76" s="650"/>
      <c r="Z76" s="650"/>
      <c r="AA76" s="650"/>
      <c r="AB76" s="650"/>
      <c r="AC76" s="650"/>
      <c r="AD76" s="650"/>
      <c r="AE76" s="650"/>
      <c r="AF76" s="650"/>
      <c r="AG76" s="650"/>
      <c r="AH76" s="650"/>
      <c r="AI76" s="650"/>
      <c r="AJ76" s="650"/>
      <c r="AK76" s="650"/>
      <c r="AL76" s="650"/>
      <c r="AM76" s="650"/>
      <c r="AN76" s="650"/>
      <c r="AO76" s="650"/>
      <c r="AP76" s="650"/>
      <c r="AQ76" s="650"/>
      <c r="AR76" s="650"/>
      <c r="AS76" s="650"/>
      <c r="AT76" s="650"/>
      <c r="AU76" s="650"/>
      <c r="AV76" s="650"/>
      <c r="AW76" s="650"/>
      <c r="AX76" s="650"/>
      <c r="AY76" s="651"/>
    </row>
    <row r="77" spans="1:51" ht="119.1" customHeight="1" thickBot="1">
      <c r="A77" s="13"/>
      <c r="B77" s="675" t="s">
        <v>1567</v>
      </c>
      <c r="C77" s="676"/>
      <c r="D77" s="676"/>
      <c r="E77" s="676"/>
      <c r="F77" s="677"/>
      <c r="G77" s="1462" t="s">
        <v>1568</v>
      </c>
      <c r="H77" s="741"/>
      <c r="I77" s="741"/>
      <c r="J77" s="741"/>
      <c r="K77" s="741"/>
      <c r="L77" s="741"/>
      <c r="M77" s="741"/>
      <c r="N77" s="741"/>
      <c r="O77" s="741"/>
      <c r="P77" s="741"/>
      <c r="Q77" s="741"/>
      <c r="R77" s="741"/>
      <c r="S77" s="741"/>
      <c r="T77" s="741"/>
      <c r="U77" s="741"/>
      <c r="V77" s="741"/>
      <c r="W77" s="741"/>
      <c r="X77" s="741"/>
      <c r="Y77" s="741"/>
      <c r="Z77" s="741"/>
      <c r="AA77" s="741"/>
      <c r="AB77" s="741"/>
      <c r="AC77" s="741"/>
      <c r="AD77" s="741"/>
      <c r="AE77" s="741"/>
      <c r="AF77" s="741"/>
      <c r="AG77" s="741"/>
      <c r="AH77" s="741"/>
      <c r="AI77" s="741"/>
      <c r="AJ77" s="741"/>
      <c r="AK77" s="741"/>
      <c r="AL77" s="741"/>
      <c r="AM77" s="741"/>
      <c r="AN77" s="741"/>
      <c r="AO77" s="741"/>
      <c r="AP77" s="741"/>
      <c r="AQ77" s="741"/>
      <c r="AR77" s="741"/>
      <c r="AS77" s="741"/>
      <c r="AT77" s="741"/>
      <c r="AU77" s="741"/>
      <c r="AV77" s="741"/>
      <c r="AW77" s="741"/>
      <c r="AX77" s="741"/>
      <c r="AY77" s="1463"/>
    </row>
    <row r="78" spans="1:51" ht="19.7" customHeight="1">
      <c r="A78" s="13"/>
      <c r="B78" s="652" t="s">
        <v>107</v>
      </c>
      <c r="C78" s="653"/>
      <c r="D78" s="653"/>
      <c r="E78" s="653"/>
      <c r="F78" s="653"/>
      <c r="G78" s="653"/>
      <c r="H78" s="653"/>
      <c r="I78" s="653"/>
      <c r="J78" s="653"/>
      <c r="K78" s="653"/>
      <c r="L78" s="653"/>
      <c r="M78" s="653"/>
      <c r="N78" s="653"/>
      <c r="O78" s="653"/>
      <c r="P78" s="653"/>
      <c r="Q78" s="653"/>
      <c r="R78" s="653"/>
      <c r="S78" s="653"/>
      <c r="T78" s="653"/>
      <c r="U78" s="653"/>
      <c r="V78" s="653"/>
      <c r="W78" s="653"/>
      <c r="X78" s="653"/>
      <c r="Y78" s="653"/>
      <c r="Z78" s="653"/>
      <c r="AA78" s="653"/>
      <c r="AB78" s="653"/>
      <c r="AC78" s="653"/>
      <c r="AD78" s="653"/>
      <c r="AE78" s="653"/>
      <c r="AF78" s="653"/>
      <c r="AG78" s="653"/>
      <c r="AH78" s="653"/>
      <c r="AI78" s="653"/>
      <c r="AJ78" s="653"/>
      <c r="AK78" s="653"/>
      <c r="AL78" s="653"/>
      <c r="AM78" s="653"/>
      <c r="AN78" s="653"/>
      <c r="AO78" s="653"/>
      <c r="AP78" s="653"/>
      <c r="AQ78" s="653"/>
      <c r="AR78" s="653"/>
      <c r="AS78" s="653"/>
      <c r="AT78" s="653"/>
      <c r="AU78" s="653"/>
      <c r="AV78" s="653"/>
      <c r="AW78" s="653"/>
      <c r="AX78" s="653"/>
      <c r="AY78" s="654"/>
    </row>
    <row r="79" spans="1:51" ht="205.15" customHeight="1" thickBot="1">
      <c r="A79" s="13"/>
      <c r="B79" s="686"/>
      <c r="C79" s="687"/>
      <c r="D79" s="687"/>
      <c r="E79" s="687"/>
      <c r="F79" s="687"/>
      <c r="G79" s="687"/>
      <c r="H79" s="687"/>
      <c r="I79" s="687"/>
      <c r="J79" s="687"/>
      <c r="K79" s="687"/>
      <c r="L79" s="687"/>
      <c r="M79" s="687"/>
      <c r="N79" s="687"/>
      <c r="O79" s="687"/>
      <c r="P79" s="687"/>
      <c r="Q79" s="687"/>
      <c r="R79" s="687"/>
      <c r="S79" s="687"/>
      <c r="T79" s="687"/>
      <c r="U79" s="687"/>
      <c r="V79" s="687"/>
      <c r="W79" s="687"/>
      <c r="X79" s="687"/>
      <c r="Y79" s="687"/>
      <c r="Z79" s="687"/>
      <c r="AA79" s="687"/>
      <c r="AB79" s="687"/>
      <c r="AC79" s="687"/>
      <c r="AD79" s="687"/>
      <c r="AE79" s="687"/>
      <c r="AF79" s="687"/>
      <c r="AG79" s="687"/>
      <c r="AH79" s="687"/>
      <c r="AI79" s="687"/>
      <c r="AJ79" s="687"/>
      <c r="AK79" s="687"/>
      <c r="AL79" s="687"/>
      <c r="AM79" s="687"/>
      <c r="AN79" s="687"/>
      <c r="AO79" s="687"/>
      <c r="AP79" s="687"/>
      <c r="AQ79" s="687"/>
      <c r="AR79" s="687"/>
      <c r="AS79" s="687"/>
      <c r="AT79" s="687"/>
      <c r="AU79" s="687"/>
      <c r="AV79" s="687"/>
      <c r="AW79" s="687"/>
      <c r="AX79" s="687"/>
      <c r="AY79" s="688"/>
    </row>
    <row r="80" spans="1:51" ht="19.7" customHeight="1">
      <c r="A80" s="13"/>
      <c r="B80" s="683" t="s">
        <v>108</v>
      </c>
      <c r="C80" s="684"/>
      <c r="D80" s="684"/>
      <c r="E80" s="684"/>
      <c r="F80" s="684"/>
      <c r="G80" s="684"/>
      <c r="H80" s="684"/>
      <c r="I80" s="684"/>
      <c r="J80" s="684"/>
      <c r="K80" s="684"/>
      <c r="L80" s="684"/>
      <c r="M80" s="684"/>
      <c r="N80" s="684"/>
      <c r="O80" s="684"/>
      <c r="P80" s="684"/>
      <c r="Q80" s="684"/>
      <c r="R80" s="684"/>
      <c r="S80" s="684"/>
      <c r="T80" s="684"/>
      <c r="U80" s="684"/>
      <c r="V80" s="684"/>
      <c r="W80" s="684"/>
      <c r="X80" s="684"/>
      <c r="Y80" s="684"/>
      <c r="Z80" s="684"/>
      <c r="AA80" s="684"/>
      <c r="AB80" s="684"/>
      <c r="AC80" s="684"/>
      <c r="AD80" s="684"/>
      <c r="AE80" s="684"/>
      <c r="AF80" s="684"/>
      <c r="AG80" s="684"/>
      <c r="AH80" s="684"/>
      <c r="AI80" s="684"/>
      <c r="AJ80" s="684"/>
      <c r="AK80" s="684"/>
      <c r="AL80" s="684"/>
      <c r="AM80" s="684"/>
      <c r="AN80" s="684"/>
      <c r="AO80" s="684"/>
      <c r="AP80" s="684"/>
      <c r="AQ80" s="684"/>
      <c r="AR80" s="684"/>
      <c r="AS80" s="684"/>
      <c r="AT80" s="684"/>
      <c r="AU80" s="684"/>
      <c r="AV80" s="684"/>
      <c r="AW80" s="684"/>
      <c r="AX80" s="684"/>
      <c r="AY80" s="685"/>
    </row>
    <row r="81" spans="1:51" ht="19.899999999999999" customHeight="1">
      <c r="A81" s="13"/>
      <c r="B81" s="14" t="s">
        <v>109</v>
      </c>
      <c r="C81" s="15"/>
      <c r="D81" s="15"/>
      <c r="E81" s="15"/>
      <c r="F81" s="15"/>
      <c r="G81" s="15"/>
      <c r="H81" s="15"/>
      <c r="I81" s="15"/>
      <c r="J81" s="15"/>
      <c r="K81" s="15"/>
      <c r="L81" s="16"/>
      <c r="M81" s="1464" t="s">
        <v>1569</v>
      </c>
      <c r="N81" s="1465"/>
      <c r="O81" s="1465"/>
      <c r="P81" s="1465"/>
      <c r="Q81" s="1465"/>
      <c r="R81" s="1465"/>
      <c r="S81" s="1465"/>
      <c r="T81" s="1465"/>
      <c r="U81" s="1465"/>
      <c r="V81" s="1465"/>
      <c r="W81" s="1465"/>
      <c r="X81" s="1465"/>
      <c r="Y81" s="1465"/>
      <c r="Z81" s="1465"/>
      <c r="AA81" s="1466"/>
      <c r="AB81" s="15" t="s">
        <v>111</v>
      </c>
      <c r="AC81" s="15"/>
      <c r="AD81" s="15"/>
      <c r="AE81" s="15"/>
      <c r="AF81" s="15"/>
      <c r="AG81" s="15"/>
      <c r="AH81" s="15"/>
      <c r="AI81" s="15"/>
      <c r="AJ81" s="15"/>
      <c r="AK81" s="16"/>
      <c r="AL81" s="1464" t="s">
        <v>1570</v>
      </c>
      <c r="AM81" s="1465"/>
      <c r="AN81" s="1465"/>
      <c r="AO81" s="1465"/>
      <c r="AP81" s="1465"/>
      <c r="AQ81" s="1465"/>
      <c r="AR81" s="1465"/>
      <c r="AS81" s="1465"/>
      <c r="AT81" s="1465"/>
      <c r="AU81" s="1465"/>
      <c r="AV81" s="1465"/>
      <c r="AW81" s="1465"/>
      <c r="AX81" s="1465"/>
      <c r="AY81" s="1467"/>
    </row>
    <row r="82" spans="1:51" ht="3" customHeight="1">
      <c r="A82" s="8"/>
      <c r="B82" s="4"/>
      <c r="C82" s="4"/>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row>
    <row r="83" spans="1:51" ht="21.75" customHeight="1" thickBot="1">
      <c r="A83" s="224"/>
      <c r="B83" s="224"/>
      <c r="C83" s="224"/>
      <c r="D83" s="224"/>
      <c r="E83" s="224"/>
      <c r="F83" s="224"/>
      <c r="G83" s="224"/>
      <c r="H83" s="224"/>
      <c r="I83" s="224"/>
      <c r="J83" s="224"/>
      <c r="K83" s="224"/>
      <c r="L83" s="224"/>
      <c r="M83" s="224"/>
      <c r="N83" s="224"/>
      <c r="O83" s="224"/>
      <c r="P83" s="224"/>
      <c r="Q83" s="224"/>
      <c r="R83" s="224"/>
      <c r="S83" s="224"/>
      <c r="T83" s="224"/>
      <c r="U83" s="224"/>
      <c r="V83" s="224"/>
      <c r="W83" s="224"/>
      <c r="X83" s="224"/>
      <c r="Y83" s="224"/>
      <c r="Z83" s="224"/>
      <c r="AA83" s="224"/>
      <c r="AB83" s="224"/>
      <c r="AC83" s="224"/>
      <c r="AD83" s="224"/>
      <c r="AE83" s="224"/>
      <c r="AF83" s="224"/>
      <c r="AG83" s="224"/>
      <c r="AH83" s="224"/>
      <c r="AI83" s="224"/>
      <c r="AJ83" s="224"/>
      <c r="AK83" s="271"/>
      <c r="AL83" s="271"/>
      <c r="AM83" s="271"/>
      <c r="AN83" s="271"/>
      <c r="AO83" s="271"/>
      <c r="AP83" s="271"/>
      <c r="AQ83" s="271"/>
      <c r="AR83" s="810" t="s">
        <v>113</v>
      </c>
      <c r="AS83" s="810"/>
      <c r="AT83" s="810"/>
      <c r="AU83" s="810"/>
      <c r="AV83" s="810"/>
      <c r="AW83" s="810"/>
      <c r="AX83" s="810"/>
      <c r="AY83" s="810"/>
    </row>
    <row r="84" spans="1:51" ht="21" customHeight="1">
      <c r="A84" s="224"/>
      <c r="B84" s="275" t="s">
        <v>114</v>
      </c>
      <c r="C84" s="276"/>
      <c r="D84" s="276"/>
      <c r="E84" s="276"/>
      <c r="F84" s="276"/>
      <c r="G84" s="276"/>
      <c r="H84" s="277" t="s">
        <v>418</v>
      </c>
      <c r="I84" s="278"/>
      <c r="J84" s="278"/>
      <c r="K84" s="278"/>
      <c r="L84" s="278"/>
      <c r="M84" s="278"/>
      <c r="N84" s="278"/>
      <c r="O84" s="278"/>
      <c r="P84" s="278"/>
      <c r="Q84" s="278"/>
      <c r="R84" s="278"/>
      <c r="S84" s="278"/>
      <c r="T84" s="278"/>
      <c r="U84" s="278"/>
      <c r="V84" s="278"/>
      <c r="W84" s="278"/>
      <c r="X84" s="278"/>
      <c r="Y84" s="278"/>
      <c r="Z84" s="279" t="s">
        <v>1571</v>
      </c>
      <c r="AA84" s="280"/>
      <c r="AB84" s="280"/>
      <c r="AC84" s="280"/>
      <c r="AD84" s="280"/>
      <c r="AE84" s="281"/>
      <c r="AF84" s="826" t="s">
        <v>336</v>
      </c>
      <c r="AG84" s="826"/>
      <c r="AH84" s="826"/>
      <c r="AI84" s="826"/>
      <c r="AJ84" s="826"/>
      <c r="AK84" s="826"/>
      <c r="AL84" s="826"/>
      <c r="AM84" s="826"/>
      <c r="AN84" s="826"/>
      <c r="AO84" s="826"/>
      <c r="AP84" s="826"/>
      <c r="AQ84" s="832"/>
      <c r="AR84" s="283" t="s">
        <v>6</v>
      </c>
      <c r="AS84" s="282"/>
      <c r="AT84" s="282"/>
      <c r="AU84" s="282"/>
      <c r="AV84" s="282"/>
      <c r="AW84" s="282"/>
      <c r="AX84" s="282"/>
      <c r="AY84" s="284"/>
    </row>
    <row r="85" spans="1:51" ht="28.15" customHeight="1">
      <c r="A85" s="224"/>
      <c r="B85" s="285" t="s">
        <v>7</v>
      </c>
      <c r="C85" s="286"/>
      <c r="D85" s="286"/>
      <c r="E85" s="286"/>
      <c r="F85" s="286"/>
      <c r="G85" s="287"/>
      <c r="H85" s="1392" t="s">
        <v>417</v>
      </c>
      <c r="I85" s="1393"/>
      <c r="J85" s="1393"/>
      <c r="K85" s="1393"/>
      <c r="L85" s="1393"/>
      <c r="M85" s="1393"/>
      <c r="N85" s="1393"/>
      <c r="O85" s="1393"/>
      <c r="P85" s="1393"/>
      <c r="Q85" s="1393"/>
      <c r="R85" s="1393"/>
      <c r="S85" s="1393"/>
      <c r="T85" s="1393"/>
      <c r="U85" s="1393"/>
      <c r="V85" s="1393"/>
      <c r="W85" s="801"/>
      <c r="X85" s="801"/>
      <c r="Y85" s="801"/>
      <c r="Z85" s="291" t="s">
        <v>8</v>
      </c>
      <c r="AA85" s="292"/>
      <c r="AB85" s="292"/>
      <c r="AC85" s="292"/>
      <c r="AD85" s="292"/>
      <c r="AE85" s="293"/>
      <c r="AF85" s="816" t="s">
        <v>334</v>
      </c>
      <c r="AG85" s="816"/>
      <c r="AH85" s="816"/>
      <c r="AI85" s="816"/>
      <c r="AJ85" s="816"/>
      <c r="AK85" s="816"/>
      <c r="AL85" s="816"/>
      <c r="AM85" s="816"/>
      <c r="AN85" s="816"/>
      <c r="AO85" s="816"/>
      <c r="AP85" s="816"/>
      <c r="AQ85" s="817"/>
      <c r="AR85" s="818" t="s">
        <v>333</v>
      </c>
      <c r="AS85" s="819"/>
      <c r="AT85" s="819"/>
      <c r="AU85" s="819"/>
      <c r="AV85" s="819"/>
      <c r="AW85" s="819"/>
      <c r="AX85" s="819"/>
      <c r="AY85" s="820"/>
    </row>
    <row r="86" spans="1:51" ht="30.75" customHeight="1">
      <c r="A86" s="224"/>
      <c r="B86" s="361" t="s">
        <v>11</v>
      </c>
      <c r="C86" s="362"/>
      <c r="D86" s="362"/>
      <c r="E86" s="362"/>
      <c r="F86" s="362"/>
      <c r="G86" s="362"/>
      <c r="H86" s="800" t="s">
        <v>12</v>
      </c>
      <c r="I86" s="801"/>
      <c r="J86" s="801"/>
      <c r="K86" s="801"/>
      <c r="L86" s="801"/>
      <c r="M86" s="801"/>
      <c r="N86" s="801"/>
      <c r="O86" s="801"/>
      <c r="P86" s="801"/>
      <c r="Q86" s="801"/>
      <c r="R86" s="801"/>
      <c r="S86" s="801"/>
      <c r="T86" s="801"/>
      <c r="U86" s="801"/>
      <c r="V86" s="801"/>
      <c r="W86" s="801"/>
      <c r="X86" s="801"/>
      <c r="Y86" s="801"/>
      <c r="Z86" s="364" t="s">
        <v>13</v>
      </c>
      <c r="AA86" s="365"/>
      <c r="AB86" s="365"/>
      <c r="AC86" s="365"/>
      <c r="AD86" s="365"/>
      <c r="AE86" s="366"/>
      <c r="AF86" s="828" t="s">
        <v>332</v>
      </c>
      <c r="AG86" s="828"/>
      <c r="AH86" s="828"/>
      <c r="AI86" s="828"/>
      <c r="AJ86" s="828"/>
      <c r="AK86" s="828"/>
      <c r="AL86" s="828"/>
      <c r="AM86" s="828"/>
      <c r="AN86" s="828"/>
      <c r="AO86" s="828"/>
      <c r="AP86" s="828"/>
      <c r="AQ86" s="828"/>
      <c r="AR86" s="801"/>
      <c r="AS86" s="801"/>
      <c r="AT86" s="801"/>
      <c r="AU86" s="801"/>
      <c r="AV86" s="801"/>
      <c r="AW86" s="801"/>
      <c r="AX86" s="801"/>
      <c r="AY86" s="829"/>
    </row>
    <row r="87" spans="1:51" ht="18" customHeight="1">
      <c r="A87" s="224"/>
      <c r="B87" s="370" t="s">
        <v>15</v>
      </c>
      <c r="C87" s="371"/>
      <c r="D87" s="371"/>
      <c r="E87" s="371"/>
      <c r="F87" s="371"/>
      <c r="G87" s="371"/>
      <c r="H87" s="925" t="s">
        <v>331</v>
      </c>
      <c r="I87" s="375"/>
      <c r="J87" s="375"/>
      <c r="K87" s="375"/>
      <c r="L87" s="375"/>
      <c r="M87" s="375"/>
      <c r="N87" s="375"/>
      <c r="O87" s="375"/>
      <c r="P87" s="375"/>
      <c r="Q87" s="375"/>
      <c r="R87" s="375"/>
      <c r="S87" s="375"/>
      <c r="T87" s="375"/>
      <c r="U87" s="375"/>
      <c r="V87" s="375"/>
      <c r="W87" s="376"/>
      <c r="X87" s="376"/>
      <c r="Y87" s="376"/>
      <c r="Z87" s="380" t="s">
        <v>1572</v>
      </c>
      <c r="AA87" s="368"/>
      <c r="AB87" s="368"/>
      <c r="AC87" s="368"/>
      <c r="AD87" s="368"/>
      <c r="AE87" s="381"/>
      <c r="AF87" s="833"/>
      <c r="AG87" s="834"/>
      <c r="AH87" s="834"/>
      <c r="AI87" s="834"/>
      <c r="AJ87" s="834"/>
      <c r="AK87" s="834"/>
      <c r="AL87" s="834"/>
      <c r="AM87" s="834"/>
      <c r="AN87" s="834"/>
      <c r="AO87" s="834"/>
      <c r="AP87" s="834"/>
      <c r="AQ87" s="834"/>
      <c r="AR87" s="834"/>
      <c r="AS87" s="834"/>
      <c r="AT87" s="834"/>
      <c r="AU87" s="834"/>
      <c r="AV87" s="834"/>
      <c r="AW87" s="834"/>
      <c r="AX87" s="834"/>
      <c r="AY87" s="835"/>
    </row>
    <row r="88" spans="1:51" ht="24" customHeight="1">
      <c r="A88" s="224"/>
      <c r="B88" s="372"/>
      <c r="C88" s="373"/>
      <c r="D88" s="373"/>
      <c r="E88" s="373"/>
      <c r="F88" s="373"/>
      <c r="G88" s="373"/>
      <c r="H88" s="377"/>
      <c r="I88" s="378"/>
      <c r="J88" s="378"/>
      <c r="K88" s="378"/>
      <c r="L88" s="378"/>
      <c r="M88" s="378"/>
      <c r="N88" s="378"/>
      <c r="O88" s="378"/>
      <c r="P88" s="378"/>
      <c r="Q88" s="378"/>
      <c r="R88" s="378"/>
      <c r="S88" s="378"/>
      <c r="T88" s="378"/>
      <c r="U88" s="378"/>
      <c r="V88" s="378"/>
      <c r="W88" s="379"/>
      <c r="X88" s="379"/>
      <c r="Y88" s="379"/>
      <c r="Z88" s="382"/>
      <c r="AA88" s="368"/>
      <c r="AB88" s="368"/>
      <c r="AC88" s="368"/>
      <c r="AD88" s="368"/>
      <c r="AE88" s="381"/>
      <c r="AF88" s="836"/>
      <c r="AG88" s="836"/>
      <c r="AH88" s="836"/>
      <c r="AI88" s="836"/>
      <c r="AJ88" s="836"/>
      <c r="AK88" s="836"/>
      <c r="AL88" s="836"/>
      <c r="AM88" s="836"/>
      <c r="AN88" s="836"/>
      <c r="AO88" s="836"/>
      <c r="AP88" s="836"/>
      <c r="AQ88" s="836"/>
      <c r="AR88" s="836"/>
      <c r="AS88" s="836"/>
      <c r="AT88" s="836"/>
      <c r="AU88" s="836"/>
      <c r="AV88" s="836"/>
      <c r="AW88" s="836"/>
      <c r="AX88" s="836"/>
      <c r="AY88" s="837"/>
    </row>
    <row r="89" spans="1:51" ht="29.25" customHeight="1">
      <c r="A89" s="224"/>
      <c r="B89" s="298" t="s">
        <v>22</v>
      </c>
      <c r="C89" s="299"/>
      <c r="D89" s="299"/>
      <c r="E89" s="299"/>
      <c r="F89" s="299"/>
      <c r="G89" s="303"/>
      <c r="H89" s="304" t="s">
        <v>268</v>
      </c>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c r="AK89" s="305"/>
      <c r="AL89" s="305"/>
      <c r="AM89" s="305"/>
      <c r="AN89" s="305"/>
      <c r="AO89" s="305"/>
      <c r="AP89" s="305"/>
      <c r="AQ89" s="305"/>
      <c r="AR89" s="305"/>
      <c r="AS89" s="305"/>
      <c r="AT89" s="305"/>
      <c r="AU89" s="305"/>
      <c r="AV89" s="305"/>
      <c r="AW89" s="305"/>
      <c r="AX89" s="305"/>
      <c r="AY89" s="306"/>
    </row>
    <row r="90" spans="1:51" ht="21" customHeight="1">
      <c r="A90" s="224"/>
      <c r="B90" s="391" t="s">
        <v>24</v>
      </c>
      <c r="C90" s="392"/>
      <c r="D90" s="392"/>
      <c r="E90" s="392"/>
      <c r="F90" s="392"/>
      <c r="G90" s="393"/>
      <c r="H90" s="400"/>
      <c r="I90" s="401"/>
      <c r="J90" s="401"/>
      <c r="K90" s="401"/>
      <c r="L90" s="401"/>
      <c r="M90" s="401"/>
      <c r="N90" s="401"/>
      <c r="O90" s="401"/>
      <c r="P90" s="401"/>
      <c r="Q90" s="402" t="s">
        <v>25</v>
      </c>
      <c r="R90" s="403"/>
      <c r="S90" s="403"/>
      <c r="T90" s="403"/>
      <c r="U90" s="403"/>
      <c r="V90" s="403"/>
      <c r="W90" s="404"/>
      <c r="X90" s="402" t="s">
        <v>26</v>
      </c>
      <c r="Y90" s="403"/>
      <c r="Z90" s="403"/>
      <c r="AA90" s="403"/>
      <c r="AB90" s="403"/>
      <c r="AC90" s="403"/>
      <c r="AD90" s="404"/>
      <c r="AE90" s="402" t="s">
        <v>27</v>
      </c>
      <c r="AF90" s="403"/>
      <c r="AG90" s="403"/>
      <c r="AH90" s="403"/>
      <c r="AI90" s="403"/>
      <c r="AJ90" s="403"/>
      <c r="AK90" s="404"/>
      <c r="AL90" s="402" t="s">
        <v>28</v>
      </c>
      <c r="AM90" s="403"/>
      <c r="AN90" s="403"/>
      <c r="AO90" s="403"/>
      <c r="AP90" s="403"/>
      <c r="AQ90" s="403"/>
      <c r="AR90" s="404"/>
      <c r="AS90" s="402" t="s">
        <v>29</v>
      </c>
      <c r="AT90" s="403"/>
      <c r="AU90" s="403"/>
      <c r="AV90" s="403"/>
      <c r="AW90" s="403"/>
      <c r="AX90" s="403"/>
      <c r="AY90" s="426"/>
    </row>
    <row r="91" spans="1:51" ht="21" customHeight="1">
      <c r="A91" s="224"/>
      <c r="B91" s="394"/>
      <c r="C91" s="395"/>
      <c r="D91" s="395"/>
      <c r="E91" s="395"/>
      <c r="F91" s="395"/>
      <c r="G91" s="396"/>
      <c r="H91" s="413" t="s">
        <v>30</v>
      </c>
      <c r="I91" s="414"/>
      <c r="J91" s="427" t="s">
        <v>31</v>
      </c>
      <c r="K91" s="428"/>
      <c r="L91" s="428"/>
      <c r="M91" s="428"/>
      <c r="N91" s="428"/>
      <c r="O91" s="428"/>
      <c r="P91" s="429"/>
      <c r="Q91" s="1390">
        <v>20</v>
      </c>
      <c r="R91" s="1390"/>
      <c r="S91" s="1390"/>
      <c r="T91" s="1390"/>
      <c r="U91" s="1390"/>
      <c r="V91" s="1390"/>
      <c r="W91" s="1390"/>
      <c r="X91" s="1390">
        <v>20</v>
      </c>
      <c r="Y91" s="1390"/>
      <c r="Z91" s="1390"/>
      <c r="AA91" s="1390"/>
      <c r="AB91" s="1390"/>
      <c r="AC91" s="1390"/>
      <c r="AD91" s="1390"/>
      <c r="AE91" s="1469">
        <v>19</v>
      </c>
      <c r="AF91" s="967"/>
      <c r="AG91" s="967"/>
      <c r="AH91" s="967"/>
      <c r="AI91" s="967"/>
      <c r="AJ91" s="967"/>
      <c r="AK91" s="968"/>
      <c r="AL91" s="430">
        <v>23</v>
      </c>
      <c r="AM91" s="430"/>
      <c r="AN91" s="430"/>
      <c r="AO91" s="430"/>
      <c r="AP91" s="430"/>
      <c r="AQ91" s="430"/>
      <c r="AR91" s="430"/>
      <c r="AS91" s="430">
        <v>25</v>
      </c>
      <c r="AT91" s="430"/>
      <c r="AU91" s="430"/>
      <c r="AV91" s="430"/>
      <c r="AW91" s="430"/>
      <c r="AX91" s="430"/>
      <c r="AY91" s="431"/>
    </row>
    <row r="92" spans="1:51" ht="21" customHeight="1">
      <c r="A92" s="224"/>
      <c r="B92" s="394"/>
      <c r="C92" s="395"/>
      <c r="D92" s="395"/>
      <c r="E92" s="395"/>
      <c r="F92" s="395"/>
      <c r="G92" s="396"/>
      <c r="H92" s="415"/>
      <c r="I92" s="416"/>
      <c r="J92" s="409" t="s">
        <v>32</v>
      </c>
      <c r="K92" s="410"/>
      <c r="L92" s="410"/>
      <c r="M92" s="410"/>
      <c r="N92" s="410"/>
      <c r="O92" s="410"/>
      <c r="P92" s="411"/>
      <c r="Q92" s="1388" t="s">
        <v>1573</v>
      </c>
      <c r="R92" s="1388"/>
      <c r="S92" s="1388"/>
      <c r="T92" s="1388"/>
      <c r="U92" s="1388"/>
      <c r="V92" s="1388"/>
      <c r="W92" s="1388"/>
      <c r="X92" s="1388" t="s">
        <v>1573</v>
      </c>
      <c r="Y92" s="1388"/>
      <c r="Z92" s="1388"/>
      <c r="AA92" s="1388"/>
      <c r="AB92" s="1388"/>
      <c r="AC92" s="1388"/>
      <c r="AD92" s="1388"/>
      <c r="AE92" s="1388" t="s">
        <v>1565</v>
      </c>
      <c r="AF92" s="1388"/>
      <c r="AG92" s="1388"/>
      <c r="AH92" s="1388"/>
      <c r="AI92" s="1388"/>
      <c r="AJ92" s="1388"/>
      <c r="AK92" s="1388"/>
      <c r="AL92" s="405"/>
      <c r="AM92" s="405"/>
      <c r="AN92" s="405"/>
      <c r="AO92" s="405"/>
      <c r="AP92" s="405"/>
      <c r="AQ92" s="405"/>
      <c r="AR92" s="405"/>
      <c r="AS92" s="432"/>
      <c r="AT92" s="432"/>
      <c r="AU92" s="432"/>
      <c r="AV92" s="432"/>
      <c r="AW92" s="432"/>
      <c r="AX92" s="432"/>
      <c r="AY92" s="433"/>
    </row>
    <row r="93" spans="1:51" ht="24.75" customHeight="1">
      <c r="A93" s="224"/>
      <c r="B93" s="394"/>
      <c r="C93" s="395"/>
      <c r="D93" s="395"/>
      <c r="E93" s="395"/>
      <c r="F93" s="395"/>
      <c r="G93" s="396"/>
      <c r="H93" s="415"/>
      <c r="I93" s="416"/>
      <c r="J93" s="409" t="s">
        <v>34</v>
      </c>
      <c r="K93" s="410"/>
      <c r="L93" s="410"/>
      <c r="M93" s="410"/>
      <c r="N93" s="410"/>
      <c r="O93" s="410"/>
      <c r="P93" s="411"/>
      <c r="Q93" s="1380" t="s">
        <v>1573</v>
      </c>
      <c r="R93" s="1380"/>
      <c r="S93" s="1380"/>
      <c r="T93" s="1380"/>
      <c r="U93" s="1380"/>
      <c r="V93" s="1380"/>
      <c r="W93" s="1380"/>
      <c r="X93" s="1380" t="s">
        <v>1573</v>
      </c>
      <c r="Y93" s="1380"/>
      <c r="Z93" s="1380"/>
      <c r="AA93" s="1380"/>
      <c r="AB93" s="1380"/>
      <c r="AC93" s="1380"/>
      <c r="AD93" s="1380"/>
      <c r="AE93" s="1380" t="s">
        <v>1565</v>
      </c>
      <c r="AF93" s="1380"/>
      <c r="AG93" s="1380"/>
      <c r="AH93" s="1380"/>
      <c r="AI93" s="1380"/>
      <c r="AJ93" s="1380"/>
      <c r="AK93" s="1380"/>
      <c r="AL93" s="405"/>
      <c r="AM93" s="405"/>
      <c r="AN93" s="405"/>
      <c r="AO93" s="405"/>
      <c r="AP93" s="405"/>
      <c r="AQ93" s="405"/>
      <c r="AR93" s="405"/>
      <c r="AS93" s="432"/>
      <c r="AT93" s="432"/>
      <c r="AU93" s="432"/>
      <c r="AV93" s="432"/>
      <c r="AW93" s="432"/>
      <c r="AX93" s="432"/>
      <c r="AY93" s="433"/>
    </row>
    <row r="94" spans="1:51" ht="24.75" customHeight="1">
      <c r="A94" s="224"/>
      <c r="B94" s="394"/>
      <c r="C94" s="395"/>
      <c r="D94" s="395"/>
      <c r="E94" s="395"/>
      <c r="F94" s="395"/>
      <c r="G94" s="396"/>
      <c r="H94" s="417"/>
      <c r="I94" s="418"/>
      <c r="J94" s="406" t="s">
        <v>35</v>
      </c>
      <c r="K94" s="407"/>
      <c r="L94" s="407"/>
      <c r="M94" s="407"/>
      <c r="N94" s="407"/>
      <c r="O94" s="407"/>
      <c r="P94" s="408"/>
      <c r="Q94" s="1383">
        <f>SUM(Q91:W93)</f>
        <v>20</v>
      </c>
      <c r="R94" s="1382"/>
      <c r="S94" s="1382"/>
      <c r="T94" s="1382"/>
      <c r="U94" s="1382"/>
      <c r="V94" s="1382"/>
      <c r="W94" s="1382"/>
      <c r="X94" s="1383">
        <f>SUM(X91:AD93)</f>
        <v>20</v>
      </c>
      <c r="Y94" s="1382"/>
      <c r="Z94" s="1382"/>
      <c r="AA94" s="1382"/>
      <c r="AB94" s="1382"/>
      <c r="AC94" s="1382"/>
      <c r="AD94" s="1382"/>
      <c r="AE94" s="1382">
        <f>SUM(AE91:AK93)</f>
        <v>19</v>
      </c>
      <c r="AF94" s="1382"/>
      <c r="AG94" s="1382"/>
      <c r="AH94" s="1382"/>
      <c r="AI94" s="1382"/>
      <c r="AJ94" s="1382"/>
      <c r="AK94" s="1382"/>
      <c r="AL94" s="412">
        <v>23</v>
      </c>
      <c r="AM94" s="412"/>
      <c r="AN94" s="412"/>
      <c r="AO94" s="412"/>
      <c r="AP94" s="412"/>
      <c r="AQ94" s="412"/>
      <c r="AR94" s="412"/>
      <c r="AS94" s="412">
        <v>25</v>
      </c>
      <c r="AT94" s="412"/>
      <c r="AU94" s="412"/>
      <c r="AV94" s="412"/>
      <c r="AW94" s="412"/>
      <c r="AX94" s="412"/>
      <c r="AY94" s="789"/>
    </row>
    <row r="95" spans="1:51" ht="24.75" customHeight="1">
      <c r="A95" s="224"/>
      <c r="B95" s="394"/>
      <c r="C95" s="395"/>
      <c r="D95" s="395"/>
      <c r="E95" s="395"/>
      <c r="F95" s="395"/>
      <c r="G95" s="396"/>
      <c r="H95" s="419" t="s">
        <v>36</v>
      </c>
      <c r="I95" s="420"/>
      <c r="J95" s="420"/>
      <c r="K95" s="420"/>
      <c r="L95" s="420"/>
      <c r="M95" s="420"/>
      <c r="N95" s="420"/>
      <c r="O95" s="420"/>
      <c r="P95" s="420"/>
      <c r="Q95" s="1109">
        <v>9</v>
      </c>
      <c r="R95" s="1109"/>
      <c r="S95" s="1109"/>
      <c r="T95" s="1109"/>
      <c r="U95" s="1109"/>
      <c r="V95" s="1109"/>
      <c r="W95" s="1109"/>
      <c r="X95" s="1109">
        <v>9</v>
      </c>
      <c r="Y95" s="1109"/>
      <c r="Z95" s="1109"/>
      <c r="AA95" s="1109"/>
      <c r="AB95" s="1109"/>
      <c r="AC95" s="1109"/>
      <c r="AD95" s="1109"/>
      <c r="AE95" s="421">
        <v>5</v>
      </c>
      <c r="AF95" s="421"/>
      <c r="AG95" s="421"/>
      <c r="AH95" s="421"/>
      <c r="AI95" s="421"/>
      <c r="AJ95" s="421"/>
      <c r="AK95" s="421"/>
      <c r="AL95" s="389"/>
      <c r="AM95" s="389"/>
      <c r="AN95" s="389"/>
      <c r="AO95" s="389"/>
      <c r="AP95" s="389"/>
      <c r="AQ95" s="389"/>
      <c r="AR95" s="389"/>
      <c r="AS95" s="389"/>
      <c r="AT95" s="389"/>
      <c r="AU95" s="389"/>
      <c r="AV95" s="389"/>
      <c r="AW95" s="389"/>
      <c r="AX95" s="389"/>
      <c r="AY95" s="390"/>
    </row>
    <row r="96" spans="1:51" ht="24.75" customHeight="1">
      <c r="A96" s="224"/>
      <c r="B96" s="397"/>
      <c r="C96" s="398"/>
      <c r="D96" s="398"/>
      <c r="E96" s="398"/>
      <c r="F96" s="398"/>
      <c r="G96" s="399"/>
      <c r="H96" s="419" t="s">
        <v>37</v>
      </c>
      <c r="I96" s="420"/>
      <c r="J96" s="420"/>
      <c r="K96" s="420"/>
      <c r="L96" s="420"/>
      <c r="M96" s="420"/>
      <c r="N96" s="420"/>
      <c r="O96" s="420"/>
      <c r="P96" s="420"/>
      <c r="Q96" s="1384">
        <f>8690/19747</f>
        <v>0.44006684559679954</v>
      </c>
      <c r="R96" s="1384"/>
      <c r="S96" s="1384"/>
      <c r="T96" s="1384"/>
      <c r="U96" s="1384"/>
      <c r="V96" s="1384"/>
      <c r="W96" s="1384"/>
      <c r="X96" s="1384">
        <f>9405/20312</f>
        <v>0.46302678219771565</v>
      </c>
      <c r="Y96" s="1384"/>
      <c r="Z96" s="1384"/>
      <c r="AA96" s="1384"/>
      <c r="AB96" s="1384"/>
      <c r="AC96" s="1384"/>
      <c r="AD96" s="1384"/>
      <c r="AE96" s="1384">
        <f>4903/18649</f>
        <v>0.26290953938548983</v>
      </c>
      <c r="AF96" s="1384"/>
      <c r="AG96" s="1384"/>
      <c r="AH96" s="1384"/>
      <c r="AI96" s="1384"/>
      <c r="AJ96" s="1384"/>
      <c r="AK96" s="1384"/>
      <c r="AL96" s="389"/>
      <c r="AM96" s="389"/>
      <c r="AN96" s="389"/>
      <c r="AO96" s="389"/>
      <c r="AP96" s="389"/>
      <c r="AQ96" s="389"/>
      <c r="AR96" s="389"/>
      <c r="AS96" s="389"/>
      <c r="AT96" s="389"/>
      <c r="AU96" s="389"/>
      <c r="AV96" s="389"/>
      <c r="AW96" s="389"/>
      <c r="AX96" s="389"/>
      <c r="AY96" s="390"/>
    </row>
    <row r="97" spans="1:51" ht="23.1" customHeight="1">
      <c r="A97" s="224"/>
      <c r="B97" s="546" t="s">
        <v>59</v>
      </c>
      <c r="C97" s="547"/>
      <c r="D97" s="493" t="s">
        <v>60</v>
      </c>
      <c r="E97" s="494"/>
      <c r="F97" s="494"/>
      <c r="G97" s="494"/>
      <c r="H97" s="494"/>
      <c r="I97" s="494"/>
      <c r="J97" s="494"/>
      <c r="K97" s="494"/>
      <c r="L97" s="495"/>
      <c r="M97" s="496" t="s">
        <v>61</v>
      </c>
      <c r="N97" s="496"/>
      <c r="O97" s="496"/>
      <c r="P97" s="496"/>
      <c r="Q97" s="496"/>
      <c r="R97" s="496"/>
      <c r="S97" s="497" t="s">
        <v>29</v>
      </c>
      <c r="T97" s="497"/>
      <c r="U97" s="497"/>
      <c r="V97" s="497"/>
      <c r="W97" s="497"/>
      <c r="X97" s="497"/>
      <c r="Y97" s="498"/>
      <c r="Z97" s="494"/>
      <c r="AA97" s="494"/>
      <c r="AB97" s="494"/>
      <c r="AC97" s="494"/>
      <c r="AD97" s="494"/>
      <c r="AE97" s="494"/>
      <c r="AF97" s="494"/>
      <c r="AG97" s="494"/>
      <c r="AH97" s="494"/>
      <c r="AI97" s="494"/>
      <c r="AJ97" s="494"/>
      <c r="AK97" s="494"/>
      <c r="AL97" s="494"/>
      <c r="AM97" s="494"/>
      <c r="AN97" s="494"/>
      <c r="AO97" s="494"/>
      <c r="AP97" s="494"/>
      <c r="AQ97" s="494"/>
      <c r="AR97" s="494"/>
      <c r="AS97" s="494"/>
      <c r="AT97" s="494"/>
      <c r="AU97" s="494"/>
      <c r="AV97" s="494"/>
      <c r="AW97" s="494"/>
      <c r="AX97" s="494"/>
      <c r="AY97" s="499"/>
    </row>
    <row r="98" spans="1:51" ht="23.1" customHeight="1">
      <c r="A98" s="224"/>
      <c r="B98" s="548"/>
      <c r="C98" s="549"/>
      <c r="D98" s="439" t="s">
        <v>413</v>
      </c>
      <c r="E98" s="440"/>
      <c r="F98" s="440"/>
      <c r="G98" s="440"/>
      <c r="H98" s="440"/>
      <c r="I98" s="440"/>
      <c r="J98" s="440"/>
      <c r="K98" s="440"/>
      <c r="L98" s="441"/>
      <c r="M98" s="1016">
        <v>14</v>
      </c>
      <c r="N98" s="1017"/>
      <c r="O98" s="1017"/>
      <c r="P98" s="1017"/>
      <c r="Q98" s="1017"/>
      <c r="R98" s="1018"/>
      <c r="S98" s="442">
        <v>10</v>
      </c>
      <c r="T98" s="442"/>
      <c r="U98" s="442"/>
      <c r="V98" s="442"/>
      <c r="W98" s="442"/>
      <c r="X98" s="442"/>
      <c r="Y98" s="792"/>
      <c r="Z98" s="444"/>
      <c r="AA98" s="444"/>
      <c r="AB98" s="444"/>
      <c r="AC98" s="444"/>
      <c r="AD98" s="444"/>
      <c r="AE98" s="444"/>
      <c r="AF98" s="444"/>
      <c r="AG98" s="444"/>
      <c r="AH98" s="444"/>
      <c r="AI98" s="444"/>
      <c r="AJ98" s="444"/>
      <c r="AK98" s="444"/>
      <c r="AL98" s="444"/>
      <c r="AM98" s="444"/>
      <c r="AN98" s="444"/>
      <c r="AO98" s="444"/>
      <c r="AP98" s="444"/>
      <c r="AQ98" s="444"/>
      <c r="AR98" s="444"/>
      <c r="AS98" s="444"/>
      <c r="AT98" s="444"/>
      <c r="AU98" s="444"/>
      <c r="AV98" s="444"/>
      <c r="AW98" s="444"/>
      <c r="AX98" s="444"/>
      <c r="AY98" s="445"/>
    </row>
    <row r="99" spans="1:51" ht="23.1" customHeight="1">
      <c r="A99" s="224"/>
      <c r="B99" s="548"/>
      <c r="C99" s="549"/>
      <c r="D99" s="556" t="s">
        <v>416</v>
      </c>
      <c r="E99" s="554"/>
      <c r="F99" s="554"/>
      <c r="G99" s="554"/>
      <c r="H99" s="554"/>
      <c r="I99" s="554"/>
      <c r="J99" s="554"/>
      <c r="K99" s="554"/>
      <c r="L99" s="555"/>
      <c r="M99" s="486">
        <v>5</v>
      </c>
      <c r="N99" s="486"/>
      <c r="O99" s="486"/>
      <c r="P99" s="486"/>
      <c r="Q99" s="486"/>
      <c r="R99" s="486"/>
      <c r="S99" s="486">
        <v>6</v>
      </c>
      <c r="T99" s="486"/>
      <c r="U99" s="486"/>
      <c r="V99" s="486"/>
      <c r="W99" s="486"/>
      <c r="X99" s="486"/>
      <c r="Y99" s="478"/>
      <c r="Z99" s="479"/>
      <c r="AA99" s="479"/>
      <c r="AB99" s="479"/>
      <c r="AC99" s="479"/>
      <c r="AD99" s="479"/>
      <c r="AE99" s="479"/>
      <c r="AF99" s="479"/>
      <c r="AG99" s="479"/>
      <c r="AH99" s="479"/>
      <c r="AI99" s="479"/>
      <c r="AJ99" s="479"/>
      <c r="AK99" s="479"/>
      <c r="AL99" s="479"/>
      <c r="AM99" s="479"/>
      <c r="AN99" s="479"/>
      <c r="AO99" s="479"/>
      <c r="AP99" s="479"/>
      <c r="AQ99" s="479"/>
      <c r="AR99" s="479"/>
      <c r="AS99" s="479"/>
      <c r="AT99" s="479"/>
      <c r="AU99" s="479"/>
      <c r="AV99" s="479"/>
      <c r="AW99" s="479"/>
      <c r="AX99" s="479"/>
      <c r="AY99" s="480"/>
    </row>
    <row r="100" spans="1:51" ht="23.1" customHeight="1">
      <c r="A100" s="224"/>
      <c r="B100" s="548"/>
      <c r="C100" s="549"/>
      <c r="D100" s="556" t="s">
        <v>148</v>
      </c>
      <c r="E100" s="554"/>
      <c r="F100" s="554"/>
      <c r="G100" s="554"/>
      <c r="H100" s="554"/>
      <c r="I100" s="554"/>
      <c r="J100" s="554"/>
      <c r="K100" s="554"/>
      <c r="L100" s="555"/>
      <c r="M100" s="486">
        <v>4</v>
      </c>
      <c r="N100" s="486"/>
      <c r="O100" s="486"/>
      <c r="P100" s="486"/>
      <c r="Q100" s="486"/>
      <c r="R100" s="486"/>
      <c r="S100" s="486">
        <v>9</v>
      </c>
      <c r="T100" s="486"/>
      <c r="U100" s="486"/>
      <c r="V100" s="486"/>
      <c r="W100" s="486"/>
      <c r="X100" s="486"/>
      <c r="Y100" s="478"/>
      <c r="Z100" s="479"/>
      <c r="AA100" s="479"/>
      <c r="AB100" s="479"/>
      <c r="AC100" s="479"/>
      <c r="AD100" s="479"/>
      <c r="AE100" s="479"/>
      <c r="AF100" s="479"/>
      <c r="AG100" s="479"/>
      <c r="AH100" s="479"/>
      <c r="AI100" s="479"/>
      <c r="AJ100" s="479"/>
      <c r="AK100" s="479"/>
      <c r="AL100" s="479"/>
      <c r="AM100" s="479"/>
      <c r="AN100" s="479"/>
      <c r="AO100" s="479"/>
      <c r="AP100" s="479"/>
      <c r="AQ100" s="479"/>
      <c r="AR100" s="479"/>
      <c r="AS100" s="479"/>
      <c r="AT100" s="479"/>
      <c r="AU100" s="479"/>
      <c r="AV100" s="479"/>
      <c r="AW100" s="479"/>
      <c r="AX100" s="479"/>
      <c r="AY100" s="480"/>
    </row>
    <row r="101" spans="1:51" ht="23.1" customHeight="1">
      <c r="A101" s="224"/>
      <c r="B101" s="548"/>
      <c r="C101" s="549"/>
      <c r="D101" s="553"/>
      <c r="E101" s="554"/>
      <c r="F101" s="554"/>
      <c r="G101" s="554"/>
      <c r="H101" s="554"/>
      <c r="I101" s="554"/>
      <c r="J101" s="554"/>
      <c r="K101" s="554"/>
      <c r="L101" s="555"/>
      <c r="M101" s="486"/>
      <c r="N101" s="486"/>
      <c r="O101" s="486"/>
      <c r="P101" s="486"/>
      <c r="Q101" s="486"/>
      <c r="R101" s="486"/>
      <c r="S101" s="486"/>
      <c r="T101" s="486"/>
      <c r="U101" s="486"/>
      <c r="V101" s="486"/>
      <c r="W101" s="486"/>
      <c r="X101" s="486"/>
      <c r="Y101" s="478"/>
      <c r="Z101" s="479"/>
      <c r="AA101" s="479"/>
      <c r="AB101" s="479"/>
      <c r="AC101" s="479"/>
      <c r="AD101" s="479"/>
      <c r="AE101" s="479"/>
      <c r="AF101" s="479"/>
      <c r="AG101" s="479"/>
      <c r="AH101" s="479"/>
      <c r="AI101" s="479"/>
      <c r="AJ101" s="479"/>
      <c r="AK101" s="479"/>
      <c r="AL101" s="479"/>
      <c r="AM101" s="479"/>
      <c r="AN101" s="479"/>
      <c r="AO101" s="479"/>
      <c r="AP101" s="479"/>
      <c r="AQ101" s="479"/>
      <c r="AR101" s="479"/>
      <c r="AS101" s="479"/>
      <c r="AT101" s="479"/>
      <c r="AU101" s="479"/>
      <c r="AV101" s="479"/>
      <c r="AW101" s="479"/>
      <c r="AX101" s="479"/>
      <c r="AY101" s="480"/>
    </row>
    <row r="102" spans="1:51" ht="23.1" customHeight="1">
      <c r="A102" s="224"/>
      <c r="B102" s="548"/>
      <c r="C102" s="549"/>
      <c r="D102" s="553"/>
      <c r="E102" s="554"/>
      <c r="F102" s="554"/>
      <c r="G102" s="554"/>
      <c r="H102" s="554"/>
      <c r="I102" s="554"/>
      <c r="J102" s="554"/>
      <c r="K102" s="554"/>
      <c r="L102" s="555"/>
      <c r="M102" s="486"/>
      <c r="N102" s="486"/>
      <c r="O102" s="486"/>
      <c r="P102" s="486"/>
      <c r="Q102" s="486"/>
      <c r="R102" s="486"/>
      <c r="S102" s="486"/>
      <c r="T102" s="486"/>
      <c r="U102" s="486"/>
      <c r="V102" s="486"/>
      <c r="W102" s="486"/>
      <c r="X102" s="486"/>
      <c r="Y102" s="478"/>
      <c r="Z102" s="479"/>
      <c r="AA102" s="479"/>
      <c r="AB102" s="479"/>
      <c r="AC102" s="479"/>
      <c r="AD102" s="479"/>
      <c r="AE102" s="479"/>
      <c r="AF102" s="479"/>
      <c r="AG102" s="479"/>
      <c r="AH102" s="479"/>
      <c r="AI102" s="479"/>
      <c r="AJ102" s="479"/>
      <c r="AK102" s="479"/>
      <c r="AL102" s="479"/>
      <c r="AM102" s="479"/>
      <c r="AN102" s="479"/>
      <c r="AO102" s="479"/>
      <c r="AP102" s="479"/>
      <c r="AQ102" s="479"/>
      <c r="AR102" s="479"/>
      <c r="AS102" s="479"/>
      <c r="AT102" s="479"/>
      <c r="AU102" s="479"/>
      <c r="AV102" s="479"/>
      <c r="AW102" s="479"/>
      <c r="AX102" s="479"/>
      <c r="AY102" s="480"/>
    </row>
    <row r="103" spans="1:51" ht="23.1" customHeight="1">
      <c r="A103" s="224"/>
      <c r="B103" s="548"/>
      <c r="C103" s="549"/>
      <c r="D103" s="553"/>
      <c r="E103" s="554"/>
      <c r="F103" s="554"/>
      <c r="G103" s="554"/>
      <c r="H103" s="554"/>
      <c r="I103" s="554"/>
      <c r="J103" s="554"/>
      <c r="K103" s="554"/>
      <c r="L103" s="555"/>
      <c r="M103" s="486"/>
      <c r="N103" s="486"/>
      <c r="O103" s="486"/>
      <c r="P103" s="486"/>
      <c r="Q103" s="486"/>
      <c r="R103" s="486"/>
      <c r="S103" s="486"/>
      <c r="T103" s="486"/>
      <c r="U103" s="486"/>
      <c r="V103" s="486"/>
      <c r="W103" s="486"/>
      <c r="X103" s="486"/>
      <c r="Y103" s="478"/>
      <c r="Z103" s="479"/>
      <c r="AA103" s="479"/>
      <c r="AB103" s="479"/>
      <c r="AC103" s="479"/>
      <c r="AD103" s="479"/>
      <c r="AE103" s="479"/>
      <c r="AF103" s="479"/>
      <c r="AG103" s="479"/>
      <c r="AH103" s="479"/>
      <c r="AI103" s="479"/>
      <c r="AJ103" s="479"/>
      <c r="AK103" s="479"/>
      <c r="AL103" s="479"/>
      <c r="AM103" s="479"/>
      <c r="AN103" s="479"/>
      <c r="AO103" s="479"/>
      <c r="AP103" s="479"/>
      <c r="AQ103" s="479"/>
      <c r="AR103" s="479"/>
      <c r="AS103" s="479"/>
      <c r="AT103" s="479"/>
      <c r="AU103" s="479"/>
      <c r="AV103" s="479"/>
      <c r="AW103" s="479"/>
      <c r="AX103" s="479"/>
      <c r="AY103" s="480"/>
    </row>
    <row r="104" spans="1:51" ht="23.1" customHeight="1">
      <c r="A104" s="224"/>
      <c r="B104" s="548"/>
      <c r="C104" s="549"/>
      <c r="D104" s="474"/>
      <c r="E104" s="475"/>
      <c r="F104" s="475"/>
      <c r="G104" s="475"/>
      <c r="H104" s="475"/>
      <c r="I104" s="475"/>
      <c r="J104" s="475"/>
      <c r="K104" s="475"/>
      <c r="L104" s="476"/>
      <c r="M104" s="477"/>
      <c r="N104" s="477"/>
      <c r="O104" s="477"/>
      <c r="P104" s="477"/>
      <c r="Q104" s="477"/>
      <c r="R104" s="477"/>
      <c r="S104" s="477"/>
      <c r="T104" s="477"/>
      <c r="U104" s="477"/>
      <c r="V104" s="477"/>
      <c r="W104" s="477"/>
      <c r="X104" s="477"/>
      <c r="Y104" s="478"/>
      <c r="Z104" s="479"/>
      <c r="AA104" s="479"/>
      <c r="AB104" s="479"/>
      <c r="AC104" s="479"/>
      <c r="AD104" s="479"/>
      <c r="AE104" s="479"/>
      <c r="AF104" s="479"/>
      <c r="AG104" s="479"/>
      <c r="AH104" s="479"/>
      <c r="AI104" s="479"/>
      <c r="AJ104" s="479"/>
      <c r="AK104" s="479"/>
      <c r="AL104" s="479"/>
      <c r="AM104" s="479"/>
      <c r="AN104" s="479"/>
      <c r="AO104" s="479"/>
      <c r="AP104" s="479"/>
      <c r="AQ104" s="479"/>
      <c r="AR104" s="479"/>
      <c r="AS104" s="479"/>
      <c r="AT104" s="479"/>
      <c r="AU104" s="479"/>
      <c r="AV104" s="479"/>
      <c r="AW104" s="479"/>
      <c r="AX104" s="479"/>
      <c r="AY104" s="480"/>
    </row>
    <row r="105" spans="1:51" ht="23.1" customHeight="1">
      <c r="A105" s="224"/>
      <c r="B105" s="550"/>
      <c r="C105" s="551"/>
      <c r="D105" s="481" t="s">
        <v>35</v>
      </c>
      <c r="E105" s="327"/>
      <c r="F105" s="327"/>
      <c r="G105" s="327"/>
      <c r="H105" s="327"/>
      <c r="I105" s="327"/>
      <c r="J105" s="327"/>
      <c r="K105" s="327"/>
      <c r="L105" s="328"/>
      <c r="M105" s="482">
        <f>SUM(M98:R104)</f>
        <v>23</v>
      </c>
      <c r="N105" s="482"/>
      <c r="O105" s="482"/>
      <c r="P105" s="482"/>
      <c r="Q105" s="482"/>
      <c r="R105" s="482"/>
      <c r="S105" s="482">
        <f>SUM(S98:X104)</f>
        <v>25</v>
      </c>
      <c r="T105" s="482"/>
      <c r="U105" s="482"/>
      <c r="V105" s="482"/>
      <c r="W105" s="482"/>
      <c r="X105" s="482"/>
      <c r="Y105" s="483"/>
      <c r="Z105" s="484"/>
      <c r="AA105" s="484"/>
      <c r="AB105" s="484"/>
      <c r="AC105" s="484"/>
      <c r="AD105" s="484"/>
      <c r="AE105" s="484"/>
      <c r="AF105" s="484"/>
      <c r="AG105" s="484"/>
      <c r="AH105" s="484"/>
      <c r="AI105" s="484"/>
      <c r="AJ105" s="484"/>
      <c r="AK105" s="484"/>
      <c r="AL105" s="484"/>
      <c r="AM105" s="484"/>
      <c r="AN105" s="484"/>
      <c r="AO105" s="484"/>
      <c r="AP105" s="484"/>
      <c r="AQ105" s="484"/>
      <c r="AR105" s="484"/>
      <c r="AS105" s="484"/>
      <c r="AT105" s="484"/>
      <c r="AU105" s="484"/>
      <c r="AV105" s="484"/>
      <c r="AW105" s="484"/>
      <c r="AX105" s="484"/>
      <c r="AY105" s="485"/>
    </row>
    <row r="106" spans="1:51" ht="23.1" customHeight="1">
      <c r="A106" s="224"/>
      <c r="B106" s="84"/>
      <c r="C106" s="84"/>
      <c r="D106" s="223"/>
      <c r="E106" s="223"/>
      <c r="F106" s="223"/>
      <c r="G106" s="223"/>
      <c r="H106" s="223"/>
      <c r="I106" s="223"/>
      <c r="J106" s="223"/>
      <c r="K106" s="223"/>
      <c r="L106" s="223"/>
      <c r="M106" s="83"/>
      <c r="N106" s="83"/>
      <c r="O106" s="83"/>
      <c r="P106" s="83"/>
      <c r="Q106" s="83"/>
      <c r="R106" s="83"/>
      <c r="S106" s="83"/>
      <c r="T106" s="83"/>
      <c r="U106" s="83"/>
      <c r="V106" s="83"/>
      <c r="W106" s="83"/>
      <c r="X106" s="83"/>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row>
    <row r="107" spans="1:51" ht="23.25" customHeight="1" thickBot="1">
      <c r="A107" s="8"/>
      <c r="B107" s="689" t="s">
        <v>121</v>
      </c>
      <c r="C107" s="690"/>
      <c r="D107" s="690"/>
      <c r="E107" s="690"/>
      <c r="F107" s="690"/>
      <c r="G107" s="690"/>
      <c r="H107" s="690" t="s">
        <v>415</v>
      </c>
      <c r="I107" s="690"/>
      <c r="J107" s="690"/>
      <c r="K107" s="690"/>
      <c r="L107" s="690"/>
      <c r="M107" s="690"/>
      <c r="N107" s="690"/>
      <c r="O107" s="690"/>
      <c r="P107" s="690"/>
      <c r="Q107" s="690"/>
      <c r="R107" s="690"/>
      <c r="S107" s="690"/>
      <c r="T107" s="690"/>
      <c r="U107" s="690"/>
      <c r="V107" s="690"/>
      <c r="W107" s="690"/>
      <c r="X107" s="690"/>
      <c r="Y107" s="690"/>
      <c r="Z107" s="690"/>
      <c r="AA107" s="690"/>
      <c r="AB107" s="690"/>
      <c r="AC107" s="690"/>
      <c r="AD107" s="690"/>
      <c r="AE107" s="690"/>
      <c r="AF107" s="690"/>
      <c r="AG107" s="690"/>
      <c r="AH107" s="690"/>
      <c r="AI107" s="690"/>
      <c r="AJ107" s="690"/>
      <c r="AK107" s="690"/>
      <c r="AL107" s="690"/>
      <c r="AM107" s="690"/>
      <c r="AN107" s="690"/>
      <c r="AO107" s="690"/>
      <c r="AP107" s="690"/>
      <c r="AQ107" s="690"/>
      <c r="AR107" s="690"/>
      <c r="AS107" s="690"/>
      <c r="AT107" s="690"/>
      <c r="AU107" s="690"/>
      <c r="AV107" s="690"/>
      <c r="AW107" s="690"/>
      <c r="AX107" s="690"/>
      <c r="AY107" s="690"/>
    </row>
    <row r="108" spans="1:51" ht="385.5" customHeight="1">
      <c r="A108" s="13"/>
      <c r="B108" s="667" t="s">
        <v>122</v>
      </c>
      <c r="C108" s="668"/>
      <c r="D108" s="668"/>
      <c r="E108" s="668"/>
      <c r="F108" s="668"/>
      <c r="G108" s="669"/>
      <c r="H108" s="1358"/>
      <c r="I108" s="1359"/>
      <c r="J108" s="1359"/>
      <c r="K108" s="1359"/>
      <c r="L108" s="1359"/>
      <c r="M108" s="1359"/>
      <c r="N108" s="1359"/>
      <c r="O108" s="1359"/>
      <c r="P108" s="1359"/>
      <c r="Q108" s="1359"/>
      <c r="R108" s="1359"/>
      <c r="S108" s="1359"/>
      <c r="T108" s="1359"/>
      <c r="U108" s="1359"/>
      <c r="V108" s="1359"/>
      <c r="W108" s="1359"/>
      <c r="X108" s="1359"/>
      <c r="Y108" s="1359"/>
      <c r="Z108" s="1359"/>
      <c r="AA108" s="1359"/>
      <c r="AB108" s="1359"/>
      <c r="AC108" s="1359"/>
      <c r="AD108" s="1359"/>
      <c r="AE108" s="1359"/>
      <c r="AF108" s="1359"/>
      <c r="AG108" s="1359"/>
      <c r="AH108" s="1359"/>
      <c r="AI108" s="1359"/>
      <c r="AJ108" s="1359"/>
      <c r="AK108" s="1359"/>
      <c r="AL108" s="1359"/>
      <c r="AM108" s="1359"/>
      <c r="AN108" s="1359"/>
      <c r="AO108" s="1359"/>
      <c r="AP108" s="1359"/>
      <c r="AQ108" s="1359"/>
      <c r="AR108" s="1359"/>
      <c r="AS108" s="1359"/>
      <c r="AT108" s="1359"/>
      <c r="AU108" s="1359"/>
      <c r="AV108" s="1359"/>
      <c r="AW108" s="1359"/>
      <c r="AX108" s="1359"/>
      <c r="AY108" s="1360"/>
    </row>
    <row r="109" spans="1:51" ht="348.95" customHeight="1">
      <c r="A109" s="224"/>
      <c r="B109" s="394"/>
      <c r="C109" s="395"/>
      <c r="D109" s="395"/>
      <c r="E109" s="395"/>
      <c r="F109" s="395"/>
      <c r="G109" s="396"/>
      <c r="H109" s="1361"/>
      <c r="I109" s="1010"/>
      <c r="J109" s="1010"/>
      <c r="K109" s="1010"/>
      <c r="L109" s="1010"/>
      <c r="M109" s="1010"/>
      <c r="N109" s="1010"/>
      <c r="O109" s="1010"/>
      <c r="P109" s="1010"/>
      <c r="Q109" s="1010"/>
      <c r="R109" s="1010"/>
      <c r="S109" s="1010"/>
      <c r="T109" s="1010"/>
      <c r="U109" s="1010"/>
      <c r="V109" s="1010"/>
      <c r="W109" s="1010"/>
      <c r="X109" s="1010"/>
      <c r="Y109" s="1010"/>
      <c r="Z109" s="1010"/>
      <c r="AA109" s="1010"/>
      <c r="AB109" s="1010"/>
      <c r="AC109" s="1010"/>
      <c r="AD109" s="1010"/>
      <c r="AE109" s="1010"/>
      <c r="AF109" s="1010"/>
      <c r="AG109" s="1010"/>
      <c r="AH109" s="1010"/>
      <c r="AI109" s="1010"/>
      <c r="AJ109" s="1010"/>
      <c r="AK109" s="1010"/>
      <c r="AL109" s="1010"/>
      <c r="AM109" s="1010"/>
      <c r="AN109" s="1010"/>
      <c r="AO109" s="1010"/>
      <c r="AP109" s="1010"/>
      <c r="AQ109" s="1010"/>
      <c r="AR109" s="1010"/>
      <c r="AS109" s="1010"/>
      <c r="AT109" s="1010"/>
      <c r="AU109" s="1010"/>
      <c r="AV109" s="1010"/>
      <c r="AW109" s="1010"/>
      <c r="AX109" s="1010"/>
      <c r="AY109" s="1362"/>
    </row>
    <row r="110" spans="1:51" ht="324" customHeight="1" thickBot="1">
      <c r="A110" s="224"/>
      <c r="B110" s="670"/>
      <c r="C110" s="671"/>
      <c r="D110" s="671"/>
      <c r="E110" s="671"/>
      <c r="F110" s="671"/>
      <c r="G110" s="672"/>
      <c r="H110" s="1363"/>
      <c r="I110" s="1364"/>
      <c r="J110" s="1364"/>
      <c r="K110" s="1364"/>
      <c r="L110" s="1364"/>
      <c r="M110" s="1364"/>
      <c r="N110" s="1364"/>
      <c r="O110" s="1364"/>
      <c r="P110" s="1364"/>
      <c r="Q110" s="1364"/>
      <c r="R110" s="1364"/>
      <c r="S110" s="1364"/>
      <c r="T110" s="1364"/>
      <c r="U110" s="1364"/>
      <c r="V110" s="1364"/>
      <c r="W110" s="1364"/>
      <c r="X110" s="1364"/>
      <c r="Y110" s="1364"/>
      <c r="Z110" s="1364"/>
      <c r="AA110" s="1364"/>
      <c r="AB110" s="1364"/>
      <c r="AC110" s="1364"/>
      <c r="AD110" s="1364"/>
      <c r="AE110" s="1364"/>
      <c r="AF110" s="1364"/>
      <c r="AG110" s="1364"/>
      <c r="AH110" s="1364"/>
      <c r="AI110" s="1364"/>
      <c r="AJ110" s="1364"/>
      <c r="AK110" s="1364"/>
      <c r="AL110" s="1364"/>
      <c r="AM110" s="1364"/>
      <c r="AN110" s="1364"/>
      <c r="AO110" s="1364"/>
      <c r="AP110" s="1364"/>
      <c r="AQ110" s="1364"/>
      <c r="AR110" s="1364"/>
      <c r="AS110" s="1364"/>
      <c r="AT110" s="1364"/>
      <c r="AU110" s="1364"/>
      <c r="AV110" s="1364"/>
      <c r="AW110" s="1364"/>
      <c r="AX110" s="1364"/>
      <c r="AY110" s="1365"/>
    </row>
    <row r="111" spans="1:51" ht="41.25" customHeight="1">
      <c r="A111" s="224"/>
      <c r="B111" s="19"/>
      <c r="C111" s="19"/>
      <c r="D111" s="19"/>
      <c r="E111" s="19"/>
      <c r="F111" s="19"/>
      <c r="G111" s="19"/>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row>
    <row r="112" spans="1:51" ht="30" customHeight="1" thickBot="1">
      <c r="A112" s="224"/>
      <c r="B112" s="307" t="s">
        <v>121</v>
      </c>
      <c r="C112" s="307"/>
      <c r="D112" s="307"/>
      <c r="E112" s="307"/>
      <c r="F112" s="308"/>
      <c r="G112" s="308"/>
      <c r="H112" s="309" t="s">
        <v>415</v>
      </c>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309"/>
      <c r="AE112" s="309"/>
      <c r="AF112" s="309"/>
      <c r="AG112" s="309"/>
      <c r="AH112" s="309"/>
      <c r="AI112" s="309"/>
      <c r="AJ112" s="309"/>
      <c r="AK112" s="309"/>
      <c r="AL112" s="309"/>
      <c r="AM112" s="309"/>
      <c r="AN112" s="309"/>
      <c r="AO112" s="309"/>
      <c r="AP112" s="309"/>
      <c r="AQ112" s="309"/>
      <c r="AR112" s="309"/>
      <c r="AS112" s="309"/>
      <c r="AT112" s="309"/>
      <c r="AU112" s="309"/>
      <c r="AV112" s="309"/>
      <c r="AW112" s="309"/>
      <c r="AX112" s="309"/>
      <c r="AY112" s="309"/>
    </row>
    <row r="113" spans="1:51" ht="24.75" customHeight="1">
      <c r="A113" s="224"/>
      <c r="B113" s="310" t="s">
        <v>140</v>
      </c>
      <c r="C113" s="311"/>
      <c r="D113" s="311"/>
      <c r="E113" s="311"/>
      <c r="F113" s="311"/>
      <c r="G113" s="312"/>
      <c r="H113" s="319" t="s">
        <v>1574</v>
      </c>
      <c r="I113" s="320"/>
      <c r="J113" s="320"/>
      <c r="K113" s="320"/>
      <c r="L113" s="320"/>
      <c r="M113" s="320"/>
      <c r="N113" s="320"/>
      <c r="O113" s="320"/>
      <c r="P113" s="320"/>
      <c r="Q113" s="320"/>
      <c r="R113" s="320"/>
      <c r="S113" s="320"/>
      <c r="T113" s="320"/>
      <c r="U113" s="320"/>
      <c r="V113" s="320"/>
      <c r="W113" s="320"/>
      <c r="X113" s="320"/>
      <c r="Y113" s="320"/>
      <c r="Z113" s="320"/>
      <c r="AA113" s="320"/>
      <c r="AB113" s="320"/>
      <c r="AC113" s="321"/>
      <c r="AD113" s="319" t="s">
        <v>1575</v>
      </c>
      <c r="AE113" s="320"/>
      <c r="AF113" s="320"/>
      <c r="AG113" s="320"/>
      <c r="AH113" s="320"/>
      <c r="AI113" s="320"/>
      <c r="AJ113" s="320"/>
      <c r="AK113" s="320"/>
      <c r="AL113" s="320"/>
      <c r="AM113" s="320"/>
      <c r="AN113" s="320"/>
      <c r="AO113" s="320"/>
      <c r="AP113" s="320"/>
      <c r="AQ113" s="320"/>
      <c r="AR113" s="320"/>
      <c r="AS113" s="320"/>
      <c r="AT113" s="320"/>
      <c r="AU113" s="320"/>
      <c r="AV113" s="320"/>
      <c r="AW113" s="320"/>
      <c r="AX113" s="320"/>
      <c r="AY113" s="322"/>
    </row>
    <row r="114" spans="1:51" ht="24.75" customHeight="1">
      <c r="A114" s="224"/>
      <c r="B114" s="313"/>
      <c r="C114" s="314"/>
      <c r="D114" s="314"/>
      <c r="E114" s="314"/>
      <c r="F114" s="314"/>
      <c r="G114" s="315"/>
      <c r="H114" s="326" t="s">
        <v>60</v>
      </c>
      <c r="I114" s="327"/>
      <c r="J114" s="327"/>
      <c r="K114" s="327"/>
      <c r="L114" s="328"/>
      <c r="M114" s="329" t="s">
        <v>143</v>
      </c>
      <c r="N114" s="327"/>
      <c r="O114" s="327"/>
      <c r="P114" s="327"/>
      <c r="Q114" s="327"/>
      <c r="R114" s="327"/>
      <c r="S114" s="327"/>
      <c r="T114" s="327"/>
      <c r="U114" s="327"/>
      <c r="V114" s="327"/>
      <c r="W114" s="327"/>
      <c r="X114" s="327"/>
      <c r="Y114" s="328"/>
      <c r="Z114" s="323" t="s">
        <v>144</v>
      </c>
      <c r="AA114" s="324"/>
      <c r="AB114" s="324"/>
      <c r="AC114" s="325"/>
      <c r="AD114" s="326" t="s">
        <v>60</v>
      </c>
      <c r="AE114" s="327"/>
      <c r="AF114" s="327"/>
      <c r="AG114" s="327"/>
      <c r="AH114" s="328"/>
      <c r="AI114" s="329" t="s">
        <v>143</v>
      </c>
      <c r="AJ114" s="327"/>
      <c r="AK114" s="327"/>
      <c r="AL114" s="327"/>
      <c r="AM114" s="327"/>
      <c r="AN114" s="327"/>
      <c r="AO114" s="327"/>
      <c r="AP114" s="327"/>
      <c r="AQ114" s="327"/>
      <c r="AR114" s="327"/>
      <c r="AS114" s="327"/>
      <c r="AT114" s="327"/>
      <c r="AU114" s="328"/>
      <c r="AV114" s="323" t="s">
        <v>144</v>
      </c>
      <c r="AW114" s="324"/>
      <c r="AX114" s="324"/>
      <c r="AY114" s="330"/>
    </row>
    <row r="115" spans="1:51" ht="24.75" customHeight="1">
      <c r="A115" s="224"/>
      <c r="B115" s="313"/>
      <c r="C115" s="314"/>
      <c r="D115" s="314"/>
      <c r="E115" s="314"/>
      <c r="F115" s="314"/>
      <c r="G115" s="315"/>
      <c r="H115" s="703"/>
      <c r="I115" s="600"/>
      <c r="J115" s="600"/>
      <c r="K115" s="600"/>
      <c r="L115" s="601"/>
      <c r="M115" s="704"/>
      <c r="N115" s="705"/>
      <c r="O115" s="705"/>
      <c r="P115" s="705"/>
      <c r="Q115" s="705"/>
      <c r="R115" s="705"/>
      <c r="S115" s="705"/>
      <c r="T115" s="705"/>
      <c r="U115" s="705"/>
      <c r="V115" s="705"/>
      <c r="W115" s="705"/>
      <c r="X115" s="705"/>
      <c r="Y115" s="706"/>
      <c r="Z115" s="767"/>
      <c r="AA115" s="768"/>
      <c r="AB115" s="768"/>
      <c r="AC115" s="1035"/>
      <c r="AD115" s="703"/>
      <c r="AE115" s="600"/>
      <c r="AF115" s="600"/>
      <c r="AG115" s="600"/>
      <c r="AH115" s="601"/>
      <c r="AI115" s="704"/>
      <c r="AJ115" s="705"/>
      <c r="AK115" s="705"/>
      <c r="AL115" s="705"/>
      <c r="AM115" s="705"/>
      <c r="AN115" s="705"/>
      <c r="AO115" s="705"/>
      <c r="AP115" s="705"/>
      <c r="AQ115" s="705"/>
      <c r="AR115" s="705"/>
      <c r="AS115" s="705"/>
      <c r="AT115" s="705"/>
      <c r="AU115" s="706"/>
      <c r="AV115" s="694"/>
      <c r="AW115" s="695"/>
      <c r="AX115" s="695"/>
      <c r="AY115" s="696"/>
    </row>
    <row r="116" spans="1:51" ht="24.75" customHeight="1">
      <c r="A116" s="224"/>
      <c r="B116" s="313"/>
      <c r="C116" s="314"/>
      <c r="D116" s="314"/>
      <c r="E116" s="314"/>
      <c r="F116" s="314"/>
      <c r="G116" s="315"/>
      <c r="H116" s="341"/>
      <c r="I116" s="342"/>
      <c r="J116" s="342"/>
      <c r="K116" s="342"/>
      <c r="L116" s="343"/>
      <c r="M116" s="346"/>
      <c r="N116" s="347"/>
      <c r="O116" s="347"/>
      <c r="P116" s="347"/>
      <c r="Q116" s="347"/>
      <c r="R116" s="347"/>
      <c r="S116" s="347"/>
      <c r="T116" s="347"/>
      <c r="U116" s="347"/>
      <c r="V116" s="347"/>
      <c r="W116" s="347"/>
      <c r="X116" s="347"/>
      <c r="Y116" s="348"/>
      <c r="Z116" s="697"/>
      <c r="AA116" s="698"/>
      <c r="AB116" s="698"/>
      <c r="AC116" s="720"/>
      <c r="AD116" s="341"/>
      <c r="AE116" s="342"/>
      <c r="AF116" s="342"/>
      <c r="AG116" s="342"/>
      <c r="AH116" s="343"/>
      <c r="AI116" s="346"/>
      <c r="AJ116" s="347"/>
      <c r="AK116" s="347"/>
      <c r="AL116" s="347"/>
      <c r="AM116" s="347"/>
      <c r="AN116" s="347"/>
      <c r="AO116" s="347"/>
      <c r="AP116" s="347"/>
      <c r="AQ116" s="347"/>
      <c r="AR116" s="347"/>
      <c r="AS116" s="347"/>
      <c r="AT116" s="347"/>
      <c r="AU116" s="348"/>
      <c r="AV116" s="697"/>
      <c r="AW116" s="698"/>
      <c r="AX116" s="698"/>
      <c r="AY116" s="699"/>
    </row>
    <row r="117" spans="1:51" ht="24.75" customHeight="1">
      <c r="A117" s="224"/>
      <c r="B117" s="313"/>
      <c r="C117" s="314"/>
      <c r="D117" s="314"/>
      <c r="E117" s="314"/>
      <c r="F117" s="314"/>
      <c r="G117" s="315"/>
      <c r="H117" s="341"/>
      <c r="I117" s="342"/>
      <c r="J117" s="342"/>
      <c r="K117" s="342"/>
      <c r="L117" s="343"/>
      <c r="M117" s="346"/>
      <c r="N117" s="347"/>
      <c r="O117" s="347"/>
      <c r="P117" s="347"/>
      <c r="Q117" s="347"/>
      <c r="R117" s="347"/>
      <c r="S117" s="347"/>
      <c r="T117" s="347"/>
      <c r="U117" s="347"/>
      <c r="V117" s="347"/>
      <c r="W117" s="347"/>
      <c r="X117" s="347"/>
      <c r="Y117" s="348"/>
      <c r="Z117" s="697"/>
      <c r="AA117" s="698"/>
      <c r="AB117" s="698"/>
      <c r="AC117" s="720"/>
      <c r="AD117" s="341"/>
      <c r="AE117" s="342"/>
      <c r="AF117" s="342"/>
      <c r="AG117" s="342"/>
      <c r="AH117" s="343"/>
      <c r="AI117" s="346"/>
      <c r="AJ117" s="347"/>
      <c r="AK117" s="347"/>
      <c r="AL117" s="347"/>
      <c r="AM117" s="347"/>
      <c r="AN117" s="347"/>
      <c r="AO117" s="347"/>
      <c r="AP117" s="347"/>
      <c r="AQ117" s="347"/>
      <c r="AR117" s="347"/>
      <c r="AS117" s="347"/>
      <c r="AT117" s="347"/>
      <c r="AU117" s="348"/>
      <c r="AV117" s="697"/>
      <c r="AW117" s="698"/>
      <c r="AX117" s="698"/>
      <c r="AY117" s="699"/>
    </row>
    <row r="118" spans="1:51" ht="24.75" customHeight="1">
      <c r="A118" s="224"/>
      <c r="B118" s="313"/>
      <c r="C118" s="314"/>
      <c r="D118" s="314"/>
      <c r="E118" s="314"/>
      <c r="F118" s="314"/>
      <c r="G118" s="315"/>
      <c r="H118" s="341"/>
      <c r="I118" s="342"/>
      <c r="J118" s="342"/>
      <c r="K118" s="342"/>
      <c r="L118" s="343"/>
      <c r="M118" s="346"/>
      <c r="N118" s="347"/>
      <c r="O118" s="347"/>
      <c r="P118" s="347"/>
      <c r="Q118" s="347"/>
      <c r="R118" s="347"/>
      <c r="S118" s="347"/>
      <c r="T118" s="347"/>
      <c r="U118" s="347"/>
      <c r="V118" s="347"/>
      <c r="W118" s="347"/>
      <c r="X118" s="347"/>
      <c r="Y118" s="348"/>
      <c r="Z118" s="697"/>
      <c r="AA118" s="698"/>
      <c r="AB118" s="698"/>
      <c r="AC118" s="720"/>
      <c r="AD118" s="341"/>
      <c r="AE118" s="342"/>
      <c r="AF118" s="342"/>
      <c r="AG118" s="342"/>
      <c r="AH118" s="343"/>
      <c r="AI118" s="346"/>
      <c r="AJ118" s="347"/>
      <c r="AK118" s="347"/>
      <c r="AL118" s="347"/>
      <c r="AM118" s="347"/>
      <c r="AN118" s="347"/>
      <c r="AO118" s="347"/>
      <c r="AP118" s="347"/>
      <c r="AQ118" s="347"/>
      <c r="AR118" s="347"/>
      <c r="AS118" s="347"/>
      <c r="AT118" s="347"/>
      <c r="AU118" s="348"/>
      <c r="AV118" s="697"/>
      <c r="AW118" s="698"/>
      <c r="AX118" s="698"/>
      <c r="AY118" s="699"/>
    </row>
    <row r="119" spans="1:51" ht="24.75" customHeight="1">
      <c r="A119" s="224"/>
      <c r="B119" s="313"/>
      <c r="C119" s="314"/>
      <c r="D119" s="314"/>
      <c r="E119" s="314"/>
      <c r="F119" s="314"/>
      <c r="G119" s="315"/>
      <c r="H119" s="341"/>
      <c r="I119" s="342"/>
      <c r="J119" s="342"/>
      <c r="K119" s="342"/>
      <c r="L119" s="343"/>
      <c r="M119" s="346"/>
      <c r="N119" s="347"/>
      <c r="O119" s="347"/>
      <c r="P119" s="347"/>
      <c r="Q119" s="347"/>
      <c r="R119" s="347"/>
      <c r="S119" s="347"/>
      <c r="T119" s="347"/>
      <c r="U119" s="347"/>
      <c r="V119" s="347"/>
      <c r="W119" s="347"/>
      <c r="X119" s="347"/>
      <c r="Y119" s="348"/>
      <c r="Z119" s="697"/>
      <c r="AA119" s="698"/>
      <c r="AB119" s="698"/>
      <c r="AC119" s="698"/>
      <c r="AD119" s="341"/>
      <c r="AE119" s="342"/>
      <c r="AF119" s="342"/>
      <c r="AG119" s="342"/>
      <c r="AH119" s="343"/>
      <c r="AI119" s="346"/>
      <c r="AJ119" s="347"/>
      <c r="AK119" s="347"/>
      <c r="AL119" s="347"/>
      <c r="AM119" s="347"/>
      <c r="AN119" s="347"/>
      <c r="AO119" s="347"/>
      <c r="AP119" s="347"/>
      <c r="AQ119" s="347"/>
      <c r="AR119" s="347"/>
      <c r="AS119" s="347"/>
      <c r="AT119" s="347"/>
      <c r="AU119" s="348"/>
      <c r="AV119" s="697"/>
      <c r="AW119" s="698"/>
      <c r="AX119" s="698"/>
      <c r="AY119" s="699"/>
    </row>
    <row r="120" spans="1:51" ht="24.75" customHeight="1">
      <c r="A120" s="224"/>
      <c r="B120" s="313"/>
      <c r="C120" s="314"/>
      <c r="D120" s="314"/>
      <c r="E120" s="314"/>
      <c r="F120" s="314"/>
      <c r="G120" s="315"/>
      <c r="H120" s="341"/>
      <c r="I120" s="342"/>
      <c r="J120" s="342"/>
      <c r="K120" s="342"/>
      <c r="L120" s="343"/>
      <c r="M120" s="346"/>
      <c r="N120" s="347"/>
      <c r="O120" s="347"/>
      <c r="P120" s="347"/>
      <c r="Q120" s="347"/>
      <c r="R120" s="347"/>
      <c r="S120" s="347"/>
      <c r="T120" s="347"/>
      <c r="U120" s="347"/>
      <c r="V120" s="347"/>
      <c r="W120" s="347"/>
      <c r="X120" s="347"/>
      <c r="Y120" s="348"/>
      <c r="Z120" s="697"/>
      <c r="AA120" s="698"/>
      <c r="AB120" s="698"/>
      <c r="AC120" s="698"/>
      <c r="AD120" s="341"/>
      <c r="AE120" s="342"/>
      <c r="AF120" s="342"/>
      <c r="AG120" s="342"/>
      <c r="AH120" s="343"/>
      <c r="AI120" s="346"/>
      <c r="AJ120" s="347"/>
      <c r="AK120" s="347"/>
      <c r="AL120" s="347"/>
      <c r="AM120" s="347"/>
      <c r="AN120" s="347"/>
      <c r="AO120" s="347"/>
      <c r="AP120" s="347"/>
      <c r="AQ120" s="347"/>
      <c r="AR120" s="347"/>
      <c r="AS120" s="347"/>
      <c r="AT120" s="347"/>
      <c r="AU120" s="348"/>
      <c r="AV120" s="697"/>
      <c r="AW120" s="698"/>
      <c r="AX120" s="698"/>
      <c r="AY120" s="699"/>
    </row>
    <row r="121" spans="1:51" ht="24.75" customHeight="1">
      <c r="A121" s="224"/>
      <c r="B121" s="313"/>
      <c r="C121" s="314"/>
      <c r="D121" s="314"/>
      <c r="E121" s="314"/>
      <c r="F121" s="314"/>
      <c r="G121" s="315"/>
      <c r="H121" s="341"/>
      <c r="I121" s="342"/>
      <c r="J121" s="342"/>
      <c r="K121" s="342"/>
      <c r="L121" s="343"/>
      <c r="M121" s="346"/>
      <c r="N121" s="347"/>
      <c r="O121" s="347"/>
      <c r="P121" s="347"/>
      <c r="Q121" s="347"/>
      <c r="R121" s="347"/>
      <c r="S121" s="347"/>
      <c r="T121" s="347"/>
      <c r="U121" s="347"/>
      <c r="V121" s="347"/>
      <c r="W121" s="347"/>
      <c r="X121" s="347"/>
      <c r="Y121" s="348"/>
      <c r="Z121" s="697"/>
      <c r="AA121" s="698"/>
      <c r="AB121" s="698"/>
      <c r="AC121" s="698"/>
      <c r="AD121" s="341"/>
      <c r="AE121" s="342"/>
      <c r="AF121" s="342"/>
      <c r="AG121" s="342"/>
      <c r="AH121" s="343"/>
      <c r="AI121" s="346"/>
      <c r="AJ121" s="347"/>
      <c r="AK121" s="347"/>
      <c r="AL121" s="347"/>
      <c r="AM121" s="347"/>
      <c r="AN121" s="347"/>
      <c r="AO121" s="347"/>
      <c r="AP121" s="347"/>
      <c r="AQ121" s="347"/>
      <c r="AR121" s="347"/>
      <c r="AS121" s="347"/>
      <c r="AT121" s="347"/>
      <c r="AU121" s="348"/>
      <c r="AV121" s="697"/>
      <c r="AW121" s="698"/>
      <c r="AX121" s="698"/>
      <c r="AY121" s="699"/>
    </row>
    <row r="122" spans="1:51" ht="24.75" customHeight="1">
      <c r="A122" s="224"/>
      <c r="B122" s="313"/>
      <c r="C122" s="314"/>
      <c r="D122" s="314"/>
      <c r="E122" s="314"/>
      <c r="F122" s="314"/>
      <c r="G122" s="315"/>
      <c r="H122" s="642"/>
      <c r="I122" s="595"/>
      <c r="J122" s="595"/>
      <c r="K122" s="595"/>
      <c r="L122" s="596"/>
      <c r="M122" s="643"/>
      <c r="N122" s="644"/>
      <c r="O122" s="644"/>
      <c r="P122" s="644"/>
      <c r="Q122" s="644"/>
      <c r="R122" s="644"/>
      <c r="S122" s="644"/>
      <c r="T122" s="644"/>
      <c r="U122" s="644"/>
      <c r="V122" s="644"/>
      <c r="W122" s="644"/>
      <c r="X122" s="644"/>
      <c r="Y122" s="645"/>
      <c r="Z122" s="646"/>
      <c r="AA122" s="647"/>
      <c r="AB122" s="647"/>
      <c r="AC122" s="647"/>
      <c r="AD122" s="642"/>
      <c r="AE122" s="595"/>
      <c r="AF122" s="595"/>
      <c r="AG122" s="595"/>
      <c r="AH122" s="596"/>
      <c r="AI122" s="643"/>
      <c r="AJ122" s="644"/>
      <c r="AK122" s="644"/>
      <c r="AL122" s="644"/>
      <c r="AM122" s="644"/>
      <c r="AN122" s="644"/>
      <c r="AO122" s="644"/>
      <c r="AP122" s="644"/>
      <c r="AQ122" s="644"/>
      <c r="AR122" s="644"/>
      <c r="AS122" s="644"/>
      <c r="AT122" s="644"/>
      <c r="AU122" s="645"/>
      <c r="AV122" s="646"/>
      <c r="AW122" s="647"/>
      <c r="AX122" s="647"/>
      <c r="AY122" s="648"/>
    </row>
    <row r="123" spans="1:51" ht="24.75" customHeight="1">
      <c r="A123" s="224"/>
      <c r="B123" s="313"/>
      <c r="C123" s="314"/>
      <c r="D123" s="314"/>
      <c r="E123" s="314"/>
      <c r="F123" s="314"/>
      <c r="G123" s="315"/>
      <c r="H123" s="716" t="s">
        <v>35</v>
      </c>
      <c r="I123" s="368"/>
      <c r="J123" s="368"/>
      <c r="K123" s="368"/>
      <c r="L123" s="368"/>
      <c r="M123" s="717"/>
      <c r="N123" s="718"/>
      <c r="O123" s="718"/>
      <c r="P123" s="718"/>
      <c r="Q123" s="718"/>
      <c r="R123" s="718"/>
      <c r="S123" s="718"/>
      <c r="T123" s="718"/>
      <c r="U123" s="718"/>
      <c r="V123" s="718"/>
      <c r="W123" s="718"/>
      <c r="X123" s="718"/>
      <c r="Y123" s="719"/>
      <c r="Z123" s="639">
        <f>SUM(Z115:AC122)</f>
        <v>0</v>
      </c>
      <c r="AA123" s="640"/>
      <c r="AB123" s="640"/>
      <c r="AC123" s="736"/>
      <c r="AD123" s="716" t="s">
        <v>35</v>
      </c>
      <c r="AE123" s="368"/>
      <c r="AF123" s="368"/>
      <c r="AG123" s="368"/>
      <c r="AH123" s="368"/>
      <c r="AI123" s="717"/>
      <c r="AJ123" s="718"/>
      <c r="AK123" s="718"/>
      <c r="AL123" s="718"/>
      <c r="AM123" s="718"/>
      <c r="AN123" s="718"/>
      <c r="AO123" s="718"/>
      <c r="AP123" s="718"/>
      <c r="AQ123" s="718"/>
      <c r="AR123" s="718"/>
      <c r="AS123" s="718"/>
      <c r="AT123" s="718"/>
      <c r="AU123" s="719"/>
      <c r="AV123" s="639">
        <f>SUM(AV115:AY122)</f>
        <v>0</v>
      </c>
      <c r="AW123" s="640"/>
      <c r="AX123" s="640"/>
      <c r="AY123" s="641"/>
    </row>
    <row r="124" spans="1:51" ht="25.15" customHeight="1">
      <c r="A124" s="224"/>
      <c r="B124" s="313"/>
      <c r="C124" s="314"/>
      <c r="D124" s="314"/>
      <c r="E124" s="314"/>
      <c r="F124" s="314"/>
      <c r="G124" s="315"/>
      <c r="H124" s="721" t="s">
        <v>1576</v>
      </c>
      <c r="I124" s="724"/>
      <c r="J124" s="724"/>
      <c r="K124" s="724"/>
      <c r="L124" s="724"/>
      <c r="M124" s="724"/>
      <c r="N124" s="724"/>
      <c r="O124" s="724"/>
      <c r="P124" s="724"/>
      <c r="Q124" s="724"/>
      <c r="R124" s="724"/>
      <c r="S124" s="724"/>
      <c r="T124" s="724"/>
      <c r="U124" s="724"/>
      <c r="V124" s="724"/>
      <c r="W124" s="724"/>
      <c r="X124" s="724"/>
      <c r="Y124" s="724"/>
      <c r="Z124" s="724"/>
      <c r="AA124" s="724"/>
      <c r="AB124" s="724"/>
      <c r="AC124" s="737"/>
      <c r="AD124" s="721" t="s">
        <v>1577</v>
      </c>
      <c r="AE124" s="724"/>
      <c r="AF124" s="724"/>
      <c r="AG124" s="724"/>
      <c r="AH124" s="724"/>
      <c r="AI124" s="724"/>
      <c r="AJ124" s="724"/>
      <c r="AK124" s="724"/>
      <c r="AL124" s="724"/>
      <c r="AM124" s="724"/>
      <c r="AN124" s="724"/>
      <c r="AO124" s="724"/>
      <c r="AP124" s="724"/>
      <c r="AQ124" s="724"/>
      <c r="AR124" s="724"/>
      <c r="AS124" s="724"/>
      <c r="AT124" s="724"/>
      <c r="AU124" s="724"/>
      <c r="AV124" s="724"/>
      <c r="AW124" s="724"/>
      <c r="AX124" s="724"/>
      <c r="AY124" s="725"/>
    </row>
    <row r="125" spans="1:51" ht="25.5" customHeight="1">
      <c r="A125" s="224"/>
      <c r="B125" s="313"/>
      <c r="C125" s="314"/>
      <c r="D125" s="314"/>
      <c r="E125" s="314"/>
      <c r="F125" s="314"/>
      <c r="G125" s="315"/>
      <c r="H125" s="726" t="s">
        <v>60</v>
      </c>
      <c r="I125" s="519"/>
      <c r="J125" s="519"/>
      <c r="K125" s="519"/>
      <c r="L125" s="519"/>
      <c r="M125" s="329" t="s">
        <v>143</v>
      </c>
      <c r="N125" s="290"/>
      <c r="O125" s="290"/>
      <c r="P125" s="290"/>
      <c r="Q125" s="290"/>
      <c r="R125" s="290"/>
      <c r="S125" s="290"/>
      <c r="T125" s="290"/>
      <c r="U125" s="290"/>
      <c r="V125" s="290"/>
      <c r="W125" s="290"/>
      <c r="X125" s="290"/>
      <c r="Y125" s="731"/>
      <c r="Z125" s="323" t="s">
        <v>144</v>
      </c>
      <c r="AA125" s="732"/>
      <c r="AB125" s="732"/>
      <c r="AC125" s="738"/>
      <c r="AD125" s="726" t="s">
        <v>60</v>
      </c>
      <c r="AE125" s="519"/>
      <c r="AF125" s="519"/>
      <c r="AG125" s="519"/>
      <c r="AH125" s="519"/>
      <c r="AI125" s="329" t="s">
        <v>143</v>
      </c>
      <c r="AJ125" s="290"/>
      <c r="AK125" s="290"/>
      <c r="AL125" s="290"/>
      <c r="AM125" s="290"/>
      <c r="AN125" s="290"/>
      <c r="AO125" s="290"/>
      <c r="AP125" s="290"/>
      <c r="AQ125" s="290"/>
      <c r="AR125" s="290"/>
      <c r="AS125" s="290"/>
      <c r="AT125" s="290"/>
      <c r="AU125" s="731"/>
      <c r="AV125" s="323" t="s">
        <v>144</v>
      </c>
      <c r="AW125" s="732"/>
      <c r="AX125" s="732"/>
      <c r="AY125" s="733"/>
    </row>
    <row r="126" spans="1:51" ht="24.75" customHeight="1">
      <c r="A126" s="224"/>
      <c r="B126" s="313"/>
      <c r="C126" s="314"/>
      <c r="D126" s="314"/>
      <c r="E126" s="314"/>
      <c r="F126" s="314"/>
      <c r="G126" s="315"/>
      <c r="H126" s="703" t="s">
        <v>416</v>
      </c>
      <c r="I126" s="600"/>
      <c r="J126" s="600"/>
      <c r="K126" s="600"/>
      <c r="L126" s="601"/>
      <c r="M126" s="704" t="s">
        <v>411</v>
      </c>
      <c r="N126" s="705"/>
      <c r="O126" s="705"/>
      <c r="P126" s="705"/>
      <c r="Q126" s="705"/>
      <c r="R126" s="705"/>
      <c r="S126" s="705"/>
      <c r="T126" s="705"/>
      <c r="U126" s="705"/>
      <c r="V126" s="705"/>
      <c r="W126" s="705"/>
      <c r="X126" s="705"/>
      <c r="Y126" s="706"/>
      <c r="Z126" s="767">
        <v>1.4</v>
      </c>
      <c r="AA126" s="768"/>
      <c r="AB126" s="768"/>
      <c r="AC126" s="1035"/>
      <c r="AD126" s="703"/>
      <c r="AE126" s="600"/>
      <c r="AF126" s="600"/>
      <c r="AG126" s="600"/>
      <c r="AH126" s="601"/>
      <c r="AI126" s="704"/>
      <c r="AJ126" s="734"/>
      <c r="AK126" s="734"/>
      <c r="AL126" s="734"/>
      <c r="AM126" s="734"/>
      <c r="AN126" s="734"/>
      <c r="AO126" s="734"/>
      <c r="AP126" s="734"/>
      <c r="AQ126" s="734"/>
      <c r="AR126" s="734"/>
      <c r="AS126" s="734"/>
      <c r="AT126" s="734"/>
      <c r="AU126" s="735"/>
      <c r="AV126" s="694"/>
      <c r="AW126" s="695"/>
      <c r="AX126" s="695"/>
      <c r="AY126" s="696"/>
    </row>
    <row r="127" spans="1:51" ht="24.75" customHeight="1">
      <c r="A127" s="224"/>
      <c r="B127" s="313"/>
      <c r="C127" s="314"/>
      <c r="D127" s="314"/>
      <c r="E127" s="314"/>
      <c r="F127" s="314"/>
      <c r="G127" s="315"/>
      <c r="H127" s="341"/>
      <c r="I127" s="342"/>
      <c r="J127" s="342"/>
      <c r="K127" s="342"/>
      <c r="L127" s="343"/>
      <c r="M127" s="346"/>
      <c r="N127" s="347"/>
      <c r="O127" s="347"/>
      <c r="P127" s="347"/>
      <c r="Q127" s="347"/>
      <c r="R127" s="347"/>
      <c r="S127" s="347"/>
      <c r="T127" s="347"/>
      <c r="U127" s="347"/>
      <c r="V127" s="347"/>
      <c r="W127" s="347"/>
      <c r="X127" s="347"/>
      <c r="Y127" s="348"/>
      <c r="Z127" s="697"/>
      <c r="AA127" s="698"/>
      <c r="AB127" s="698"/>
      <c r="AC127" s="720"/>
      <c r="AD127" s="341"/>
      <c r="AE127" s="342"/>
      <c r="AF127" s="342"/>
      <c r="AG127" s="342"/>
      <c r="AH127" s="343"/>
      <c r="AI127" s="346"/>
      <c r="AJ127" s="347"/>
      <c r="AK127" s="347"/>
      <c r="AL127" s="347"/>
      <c r="AM127" s="347"/>
      <c r="AN127" s="347"/>
      <c r="AO127" s="347"/>
      <c r="AP127" s="347"/>
      <c r="AQ127" s="347"/>
      <c r="AR127" s="347"/>
      <c r="AS127" s="347"/>
      <c r="AT127" s="347"/>
      <c r="AU127" s="348"/>
      <c r="AV127" s="697"/>
      <c r="AW127" s="698"/>
      <c r="AX127" s="698"/>
      <c r="AY127" s="699"/>
    </row>
    <row r="128" spans="1:51" ht="24.75" customHeight="1">
      <c r="A128" s="224"/>
      <c r="B128" s="313"/>
      <c r="C128" s="314"/>
      <c r="D128" s="314"/>
      <c r="E128" s="314"/>
      <c r="F128" s="314"/>
      <c r="G128" s="315"/>
      <c r="H128" s="341"/>
      <c r="I128" s="342"/>
      <c r="J128" s="342"/>
      <c r="K128" s="342"/>
      <c r="L128" s="343"/>
      <c r="M128" s="346"/>
      <c r="N128" s="347"/>
      <c r="O128" s="347"/>
      <c r="P128" s="347"/>
      <c r="Q128" s="347"/>
      <c r="R128" s="347"/>
      <c r="S128" s="347"/>
      <c r="T128" s="347"/>
      <c r="U128" s="347"/>
      <c r="V128" s="347"/>
      <c r="W128" s="347"/>
      <c r="X128" s="347"/>
      <c r="Y128" s="348"/>
      <c r="Z128" s="697"/>
      <c r="AA128" s="698"/>
      <c r="AB128" s="698"/>
      <c r="AC128" s="720"/>
      <c r="AD128" s="341"/>
      <c r="AE128" s="342"/>
      <c r="AF128" s="342"/>
      <c r="AG128" s="342"/>
      <c r="AH128" s="343"/>
      <c r="AI128" s="346"/>
      <c r="AJ128" s="347"/>
      <c r="AK128" s="347"/>
      <c r="AL128" s="347"/>
      <c r="AM128" s="347"/>
      <c r="AN128" s="347"/>
      <c r="AO128" s="347"/>
      <c r="AP128" s="347"/>
      <c r="AQ128" s="347"/>
      <c r="AR128" s="347"/>
      <c r="AS128" s="347"/>
      <c r="AT128" s="347"/>
      <c r="AU128" s="348"/>
      <c r="AV128" s="697"/>
      <c r="AW128" s="698"/>
      <c r="AX128" s="698"/>
      <c r="AY128" s="699"/>
    </row>
    <row r="129" spans="1:51" ht="24.75" customHeight="1">
      <c r="A129" s="224"/>
      <c r="B129" s="313"/>
      <c r="C129" s="314"/>
      <c r="D129" s="314"/>
      <c r="E129" s="314"/>
      <c r="F129" s="314"/>
      <c r="G129" s="315"/>
      <c r="H129" s="341"/>
      <c r="I129" s="342"/>
      <c r="J129" s="342"/>
      <c r="K129" s="342"/>
      <c r="L129" s="343"/>
      <c r="M129" s="346"/>
      <c r="N129" s="347"/>
      <c r="O129" s="347"/>
      <c r="P129" s="347"/>
      <c r="Q129" s="347"/>
      <c r="R129" s="347"/>
      <c r="S129" s="347"/>
      <c r="T129" s="347"/>
      <c r="U129" s="347"/>
      <c r="V129" s="347"/>
      <c r="W129" s="347"/>
      <c r="X129" s="347"/>
      <c r="Y129" s="348"/>
      <c r="Z129" s="697"/>
      <c r="AA129" s="698"/>
      <c r="AB129" s="698"/>
      <c r="AC129" s="720"/>
      <c r="AD129" s="341"/>
      <c r="AE129" s="342"/>
      <c r="AF129" s="342"/>
      <c r="AG129" s="342"/>
      <c r="AH129" s="343"/>
      <c r="AI129" s="346"/>
      <c r="AJ129" s="347"/>
      <c r="AK129" s="347"/>
      <c r="AL129" s="347"/>
      <c r="AM129" s="347"/>
      <c r="AN129" s="347"/>
      <c r="AO129" s="347"/>
      <c r="AP129" s="347"/>
      <c r="AQ129" s="347"/>
      <c r="AR129" s="347"/>
      <c r="AS129" s="347"/>
      <c r="AT129" s="347"/>
      <c r="AU129" s="348"/>
      <c r="AV129" s="697"/>
      <c r="AW129" s="698"/>
      <c r="AX129" s="698"/>
      <c r="AY129" s="699"/>
    </row>
    <row r="130" spans="1:51" ht="24.75" customHeight="1">
      <c r="A130" s="224"/>
      <c r="B130" s="313"/>
      <c r="C130" s="314"/>
      <c r="D130" s="314"/>
      <c r="E130" s="314"/>
      <c r="F130" s="314"/>
      <c r="G130" s="315"/>
      <c r="H130" s="341"/>
      <c r="I130" s="342"/>
      <c r="J130" s="342"/>
      <c r="K130" s="342"/>
      <c r="L130" s="343"/>
      <c r="M130" s="346"/>
      <c r="N130" s="347"/>
      <c r="O130" s="347"/>
      <c r="P130" s="347"/>
      <c r="Q130" s="347"/>
      <c r="R130" s="347"/>
      <c r="S130" s="347"/>
      <c r="T130" s="347"/>
      <c r="U130" s="347"/>
      <c r="V130" s="347"/>
      <c r="W130" s="347"/>
      <c r="X130" s="347"/>
      <c r="Y130" s="348"/>
      <c r="Z130" s="697"/>
      <c r="AA130" s="698"/>
      <c r="AB130" s="698"/>
      <c r="AC130" s="698"/>
      <c r="AD130" s="341"/>
      <c r="AE130" s="342"/>
      <c r="AF130" s="342"/>
      <c r="AG130" s="342"/>
      <c r="AH130" s="343"/>
      <c r="AI130" s="346"/>
      <c r="AJ130" s="347"/>
      <c r="AK130" s="347"/>
      <c r="AL130" s="347"/>
      <c r="AM130" s="347"/>
      <c r="AN130" s="347"/>
      <c r="AO130" s="347"/>
      <c r="AP130" s="347"/>
      <c r="AQ130" s="347"/>
      <c r="AR130" s="347"/>
      <c r="AS130" s="347"/>
      <c r="AT130" s="347"/>
      <c r="AU130" s="348"/>
      <c r="AV130" s="697"/>
      <c r="AW130" s="698"/>
      <c r="AX130" s="698"/>
      <c r="AY130" s="699"/>
    </row>
    <row r="131" spans="1:51" ht="24.75" customHeight="1">
      <c r="A131" s="224"/>
      <c r="B131" s="313"/>
      <c r="C131" s="314"/>
      <c r="D131" s="314"/>
      <c r="E131" s="314"/>
      <c r="F131" s="314"/>
      <c r="G131" s="315"/>
      <c r="H131" s="341"/>
      <c r="I131" s="342"/>
      <c r="J131" s="342"/>
      <c r="K131" s="342"/>
      <c r="L131" s="343"/>
      <c r="M131" s="346"/>
      <c r="N131" s="347"/>
      <c r="O131" s="347"/>
      <c r="P131" s="347"/>
      <c r="Q131" s="347"/>
      <c r="R131" s="347"/>
      <c r="S131" s="347"/>
      <c r="T131" s="347"/>
      <c r="U131" s="347"/>
      <c r="V131" s="347"/>
      <c r="W131" s="347"/>
      <c r="X131" s="347"/>
      <c r="Y131" s="348"/>
      <c r="Z131" s="697"/>
      <c r="AA131" s="698"/>
      <c r="AB131" s="698"/>
      <c r="AC131" s="698"/>
      <c r="AD131" s="341"/>
      <c r="AE131" s="342"/>
      <c r="AF131" s="342"/>
      <c r="AG131" s="342"/>
      <c r="AH131" s="343"/>
      <c r="AI131" s="346"/>
      <c r="AJ131" s="347"/>
      <c r="AK131" s="347"/>
      <c r="AL131" s="347"/>
      <c r="AM131" s="347"/>
      <c r="AN131" s="347"/>
      <c r="AO131" s="347"/>
      <c r="AP131" s="347"/>
      <c r="AQ131" s="347"/>
      <c r="AR131" s="347"/>
      <c r="AS131" s="347"/>
      <c r="AT131" s="347"/>
      <c r="AU131" s="348"/>
      <c r="AV131" s="697"/>
      <c r="AW131" s="698"/>
      <c r="AX131" s="698"/>
      <c r="AY131" s="699"/>
    </row>
    <row r="132" spans="1:51" ht="24.75" customHeight="1">
      <c r="A132" s="224"/>
      <c r="B132" s="313"/>
      <c r="C132" s="314"/>
      <c r="D132" s="314"/>
      <c r="E132" s="314"/>
      <c r="F132" s="314"/>
      <c r="G132" s="315"/>
      <c r="H132" s="341"/>
      <c r="I132" s="342"/>
      <c r="J132" s="342"/>
      <c r="K132" s="342"/>
      <c r="L132" s="343"/>
      <c r="M132" s="346"/>
      <c r="N132" s="347"/>
      <c r="O132" s="347"/>
      <c r="P132" s="347"/>
      <c r="Q132" s="347"/>
      <c r="R132" s="347"/>
      <c r="S132" s="347"/>
      <c r="T132" s="347"/>
      <c r="U132" s="347"/>
      <c r="V132" s="347"/>
      <c r="W132" s="347"/>
      <c r="X132" s="347"/>
      <c r="Y132" s="348"/>
      <c r="Z132" s="697"/>
      <c r="AA132" s="698"/>
      <c r="AB132" s="698"/>
      <c r="AC132" s="698"/>
      <c r="AD132" s="341"/>
      <c r="AE132" s="342"/>
      <c r="AF132" s="342"/>
      <c r="AG132" s="342"/>
      <c r="AH132" s="343"/>
      <c r="AI132" s="346"/>
      <c r="AJ132" s="347"/>
      <c r="AK132" s="347"/>
      <c r="AL132" s="347"/>
      <c r="AM132" s="347"/>
      <c r="AN132" s="347"/>
      <c r="AO132" s="347"/>
      <c r="AP132" s="347"/>
      <c r="AQ132" s="347"/>
      <c r="AR132" s="347"/>
      <c r="AS132" s="347"/>
      <c r="AT132" s="347"/>
      <c r="AU132" s="348"/>
      <c r="AV132" s="697"/>
      <c r="AW132" s="698"/>
      <c r="AX132" s="698"/>
      <c r="AY132" s="699"/>
    </row>
    <row r="133" spans="1:51" ht="24.75" customHeight="1">
      <c r="A133" s="224"/>
      <c r="B133" s="313"/>
      <c r="C133" s="314"/>
      <c r="D133" s="314"/>
      <c r="E133" s="314"/>
      <c r="F133" s="314"/>
      <c r="G133" s="315"/>
      <c r="H133" s="642"/>
      <c r="I133" s="595"/>
      <c r="J133" s="595"/>
      <c r="K133" s="595"/>
      <c r="L133" s="596"/>
      <c r="M133" s="643"/>
      <c r="N133" s="644"/>
      <c r="O133" s="644"/>
      <c r="P133" s="644"/>
      <c r="Q133" s="644"/>
      <c r="R133" s="644"/>
      <c r="S133" s="644"/>
      <c r="T133" s="644"/>
      <c r="U133" s="644"/>
      <c r="V133" s="644"/>
      <c r="W133" s="644"/>
      <c r="X133" s="644"/>
      <c r="Y133" s="645"/>
      <c r="Z133" s="646"/>
      <c r="AA133" s="647"/>
      <c r="AB133" s="647"/>
      <c r="AC133" s="647"/>
      <c r="AD133" s="642"/>
      <c r="AE133" s="595"/>
      <c r="AF133" s="595"/>
      <c r="AG133" s="595"/>
      <c r="AH133" s="596"/>
      <c r="AI133" s="643"/>
      <c r="AJ133" s="644"/>
      <c r="AK133" s="644"/>
      <c r="AL133" s="644"/>
      <c r="AM133" s="644"/>
      <c r="AN133" s="644"/>
      <c r="AO133" s="644"/>
      <c r="AP133" s="644"/>
      <c r="AQ133" s="644"/>
      <c r="AR133" s="644"/>
      <c r="AS133" s="644"/>
      <c r="AT133" s="644"/>
      <c r="AU133" s="645"/>
      <c r="AV133" s="646"/>
      <c r="AW133" s="647"/>
      <c r="AX133" s="647"/>
      <c r="AY133" s="648"/>
    </row>
    <row r="134" spans="1:51" ht="24.75" customHeight="1">
      <c r="A134" s="224"/>
      <c r="B134" s="313"/>
      <c r="C134" s="314"/>
      <c r="D134" s="314"/>
      <c r="E134" s="314"/>
      <c r="F134" s="314"/>
      <c r="G134" s="315"/>
      <c r="H134" s="716" t="s">
        <v>35</v>
      </c>
      <c r="I134" s="368"/>
      <c r="J134" s="368"/>
      <c r="K134" s="368"/>
      <c r="L134" s="368"/>
      <c r="M134" s="717"/>
      <c r="N134" s="718"/>
      <c r="O134" s="718"/>
      <c r="P134" s="718"/>
      <c r="Q134" s="718"/>
      <c r="R134" s="718"/>
      <c r="S134" s="718"/>
      <c r="T134" s="718"/>
      <c r="U134" s="718"/>
      <c r="V134" s="718"/>
      <c r="W134" s="718"/>
      <c r="X134" s="718"/>
      <c r="Y134" s="719"/>
      <c r="Z134" s="1005">
        <f>SUM(Z126:AC133)</f>
        <v>1.4</v>
      </c>
      <c r="AA134" s="1006"/>
      <c r="AB134" s="1006"/>
      <c r="AC134" s="1007"/>
      <c r="AD134" s="716" t="s">
        <v>35</v>
      </c>
      <c r="AE134" s="368"/>
      <c r="AF134" s="368"/>
      <c r="AG134" s="368"/>
      <c r="AH134" s="368"/>
      <c r="AI134" s="717"/>
      <c r="AJ134" s="718"/>
      <c r="AK134" s="718"/>
      <c r="AL134" s="718"/>
      <c r="AM134" s="718"/>
      <c r="AN134" s="718"/>
      <c r="AO134" s="718"/>
      <c r="AP134" s="718"/>
      <c r="AQ134" s="718"/>
      <c r="AR134" s="718"/>
      <c r="AS134" s="718"/>
      <c r="AT134" s="718"/>
      <c r="AU134" s="719"/>
      <c r="AV134" s="639">
        <f>SUM(AV126:AY133)</f>
        <v>0</v>
      </c>
      <c r="AW134" s="640"/>
      <c r="AX134" s="640"/>
      <c r="AY134" s="641"/>
    </row>
    <row r="135" spans="1:51" ht="24.75" customHeight="1">
      <c r="A135" s="224"/>
      <c r="B135" s="313"/>
      <c r="C135" s="314"/>
      <c r="D135" s="314"/>
      <c r="E135" s="314"/>
      <c r="F135" s="314"/>
      <c r="G135" s="315"/>
      <c r="H135" s="721" t="s">
        <v>1578</v>
      </c>
      <c r="I135" s="724"/>
      <c r="J135" s="724"/>
      <c r="K135" s="724"/>
      <c r="L135" s="724"/>
      <c r="M135" s="724"/>
      <c r="N135" s="724"/>
      <c r="O135" s="724"/>
      <c r="P135" s="724"/>
      <c r="Q135" s="724"/>
      <c r="R135" s="724"/>
      <c r="S135" s="724"/>
      <c r="T135" s="724"/>
      <c r="U135" s="724"/>
      <c r="V135" s="724"/>
      <c r="W135" s="724"/>
      <c r="X135" s="724"/>
      <c r="Y135" s="724"/>
      <c r="Z135" s="724"/>
      <c r="AA135" s="724"/>
      <c r="AB135" s="724"/>
      <c r="AC135" s="737"/>
      <c r="AD135" s="721" t="s">
        <v>1579</v>
      </c>
      <c r="AE135" s="724"/>
      <c r="AF135" s="724"/>
      <c r="AG135" s="724"/>
      <c r="AH135" s="724"/>
      <c r="AI135" s="724"/>
      <c r="AJ135" s="724"/>
      <c r="AK135" s="724"/>
      <c r="AL135" s="724"/>
      <c r="AM135" s="724"/>
      <c r="AN135" s="724"/>
      <c r="AO135" s="724"/>
      <c r="AP135" s="724"/>
      <c r="AQ135" s="724"/>
      <c r="AR135" s="724"/>
      <c r="AS135" s="724"/>
      <c r="AT135" s="724"/>
      <c r="AU135" s="724"/>
      <c r="AV135" s="724"/>
      <c r="AW135" s="724"/>
      <c r="AX135" s="724"/>
      <c r="AY135" s="725"/>
    </row>
    <row r="136" spans="1:51" ht="24.75" customHeight="1">
      <c r="A136" s="224"/>
      <c r="B136" s="313"/>
      <c r="C136" s="314"/>
      <c r="D136" s="314"/>
      <c r="E136" s="314"/>
      <c r="F136" s="314"/>
      <c r="G136" s="315"/>
      <c r="H136" s="726" t="s">
        <v>60</v>
      </c>
      <c r="I136" s="519"/>
      <c r="J136" s="519"/>
      <c r="K136" s="519"/>
      <c r="L136" s="519"/>
      <c r="M136" s="329" t="s">
        <v>143</v>
      </c>
      <c r="N136" s="290"/>
      <c r="O136" s="290"/>
      <c r="P136" s="290"/>
      <c r="Q136" s="290"/>
      <c r="R136" s="290"/>
      <c r="S136" s="290"/>
      <c r="T136" s="290"/>
      <c r="U136" s="290"/>
      <c r="V136" s="290"/>
      <c r="W136" s="290"/>
      <c r="X136" s="290"/>
      <c r="Y136" s="731"/>
      <c r="Z136" s="323" t="s">
        <v>144</v>
      </c>
      <c r="AA136" s="732"/>
      <c r="AB136" s="732"/>
      <c r="AC136" s="738"/>
      <c r="AD136" s="726" t="s">
        <v>60</v>
      </c>
      <c r="AE136" s="519"/>
      <c r="AF136" s="519"/>
      <c r="AG136" s="519"/>
      <c r="AH136" s="519"/>
      <c r="AI136" s="329" t="s">
        <v>143</v>
      </c>
      <c r="AJ136" s="290"/>
      <c r="AK136" s="290"/>
      <c r="AL136" s="290"/>
      <c r="AM136" s="290"/>
      <c r="AN136" s="290"/>
      <c r="AO136" s="290"/>
      <c r="AP136" s="290"/>
      <c r="AQ136" s="290"/>
      <c r="AR136" s="290"/>
      <c r="AS136" s="290"/>
      <c r="AT136" s="290"/>
      <c r="AU136" s="731"/>
      <c r="AV136" s="323" t="s">
        <v>144</v>
      </c>
      <c r="AW136" s="732"/>
      <c r="AX136" s="732"/>
      <c r="AY136" s="733"/>
    </row>
    <row r="137" spans="1:51" ht="24.75" customHeight="1">
      <c r="A137" s="224"/>
      <c r="B137" s="313"/>
      <c r="C137" s="314"/>
      <c r="D137" s="314"/>
      <c r="E137" s="314"/>
      <c r="F137" s="314"/>
      <c r="G137" s="315"/>
      <c r="H137" s="703"/>
      <c r="I137" s="600"/>
      <c r="J137" s="600"/>
      <c r="K137" s="600"/>
      <c r="L137" s="601"/>
      <c r="M137" s="704"/>
      <c r="N137" s="734"/>
      <c r="O137" s="734"/>
      <c r="P137" s="734"/>
      <c r="Q137" s="734"/>
      <c r="R137" s="734"/>
      <c r="S137" s="734"/>
      <c r="T137" s="734"/>
      <c r="U137" s="734"/>
      <c r="V137" s="734"/>
      <c r="W137" s="734"/>
      <c r="X137" s="734"/>
      <c r="Y137" s="735"/>
      <c r="Z137" s="694"/>
      <c r="AA137" s="695"/>
      <c r="AB137" s="695"/>
      <c r="AC137" s="739"/>
      <c r="AD137" s="703"/>
      <c r="AE137" s="600"/>
      <c r="AF137" s="600"/>
      <c r="AG137" s="600"/>
      <c r="AH137" s="601"/>
      <c r="AI137" s="704"/>
      <c r="AJ137" s="734"/>
      <c r="AK137" s="734"/>
      <c r="AL137" s="734"/>
      <c r="AM137" s="734"/>
      <c r="AN137" s="734"/>
      <c r="AO137" s="734"/>
      <c r="AP137" s="734"/>
      <c r="AQ137" s="734"/>
      <c r="AR137" s="734"/>
      <c r="AS137" s="734"/>
      <c r="AT137" s="734"/>
      <c r="AU137" s="735"/>
      <c r="AV137" s="694"/>
      <c r="AW137" s="695"/>
      <c r="AX137" s="695"/>
      <c r="AY137" s="696"/>
    </row>
    <row r="138" spans="1:51" ht="24.75" customHeight="1">
      <c r="A138" s="224"/>
      <c r="B138" s="313"/>
      <c r="C138" s="314"/>
      <c r="D138" s="314"/>
      <c r="E138" s="314"/>
      <c r="F138" s="314"/>
      <c r="G138" s="315"/>
      <c r="H138" s="341"/>
      <c r="I138" s="342"/>
      <c r="J138" s="342"/>
      <c r="K138" s="342"/>
      <c r="L138" s="343"/>
      <c r="M138" s="346"/>
      <c r="N138" s="347"/>
      <c r="O138" s="347"/>
      <c r="P138" s="347"/>
      <c r="Q138" s="347"/>
      <c r="R138" s="347"/>
      <c r="S138" s="347"/>
      <c r="T138" s="347"/>
      <c r="U138" s="347"/>
      <c r="V138" s="347"/>
      <c r="W138" s="347"/>
      <c r="X138" s="347"/>
      <c r="Y138" s="348"/>
      <c r="Z138" s="697"/>
      <c r="AA138" s="698"/>
      <c r="AB138" s="698"/>
      <c r="AC138" s="720"/>
      <c r="AD138" s="341"/>
      <c r="AE138" s="342"/>
      <c r="AF138" s="342"/>
      <c r="AG138" s="342"/>
      <c r="AH138" s="343"/>
      <c r="AI138" s="346"/>
      <c r="AJ138" s="347"/>
      <c r="AK138" s="347"/>
      <c r="AL138" s="347"/>
      <c r="AM138" s="347"/>
      <c r="AN138" s="347"/>
      <c r="AO138" s="347"/>
      <c r="AP138" s="347"/>
      <c r="AQ138" s="347"/>
      <c r="AR138" s="347"/>
      <c r="AS138" s="347"/>
      <c r="AT138" s="347"/>
      <c r="AU138" s="348"/>
      <c r="AV138" s="697"/>
      <c r="AW138" s="698"/>
      <c r="AX138" s="698"/>
      <c r="AY138" s="699"/>
    </row>
    <row r="139" spans="1:51" ht="24.75" customHeight="1">
      <c r="A139" s="224"/>
      <c r="B139" s="313"/>
      <c r="C139" s="314"/>
      <c r="D139" s="314"/>
      <c r="E139" s="314"/>
      <c r="F139" s="314"/>
      <c r="G139" s="315"/>
      <c r="H139" s="341"/>
      <c r="I139" s="342"/>
      <c r="J139" s="342"/>
      <c r="K139" s="342"/>
      <c r="L139" s="343"/>
      <c r="M139" s="346"/>
      <c r="N139" s="347"/>
      <c r="O139" s="347"/>
      <c r="P139" s="347"/>
      <c r="Q139" s="347"/>
      <c r="R139" s="347"/>
      <c r="S139" s="347"/>
      <c r="T139" s="347"/>
      <c r="U139" s="347"/>
      <c r="V139" s="347"/>
      <c r="W139" s="347"/>
      <c r="X139" s="347"/>
      <c r="Y139" s="348"/>
      <c r="Z139" s="697"/>
      <c r="AA139" s="698"/>
      <c r="AB139" s="698"/>
      <c r="AC139" s="720"/>
      <c r="AD139" s="341"/>
      <c r="AE139" s="342"/>
      <c r="AF139" s="342"/>
      <c r="AG139" s="342"/>
      <c r="AH139" s="343"/>
      <c r="AI139" s="346"/>
      <c r="AJ139" s="347"/>
      <c r="AK139" s="347"/>
      <c r="AL139" s="347"/>
      <c r="AM139" s="347"/>
      <c r="AN139" s="347"/>
      <c r="AO139" s="347"/>
      <c r="AP139" s="347"/>
      <c r="AQ139" s="347"/>
      <c r="AR139" s="347"/>
      <c r="AS139" s="347"/>
      <c r="AT139" s="347"/>
      <c r="AU139" s="348"/>
      <c r="AV139" s="697"/>
      <c r="AW139" s="698"/>
      <c r="AX139" s="698"/>
      <c r="AY139" s="699"/>
    </row>
    <row r="140" spans="1:51" ht="24.75" customHeight="1">
      <c r="A140" s="224"/>
      <c r="B140" s="313"/>
      <c r="C140" s="314"/>
      <c r="D140" s="314"/>
      <c r="E140" s="314"/>
      <c r="F140" s="314"/>
      <c r="G140" s="315"/>
      <c r="H140" s="341"/>
      <c r="I140" s="342"/>
      <c r="J140" s="342"/>
      <c r="K140" s="342"/>
      <c r="L140" s="343"/>
      <c r="M140" s="346"/>
      <c r="N140" s="347"/>
      <c r="O140" s="347"/>
      <c r="P140" s="347"/>
      <c r="Q140" s="347"/>
      <c r="R140" s="347"/>
      <c r="S140" s="347"/>
      <c r="T140" s="347"/>
      <c r="U140" s="347"/>
      <c r="V140" s="347"/>
      <c r="W140" s="347"/>
      <c r="X140" s="347"/>
      <c r="Y140" s="348"/>
      <c r="Z140" s="697"/>
      <c r="AA140" s="698"/>
      <c r="AB140" s="698"/>
      <c r="AC140" s="720"/>
      <c r="AD140" s="341"/>
      <c r="AE140" s="342"/>
      <c r="AF140" s="342"/>
      <c r="AG140" s="342"/>
      <c r="AH140" s="343"/>
      <c r="AI140" s="346"/>
      <c r="AJ140" s="347"/>
      <c r="AK140" s="347"/>
      <c r="AL140" s="347"/>
      <c r="AM140" s="347"/>
      <c r="AN140" s="347"/>
      <c r="AO140" s="347"/>
      <c r="AP140" s="347"/>
      <c r="AQ140" s="347"/>
      <c r="AR140" s="347"/>
      <c r="AS140" s="347"/>
      <c r="AT140" s="347"/>
      <c r="AU140" s="348"/>
      <c r="AV140" s="697"/>
      <c r="AW140" s="698"/>
      <c r="AX140" s="698"/>
      <c r="AY140" s="699"/>
    </row>
    <row r="141" spans="1:51" ht="24.75" customHeight="1">
      <c r="A141" s="224"/>
      <c r="B141" s="313"/>
      <c r="C141" s="314"/>
      <c r="D141" s="314"/>
      <c r="E141" s="314"/>
      <c r="F141" s="314"/>
      <c r="G141" s="315"/>
      <c r="H141" s="341"/>
      <c r="I141" s="342"/>
      <c r="J141" s="342"/>
      <c r="K141" s="342"/>
      <c r="L141" s="343"/>
      <c r="M141" s="346"/>
      <c r="N141" s="347"/>
      <c r="O141" s="347"/>
      <c r="P141" s="347"/>
      <c r="Q141" s="347"/>
      <c r="R141" s="347"/>
      <c r="S141" s="347"/>
      <c r="T141" s="347"/>
      <c r="U141" s="347"/>
      <c r="V141" s="347"/>
      <c r="W141" s="347"/>
      <c r="X141" s="347"/>
      <c r="Y141" s="348"/>
      <c r="Z141" s="697"/>
      <c r="AA141" s="698"/>
      <c r="AB141" s="698"/>
      <c r="AC141" s="698"/>
      <c r="AD141" s="341"/>
      <c r="AE141" s="342"/>
      <c r="AF141" s="342"/>
      <c r="AG141" s="342"/>
      <c r="AH141" s="343"/>
      <c r="AI141" s="346"/>
      <c r="AJ141" s="347"/>
      <c r="AK141" s="347"/>
      <c r="AL141" s="347"/>
      <c r="AM141" s="347"/>
      <c r="AN141" s="347"/>
      <c r="AO141" s="347"/>
      <c r="AP141" s="347"/>
      <c r="AQ141" s="347"/>
      <c r="AR141" s="347"/>
      <c r="AS141" s="347"/>
      <c r="AT141" s="347"/>
      <c r="AU141" s="348"/>
      <c r="AV141" s="697"/>
      <c r="AW141" s="698"/>
      <c r="AX141" s="698"/>
      <c r="AY141" s="699"/>
    </row>
    <row r="142" spans="1:51" ht="24.75" customHeight="1">
      <c r="A142" s="224"/>
      <c r="B142" s="313"/>
      <c r="C142" s="314"/>
      <c r="D142" s="314"/>
      <c r="E142" s="314"/>
      <c r="F142" s="314"/>
      <c r="G142" s="315"/>
      <c r="H142" s="341"/>
      <c r="I142" s="342"/>
      <c r="J142" s="342"/>
      <c r="K142" s="342"/>
      <c r="L142" s="343"/>
      <c r="M142" s="346"/>
      <c r="N142" s="347"/>
      <c r="O142" s="347"/>
      <c r="P142" s="347"/>
      <c r="Q142" s="347"/>
      <c r="R142" s="347"/>
      <c r="S142" s="347"/>
      <c r="T142" s="347"/>
      <c r="U142" s="347"/>
      <c r="V142" s="347"/>
      <c r="W142" s="347"/>
      <c r="X142" s="347"/>
      <c r="Y142" s="348"/>
      <c r="Z142" s="697"/>
      <c r="AA142" s="698"/>
      <c r="AB142" s="698"/>
      <c r="AC142" s="698"/>
      <c r="AD142" s="341"/>
      <c r="AE142" s="342"/>
      <c r="AF142" s="342"/>
      <c r="AG142" s="342"/>
      <c r="AH142" s="343"/>
      <c r="AI142" s="346"/>
      <c r="AJ142" s="347"/>
      <c r="AK142" s="347"/>
      <c r="AL142" s="347"/>
      <c r="AM142" s="347"/>
      <c r="AN142" s="347"/>
      <c r="AO142" s="347"/>
      <c r="AP142" s="347"/>
      <c r="AQ142" s="347"/>
      <c r="AR142" s="347"/>
      <c r="AS142" s="347"/>
      <c r="AT142" s="347"/>
      <c r="AU142" s="348"/>
      <c r="AV142" s="697"/>
      <c r="AW142" s="698"/>
      <c r="AX142" s="698"/>
      <c r="AY142" s="699"/>
    </row>
    <row r="143" spans="1:51" ht="24.75" customHeight="1">
      <c r="A143" s="224"/>
      <c r="B143" s="313"/>
      <c r="C143" s="314"/>
      <c r="D143" s="314"/>
      <c r="E143" s="314"/>
      <c r="F143" s="314"/>
      <c r="G143" s="315"/>
      <c r="H143" s="341"/>
      <c r="I143" s="342"/>
      <c r="J143" s="342"/>
      <c r="K143" s="342"/>
      <c r="L143" s="343"/>
      <c r="M143" s="346"/>
      <c r="N143" s="347"/>
      <c r="O143" s="347"/>
      <c r="P143" s="347"/>
      <c r="Q143" s="347"/>
      <c r="R143" s="347"/>
      <c r="S143" s="347"/>
      <c r="T143" s="347"/>
      <c r="U143" s="347"/>
      <c r="V143" s="347"/>
      <c r="W143" s="347"/>
      <c r="X143" s="347"/>
      <c r="Y143" s="348"/>
      <c r="Z143" s="697"/>
      <c r="AA143" s="698"/>
      <c r="AB143" s="698"/>
      <c r="AC143" s="698"/>
      <c r="AD143" s="341"/>
      <c r="AE143" s="342"/>
      <c r="AF143" s="342"/>
      <c r="AG143" s="342"/>
      <c r="AH143" s="343"/>
      <c r="AI143" s="346"/>
      <c r="AJ143" s="347"/>
      <c r="AK143" s="347"/>
      <c r="AL143" s="347"/>
      <c r="AM143" s="347"/>
      <c r="AN143" s="347"/>
      <c r="AO143" s="347"/>
      <c r="AP143" s="347"/>
      <c r="AQ143" s="347"/>
      <c r="AR143" s="347"/>
      <c r="AS143" s="347"/>
      <c r="AT143" s="347"/>
      <c r="AU143" s="348"/>
      <c r="AV143" s="697"/>
      <c r="AW143" s="698"/>
      <c r="AX143" s="698"/>
      <c r="AY143" s="699"/>
    </row>
    <row r="144" spans="1:51" ht="24.75" customHeight="1">
      <c r="A144" s="224"/>
      <c r="B144" s="313"/>
      <c r="C144" s="314"/>
      <c r="D144" s="314"/>
      <c r="E144" s="314"/>
      <c r="F144" s="314"/>
      <c r="G144" s="315"/>
      <c r="H144" s="642"/>
      <c r="I144" s="595"/>
      <c r="J144" s="595"/>
      <c r="K144" s="595"/>
      <c r="L144" s="596"/>
      <c r="M144" s="643"/>
      <c r="N144" s="644"/>
      <c r="O144" s="644"/>
      <c r="P144" s="644"/>
      <c r="Q144" s="644"/>
      <c r="R144" s="644"/>
      <c r="S144" s="644"/>
      <c r="T144" s="644"/>
      <c r="U144" s="644"/>
      <c r="V144" s="644"/>
      <c r="W144" s="644"/>
      <c r="X144" s="644"/>
      <c r="Y144" s="645"/>
      <c r="Z144" s="646"/>
      <c r="AA144" s="647"/>
      <c r="AB144" s="647"/>
      <c r="AC144" s="647"/>
      <c r="AD144" s="642"/>
      <c r="AE144" s="595"/>
      <c r="AF144" s="595"/>
      <c r="AG144" s="595"/>
      <c r="AH144" s="596"/>
      <c r="AI144" s="643"/>
      <c r="AJ144" s="644"/>
      <c r="AK144" s="644"/>
      <c r="AL144" s="644"/>
      <c r="AM144" s="644"/>
      <c r="AN144" s="644"/>
      <c r="AO144" s="644"/>
      <c r="AP144" s="644"/>
      <c r="AQ144" s="644"/>
      <c r="AR144" s="644"/>
      <c r="AS144" s="644"/>
      <c r="AT144" s="644"/>
      <c r="AU144" s="645"/>
      <c r="AV144" s="646"/>
      <c r="AW144" s="647"/>
      <c r="AX144" s="647"/>
      <c r="AY144" s="648"/>
    </row>
    <row r="145" spans="1:51" ht="24.75" customHeight="1">
      <c r="A145" s="224"/>
      <c r="B145" s="313"/>
      <c r="C145" s="314"/>
      <c r="D145" s="314"/>
      <c r="E145" s="314"/>
      <c r="F145" s="314"/>
      <c r="G145" s="315"/>
      <c r="H145" s="716" t="s">
        <v>35</v>
      </c>
      <c r="I145" s="368"/>
      <c r="J145" s="368"/>
      <c r="K145" s="368"/>
      <c r="L145" s="368"/>
      <c r="M145" s="717"/>
      <c r="N145" s="718"/>
      <c r="O145" s="718"/>
      <c r="P145" s="718"/>
      <c r="Q145" s="718"/>
      <c r="R145" s="718"/>
      <c r="S145" s="718"/>
      <c r="T145" s="718"/>
      <c r="U145" s="718"/>
      <c r="V145" s="718"/>
      <c r="W145" s="718"/>
      <c r="X145" s="718"/>
      <c r="Y145" s="719"/>
      <c r="Z145" s="639">
        <f>SUM(Z137:AC144)</f>
        <v>0</v>
      </c>
      <c r="AA145" s="640"/>
      <c r="AB145" s="640"/>
      <c r="AC145" s="736"/>
      <c r="AD145" s="716" t="s">
        <v>35</v>
      </c>
      <c r="AE145" s="368"/>
      <c r="AF145" s="368"/>
      <c r="AG145" s="368"/>
      <c r="AH145" s="368"/>
      <c r="AI145" s="717"/>
      <c r="AJ145" s="718"/>
      <c r="AK145" s="718"/>
      <c r="AL145" s="718"/>
      <c r="AM145" s="718"/>
      <c r="AN145" s="718"/>
      <c r="AO145" s="718"/>
      <c r="AP145" s="718"/>
      <c r="AQ145" s="718"/>
      <c r="AR145" s="718"/>
      <c r="AS145" s="718"/>
      <c r="AT145" s="718"/>
      <c r="AU145" s="719"/>
      <c r="AV145" s="639">
        <f>SUM(AV137:AY144)</f>
        <v>0</v>
      </c>
      <c r="AW145" s="640"/>
      <c r="AX145" s="640"/>
      <c r="AY145" s="641"/>
    </row>
    <row r="146" spans="1:51" ht="24.75" customHeight="1">
      <c r="A146" s="224"/>
      <c r="B146" s="313"/>
      <c r="C146" s="314"/>
      <c r="D146" s="314"/>
      <c r="E146" s="314"/>
      <c r="F146" s="314"/>
      <c r="G146" s="315"/>
      <c r="H146" s="721" t="s">
        <v>1580</v>
      </c>
      <c r="I146" s="724"/>
      <c r="J146" s="724"/>
      <c r="K146" s="724"/>
      <c r="L146" s="724"/>
      <c r="M146" s="724"/>
      <c r="N146" s="724"/>
      <c r="O146" s="724"/>
      <c r="P146" s="724"/>
      <c r="Q146" s="724"/>
      <c r="R146" s="724"/>
      <c r="S146" s="724"/>
      <c r="T146" s="724"/>
      <c r="U146" s="724"/>
      <c r="V146" s="724"/>
      <c r="W146" s="724"/>
      <c r="X146" s="724"/>
      <c r="Y146" s="724"/>
      <c r="Z146" s="724"/>
      <c r="AA146" s="724"/>
      <c r="AB146" s="724"/>
      <c r="AC146" s="737"/>
      <c r="AD146" s="721" t="s">
        <v>1581</v>
      </c>
      <c r="AE146" s="724"/>
      <c r="AF146" s="724"/>
      <c r="AG146" s="724"/>
      <c r="AH146" s="724"/>
      <c r="AI146" s="724"/>
      <c r="AJ146" s="724"/>
      <c r="AK146" s="724"/>
      <c r="AL146" s="724"/>
      <c r="AM146" s="724"/>
      <c r="AN146" s="724"/>
      <c r="AO146" s="724"/>
      <c r="AP146" s="724"/>
      <c r="AQ146" s="724"/>
      <c r="AR146" s="724"/>
      <c r="AS146" s="724"/>
      <c r="AT146" s="724"/>
      <c r="AU146" s="724"/>
      <c r="AV146" s="724"/>
      <c r="AW146" s="724"/>
      <c r="AX146" s="724"/>
      <c r="AY146" s="725"/>
    </row>
    <row r="147" spans="1:51" ht="24.75" customHeight="1">
      <c r="A147" s="224"/>
      <c r="B147" s="313"/>
      <c r="C147" s="314"/>
      <c r="D147" s="314"/>
      <c r="E147" s="314"/>
      <c r="F147" s="314"/>
      <c r="G147" s="315"/>
      <c r="H147" s="726" t="s">
        <v>60</v>
      </c>
      <c r="I147" s="519"/>
      <c r="J147" s="519"/>
      <c r="K147" s="519"/>
      <c r="L147" s="519"/>
      <c r="M147" s="329" t="s">
        <v>143</v>
      </c>
      <c r="N147" s="290"/>
      <c r="O147" s="290"/>
      <c r="P147" s="290"/>
      <c r="Q147" s="290"/>
      <c r="R147" s="290"/>
      <c r="S147" s="290"/>
      <c r="T147" s="290"/>
      <c r="U147" s="290"/>
      <c r="V147" s="290"/>
      <c r="W147" s="290"/>
      <c r="X147" s="290"/>
      <c r="Y147" s="731"/>
      <c r="Z147" s="323" t="s">
        <v>144</v>
      </c>
      <c r="AA147" s="732"/>
      <c r="AB147" s="732"/>
      <c r="AC147" s="738"/>
      <c r="AD147" s="726" t="s">
        <v>60</v>
      </c>
      <c r="AE147" s="519"/>
      <c r="AF147" s="519"/>
      <c r="AG147" s="519"/>
      <c r="AH147" s="519"/>
      <c r="AI147" s="329" t="s">
        <v>143</v>
      </c>
      <c r="AJ147" s="290"/>
      <c r="AK147" s="290"/>
      <c r="AL147" s="290"/>
      <c r="AM147" s="290"/>
      <c r="AN147" s="290"/>
      <c r="AO147" s="290"/>
      <c r="AP147" s="290"/>
      <c r="AQ147" s="290"/>
      <c r="AR147" s="290"/>
      <c r="AS147" s="290"/>
      <c r="AT147" s="290"/>
      <c r="AU147" s="731"/>
      <c r="AV147" s="323" t="s">
        <v>144</v>
      </c>
      <c r="AW147" s="732"/>
      <c r="AX147" s="732"/>
      <c r="AY147" s="733"/>
    </row>
    <row r="148" spans="1:51" ht="24.75" customHeight="1">
      <c r="A148" s="224"/>
      <c r="B148" s="313"/>
      <c r="C148" s="314"/>
      <c r="D148" s="314"/>
      <c r="E148" s="314"/>
      <c r="F148" s="314"/>
      <c r="G148" s="315"/>
      <c r="H148" s="703"/>
      <c r="I148" s="600"/>
      <c r="J148" s="600"/>
      <c r="K148" s="600"/>
      <c r="L148" s="601"/>
      <c r="M148" s="704"/>
      <c r="N148" s="734"/>
      <c r="O148" s="734"/>
      <c r="P148" s="734"/>
      <c r="Q148" s="734"/>
      <c r="R148" s="734"/>
      <c r="S148" s="734"/>
      <c r="T148" s="734"/>
      <c r="U148" s="734"/>
      <c r="V148" s="734"/>
      <c r="W148" s="734"/>
      <c r="X148" s="734"/>
      <c r="Y148" s="735"/>
      <c r="Z148" s="694"/>
      <c r="AA148" s="695"/>
      <c r="AB148" s="695"/>
      <c r="AC148" s="739"/>
      <c r="AD148" s="703"/>
      <c r="AE148" s="600"/>
      <c r="AF148" s="600"/>
      <c r="AG148" s="600"/>
      <c r="AH148" s="601"/>
      <c r="AI148" s="704"/>
      <c r="AJ148" s="734"/>
      <c r="AK148" s="734"/>
      <c r="AL148" s="734"/>
      <c r="AM148" s="734"/>
      <c r="AN148" s="734"/>
      <c r="AO148" s="734"/>
      <c r="AP148" s="734"/>
      <c r="AQ148" s="734"/>
      <c r="AR148" s="734"/>
      <c r="AS148" s="734"/>
      <c r="AT148" s="734"/>
      <c r="AU148" s="735"/>
      <c r="AV148" s="694"/>
      <c r="AW148" s="695"/>
      <c r="AX148" s="695"/>
      <c r="AY148" s="696"/>
    </row>
    <row r="149" spans="1:51" ht="24.75" customHeight="1">
      <c r="A149" s="224"/>
      <c r="B149" s="313"/>
      <c r="C149" s="314"/>
      <c r="D149" s="314"/>
      <c r="E149" s="314"/>
      <c r="F149" s="314"/>
      <c r="G149" s="315"/>
      <c r="H149" s="341"/>
      <c r="I149" s="342"/>
      <c r="J149" s="342"/>
      <c r="K149" s="342"/>
      <c r="L149" s="343"/>
      <c r="M149" s="346"/>
      <c r="N149" s="347"/>
      <c r="O149" s="347"/>
      <c r="P149" s="347"/>
      <c r="Q149" s="347"/>
      <c r="R149" s="347"/>
      <c r="S149" s="347"/>
      <c r="T149" s="347"/>
      <c r="U149" s="347"/>
      <c r="V149" s="347"/>
      <c r="W149" s="347"/>
      <c r="X149" s="347"/>
      <c r="Y149" s="348"/>
      <c r="Z149" s="697"/>
      <c r="AA149" s="698"/>
      <c r="AB149" s="698"/>
      <c r="AC149" s="720"/>
      <c r="AD149" s="341"/>
      <c r="AE149" s="342"/>
      <c r="AF149" s="342"/>
      <c r="AG149" s="342"/>
      <c r="AH149" s="343"/>
      <c r="AI149" s="346"/>
      <c r="AJ149" s="347"/>
      <c r="AK149" s="347"/>
      <c r="AL149" s="347"/>
      <c r="AM149" s="347"/>
      <c r="AN149" s="347"/>
      <c r="AO149" s="347"/>
      <c r="AP149" s="347"/>
      <c r="AQ149" s="347"/>
      <c r="AR149" s="347"/>
      <c r="AS149" s="347"/>
      <c r="AT149" s="347"/>
      <c r="AU149" s="348"/>
      <c r="AV149" s="697"/>
      <c r="AW149" s="698"/>
      <c r="AX149" s="698"/>
      <c r="AY149" s="699"/>
    </row>
    <row r="150" spans="1:51" ht="24.75" customHeight="1">
      <c r="A150" s="224"/>
      <c r="B150" s="313"/>
      <c r="C150" s="314"/>
      <c r="D150" s="314"/>
      <c r="E150" s="314"/>
      <c r="F150" s="314"/>
      <c r="G150" s="315"/>
      <c r="H150" s="341"/>
      <c r="I150" s="342"/>
      <c r="J150" s="342"/>
      <c r="K150" s="342"/>
      <c r="L150" s="343"/>
      <c r="M150" s="346"/>
      <c r="N150" s="347"/>
      <c r="O150" s="347"/>
      <c r="P150" s="347"/>
      <c r="Q150" s="347"/>
      <c r="R150" s="347"/>
      <c r="S150" s="347"/>
      <c r="T150" s="347"/>
      <c r="U150" s="347"/>
      <c r="V150" s="347"/>
      <c r="W150" s="347"/>
      <c r="X150" s="347"/>
      <c r="Y150" s="348"/>
      <c r="Z150" s="697"/>
      <c r="AA150" s="698"/>
      <c r="AB150" s="698"/>
      <c r="AC150" s="720"/>
      <c r="AD150" s="341"/>
      <c r="AE150" s="342"/>
      <c r="AF150" s="342"/>
      <c r="AG150" s="342"/>
      <c r="AH150" s="343"/>
      <c r="AI150" s="346"/>
      <c r="AJ150" s="347"/>
      <c r="AK150" s="347"/>
      <c r="AL150" s="347"/>
      <c r="AM150" s="347"/>
      <c r="AN150" s="347"/>
      <c r="AO150" s="347"/>
      <c r="AP150" s="347"/>
      <c r="AQ150" s="347"/>
      <c r="AR150" s="347"/>
      <c r="AS150" s="347"/>
      <c r="AT150" s="347"/>
      <c r="AU150" s="348"/>
      <c r="AV150" s="697"/>
      <c r="AW150" s="698"/>
      <c r="AX150" s="698"/>
      <c r="AY150" s="699"/>
    </row>
    <row r="151" spans="1:51" ht="24.75" customHeight="1">
      <c r="A151" s="224"/>
      <c r="B151" s="313"/>
      <c r="C151" s="314"/>
      <c r="D151" s="314"/>
      <c r="E151" s="314"/>
      <c r="F151" s="314"/>
      <c r="G151" s="315"/>
      <c r="H151" s="341"/>
      <c r="I151" s="342"/>
      <c r="J151" s="342"/>
      <c r="K151" s="342"/>
      <c r="L151" s="343"/>
      <c r="M151" s="346"/>
      <c r="N151" s="347"/>
      <c r="O151" s="347"/>
      <c r="P151" s="347"/>
      <c r="Q151" s="347"/>
      <c r="R151" s="347"/>
      <c r="S151" s="347"/>
      <c r="T151" s="347"/>
      <c r="U151" s="347"/>
      <c r="V151" s="347"/>
      <c r="W151" s="347"/>
      <c r="X151" s="347"/>
      <c r="Y151" s="348"/>
      <c r="Z151" s="697"/>
      <c r="AA151" s="698"/>
      <c r="AB151" s="698"/>
      <c r="AC151" s="720"/>
      <c r="AD151" s="341"/>
      <c r="AE151" s="342"/>
      <c r="AF151" s="342"/>
      <c r="AG151" s="342"/>
      <c r="AH151" s="343"/>
      <c r="AI151" s="346"/>
      <c r="AJ151" s="347"/>
      <c r="AK151" s="347"/>
      <c r="AL151" s="347"/>
      <c r="AM151" s="347"/>
      <c r="AN151" s="347"/>
      <c r="AO151" s="347"/>
      <c r="AP151" s="347"/>
      <c r="AQ151" s="347"/>
      <c r="AR151" s="347"/>
      <c r="AS151" s="347"/>
      <c r="AT151" s="347"/>
      <c r="AU151" s="348"/>
      <c r="AV151" s="697"/>
      <c r="AW151" s="698"/>
      <c r="AX151" s="698"/>
      <c r="AY151" s="699"/>
    </row>
    <row r="152" spans="1:51" ht="24.75" customHeight="1">
      <c r="A152" s="224"/>
      <c r="B152" s="313"/>
      <c r="C152" s="314"/>
      <c r="D152" s="314"/>
      <c r="E152" s="314"/>
      <c r="F152" s="314"/>
      <c r="G152" s="315"/>
      <c r="H152" s="341"/>
      <c r="I152" s="342"/>
      <c r="J152" s="342"/>
      <c r="K152" s="342"/>
      <c r="L152" s="343"/>
      <c r="M152" s="346"/>
      <c r="N152" s="347"/>
      <c r="O152" s="347"/>
      <c r="P152" s="347"/>
      <c r="Q152" s="347"/>
      <c r="R152" s="347"/>
      <c r="S152" s="347"/>
      <c r="T152" s="347"/>
      <c r="U152" s="347"/>
      <c r="V152" s="347"/>
      <c r="W152" s="347"/>
      <c r="X152" s="347"/>
      <c r="Y152" s="348"/>
      <c r="Z152" s="697"/>
      <c r="AA152" s="698"/>
      <c r="AB152" s="698"/>
      <c r="AC152" s="698"/>
      <c r="AD152" s="341"/>
      <c r="AE152" s="342"/>
      <c r="AF152" s="342"/>
      <c r="AG152" s="342"/>
      <c r="AH152" s="343"/>
      <c r="AI152" s="346"/>
      <c r="AJ152" s="347"/>
      <c r="AK152" s="347"/>
      <c r="AL152" s="347"/>
      <c r="AM152" s="347"/>
      <c r="AN152" s="347"/>
      <c r="AO152" s="347"/>
      <c r="AP152" s="347"/>
      <c r="AQ152" s="347"/>
      <c r="AR152" s="347"/>
      <c r="AS152" s="347"/>
      <c r="AT152" s="347"/>
      <c r="AU152" s="348"/>
      <c r="AV152" s="697"/>
      <c r="AW152" s="698"/>
      <c r="AX152" s="698"/>
      <c r="AY152" s="699"/>
    </row>
    <row r="153" spans="1:51" ht="24.75" customHeight="1">
      <c r="A153" s="224"/>
      <c r="B153" s="313"/>
      <c r="C153" s="314"/>
      <c r="D153" s="314"/>
      <c r="E153" s="314"/>
      <c r="F153" s="314"/>
      <c r="G153" s="315"/>
      <c r="H153" s="341"/>
      <c r="I153" s="342"/>
      <c r="J153" s="342"/>
      <c r="K153" s="342"/>
      <c r="L153" s="343"/>
      <c r="M153" s="346"/>
      <c r="N153" s="347"/>
      <c r="O153" s="347"/>
      <c r="P153" s="347"/>
      <c r="Q153" s="347"/>
      <c r="R153" s="347"/>
      <c r="S153" s="347"/>
      <c r="T153" s="347"/>
      <c r="U153" s="347"/>
      <c r="V153" s="347"/>
      <c r="W153" s="347"/>
      <c r="X153" s="347"/>
      <c r="Y153" s="348"/>
      <c r="Z153" s="697"/>
      <c r="AA153" s="698"/>
      <c r="AB153" s="698"/>
      <c r="AC153" s="698"/>
      <c r="AD153" s="341"/>
      <c r="AE153" s="342"/>
      <c r="AF153" s="342"/>
      <c r="AG153" s="342"/>
      <c r="AH153" s="343"/>
      <c r="AI153" s="346"/>
      <c r="AJ153" s="347"/>
      <c r="AK153" s="347"/>
      <c r="AL153" s="347"/>
      <c r="AM153" s="347"/>
      <c r="AN153" s="347"/>
      <c r="AO153" s="347"/>
      <c r="AP153" s="347"/>
      <c r="AQ153" s="347"/>
      <c r="AR153" s="347"/>
      <c r="AS153" s="347"/>
      <c r="AT153" s="347"/>
      <c r="AU153" s="348"/>
      <c r="AV153" s="697"/>
      <c r="AW153" s="698"/>
      <c r="AX153" s="698"/>
      <c r="AY153" s="699"/>
    </row>
    <row r="154" spans="1:51" ht="24.75" customHeight="1">
      <c r="A154" s="224"/>
      <c r="B154" s="313"/>
      <c r="C154" s="314"/>
      <c r="D154" s="314"/>
      <c r="E154" s="314"/>
      <c r="F154" s="314"/>
      <c r="G154" s="315"/>
      <c r="H154" s="341"/>
      <c r="I154" s="342"/>
      <c r="J154" s="342"/>
      <c r="K154" s="342"/>
      <c r="L154" s="343"/>
      <c r="M154" s="346"/>
      <c r="N154" s="347"/>
      <c r="O154" s="347"/>
      <c r="P154" s="347"/>
      <c r="Q154" s="347"/>
      <c r="R154" s="347"/>
      <c r="S154" s="347"/>
      <c r="T154" s="347"/>
      <c r="U154" s="347"/>
      <c r="V154" s="347"/>
      <c r="W154" s="347"/>
      <c r="X154" s="347"/>
      <c r="Y154" s="348"/>
      <c r="Z154" s="697"/>
      <c r="AA154" s="698"/>
      <c r="AB154" s="698"/>
      <c r="AC154" s="698"/>
      <c r="AD154" s="341"/>
      <c r="AE154" s="342"/>
      <c r="AF154" s="342"/>
      <c r="AG154" s="342"/>
      <c r="AH154" s="343"/>
      <c r="AI154" s="346"/>
      <c r="AJ154" s="347"/>
      <c r="AK154" s="347"/>
      <c r="AL154" s="347"/>
      <c r="AM154" s="347"/>
      <c r="AN154" s="347"/>
      <c r="AO154" s="347"/>
      <c r="AP154" s="347"/>
      <c r="AQ154" s="347"/>
      <c r="AR154" s="347"/>
      <c r="AS154" s="347"/>
      <c r="AT154" s="347"/>
      <c r="AU154" s="348"/>
      <c r="AV154" s="697"/>
      <c r="AW154" s="698"/>
      <c r="AX154" s="698"/>
      <c r="AY154" s="699"/>
    </row>
    <row r="155" spans="1:51" ht="24.75" customHeight="1">
      <c r="A155" s="224"/>
      <c r="B155" s="313"/>
      <c r="C155" s="314"/>
      <c r="D155" s="314"/>
      <c r="E155" s="314"/>
      <c r="F155" s="314"/>
      <c r="G155" s="315"/>
      <c r="H155" s="642"/>
      <c r="I155" s="595"/>
      <c r="J155" s="595"/>
      <c r="K155" s="595"/>
      <c r="L155" s="596"/>
      <c r="M155" s="643"/>
      <c r="N155" s="644"/>
      <c r="O155" s="644"/>
      <c r="P155" s="644"/>
      <c r="Q155" s="644"/>
      <c r="R155" s="644"/>
      <c r="S155" s="644"/>
      <c r="T155" s="644"/>
      <c r="U155" s="644"/>
      <c r="V155" s="644"/>
      <c r="W155" s="644"/>
      <c r="X155" s="644"/>
      <c r="Y155" s="645"/>
      <c r="Z155" s="646"/>
      <c r="AA155" s="647"/>
      <c r="AB155" s="647"/>
      <c r="AC155" s="647"/>
      <c r="AD155" s="642"/>
      <c r="AE155" s="595"/>
      <c r="AF155" s="595"/>
      <c r="AG155" s="595"/>
      <c r="AH155" s="596"/>
      <c r="AI155" s="643"/>
      <c r="AJ155" s="644"/>
      <c r="AK155" s="644"/>
      <c r="AL155" s="644"/>
      <c r="AM155" s="644"/>
      <c r="AN155" s="644"/>
      <c r="AO155" s="644"/>
      <c r="AP155" s="644"/>
      <c r="AQ155" s="644"/>
      <c r="AR155" s="644"/>
      <c r="AS155" s="644"/>
      <c r="AT155" s="644"/>
      <c r="AU155" s="645"/>
      <c r="AV155" s="646"/>
      <c r="AW155" s="647"/>
      <c r="AX155" s="647"/>
      <c r="AY155" s="648"/>
    </row>
    <row r="156" spans="1:51" ht="24.75" customHeight="1" thickBot="1">
      <c r="A156" s="224"/>
      <c r="B156" s="316"/>
      <c r="C156" s="317"/>
      <c r="D156" s="317"/>
      <c r="E156" s="317"/>
      <c r="F156" s="317"/>
      <c r="G156" s="318"/>
      <c r="H156" s="740" t="s">
        <v>35</v>
      </c>
      <c r="I156" s="741"/>
      <c r="J156" s="741"/>
      <c r="K156" s="741"/>
      <c r="L156" s="741"/>
      <c r="M156" s="742"/>
      <c r="N156" s="743"/>
      <c r="O156" s="743"/>
      <c r="P156" s="743"/>
      <c r="Q156" s="743"/>
      <c r="R156" s="743"/>
      <c r="S156" s="743"/>
      <c r="T156" s="743"/>
      <c r="U156" s="743"/>
      <c r="V156" s="743"/>
      <c r="W156" s="743"/>
      <c r="X156" s="743"/>
      <c r="Y156" s="744"/>
      <c r="Z156" s="745">
        <f>SUM(Z148:AC155)</f>
        <v>0</v>
      </c>
      <c r="AA156" s="746"/>
      <c r="AB156" s="746"/>
      <c r="AC156" s="747"/>
      <c r="AD156" s="740" t="s">
        <v>35</v>
      </c>
      <c r="AE156" s="741"/>
      <c r="AF156" s="741"/>
      <c r="AG156" s="741"/>
      <c r="AH156" s="741"/>
      <c r="AI156" s="742"/>
      <c r="AJ156" s="743"/>
      <c r="AK156" s="743"/>
      <c r="AL156" s="743"/>
      <c r="AM156" s="743"/>
      <c r="AN156" s="743"/>
      <c r="AO156" s="743"/>
      <c r="AP156" s="743"/>
      <c r="AQ156" s="743"/>
      <c r="AR156" s="743"/>
      <c r="AS156" s="743"/>
      <c r="AT156" s="743"/>
      <c r="AU156" s="744"/>
      <c r="AV156" s="745">
        <f>SUM(AV148:AY155)</f>
        <v>0</v>
      </c>
      <c r="AW156" s="746"/>
      <c r="AX156" s="746"/>
      <c r="AY156" s="748"/>
    </row>
    <row r="157" spans="1:51">
      <c r="A157" s="224"/>
      <c r="B157" s="224"/>
      <c r="C157" s="224"/>
      <c r="D157" s="224"/>
      <c r="E157" s="224"/>
      <c r="F157" s="224"/>
      <c r="G157" s="224"/>
      <c r="H157" s="224"/>
      <c r="I157" s="224"/>
      <c r="J157" s="224"/>
      <c r="K157" s="224"/>
      <c r="L157" s="224"/>
      <c r="M157" s="224"/>
      <c r="N157" s="224"/>
      <c r="O157" s="224"/>
      <c r="P157" s="224"/>
      <c r="Q157" s="224"/>
      <c r="R157" s="224"/>
      <c r="S157" s="224"/>
      <c r="T157" s="224"/>
      <c r="U157" s="224"/>
      <c r="V157" s="224"/>
      <c r="W157" s="224"/>
      <c r="X157" s="224"/>
      <c r="Y157" s="224"/>
      <c r="Z157" s="224"/>
      <c r="AA157" s="224"/>
      <c r="AB157" s="224"/>
      <c r="AC157" s="224"/>
      <c r="AD157" s="224"/>
      <c r="AE157" s="224"/>
      <c r="AF157" s="224"/>
      <c r="AG157" s="224"/>
      <c r="AH157" s="224"/>
      <c r="AI157" s="224"/>
      <c r="AJ157" s="224"/>
      <c r="AK157" s="224"/>
      <c r="AL157" s="224"/>
      <c r="AM157" s="224"/>
      <c r="AN157" s="224"/>
      <c r="AO157" s="224"/>
      <c r="AP157" s="224"/>
      <c r="AQ157" s="224"/>
      <c r="AR157" s="224"/>
      <c r="AS157" s="224"/>
      <c r="AT157" s="224"/>
      <c r="AU157" s="224"/>
      <c r="AV157" s="224"/>
      <c r="AW157" s="224"/>
      <c r="AX157" s="224"/>
      <c r="AY157" s="224"/>
    </row>
    <row r="158" spans="1:51" ht="23.25" customHeight="1">
      <c r="A158" s="224"/>
      <c r="B158" s="53" t="s">
        <v>121</v>
      </c>
      <c r="C158" s="53"/>
      <c r="D158" s="53"/>
      <c r="E158" s="222"/>
      <c r="F158" s="222"/>
      <c r="G158" s="308" t="s">
        <v>415</v>
      </c>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c r="AJ158" s="308"/>
      <c r="AK158" s="308"/>
      <c r="AL158" s="308"/>
      <c r="AM158" s="308"/>
      <c r="AN158" s="308"/>
      <c r="AO158" s="308"/>
      <c r="AP158" s="308"/>
      <c r="AQ158" s="308"/>
      <c r="AR158" s="308"/>
      <c r="AS158" s="308"/>
      <c r="AT158" s="308"/>
      <c r="AU158" s="308"/>
      <c r="AV158" s="308"/>
      <c r="AW158" s="308"/>
      <c r="AX158" s="308"/>
      <c r="AY158" s="222"/>
    </row>
    <row r="159" spans="1:51" ht="14.25">
      <c r="A159" s="224"/>
      <c r="B159" s="224"/>
      <c r="C159" s="55" t="s">
        <v>1582</v>
      </c>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c r="AQ159" s="224"/>
      <c r="AR159" s="224"/>
      <c r="AS159" s="224"/>
      <c r="AT159" s="224"/>
      <c r="AU159" s="224"/>
      <c r="AV159" s="224"/>
      <c r="AW159" s="224"/>
      <c r="AX159" s="224"/>
      <c r="AY159" s="224"/>
    </row>
    <row r="160" spans="1:51">
      <c r="A160" s="224"/>
      <c r="B160" s="224"/>
      <c r="C160" s="224" t="s">
        <v>414</v>
      </c>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c r="AO160" s="224"/>
      <c r="AP160" s="224"/>
      <c r="AQ160" s="224"/>
      <c r="AR160" s="224"/>
      <c r="AS160" s="224"/>
      <c r="AT160" s="224"/>
      <c r="AU160" s="224"/>
      <c r="AV160" s="224"/>
      <c r="AW160" s="224"/>
      <c r="AX160" s="224"/>
      <c r="AY160" s="224"/>
    </row>
    <row r="161" spans="1:51" ht="34.5" customHeight="1">
      <c r="A161" s="224"/>
      <c r="B161" s="264"/>
      <c r="C161" s="264"/>
      <c r="D161" s="269" t="s">
        <v>1583</v>
      </c>
      <c r="E161" s="269"/>
      <c r="F161" s="269"/>
      <c r="G161" s="269"/>
      <c r="H161" s="269"/>
      <c r="I161" s="269"/>
      <c r="J161" s="269"/>
      <c r="K161" s="269"/>
      <c r="L161" s="269"/>
      <c r="M161" s="269"/>
      <c r="N161" s="269" t="s">
        <v>1584</v>
      </c>
      <c r="O161" s="269"/>
      <c r="P161" s="269"/>
      <c r="Q161" s="269"/>
      <c r="R161" s="269"/>
      <c r="S161" s="269"/>
      <c r="T161" s="269"/>
      <c r="U161" s="269"/>
      <c r="V161" s="269"/>
      <c r="W161" s="269"/>
      <c r="X161" s="269"/>
      <c r="Y161" s="269"/>
      <c r="Z161" s="269"/>
      <c r="AA161" s="269"/>
      <c r="AB161" s="269"/>
      <c r="AC161" s="269"/>
      <c r="AD161" s="269"/>
      <c r="AE161" s="269"/>
      <c r="AF161" s="269"/>
      <c r="AG161" s="269"/>
      <c r="AH161" s="269"/>
      <c r="AI161" s="269"/>
      <c r="AJ161" s="269"/>
      <c r="AK161" s="269"/>
      <c r="AL161" s="297" t="s">
        <v>1585</v>
      </c>
      <c r="AM161" s="269"/>
      <c r="AN161" s="269"/>
      <c r="AO161" s="269"/>
      <c r="AP161" s="269"/>
      <c r="AQ161" s="269"/>
      <c r="AR161" s="269" t="s">
        <v>160</v>
      </c>
      <c r="AS161" s="269"/>
      <c r="AT161" s="269"/>
      <c r="AU161" s="269"/>
      <c r="AV161" s="269" t="s">
        <v>161</v>
      </c>
      <c r="AW161" s="269"/>
      <c r="AX161" s="269"/>
      <c r="AY161" s="224"/>
    </row>
    <row r="162" spans="1:51" ht="24" customHeight="1">
      <c r="A162" s="224"/>
      <c r="B162" s="264">
        <v>1</v>
      </c>
      <c r="C162" s="264">
        <v>1</v>
      </c>
      <c r="D162" s="266" t="s">
        <v>353</v>
      </c>
      <c r="E162" s="266"/>
      <c r="F162" s="266"/>
      <c r="G162" s="266"/>
      <c r="H162" s="266"/>
      <c r="I162" s="266"/>
      <c r="J162" s="266"/>
      <c r="K162" s="266"/>
      <c r="L162" s="266"/>
      <c r="M162" s="266"/>
      <c r="N162" s="266" t="s">
        <v>413</v>
      </c>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7">
        <v>0.8</v>
      </c>
      <c r="AM162" s="266"/>
      <c r="AN162" s="266"/>
      <c r="AO162" s="266"/>
      <c r="AP162" s="266"/>
      <c r="AQ162" s="266"/>
      <c r="AR162" s="469" t="s">
        <v>1565</v>
      </c>
      <c r="AS162" s="469"/>
      <c r="AT162" s="469"/>
      <c r="AU162" s="469"/>
      <c r="AV162" s="469" t="s">
        <v>1565</v>
      </c>
      <c r="AW162" s="469"/>
      <c r="AX162" s="469"/>
      <c r="AY162" s="224"/>
    </row>
    <row r="163" spans="1:51" ht="24" customHeight="1">
      <c r="A163" s="224"/>
      <c r="B163" s="264">
        <v>2</v>
      </c>
      <c r="C163" s="264">
        <v>1</v>
      </c>
      <c r="D163" s="266" t="s">
        <v>352</v>
      </c>
      <c r="E163" s="266"/>
      <c r="F163" s="266"/>
      <c r="G163" s="266"/>
      <c r="H163" s="266"/>
      <c r="I163" s="266"/>
      <c r="J163" s="266"/>
      <c r="K163" s="266"/>
      <c r="L163" s="266"/>
      <c r="M163" s="266"/>
      <c r="N163" s="266" t="s">
        <v>413</v>
      </c>
      <c r="O163" s="266"/>
      <c r="P163" s="266"/>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7">
        <v>0.8</v>
      </c>
      <c r="AM163" s="266"/>
      <c r="AN163" s="266"/>
      <c r="AO163" s="266"/>
      <c r="AP163" s="266"/>
      <c r="AQ163" s="266"/>
      <c r="AR163" s="469" t="s">
        <v>1565</v>
      </c>
      <c r="AS163" s="469"/>
      <c r="AT163" s="469"/>
      <c r="AU163" s="469"/>
      <c r="AV163" s="469" t="s">
        <v>1565</v>
      </c>
      <c r="AW163" s="469"/>
      <c r="AX163" s="469"/>
      <c r="AY163" s="224"/>
    </row>
    <row r="164" spans="1:51" ht="24" customHeight="1">
      <c r="A164" s="224"/>
      <c r="B164" s="264">
        <v>3</v>
      </c>
      <c r="C164" s="264">
        <v>1</v>
      </c>
      <c r="D164" s="266" t="s">
        <v>351</v>
      </c>
      <c r="E164" s="266"/>
      <c r="F164" s="266"/>
      <c r="G164" s="266"/>
      <c r="H164" s="266"/>
      <c r="I164" s="266"/>
      <c r="J164" s="266"/>
      <c r="K164" s="266"/>
      <c r="L164" s="266"/>
      <c r="M164" s="266"/>
      <c r="N164" s="266" t="s">
        <v>413</v>
      </c>
      <c r="O164" s="266"/>
      <c r="P164" s="266"/>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7">
        <v>0.7</v>
      </c>
      <c r="AM164" s="266"/>
      <c r="AN164" s="266"/>
      <c r="AO164" s="266"/>
      <c r="AP164" s="266"/>
      <c r="AQ164" s="266"/>
      <c r="AR164" s="469" t="s">
        <v>1565</v>
      </c>
      <c r="AS164" s="469"/>
      <c r="AT164" s="469"/>
      <c r="AU164" s="469"/>
      <c r="AV164" s="469" t="s">
        <v>1565</v>
      </c>
      <c r="AW164" s="469"/>
      <c r="AX164" s="469"/>
      <c r="AY164" s="224"/>
    </row>
    <row r="165" spans="1:51" ht="24" customHeight="1">
      <c r="A165" s="224"/>
      <c r="B165" s="264">
        <v>4</v>
      </c>
      <c r="C165" s="264">
        <v>1</v>
      </c>
      <c r="D165" s="266" t="s">
        <v>350</v>
      </c>
      <c r="E165" s="266"/>
      <c r="F165" s="266"/>
      <c r="G165" s="266"/>
      <c r="H165" s="266"/>
      <c r="I165" s="266"/>
      <c r="J165" s="266"/>
      <c r="K165" s="266"/>
      <c r="L165" s="266"/>
      <c r="M165" s="266"/>
      <c r="N165" s="266" t="s">
        <v>413</v>
      </c>
      <c r="O165" s="266"/>
      <c r="P165" s="266"/>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7">
        <v>0.5</v>
      </c>
      <c r="AM165" s="266"/>
      <c r="AN165" s="266"/>
      <c r="AO165" s="266"/>
      <c r="AP165" s="266"/>
      <c r="AQ165" s="266"/>
      <c r="AR165" s="469" t="s">
        <v>1565</v>
      </c>
      <c r="AS165" s="469"/>
      <c r="AT165" s="469"/>
      <c r="AU165" s="469"/>
      <c r="AV165" s="469" t="s">
        <v>1565</v>
      </c>
      <c r="AW165" s="469"/>
      <c r="AX165" s="469"/>
      <c r="AY165" s="224"/>
    </row>
    <row r="166" spans="1:51" ht="24" customHeight="1">
      <c r="A166" s="224"/>
      <c r="B166" s="264">
        <v>5</v>
      </c>
      <c r="C166" s="264">
        <v>1</v>
      </c>
      <c r="D166" s="266" t="s">
        <v>349</v>
      </c>
      <c r="E166" s="266"/>
      <c r="F166" s="266"/>
      <c r="G166" s="266"/>
      <c r="H166" s="266"/>
      <c r="I166" s="266"/>
      <c r="J166" s="266"/>
      <c r="K166" s="266"/>
      <c r="L166" s="266"/>
      <c r="M166" s="266"/>
      <c r="N166" s="266" t="s">
        <v>413</v>
      </c>
      <c r="O166" s="266"/>
      <c r="P166" s="266"/>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7">
        <v>0.1</v>
      </c>
      <c r="AM166" s="266"/>
      <c r="AN166" s="266"/>
      <c r="AO166" s="266"/>
      <c r="AP166" s="266"/>
      <c r="AQ166" s="266"/>
      <c r="AR166" s="469" t="s">
        <v>1565</v>
      </c>
      <c r="AS166" s="469"/>
      <c r="AT166" s="469"/>
      <c r="AU166" s="469"/>
      <c r="AV166" s="469" t="s">
        <v>1565</v>
      </c>
      <c r="AW166" s="469"/>
      <c r="AX166" s="469"/>
      <c r="AY166" s="224"/>
    </row>
    <row r="167" spans="1:51" ht="24" customHeight="1">
      <c r="A167" s="224"/>
      <c r="B167" s="264">
        <v>6</v>
      </c>
      <c r="C167" s="264">
        <v>1</v>
      </c>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7"/>
      <c r="AM167" s="266"/>
      <c r="AN167" s="266"/>
      <c r="AO167" s="266"/>
      <c r="AP167" s="266"/>
      <c r="AQ167" s="266"/>
      <c r="AR167" s="266"/>
      <c r="AS167" s="266"/>
      <c r="AT167" s="266"/>
      <c r="AU167" s="266"/>
      <c r="AV167" s="266"/>
      <c r="AW167" s="266"/>
      <c r="AX167" s="266"/>
      <c r="AY167" s="224"/>
    </row>
    <row r="168" spans="1:51" ht="24" customHeight="1">
      <c r="A168" s="224"/>
      <c r="B168" s="264">
        <v>7</v>
      </c>
      <c r="C168" s="264">
        <v>1</v>
      </c>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7"/>
      <c r="AM168" s="266"/>
      <c r="AN168" s="266"/>
      <c r="AO168" s="266"/>
      <c r="AP168" s="266"/>
      <c r="AQ168" s="266"/>
      <c r="AR168" s="266"/>
      <c r="AS168" s="266"/>
      <c r="AT168" s="266"/>
      <c r="AU168" s="266"/>
      <c r="AV168" s="266"/>
      <c r="AW168" s="266"/>
      <c r="AX168" s="266"/>
      <c r="AY168" s="224"/>
    </row>
    <row r="169" spans="1:51" ht="24" customHeight="1">
      <c r="A169" s="224"/>
      <c r="B169" s="264">
        <v>8</v>
      </c>
      <c r="C169" s="264">
        <v>1</v>
      </c>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7"/>
      <c r="AM169" s="266"/>
      <c r="AN169" s="266"/>
      <c r="AO169" s="266"/>
      <c r="AP169" s="266"/>
      <c r="AQ169" s="266"/>
      <c r="AR169" s="266"/>
      <c r="AS169" s="266"/>
      <c r="AT169" s="266"/>
      <c r="AU169" s="266"/>
      <c r="AV169" s="266"/>
      <c r="AW169" s="266"/>
      <c r="AX169" s="266"/>
      <c r="AY169" s="224"/>
    </row>
    <row r="170" spans="1:51" ht="24" customHeight="1">
      <c r="A170" s="224"/>
      <c r="B170" s="264">
        <v>9</v>
      </c>
      <c r="C170" s="264">
        <v>1</v>
      </c>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7"/>
      <c r="AM170" s="266"/>
      <c r="AN170" s="266"/>
      <c r="AO170" s="266"/>
      <c r="AP170" s="266"/>
      <c r="AQ170" s="266"/>
      <c r="AR170" s="266"/>
      <c r="AS170" s="266"/>
      <c r="AT170" s="266"/>
      <c r="AU170" s="266"/>
      <c r="AV170" s="266"/>
      <c r="AW170" s="266"/>
      <c r="AX170" s="266"/>
      <c r="AY170" s="224"/>
    </row>
    <row r="171" spans="1:51" ht="24" customHeight="1">
      <c r="A171" s="224"/>
      <c r="B171" s="264">
        <v>10</v>
      </c>
      <c r="C171" s="264">
        <v>1</v>
      </c>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7"/>
      <c r="AM171" s="266"/>
      <c r="AN171" s="266"/>
      <c r="AO171" s="266"/>
      <c r="AP171" s="266"/>
      <c r="AQ171" s="266"/>
      <c r="AR171" s="266"/>
      <c r="AS171" s="266"/>
      <c r="AT171" s="266"/>
      <c r="AU171" s="266"/>
      <c r="AV171" s="266"/>
      <c r="AW171" s="266"/>
      <c r="AX171" s="266"/>
      <c r="AY171" s="224"/>
    </row>
    <row r="172" spans="1:51">
      <c r="A172" s="224"/>
      <c r="B172" s="224"/>
      <c r="C172" s="224"/>
      <c r="D172" s="224"/>
      <c r="E172" s="224"/>
      <c r="F172" s="224"/>
      <c r="G172" s="224"/>
      <c r="H172" s="224"/>
      <c r="I172" s="224"/>
      <c r="J172" s="224"/>
      <c r="K172" s="224"/>
      <c r="L172" s="224"/>
      <c r="M172" s="224"/>
      <c r="N172" s="224"/>
      <c r="O172" s="224"/>
      <c r="P172" s="224"/>
      <c r="Q172" s="224"/>
      <c r="R172" s="224"/>
      <c r="S172" s="224"/>
      <c r="T172" s="224"/>
      <c r="U172" s="224"/>
      <c r="V172" s="224"/>
      <c r="W172" s="224"/>
      <c r="X172" s="224"/>
      <c r="Y172" s="224"/>
      <c r="Z172" s="224"/>
      <c r="AA172" s="224"/>
      <c r="AB172" s="224"/>
      <c r="AC172" s="224"/>
      <c r="AD172" s="224"/>
      <c r="AE172" s="224"/>
      <c r="AF172" s="224"/>
      <c r="AG172" s="224"/>
      <c r="AH172" s="224"/>
      <c r="AI172" s="224"/>
      <c r="AJ172" s="224"/>
      <c r="AK172" s="224"/>
      <c r="AL172" s="224"/>
      <c r="AM172" s="224"/>
      <c r="AN172" s="224"/>
      <c r="AO172" s="224"/>
      <c r="AP172" s="224"/>
      <c r="AQ172" s="224"/>
      <c r="AR172" s="224"/>
      <c r="AS172" s="224"/>
      <c r="AT172" s="224"/>
      <c r="AU172" s="224"/>
      <c r="AV172" s="224"/>
      <c r="AW172" s="224"/>
      <c r="AX172" s="224"/>
      <c r="AY172" s="224"/>
    </row>
    <row r="173" spans="1:51" ht="23.25" hidden="1" customHeight="1">
      <c r="A173" s="224"/>
      <c r="B173" s="224" t="s">
        <v>165</v>
      </c>
      <c r="C173" s="224"/>
      <c r="D173" s="224"/>
      <c r="E173" s="224"/>
      <c r="F173" s="224"/>
      <c r="G173" s="224"/>
      <c r="H173" s="224"/>
      <c r="I173" s="224"/>
      <c r="J173" s="224"/>
      <c r="K173" s="224"/>
      <c r="L173" s="224"/>
      <c r="M173" s="224"/>
      <c r="N173" s="224"/>
      <c r="O173" s="224"/>
      <c r="P173" s="224"/>
      <c r="Q173" s="224"/>
      <c r="R173" s="224"/>
      <c r="S173" s="224"/>
      <c r="T173" s="224"/>
      <c r="U173" s="224"/>
      <c r="V173" s="224"/>
      <c r="W173" s="224"/>
      <c r="X173" s="224"/>
      <c r="Y173" s="224"/>
      <c r="Z173" s="224"/>
      <c r="AA173" s="224"/>
      <c r="AB173" s="224"/>
      <c r="AC173" s="224"/>
      <c r="AD173" s="224"/>
      <c r="AE173" s="224"/>
      <c r="AF173" s="224"/>
      <c r="AG173" s="224"/>
      <c r="AH173" s="224"/>
      <c r="AI173" s="224"/>
      <c r="AJ173" s="224"/>
      <c r="AK173" s="224"/>
      <c r="AL173" s="224"/>
      <c r="AM173" s="224"/>
      <c r="AN173" s="224"/>
      <c r="AO173" s="224"/>
      <c r="AP173" s="224"/>
      <c r="AQ173" s="224"/>
      <c r="AR173" s="224"/>
      <c r="AS173" s="224"/>
      <c r="AT173" s="224"/>
      <c r="AU173" s="224"/>
      <c r="AV173" s="224"/>
      <c r="AW173" s="224"/>
      <c r="AX173" s="224"/>
      <c r="AY173" s="224"/>
    </row>
    <row r="174" spans="1:51" ht="36" hidden="1" customHeight="1">
      <c r="A174" s="224"/>
      <c r="B174" s="269" t="s">
        <v>166</v>
      </c>
      <c r="C174" s="269"/>
      <c r="D174" s="269"/>
      <c r="E174" s="269"/>
      <c r="F174" s="269"/>
      <c r="G174" s="269"/>
      <c r="H174" s="269"/>
      <c r="I174" s="469"/>
      <c r="J174" s="469"/>
      <c r="K174" s="469"/>
      <c r="L174" s="469"/>
      <c r="M174" s="469"/>
      <c r="N174" s="469"/>
      <c r="O174" s="469"/>
      <c r="P174" s="469"/>
      <c r="Q174" s="469"/>
      <c r="R174" s="469"/>
      <c r="S174" s="469"/>
      <c r="T174" s="469"/>
      <c r="U174" s="469"/>
      <c r="V174" s="469"/>
      <c r="W174" s="469"/>
      <c r="X174" s="469"/>
      <c r="Y174" s="469"/>
      <c r="Z174" s="224"/>
      <c r="AA174" s="224"/>
      <c r="AB174" s="224"/>
      <c r="AC174" s="224"/>
      <c r="AD174" s="224"/>
      <c r="AE174" s="224"/>
      <c r="AF174" s="224"/>
      <c r="AG174" s="224"/>
      <c r="AH174" s="224"/>
      <c r="AI174" s="224"/>
      <c r="AJ174" s="224"/>
      <c r="AK174" s="224"/>
      <c r="AL174" s="224"/>
      <c r="AM174" s="224"/>
      <c r="AN174" s="224"/>
      <c r="AO174" s="224"/>
      <c r="AP174" s="224"/>
      <c r="AQ174" s="224"/>
      <c r="AR174" s="224"/>
      <c r="AS174" s="224"/>
      <c r="AT174" s="224"/>
      <c r="AU174" s="224"/>
      <c r="AV174" s="224"/>
      <c r="AW174" s="224"/>
      <c r="AX174" s="224"/>
      <c r="AY174" s="224"/>
    </row>
    <row r="175" spans="1:51" ht="36" hidden="1" customHeight="1">
      <c r="A175" s="224"/>
      <c r="B175" s="760" t="s">
        <v>167</v>
      </c>
      <c r="C175" s="756"/>
      <c r="D175" s="756"/>
      <c r="E175" s="756"/>
      <c r="F175" s="756"/>
      <c r="G175" s="756"/>
      <c r="H175" s="757"/>
      <c r="I175" s="382" t="s">
        <v>1586</v>
      </c>
      <c r="J175" s="368"/>
      <c r="K175" s="368"/>
      <c r="L175" s="368"/>
      <c r="M175" s="381"/>
      <c r="N175" s="755" t="s">
        <v>169</v>
      </c>
      <c r="O175" s="756"/>
      <c r="P175" s="756"/>
      <c r="Q175" s="756"/>
      <c r="R175" s="756"/>
      <c r="S175" s="756"/>
      <c r="T175" s="757"/>
      <c r="U175" s="382" t="s">
        <v>1586</v>
      </c>
      <c r="V175" s="368"/>
      <c r="W175" s="368"/>
      <c r="X175" s="368"/>
      <c r="Y175" s="381"/>
      <c r="Z175" s="755" t="s">
        <v>170</v>
      </c>
      <c r="AA175" s="756"/>
      <c r="AB175" s="756"/>
      <c r="AC175" s="756"/>
      <c r="AD175" s="756"/>
      <c r="AE175" s="756"/>
      <c r="AF175" s="757"/>
      <c r="AG175" s="382" t="s">
        <v>1586</v>
      </c>
      <c r="AH175" s="368"/>
      <c r="AI175" s="368"/>
      <c r="AJ175" s="368"/>
      <c r="AK175" s="381"/>
      <c r="AL175" s="755" t="s">
        <v>171</v>
      </c>
      <c r="AM175" s="756"/>
      <c r="AN175" s="756"/>
      <c r="AO175" s="756"/>
      <c r="AP175" s="756"/>
      <c r="AQ175" s="756"/>
      <c r="AR175" s="757"/>
      <c r="AS175" s="382" t="s">
        <v>1586</v>
      </c>
      <c r="AT175" s="368"/>
      <c r="AU175" s="368"/>
      <c r="AV175" s="368"/>
      <c r="AW175" s="381"/>
      <c r="AX175" s="224"/>
      <c r="AY175" s="224"/>
    </row>
    <row r="176" spans="1:51" ht="36" hidden="1" customHeight="1">
      <c r="A176" s="224"/>
      <c r="B176" s="755" t="s">
        <v>172</v>
      </c>
      <c r="C176" s="756"/>
      <c r="D176" s="756"/>
      <c r="E176" s="756"/>
      <c r="F176" s="756"/>
      <c r="G176" s="756"/>
      <c r="H176" s="757"/>
      <c r="I176" s="758"/>
      <c r="J176" s="662"/>
      <c r="K176" s="662"/>
      <c r="L176" s="662"/>
      <c r="M176" s="759"/>
      <c r="N176" s="755" t="s">
        <v>173</v>
      </c>
      <c r="O176" s="756"/>
      <c r="P176" s="756"/>
      <c r="Q176" s="756"/>
      <c r="R176" s="756"/>
      <c r="S176" s="756"/>
      <c r="T176" s="757"/>
      <c r="U176" s="758"/>
      <c r="V176" s="662"/>
      <c r="W176" s="662"/>
      <c r="X176" s="662"/>
      <c r="Y176" s="759"/>
      <c r="Z176" s="755" t="s">
        <v>174</v>
      </c>
      <c r="AA176" s="756"/>
      <c r="AB176" s="756"/>
      <c r="AC176" s="756"/>
      <c r="AD176" s="756"/>
      <c r="AE176" s="756"/>
      <c r="AF176" s="757"/>
      <c r="AG176" s="758"/>
      <c r="AH176" s="662"/>
      <c r="AI176" s="662"/>
      <c r="AJ176" s="662"/>
      <c r="AK176" s="759"/>
      <c r="AL176" s="760" t="s">
        <v>175</v>
      </c>
      <c r="AM176" s="756"/>
      <c r="AN176" s="756"/>
      <c r="AO176" s="756"/>
      <c r="AP176" s="756"/>
      <c r="AQ176" s="756"/>
      <c r="AR176" s="757"/>
      <c r="AS176" s="758"/>
      <c r="AT176" s="662"/>
      <c r="AU176" s="662"/>
      <c r="AV176" s="662"/>
      <c r="AW176" s="759"/>
      <c r="AX176" s="224"/>
      <c r="AY176" s="224"/>
    </row>
    <row r="177" spans="1:51">
      <c r="A177" s="224"/>
      <c r="B177" s="224"/>
      <c r="C177" s="224" t="s">
        <v>385</v>
      </c>
      <c r="D177" s="224"/>
      <c r="E177" s="224"/>
      <c r="F177" s="224"/>
      <c r="G177" s="224"/>
      <c r="H177" s="224"/>
      <c r="I177" s="224"/>
      <c r="J177" s="224"/>
      <c r="K177" s="224"/>
      <c r="L177" s="224"/>
      <c r="M177" s="224"/>
      <c r="N177" s="224"/>
      <c r="O177" s="224"/>
      <c r="P177" s="224"/>
      <c r="Q177" s="224"/>
      <c r="R177" s="224"/>
      <c r="S177" s="224"/>
      <c r="T177" s="224"/>
      <c r="U177" s="224"/>
      <c r="V177" s="224"/>
      <c r="W177" s="224"/>
      <c r="X177" s="224"/>
      <c r="Y177" s="224"/>
      <c r="Z177" s="224"/>
      <c r="AA177" s="224"/>
      <c r="AB177" s="224"/>
      <c r="AC177" s="224"/>
      <c r="AD177" s="224"/>
      <c r="AE177" s="224"/>
      <c r="AF177" s="224"/>
      <c r="AG177" s="224"/>
      <c r="AH177" s="224"/>
      <c r="AI177" s="224"/>
      <c r="AJ177" s="224"/>
      <c r="AK177" s="224"/>
      <c r="AL177" s="224"/>
      <c r="AM177" s="224"/>
      <c r="AN177" s="224"/>
      <c r="AO177" s="224"/>
      <c r="AP177" s="224"/>
      <c r="AQ177" s="224"/>
      <c r="AR177" s="224"/>
      <c r="AS177" s="224"/>
      <c r="AT177" s="224"/>
      <c r="AU177" s="224"/>
      <c r="AV177" s="224"/>
      <c r="AW177" s="224"/>
      <c r="AX177" s="224"/>
      <c r="AY177" s="224"/>
    </row>
    <row r="178" spans="1:51" ht="34.5" customHeight="1">
      <c r="A178" s="224"/>
      <c r="B178" s="264"/>
      <c r="C178" s="264"/>
      <c r="D178" s="269" t="s">
        <v>1583</v>
      </c>
      <c r="E178" s="269"/>
      <c r="F178" s="269"/>
      <c r="G178" s="269"/>
      <c r="H178" s="269"/>
      <c r="I178" s="269"/>
      <c r="J178" s="269"/>
      <c r="K178" s="269"/>
      <c r="L178" s="269"/>
      <c r="M178" s="269"/>
      <c r="N178" s="269" t="s">
        <v>1584</v>
      </c>
      <c r="O178" s="269"/>
      <c r="P178" s="269"/>
      <c r="Q178" s="269"/>
      <c r="R178" s="269"/>
      <c r="S178" s="269"/>
      <c r="T178" s="269"/>
      <c r="U178" s="269"/>
      <c r="V178" s="269"/>
      <c r="W178" s="269"/>
      <c r="X178" s="269"/>
      <c r="Y178" s="269"/>
      <c r="Z178" s="269"/>
      <c r="AA178" s="269"/>
      <c r="AB178" s="269"/>
      <c r="AC178" s="269"/>
      <c r="AD178" s="269"/>
      <c r="AE178" s="269"/>
      <c r="AF178" s="269"/>
      <c r="AG178" s="269"/>
      <c r="AH178" s="269"/>
      <c r="AI178" s="269"/>
      <c r="AJ178" s="269"/>
      <c r="AK178" s="269"/>
      <c r="AL178" s="297" t="s">
        <v>1585</v>
      </c>
      <c r="AM178" s="269"/>
      <c r="AN178" s="269"/>
      <c r="AO178" s="269"/>
      <c r="AP178" s="269"/>
      <c r="AQ178" s="269"/>
      <c r="AR178" s="269" t="s">
        <v>160</v>
      </c>
      <c r="AS178" s="269"/>
      <c r="AT178" s="269"/>
      <c r="AU178" s="269"/>
      <c r="AV178" s="269" t="s">
        <v>161</v>
      </c>
      <c r="AW178" s="269"/>
      <c r="AX178" s="269"/>
      <c r="AY178" s="224"/>
    </row>
    <row r="179" spans="1:51" ht="24" customHeight="1">
      <c r="A179" s="224"/>
      <c r="B179" s="264">
        <v>1</v>
      </c>
      <c r="C179" s="264">
        <v>1</v>
      </c>
      <c r="D179" s="266" t="s">
        <v>412</v>
      </c>
      <c r="E179" s="266"/>
      <c r="F179" s="266"/>
      <c r="G179" s="266"/>
      <c r="H179" s="266"/>
      <c r="I179" s="266"/>
      <c r="J179" s="266"/>
      <c r="K179" s="266"/>
      <c r="L179" s="266"/>
      <c r="M179" s="266"/>
      <c r="N179" s="266" t="s">
        <v>411</v>
      </c>
      <c r="O179" s="266"/>
      <c r="P179" s="266"/>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7">
        <v>1.4</v>
      </c>
      <c r="AM179" s="266"/>
      <c r="AN179" s="266"/>
      <c r="AO179" s="266"/>
      <c r="AP179" s="266"/>
      <c r="AQ179" s="266"/>
      <c r="AR179" s="469" t="s">
        <v>1565</v>
      </c>
      <c r="AS179" s="469"/>
      <c r="AT179" s="469"/>
      <c r="AU179" s="469"/>
      <c r="AV179" s="469" t="s">
        <v>1565</v>
      </c>
      <c r="AW179" s="469"/>
      <c r="AX179" s="469"/>
      <c r="AY179" s="224"/>
    </row>
    <row r="180" spans="1:51" ht="24" customHeight="1">
      <c r="A180" s="224"/>
      <c r="B180" s="264">
        <v>2</v>
      </c>
      <c r="C180" s="264">
        <v>1</v>
      </c>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7"/>
      <c r="AM180" s="266"/>
      <c r="AN180" s="266"/>
      <c r="AO180" s="266"/>
      <c r="AP180" s="266"/>
      <c r="AQ180" s="266"/>
      <c r="AR180" s="469"/>
      <c r="AS180" s="469"/>
      <c r="AT180" s="469"/>
      <c r="AU180" s="469"/>
      <c r="AV180" s="469"/>
      <c r="AW180" s="469"/>
      <c r="AX180" s="469"/>
      <c r="AY180" s="224"/>
    </row>
    <row r="181" spans="1:51" ht="24" customHeight="1">
      <c r="A181" s="224"/>
      <c r="B181" s="264">
        <v>3</v>
      </c>
      <c r="C181" s="264">
        <v>1</v>
      </c>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7"/>
      <c r="AM181" s="266"/>
      <c r="AN181" s="266"/>
      <c r="AO181" s="266"/>
      <c r="AP181" s="266"/>
      <c r="AQ181" s="266"/>
      <c r="AR181" s="266"/>
      <c r="AS181" s="266"/>
      <c r="AT181" s="266"/>
      <c r="AU181" s="266"/>
      <c r="AV181" s="266"/>
      <c r="AW181" s="266"/>
      <c r="AX181" s="266"/>
      <c r="AY181" s="224"/>
    </row>
    <row r="182" spans="1:51" ht="24" customHeight="1">
      <c r="A182" s="224"/>
      <c r="B182" s="264">
        <v>4</v>
      </c>
      <c r="C182" s="264">
        <v>1</v>
      </c>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7"/>
      <c r="AM182" s="266"/>
      <c r="AN182" s="266"/>
      <c r="AO182" s="266"/>
      <c r="AP182" s="266"/>
      <c r="AQ182" s="266"/>
      <c r="AR182" s="266"/>
      <c r="AS182" s="266"/>
      <c r="AT182" s="266"/>
      <c r="AU182" s="266"/>
      <c r="AV182" s="266"/>
      <c r="AW182" s="266"/>
      <c r="AX182" s="266"/>
      <c r="AY182" s="224"/>
    </row>
    <row r="183" spans="1:51" ht="24" customHeight="1">
      <c r="A183" s="224"/>
      <c r="B183" s="264">
        <v>5</v>
      </c>
      <c r="C183" s="264">
        <v>1</v>
      </c>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7"/>
      <c r="AM183" s="266"/>
      <c r="AN183" s="266"/>
      <c r="AO183" s="266"/>
      <c r="AP183" s="266"/>
      <c r="AQ183" s="266"/>
      <c r="AR183" s="266"/>
      <c r="AS183" s="266"/>
      <c r="AT183" s="266"/>
      <c r="AU183" s="266"/>
      <c r="AV183" s="266"/>
      <c r="AW183" s="266"/>
      <c r="AX183" s="266"/>
      <c r="AY183" s="224"/>
    </row>
    <row r="184" spans="1:51">
      <c r="A184" s="224"/>
      <c r="B184" s="224"/>
      <c r="C184" s="224"/>
      <c r="D184" s="224"/>
      <c r="E184" s="224"/>
      <c r="F184" s="224"/>
      <c r="G184" s="224"/>
      <c r="H184" s="224"/>
      <c r="I184" s="224"/>
      <c r="J184" s="224"/>
      <c r="K184" s="224"/>
      <c r="L184" s="224"/>
      <c r="M184" s="224"/>
      <c r="N184" s="224"/>
      <c r="O184" s="224"/>
      <c r="P184" s="224"/>
      <c r="Q184" s="224"/>
      <c r="R184" s="224"/>
      <c r="S184" s="224"/>
      <c r="T184" s="224"/>
      <c r="U184" s="224"/>
      <c r="V184" s="224"/>
      <c r="W184" s="224"/>
      <c r="X184" s="224"/>
      <c r="Y184" s="224"/>
      <c r="Z184" s="224"/>
      <c r="AA184" s="224"/>
      <c r="AB184" s="224"/>
      <c r="AC184" s="224"/>
      <c r="AD184" s="224"/>
      <c r="AE184" s="224"/>
      <c r="AF184" s="224"/>
      <c r="AG184" s="224"/>
      <c r="AH184" s="224"/>
      <c r="AI184" s="224"/>
      <c r="AJ184" s="224"/>
      <c r="AK184" s="224"/>
      <c r="AL184" s="224"/>
      <c r="AM184" s="224"/>
      <c r="AN184" s="224"/>
      <c r="AO184" s="224"/>
      <c r="AP184" s="224"/>
      <c r="AQ184" s="224"/>
      <c r="AR184" s="224"/>
      <c r="AS184" s="224"/>
      <c r="AT184" s="224"/>
      <c r="AU184" s="224"/>
      <c r="AV184" s="224"/>
      <c r="AW184" s="224"/>
      <c r="AX184" s="224"/>
      <c r="AY184" s="224"/>
    </row>
    <row r="185" spans="1:51">
      <c r="A185" s="224"/>
      <c r="B185" s="224"/>
      <c r="C185" s="224" t="s">
        <v>410</v>
      </c>
      <c r="D185" s="224"/>
      <c r="E185" s="224"/>
      <c r="F185" s="224"/>
      <c r="G185" s="224"/>
      <c r="H185" s="224"/>
      <c r="I185" s="224"/>
      <c r="J185" s="224"/>
      <c r="K185" s="224"/>
      <c r="L185" s="224"/>
      <c r="M185" s="224"/>
      <c r="N185" s="224"/>
      <c r="O185" s="224"/>
      <c r="P185" s="224"/>
      <c r="Q185" s="224"/>
      <c r="R185" s="224"/>
      <c r="S185" s="224"/>
      <c r="T185" s="224"/>
      <c r="U185" s="224"/>
      <c r="V185" s="224"/>
      <c r="W185" s="224"/>
      <c r="X185" s="224"/>
      <c r="Y185" s="224"/>
      <c r="Z185" s="224"/>
      <c r="AA185" s="224"/>
      <c r="AB185" s="224"/>
      <c r="AC185" s="224"/>
      <c r="AD185" s="224"/>
      <c r="AE185" s="224"/>
      <c r="AF185" s="224"/>
      <c r="AG185" s="224"/>
      <c r="AH185" s="224"/>
      <c r="AI185" s="224"/>
      <c r="AJ185" s="224"/>
      <c r="AK185" s="224"/>
      <c r="AL185" s="224"/>
      <c r="AM185" s="224"/>
      <c r="AN185" s="224"/>
      <c r="AO185" s="224"/>
      <c r="AP185" s="224"/>
      <c r="AQ185" s="224"/>
      <c r="AR185" s="224"/>
      <c r="AS185" s="224"/>
      <c r="AT185" s="224"/>
      <c r="AU185" s="224"/>
      <c r="AV185" s="224"/>
      <c r="AW185" s="224"/>
      <c r="AX185" s="224"/>
      <c r="AY185" s="224"/>
    </row>
    <row r="186" spans="1:51" ht="34.5" customHeight="1">
      <c r="A186" s="224"/>
      <c r="B186" s="264"/>
      <c r="C186" s="264"/>
      <c r="D186" s="269" t="s">
        <v>1583</v>
      </c>
      <c r="E186" s="269"/>
      <c r="F186" s="269"/>
      <c r="G186" s="269"/>
      <c r="H186" s="269"/>
      <c r="I186" s="269"/>
      <c r="J186" s="269"/>
      <c r="K186" s="269"/>
      <c r="L186" s="269"/>
      <c r="M186" s="269"/>
      <c r="N186" s="269" t="s">
        <v>1584</v>
      </c>
      <c r="O186" s="269"/>
      <c r="P186" s="269"/>
      <c r="Q186" s="269"/>
      <c r="R186" s="269"/>
      <c r="S186" s="269"/>
      <c r="T186" s="269"/>
      <c r="U186" s="269"/>
      <c r="V186" s="269"/>
      <c r="W186" s="269"/>
      <c r="X186" s="269"/>
      <c r="Y186" s="269"/>
      <c r="Z186" s="269"/>
      <c r="AA186" s="269"/>
      <c r="AB186" s="269"/>
      <c r="AC186" s="269"/>
      <c r="AD186" s="269"/>
      <c r="AE186" s="269"/>
      <c r="AF186" s="269"/>
      <c r="AG186" s="269"/>
      <c r="AH186" s="269"/>
      <c r="AI186" s="269"/>
      <c r="AJ186" s="269"/>
      <c r="AK186" s="269"/>
      <c r="AL186" s="297" t="s">
        <v>1585</v>
      </c>
      <c r="AM186" s="269"/>
      <c r="AN186" s="269"/>
      <c r="AO186" s="269"/>
      <c r="AP186" s="269"/>
      <c r="AQ186" s="269"/>
      <c r="AR186" s="269" t="s">
        <v>160</v>
      </c>
      <c r="AS186" s="269"/>
      <c r="AT186" s="269"/>
      <c r="AU186" s="269"/>
      <c r="AV186" s="269" t="s">
        <v>161</v>
      </c>
      <c r="AW186" s="269"/>
      <c r="AX186" s="269"/>
      <c r="AY186" s="224"/>
    </row>
    <row r="187" spans="1:51" ht="24" customHeight="1">
      <c r="A187" s="224"/>
      <c r="B187" s="264">
        <v>1</v>
      </c>
      <c r="C187" s="264">
        <v>1</v>
      </c>
      <c r="D187" s="266" t="s">
        <v>342</v>
      </c>
      <c r="E187" s="266"/>
      <c r="F187" s="266"/>
      <c r="G187" s="266"/>
      <c r="H187" s="266"/>
      <c r="I187" s="266"/>
      <c r="J187" s="266"/>
      <c r="K187" s="266"/>
      <c r="L187" s="266"/>
      <c r="M187" s="266"/>
      <c r="N187" s="266" t="s">
        <v>340</v>
      </c>
      <c r="O187" s="266"/>
      <c r="P187" s="266"/>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7">
        <v>0.2</v>
      </c>
      <c r="AM187" s="266"/>
      <c r="AN187" s="266"/>
      <c r="AO187" s="266"/>
      <c r="AP187" s="266"/>
      <c r="AQ187" s="266"/>
      <c r="AR187" s="469" t="s">
        <v>1565</v>
      </c>
      <c r="AS187" s="469"/>
      <c r="AT187" s="469"/>
      <c r="AU187" s="469"/>
      <c r="AV187" s="469" t="s">
        <v>1565</v>
      </c>
      <c r="AW187" s="469"/>
      <c r="AX187" s="469"/>
      <c r="AY187" s="224"/>
    </row>
    <row r="188" spans="1:51" ht="24" customHeight="1">
      <c r="A188" s="224"/>
      <c r="B188" s="264">
        <v>2</v>
      </c>
      <c r="C188" s="264">
        <v>1</v>
      </c>
      <c r="D188" s="266" t="s">
        <v>341</v>
      </c>
      <c r="E188" s="266"/>
      <c r="F188" s="266"/>
      <c r="G188" s="266"/>
      <c r="H188" s="266"/>
      <c r="I188" s="266"/>
      <c r="J188" s="266"/>
      <c r="K188" s="266"/>
      <c r="L188" s="266"/>
      <c r="M188" s="266"/>
      <c r="N188" s="266" t="s">
        <v>340</v>
      </c>
      <c r="O188" s="266"/>
      <c r="P188" s="266"/>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7">
        <v>0.2</v>
      </c>
      <c r="AM188" s="266"/>
      <c r="AN188" s="266"/>
      <c r="AO188" s="266"/>
      <c r="AP188" s="266"/>
      <c r="AQ188" s="266"/>
      <c r="AR188" s="469" t="s">
        <v>1565</v>
      </c>
      <c r="AS188" s="469"/>
      <c r="AT188" s="469"/>
      <c r="AU188" s="469"/>
      <c r="AV188" s="469" t="s">
        <v>1565</v>
      </c>
      <c r="AW188" s="469"/>
      <c r="AX188" s="469"/>
      <c r="AY188" s="224"/>
    </row>
    <row r="189" spans="1:51" ht="24" customHeight="1">
      <c r="A189" s="224"/>
      <c r="B189" s="264">
        <v>3</v>
      </c>
      <c r="C189" s="264">
        <v>1</v>
      </c>
      <c r="D189" s="266" t="s">
        <v>409</v>
      </c>
      <c r="E189" s="266"/>
      <c r="F189" s="266"/>
      <c r="G189" s="266"/>
      <c r="H189" s="266"/>
      <c r="I189" s="266"/>
      <c r="J189" s="266"/>
      <c r="K189" s="266"/>
      <c r="L189" s="266"/>
      <c r="M189" s="266"/>
      <c r="N189" s="266" t="s">
        <v>340</v>
      </c>
      <c r="O189" s="266"/>
      <c r="P189" s="266"/>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7">
        <v>0.1</v>
      </c>
      <c r="AM189" s="266"/>
      <c r="AN189" s="266"/>
      <c r="AO189" s="266"/>
      <c r="AP189" s="266"/>
      <c r="AQ189" s="266"/>
      <c r="AR189" s="469" t="s">
        <v>1565</v>
      </c>
      <c r="AS189" s="469"/>
      <c r="AT189" s="469"/>
      <c r="AU189" s="469"/>
      <c r="AV189" s="469" t="s">
        <v>1565</v>
      </c>
      <c r="AW189" s="469"/>
      <c r="AX189" s="469"/>
      <c r="AY189" s="224"/>
    </row>
    <row r="190" spans="1:51" ht="24" customHeight="1">
      <c r="A190" s="224"/>
      <c r="B190" s="264">
        <v>4</v>
      </c>
      <c r="C190" s="264">
        <v>1</v>
      </c>
      <c r="D190" s="266" t="s">
        <v>408</v>
      </c>
      <c r="E190" s="266"/>
      <c r="F190" s="266"/>
      <c r="G190" s="266"/>
      <c r="H190" s="266"/>
      <c r="I190" s="266"/>
      <c r="J190" s="266"/>
      <c r="K190" s="266"/>
      <c r="L190" s="266"/>
      <c r="M190" s="266"/>
      <c r="N190" s="266" t="s">
        <v>340</v>
      </c>
      <c r="O190" s="266"/>
      <c r="P190" s="266"/>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7">
        <v>0.1</v>
      </c>
      <c r="AM190" s="266"/>
      <c r="AN190" s="266"/>
      <c r="AO190" s="266"/>
      <c r="AP190" s="266"/>
      <c r="AQ190" s="266"/>
      <c r="AR190" s="469" t="s">
        <v>1565</v>
      </c>
      <c r="AS190" s="469"/>
      <c r="AT190" s="469"/>
      <c r="AU190" s="469"/>
      <c r="AV190" s="469" t="s">
        <v>1565</v>
      </c>
      <c r="AW190" s="469"/>
      <c r="AX190" s="469"/>
      <c r="AY190" s="224"/>
    </row>
    <row r="191" spans="1:51" ht="24" customHeight="1">
      <c r="A191" s="224"/>
      <c r="B191" s="264">
        <v>5</v>
      </c>
      <c r="C191" s="264">
        <v>1</v>
      </c>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7"/>
      <c r="AM191" s="266"/>
      <c r="AN191" s="266"/>
      <c r="AO191" s="266"/>
      <c r="AP191" s="266"/>
      <c r="AQ191" s="266"/>
      <c r="AR191" s="469"/>
      <c r="AS191" s="469"/>
      <c r="AT191" s="469"/>
      <c r="AU191" s="469"/>
      <c r="AV191" s="469"/>
      <c r="AW191" s="469"/>
      <c r="AX191" s="469"/>
      <c r="AY191" s="224"/>
    </row>
    <row r="192" spans="1:51">
      <c r="A192" s="224"/>
      <c r="B192" s="224"/>
      <c r="C192" s="224"/>
      <c r="D192" s="224"/>
      <c r="E192" s="224"/>
      <c r="F192" s="224"/>
      <c r="G192" s="224"/>
      <c r="H192" s="224"/>
      <c r="I192" s="224"/>
      <c r="J192" s="224"/>
      <c r="K192" s="224"/>
      <c r="L192" s="224"/>
      <c r="M192" s="224"/>
      <c r="N192" s="224"/>
      <c r="O192" s="224"/>
      <c r="P192" s="224"/>
      <c r="Q192" s="224"/>
      <c r="R192" s="224"/>
      <c r="S192" s="224"/>
      <c r="T192" s="224"/>
      <c r="U192" s="224"/>
      <c r="V192" s="224"/>
      <c r="W192" s="224"/>
      <c r="X192" s="224"/>
      <c r="Y192" s="224"/>
      <c r="Z192" s="224"/>
      <c r="AA192" s="224"/>
      <c r="AB192" s="224"/>
      <c r="AC192" s="224"/>
      <c r="AD192" s="224"/>
      <c r="AE192" s="224"/>
      <c r="AF192" s="224"/>
      <c r="AG192" s="224"/>
      <c r="AH192" s="224"/>
      <c r="AI192" s="224"/>
      <c r="AJ192" s="224"/>
      <c r="AK192" s="224"/>
      <c r="AL192" s="224"/>
      <c r="AM192" s="224"/>
      <c r="AN192" s="224"/>
      <c r="AO192" s="224"/>
      <c r="AP192" s="224"/>
      <c r="AQ192" s="224"/>
      <c r="AR192" s="224"/>
      <c r="AS192" s="224"/>
      <c r="AT192" s="224"/>
      <c r="AU192" s="224"/>
      <c r="AV192" s="224"/>
      <c r="AW192" s="224"/>
      <c r="AX192" s="224"/>
      <c r="AY192" s="224"/>
    </row>
    <row r="193" spans="1:51" ht="21.75" customHeight="1" thickBot="1">
      <c r="A193" s="224"/>
      <c r="B193" s="224"/>
      <c r="C193" s="224"/>
      <c r="D193" s="224"/>
      <c r="E193" s="224"/>
      <c r="F193" s="224"/>
      <c r="G193" s="224"/>
      <c r="H193" s="224"/>
      <c r="I193" s="224"/>
      <c r="J193" s="224"/>
      <c r="K193" s="224"/>
      <c r="L193" s="224"/>
      <c r="M193" s="224"/>
      <c r="N193" s="224"/>
      <c r="O193" s="224"/>
      <c r="P193" s="224"/>
      <c r="Q193" s="224"/>
      <c r="R193" s="224"/>
      <c r="S193" s="224"/>
      <c r="T193" s="224"/>
      <c r="U193" s="224"/>
      <c r="V193" s="224"/>
      <c r="W193" s="224"/>
      <c r="X193" s="224"/>
      <c r="Y193" s="224"/>
      <c r="Z193" s="224"/>
      <c r="AA193" s="224"/>
      <c r="AB193" s="224"/>
      <c r="AC193" s="224"/>
      <c r="AD193" s="224"/>
      <c r="AE193" s="224"/>
      <c r="AF193" s="224"/>
      <c r="AG193" s="224"/>
      <c r="AH193" s="224"/>
      <c r="AI193" s="224"/>
      <c r="AJ193" s="224"/>
      <c r="AK193" s="271"/>
      <c r="AL193" s="271"/>
      <c r="AM193" s="271"/>
      <c r="AN193" s="271"/>
      <c r="AO193" s="271"/>
      <c r="AP193" s="271"/>
      <c r="AQ193" s="271"/>
      <c r="AR193" s="810" t="s">
        <v>113</v>
      </c>
      <c r="AS193" s="810"/>
      <c r="AT193" s="810"/>
      <c r="AU193" s="810"/>
      <c r="AV193" s="810"/>
      <c r="AW193" s="810"/>
      <c r="AX193" s="810"/>
      <c r="AY193" s="810"/>
    </row>
    <row r="194" spans="1:51" ht="21.75" customHeight="1">
      <c r="A194" s="224"/>
      <c r="B194" s="275" t="s">
        <v>114</v>
      </c>
      <c r="C194" s="276"/>
      <c r="D194" s="276"/>
      <c r="E194" s="276"/>
      <c r="F194" s="276"/>
      <c r="G194" s="276"/>
      <c r="H194" s="277" t="s">
        <v>403</v>
      </c>
      <c r="I194" s="278"/>
      <c r="J194" s="278"/>
      <c r="K194" s="278"/>
      <c r="L194" s="278"/>
      <c r="M194" s="278"/>
      <c r="N194" s="278"/>
      <c r="O194" s="278"/>
      <c r="P194" s="278"/>
      <c r="Q194" s="278"/>
      <c r="R194" s="278"/>
      <c r="S194" s="278"/>
      <c r="T194" s="278"/>
      <c r="U194" s="278"/>
      <c r="V194" s="278"/>
      <c r="W194" s="278"/>
      <c r="X194" s="278"/>
      <c r="Y194" s="278"/>
      <c r="Z194" s="279" t="s">
        <v>1571</v>
      </c>
      <c r="AA194" s="280"/>
      <c r="AB194" s="280"/>
      <c r="AC194" s="280"/>
      <c r="AD194" s="280"/>
      <c r="AE194" s="281"/>
      <c r="AF194" s="826" t="s">
        <v>336</v>
      </c>
      <c r="AG194" s="826"/>
      <c r="AH194" s="826"/>
      <c r="AI194" s="826"/>
      <c r="AJ194" s="826"/>
      <c r="AK194" s="826"/>
      <c r="AL194" s="826"/>
      <c r="AM194" s="826"/>
      <c r="AN194" s="826"/>
      <c r="AO194" s="826"/>
      <c r="AP194" s="826"/>
      <c r="AQ194" s="832"/>
      <c r="AR194" s="283" t="s">
        <v>6</v>
      </c>
      <c r="AS194" s="282"/>
      <c r="AT194" s="282"/>
      <c r="AU194" s="282"/>
      <c r="AV194" s="282"/>
      <c r="AW194" s="282"/>
      <c r="AX194" s="282"/>
      <c r="AY194" s="284"/>
    </row>
    <row r="195" spans="1:51" ht="27.75" customHeight="1">
      <c r="A195" s="224"/>
      <c r="B195" s="285" t="s">
        <v>7</v>
      </c>
      <c r="C195" s="286"/>
      <c r="D195" s="286"/>
      <c r="E195" s="286"/>
      <c r="F195" s="286"/>
      <c r="G195" s="287"/>
      <c r="H195" s="1392" t="s">
        <v>391</v>
      </c>
      <c r="I195" s="1393"/>
      <c r="J195" s="1393"/>
      <c r="K195" s="1393"/>
      <c r="L195" s="1393"/>
      <c r="M195" s="1393"/>
      <c r="N195" s="1393"/>
      <c r="O195" s="1393"/>
      <c r="P195" s="1393"/>
      <c r="Q195" s="1393"/>
      <c r="R195" s="1393"/>
      <c r="S195" s="1393"/>
      <c r="T195" s="1393"/>
      <c r="U195" s="1393"/>
      <c r="V195" s="1393"/>
      <c r="W195" s="801"/>
      <c r="X195" s="801"/>
      <c r="Y195" s="801"/>
      <c r="Z195" s="291" t="s">
        <v>8</v>
      </c>
      <c r="AA195" s="292"/>
      <c r="AB195" s="292"/>
      <c r="AC195" s="292"/>
      <c r="AD195" s="292"/>
      <c r="AE195" s="293"/>
      <c r="AF195" s="816" t="s">
        <v>334</v>
      </c>
      <c r="AG195" s="816"/>
      <c r="AH195" s="816"/>
      <c r="AI195" s="816"/>
      <c r="AJ195" s="816"/>
      <c r="AK195" s="816"/>
      <c r="AL195" s="816"/>
      <c r="AM195" s="816"/>
      <c r="AN195" s="816"/>
      <c r="AO195" s="816"/>
      <c r="AP195" s="816"/>
      <c r="AQ195" s="817"/>
      <c r="AR195" s="818" t="s">
        <v>333</v>
      </c>
      <c r="AS195" s="819"/>
      <c r="AT195" s="819"/>
      <c r="AU195" s="819"/>
      <c r="AV195" s="819"/>
      <c r="AW195" s="819"/>
      <c r="AX195" s="819"/>
      <c r="AY195" s="820"/>
    </row>
    <row r="196" spans="1:51" ht="30.75" customHeight="1">
      <c r="A196" s="224"/>
      <c r="B196" s="361" t="s">
        <v>11</v>
      </c>
      <c r="C196" s="362"/>
      <c r="D196" s="362"/>
      <c r="E196" s="362"/>
      <c r="F196" s="362"/>
      <c r="G196" s="362"/>
      <c r="H196" s="800" t="s">
        <v>12</v>
      </c>
      <c r="I196" s="801"/>
      <c r="J196" s="801"/>
      <c r="K196" s="801"/>
      <c r="L196" s="801"/>
      <c r="M196" s="801"/>
      <c r="N196" s="801"/>
      <c r="O196" s="801"/>
      <c r="P196" s="801"/>
      <c r="Q196" s="801"/>
      <c r="R196" s="801"/>
      <c r="S196" s="801"/>
      <c r="T196" s="801"/>
      <c r="U196" s="801"/>
      <c r="V196" s="801"/>
      <c r="W196" s="801"/>
      <c r="X196" s="801"/>
      <c r="Y196" s="801"/>
      <c r="Z196" s="364" t="s">
        <v>13</v>
      </c>
      <c r="AA196" s="365"/>
      <c r="AB196" s="365"/>
      <c r="AC196" s="365"/>
      <c r="AD196" s="365"/>
      <c r="AE196" s="366"/>
      <c r="AF196" s="828" t="s">
        <v>332</v>
      </c>
      <c r="AG196" s="828"/>
      <c r="AH196" s="828"/>
      <c r="AI196" s="828"/>
      <c r="AJ196" s="828"/>
      <c r="AK196" s="828"/>
      <c r="AL196" s="828"/>
      <c r="AM196" s="828"/>
      <c r="AN196" s="828"/>
      <c r="AO196" s="828"/>
      <c r="AP196" s="828"/>
      <c r="AQ196" s="828"/>
      <c r="AR196" s="801"/>
      <c r="AS196" s="801"/>
      <c r="AT196" s="801"/>
      <c r="AU196" s="801"/>
      <c r="AV196" s="801"/>
      <c r="AW196" s="801"/>
      <c r="AX196" s="801"/>
      <c r="AY196" s="829"/>
    </row>
    <row r="197" spans="1:51" ht="18" customHeight="1">
      <c r="A197" s="224"/>
      <c r="B197" s="370" t="s">
        <v>15</v>
      </c>
      <c r="C197" s="371"/>
      <c r="D197" s="371"/>
      <c r="E197" s="371"/>
      <c r="F197" s="371"/>
      <c r="G197" s="371"/>
      <c r="H197" s="925" t="s">
        <v>331</v>
      </c>
      <c r="I197" s="375"/>
      <c r="J197" s="375"/>
      <c r="K197" s="375"/>
      <c r="L197" s="375"/>
      <c r="M197" s="375"/>
      <c r="N197" s="375"/>
      <c r="O197" s="375"/>
      <c r="P197" s="375"/>
      <c r="Q197" s="375"/>
      <c r="R197" s="375"/>
      <c r="S197" s="375"/>
      <c r="T197" s="375"/>
      <c r="U197" s="375"/>
      <c r="V197" s="375"/>
      <c r="W197" s="376"/>
      <c r="X197" s="376"/>
      <c r="Y197" s="376"/>
      <c r="Z197" s="380" t="s">
        <v>1572</v>
      </c>
      <c r="AA197" s="368"/>
      <c r="AB197" s="368"/>
      <c r="AC197" s="368"/>
      <c r="AD197" s="368"/>
      <c r="AE197" s="381"/>
      <c r="AF197" s="1411" t="s">
        <v>407</v>
      </c>
      <c r="AG197" s="507"/>
      <c r="AH197" s="507"/>
      <c r="AI197" s="507"/>
      <c r="AJ197" s="507"/>
      <c r="AK197" s="507"/>
      <c r="AL197" s="507"/>
      <c r="AM197" s="507"/>
      <c r="AN197" s="507"/>
      <c r="AO197" s="507"/>
      <c r="AP197" s="507"/>
      <c r="AQ197" s="507"/>
      <c r="AR197" s="507"/>
      <c r="AS197" s="507"/>
      <c r="AT197" s="507"/>
      <c r="AU197" s="507"/>
      <c r="AV197" s="507"/>
      <c r="AW197" s="507"/>
      <c r="AX197" s="507"/>
      <c r="AY197" s="1386"/>
    </row>
    <row r="198" spans="1:51" ht="24" customHeight="1">
      <c r="A198" s="224"/>
      <c r="B198" s="372"/>
      <c r="C198" s="373"/>
      <c r="D198" s="373"/>
      <c r="E198" s="373"/>
      <c r="F198" s="373"/>
      <c r="G198" s="373"/>
      <c r="H198" s="377"/>
      <c r="I198" s="378"/>
      <c r="J198" s="378"/>
      <c r="K198" s="378"/>
      <c r="L198" s="378"/>
      <c r="M198" s="378"/>
      <c r="N198" s="378"/>
      <c r="O198" s="378"/>
      <c r="P198" s="378"/>
      <c r="Q198" s="378"/>
      <c r="R198" s="378"/>
      <c r="S198" s="378"/>
      <c r="T198" s="378"/>
      <c r="U198" s="378"/>
      <c r="V198" s="378"/>
      <c r="W198" s="379"/>
      <c r="X198" s="379"/>
      <c r="Y198" s="379"/>
      <c r="Z198" s="382"/>
      <c r="AA198" s="368"/>
      <c r="AB198" s="368"/>
      <c r="AC198" s="368"/>
      <c r="AD198" s="368"/>
      <c r="AE198" s="381"/>
      <c r="AF198" s="509"/>
      <c r="AG198" s="510"/>
      <c r="AH198" s="510"/>
      <c r="AI198" s="510"/>
      <c r="AJ198" s="510"/>
      <c r="AK198" s="510"/>
      <c r="AL198" s="510"/>
      <c r="AM198" s="510"/>
      <c r="AN198" s="510"/>
      <c r="AO198" s="510"/>
      <c r="AP198" s="510"/>
      <c r="AQ198" s="510"/>
      <c r="AR198" s="510"/>
      <c r="AS198" s="510"/>
      <c r="AT198" s="510"/>
      <c r="AU198" s="510"/>
      <c r="AV198" s="510"/>
      <c r="AW198" s="510"/>
      <c r="AX198" s="510"/>
      <c r="AY198" s="1387"/>
    </row>
    <row r="199" spans="1:51" ht="28.5" customHeight="1">
      <c r="A199" s="224"/>
      <c r="B199" s="298" t="s">
        <v>22</v>
      </c>
      <c r="C199" s="299"/>
      <c r="D199" s="299"/>
      <c r="E199" s="299"/>
      <c r="F199" s="299"/>
      <c r="G199" s="303"/>
      <c r="H199" s="304" t="s">
        <v>381</v>
      </c>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c r="AJ199" s="305"/>
      <c r="AK199" s="305"/>
      <c r="AL199" s="305"/>
      <c r="AM199" s="305"/>
      <c r="AN199" s="305"/>
      <c r="AO199" s="305"/>
      <c r="AP199" s="305"/>
      <c r="AQ199" s="305"/>
      <c r="AR199" s="305"/>
      <c r="AS199" s="305"/>
      <c r="AT199" s="305"/>
      <c r="AU199" s="305"/>
      <c r="AV199" s="305"/>
      <c r="AW199" s="305"/>
      <c r="AX199" s="305"/>
      <c r="AY199" s="306"/>
    </row>
    <row r="200" spans="1:51" ht="21" customHeight="1">
      <c r="A200" s="224"/>
      <c r="B200" s="391" t="s">
        <v>24</v>
      </c>
      <c r="C200" s="392"/>
      <c r="D200" s="392"/>
      <c r="E200" s="392"/>
      <c r="F200" s="392"/>
      <c r="G200" s="393"/>
      <c r="H200" s="400"/>
      <c r="I200" s="401"/>
      <c r="J200" s="401"/>
      <c r="K200" s="401"/>
      <c r="L200" s="401"/>
      <c r="M200" s="401"/>
      <c r="N200" s="401"/>
      <c r="O200" s="401"/>
      <c r="P200" s="401"/>
      <c r="Q200" s="402" t="s">
        <v>25</v>
      </c>
      <c r="R200" s="403"/>
      <c r="S200" s="403"/>
      <c r="T200" s="403"/>
      <c r="U200" s="403"/>
      <c r="V200" s="403"/>
      <c r="W200" s="404"/>
      <c r="X200" s="402" t="s">
        <v>26</v>
      </c>
      <c r="Y200" s="403"/>
      <c r="Z200" s="403"/>
      <c r="AA200" s="403"/>
      <c r="AB200" s="403"/>
      <c r="AC200" s="403"/>
      <c r="AD200" s="404"/>
      <c r="AE200" s="402" t="s">
        <v>27</v>
      </c>
      <c r="AF200" s="403"/>
      <c r="AG200" s="403"/>
      <c r="AH200" s="403"/>
      <c r="AI200" s="403"/>
      <c r="AJ200" s="403"/>
      <c r="AK200" s="404"/>
      <c r="AL200" s="402" t="s">
        <v>28</v>
      </c>
      <c r="AM200" s="403"/>
      <c r="AN200" s="403"/>
      <c r="AO200" s="403"/>
      <c r="AP200" s="403"/>
      <c r="AQ200" s="403"/>
      <c r="AR200" s="404"/>
      <c r="AS200" s="402" t="s">
        <v>29</v>
      </c>
      <c r="AT200" s="403"/>
      <c r="AU200" s="403"/>
      <c r="AV200" s="403"/>
      <c r="AW200" s="403"/>
      <c r="AX200" s="403"/>
      <c r="AY200" s="426"/>
    </row>
    <row r="201" spans="1:51" ht="21" customHeight="1">
      <c r="A201" s="224"/>
      <c r="B201" s="394"/>
      <c r="C201" s="395"/>
      <c r="D201" s="395"/>
      <c r="E201" s="395"/>
      <c r="F201" s="395"/>
      <c r="G201" s="396"/>
      <c r="H201" s="413" t="s">
        <v>30</v>
      </c>
      <c r="I201" s="414"/>
      <c r="J201" s="427" t="s">
        <v>31</v>
      </c>
      <c r="K201" s="428"/>
      <c r="L201" s="428"/>
      <c r="M201" s="428"/>
      <c r="N201" s="428"/>
      <c r="O201" s="428"/>
      <c r="P201" s="429"/>
      <c r="Q201" s="1390">
        <v>15</v>
      </c>
      <c r="R201" s="1390"/>
      <c r="S201" s="1390"/>
      <c r="T201" s="1390"/>
      <c r="U201" s="1390"/>
      <c r="V201" s="1390"/>
      <c r="W201" s="1390"/>
      <c r="X201" s="1390">
        <v>14</v>
      </c>
      <c r="Y201" s="1390"/>
      <c r="Z201" s="1390"/>
      <c r="AA201" s="1390"/>
      <c r="AB201" s="1390"/>
      <c r="AC201" s="1390"/>
      <c r="AD201" s="1390"/>
      <c r="AE201" s="1391">
        <v>8</v>
      </c>
      <c r="AF201" s="1391"/>
      <c r="AG201" s="1391"/>
      <c r="AH201" s="1391"/>
      <c r="AI201" s="1391"/>
      <c r="AJ201" s="1391"/>
      <c r="AK201" s="1391"/>
      <c r="AL201" s="430">
        <v>9</v>
      </c>
      <c r="AM201" s="430"/>
      <c r="AN201" s="430"/>
      <c r="AO201" s="430"/>
      <c r="AP201" s="430"/>
      <c r="AQ201" s="430"/>
      <c r="AR201" s="430"/>
      <c r="AS201" s="430">
        <v>9</v>
      </c>
      <c r="AT201" s="430"/>
      <c r="AU201" s="430"/>
      <c r="AV201" s="430"/>
      <c r="AW201" s="430"/>
      <c r="AX201" s="430"/>
      <c r="AY201" s="431"/>
    </row>
    <row r="202" spans="1:51" ht="21" customHeight="1">
      <c r="A202" s="224"/>
      <c r="B202" s="394"/>
      <c r="C202" s="395"/>
      <c r="D202" s="395"/>
      <c r="E202" s="395"/>
      <c r="F202" s="395"/>
      <c r="G202" s="396"/>
      <c r="H202" s="415"/>
      <c r="I202" s="416"/>
      <c r="J202" s="409" t="s">
        <v>32</v>
      </c>
      <c r="K202" s="410"/>
      <c r="L202" s="410"/>
      <c r="M202" s="410"/>
      <c r="N202" s="410"/>
      <c r="O202" s="410"/>
      <c r="P202" s="411"/>
      <c r="Q202" s="1388" t="s">
        <v>1573</v>
      </c>
      <c r="R202" s="1388"/>
      <c r="S202" s="1388"/>
      <c r="T202" s="1388"/>
      <c r="U202" s="1388"/>
      <c r="V202" s="1388"/>
      <c r="W202" s="1388"/>
      <c r="X202" s="1388" t="s">
        <v>1573</v>
      </c>
      <c r="Y202" s="1388"/>
      <c r="Z202" s="1388"/>
      <c r="AA202" s="1388"/>
      <c r="AB202" s="1388"/>
      <c r="AC202" s="1388"/>
      <c r="AD202" s="1388"/>
      <c r="AE202" s="1388" t="s">
        <v>1573</v>
      </c>
      <c r="AF202" s="1388"/>
      <c r="AG202" s="1388"/>
      <c r="AH202" s="1388"/>
      <c r="AI202" s="1388"/>
      <c r="AJ202" s="1388"/>
      <c r="AK202" s="1388"/>
      <c r="AL202" s="405"/>
      <c r="AM202" s="405"/>
      <c r="AN202" s="405"/>
      <c r="AO202" s="405"/>
      <c r="AP202" s="405"/>
      <c r="AQ202" s="405"/>
      <c r="AR202" s="405"/>
      <c r="AS202" s="432"/>
      <c r="AT202" s="432"/>
      <c r="AU202" s="432"/>
      <c r="AV202" s="432"/>
      <c r="AW202" s="432"/>
      <c r="AX202" s="432"/>
      <c r="AY202" s="433"/>
    </row>
    <row r="203" spans="1:51" ht="24.75" customHeight="1">
      <c r="A203" s="224"/>
      <c r="B203" s="394"/>
      <c r="C203" s="395"/>
      <c r="D203" s="395"/>
      <c r="E203" s="395"/>
      <c r="F203" s="395"/>
      <c r="G203" s="396"/>
      <c r="H203" s="415"/>
      <c r="I203" s="416"/>
      <c r="J203" s="409" t="s">
        <v>34</v>
      </c>
      <c r="K203" s="410"/>
      <c r="L203" s="410"/>
      <c r="M203" s="410"/>
      <c r="N203" s="410"/>
      <c r="O203" s="410"/>
      <c r="P203" s="411"/>
      <c r="Q203" s="1380" t="s">
        <v>1573</v>
      </c>
      <c r="R203" s="1380"/>
      <c r="S203" s="1380"/>
      <c r="T203" s="1380"/>
      <c r="U203" s="1380"/>
      <c r="V203" s="1380"/>
      <c r="W203" s="1380"/>
      <c r="X203" s="1380" t="s">
        <v>1573</v>
      </c>
      <c r="Y203" s="1380"/>
      <c r="Z203" s="1380"/>
      <c r="AA203" s="1380"/>
      <c r="AB203" s="1380"/>
      <c r="AC203" s="1380"/>
      <c r="AD203" s="1380"/>
      <c r="AE203" s="1380" t="s">
        <v>1573</v>
      </c>
      <c r="AF203" s="1380"/>
      <c r="AG203" s="1380"/>
      <c r="AH203" s="1380"/>
      <c r="AI203" s="1380"/>
      <c r="AJ203" s="1380"/>
      <c r="AK203" s="1380"/>
      <c r="AL203" s="405"/>
      <c r="AM203" s="405"/>
      <c r="AN203" s="405"/>
      <c r="AO203" s="405"/>
      <c r="AP203" s="405"/>
      <c r="AQ203" s="405"/>
      <c r="AR203" s="405"/>
      <c r="AS203" s="432"/>
      <c r="AT203" s="432"/>
      <c r="AU203" s="432"/>
      <c r="AV203" s="432"/>
      <c r="AW203" s="432"/>
      <c r="AX203" s="432"/>
      <c r="AY203" s="433"/>
    </row>
    <row r="204" spans="1:51" ht="24.75" customHeight="1">
      <c r="A204" s="224"/>
      <c r="B204" s="394"/>
      <c r="C204" s="395"/>
      <c r="D204" s="395"/>
      <c r="E204" s="395"/>
      <c r="F204" s="395"/>
      <c r="G204" s="396"/>
      <c r="H204" s="417"/>
      <c r="I204" s="418"/>
      <c r="J204" s="406" t="s">
        <v>35</v>
      </c>
      <c r="K204" s="407"/>
      <c r="L204" s="407"/>
      <c r="M204" s="407"/>
      <c r="N204" s="407"/>
      <c r="O204" s="407"/>
      <c r="P204" s="408"/>
      <c r="Q204" s="1383">
        <f>SUM(Q201:W203)</f>
        <v>15</v>
      </c>
      <c r="R204" s="1382"/>
      <c r="S204" s="1382"/>
      <c r="T204" s="1382"/>
      <c r="U204" s="1382"/>
      <c r="V204" s="1382"/>
      <c r="W204" s="1382"/>
      <c r="X204" s="1383">
        <f>SUM(X201:AD203)</f>
        <v>14</v>
      </c>
      <c r="Y204" s="1382"/>
      <c r="Z204" s="1382"/>
      <c r="AA204" s="1382"/>
      <c r="AB204" s="1382"/>
      <c r="AC204" s="1382"/>
      <c r="AD204" s="1382"/>
      <c r="AE204" s="1382">
        <v>8</v>
      </c>
      <c r="AF204" s="1382"/>
      <c r="AG204" s="1382"/>
      <c r="AH204" s="1382"/>
      <c r="AI204" s="1382"/>
      <c r="AJ204" s="1382"/>
      <c r="AK204" s="1382"/>
      <c r="AL204" s="412">
        <v>9</v>
      </c>
      <c r="AM204" s="412"/>
      <c r="AN204" s="412"/>
      <c r="AO204" s="412"/>
      <c r="AP204" s="412"/>
      <c r="AQ204" s="412"/>
      <c r="AR204" s="412"/>
      <c r="AS204" s="412">
        <v>9</v>
      </c>
      <c r="AT204" s="412"/>
      <c r="AU204" s="412"/>
      <c r="AV204" s="412"/>
      <c r="AW204" s="412"/>
      <c r="AX204" s="412"/>
      <c r="AY204" s="789"/>
    </row>
    <row r="205" spans="1:51" ht="24.75" customHeight="1">
      <c r="A205" s="224"/>
      <c r="B205" s="394"/>
      <c r="C205" s="395"/>
      <c r="D205" s="395"/>
      <c r="E205" s="395"/>
      <c r="F205" s="395"/>
      <c r="G205" s="396"/>
      <c r="H205" s="419" t="s">
        <v>36</v>
      </c>
      <c r="I205" s="420"/>
      <c r="J205" s="420"/>
      <c r="K205" s="420"/>
      <c r="L205" s="420"/>
      <c r="M205" s="420"/>
      <c r="N205" s="420"/>
      <c r="O205" s="420"/>
      <c r="P205" s="420"/>
      <c r="Q205" s="1109">
        <v>3</v>
      </c>
      <c r="R205" s="1109"/>
      <c r="S205" s="1109"/>
      <c r="T205" s="1109"/>
      <c r="U205" s="1109"/>
      <c r="V205" s="1109"/>
      <c r="W205" s="1109"/>
      <c r="X205" s="1109">
        <v>2</v>
      </c>
      <c r="Y205" s="1109"/>
      <c r="Z205" s="1109"/>
      <c r="AA205" s="1109"/>
      <c r="AB205" s="1109"/>
      <c r="AC205" s="1109"/>
      <c r="AD205" s="1109"/>
      <c r="AE205" s="421">
        <v>0</v>
      </c>
      <c r="AF205" s="421"/>
      <c r="AG205" s="421"/>
      <c r="AH205" s="421"/>
      <c r="AI205" s="421"/>
      <c r="AJ205" s="421"/>
      <c r="AK205" s="421"/>
      <c r="AL205" s="389"/>
      <c r="AM205" s="389"/>
      <c r="AN205" s="389"/>
      <c r="AO205" s="389"/>
      <c r="AP205" s="389"/>
      <c r="AQ205" s="389"/>
      <c r="AR205" s="389"/>
      <c r="AS205" s="389"/>
      <c r="AT205" s="389"/>
      <c r="AU205" s="389"/>
      <c r="AV205" s="389"/>
      <c r="AW205" s="389"/>
      <c r="AX205" s="389"/>
      <c r="AY205" s="390"/>
    </row>
    <row r="206" spans="1:51" ht="21.75" customHeight="1">
      <c r="A206" s="224"/>
      <c r="B206" s="397"/>
      <c r="C206" s="398"/>
      <c r="D206" s="398"/>
      <c r="E206" s="398"/>
      <c r="F206" s="398"/>
      <c r="G206" s="399"/>
      <c r="H206" s="419" t="s">
        <v>37</v>
      </c>
      <c r="I206" s="420"/>
      <c r="J206" s="420"/>
      <c r="K206" s="420"/>
      <c r="L206" s="420"/>
      <c r="M206" s="420"/>
      <c r="N206" s="420"/>
      <c r="O206" s="420"/>
      <c r="P206" s="420"/>
      <c r="Q206" s="1384">
        <f>3302/14718</f>
        <v>0.22435113466503601</v>
      </c>
      <c r="R206" s="1384"/>
      <c r="S206" s="1384"/>
      <c r="T206" s="1384"/>
      <c r="U206" s="1384"/>
      <c r="V206" s="1384"/>
      <c r="W206" s="1384"/>
      <c r="X206" s="1384">
        <f>2021/14214</f>
        <v>0.14218376248768819</v>
      </c>
      <c r="Y206" s="1384"/>
      <c r="Z206" s="1384"/>
      <c r="AA206" s="1384"/>
      <c r="AB206" s="1384"/>
      <c r="AC206" s="1384"/>
      <c r="AD206" s="1384"/>
      <c r="AE206" s="1384">
        <f>AE205/AE204</f>
        <v>0</v>
      </c>
      <c r="AF206" s="1384"/>
      <c r="AG206" s="1384"/>
      <c r="AH206" s="1384"/>
      <c r="AI206" s="1384"/>
      <c r="AJ206" s="1384"/>
      <c r="AK206" s="1384"/>
      <c r="AL206" s="389"/>
      <c r="AM206" s="389"/>
      <c r="AN206" s="389"/>
      <c r="AO206" s="389"/>
      <c r="AP206" s="389"/>
      <c r="AQ206" s="389"/>
      <c r="AR206" s="389"/>
      <c r="AS206" s="389"/>
      <c r="AT206" s="389"/>
      <c r="AU206" s="389"/>
      <c r="AV206" s="389"/>
      <c r="AW206" s="389"/>
      <c r="AX206" s="389"/>
      <c r="AY206" s="390"/>
    </row>
    <row r="207" spans="1:51" ht="21.75" customHeight="1">
      <c r="A207" s="224"/>
      <c r="B207" s="546" t="s">
        <v>59</v>
      </c>
      <c r="C207" s="547"/>
      <c r="D207" s="493" t="s">
        <v>60</v>
      </c>
      <c r="E207" s="494"/>
      <c r="F207" s="494"/>
      <c r="G207" s="494"/>
      <c r="H207" s="494"/>
      <c r="I207" s="494"/>
      <c r="J207" s="494"/>
      <c r="K207" s="494"/>
      <c r="L207" s="495"/>
      <c r="M207" s="496" t="s">
        <v>61</v>
      </c>
      <c r="N207" s="496"/>
      <c r="O207" s="496"/>
      <c r="P207" s="496"/>
      <c r="Q207" s="496"/>
      <c r="R207" s="496"/>
      <c r="S207" s="497" t="s">
        <v>29</v>
      </c>
      <c r="T207" s="497"/>
      <c r="U207" s="497"/>
      <c r="V207" s="497"/>
      <c r="W207" s="497"/>
      <c r="X207" s="497"/>
      <c r="Y207" s="498"/>
      <c r="Z207" s="494"/>
      <c r="AA207" s="494"/>
      <c r="AB207" s="494"/>
      <c r="AC207" s="494"/>
      <c r="AD207" s="494"/>
      <c r="AE207" s="494"/>
      <c r="AF207" s="494"/>
      <c r="AG207" s="494"/>
      <c r="AH207" s="494"/>
      <c r="AI207" s="494"/>
      <c r="AJ207" s="494"/>
      <c r="AK207" s="494"/>
      <c r="AL207" s="494"/>
      <c r="AM207" s="494"/>
      <c r="AN207" s="494"/>
      <c r="AO207" s="494"/>
      <c r="AP207" s="494"/>
      <c r="AQ207" s="494"/>
      <c r="AR207" s="494"/>
      <c r="AS207" s="494"/>
      <c r="AT207" s="494"/>
      <c r="AU207" s="494"/>
      <c r="AV207" s="494"/>
      <c r="AW207" s="494"/>
      <c r="AX207" s="494"/>
      <c r="AY207" s="499"/>
    </row>
    <row r="208" spans="1:51" ht="21.75" customHeight="1">
      <c r="A208" s="224"/>
      <c r="B208" s="548"/>
      <c r="C208" s="549"/>
      <c r="D208" s="1413" t="s">
        <v>406</v>
      </c>
      <c r="E208" s="1414"/>
      <c r="F208" s="1414"/>
      <c r="G208" s="1414"/>
      <c r="H208" s="1414"/>
      <c r="I208" s="1414"/>
      <c r="J208" s="1414"/>
      <c r="K208" s="1414"/>
      <c r="L208" s="1415"/>
      <c r="M208" s="1016">
        <v>8</v>
      </c>
      <c r="N208" s="1017"/>
      <c r="O208" s="1017"/>
      <c r="P208" s="1017"/>
      <c r="Q208" s="1017"/>
      <c r="R208" s="1018"/>
      <c r="S208" s="442">
        <v>8</v>
      </c>
      <c r="T208" s="442"/>
      <c r="U208" s="442"/>
      <c r="V208" s="442"/>
      <c r="W208" s="442"/>
      <c r="X208" s="442"/>
      <c r="Y208" s="792"/>
      <c r="Z208" s="444"/>
      <c r="AA208" s="444"/>
      <c r="AB208" s="444"/>
      <c r="AC208" s="444"/>
      <c r="AD208" s="444"/>
      <c r="AE208" s="444"/>
      <c r="AF208" s="444"/>
      <c r="AG208" s="444"/>
      <c r="AH208" s="444"/>
      <c r="AI208" s="444"/>
      <c r="AJ208" s="444"/>
      <c r="AK208" s="444"/>
      <c r="AL208" s="444"/>
      <c r="AM208" s="444"/>
      <c r="AN208" s="444"/>
      <c r="AO208" s="444"/>
      <c r="AP208" s="444"/>
      <c r="AQ208" s="444"/>
      <c r="AR208" s="444"/>
      <c r="AS208" s="444"/>
      <c r="AT208" s="444"/>
      <c r="AU208" s="444"/>
      <c r="AV208" s="444"/>
      <c r="AW208" s="444"/>
      <c r="AX208" s="444"/>
      <c r="AY208" s="445"/>
    </row>
    <row r="209" spans="1:51" ht="21.75" customHeight="1">
      <c r="A209" s="224"/>
      <c r="B209" s="548"/>
      <c r="C209" s="549"/>
      <c r="D209" s="1408" t="s">
        <v>405</v>
      </c>
      <c r="E209" s="1409"/>
      <c r="F209" s="1409"/>
      <c r="G209" s="1409"/>
      <c r="H209" s="1409"/>
      <c r="I209" s="1409"/>
      <c r="J209" s="1409"/>
      <c r="K209" s="1409"/>
      <c r="L209" s="1410"/>
      <c r="M209" s="797">
        <v>0.3</v>
      </c>
      <c r="N209" s="797"/>
      <c r="O209" s="797"/>
      <c r="P209" s="797"/>
      <c r="Q209" s="797"/>
      <c r="R209" s="797"/>
      <c r="S209" s="797">
        <v>0.3</v>
      </c>
      <c r="T209" s="797"/>
      <c r="U209" s="797"/>
      <c r="V209" s="797"/>
      <c r="W209" s="797"/>
      <c r="X209" s="797"/>
      <c r="Y209" s="478"/>
      <c r="Z209" s="479"/>
      <c r="AA209" s="479"/>
      <c r="AB209" s="479"/>
      <c r="AC209" s="479"/>
      <c r="AD209" s="479"/>
      <c r="AE209" s="479"/>
      <c r="AF209" s="479"/>
      <c r="AG209" s="479"/>
      <c r="AH209" s="479"/>
      <c r="AI209" s="479"/>
      <c r="AJ209" s="479"/>
      <c r="AK209" s="479"/>
      <c r="AL209" s="479"/>
      <c r="AM209" s="479"/>
      <c r="AN209" s="479"/>
      <c r="AO209" s="479"/>
      <c r="AP209" s="479"/>
      <c r="AQ209" s="479"/>
      <c r="AR209" s="479"/>
      <c r="AS209" s="479"/>
      <c r="AT209" s="479"/>
      <c r="AU209" s="479"/>
      <c r="AV209" s="479"/>
      <c r="AW209" s="479"/>
      <c r="AX209" s="479"/>
      <c r="AY209" s="480"/>
    </row>
    <row r="210" spans="1:51" ht="21.75" customHeight="1">
      <c r="A210" s="224"/>
      <c r="B210" s="548"/>
      <c r="C210" s="549"/>
      <c r="D210" s="1377" t="s">
        <v>148</v>
      </c>
      <c r="E210" s="1378"/>
      <c r="F210" s="1378"/>
      <c r="G210" s="1378"/>
      <c r="H210" s="1378"/>
      <c r="I210" s="1378"/>
      <c r="J210" s="1378"/>
      <c r="K210" s="1378"/>
      <c r="L210" s="1379"/>
      <c r="M210" s="797">
        <v>0.3</v>
      </c>
      <c r="N210" s="797"/>
      <c r="O210" s="797"/>
      <c r="P210" s="797"/>
      <c r="Q210" s="797"/>
      <c r="R210" s="797"/>
      <c r="S210" s="797">
        <v>0.3</v>
      </c>
      <c r="T210" s="797"/>
      <c r="U210" s="797"/>
      <c r="V210" s="797"/>
      <c r="W210" s="797"/>
      <c r="X210" s="797"/>
      <c r="Y210" s="478"/>
      <c r="Z210" s="479"/>
      <c r="AA210" s="479"/>
      <c r="AB210" s="479"/>
      <c r="AC210" s="479"/>
      <c r="AD210" s="479"/>
      <c r="AE210" s="479"/>
      <c r="AF210" s="479"/>
      <c r="AG210" s="479"/>
      <c r="AH210" s="479"/>
      <c r="AI210" s="479"/>
      <c r="AJ210" s="479"/>
      <c r="AK210" s="479"/>
      <c r="AL210" s="479"/>
      <c r="AM210" s="479"/>
      <c r="AN210" s="479"/>
      <c r="AO210" s="479"/>
      <c r="AP210" s="479"/>
      <c r="AQ210" s="479"/>
      <c r="AR210" s="479"/>
      <c r="AS210" s="479"/>
      <c r="AT210" s="479"/>
      <c r="AU210" s="479"/>
      <c r="AV210" s="479"/>
      <c r="AW210" s="479"/>
      <c r="AX210" s="479"/>
      <c r="AY210" s="480"/>
    </row>
    <row r="211" spans="1:51" ht="21.75" customHeight="1">
      <c r="A211" s="224"/>
      <c r="B211" s="548"/>
      <c r="C211" s="549"/>
      <c r="D211" s="553"/>
      <c r="E211" s="554"/>
      <c r="F211" s="554"/>
      <c r="G211" s="554"/>
      <c r="H211" s="554"/>
      <c r="I211" s="554"/>
      <c r="J211" s="554"/>
      <c r="K211" s="554"/>
      <c r="L211" s="555"/>
      <c r="M211" s="486"/>
      <c r="N211" s="486"/>
      <c r="O211" s="486"/>
      <c r="P211" s="486"/>
      <c r="Q211" s="486"/>
      <c r="R211" s="486"/>
      <c r="S211" s="486"/>
      <c r="T211" s="486"/>
      <c r="U211" s="486"/>
      <c r="V211" s="486"/>
      <c r="W211" s="486"/>
      <c r="X211" s="486"/>
      <c r="Y211" s="478"/>
      <c r="Z211" s="479"/>
      <c r="AA211" s="479"/>
      <c r="AB211" s="479"/>
      <c r="AC211" s="479"/>
      <c r="AD211" s="479"/>
      <c r="AE211" s="479"/>
      <c r="AF211" s="479"/>
      <c r="AG211" s="479"/>
      <c r="AH211" s="479"/>
      <c r="AI211" s="479"/>
      <c r="AJ211" s="479"/>
      <c r="AK211" s="479"/>
      <c r="AL211" s="479"/>
      <c r="AM211" s="479"/>
      <c r="AN211" s="479"/>
      <c r="AO211" s="479"/>
      <c r="AP211" s="479"/>
      <c r="AQ211" s="479"/>
      <c r="AR211" s="479"/>
      <c r="AS211" s="479"/>
      <c r="AT211" s="479"/>
      <c r="AU211" s="479"/>
      <c r="AV211" s="479"/>
      <c r="AW211" s="479"/>
      <c r="AX211" s="479"/>
      <c r="AY211" s="480"/>
    </row>
    <row r="212" spans="1:51" ht="21.75" customHeight="1">
      <c r="A212" s="224"/>
      <c r="B212" s="548"/>
      <c r="C212" s="549"/>
      <c r="D212" s="553"/>
      <c r="E212" s="554"/>
      <c r="F212" s="554"/>
      <c r="G212" s="554"/>
      <c r="H212" s="554"/>
      <c r="I212" s="554"/>
      <c r="J212" s="554"/>
      <c r="K212" s="554"/>
      <c r="L212" s="555"/>
      <c r="M212" s="486"/>
      <c r="N212" s="486"/>
      <c r="O212" s="486"/>
      <c r="P212" s="486"/>
      <c r="Q212" s="486"/>
      <c r="R212" s="486"/>
      <c r="S212" s="486"/>
      <c r="T212" s="486"/>
      <c r="U212" s="486"/>
      <c r="V212" s="486"/>
      <c r="W212" s="486"/>
      <c r="X212" s="486"/>
      <c r="Y212" s="478"/>
      <c r="Z212" s="479"/>
      <c r="AA212" s="479"/>
      <c r="AB212" s="479"/>
      <c r="AC212" s="479"/>
      <c r="AD212" s="479"/>
      <c r="AE212" s="479"/>
      <c r="AF212" s="479"/>
      <c r="AG212" s="479"/>
      <c r="AH212" s="479"/>
      <c r="AI212" s="479"/>
      <c r="AJ212" s="479"/>
      <c r="AK212" s="479"/>
      <c r="AL212" s="479"/>
      <c r="AM212" s="479"/>
      <c r="AN212" s="479"/>
      <c r="AO212" s="479"/>
      <c r="AP212" s="479"/>
      <c r="AQ212" s="479"/>
      <c r="AR212" s="479"/>
      <c r="AS212" s="479"/>
      <c r="AT212" s="479"/>
      <c r="AU212" s="479"/>
      <c r="AV212" s="479"/>
      <c r="AW212" s="479"/>
      <c r="AX212" s="479"/>
      <c r="AY212" s="480"/>
    </row>
    <row r="213" spans="1:51" ht="21.75" customHeight="1">
      <c r="A213" s="224"/>
      <c r="B213" s="548"/>
      <c r="C213" s="549"/>
      <c r="D213" s="553"/>
      <c r="E213" s="554"/>
      <c r="F213" s="554"/>
      <c r="G213" s="554"/>
      <c r="H213" s="554"/>
      <c r="I213" s="554"/>
      <c r="J213" s="554"/>
      <c r="K213" s="554"/>
      <c r="L213" s="555"/>
      <c r="M213" s="486"/>
      <c r="N213" s="486"/>
      <c r="O213" s="486"/>
      <c r="P213" s="486"/>
      <c r="Q213" s="486"/>
      <c r="R213" s="486"/>
      <c r="S213" s="486"/>
      <c r="T213" s="486"/>
      <c r="U213" s="486"/>
      <c r="V213" s="486"/>
      <c r="W213" s="486"/>
      <c r="X213" s="486"/>
      <c r="Y213" s="478"/>
      <c r="Z213" s="479"/>
      <c r="AA213" s="479"/>
      <c r="AB213" s="479"/>
      <c r="AC213" s="479"/>
      <c r="AD213" s="479"/>
      <c r="AE213" s="479"/>
      <c r="AF213" s="479"/>
      <c r="AG213" s="479"/>
      <c r="AH213" s="479"/>
      <c r="AI213" s="479"/>
      <c r="AJ213" s="479"/>
      <c r="AK213" s="479"/>
      <c r="AL213" s="479"/>
      <c r="AM213" s="479"/>
      <c r="AN213" s="479"/>
      <c r="AO213" s="479"/>
      <c r="AP213" s="479"/>
      <c r="AQ213" s="479"/>
      <c r="AR213" s="479"/>
      <c r="AS213" s="479"/>
      <c r="AT213" s="479"/>
      <c r="AU213" s="479"/>
      <c r="AV213" s="479"/>
      <c r="AW213" s="479"/>
      <c r="AX213" s="479"/>
      <c r="AY213" s="480"/>
    </row>
    <row r="214" spans="1:51" ht="21.75" customHeight="1">
      <c r="A214" s="224"/>
      <c r="B214" s="548"/>
      <c r="C214" s="549"/>
      <c r="D214" s="474"/>
      <c r="E214" s="475"/>
      <c r="F214" s="475"/>
      <c r="G214" s="475"/>
      <c r="H214" s="475"/>
      <c r="I214" s="475"/>
      <c r="J214" s="475"/>
      <c r="K214" s="475"/>
      <c r="L214" s="476"/>
      <c r="M214" s="477"/>
      <c r="N214" s="477"/>
      <c r="O214" s="477"/>
      <c r="P214" s="477"/>
      <c r="Q214" s="477"/>
      <c r="R214" s="477"/>
      <c r="S214" s="477"/>
      <c r="T214" s="477"/>
      <c r="U214" s="477"/>
      <c r="V214" s="477"/>
      <c r="W214" s="477"/>
      <c r="X214" s="477"/>
      <c r="Y214" s="478"/>
      <c r="Z214" s="479"/>
      <c r="AA214" s="479"/>
      <c r="AB214" s="479"/>
      <c r="AC214" s="479"/>
      <c r="AD214" s="479"/>
      <c r="AE214" s="479"/>
      <c r="AF214" s="479"/>
      <c r="AG214" s="479"/>
      <c r="AH214" s="479"/>
      <c r="AI214" s="479"/>
      <c r="AJ214" s="479"/>
      <c r="AK214" s="479"/>
      <c r="AL214" s="479"/>
      <c r="AM214" s="479"/>
      <c r="AN214" s="479"/>
      <c r="AO214" s="479"/>
      <c r="AP214" s="479"/>
      <c r="AQ214" s="479"/>
      <c r="AR214" s="479"/>
      <c r="AS214" s="479"/>
      <c r="AT214" s="479"/>
      <c r="AU214" s="479"/>
      <c r="AV214" s="479"/>
      <c r="AW214" s="479"/>
      <c r="AX214" s="479"/>
      <c r="AY214" s="480"/>
    </row>
    <row r="215" spans="1:51" ht="21.75" customHeight="1">
      <c r="A215" s="224"/>
      <c r="B215" s="550"/>
      <c r="C215" s="551"/>
      <c r="D215" s="481" t="s">
        <v>35</v>
      </c>
      <c r="E215" s="327"/>
      <c r="F215" s="327"/>
      <c r="G215" s="327"/>
      <c r="H215" s="327"/>
      <c r="I215" s="327"/>
      <c r="J215" s="327"/>
      <c r="K215" s="327"/>
      <c r="L215" s="328"/>
      <c r="M215" s="482">
        <f>SUM(M208:R214)</f>
        <v>8.6000000000000014</v>
      </c>
      <c r="N215" s="482"/>
      <c r="O215" s="482"/>
      <c r="P215" s="482"/>
      <c r="Q215" s="482"/>
      <c r="R215" s="482"/>
      <c r="S215" s="482">
        <f>SUM(S208:X214)</f>
        <v>8.6000000000000014</v>
      </c>
      <c r="T215" s="482"/>
      <c r="U215" s="482"/>
      <c r="V215" s="482"/>
      <c r="W215" s="482"/>
      <c r="X215" s="482"/>
      <c r="Y215" s="483"/>
      <c r="Z215" s="484"/>
      <c r="AA215" s="484"/>
      <c r="AB215" s="484"/>
      <c r="AC215" s="484"/>
      <c r="AD215" s="484"/>
      <c r="AE215" s="484"/>
      <c r="AF215" s="484"/>
      <c r="AG215" s="484"/>
      <c r="AH215" s="484"/>
      <c r="AI215" s="484"/>
      <c r="AJ215" s="484"/>
      <c r="AK215" s="484"/>
      <c r="AL215" s="484"/>
      <c r="AM215" s="484"/>
      <c r="AN215" s="484"/>
      <c r="AO215" s="484"/>
      <c r="AP215" s="484"/>
      <c r="AQ215" s="484"/>
      <c r="AR215" s="484"/>
      <c r="AS215" s="484"/>
      <c r="AT215" s="484"/>
      <c r="AU215" s="484"/>
      <c r="AV215" s="484"/>
      <c r="AW215" s="484"/>
      <c r="AX215" s="484"/>
      <c r="AY215" s="485"/>
    </row>
    <row r="216" spans="1:51">
      <c r="A216" s="224"/>
      <c r="B216" s="19"/>
      <c r="C216" s="19"/>
      <c r="D216" s="19"/>
      <c r="E216" s="19"/>
      <c r="F216" s="19"/>
      <c r="G216" s="19"/>
      <c r="H216" s="20"/>
      <c r="I216" s="20"/>
      <c r="J216" s="20"/>
      <c r="K216" s="20"/>
      <c r="L216" s="20"/>
      <c r="M216" s="20"/>
      <c r="N216" s="20"/>
      <c r="O216" s="20"/>
      <c r="P216" s="20"/>
      <c r="Q216" s="223"/>
      <c r="R216" s="223"/>
      <c r="S216" s="223"/>
      <c r="T216" s="223"/>
      <c r="U216" s="223"/>
      <c r="V216" s="223"/>
      <c r="W216" s="223"/>
      <c r="X216" s="223"/>
      <c r="Y216" s="223"/>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row>
    <row r="217" spans="1:51" ht="23.25" customHeight="1" thickBot="1">
      <c r="A217" s="8"/>
      <c r="B217" s="689" t="s">
        <v>121</v>
      </c>
      <c r="C217" s="690"/>
      <c r="D217" s="690"/>
      <c r="E217" s="690"/>
      <c r="F217" s="690"/>
      <c r="G217" s="690"/>
      <c r="H217" s="690" t="s">
        <v>403</v>
      </c>
      <c r="I217" s="690"/>
      <c r="J217" s="690"/>
      <c r="K217" s="690"/>
      <c r="L217" s="690"/>
      <c r="M217" s="690"/>
      <c r="N217" s="690"/>
      <c r="O217" s="690"/>
      <c r="P217" s="690"/>
      <c r="Q217" s="690"/>
      <c r="R217" s="690"/>
      <c r="S217" s="690"/>
      <c r="T217" s="690"/>
      <c r="U217" s="690"/>
      <c r="V217" s="690"/>
      <c r="W217" s="690"/>
      <c r="X217" s="690"/>
      <c r="Y217" s="690"/>
      <c r="Z217" s="690"/>
      <c r="AA217" s="690"/>
      <c r="AB217" s="690"/>
      <c r="AC217" s="690"/>
      <c r="AD217" s="690"/>
      <c r="AE217" s="690"/>
      <c r="AF217" s="690"/>
      <c r="AG217" s="690"/>
      <c r="AH217" s="690"/>
      <c r="AI217" s="690"/>
      <c r="AJ217" s="690"/>
      <c r="AK217" s="690"/>
      <c r="AL217" s="690"/>
      <c r="AM217" s="690"/>
      <c r="AN217" s="690"/>
      <c r="AO217" s="690"/>
      <c r="AP217" s="690"/>
      <c r="AQ217" s="690"/>
      <c r="AR217" s="690"/>
      <c r="AS217" s="690"/>
      <c r="AT217" s="690"/>
      <c r="AU217" s="690"/>
      <c r="AV217" s="690"/>
      <c r="AW217" s="690"/>
      <c r="AX217" s="690"/>
      <c r="AY217" s="690"/>
    </row>
    <row r="218" spans="1:51" ht="384.75" customHeight="1">
      <c r="A218" s="13"/>
      <c r="B218" s="667" t="s">
        <v>122</v>
      </c>
      <c r="C218" s="668"/>
      <c r="D218" s="668"/>
      <c r="E218" s="668"/>
      <c r="F218" s="668"/>
      <c r="G218" s="669"/>
      <c r="H218" s="1416" t="s">
        <v>404</v>
      </c>
      <c r="I218" s="1359"/>
      <c r="J218" s="1359"/>
      <c r="K218" s="1359"/>
      <c r="L218" s="1359"/>
      <c r="M218" s="1359"/>
      <c r="N218" s="1359"/>
      <c r="O218" s="1359"/>
      <c r="P218" s="1359"/>
      <c r="Q218" s="1359"/>
      <c r="R218" s="1359"/>
      <c r="S218" s="1359"/>
      <c r="T218" s="1359"/>
      <c r="U218" s="1359"/>
      <c r="V218" s="1359"/>
      <c r="W218" s="1359"/>
      <c r="X218" s="1359"/>
      <c r="Y218" s="1359"/>
      <c r="Z218" s="1359"/>
      <c r="AA218" s="1359"/>
      <c r="AB218" s="1359"/>
      <c r="AC218" s="1359"/>
      <c r="AD218" s="1359"/>
      <c r="AE218" s="1359"/>
      <c r="AF218" s="1359"/>
      <c r="AG218" s="1359"/>
      <c r="AH218" s="1359"/>
      <c r="AI218" s="1359"/>
      <c r="AJ218" s="1359"/>
      <c r="AK218" s="1359"/>
      <c r="AL218" s="1359"/>
      <c r="AM218" s="1359"/>
      <c r="AN218" s="1359"/>
      <c r="AO218" s="1359"/>
      <c r="AP218" s="1359"/>
      <c r="AQ218" s="1359"/>
      <c r="AR218" s="1359"/>
      <c r="AS218" s="1359"/>
      <c r="AT218" s="1359"/>
      <c r="AU218" s="1359"/>
      <c r="AV218" s="1359"/>
      <c r="AW218" s="1359"/>
      <c r="AX218" s="1359"/>
      <c r="AY218" s="1360"/>
    </row>
    <row r="219" spans="1:51" ht="348" customHeight="1">
      <c r="A219" s="224"/>
      <c r="B219" s="394"/>
      <c r="C219" s="395"/>
      <c r="D219" s="395"/>
      <c r="E219" s="395"/>
      <c r="F219" s="395"/>
      <c r="G219" s="396"/>
      <c r="H219" s="1361"/>
      <c r="I219" s="1010"/>
      <c r="J219" s="1010"/>
      <c r="K219" s="1010"/>
      <c r="L219" s="1010"/>
      <c r="M219" s="1010"/>
      <c r="N219" s="1010"/>
      <c r="O219" s="1010"/>
      <c r="P219" s="1010"/>
      <c r="Q219" s="1010"/>
      <c r="R219" s="1010"/>
      <c r="S219" s="1010"/>
      <c r="T219" s="1010"/>
      <c r="U219" s="1010"/>
      <c r="V219" s="1010"/>
      <c r="W219" s="1010"/>
      <c r="X219" s="1010"/>
      <c r="Y219" s="1010"/>
      <c r="Z219" s="1010"/>
      <c r="AA219" s="1010"/>
      <c r="AB219" s="1010"/>
      <c r="AC219" s="1010"/>
      <c r="AD219" s="1010"/>
      <c r="AE219" s="1010"/>
      <c r="AF219" s="1010"/>
      <c r="AG219" s="1010"/>
      <c r="AH219" s="1010"/>
      <c r="AI219" s="1010"/>
      <c r="AJ219" s="1010"/>
      <c r="AK219" s="1010"/>
      <c r="AL219" s="1010"/>
      <c r="AM219" s="1010"/>
      <c r="AN219" s="1010"/>
      <c r="AO219" s="1010"/>
      <c r="AP219" s="1010"/>
      <c r="AQ219" s="1010"/>
      <c r="AR219" s="1010"/>
      <c r="AS219" s="1010"/>
      <c r="AT219" s="1010"/>
      <c r="AU219" s="1010"/>
      <c r="AV219" s="1010"/>
      <c r="AW219" s="1010"/>
      <c r="AX219" s="1010"/>
      <c r="AY219" s="1362"/>
    </row>
    <row r="220" spans="1:51" ht="165" customHeight="1" thickBot="1">
      <c r="A220" s="224"/>
      <c r="B220" s="670"/>
      <c r="C220" s="671"/>
      <c r="D220" s="671"/>
      <c r="E220" s="671"/>
      <c r="F220" s="671"/>
      <c r="G220" s="672"/>
      <c r="H220" s="1363"/>
      <c r="I220" s="1364"/>
      <c r="J220" s="1364"/>
      <c r="K220" s="1364"/>
      <c r="L220" s="1364"/>
      <c r="M220" s="1364"/>
      <c r="N220" s="1364"/>
      <c r="O220" s="1364"/>
      <c r="P220" s="1364"/>
      <c r="Q220" s="1364"/>
      <c r="R220" s="1364"/>
      <c r="S220" s="1364"/>
      <c r="T220" s="1364"/>
      <c r="U220" s="1364"/>
      <c r="V220" s="1364"/>
      <c r="W220" s="1364"/>
      <c r="X220" s="1364"/>
      <c r="Y220" s="1364"/>
      <c r="Z220" s="1364"/>
      <c r="AA220" s="1364"/>
      <c r="AB220" s="1364"/>
      <c r="AC220" s="1364"/>
      <c r="AD220" s="1364"/>
      <c r="AE220" s="1364"/>
      <c r="AF220" s="1364"/>
      <c r="AG220" s="1364"/>
      <c r="AH220" s="1364"/>
      <c r="AI220" s="1364"/>
      <c r="AJ220" s="1364"/>
      <c r="AK220" s="1364"/>
      <c r="AL220" s="1364"/>
      <c r="AM220" s="1364"/>
      <c r="AN220" s="1364"/>
      <c r="AO220" s="1364"/>
      <c r="AP220" s="1364"/>
      <c r="AQ220" s="1364"/>
      <c r="AR220" s="1364"/>
      <c r="AS220" s="1364"/>
      <c r="AT220" s="1364"/>
      <c r="AU220" s="1364"/>
      <c r="AV220" s="1364"/>
      <c r="AW220" s="1364"/>
      <c r="AX220" s="1364"/>
      <c r="AY220" s="1365"/>
    </row>
    <row r="221" spans="1:51" ht="41.25" customHeight="1">
      <c r="A221" s="224"/>
      <c r="B221" s="19"/>
      <c r="C221" s="19"/>
      <c r="D221" s="19"/>
      <c r="E221" s="19"/>
      <c r="F221" s="19"/>
      <c r="G221" s="19"/>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row>
    <row r="222" spans="1:51" ht="30" customHeight="1" thickBot="1">
      <c r="A222" s="224"/>
      <c r="B222" s="307" t="s">
        <v>121</v>
      </c>
      <c r="C222" s="307"/>
      <c r="D222" s="307"/>
      <c r="E222" s="307"/>
      <c r="F222" s="308"/>
      <c r="G222" s="308"/>
      <c r="H222" s="309" t="s">
        <v>1561</v>
      </c>
      <c r="I222" s="309"/>
      <c r="J222" s="309"/>
      <c r="K222" s="309"/>
      <c r="L222" s="309"/>
      <c r="M222" s="309"/>
      <c r="N222" s="309"/>
      <c r="O222" s="309"/>
      <c r="P222" s="309"/>
      <c r="Q222" s="309"/>
      <c r="R222" s="309"/>
      <c r="S222" s="309"/>
      <c r="T222" s="309"/>
      <c r="U222" s="309"/>
      <c r="V222" s="309"/>
      <c r="W222" s="309"/>
      <c r="X222" s="309"/>
      <c r="Y222" s="309"/>
      <c r="Z222" s="309"/>
      <c r="AA222" s="309"/>
      <c r="AB222" s="309"/>
      <c r="AC222" s="309"/>
      <c r="AD222" s="309"/>
      <c r="AE222" s="309"/>
      <c r="AF222" s="309"/>
      <c r="AG222" s="309"/>
      <c r="AH222" s="309"/>
      <c r="AI222" s="309"/>
      <c r="AJ222" s="309"/>
      <c r="AK222" s="309"/>
      <c r="AL222" s="309"/>
      <c r="AM222" s="309"/>
      <c r="AN222" s="309"/>
      <c r="AO222" s="309"/>
      <c r="AP222" s="309"/>
      <c r="AQ222" s="309"/>
      <c r="AR222" s="309"/>
      <c r="AS222" s="309"/>
      <c r="AT222" s="309"/>
      <c r="AU222" s="309"/>
      <c r="AV222" s="309"/>
      <c r="AW222" s="309"/>
      <c r="AX222" s="309"/>
      <c r="AY222" s="309"/>
    </row>
    <row r="223" spans="1:51" ht="24.75" customHeight="1">
      <c r="A223" s="224"/>
      <c r="B223" s="310" t="s">
        <v>140</v>
      </c>
      <c r="C223" s="311"/>
      <c r="D223" s="311"/>
      <c r="E223" s="311"/>
      <c r="F223" s="311"/>
      <c r="G223" s="312"/>
      <c r="H223" s="319" t="s">
        <v>1587</v>
      </c>
      <c r="I223" s="320"/>
      <c r="J223" s="320"/>
      <c r="K223" s="320"/>
      <c r="L223" s="320"/>
      <c r="M223" s="320"/>
      <c r="N223" s="320"/>
      <c r="O223" s="320"/>
      <c r="P223" s="320"/>
      <c r="Q223" s="320"/>
      <c r="R223" s="320"/>
      <c r="S223" s="320"/>
      <c r="T223" s="320"/>
      <c r="U223" s="320"/>
      <c r="V223" s="320"/>
      <c r="W223" s="320"/>
      <c r="X223" s="320"/>
      <c r="Y223" s="320"/>
      <c r="Z223" s="320"/>
      <c r="AA223" s="320"/>
      <c r="AB223" s="320"/>
      <c r="AC223" s="321"/>
      <c r="AD223" s="319" t="s">
        <v>1575</v>
      </c>
      <c r="AE223" s="320"/>
      <c r="AF223" s="320"/>
      <c r="AG223" s="320"/>
      <c r="AH223" s="320"/>
      <c r="AI223" s="320"/>
      <c r="AJ223" s="320"/>
      <c r="AK223" s="320"/>
      <c r="AL223" s="320"/>
      <c r="AM223" s="320"/>
      <c r="AN223" s="320"/>
      <c r="AO223" s="320"/>
      <c r="AP223" s="320"/>
      <c r="AQ223" s="320"/>
      <c r="AR223" s="320"/>
      <c r="AS223" s="320"/>
      <c r="AT223" s="320"/>
      <c r="AU223" s="320"/>
      <c r="AV223" s="320"/>
      <c r="AW223" s="320"/>
      <c r="AX223" s="320"/>
      <c r="AY223" s="322"/>
    </row>
    <row r="224" spans="1:51" ht="24.75" customHeight="1">
      <c r="A224" s="224"/>
      <c r="B224" s="313"/>
      <c r="C224" s="314"/>
      <c r="D224" s="314"/>
      <c r="E224" s="314"/>
      <c r="F224" s="314"/>
      <c r="G224" s="315"/>
      <c r="H224" s="326" t="s">
        <v>60</v>
      </c>
      <c r="I224" s="327"/>
      <c r="J224" s="327"/>
      <c r="K224" s="327"/>
      <c r="L224" s="328"/>
      <c r="M224" s="329" t="s">
        <v>143</v>
      </c>
      <c r="N224" s="327"/>
      <c r="O224" s="327"/>
      <c r="P224" s="327"/>
      <c r="Q224" s="327"/>
      <c r="R224" s="327"/>
      <c r="S224" s="327"/>
      <c r="T224" s="327"/>
      <c r="U224" s="327"/>
      <c r="V224" s="327"/>
      <c r="W224" s="327"/>
      <c r="X224" s="327"/>
      <c r="Y224" s="328"/>
      <c r="Z224" s="323" t="s">
        <v>144</v>
      </c>
      <c r="AA224" s="324"/>
      <c r="AB224" s="324"/>
      <c r="AC224" s="325"/>
      <c r="AD224" s="326" t="s">
        <v>60</v>
      </c>
      <c r="AE224" s="327"/>
      <c r="AF224" s="327"/>
      <c r="AG224" s="327"/>
      <c r="AH224" s="328"/>
      <c r="AI224" s="329" t="s">
        <v>143</v>
      </c>
      <c r="AJ224" s="327"/>
      <c r="AK224" s="327"/>
      <c r="AL224" s="327"/>
      <c r="AM224" s="327"/>
      <c r="AN224" s="327"/>
      <c r="AO224" s="327"/>
      <c r="AP224" s="327"/>
      <c r="AQ224" s="327"/>
      <c r="AR224" s="327"/>
      <c r="AS224" s="327"/>
      <c r="AT224" s="327"/>
      <c r="AU224" s="328"/>
      <c r="AV224" s="323" t="s">
        <v>144</v>
      </c>
      <c r="AW224" s="324"/>
      <c r="AX224" s="324"/>
      <c r="AY224" s="330"/>
    </row>
    <row r="225" spans="1:51" ht="24.75" customHeight="1">
      <c r="A225" s="224"/>
      <c r="B225" s="313"/>
      <c r="C225" s="314"/>
      <c r="D225" s="314"/>
      <c r="E225" s="314"/>
      <c r="F225" s="314"/>
      <c r="G225" s="315"/>
      <c r="H225" s="703"/>
      <c r="I225" s="600"/>
      <c r="J225" s="600"/>
      <c r="K225" s="600"/>
      <c r="L225" s="601"/>
      <c r="M225" s="704"/>
      <c r="N225" s="705"/>
      <c r="O225" s="705"/>
      <c r="P225" s="705"/>
      <c r="Q225" s="705"/>
      <c r="R225" s="705"/>
      <c r="S225" s="705"/>
      <c r="T225" s="705"/>
      <c r="U225" s="705"/>
      <c r="V225" s="705"/>
      <c r="W225" s="705"/>
      <c r="X225" s="705"/>
      <c r="Y225" s="706"/>
      <c r="Z225" s="694"/>
      <c r="AA225" s="695"/>
      <c r="AB225" s="695"/>
      <c r="AC225" s="921"/>
      <c r="AD225" s="703"/>
      <c r="AE225" s="600"/>
      <c r="AF225" s="600"/>
      <c r="AG225" s="600"/>
      <c r="AH225" s="601"/>
      <c r="AI225" s="704"/>
      <c r="AJ225" s="705"/>
      <c r="AK225" s="705"/>
      <c r="AL225" s="705"/>
      <c r="AM225" s="705"/>
      <c r="AN225" s="705"/>
      <c r="AO225" s="705"/>
      <c r="AP225" s="705"/>
      <c r="AQ225" s="705"/>
      <c r="AR225" s="705"/>
      <c r="AS225" s="705"/>
      <c r="AT225" s="705"/>
      <c r="AU225" s="706"/>
      <c r="AV225" s="694"/>
      <c r="AW225" s="695"/>
      <c r="AX225" s="695"/>
      <c r="AY225" s="696"/>
    </row>
    <row r="226" spans="1:51" ht="24.75" customHeight="1">
      <c r="A226" s="224"/>
      <c r="B226" s="313"/>
      <c r="C226" s="314"/>
      <c r="D226" s="314"/>
      <c r="E226" s="314"/>
      <c r="F226" s="314"/>
      <c r="G226" s="315"/>
      <c r="H226" s="341"/>
      <c r="I226" s="342"/>
      <c r="J226" s="342"/>
      <c r="K226" s="342"/>
      <c r="L226" s="343"/>
      <c r="M226" s="346"/>
      <c r="N226" s="347"/>
      <c r="O226" s="347"/>
      <c r="P226" s="347"/>
      <c r="Q226" s="347"/>
      <c r="R226" s="347"/>
      <c r="S226" s="347"/>
      <c r="T226" s="347"/>
      <c r="U226" s="347"/>
      <c r="V226" s="347"/>
      <c r="W226" s="347"/>
      <c r="X226" s="347"/>
      <c r="Y226" s="348"/>
      <c r="Z226" s="697"/>
      <c r="AA226" s="698"/>
      <c r="AB226" s="698"/>
      <c r="AC226" s="720"/>
      <c r="AD226" s="341"/>
      <c r="AE226" s="342"/>
      <c r="AF226" s="342"/>
      <c r="AG226" s="342"/>
      <c r="AH226" s="343"/>
      <c r="AI226" s="346"/>
      <c r="AJ226" s="347"/>
      <c r="AK226" s="347"/>
      <c r="AL226" s="347"/>
      <c r="AM226" s="347"/>
      <c r="AN226" s="347"/>
      <c r="AO226" s="347"/>
      <c r="AP226" s="347"/>
      <c r="AQ226" s="347"/>
      <c r="AR226" s="347"/>
      <c r="AS226" s="347"/>
      <c r="AT226" s="347"/>
      <c r="AU226" s="348"/>
      <c r="AV226" s="697"/>
      <c r="AW226" s="698"/>
      <c r="AX226" s="698"/>
      <c r="AY226" s="699"/>
    </row>
    <row r="227" spans="1:51" ht="24.75" customHeight="1">
      <c r="A227" s="224"/>
      <c r="B227" s="313"/>
      <c r="C227" s="314"/>
      <c r="D227" s="314"/>
      <c r="E227" s="314"/>
      <c r="F227" s="314"/>
      <c r="G227" s="315"/>
      <c r="H227" s="341"/>
      <c r="I227" s="342"/>
      <c r="J227" s="342"/>
      <c r="K227" s="342"/>
      <c r="L227" s="343"/>
      <c r="M227" s="346"/>
      <c r="N227" s="347"/>
      <c r="O227" s="347"/>
      <c r="P227" s="347"/>
      <c r="Q227" s="347"/>
      <c r="R227" s="347"/>
      <c r="S227" s="347"/>
      <c r="T227" s="347"/>
      <c r="U227" s="347"/>
      <c r="V227" s="347"/>
      <c r="W227" s="347"/>
      <c r="X227" s="347"/>
      <c r="Y227" s="348"/>
      <c r="Z227" s="697"/>
      <c r="AA227" s="698"/>
      <c r="AB227" s="698"/>
      <c r="AC227" s="720"/>
      <c r="AD227" s="341"/>
      <c r="AE227" s="342"/>
      <c r="AF227" s="342"/>
      <c r="AG227" s="342"/>
      <c r="AH227" s="343"/>
      <c r="AI227" s="346"/>
      <c r="AJ227" s="347"/>
      <c r="AK227" s="347"/>
      <c r="AL227" s="347"/>
      <c r="AM227" s="347"/>
      <c r="AN227" s="347"/>
      <c r="AO227" s="347"/>
      <c r="AP227" s="347"/>
      <c r="AQ227" s="347"/>
      <c r="AR227" s="347"/>
      <c r="AS227" s="347"/>
      <c r="AT227" s="347"/>
      <c r="AU227" s="348"/>
      <c r="AV227" s="697"/>
      <c r="AW227" s="698"/>
      <c r="AX227" s="698"/>
      <c r="AY227" s="699"/>
    </row>
    <row r="228" spans="1:51" ht="24.75" customHeight="1">
      <c r="A228" s="224"/>
      <c r="B228" s="313"/>
      <c r="C228" s="314"/>
      <c r="D228" s="314"/>
      <c r="E228" s="314"/>
      <c r="F228" s="314"/>
      <c r="G228" s="315"/>
      <c r="H228" s="341"/>
      <c r="I228" s="342"/>
      <c r="J228" s="342"/>
      <c r="K228" s="342"/>
      <c r="L228" s="343"/>
      <c r="M228" s="346"/>
      <c r="N228" s="347"/>
      <c r="O228" s="347"/>
      <c r="P228" s="347"/>
      <c r="Q228" s="347"/>
      <c r="R228" s="347"/>
      <c r="S228" s="347"/>
      <c r="T228" s="347"/>
      <c r="U228" s="347"/>
      <c r="V228" s="347"/>
      <c r="W228" s="347"/>
      <c r="X228" s="347"/>
      <c r="Y228" s="348"/>
      <c r="Z228" s="697"/>
      <c r="AA228" s="698"/>
      <c r="AB228" s="698"/>
      <c r="AC228" s="720"/>
      <c r="AD228" s="341"/>
      <c r="AE228" s="342"/>
      <c r="AF228" s="342"/>
      <c r="AG228" s="342"/>
      <c r="AH228" s="343"/>
      <c r="AI228" s="346"/>
      <c r="AJ228" s="347"/>
      <c r="AK228" s="347"/>
      <c r="AL228" s="347"/>
      <c r="AM228" s="347"/>
      <c r="AN228" s="347"/>
      <c r="AO228" s="347"/>
      <c r="AP228" s="347"/>
      <c r="AQ228" s="347"/>
      <c r="AR228" s="347"/>
      <c r="AS228" s="347"/>
      <c r="AT228" s="347"/>
      <c r="AU228" s="348"/>
      <c r="AV228" s="697"/>
      <c r="AW228" s="698"/>
      <c r="AX228" s="698"/>
      <c r="AY228" s="699"/>
    </row>
    <row r="229" spans="1:51" ht="24.75" customHeight="1">
      <c r="A229" s="224"/>
      <c r="B229" s="313"/>
      <c r="C229" s="314"/>
      <c r="D229" s="314"/>
      <c r="E229" s="314"/>
      <c r="F229" s="314"/>
      <c r="G229" s="315"/>
      <c r="H229" s="341"/>
      <c r="I229" s="342"/>
      <c r="J229" s="342"/>
      <c r="K229" s="342"/>
      <c r="L229" s="343"/>
      <c r="M229" s="346" t="s">
        <v>1588</v>
      </c>
      <c r="N229" s="347"/>
      <c r="O229" s="347"/>
      <c r="P229" s="347"/>
      <c r="Q229" s="347"/>
      <c r="R229" s="347"/>
      <c r="S229" s="347"/>
      <c r="T229" s="347"/>
      <c r="U229" s="347"/>
      <c r="V229" s="347"/>
      <c r="W229" s="347"/>
      <c r="X229" s="347"/>
      <c r="Y229" s="348"/>
      <c r="Z229" s="697"/>
      <c r="AA229" s="698"/>
      <c r="AB229" s="698"/>
      <c r="AC229" s="698"/>
      <c r="AD229" s="341"/>
      <c r="AE229" s="342"/>
      <c r="AF229" s="342"/>
      <c r="AG229" s="342"/>
      <c r="AH229" s="343"/>
      <c r="AI229" s="346"/>
      <c r="AJ229" s="347"/>
      <c r="AK229" s="347"/>
      <c r="AL229" s="347"/>
      <c r="AM229" s="347"/>
      <c r="AN229" s="347"/>
      <c r="AO229" s="347"/>
      <c r="AP229" s="347"/>
      <c r="AQ229" s="347"/>
      <c r="AR229" s="347"/>
      <c r="AS229" s="347"/>
      <c r="AT229" s="347"/>
      <c r="AU229" s="348"/>
      <c r="AV229" s="697"/>
      <c r="AW229" s="698"/>
      <c r="AX229" s="698"/>
      <c r="AY229" s="699"/>
    </row>
    <row r="230" spans="1:51" ht="24.75" customHeight="1">
      <c r="A230" s="224"/>
      <c r="B230" s="313"/>
      <c r="C230" s="314"/>
      <c r="D230" s="314"/>
      <c r="E230" s="314"/>
      <c r="F230" s="314"/>
      <c r="G230" s="315"/>
      <c r="H230" s="341"/>
      <c r="I230" s="342"/>
      <c r="J230" s="342"/>
      <c r="K230" s="342"/>
      <c r="L230" s="343"/>
      <c r="M230" s="346"/>
      <c r="N230" s="347"/>
      <c r="O230" s="347"/>
      <c r="P230" s="347"/>
      <c r="Q230" s="347"/>
      <c r="R230" s="347"/>
      <c r="S230" s="347"/>
      <c r="T230" s="347"/>
      <c r="U230" s="347"/>
      <c r="V230" s="347"/>
      <c r="W230" s="347"/>
      <c r="X230" s="347"/>
      <c r="Y230" s="348"/>
      <c r="Z230" s="697"/>
      <c r="AA230" s="698"/>
      <c r="AB230" s="698"/>
      <c r="AC230" s="698"/>
      <c r="AD230" s="341"/>
      <c r="AE230" s="342"/>
      <c r="AF230" s="342"/>
      <c r="AG230" s="342"/>
      <c r="AH230" s="343"/>
      <c r="AI230" s="346"/>
      <c r="AJ230" s="347"/>
      <c r="AK230" s="347"/>
      <c r="AL230" s="347"/>
      <c r="AM230" s="347"/>
      <c r="AN230" s="347"/>
      <c r="AO230" s="347"/>
      <c r="AP230" s="347"/>
      <c r="AQ230" s="347"/>
      <c r="AR230" s="347"/>
      <c r="AS230" s="347"/>
      <c r="AT230" s="347"/>
      <c r="AU230" s="348"/>
      <c r="AV230" s="697"/>
      <c r="AW230" s="698"/>
      <c r="AX230" s="698"/>
      <c r="AY230" s="699"/>
    </row>
    <row r="231" spans="1:51" ht="24.75" customHeight="1">
      <c r="A231" s="224"/>
      <c r="B231" s="313"/>
      <c r="C231" s="314"/>
      <c r="D231" s="314"/>
      <c r="E231" s="314"/>
      <c r="F231" s="314"/>
      <c r="G231" s="315"/>
      <c r="H231" s="341"/>
      <c r="I231" s="342"/>
      <c r="J231" s="342"/>
      <c r="K231" s="342"/>
      <c r="L231" s="343"/>
      <c r="M231" s="346"/>
      <c r="N231" s="347"/>
      <c r="O231" s="347"/>
      <c r="P231" s="347"/>
      <c r="Q231" s="347"/>
      <c r="R231" s="347"/>
      <c r="S231" s="347"/>
      <c r="T231" s="347"/>
      <c r="U231" s="347"/>
      <c r="V231" s="347"/>
      <c r="W231" s="347"/>
      <c r="X231" s="347"/>
      <c r="Y231" s="348"/>
      <c r="Z231" s="697"/>
      <c r="AA231" s="698"/>
      <c r="AB231" s="698"/>
      <c r="AC231" s="698"/>
      <c r="AD231" s="341"/>
      <c r="AE231" s="342"/>
      <c r="AF231" s="342"/>
      <c r="AG231" s="342"/>
      <c r="AH231" s="343"/>
      <c r="AI231" s="346"/>
      <c r="AJ231" s="347"/>
      <c r="AK231" s="347"/>
      <c r="AL231" s="347"/>
      <c r="AM231" s="347"/>
      <c r="AN231" s="347"/>
      <c r="AO231" s="347"/>
      <c r="AP231" s="347"/>
      <c r="AQ231" s="347"/>
      <c r="AR231" s="347"/>
      <c r="AS231" s="347"/>
      <c r="AT231" s="347"/>
      <c r="AU231" s="348"/>
      <c r="AV231" s="697"/>
      <c r="AW231" s="698"/>
      <c r="AX231" s="698"/>
      <c r="AY231" s="699"/>
    </row>
    <row r="232" spans="1:51" ht="24.75" customHeight="1">
      <c r="A232" s="224"/>
      <c r="B232" s="313"/>
      <c r="C232" s="314"/>
      <c r="D232" s="314"/>
      <c r="E232" s="314"/>
      <c r="F232" s="314"/>
      <c r="G232" s="315"/>
      <c r="H232" s="642"/>
      <c r="I232" s="595"/>
      <c r="J232" s="595"/>
      <c r="K232" s="595"/>
      <c r="L232" s="596"/>
      <c r="M232" s="643"/>
      <c r="N232" s="644"/>
      <c r="O232" s="644"/>
      <c r="P232" s="644"/>
      <c r="Q232" s="644"/>
      <c r="R232" s="644"/>
      <c r="S232" s="644"/>
      <c r="T232" s="644"/>
      <c r="U232" s="644"/>
      <c r="V232" s="644"/>
      <c r="W232" s="644"/>
      <c r="X232" s="644"/>
      <c r="Y232" s="645"/>
      <c r="Z232" s="646"/>
      <c r="AA232" s="647"/>
      <c r="AB232" s="647"/>
      <c r="AC232" s="647"/>
      <c r="AD232" s="642"/>
      <c r="AE232" s="595"/>
      <c r="AF232" s="595"/>
      <c r="AG232" s="595"/>
      <c r="AH232" s="596"/>
      <c r="AI232" s="643"/>
      <c r="AJ232" s="644"/>
      <c r="AK232" s="644"/>
      <c r="AL232" s="644"/>
      <c r="AM232" s="644"/>
      <c r="AN232" s="644"/>
      <c r="AO232" s="644"/>
      <c r="AP232" s="644"/>
      <c r="AQ232" s="644"/>
      <c r="AR232" s="644"/>
      <c r="AS232" s="644"/>
      <c r="AT232" s="644"/>
      <c r="AU232" s="645"/>
      <c r="AV232" s="646"/>
      <c r="AW232" s="647"/>
      <c r="AX232" s="647"/>
      <c r="AY232" s="648"/>
    </row>
    <row r="233" spans="1:51" ht="24.75" customHeight="1">
      <c r="A233" s="224"/>
      <c r="B233" s="313"/>
      <c r="C233" s="314"/>
      <c r="D233" s="314"/>
      <c r="E233" s="314"/>
      <c r="F233" s="314"/>
      <c r="G233" s="315"/>
      <c r="H233" s="716" t="s">
        <v>35</v>
      </c>
      <c r="I233" s="368"/>
      <c r="J233" s="368"/>
      <c r="K233" s="368"/>
      <c r="L233" s="368"/>
      <c r="M233" s="717"/>
      <c r="N233" s="718"/>
      <c r="O233" s="718"/>
      <c r="P233" s="718"/>
      <c r="Q233" s="718"/>
      <c r="R233" s="718"/>
      <c r="S233" s="718"/>
      <c r="T233" s="718"/>
      <c r="U233" s="718"/>
      <c r="V233" s="718"/>
      <c r="W233" s="718"/>
      <c r="X233" s="718"/>
      <c r="Y233" s="719"/>
      <c r="Z233" s="639">
        <f>SUM(Z225:AC232)</f>
        <v>0</v>
      </c>
      <c r="AA233" s="640"/>
      <c r="AB233" s="640"/>
      <c r="AC233" s="736"/>
      <c r="AD233" s="716" t="s">
        <v>35</v>
      </c>
      <c r="AE233" s="368"/>
      <c r="AF233" s="368"/>
      <c r="AG233" s="368"/>
      <c r="AH233" s="368"/>
      <c r="AI233" s="717"/>
      <c r="AJ233" s="718"/>
      <c r="AK233" s="718"/>
      <c r="AL233" s="718"/>
      <c r="AM233" s="718"/>
      <c r="AN233" s="718"/>
      <c r="AO233" s="718"/>
      <c r="AP233" s="718"/>
      <c r="AQ233" s="718"/>
      <c r="AR233" s="718"/>
      <c r="AS233" s="718"/>
      <c r="AT233" s="718"/>
      <c r="AU233" s="719"/>
      <c r="AV233" s="639">
        <f>SUM(AV225:AY232)</f>
        <v>0</v>
      </c>
      <c r="AW233" s="640"/>
      <c r="AX233" s="640"/>
      <c r="AY233" s="641"/>
    </row>
    <row r="234" spans="1:51" ht="25.15" customHeight="1">
      <c r="A234" s="224"/>
      <c r="B234" s="313"/>
      <c r="C234" s="314"/>
      <c r="D234" s="314"/>
      <c r="E234" s="314"/>
      <c r="F234" s="314"/>
      <c r="G234" s="315"/>
      <c r="H234" s="721" t="s">
        <v>1589</v>
      </c>
      <c r="I234" s="724"/>
      <c r="J234" s="724"/>
      <c r="K234" s="724"/>
      <c r="L234" s="724"/>
      <c r="M234" s="724"/>
      <c r="N234" s="724"/>
      <c r="O234" s="724"/>
      <c r="P234" s="724"/>
      <c r="Q234" s="724"/>
      <c r="R234" s="724"/>
      <c r="S234" s="724"/>
      <c r="T234" s="724"/>
      <c r="U234" s="724"/>
      <c r="V234" s="724"/>
      <c r="W234" s="724"/>
      <c r="X234" s="724"/>
      <c r="Y234" s="724"/>
      <c r="Z234" s="724"/>
      <c r="AA234" s="724"/>
      <c r="AB234" s="724"/>
      <c r="AC234" s="737"/>
      <c r="AD234" s="721" t="s">
        <v>1577</v>
      </c>
      <c r="AE234" s="724"/>
      <c r="AF234" s="724"/>
      <c r="AG234" s="724"/>
      <c r="AH234" s="724"/>
      <c r="AI234" s="724"/>
      <c r="AJ234" s="724"/>
      <c r="AK234" s="724"/>
      <c r="AL234" s="724"/>
      <c r="AM234" s="724"/>
      <c r="AN234" s="724"/>
      <c r="AO234" s="724"/>
      <c r="AP234" s="724"/>
      <c r="AQ234" s="724"/>
      <c r="AR234" s="724"/>
      <c r="AS234" s="724"/>
      <c r="AT234" s="724"/>
      <c r="AU234" s="724"/>
      <c r="AV234" s="724"/>
      <c r="AW234" s="724"/>
      <c r="AX234" s="724"/>
      <c r="AY234" s="725"/>
    </row>
    <row r="235" spans="1:51" ht="25.5" customHeight="1">
      <c r="A235" s="224"/>
      <c r="B235" s="313"/>
      <c r="C235" s="314"/>
      <c r="D235" s="314"/>
      <c r="E235" s="314"/>
      <c r="F235" s="314"/>
      <c r="G235" s="315"/>
      <c r="H235" s="726" t="s">
        <v>60</v>
      </c>
      <c r="I235" s="519"/>
      <c r="J235" s="519"/>
      <c r="K235" s="519"/>
      <c r="L235" s="519"/>
      <c r="M235" s="329" t="s">
        <v>143</v>
      </c>
      <c r="N235" s="290"/>
      <c r="O235" s="290"/>
      <c r="P235" s="290"/>
      <c r="Q235" s="290"/>
      <c r="R235" s="290"/>
      <c r="S235" s="290"/>
      <c r="T235" s="290"/>
      <c r="U235" s="290"/>
      <c r="V235" s="290"/>
      <c r="W235" s="290"/>
      <c r="X235" s="290"/>
      <c r="Y235" s="731"/>
      <c r="Z235" s="323" t="s">
        <v>144</v>
      </c>
      <c r="AA235" s="732"/>
      <c r="AB235" s="732"/>
      <c r="AC235" s="738"/>
      <c r="AD235" s="726" t="s">
        <v>60</v>
      </c>
      <c r="AE235" s="519"/>
      <c r="AF235" s="519"/>
      <c r="AG235" s="519"/>
      <c r="AH235" s="519"/>
      <c r="AI235" s="329" t="s">
        <v>143</v>
      </c>
      <c r="AJ235" s="290"/>
      <c r="AK235" s="290"/>
      <c r="AL235" s="290"/>
      <c r="AM235" s="290"/>
      <c r="AN235" s="290"/>
      <c r="AO235" s="290"/>
      <c r="AP235" s="290"/>
      <c r="AQ235" s="290"/>
      <c r="AR235" s="290"/>
      <c r="AS235" s="290"/>
      <c r="AT235" s="290"/>
      <c r="AU235" s="731"/>
      <c r="AV235" s="323" t="s">
        <v>144</v>
      </c>
      <c r="AW235" s="732"/>
      <c r="AX235" s="732"/>
      <c r="AY235" s="733"/>
    </row>
    <row r="236" spans="1:51" ht="24.75" customHeight="1">
      <c r="A236" s="224"/>
      <c r="B236" s="313"/>
      <c r="C236" s="314"/>
      <c r="D236" s="314"/>
      <c r="E236" s="314"/>
      <c r="F236" s="314"/>
      <c r="G236" s="315"/>
      <c r="H236" s="703"/>
      <c r="I236" s="600"/>
      <c r="J236" s="600"/>
      <c r="K236" s="600"/>
      <c r="L236" s="601"/>
      <c r="M236" s="704"/>
      <c r="N236" s="734"/>
      <c r="O236" s="734"/>
      <c r="P236" s="734"/>
      <c r="Q236" s="734"/>
      <c r="R236" s="734"/>
      <c r="S236" s="734"/>
      <c r="T236" s="734"/>
      <c r="U236" s="734"/>
      <c r="V236" s="734"/>
      <c r="W236" s="734"/>
      <c r="X236" s="734"/>
      <c r="Y236" s="735"/>
      <c r="Z236" s="694"/>
      <c r="AA236" s="695"/>
      <c r="AB236" s="695"/>
      <c r="AC236" s="739"/>
      <c r="AD236" s="703"/>
      <c r="AE236" s="600"/>
      <c r="AF236" s="600"/>
      <c r="AG236" s="600"/>
      <c r="AH236" s="601"/>
      <c r="AI236" s="704"/>
      <c r="AJ236" s="734"/>
      <c r="AK236" s="734"/>
      <c r="AL236" s="734"/>
      <c r="AM236" s="734"/>
      <c r="AN236" s="734"/>
      <c r="AO236" s="734"/>
      <c r="AP236" s="734"/>
      <c r="AQ236" s="734"/>
      <c r="AR236" s="734"/>
      <c r="AS236" s="734"/>
      <c r="AT236" s="734"/>
      <c r="AU236" s="735"/>
      <c r="AV236" s="694"/>
      <c r="AW236" s="695"/>
      <c r="AX236" s="695"/>
      <c r="AY236" s="696"/>
    </row>
    <row r="237" spans="1:51" ht="24.75" customHeight="1">
      <c r="A237" s="224"/>
      <c r="B237" s="313"/>
      <c r="C237" s="314"/>
      <c r="D237" s="314"/>
      <c r="E237" s="314"/>
      <c r="F237" s="314"/>
      <c r="G237" s="315"/>
      <c r="H237" s="341"/>
      <c r="I237" s="342"/>
      <c r="J237" s="342"/>
      <c r="K237" s="342"/>
      <c r="L237" s="343"/>
      <c r="M237" s="346"/>
      <c r="N237" s="347"/>
      <c r="O237" s="347"/>
      <c r="P237" s="347"/>
      <c r="Q237" s="347"/>
      <c r="R237" s="347"/>
      <c r="S237" s="347"/>
      <c r="T237" s="347"/>
      <c r="U237" s="347"/>
      <c r="V237" s="347"/>
      <c r="W237" s="347"/>
      <c r="X237" s="347"/>
      <c r="Y237" s="348"/>
      <c r="Z237" s="697"/>
      <c r="AA237" s="698"/>
      <c r="AB237" s="698"/>
      <c r="AC237" s="720"/>
      <c r="AD237" s="341"/>
      <c r="AE237" s="342"/>
      <c r="AF237" s="342"/>
      <c r="AG237" s="342"/>
      <c r="AH237" s="343"/>
      <c r="AI237" s="346"/>
      <c r="AJ237" s="347"/>
      <c r="AK237" s="347"/>
      <c r="AL237" s="347"/>
      <c r="AM237" s="347"/>
      <c r="AN237" s="347"/>
      <c r="AO237" s="347"/>
      <c r="AP237" s="347"/>
      <c r="AQ237" s="347"/>
      <c r="AR237" s="347"/>
      <c r="AS237" s="347"/>
      <c r="AT237" s="347"/>
      <c r="AU237" s="348"/>
      <c r="AV237" s="697"/>
      <c r="AW237" s="698"/>
      <c r="AX237" s="698"/>
      <c r="AY237" s="699"/>
    </row>
    <row r="238" spans="1:51" ht="24.75" customHeight="1">
      <c r="A238" s="224"/>
      <c r="B238" s="313"/>
      <c r="C238" s="314"/>
      <c r="D238" s="314"/>
      <c r="E238" s="314"/>
      <c r="F238" s="314"/>
      <c r="G238" s="315"/>
      <c r="H238" s="341"/>
      <c r="I238" s="342"/>
      <c r="J238" s="342"/>
      <c r="K238" s="342"/>
      <c r="L238" s="343"/>
      <c r="M238" s="346"/>
      <c r="N238" s="347"/>
      <c r="O238" s="347"/>
      <c r="P238" s="347"/>
      <c r="Q238" s="347"/>
      <c r="R238" s="347"/>
      <c r="S238" s="347"/>
      <c r="T238" s="347"/>
      <c r="U238" s="347"/>
      <c r="V238" s="347"/>
      <c r="W238" s="347"/>
      <c r="X238" s="347"/>
      <c r="Y238" s="348"/>
      <c r="Z238" s="697"/>
      <c r="AA238" s="698"/>
      <c r="AB238" s="698"/>
      <c r="AC238" s="720"/>
      <c r="AD238" s="341"/>
      <c r="AE238" s="342"/>
      <c r="AF238" s="342"/>
      <c r="AG238" s="342"/>
      <c r="AH238" s="343"/>
      <c r="AI238" s="346"/>
      <c r="AJ238" s="347"/>
      <c r="AK238" s="347"/>
      <c r="AL238" s="347"/>
      <c r="AM238" s="347"/>
      <c r="AN238" s="347"/>
      <c r="AO238" s="347"/>
      <c r="AP238" s="347"/>
      <c r="AQ238" s="347"/>
      <c r="AR238" s="347"/>
      <c r="AS238" s="347"/>
      <c r="AT238" s="347"/>
      <c r="AU238" s="348"/>
      <c r="AV238" s="697"/>
      <c r="AW238" s="698"/>
      <c r="AX238" s="698"/>
      <c r="AY238" s="699"/>
    </row>
    <row r="239" spans="1:51" ht="24.75" customHeight="1">
      <c r="A239" s="224"/>
      <c r="B239" s="313"/>
      <c r="C239" s="314"/>
      <c r="D239" s="314"/>
      <c r="E239" s="314"/>
      <c r="F239" s="314"/>
      <c r="G239" s="315"/>
      <c r="H239" s="341"/>
      <c r="I239" s="342"/>
      <c r="J239" s="342"/>
      <c r="K239" s="342"/>
      <c r="L239" s="343"/>
      <c r="M239" s="346"/>
      <c r="N239" s="347"/>
      <c r="O239" s="347"/>
      <c r="P239" s="347"/>
      <c r="Q239" s="347"/>
      <c r="R239" s="347"/>
      <c r="S239" s="347"/>
      <c r="T239" s="347"/>
      <c r="U239" s="347"/>
      <c r="V239" s="347"/>
      <c r="W239" s="347"/>
      <c r="X239" s="347"/>
      <c r="Y239" s="348"/>
      <c r="Z239" s="697"/>
      <c r="AA239" s="698"/>
      <c r="AB239" s="698"/>
      <c r="AC239" s="720"/>
      <c r="AD239" s="341"/>
      <c r="AE239" s="342"/>
      <c r="AF239" s="342"/>
      <c r="AG239" s="342"/>
      <c r="AH239" s="343"/>
      <c r="AI239" s="346"/>
      <c r="AJ239" s="347"/>
      <c r="AK239" s="347"/>
      <c r="AL239" s="347"/>
      <c r="AM239" s="347"/>
      <c r="AN239" s="347"/>
      <c r="AO239" s="347"/>
      <c r="AP239" s="347"/>
      <c r="AQ239" s="347"/>
      <c r="AR239" s="347"/>
      <c r="AS239" s="347"/>
      <c r="AT239" s="347"/>
      <c r="AU239" s="348"/>
      <c r="AV239" s="697"/>
      <c r="AW239" s="698"/>
      <c r="AX239" s="698"/>
      <c r="AY239" s="699"/>
    </row>
    <row r="240" spans="1:51" ht="24.75" customHeight="1">
      <c r="A240" s="224"/>
      <c r="B240" s="313"/>
      <c r="C240" s="314"/>
      <c r="D240" s="314"/>
      <c r="E240" s="314"/>
      <c r="F240" s="314"/>
      <c r="G240" s="315"/>
      <c r="H240" s="341"/>
      <c r="I240" s="342"/>
      <c r="J240" s="342"/>
      <c r="K240" s="342"/>
      <c r="L240" s="343"/>
      <c r="M240" s="346"/>
      <c r="N240" s="347"/>
      <c r="O240" s="347"/>
      <c r="P240" s="347"/>
      <c r="Q240" s="347"/>
      <c r="R240" s="347"/>
      <c r="S240" s="347"/>
      <c r="T240" s="347"/>
      <c r="U240" s="347"/>
      <c r="V240" s="347"/>
      <c r="W240" s="347"/>
      <c r="X240" s="347"/>
      <c r="Y240" s="348"/>
      <c r="Z240" s="697"/>
      <c r="AA240" s="698"/>
      <c r="AB240" s="698"/>
      <c r="AC240" s="698"/>
      <c r="AD240" s="341"/>
      <c r="AE240" s="342"/>
      <c r="AF240" s="342"/>
      <c r="AG240" s="342"/>
      <c r="AH240" s="343"/>
      <c r="AI240" s="346"/>
      <c r="AJ240" s="347"/>
      <c r="AK240" s="347"/>
      <c r="AL240" s="347"/>
      <c r="AM240" s="347"/>
      <c r="AN240" s="347"/>
      <c r="AO240" s="347"/>
      <c r="AP240" s="347"/>
      <c r="AQ240" s="347"/>
      <c r="AR240" s="347"/>
      <c r="AS240" s="347"/>
      <c r="AT240" s="347"/>
      <c r="AU240" s="348"/>
      <c r="AV240" s="697"/>
      <c r="AW240" s="698"/>
      <c r="AX240" s="698"/>
      <c r="AY240" s="699"/>
    </row>
    <row r="241" spans="1:51" ht="24.75" customHeight="1">
      <c r="A241" s="224"/>
      <c r="B241" s="313"/>
      <c r="C241" s="314"/>
      <c r="D241" s="314"/>
      <c r="E241" s="314"/>
      <c r="F241" s="314"/>
      <c r="G241" s="315"/>
      <c r="H241" s="341"/>
      <c r="I241" s="342"/>
      <c r="J241" s="342"/>
      <c r="K241" s="342"/>
      <c r="L241" s="343"/>
      <c r="M241" s="346"/>
      <c r="N241" s="347"/>
      <c r="O241" s="347"/>
      <c r="P241" s="347"/>
      <c r="Q241" s="347"/>
      <c r="R241" s="347"/>
      <c r="S241" s="347"/>
      <c r="T241" s="347"/>
      <c r="U241" s="347"/>
      <c r="V241" s="347"/>
      <c r="W241" s="347"/>
      <c r="X241" s="347"/>
      <c r="Y241" s="348"/>
      <c r="Z241" s="697"/>
      <c r="AA241" s="698"/>
      <c r="AB241" s="698"/>
      <c r="AC241" s="698"/>
      <c r="AD241" s="341"/>
      <c r="AE241" s="342"/>
      <c r="AF241" s="342"/>
      <c r="AG241" s="342"/>
      <c r="AH241" s="343"/>
      <c r="AI241" s="346"/>
      <c r="AJ241" s="347"/>
      <c r="AK241" s="347"/>
      <c r="AL241" s="347"/>
      <c r="AM241" s="347"/>
      <c r="AN241" s="347"/>
      <c r="AO241" s="347"/>
      <c r="AP241" s="347"/>
      <c r="AQ241" s="347"/>
      <c r="AR241" s="347"/>
      <c r="AS241" s="347"/>
      <c r="AT241" s="347"/>
      <c r="AU241" s="348"/>
      <c r="AV241" s="697"/>
      <c r="AW241" s="698"/>
      <c r="AX241" s="698"/>
      <c r="AY241" s="699"/>
    </row>
    <row r="242" spans="1:51" ht="24.75" customHeight="1">
      <c r="A242" s="224"/>
      <c r="B242" s="313"/>
      <c r="C242" s="314"/>
      <c r="D242" s="314"/>
      <c r="E242" s="314"/>
      <c r="F242" s="314"/>
      <c r="G242" s="315"/>
      <c r="H242" s="341"/>
      <c r="I242" s="342"/>
      <c r="J242" s="342"/>
      <c r="K242" s="342"/>
      <c r="L242" s="343"/>
      <c r="M242" s="346"/>
      <c r="N242" s="347"/>
      <c r="O242" s="347"/>
      <c r="P242" s="347"/>
      <c r="Q242" s="347"/>
      <c r="R242" s="347"/>
      <c r="S242" s="347"/>
      <c r="T242" s="347"/>
      <c r="U242" s="347"/>
      <c r="V242" s="347"/>
      <c r="W242" s="347"/>
      <c r="X242" s="347"/>
      <c r="Y242" s="348"/>
      <c r="Z242" s="697"/>
      <c r="AA242" s="698"/>
      <c r="AB242" s="698"/>
      <c r="AC242" s="698"/>
      <c r="AD242" s="341"/>
      <c r="AE242" s="342"/>
      <c r="AF242" s="342"/>
      <c r="AG242" s="342"/>
      <c r="AH242" s="343"/>
      <c r="AI242" s="346"/>
      <c r="AJ242" s="347"/>
      <c r="AK242" s="347"/>
      <c r="AL242" s="347"/>
      <c r="AM242" s="347"/>
      <c r="AN242" s="347"/>
      <c r="AO242" s="347"/>
      <c r="AP242" s="347"/>
      <c r="AQ242" s="347"/>
      <c r="AR242" s="347"/>
      <c r="AS242" s="347"/>
      <c r="AT242" s="347"/>
      <c r="AU242" s="348"/>
      <c r="AV242" s="697"/>
      <c r="AW242" s="698"/>
      <c r="AX242" s="698"/>
      <c r="AY242" s="699"/>
    </row>
    <row r="243" spans="1:51" ht="24.75" customHeight="1">
      <c r="A243" s="224"/>
      <c r="B243" s="313"/>
      <c r="C243" s="314"/>
      <c r="D243" s="314"/>
      <c r="E243" s="314"/>
      <c r="F243" s="314"/>
      <c r="G243" s="315"/>
      <c r="H243" s="642"/>
      <c r="I243" s="595"/>
      <c r="J243" s="595"/>
      <c r="K243" s="595"/>
      <c r="L243" s="596"/>
      <c r="M243" s="643"/>
      <c r="N243" s="644"/>
      <c r="O243" s="644"/>
      <c r="P243" s="644"/>
      <c r="Q243" s="644"/>
      <c r="R243" s="644"/>
      <c r="S243" s="644"/>
      <c r="T243" s="644"/>
      <c r="U243" s="644"/>
      <c r="V243" s="644"/>
      <c r="W243" s="644"/>
      <c r="X243" s="644"/>
      <c r="Y243" s="645"/>
      <c r="Z243" s="646"/>
      <c r="AA243" s="647"/>
      <c r="AB243" s="647"/>
      <c r="AC243" s="647"/>
      <c r="AD243" s="642"/>
      <c r="AE243" s="595"/>
      <c r="AF243" s="595"/>
      <c r="AG243" s="595"/>
      <c r="AH243" s="596"/>
      <c r="AI243" s="643"/>
      <c r="AJ243" s="644"/>
      <c r="AK243" s="644"/>
      <c r="AL243" s="644"/>
      <c r="AM243" s="644"/>
      <c r="AN243" s="644"/>
      <c r="AO243" s="644"/>
      <c r="AP243" s="644"/>
      <c r="AQ243" s="644"/>
      <c r="AR243" s="644"/>
      <c r="AS243" s="644"/>
      <c r="AT243" s="644"/>
      <c r="AU243" s="645"/>
      <c r="AV243" s="646"/>
      <c r="AW243" s="647"/>
      <c r="AX243" s="647"/>
      <c r="AY243" s="648"/>
    </row>
    <row r="244" spans="1:51" ht="24.75" customHeight="1">
      <c r="A244" s="224"/>
      <c r="B244" s="313"/>
      <c r="C244" s="314"/>
      <c r="D244" s="314"/>
      <c r="E244" s="314"/>
      <c r="F244" s="314"/>
      <c r="G244" s="315"/>
      <c r="H244" s="716" t="s">
        <v>35</v>
      </c>
      <c r="I244" s="368"/>
      <c r="J244" s="368"/>
      <c r="K244" s="368"/>
      <c r="L244" s="368"/>
      <c r="M244" s="717"/>
      <c r="N244" s="718"/>
      <c r="O244" s="718"/>
      <c r="P244" s="718"/>
      <c r="Q244" s="718"/>
      <c r="R244" s="718"/>
      <c r="S244" s="718"/>
      <c r="T244" s="718"/>
      <c r="U244" s="718"/>
      <c r="V244" s="718"/>
      <c r="W244" s="718"/>
      <c r="X244" s="718"/>
      <c r="Y244" s="719"/>
      <c r="Z244" s="639">
        <f>SUM(Z236:AC243)</f>
        <v>0</v>
      </c>
      <c r="AA244" s="640"/>
      <c r="AB244" s="640"/>
      <c r="AC244" s="736"/>
      <c r="AD244" s="716" t="s">
        <v>35</v>
      </c>
      <c r="AE244" s="368"/>
      <c r="AF244" s="368"/>
      <c r="AG244" s="368"/>
      <c r="AH244" s="368"/>
      <c r="AI244" s="717"/>
      <c r="AJ244" s="718"/>
      <c r="AK244" s="718"/>
      <c r="AL244" s="718"/>
      <c r="AM244" s="718"/>
      <c r="AN244" s="718"/>
      <c r="AO244" s="718"/>
      <c r="AP244" s="718"/>
      <c r="AQ244" s="718"/>
      <c r="AR244" s="718"/>
      <c r="AS244" s="718"/>
      <c r="AT244" s="718"/>
      <c r="AU244" s="719"/>
      <c r="AV244" s="639">
        <f>SUM(AV236:AY243)</f>
        <v>0</v>
      </c>
      <c r="AW244" s="640"/>
      <c r="AX244" s="640"/>
      <c r="AY244" s="641"/>
    </row>
    <row r="245" spans="1:51" ht="24.75" customHeight="1">
      <c r="A245" s="224"/>
      <c r="B245" s="313"/>
      <c r="C245" s="314"/>
      <c r="D245" s="314"/>
      <c r="E245" s="314"/>
      <c r="F245" s="314"/>
      <c r="G245" s="315"/>
      <c r="H245" s="721" t="s">
        <v>1578</v>
      </c>
      <c r="I245" s="724"/>
      <c r="J245" s="724"/>
      <c r="K245" s="724"/>
      <c r="L245" s="724"/>
      <c r="M245" s="724"/>
      <c r="N245" s="724"/>
      <c r="O245" s="724"/>
      <c r="P245" s="724"/>
      <c r="Q245" s="724"/>
      <c r="R245" s="724"/>
      <c r="S245" s="724"/>
      <c r="T245" s="724"/>
      <c r="U245" s="724"/>
      <c r="V245" s="724"/>
      <c r="W245" s="724"/>
      <c r="X245" s="724"/>
      <c r="Y245" s="724"/>
      <c r="Z245" s="724"/>
      <c r="AA245" s="724"/>
      <c r="AB245" s="724"/>
      <c r="AC245" s="737"/>
      <c r="AD245" s="721" t="s">
        <v>1579</v>
      </c>
      <c r="AE245" s="724"/>
      <c r="AF245" s="724"/>
      <c r="AG245" s="724"/>
      <c r="AH245" s="724"/>
      <c r="AI245" s="724"/>
      <c r="AJ245" s="724"/>
      <c r="AK245" s="724"/>
      <c r="AL245" s="724"/>
      <c r="AM245" s="724"/>
      <c r="AN245" s="724"/>
      <c r="AO245" s="724"/>
      <c r="AP245" s="724"/>
      <c r="AQ245" s="724"/>
      <c r="AR245" s="724"/>
      <c r="AS245" s="724"/>
      <c r="AT245" s="724"/>
      <c r="AU245" s="724"/>
      <c r="AV245" s="724"/>
      <c r="AW245" s="724"/>
      <c r="AX245" s="724"/>
      <c r="AY245" s="725"/>
    </row>
    <row r="246" spans="1:51" ht="24.75" customHeight="1">
      <c r="A246" s="224"/>
      <c r="B246" s="313"/>
      <c r="C246" s="314"/>
      <c r="D246" s="314"/>
      <c r="E246" s="314"/>
      <c r="F246" s="314"/>
      <c r="G246" s="315"/>
      <c r="H246" s="726" t="s">
        <v>60</v>
      </c>
      <c r="I246" s="519"/>
      <c r="J246" s="519"/>
      <c r="K246" s="519"/>
      <c r="L246" s="519"/>
      <c r="M246" s="329" t="s">
        <v>143</v>
      </c>
      <c r="N246" s="290"/>
      <c r="O246" s="290"/>
      <c r="P246" s="290"/>
      <c r="Q246" s="290"/>
      <c r="R246" s="290"/>
      <c r="S246" s="290"/>
      <c r="T246" s="290"/>
      <c r="U246" s="290"/>
      <c r="V246" s="290"/>
      <c r="W246" s="290"/>
      <c r="X246" s="290"/>
      <c r="Y246" s="731"/>
      <c r="Z246" s="323" t="s">
        <v>144</v>
      </c>
      <c r="AA246" s="732"/>
      <c r="AB246" s="732"/>
      <c r="AC246" s="738"/>
      <c r="AD246" s="726" t="s">
        <v>60</v>
      </c>
      <c r="AE246" s="519"/>
      <c r="AF246" s="519"/>
      <c r="AG246" s="519"/>
      <c r="AH246" s="519"/>
      <c r="AI246" s="329" t="s">
        <v>143</v>
      </c>
      <c r="AJ246" s="290"/>
      <c r="AK246" s="290"/>
      <c r="AL246" s="290"/>
      <c r="AM246" s="290"/>
      <c r="AN246" s="290"/>
      <c r="AO246" s="290"/>
      <c r="AP246" s="290"/>
      <c r="AQ246" s="290"/>
      <c r="AR246" s="290"/>
      <c r="AS246" s="290"/>
      <c r="AT246" s="290"/>
      <c r="AU246" s="731"/>
      <c r="AV246" s="323" t="s">
        <v>144</v>
      </c>
      <c r="AW246" s="732"/>
      <c r="AX246" s="732"/>
      <c r="AY246" s="733"/>
    </row>
    <row r="247" spans="1:51" ht="24.75" customHeight="1">
      <c r="A247" s="224"/>
      <c r="B247" s="313"/>
      <c r="C247" s="314"/>
      <c r="D247" s="314"/>
      <c r="E247" s="314"/>
      <c r="F247" s="314"/>
      <c r="G247" s="315"/>
      <c r="H247" s="703"/>
      <c r="I247" s="600"/>
      <c r="J247" s="600"/>
      <c r="K247" s="600"/>
      <c r="L247" s="601"/>
      <c r="M247" s="704"/>
      <c r="N247" s="734"/>
      <c r="O247" s="734"/>
      <c r="P247" s="734"/>
      <c r="Q247" s="734"/>
      <c r="R247" s="734"/>
      <c r="S247" s="734"/>
      <c r="T247" s="734"/>
      <c r="U247" s="734"/>
      <c r="V247" s="734"/>
      <c r="W247" s="734"/>
      <c r="X247" s="734"/>
      <c r="Y247" s="735"/>
      <c r="Z247" s="694"/>
      <c r="AA247" s="695"/>
      <c r="AB247" s="695"/>
      <c r="AC247" s="739"/>
      <c r="AD247" s="703"/>
      <c r="AE247" s="600"/>
      <c r="AF247" s="600"/>
      <c r="AG247" s="600"/>
      <c r="AH247" s="601"/>
      <c r="AI247" s="704"/>
      <c r="AJ247" s="734"/>
      <c r="AK247" s="734"/>
      <c r="AL247" s="734"/>
      <c r="AM247" s="734"/>
      <c r="AN247" s="734"/>
      <c r="AO247" s="734"/>
      <c r="AP247" s="734"/>
      <c r="AQ247" s="734"/>
      <c r="AR247" s="734"/>
      <c r="AS247" s="734"/>
      <c r="AT247" s="734"/>
      <c r="AU247" s="735"/>
      <c r="AV247" s="694"/>
      <c r="AW247" s="695"/>
      <c r="AX247" s="695"/>
      <c r="AY247" s="696"/>
    </row>
    <row r="248" spans="1:51" ht="24.75" customHeight="1">
      <c r="A248" s="224"/>
      <c r="B248" s="313"/>
      <c r="C248" s="314"/>
      <c r="D248" s="314"/>
      <c r="E248" s="314"/>
      <c r="F248" s="314"/>
      <c r="G248" s="315"/>
      <c r="H248" s="341"/>
      <c r="I248" s="342"/>
      <c r="J248" s="342"/>
      <c r="K248" s="342"/>
      <c r="L248" s="343"/>
      <c r="M248" s="346"/>
      <c r="N248" s="347"/>
      <c r="O248" s="347"/>
      <c r="P248" s="347"/>
      <c r="Q248" s="347"/>
      <c r="R248" s="347"/>
      <c r="S248" s="347"/>
      <c r="T248" s="347"/>
      <c r="U248" s="347"/>
      <c r="V248" s="347"/>
      <c r="W248" s="347"/>
      <c r="X248" s="347"/>
      <c r="Y248" s="348"/>
      <c r="Z248" s="697"/>
      <c r="AA248" s="698"/>
      <c r="AB248" s="698"/>
      <c r="AC248" s="720"/>
      <c r="AD248" s="341"/>
      <c r="AE248" s="342"/>
      <c r="AF248" s="342"/>
      <c r="AG248" s="342"/>
      <c r="AH248" s="343"/>
      <c r="AI248" s="346"/>
      <c r="AJ248" s="347"/>
      <c r="AK248" s="347"/>
      <c r="AL248" s="347"/>
      <c r="AM248" s="347"/>
      <c r="AN248" s="347"/>
      <c r="AO248" s="347"/>
      <c r="AP248" s="347"/>
      <c r="AQ248" s="347"/>
      <c r="AR248" s="347"/>
      <c r="AS248" s="347"/>
      <c r="AT248" s="347"/>
      <c r="AU248" s="348"/>
      <c r="AV248" s="697"/>
      <c r="AW248" s="698"/>
      <c r="AX248" s="698"/>
      <c r="AY248" s="699"/>
    </row>
    <row r="249" spans="1:51" ht="24.75" customHeight="1">
      <c r="A249" s="224"/>
      <c r="B249" s="313"/>
      <c r="C249" s="314"/>
      <c r="D249" s="314"/>
      <c r="E249" s="314"/>
      <c r="F249" s="314"/>
      <c r="G249" s="315"/>
      <c r="H249" s="341"/>
      <c r="I249" s="342"/>
      <c r="J249" s="342"/>
      <c r="K249" s="342"/>
      <c r="L249" s="343"/>
      <c r="M249" s="346"/>
      <c r="N249" s="347"/>
      <c r="O249" s="347"/>
      <c r="P249" s="347"/>
      <c r="Q249" s="347"/>
      <c r="R249" s="347"/>
      <c r="S249" s="347"/>
      <c r="T249" s="347"/>
      <c r="U249" s="347"/>
      <c r="V249" s="347"/>
      <c r="W249" s="347"/>
      <c r="X249" s="347"/>
      <c r="Y249" s="348"/>
      <c r="Z249" s="697"/>
      <c r="AA249" s="698"/>
      <c r="AB249" s="698"/>
      <c r="AC249" s="720"/>
      <c r="AD249" s="341"/>
      <c r="AE249" s="342"/>
      <c r="AF249" s="342"/>
      <c r="AG249" s="342"/>
      <c r="AH249" s="343"/>
      <c r="AI249" s="346"/>
      <c r="AJ249" s="347"/>
      <c r="AK249" s="347"/>
      <c r="AL249" s="347"/>
      <c r="AM249" s="347"/>
      <c r="AN249" s="347"/>
      <c r="AO249" s="347"/>
      <c r="AP249" s="347"/>
      <c r="AQ249" s="347"/>
      <c r="AR249" s="347"/>
      <c r="AS249" s="347"/>
      <c r="AT249" s="347"/>
      <c r="AU249" s="348"/>
      <c r="AV249" s="697"/>
      <c r="AW249" s="698"/>
      <c r="AX249" s="698"/>
      <c r="AY249" s="699"/>
    </row>
    <row r="250" spans="1:51" ht="24.75" customHeight="1">
      <c r="A250" s="224"/>
      <c r="B250" s="313"/>
      <c r="C250" s="314"/>
      <c r="D250" s="314"/>
      <c r="E250" s="314"/>
      <c r="F250" s="314"/>
      <c r="G250" s="315"/>
      <c r="H250" s="341"/>
      <c r="I250" s="342"/>
      <c r="J250" s="342"/>
      <c r="K250" s="342"/>
      <c r="L250" s="343"/>
      <c r="M250" s="346"/>
      <c r="N250" s="347"/>
      <c r="O250" s="347"/>
      <c r="P250" s="347"/>
      <c r="Q250" s="347"/>
      <c r="R250" s="347"/>
      <c r="S250" s="347"/>
      <c r="T250" s="347"/>
      <c r="U250" s="347"/>
      <c r="V250" s="347"/>
      <c r="W250" s="347"/>
      <c r="X250" s="347"/>
      <c r="Y250" s="348"/>
      <c r="Z250" s="697"/>
      <c r="AA250" s="698"/>
      <c r="AB250" s="698"/>
      <c r="AC250" s="720"/>
      <c r="AD250" s="341"/>
      <c r="AE250" s="342"/>
      <c r="AF250" s="342"/>
      <c r="AG250" s="342"/>
      <c r="AH250" s="343"/>
      <c r="AI250" s="346"/>
      <c r="AJ250" s="347"/>
      <c r="AK250" s="347"/>
      <c r="AL250" s="347"/>
      <c r="AM250" s="347"/>
      <c r="AN250" s="347"/>
      <c r="AO250" s="347"/>
      <c r="AP250" s="347"/>
      <c r="AQ250" s="347"/>
      <c r="AR250" s="347"/>
      <c r="AS250" s="347"/>
      <c r="AT250" s="347"/>
      <c r="AU250" s="348"/>
      <c r="AV250" s="697"/>
      <c r="AW250" s="698"/>
      <c r="AX250" s="698"/>
      <c r="AY250" s="699"/>
    </row>
    <row r="251" spans="1:51" ht="24.75" customHeight="1">
      <c r="A251" s="224"/>
      <c r="B251" s="313"/>
      <c r="C251" s="314"/>
      <c r="D251" s="314"/>
      <c r="E251" s="314"/>
      <c r="F251" s="314"/>
      <c r="G251" s="315"/>
      <c r="H251" s="341"/>
      <c r="I251" s="342"/>
      <c r="J251" s="342"/>
      <c r="K251" s="342"/>
      <c r="L251" s="343"/>
      <c r="M251" s="346"/>
      <c r="N251" s="347"/>
      <c r="O251" s="347"/>
      <c r="P251" s="347"/>
      <c r="Q251" s="347"/>
      <c r="R251" s="347"/>
      <c r="S251" s="347"/>
      <c r="T251" s="347"/>
      <c r="U251" s="347"/>
      <c r="V251" s="347"/>
      <c r="W251" s="347"/>
      <c r="X251" s="347"/>
      <c r="Y251" s="348"/>
      <c r="Z251" s="697"/>
      <c r="AA251" s="698"/>
      <c r="AB251" s="698"/>
      <c r="AC251" s="698"/>
      <c r="AD251" s="341"/>
      <c r="AE251" s="342"/>
      <c r="AF251" s="342"/>
      <c r="AG251" s="342"/>
      <c r="AH251" s="343"/>
      <c r="AI251" s="346"/>
      <c r="AJ251" s="347"/>
      <c r="AK251" s="347"/>
      <c r="AL251" s="347"/>
      <c r="AM251" s="347"/>
      <c r="AN251" s="347"/>
      <c r="AO251" s="347"/>
      <c r="AP251" s="347"/>
      <c r="AQ251" s="347"/>
      <c r="AR251" s="347"/>
      <c r="AS251" s="347"/>
      <c r="AT251" s="347"/>
      <c r="AU251" s="348"/>
      <c r="AV251" s="697"/>
      <c r="AW251" s="698"/>
      <c r="AX251" s="698"/>
      <c r="AY251" s="699"/>
    </row>
    <row r="252" spans="1:51" ht="24.75" customHeight="1">
      <c r="A252" s="224"/>
      <c r="B252" s="313"/>
      <c r="C252" s="314"/>
      <c r="D252" s="314"/>
      <c r="E252" s="314"/>
      <c r="F252" s="314"/>
      <c r="G252" s="315"/>
      <c r="H252" s="341"/>
      <c r="I252" s="342"/>
      <c r="J252" s="342"/>
      <c r="K252" s="342"/>
      <c r="L252" s="343"/>
      <c r="M252" s="346"/>
      <c r="N252" s="347"/>
      <c r="O252" s="347"/>
      <c r="P252" s="347"/>
      <c r="Q252" s="347"/>
      <c r="R252" s="347"/>
      <c r="S252" s="347"/>
      <c r="T252" s="347"/>
      <c r="U252" s="347"/>
      <c r="V252" s="347"/>
      <c r="W252" s="347"/>
      <c r="X252" s="347"/>
      <c r="Y252" s="348"/>
      <c r="Z252" s="697"/>
      <c r="AA252" s="698"/>
      <c r="AB252" s="698"/>
      <c r="AC252" s="698"/>
      <c r="AD252" s="341"/>
      <c r="AE252" s="342"/>
      <c r="AF252" s="342"/>
      <c r="AG252" s="342"/>
      <c r="AH252" s="343"/>
      <c r="AI252" s="346"/>
      <c r="AJ252" s="347"/>
      <c r="AK252" s="347"/>
      <c r="AL252" s="347"/>
      <c r="AM252" s="347"/>
      <c r="AN252" s="347"/>
      <c r="AO252" s="347"/>
      <c r="AP252" s="347"/>
      <c r="AQ252" s="347"/>
      <c r="AR252" s="347"/>
      <c r="AS252" s="347"/>
      <c r="AT252" s="347"/>
      <c r="AU252" s="348"/>
      <c r="AV252" s="697"/>
      <c r="AW252" s="698"/>
      <c r="AX252" s="698"/>
      <c r="AY252" s="699"/>
    </row>
    <row r="253" spans="1:51" ht="24.75" customHeight="1">
      <c r="A253" s="224"/>
      <c r="B253" s="313"/>
      <c r="C253" s="314"/>
      <c r="D253" s="314"/>
      <c r="E253" s="314"/>
      <c r="F253" s="314"/>
      <c r="G253" s="315"/>
      <c r="H253" s="341"/>
      <c r="I253" s="342"/>
      <c r="J253" s="342"/>
      <c r="K253" s="342"/>
      <c r="L253" s="343"/>
      <c r="M253" s="346"/>
      <c r="N253" s="347"/>
      <c r="O253" s="347"/>
      <c r="P253" s="347"/>
      <c r="Q253" s="347"/>
      <c r="R253" s="347"/>
      <c r="S253" s="347"/>
      <c r="T253" s="347"/>
      <c r="U253" s="347"/>
      <c r="V253" s="347"/>
      <c r="W253" s="347"/>
      <c r="X253" s="347"/>
      <c r="Y253" s="348"/>
      <c r="Z253" s="697"/>
      <c r="AA253" s="698"/>
      <c r="AB253" s="698"/>
      <c r="AC253" s="698"/>
      <c r="AD253" s="341"/>
      <c r="AE253" s="342"/>
      <c r="AF253" s="342"/>
      <c r="AG253" s="342"/>
      <c r="AH253" s="343"/>
      <c r="AI253" s="346"/>
      <c r="AJ253" s="347"/>
      <c r="AK253" s="347"/>
      <c r="AL253" s="347"/>
      <c r="AM253" s="347"/>
      <c r="AN253" s="347"/>
      <c r="AO253" s="347"/>
      <c r="AP253" s="347"/>
      <c r="AQ253" s="347"/>
      <c r="AR253" s="347"/>
      <c r="AS253" s="347"/>
      <c r="AT253" s="347"/>
      <c r="AU253" s="348"/>
      <c r="AV253" s="697"/>
      <c r="AW253" s="698"/>
      <c r="AX253" s="698"/>
      <c r="AY253" s="699"/>
    </row>
    <row r="254" spans="1:51" ht="24.75" customHeight="1">
      <c r="A254" s="224"/>
      <c r="B254" s="313"/>
      <c r="C254" s="314"/>
      <c r="D254" s="314"/>
      <c r="E254" s="314"/>
      <c r="F254" s="314"/>
      <c r="G254" s="315"/>
      <c r="H254" s="642"/>
      <c r="I254" s="595"/>
      <c r="J254" s="595"/>
      <c r="K254" s="595"/>
      <c r="L254" s="596"/>
      <c r="M254" s="643"/>
      <c r="N254" s="644"/>
      <c r="O254" s="644"/>
      <c r="P254" s="644"/>
      <c r="Q254" s="644"/>
      <c r="R254" s="644"/>
      <c r="S254" s="644"/>
      <c r="T254" s="644"/>
      <c r="U254" s="644"/>
      <c r="V254" s="644"/>
      <c r="W254" s="644"/>
      <c r="X254" s="644"/>
      <c r="Y254" s="645"/>
      <c r="Z254" s="646"/>
      <c r="AA254" s="647"/>
      <c r="AB254" s="647"/>
      <c r="AC254" s="647"/>
      <c r="AD254" s="642"/>
      <c r="AE254" s="595"/>
      <c r="AF254" s="595"/>
      <c r="AG254" s="595"/>
      <c r="AH254" s="596"/>
      <c r="AI254" s="643"/>
      <c r="AJ254" s="644"/>
      <c r="AK254" s="644"/>
      <c r="AL254" s="644"/>
      <c r="AM254" s="644"/>
      <c r="AN254" s="644"/>
      <c r="AO254" s="644"/>
      <c r="AP254" s="644"/>
      <c r="AQ254" s="644"/>
      <c r="AR254" s="644"/>
      <c r="AS254" s="644"/>
      <c r="AT254" s="644"/>
      <c r="AU254" s="645"/>
      <c r="AV254" s="646"/>
      <c r="AW254" s="647"/>
      <c r="AX254" s="647"/>
      <c r="AY254" s="648"/>
    </row>
    <row r="255" spans="1:51" ht="24.75" customHeight="1">
      <c r="A255" s="224"/>
      <c r="B255" s="313"/>
      <c r="C255" s="314"/>
      <c r="D255" s="314"/>
      <c r="E255" s="314"/>
      <c r="F255" s="314"/>
      <c r="G255" s="315"/>
      <c r="H255" s="716" t="s">
        <v>35</v>
      </c>
      <c r="I255" s="368"/>
      <c r="J255" s="368"/>
      <c r="K255" s="368"/>
      <c r="L255" s="368"/>
      <c r="M255" s="717"/>
      <c r="N255" s="718"/>
      <c r="O255" s="718"/>
      <c r="P255" s="718"/>
      <c r="Q255" s="718"/>
      <c r="R255" s="718"/>
      <c r="S255" s="718"/>
      <c r="T255" s="718"/>
      <c r="U255" s="718"/>
      <c r="V255" s="718"/>
      <c r="W255" s="718"/>
      <c r="X255" s="718"/>
      <c r="Y255" s="719"/>
      <c r="Z255" s="639">
        <f>SUM(Z247:AC254)</f>
        <v>0</v>
      </c>
      <c r="AA255" s="640"/>
      <c r="AB255" s="640"/>
      <c r="AC255" s="736"/>
      <c r="AD255" s="716" t="s">
        <v>35</v>
      </c>
      <c r="AE255" s="368"/>
      <c r="AF255" s="368"/>
      <c r="AG255" s="368"/>
      <c r="AH255" s="368"/>
      <c r="AI255" s="717"/>
      <c r="AJ255" s="718"/>
      <c r="AK255" s="718"/>
      <c r="AL255" s="718"/>
      <c r="AM255" s="718"/>
      <c r="AN255" s="718"/>
      <c r="AO255" s="718"/>
      <c r="AP255" s="718"/>
      <c r="AQ255" s="718"/>
      <c r="AR255" s="718"/>
      <c r="AS255" s="718"/>
      <c r="AT255" s="718"/>
      <c r="AU255" s="719"/>
      <c r="AV255" s="639">
        <f>SUM(AV247:AY254)</f>
        <v>0</v>
      </c>
      <c r="AW255" s="640"/>
      <c r="AX255" s="640"/>
      <c r="AY255" s="641"/>
    </row>
    <row r="256" spans="1:51" ht="24.75" customHeight="1">
      <c r="A256" s="224"/>
      <c r="B256" s="313"/>
      <c r="C256" s="314"/>
      <c r="D256" s="314"/>
      <c r="E256" s="314"/>
      <c r="F256" s="314"/>
      <c r="G256" s="315"/>
      <c r="H256" s="721" t="s">
        <v>1580</v>
      </c>
      <c r="I256" s="724"/>
      <c r="J256" s="724"/>
      <c r="K256" s="724"/>
      <c r="L256" s="724"/>
      <c r="M256" s="724"/>
      <c r="N256" s="724"/>
      <c r="O256" s="724"/>
      <c r="P256" s="724"/>
      <c r="Q256" s="724"/>
      <c r="R256" s="724"/>
      <c r="S256" s="724"/>
      <c r="T256" s="724"/>
      <c r="U256" s="724"/>
      <c r="V256" s="724"/>
      <c r="W256" s="724"/>
      <c r="X256" s="724"/>
      <c r="Y256" s="724"/>
      <c r="Z256" s="724"/>
      <c r="AA256" s="724"/>
      <c r="AB256" s="724"/>
      <c r="AC256" s="737"/>
      <c r="AD256" s="721" t="s">
        <v>1581</v>
      </c>
      <c r="AE256" s="724"/>
      <c r="AF256" s="724"/>
      <c r="AG256" s="724"/>
      <c r="AH256" s="724"/>
      <c r="AI256" s="724"/>
      <c r="AJ256" s="724"/>
      <c r="AK256" s="724"/>
      <c r="AL256" s="724"/>
      <c r="AM256" s="724"/>
      <c r="AN256" s="724"/>
      <c r="AO256" s="724"/>
      <c r="AP256" s="724"/>
      <c r="AQ256" s="724"/>
      <c r="AR256" s="724"/>
      <c r="AS256" s="724"/>
      <c r="AT256" s="724"/>
      <c r="AU256" s="724"/>
      <c r="AV256" s="724"/>
      <c r="AW256" s="724"/>
      <c r="AX256" s="724"/>
      <c r="AY256" s="725"/>
    </row>
    <row r="257" spans="1:51" ht="24.75" customHeight="1">
      <c r="A257" s="224"/>
      <c r="B257" s="313"/>
      <c r="C257" s="314"/>
      <c r="D257" s="314"/>
      <c r="E257" s="314"/>
      <c r="F257" s="314"/>
      <c r="G257" s="315"/>
      <c r="H257" s="726" t="s">
        <v>60</v>
      </c>
      <c r="I257" s="519"/>
      <c r="J257" s="519"/>
      <c r="K257" s="519"/>
      <c r="L257" s="519"/>
      <c r="M257" s="329" t="s">
        <v>143</v>
      </c>
      <c r="N257" s="290"/>
      <c r="O257" s="290"/>
      <c r="P257" s="290"/>
      <c r="Q257" s="290"/>
      <c r="R257" s="290"/>
      <c r="S257" s="290"/>
      <c r="T257" s="290"/>
      <c r="U257" s="290"/>
      <c r="V257" s="290"/>
      <c r="W257" s="290"/>
      <c r="X257" s="290"/>
      <c r="Y257" s="731"/>
      <c r="Z257" s="323" t="s">
        <v>144</v>
      </c>
      <c r="AA257" s="732"/>
      <c r="AB257" s="732"/>
      <c r="AC257" s="738"/>
      <c r="AD257" s="726" t="s">
        <v>60</v>
      </c>
      <c r="AE257" s="519"/>
      <c r="AF257" s="519"/>
      <c r="AG257" s="519"/>
      <c r="AH257" s="519"/>
      <c r="AI257" s="329" t="s">
        <v>143</v>
      </c>
      <c r="AJ257" s="290"/>
      <c r="AK257" s="290"/>
      <c r="AL257" s="290"/>
      <c r="AM257" s="290"/>
      <c r="AN257" s="290"/>
      <c r="AO257" s="290"/>
      <c r="AP257" s="290"/>
      <c r="AQ257" s="290"/>
      <c r="AR257" s="290"/>
      <c r="AS257" s="290"/>
      <c r="AT257" s="290"/>
      <c r="AU257" s="731"/>
      <c r="AV257" s="323" t="s">
        <v>144</v>
      </c>
      <c r="AW257" s="732"/>
      <c r="AX257" s="732"/>
      <c r="AY257" s="733"/>
    </row>
    <row r="258" spans="1:51" ht="24.75" customHeight="1">
      <c r="A258" s="224"/>
      <c r="B258" s="313"/>
      <c r="C258" s="314"/>
      <c r="D258" s="314"/>
      <c r="E258" s="314"/>
      <c r="F258" s="314"/>
      <c r="G258" s="315"/>
      <c r="H258" s="703"/>
      <c r="I258" s="600"/>
      <c r="J258" s="600"/>
      <c r="K258" s="600"/>
      <c r="L258" s="601"/>
      <c r="M258" s="704"/>
      <c r="N258" s="734"/>
      <c r="O258" s="734"/>
      <c r="P258" s="734"/>
      <c r="Q258" s="734"/>
      <c r="R258" s="734"/>
      <c r="S258" s="734"/>
      <c r="T258" s="734"/>
      <c r="U258" s="734"/>
      <c r="V258" s="734"/>
      <c r="W258" s="734"/>
      <c r="X258" s="734"/>
      <c r="Y258" s="735"/>
      <c r="Z258" s="694"/>
      <c r="AA258" s="695"/>
      <c r="AB258" s="695"/>
      <c r="AC258" s="739"/>
      <c r="AD258" s="703"/>
      <c r="AE258" s="600"/>
      <c r="AF258" s="600"/>
      <c r="AG258" s="600"/>
      <c r="AH258" s="601"/>
      <c r="AI258" s="704"/>
      <c r="AJ258" s="734"/>
      <c r="AK258" s="734"/>
      <c r="AL258" s="734"/>
      <c r="AM258" s="734"/>
      <c r="AN258" s="734"/>
      <c r="AO258" s="734"/>
      <c r="AP258" s="734"/>
      <c r="AQ258" s="734"/>
      <c r="AR258" s="734"/>
      <c r="AS258" s="734"/>
      <c r="AT258" s="734"/>
      <c r="AU258" s="735"/>
      <c r="AV258" s="694"/>
      <c r="AW258" s="695"/>
      <c r="AX258" s="695"/>
      <c r="AY258" s="696"/>
    </row>
    <row r="259" spans="1:51" ht="24.75" customHeight="1">
      <c r="A259" s="224"/>
      <c r="B259" s="313"/>
      <c r="C259" s="314"/>
      <c r="D259" s="314"/>
      <c r="E259" s="314"/>
      <c r="F259" s="314"/>
      <c r="G259" s="315"/>
      <c r="H259" s="341"/>
      <c r="I259" s="342"/>
      <c r="J259" s="342"/>
      <c r="K259" s="342"/>
      <c r="L259" s="343"/>
      <c r="M259" s="346"/>
      <c r="N259" s="347"/>
      <c r="O259" s="347"/>
      <c r="P259" s="347"/>
      <c r="Q259" s="347"/>
      <c r="R259" s="347"/>
      <c r="S259" s="347"/>
      <c r="T259" s="347"/>
      <c r="U259" s="347"/>
      <c r="V259" s="347"/>
      <c r="W259" s="347"/>
      <c r="X259" s="347"/>
      <c r="Y259" s="348"/>
      <c r="Z259" s="697"/>
      <c r="AA259" s="698"/>
      <c r="AB259" s="698"/>
      <c r="AC259" s="720"/>
      <c r="AD259" s="341"/>
      <c r="AE259" s="342"/>
      <c r="AF259" s="342"/>
      <c r="AG259" s="342"/>
      <c r="AH259" s="343"/>
      <c r="AI259" s="346"/>
      <c r="AJ259" s="347"/>
      <c r="AK259" s="347"/>
      <c r="AL259" s="347"/>
      <c r="AM259" s="347"/>
      <c r="AN259" s="347"/>
      <c r="AO259" s="347"/>
      <c r="AP259" s="347"/>
      <c r="AQ259" s="347"/>
      <c r="AR259" s="347"/>
      <c r="AS259" s="347"/>
      <c r="AT259" s="347"/>
      <c r="AU259" s="348"/>
      <c r="AV259" s="697"/>
      <c r="AW259" s="698"/>
      <c r="AX259" s="698"/>
      <c r="AY259" s="699"/>
    </row>
    <row r="260" spans="1:51" ht="24.75" customHeight="1">
      <c r="A260" s="224"/>
      <c r="B260" s="313"/>
      <c r="C260" s="314"/>
      <c r="D260" s="314"/>
      <c r="E260" s="314"/>
      <c r="F260" s="314"/>
      <c r="G260" s="315"/>
      <c r="H260" s="341"/>
      <c r="I260" s="342"/>
      <c r="J260" s="342"/>
      <c r="K260" s="342"/>
      <c r="L260" s="343"/>
      <c r="M260" s="346"/>
      <c r="N260" s="347"/>
      <c r="O260" s="347"/>
      <c r="P260" s="347"/>
      <c r="Q260" s="347"/>
      <c r="R260" s="347"/>
      <c r="S260" s="347"/>
      <c r="T260" s="347"/>
      <c r="U260" s="347"/>
      <c r="V260" s="347"/>
      <c r="W260" s="347"/>
      <c r="X260" s="347"/>
      <c r="Y260" s="348"/>
      <c r="Z260" s="697"/>
      <c r="AA260" s="698"/>
      <c r="AB260" s="698"/>
      <c r="AC260" s="720"/>
      <c r="AD260" s="341"/>
      <c r="AE260" s="342"/>
      <c r="AF260" s="342"/>
      <c r="AG260" s="342"/>
      <c r="AH260" s="343"/>
      <c r="AI260" s="346"/>
      <c r="AJ260" s="347"/>
      <c r="AK260" s="347"/>
      <c r="AL260" s="347"/>
      <c r="AM260" s="347"/>
      <c r="AN260" s="347"/>
      <c r="AO260" s="347"/>
      <c r="AP260" s="347"/>
      <c r="AQ260" s="347"/>
      <c r="AR260" s="347"/>
      <c r="AS260" s="347"/>
      <c r="AT260" s="347"/>
      <c r="AU260" s="348"/>
      <c r="AV260" s="697"/>
      <c r="AW260" s="698"/>
      <c r="AX260" s="698"/>
      <c r="AY260" s="699"/>
    </row>
    <row r="261" spans="1:51" ht="24.75" customHeight="1">
      <c r="A261" s="224"/>
      <c r="B261" s="313"/>
      <c r="C261" s="314"/>
      <c r="D261" s="314"/>
      <c r="E261" s="314"/>
      <c r="F261" s="314"/>
      <c r="G261" s="315"/>
      <c r="H261" s="341"/>
      <c r="I261" s="342"/>
      <c r="J261" s="342"/>
      <c r="K261" s="342"/>
      <c r="L261" s="343"/>
      <c r="M261" s="346"/>
      <c r="N261" s="347"/>
      <c r="O261" s="347"/>
      <c r="P261" s="347"/>
      <c r="Q261" s="347"/>
      <c r="R261" s="347"/>
      <c r="S261" s="347"/>
      <c r="T261" s="347"/>
      <c r="U261" s="347"/>
      <c r="V261" s="347"/>
      <c r="W261" s="347"/>
      <c r="X261" s="347"/>
      <c r="Y261" s="348"/>
      <c r="Z261" s="697"/>
      <c r="AA261" s="698"/>
      <c r="AB261" s="698"/>
      <c r="AC261" s="720"/>
      <c r="AD261" s="341"/>
      <c r="AE261" s="342"/>
      <c r="AF261" s="342"/>
      <c r="AG261" s="342"/>
      <c r="AH261" s="343"/>
      <c r="AI261" s="346"/>
      <c r="AJ261" s="347"/>
      <c r="AK261" s="347"/>
      <c r="AL261" s="347"/>
      <c r="AM261" s="347"/>
      <c r="AN261" s="347"/>
      <c r="AO261" s="347"/>
      <c r="AP261" s="347"/>
      <c r="AQ261" s="347"/>
      <c r="AR261" s="347"/>
      <c r="AS261" s="347"/>
      <c r="AT261" s="347"/>
      <c r="AU261" s="348"/>
      <c r="AV261" s="697"/>
      <c r="AW261" s="698"/>
      <c r="AX261" s="698"/>
      <c r="AY261" s="699"/>
    </row>
    <row r="262" spans="1:51" ht="24.75" customHeight="1">
      <c r="A262" s="224"/>
      <c r="B262" s="313"/>
      <c r="C262" s="314"/>
      <c r="D262" s="314"/>
      <c r="E262" s="314"/>
      <c r="F262" s="314"/>
      <c r="G262" s="315"/>
      <c r="H262" s="341"/>
      <c r="I262" s="342"/>
      <c r="J262" s="342"/>
      <c r="K262" s="342"/>
      <c r="L262" s="343"/>
      <c r="M262" s="346"/>
      <c r="N262" s="347"/>
      <c r="O262" s="347"/>
      <c r="P262" s="347"/>
      <c r="Q262" s="347"/>
      <c r="R262" s="347"/>
      <c r="S262" s="347"/>
      <c r="T262" s="347"/>
      <c r="U262" s="347"/>
      <c r="V262" s="347"/>
      <c r="W262" s="347"/>
      <c r="X262" s="347"/>
      <c r="Y262" s="348"/>
      <c r="Z262" s="697"/>
      <c r="AA262" s="698"/>
      <c r="AB262" s="698"/>
      <c r="AC262" s="698"/>
      <c r="AD262" s="341"/>
      <c r="AE262" s="342"/>
      <c r="AF262" s="342"/>
      <c r="AG262" s="342"/>
      <c r="AH262" s="343"/>
      <c r="AI262" s="346"/>
      <c r="AJ262" s="347"/>
      <c r="AK262" s="347"/>
      <c r="AL262" s="347"/>
      <c r="AM262" s="347"/>
      <c r="AN262" s="347"/>
      <c r="AO262" s="347"/>
      <c r="AP262" s="347"/>
      <c r="AQ262" s="347"/>
      <c r="AR262" s="347"/>
      <c r="AS262" s="347"/>
      <c r="AT262" s="347"/>
      <c r="AU262" s="348"/>
      <c r="AV262" s="697"/>
      <c r="AW262" s="698"/>
      <c r="AX262" s="698"/>
      <c r="AY262" s="699"/>
    </row>
    <row r="263" spans="1:51" ht="24.75" customHeight="1">
      <c r="A263" s="224"/>
      <c r="B263" s="313"/>
      <c r="C263" s="314"/>
      <c r="D263" s="314"/>
      <c r="E263" s="314"/>
      <c r="F263" s="314"/>
      <c r="G263" s="315"/>
      <c r="H263" s="341"/>
      <c r="I263" s="342"/>
      <c r="J263" s="342"/>
      <c r="K263" s="342"/>
      <c r="L263" s="343"/>
      <c r="M263" s="346"/>
      <c r="N263" s="347"/>
      <c r="O263" s="347"/>
      <c r="P263" s="347"/>
      <c r="Q263" s="347"/>
      <c r="R263" s="347"/>
      <c r="S263" s="347"/>
      <c r="T263" s="347"/>
      <c r="U263" s="347"/>
      <c r="V263" s="347"/>
      <c r="W263" s="347"/>
      <c r="X263" s="347"/>
      <c r="Y263" s="348"/>
      <c r="Z263" s="697"/>
      <c r="AA263" s="698"/>
      <c r="AB263" s="698"/>
      <c r="AC263" s="698"/>
      <c r="AD263" s="341"/>
      <c r="AE263" s="342"/>
      <c r="AF263" s="342"/>
      <c r="AG263" s="342"/>
      <c r="AH263" s="343"/>
      <c r="AI263" s="346"/>
      <c r="AJ263" s="347"/>
      <c r="AK263" s="347"/>
      <c r="AL263" s="347"/>
      <c r="AM263" s="347"/>
      <c r="AN263" s="347"/>
      <c r="AO263" s="347"/>
      <c r="AP263" s="347"/>
      <c r="AQ263" s="347"/>
      <c r="AR263" s="347"/>
      <c r="AS263" s="347"/>
      <c r="AT263" s="347"/>
      <c r="AU263" s="348"/>
      <c r="AV263" s="697"/>
      <c r="AW263" s="698"/>
      <c r="AX263" s="698"/>
      <c r="AY263" s="699"/>
    </row>
    <row r="264" spans="1:51" ht="24.75" customHeight="1">
      <c r="A264" s="224"/>
      <c r="B264" s="313"/>
      <c r="C264" s="314"/>
      <c r="D264" s="314"/>
      <c r="E264" s="314"/>
      <c r="F264" s="314"/>
      <c r="G264" s="315"/>
      <c r="H264" s="341"/>
      <c r="I264" s="342"/>
      <c r="J264" s="342"/>
      <c r="K264" s="342"/>
      <c r="L264" s="343"/>
      <c r="M264" s="346"/>
      <c r="N264" s="347"/>
      <c r="O264" s="347"/>
      <c r="P264" s="347"/>
      <c r="Q264" s="347"/>
      <c r="R264" s="347"/>
      <c r="S264" s="347"/>
      <c r="T264" s="347"/>
      <c r="U264" s="347"/>
      <c r="V264" s="347"/>
      <c r="W264" s="347"/>
      <c r="X264" s="347"/>
      <c r="Y264" s="348"/>
      <c r="Z264" s="697"/>
      <c r="AA264" s="698"/>
      <c r="AB264" s="698"/>
      <c r="AC264" s="698"/>
      <c r="AD264" s="341"/>
      <c r="AE264" s="342"/>
      <c r="AF264" s="342"/>
      <c r="AG264" s="342"/>
      <c r="AH264" s="343"/>
      <c r="AI264" s="346"/>
      <c r="AJ264" s="347"/>
      <c r="AK264" s="347"/>
      <c r="AL264" s="347"/>
      <c r="AM264" s="347"/>
      <c r="AN264" s="347"/>
      <c r="AO264" s="347"/>
      <c r="AP264" s="347"/>
      <c r="AQ264" s="347"/>
      <c r="AR264" s="347"/>
      <c r="AS264" s="347"/>
      <c r="AT264" s="347"/>
      <c r="AU264" s="348"/>
      <c r="AV264" s="697"/>
      <c r="AW264" s="698"/>
      <c r="AX264" s="698"/>
      <c r="AY264" s="699"/>
    </row>
    <row r="265" spans="1:51" ht="24.75" customHeight="1">
      <c r="A265" s="224"/>
      <c r="B265" s="313"/>
      <c r="C265" s="314"/>
      <c r="D265" s="314"/>
      <c r="E265" s="314"/>
      <c r="F265" s="314"/>
      <c r="G265" s="315"/>
      <c r="H265" s="642"/>
      <c r="I265" s="595"/>
      <c r="J265" s="595"/>
      <c r="K265" s="595"/>
      <c r="L265" s="596"/>
      <c r="M265" s="643"/>
      <c r="N265" s="644"/>
      <c r="O265" s="644"/>
      <c r="P265" s="644"/>
      <c r="Q265" s="644"/>
      <c r="R265" s="644"/>
      <c r="S265" s="644"/>
      <c r="T265" s="644"/>
      <c r="U265" s="644"/>
      <c r="V265" s="644"/>
      <c r="W265" s="644"/>
      <c r="X265" s="644"/>
      <c r="Y265" s="645"/>
      <c r="Z265" s="646"/>
      <c r="AA265" s="647"/>
      <c r="AB265" s="647"/>
      <c r="AC265" s="647"/>
      <c r="AD265" s="642"/>
      <c r="AE265" s="595"/>
      <c r="AF265" s="595"/>
      <c r="AG265" s="595"/>
      <c r="AH265" s="596"/>
      <c r="AI265" s="643"/>
      <c r="AJ265" s="644"/>
      <c r="AK265" s="644"/>
      <c r="AL265" s="644"/>
      <c r="AM265" s="644"/>
      <c r="AN265" s="644"/>
      <c r="AO265" s="644"/>
      <c r="AP265" s="644"/>
      <c r="AQ265" s="644"/>
      <c r="AR265" s="644"/>
      <c r="AS265" s="644"/>
      <c r="AT265" s="644"/>
      <c r="AU265" s="645"/>
      <c r="AV265" s="646"/>
      <c r="AW265" s="647"/>
      <c r="AX265" s="647"/>
      <c r="AY265" s="648"/>
    </row>
    <row r="266" spans="1:51" ht="24.75" customHeight="1" thickBot="1">
      <c r="A266" s="224"/>
      <c r="B266" s="316"/>
      <c r="C266" s="317"/>
      <c r="D266" s="317"/>
      <c r="E266" s="317"/>
      <c r="F266" s="317"/>
      <c r="G266" s="318"/>
      <c r="H266" s="740" t="s">
        <v>35</v>
      </c>
      <c r="I266" s="741"/>
      <c r="J266" s="741"/>
      <c r="K266" s="741"/>
      <c r="L266" s="741"/>
      <c r="M266" s="742"/>
      <c r="N266" s="743"/>
      <c r="O266" s="743"/>
      <c r="P266" s="743"/>
      <c r="Q266" s="743"/>
      <c r="R266" s="743"/>
      <c r="S266" s="743"/>
      <c r="T266" s="743"/>
      <c r="U266" s="743"/>
      <c r="V266" s="743"/>
      <c r="W266" s="743"/>
      <c r="X266" s="743"/>
      <c r="Y266" s="744"/>
      <c r="Z266" s="745">
        <f>SUM(Z258:AC265)</f>
        <v>0</v>
      </c>
      <c r="AA266" s="746"/>
      <c r="AB266" s="746"/>
      <c r="AC266" s="747"/>
      <c r="AD266" s="740" t="s">
        <v>35</v>
      </c>
      <c r="AE266" s="741"/>
      <c r="AF266" s="741"/>
      <c r="AG266" s="741"/>
      <c r="AH266" s="741"/>
      <c r="AI266" s="742"/>
      <c r="AJ266" s="743"/>
      <c r="AK266" s="743"/>
      <c r="AL266" s="743"/>
      <c r="AM266" s="743"/>
      <c r="AN266" s="743"/>
      <c r="AO266" s="743"/>
      <c r="AP266" s="743"/>
      <c r="AQ266" s="743"/>
      <c r="AR266" s="743"/>
      <c r="AS266" s="743"/>
      <c r="AT266" s="743"/>
      <c r="AU266" s="744"/>
      <c r="AV266" s="745">
        <f>SUM(AV258:AY265)</f>
        <v>0</v>
      </c>
      <c r="AW266" s="746"/>
      <c r="AX266" s="746"/>
      <c r="AY266" s="748"/>
    </row>
    <row r="267" spans="1:51">
      <c r="A267" s="224"/>
      <c r="B267" s="224"/>
      <c r="C267" s="224"/>
      <c r="D267" s="224"/>
      <c r="E267" s="224"/>
      <c r="F267" s="224"/>
      <c r="G267" s="224"/>
      <c r="H267" s="224"/>
      <c r="I267" s="224"/>
      <c r="J267" s="224"/>
      <c r="K267" s="224"/>
      <c r="L267" s="224"/>
      <c r="M267" s="224"/>
      <c r="N267" s="224"/>
      <c r="O267" s="224"/>
      <c r="P267" s="224"/>
      <c r="Q267" s="224"/>
      <c r="R267" s="224"/>
      <c r="S267" s="224"/>
      <c r="T267" s="224"/>
      <c r="U267" s="224"/>
      <c r="V267" s="224"/>
      <c r="W267" s="224"/>
      <c r="X267" s="224"/>
      <c r="Y267" s="224"/>
      <c r="Z267" s="224"/>
      <c r="AA267" s="224"/>
      <c r="AB267" s="224"/>
      <c r="AC267" s="224"/>
      <c r="AD267" s="224"/>
      <c r="AE267" s="224"/>
      <c r="AF267" s="224"/>
      <c r="AG267" s="224"/>
      <c r="AH267" s="224"/>
      <c r="AI267" s="224"/>
      <c r="AJ267" s="224"/>
      <c r="AK267" s="224"/>
      <c r="AL267" s="224"/>
      <c r="AM267" s="224"/>
      <c r="AN267" s="224"/>
      <c r="AO267" s="224"/>
      <c r="AP267" s="224"/>
      <c r="AQ267" s="224"/>
      <c r="AR267" s="224"/>
      <c r="AS267" s="224"/>
      <c r="AT267" s="224"/>
      <c r="AU267" s="224"/>
      <c r="AV267" s="224"/>
      <c r="AW267" s="224"/>
      <c r="AX267" s="224"/>
      <c r="AY267" s="224"/>
    </row>
    <row r="268" spans="1:51" ht="23.25" customHeight="1">
      <c r="A268" s="224"/>
      <c r="B268" s="53" t="s">
        <v>121</v>
      </c>
      <c r="C268" s="53"/>
      <c r="D268" s="53"/>
      <c r="E268" s="222"/>
      <c r="F268" s="222"/>
      <c r="G268" s="308" t="s">
        <v>403</v>
      </c>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c r="AJ268" s="308"/>
      <c r="AK268" s="308"/>
      <c r="AL268" s="308"/>
      <c r="AM268" s="308"/>
      <c r="AN268" s="308"/>
      <c r="AO268" s="308"/>
      <c r="AP268" s="308"/>
      <c r="AQ268" s="308"/>
      <c r="AR268" s="308"/>
      <c r="AS268" s="308"/>
      <c r="AT268" s="308"/>
      <c r="AU268" s="308"/>
      <c r="AV268" s="308"/>
      <c r="AW268" s="308"/>
      <c r="AX268" s="308"/>
      <c r="AY268" s="222"/>
    </row>
    <row r="269" spans="1:51" ht="14.25">
      <c r="A269" s="224"/>
      <c r="B269" s="224"/>
      <c r="C269" s="55" t="s">
        <v>1582</v>
      </c>
      <c r="D269" s="224"/>
      <c r="E269" s="224"/>
      <c r="F269" s="224"/>
      <c r="G269" s="224"/>
      <c r="H269" s="224"/>
      <c r="I269" s="224"/>
      <c r="J269" s="224"/>
      <c r="K269" s="224"/>
      <c r="L269" s="224"/>
      <c r="M269" s="224"/>
      <c r="N269" s="224"/>
      <c r="O269" s="224"/>
      <c r="P269" s="224"/>
      <c r="Q269" s="224"/>
      <c r="R269" s="224"/>
      <c r="S269" s="224"/>
      <c r="T269" s="224"/>
      <c r="U269" s="224"/>
      <c r="V269" s="224"/>
      <c r="W269" s="224"/>
      <c r="X269" s="224"/>
      <c r="Y269" s="224"/>
      <c r="Z269" s="224"/>
      <c r="AA269" s="224"/>
      <c r="AB269" s="224"/>
      <c r="AC269" s="224"/>
      <c r="AD269" s="224"/>
      <c r="AE269" s="224"/>
      <c r="AF269" s="224"/>
      <c r="AG269" s="224"/>
      <c r="AH269" s="224"/>
      <c r="AI269" s="224"/>
      <c r="AJ269" s="224"/>
      <c r="AK269" s="224"/>
      <c r="AL269" s="224"/>
      <c r="AM269" s="224"/>
      <c r="AN269" s="224"/>
      <c r="AO269" s="224"/>
      <c r="AP269" s="224"/>
      <c r="AQ269" s="224"/>
      <c r="AR269" s="224"/>
      <c r="AS269" s="224"/>
      <c r="AT269" s="224"/>
      <c r="AU269" s="224"/>
      <c r="AV269" s="224"/>
      <c r="AW269" s="224"/>
      <c r="AX269" s="224"/>
      <c r="AY269" s="224"/>
    </row>
    <row r="270" spans="1:51">
      <c r="A270" s="224"/>
      <c r="B270" s="224"/>
      <c r="C270" s="224" t="s">
        <v>1587</v>
      </c>
      <c r="D270" s="224"/>
      <c r="E270" s="224"/>
      <c r="F270" s="224"/>
      <c r="G270" s="224"/>
      <c r="H270" s="224"/>
      <c r="I270" s="224"/>
      <c r="J270" s="224"/>
      <c r="K270" s="224"/>
      <c r="L270" s="224"/>
      <c r="M270" s="224"/>
      <c r="N270" s="224"/>
      <c r="O270" s="224"/>
      <c r="P270" s="224"/>
      <c r="Q270" s="224"/>
      <c r="R270" s="224"/>
      <c r="S270" s="224"/>
      <c r="T270" s="224"/>
      <c r="U270" s="224"/>
      <c r="V270" s="224"/>
      <c r="W270" s="224"/>
      <c r="X270" s="224"/>
      <c r="Y270" s="224"/>
      <c r="Z270" s="224"/>
      <c r="AA270" s="224"/>
      <c r="AB270" s="224"/>
      <c r="AC270" s="224"/>
      <c r="AD270" s="224"/>
      <c r="AE270" s="224"/>
      <c r="AF270" s="224"/>
      <c r="AG270" s="224"/>
      <c r="AH270" s="224"/>
      <c r="AI270" s="224"/>
      <c r="AJ270" s="224"/>
      <c r="AK270" s="224"/>
      <c r="AL270" s="224"/>
      <c r="AM270" s="224"/>
      <c r="AN270" s="224"/>
      <c r="AO270" s="224"/>
      <c r="AP270" s="224"/>
      <c r="AQ270" s="224"/>
      <c r="AR270" s="224"/>
      <c r="AS270" s="224"/>
      <c r="AT270" s="224"/>
      <c r="AU270" s="224"/>
      <c r="AV270" s="224"/>
      <c r="AW270" s="224"/>
      <c r="AX270" s="224"/>
      <c r="AY270" s="224"/>
    </row>
    <row r="271" spans="1:51" ht="34.5" customHeight="1">
      <c r="A271" s="224"/>
      <c r="B271" s="264"/>
      <c r="C271" s="264"/>
      <c r="D271" s="269" t="s">
        <v>1583</v>
      </c>
      <c r="E271" s="269"/>
      <c r="F271" s="269"/>
      <c r="G271" s="269"/>
      <c r="H271" s="269"/>
      <c r="I271" s="269"/>
      <c r="J271" s="269"/>
      <c r="K271" s="269"/>
      <c r="L271" s="269"/>
      <c r="M271" s="269"/>
      <c r="N271" s="269" t="s">
        <v>1584</v>
      </c>
      <c r="O271" s="269"/>
      <c r="P271" s="269"/>
      <c r="Q271" s="269"/>
      <c r="R271" s="269"/>
      <c r="S271" s="269"/>
      <c r="T271" s="269"/>
      <c r="U271" s="269"/>
      <c r="V271" s="269"/>
      <c r="W271" s="269"/>
      <c r="X271" s="269"/>
      <c r="Y271" s="269"/>
      <c r="Z271" s="269"/>
      <c r="AA271" s="269"/>
      <c r="AB271" s="269"/>
      <c r="AC271" s="269"/>
      <c r="AD271" s="269"/>
      <c r="AE271" s="269"/>
      <c r="AF271" s="269"/>
      <c r="AG271" s="269"/>
      <c r="AH271" s="269"/>
      <c r="AI271" s="269"/>
      <c r="AJ271" s="269"/>
      <c r="AK271" s="269"/>
      <c r="AL271" s="297" t="s">
        <v>1585</v>
      </c>
      <c r="AM271" s="269"/>
      <c r="AN271" s="269"/>
      <c r="AO271" s="269"/>
      <c r="AP271" s="269"/>
      <c r="AQ271" s="269"/>
      <c r="AR271" s="269" t="s">
        <v>160</v>
      </c>
      <c r="AS271" s="269"/>
      <c r="AT271" s="269"/>
      <c r="AU271" s="269"/>
      <c r="AV271" s="269" t="s">
        <v>161</v>
      </c>
      <c r="AW271" s="269"/>
      <c r="AX271" s="269"/>
      <c r="AY271" s="224"/>
    </row>
    <row r="272" spans="1:51" ht="24" customHeight="1">
      <c r="A272" s="224"/>
      <c r="B272" s="264">
        <v>1</v>
      </c>
      <c r="C272" s="264">
        <v>1</v>
      </c>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7"/>
      <c r="AM272" s="266"/>
      <c r="AN272" s="266"/>
      <c r="AO272" s="266"/>
      <c r="AP272" s="266"/>
      <c r="AQ272" s="266"/>
      <c r="AR272" s="266"/>
      <c r="AS272" s="266"/>
      <c r="AT272" s="266"/>
      <c r="AU272" s="266"/>
      <c r="AV272" s="266"/>
      <c r="AW272" s="266"/>
      <c r="AX272" s="266"/>
      <c r="AY272" s="224"/>
    </row>
    <row r="273" spans="1:51" ht="24" customHeight="1">
      <c r="A273" s="224"/>
      <c r="B273" s="264">
        <v>2</v>
      </c>
      <c r="C273" s="264">
        <v>1</v>
      </c>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7"/>
      <c r="AM273" s="266"/>
      <c r="AN273" s="266"/>
      <c r="AO273" s="266"/>
      <c r="AP273" s="266"/>
      <c r="AQ273" s="266"/>
      <c r="AR273" s="266"/>
      <c r="AS273" s="266"/>
      <c r="AT273" s="266"/>
      <c r="AU273" s="266"/>
      <c r="AV273" s="266"/>
      <c r="AW273" s="266"/>
      <c r="AX273" s="266"/>
      <c r="AY273" s="224"/>
    </row>
    <row r="274" spans="1:51" ht="24" customHeight="1">
      <c r="A274" s="224"/>
      <c r="B274" s="264">
        <v>3</v>
      </c>
      <c r="C274" s="264">
        <v>1</v>
      </c>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7"/>
      <c r="AM274" s="266"/>
      <c r="AN274" s="266"/>
      <c r="AO274" s="266"/>
      <c r="AP274" s="266"/>
      <c r="AQ274" s="266"/>
      <c r="AR274" s="266"/>
      <c r="AS274" s="266"/>
      <c r="AT274" s="266"/>
      <c r="AU274" s="266"/>
      <c r="AV274" s="266"/>
      <c r="AW274" s="266"/>
      <c r="AX274" s="266"/>
      <c r="AY274" s="224"/>
    </row>
    <row r="275" spans="1:51" ht="24" customHeight="1">
      <c r="A275" s="224"/>
      <c r="B275" s="264">
        <v>4</v>
      </c>
      <c r="C275" s="264">
        <v>1</v>
      </c>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7"/>
      <c r="AM275" s="266"/>
      <c r="AN275" s="266"/>
      <c r="AO275" s="266"/>
      <c r="AP275" s="266"/>
      <c r="AQ275" s="266"/>
      <c r="AR275" s="266"/>
      <c r="AS275" s="266"/>
      <c r="AT275" s="266"/>
      <c r="AU275" s="266"/>
      <c r="AV275" s="266"/>
      <c r="AW275" s="266"/>
      <c r="AX275" s="266"/>
      <c r="AY275" s="224"/>
    </row>
    <row r="276" spans="1:51" ht="24" customHeight="1">
      <c r="A276" s="224"/>
      <c r="B276" s="264">
        <v>5</v>
      </c>
      <c r="C276" s="264">
        <v>1</v>
      </c>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7"/>
      <c r="AM276" s="266"/>
      <c r="AN276" s="266"/>
      <c r="AO276" s="266"/>
      <c r="AP276" s="266"/>
      <c r="AQ276" s="266"/>
      <c r="AR276" s="266"/>
      <c r="AS276" s="266"/>
      <c r="AT276" s="266"/>
      <c r="AU276" s="266"/>
      <c r="AV276" s="266"/>
      <c r="AW276" s="266"/>
      <c r="AX276" s="266"/>
      <c r="AY276" s="224"/>
    </row>
    <row r="277" spans="1:51" ht="24" customHeight="1">
      <c r="A277" s="224"/>
      <c r="B277" s="264">
        <v>6</v>
      </c>
      <c r="C277" s="264">
        <v>1</v>
      </c>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7"/>
      <c r="AM277" s="266"/>
      <c r="AN277" s="266"/>
      <c r="AO277" s="266"/>
      <c r="AP277" s="266"/>
      <c r="AQ277" s="266"/>
      <c r="AR277" s="266"/>
      <c r="AS277" s="266"/>
      <c r="AT277" s="266"/>
      <c r="AU277" s="266"/>
      <c r="AV277" s="266"/>
      <c r="AW277" s="266"/>
      <c r="AX277" s="266"/>
      <c r="AY277" s="224"/>
    </row>
    <row r="278" spans="1:51" ht="24" customHeight="1">
      <c r="A278" s="224"/>
      <c r="B278" s="264">
        <v>7</v>
      </c>
      <c r="C278" s="264">
        <v>1</v>
      </c>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7"/>
      <c r="AM278" s="266"/>
      <c r="AN278" s="266"/>
      <c r="AO278" s="266"/>
      <c r="AP278" s="266"/>
      <c r="AQ278" s="266"/>
      <c r="AR278" s="266"/>
      <c r="AS278" s="266"/>
      <c r="AT278" s="266"/>
      <c r="AU278" s="266"/>
      <c r="AV278" s="266"/>
      <c r="AW278" s="266"/>
      <c r="AX278" s="266"/>
      <c r="AY278" s="224"/>
    </row>
    <row r="279" spans="1:51" ht="24" customHeight="1">
      <c r="A279" s="224"/>
      <c r="B279" s="264">
        <v>8</v>
      </c>
      <c r="C279" s="264">
        <v>1</v>
      </c>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7"/>
      <c r="AM279" s="266"/>
      <c r="AN279" s="266"/>
      <c r="AO279" s="266"/>
      <c r="AP279" s="266"/>
      <c r="AQ279" s="266"/>
      <c r="AR279" s="266"/>
      <c r="AS279" s="266"/>
      <c r="AT279" s="266"/>
      <c r="AU279" s="266"/>
      <c r="AV279" s="266"/>
      <c r="AW279" s="266"/>
      <c r="AX279" s="266"/>
      <c r="AY279" s="224"/>
    </row>
    <row r="280" spans="1:51" ht="24" customHeight="1">
      <c r="A280" s="224"/>
      <c r="B280" s="264">
        <v>9</v>
      </c>
      <c r="C280" s="264">
        <v>1</v>
      </c>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7"/>
      <c r="AM280" s="266"/>
      <c r="AN280" s="266"/>
      <c r="AO280" s="266"/>
      <c r="AP280" s="266"/>
      <c r="AQ280" s="266"/>
      <c r="AR280" s="266"/>
      <c r="AS280" s="266"/>
      <c r="AT280" s="266"/>
      <c r="AU280" s="266"/>
      <c r="AV280" s="266"/>
      <c r="AW280" s="266"/>
      <c r="AX280" s="266"/>
      <c r="AY280" s="224"/>
    </row>
    <row r="281" spans="1:51" ht="24" customHeight="1">
      <c r="A281" s="224"/>
      <c r="B281" s="264">
        <v>10</v>
      </c>
      <c r="C281" s="264">
        <v>1</v>
      </c>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7"/>
      <c r="AM281" s="266"/>
      <c r="AN281" s="266"/>
      <c r="AO281" s="266"/>
      <c r="AP281" s="266"/>
      <c r="AQ281" s="266"/>
      <c r="AR281" s="266"/>
      <c r="AS281" s="266"/>
      <c r="AT281" s="266"/>
      <c r="AU281" s="266"/>
      <c r="AV281" s="266"/>
      <c r="AW281" s="266"/>
      <c r="AX281" s="266"/>
      <c r="AY281" s="224"/>
    </row>
    <row r="282" spans="1:51">
      <c r="A282" s="224"/>
      <c r="B282" s="224"/>
      <c r="C282" s="224"/>
      <c r="D282" s="224"/>
      <c r="E282" s="224"/>
      <c r="F282" s="224"/>
      <c r="G282" s="224"/>
      <c r="H282" s="224"/>
      <c r="I282" s="224"/>
      <c r="J282" s="224"/>
      <c r="K282" s="224"/>
      <c r="L282" s="224"/>
      <c r="M282" s="224"/>
      <c r="N282" s="224"/>
      <c r="O282" s="224"/>
      <c r="P282" s="224"/>
      <c r="Q282" s="224"/>
      <c r="R282" s="224"/>
      <c r="S282" s="224"/>
      <c r="T282" s="224"/>
      <c r="U282" s="224"/>
      <c r="V282" s="224"/>
      <c r="W282" s="224"/>
      <c r="X282" s="224"/>
      <c r="Y282" s="224"/>
      <c r="Z282" s="224"/>
      <c r="AA282" s="224"/>
      <c r="AB282" s="224"/>
      <c r="AC282" s="224"/>
      <c r="AD282" s="224"/>
      <c r="AE282" s="224"/>
      <c r="AF282" s="224"/>
      <c r="AG282" s="224"/>
      <c r="AH282" s="224"/>
      <c r="AI282" s="224"/>
      <c r="AJ282" s="224"/>
      <c r="AK282" s="224"/>
      <c r="AL282" s="224"/>
      <c r="AM282" s="224"/>
      <c r="AN282" s="224"/>
      <c r="AO282" s="224"/>
      <c r="AP282" s="224"/>
      <c r="AQ282" s="224"/>
      <c r="AR282" s="224"/>
      <c r="AS282" s="224"/>
      <c r="AT282" s="224"/>
      <c r="AU282" s="224"/>
      <c r="AV282" s="224"/>
      <c r="AW282" s="224"/>
      <c r="AX282" s="224"/>
      <c r="AY282" s="224"/>
    </row>
    <row r="283" spans="1:51" ht="21.75" customHeight="1" thickBot="1">
      <c r="A283" s="224"/>
      <c r="B283" s="224"/>
      <c r="C283" s="224"/>
      <c r="D283" s="224"/>
      <c r="E283" s="224"/>
      <c r="F283" s="224"/>
      <c r="G283" s="224"/>
      <c r="H283" s="224"/>
      <c r="I283" s="224"/>
      <c r="J283" s="224"/>
      <c r="K283" s="224"/>
      <c r="L283" s="224"/>
      <c r="M283" s="224"/>
      <c r="N283" s="224"/>
      <c r="O283" s="224"/>
      <c r="P283" s="224"/>
      <c r="Q283" s="224"/>
      <c r="R283" s="224"/>
      <c r="S283" s="224"/>
      <c r="T283" s="224"/>
      <c r="U283" s="224"/>
      <c r="V283" s="224"/>
      <c r="W283" s="224"/>
      <c r="X283" s="224"/>
      <c r="Y283" s="224"/>
      <c r="Z283" s="224"/>
      <c r="AA283" s="224"/>
      <c r="AB283" s="224"/>
      <c r="AC283" s="224"/>
      <c r="AD283" s="224"/>
      <c r="AE283" s="224"/>
      <c r="AF283" s="224"/>
      <c r="AG283" s="224"/>
      <c r="AH283" s="224"/>
      <c r="AI283" s="224"/>
      <c r="AJ283" s="224"/>
      <c r="AK283" s="271"/>
      <c r="AL283" s="271"/>
      <c r="AM283" s="271"/>
      <c r="AN283" s="271"/>
      <c r="AO283" s="271"/>
      <c r="AP283" s="271"/>
      <c r="AQ283" s="271"/>
      <c r="AR283" s="810" t="s">
        <v>113</v>
      </c>
      <c r="AS283" s="810"/>
      <c r="AT283" s="810"/>
      <c r="AU283" s="810"/>
      <c r="AV283" s="810"/>
      <c r="AW283" s="810"/>
      <c r="AX283" s="810"/>
      <c r="AY283" s="810"/>
    </row>
    <row r="284" spans="1:51" ht="21" customHeight="1">
      <c r="A284" s="224"/>
      <c r="B284" s="275" t="s">
        <v>114</v>
      </c>
      <c r="C284" s="276"/>
      <c r="D284" s="276"/>
      <c r="E284" s="276"/>
      <c r="F284" s="276"/>
      <c r="G284" s="276"/>
      <c r="H284" s="277" t="s">
        <v>395</v>
      </c>
      <c r="I284" s="278"/>
      <c r="J284" s="278"/>
      <c r="K284" s="278"/>
      <c r="L284" s="278"/>
      <c r="M284" s="278"/>
      <c r="N284" s="278"/>
      <c r="O284" s="278"/>
      <c r="P284" s="278"/>
      <c r="Q284" s="278"/>
      <c r="R284" s="278"/>
      <c r="S284" s="278"/>
      <c r="T284" s="278"/>
      <c r="U284" s="278"/>
      <c r="V284" s="278"/>
      <c r="W284" s="278"/>
      <c r="X284" s="278"/>
      <c r="Y284" s="278"/>
      <c r="Z284" s="279" t="s">
        <v>1571</v>
      </c>
      <c r="AA284" s="280"/>
      <c r="AB284" s="280"/>
      <c r="AC284" s="280"/>
      <c r="AD284" s="280"/>
      <c r="AE284" s="281"/>
      <c r="AF284" s="826" t="s">
        <v>336</v>
      </c>
      <c r="AG284" s="826"/>
      <c r="AH284" s="826"/>
      <c r="AI284" s="826"/>
      <c r="AJ284" s="826"/>
      <c r="AK284" s="826"/>
      <c r="AL284" s="826"/>
      <c r="AM284" s="826"/>
      <c r="AN284" s="826"/>
      <c r="AO284" s="826"/>
      <c r="AP284" s="826"/>
      <c r="AQ284" s="832"/>
      <c r="AR284" s="283" t="s">
        <v>6</v>
      </c>
      <c r="AS284" s="282"/>
      <c r="AT284" s="282"/>
      <c r="AU284" s="282"/>
      <c r="AV284" s="282"/>
      <c r="AW284" s="282"/>
      <c r="AX284" s="282"/>
      <c r="AY284" s="284"/>
    </row>
    <row r="285" spans="1:51" ht="28.15" customHeight="1">
      <c r="A285" s="224"/>
      <c r="B285" s="285" t="s">
        <v>7</v>
      </c>
      <c r="C285" s="286"/>
      <c r="D285" s="286"/>
      <c r="E285" s="286"/>
      <c r="F285" s="286"/>
      <c r="G285" s="287"/>
      <c r="H285" s="1392" t="s">
        <v>402</v>
      </c>
      <c r="I285" s="1393"/>
      <c r="J285" s="1393"/>
      <c r="K285" s="1393"/>
      <c r="L285" s="1393"/>
      <c r="M285" s="1393"/>
      <c r="N285" s="1393"/>
      <c r="O285" s="1393"/>
      <c r="P285" s="1393"/>
      <c r="Q285" s="1393"/>
      <c r="R285" s="1393"/>
      <c r="S285" s="1393"/>
      <c r="T285" s="1393"/>
      <c r="U285" s="1393"/>
      <c r="V285" s="1393"/>
      <c r="W285" s="801"/>
      <c r="X285" s="801"/>
      <c r="Y285" s="801"/>
      <c r="Z285" s="291" t="s">
        <v>8</v>
      </c>
      <c r="AA285" s="292"/>
      <c r="AB285" s="292"/>
      <c r="AC285" s="292"/>
      <c r="AD285" s="292"/>
      <c r="AE285" s="293"/>
      <c r="AF285" s="816" t="s">
        <v>334</v>
      </c>
      <c r="AG285" s="816"/>
      <c r="AH285" s="816"/>
      <c r="AI285" s="816"/>
      <c r="AJ285" s="816"/>
      <c r="AK285" s="816"/>
      <c r="AL285" s="816"/>
      <c r="AM285" s="816"/>
      <c r="AN285" s="816"/>
      <c r="AO285" s="816"/>
      <c r="AP285" s="816"/>
      <c r="AQ285" s="817"/>
      <c r="AR285" s="818" t="s">
        <v>333</v>
      </c>
      <c r="AS285" s="819"/>
      <c r="AT285" s="819"/>
      <c r="AU285" s="819"/>
      <c r="AV285" s="819"/>
      <c r="AW285" s="819"/>
      <c r="AX285" s="819"/>
      <c r="AY285" s="820"/>
    </row>
    <row r="286" spans="1:51" ht="30.75" customHeight="1">
      <c r="A286" s="224"/>
      <c r="B286" s="361" t="s">
        <v>11</v>
      </c>
      <c r="C286" s="362"/>
      <c r="D286" s="362"/>
      <c r="E286" s="362"/>
      <c r="F286" s="362"/>
      <c r="G286" s="362"/>
      <c r="H286" s="800" t="s">
        <v>12</v>
      </c>
      <c r="I286" s="801"/>
      <c r="J286" s="801"/>
      <c r="K286" s="801"/>
      <c r="L286" s="801"/>
      <c r="M286" s="801"/>
      <c r="N286" s="801"/>
      <c r="O286" s="801"/>
      <c r="P286" s="801"/>
      <c r="Q286" s="801"/>
      <c r="R286" s="801"/>
      <c r="S286" s="801"/>
      <c r="T286" s="801"/>
      <c r="U286" s="801"/>
      <c r="V286" s="801"/>
      <c r="W286" s="801"/>
      <c r="X286" s="801"/>
      <c r="Y286" s="801"/>
      <c r="Z286" s="364" t="s">
        <v>13</v>
      </c>
      <c r="AA286" s="365"/>
      <c r="AB286" s="365"/>
      <c r="AC286" s="365"/>
      <c r="AD286" s="365"/>
      <c r="AE286" s="366"/>
      <c r="AF286" s="828" t="s">
        <v>332</v>
      </c>
      <c r="AG286" s="828"/>
      <c r="AH286" s="828"/>
      <c r="AI286" s="828"/>
      <c r="AJ286" s="828"/>
      <c r="AK286" s="828"/>
      <c r="AL286" s="828"/>
      <c r="AM286" s="828"/>
      <c r="AN286" s="828"/>
      <c r="AO286" s="828"/>
      <c r="AP286" s="828"/>
      <c r="AQ286" s="828"/>
      <c r="AR286" s="801"/>
      <c r="AS286" s="801"/>
      <c r="AT286" s="801"/>
      <c r="AU286" s="801"/>
      <c r="AV286" s="801"/>
      <c r="AW286" s="801"/>
      <c r="AX286" s="801"/>
      <c r="AY286" s="829"/>
    </row>
    <row r="287" spans="1:51" ht="18" customHeight="1">
      <c r="A287" s="224"/>
      <c r="B287" s="370" t="s">
        <v>15</v>
      </c>
      <c r="C287" s="371"/>
      <c r="D287" s="371"/>
      <c r="E287" s="371"/>
      <c r="F287" s="371"/>
      <c r="G287" s="371"/>
      <c r="H287" s="925" t="s">
        <v>331</v>
      </c>
      <c r="I287" s="375"/>
      <c r="J287" s="375"/>
      <c r="K287" s="375"/>
      <c r="L287" s="375"/>
      <c r="M287" s="375"/>
      <c r="N287" s="375"/>
      <c r="O287" s="375"/>
      <c r="P287" s="375"/>
      <c r="Q287" s="375"/>
      <c r="R287" s="375"/>
      <c r="S287" s="375"/>
      <c r="T287" s="375"/>
      <c r="U287" s="375"/>
      <c r="V287" s="375"/>
      <c r="W287" s="376"/>
      <c r="X287" s="376"/>
      <c r="Y287" s="376"/>
      <c r="Z287" s="380" t="s">
        <v>1572</v>
      </c>
      <c r="AA287" s="368"/>
      <c r="AB287" s="368"/>
      <c r="AC287" s="368"/>
      <c r="AD287" s="368"/>
      <c r="AE287" s="381"/>
      <c r="AF287" s="1385" t="s">
        <v>401</v>
      </c>
      <c r="AG287" s="507"/>
      <c r="AH287" s="507"/>
      <c r="AI287" s="507"/>
      <c r="AJ287" s="507"/>
      <c r="AK287" s="507"/>
      <c r="AL287" s="507"/>
      <c r="AM287" s="507"/>
      <c r="AN287" s="507"/>
      <c r="AO287" s="507"/>
      <c r="AP287" s="507"/>
      <c r="AQ287" s="507"/>
      <c r="AR287" s="507"/>
      <c r="AS287" s="507"/>
      <c r="AT287" s="507"/>
      <c r="AU287" s="507"/>
      <c r="AV287" s="507"/>
      <c r="AW287" s="507"/>
      <c r="AX287" s="507"/>
      <c r="AY287" s="1386"/>
    </row>
    <row r="288" spans="1:51" ht="24" customHeight="1">
      <c r="A288" s="224"/>
      <c r="B288" s="372"/>
      <c r="C288" s="373"/>
      <c r="D288" s="373"/>
      <c r="E288" s="373"/>
      <c r="F288" s="373"/>
      <c r="G288" s="373"/>
      <c r="H288" s="377"/>
      <c r="I288" s="378"/>
      <c r="J288" s="378"/>
      <c r="K288" s="378"/>
      <c r="L288" s="378"/>
      <c r="M288" s="378"/>
      <c r="N288" s="378"/>
      <c r="O288" s="378"/>
      <c r="P288" s="378"/>
      <c r="Q288" s="378"/>
      <c r="R288" s="378"/>
      <c r="S288" s="378"/>
      <c r="T288" s="378"/>
      <c r="U288" s="378"/>
      <c r="V288" s="378"/>
      <c r="W288" s="379"/>
      <c r="X288" s="379"/>
      <c r="Y288" s="379"/>
      <c r="Z288" s="382"/>
      <c r="AA288" s="368"/>
      <c r="AB288" s="368"/>
      <c r="AC288" s="368"/>
      <c r="AD288" s="368"/>
      <c r="AE288" s="381"/>
      <c r="AF288" s="510"/>
      <c r="AG288" s="510"/>
      <c r="AH288" s="510"/>
      <c r="AI288" s="510"/>
      <c r="AJ288" s="510"/>
      <c r="AK288" s="510"/>
      <c r="AL288" s="510"/>
      <c r="AM288" s="510"/>
      <c r="AN288" s="510"/>
      <c r="AO288" s="510"/>
      <c r="AP288" s="510"/>
      <c r="AQ288" s="510"/>
      <c r="AR288" s="510"/>
      <c r="AS288" s="510"/>
      <c r="AT288" s="510"/>
      <c r="AU288" s="510"/>
      <c r="AV288" s="510"/>
      <c r="AW288" s="510"/>
      <c r="AX288" s="510"/>
      <c r="AY288" s="1387"/>
    </row>
    <row r="289" spans="1:51" ht="29.25" customHeight="1">
      <c r="A289" s="224"/>
      <c r="B289" s="298" t="s">
        <v>22</v>
      </c>
      <c r="C289" s="299"/>
      <c r="D289" s="299"/>
      <c r="E289" s="299"/>
      <c r="F289" s="299"/>
      <c r="G289" s="303"/>
      <c r="H289" s="304" t="s">
        <v>381</v>
      </c>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c r="AJ289" s="305"/>
      <c r="AK289" s="305"/>
      <c r="AL289" s="305"/>
      <c r="AM289" s="305"/>
      <c r="AN289" s="305"/>
      <c r="AO289" s="305"/>
      <c r="AP289" s="305"/>
      <c r="AQ289" s="305"/>
      <c r="AR289" s="305"/>
      <c r="AS289" s="305"/>
      <c r="AT289" s="305"/>
      <c r="AU289" s="305"/>
      <c r="AV289" s="305"/>
      <c r="AW289" s="305"/>
      <c r="AX289" s="305"/>
      <c r="AY289" s="306"/>
    </row>
    <row r="290" spans="1:51" ht="21" customHeight="1">
      <c r="A290" s="224"/>
      <c r="B290" s="391" t="s">
        <v>24</v>
      </c>
      <c r="C290" s="392"/>
      <c r="D290" s="392"/>
      <c r="E290" s="392"/>
      <c r="F290" s="392"/>
      <c r="G290" s="393"/>
      <c r="H290" s="400"/>
      <c r="I290" s="401"/>
      <c r="J290" s="401"/>
      <c r="K290" s="401"/>
      <c r="L290" s="401"/>
      <c r="M290" s="401"/>
      <c r="N290" s="401"/>
      <c r="O290" s="401"/>
      <c r="P290" s="401"/>
      <c r="Q290" s="402" t="s">
        <v>25</v>
      </c>
      <c r="R290" s="403"/>
      <c r="S290" s="403"/>
      <c r="T290" s="403"/>
      <c r="U290" s="403"/>
      <c r="V290" s="403"/>
      <c r="W290" s="404"/>
      <c r="X290" s="402" t="s">
        <v>26</v>
      </c>
      <c r="Y290" s="403"/>
      <c r="Z290" s="403"/>
      <c r="AA290" s="403"/>
      <c r="AB290" s="403"/>
      <c r="AC290" s="403"/>
      <c r="AD290" s="404"/>
      <c r="AE290" s="402" t="s">
        <v>27</v>
      </c>
      <c r="AF290" s="403"/>
      <c r="AG290" s="403"/>
      <c r="AH290" s="403"/>
      <c r="AI290" s="403"/>
      <c r="AJ290" s="403"/>
      <c r="AK290" s="404"/>
      <c r="AL290" s="402" t="s">
        <v>28</v>
      </c>
      <c r="AM290" s="403"/>
      <c r="AN290" s="403"/>
      <c r="AO290" s="403"/>
      <c r="AP290" s="403"/>
      <c r="AQ290" s="403"/>
      <c r="AR290" s="404"/>
      <c r="AS290" s="402" t="s">
        <v>29</v>
      </c>
      <c r="AT290" s="403"/>
      <c r="AU290" s="403"/>
      <c r="AV290" s="403"/>
      <c r="AW290" s="403"/>
      <c r="AX290" s="403"/>
      <c r="AY290" s="426"/>
    </row>
    <row r="291" spans="1:51" ht="21" customHeight="1">
      <c r="A291" s="224"/>
      <c r="B291" s="394"/>
      <c r="C291" s="395"/>
      <c r="D291" s="395"/>
      <c r="E291" s="395"/>
      <c r="F291" s="395"/>
      <c r="G291" s="396"/>
      <c r="H291" s="413" t="s">
        <v>30</v>
      </c>
      <c r="I291" s="414"/>
      <c r="J291" s="427" t="s">
        <v>31</v>
      </c>
      <c r="K291" s="428"/>
      <c r="L291" s="428"/>
      <c r="M291" s="428"/>
      <c r="N291" s="428"/>
      <c r="O291" s="428"/>
      <c r="P291" s="429"/>
      <c r="Q291" s="1390">
        <v>7</v>
      </c>
      <c r="R291" s="1390"/>
      <c r="S291" s="1390"/>
      <c r="T291" s="1390"/>
      <c r="U291" s="1390"/>
      <c r="V291" s="1390"/>
      <c r="W291" s="1390"/>
      <c r="X291" s="1390">
        <v>11</v>
      </c>
      <c r="Y291" s="1390"/>
      <c r="Z291" s="1390"/>
      <c r="AA291" s="1390"/>
      <c r="AB291" s="1390"/>
      <c r="AC291" s="1390"/>
      <c r="AD291" s="1390"/>
      <c r="AE291" s="1391">
        <v>6</v>
      </c>
      <c r="AF291" s="1391"/>
      <c r="AG291" s="1391"/>
      <c r="AH291" s="1391"/>
      <c r="AI291" s="1391"/>
      <c r="AJ291" s="1391"/>
      <c r="AK291" s="1391"/>
      <c r="AL291" s="430">
        <v>10</v>
      </c>
      <c r="AM291" s="430"/>
      <c r="AN291" s="430"/>
      <c r="AO291" s="430"/>
      <c r="AP291" s="430"/>
      <c r="AQ291" s="430"/>
      <c r="AR291" s="430"/>
      <c r="AS291" s="430">
        <v>5</v>
      </c>
      <c r="AT291" s="430"/>
      <c r="AU291" s="430"/>
      <c r="AV291" s="430"/>
      <c r="AW291" s="430"/>
      <c r="AX291" s="430"/>
      <c r="AY291" s="431"/>
    </row>
    <row r="292" spans="1:51" ht="21" customHeight="1">
      <c r="A292" s="224"/>
      <c r="B292" s="394"/>
      <c r="C292" s="395"/>
      <c r="D292" s="395"/>
      <c r="E292" s="395"/>
      <c r="F292" s="395"/>
      <c r="G292" s="396"/>
      <c r="H292" s="415"/>
      <c r="I292" s="416"/>
      <c r="J292" s="409" t="s">
        <v>32</v>
      </c>
      <c r="K292" s="410"/>
      <c r="L292" s="410"/>
      <c r="M292" s="410"/>
      <c r="N292" s="410"/>
      <c r="O292" s="410"/>
      <c r="P292" s="411"/>
      <c r="Q292" s="1388" t="s">
        <v>1573</v>
      </c>
      <c r="R292" s="1388"/>
      <c r="S292" s="1388"/>
      <c r="T292" s="1388"/>
      <c r="U292" s="1388"/>
      <c r="V292" s="1388"/>
      <c r="W292" s="1388"/>
      <c r="X292" s="1388" t="s">
        <v>1573</v>
      </c>
      <c r="Y292" s="1388"/>
      <c r="Z292" s="1388"/>
      <c r="AA292" s="1388"/>
      <c r="AB292" s="1388"/>
      <c r="AC292" s="1388"/>
      <c r="AD292" s="1388"/>
      <c r="AE292" s="1380" t="s">
        <v>1565</v>
      </c>
      <c r="AF292" s="1380"/>
      <c r="AG292" s="1380"/>
      <c r="AH292" s="1380"/>
      <c r="AI292" s="1380"/>
      <c r="AJ292" s="1380"/>
      <c r="AK292" s="1380"/>
      <c r="AL292" s="405"/>
      <c r="AM292" s="405"/>
      <c r="AN292" s="405"/>
      <c r="AO292" s="405"/>
      <c r="AP292" s="405"/>
      <c r="AQ292" s="405"/>
      <c r="AR292" s="405"/>
      <c r="AS292" s="432"/>
      <c r="AT292" s="432"/>
      <c r="AU292" s="432"/>
      <c r="AV292" s="432"/>
      <c r="AW292" s="432"/>
      <c r="AX292" s="432"/>
      <c r="AY292" s="433"/>
    </row>
    <row r="293" spans="1:51" ht="24.75" customHeight="1">
      <c r="A293" s="224"/>
      <c r="B293" s="394"/>
      <c r="C293" s="395"/>
      <c r="D293" s="395"/>
      <c r="E293" s="395"/>
      <c r="F293" s="395"/>
      <c r="G293" s="396"/>
      <c r="H293" s="415"/>
      <c r="I293" s="416"/>
      <c r="J293" s="409" t="s">
        <v>34</v>
      </c>
      <c r="K293" s="410"/>
      <c r="L293" s="410"/>
      <c r="M293" s="410"/>
      <c r="N293" s="410"/>
      <c r="O293" s="410"/>
      <c r="P293" s="411"/>
      <c r="Q293" s="1380" t="s">
        <v>1573</v>
      </c>
      <c r="R293" s="1380"/>
      <c r="S293" s="1380"/>
      <c r="T293" s="1380"/>
      <c r="U293" s="1380"/>
      <c r="V293" s="1380"/>
      <c r="W293" s="1380"/>
      <c r="X293" s="1380" t="s">
        <v>1573</v>
      </c>
      <c r="Y293" s="1380"/>
      <c r="Z293" s="1380"/>
      <c r="AA293" s="1380"/>
      <c r="AB293" s="1380"/>
      <c r="AC293" s="1380"/>
      <c r="AD293" s="1380"/>
      <c r="AE293" s="1380" t="s">
        <v>1565</v>
      </c>
      <c r="AF293" s="1380"/>
      <c r="AG293" s="1380"/>
      <c r="AH293" s="1380"/>
      <c r="AI293" s="1380"/>
      <c r="AJ293" s="1380"/>
      <c r="AK293" s="1380"/>
      <c r="AL293" s="405"/>
      <c r="AM293" s="405"/>
      <c r="AN293" s="405"/>
      <c r="AO293" s="405"/>
      <c r="AP293" s="405"/>
      <c r="AQ293" s="405"/>
      <c r="AR293" s="405"/>
      <c r="AS293" s="432"/>
      <c r="AT293" s="432"/>
      <c r="AU293" s="432"/>
      <c r="AV293" s="432"/>
      <c r="AW293" s="432"/>
      <c r="AX293" s="432"/>
      <c r="AY293" s="433"/>
    </row>
    <row r="294" spans="1:51" ht="24.75" customHeight="1">
      <c r="A294" s="224"/>
      <c r="B294" s="394"/>
      <c r="C294" s="395"/>
      <c r="D294" s="395"/>
      <c r="E294" s="395"/>
      <c r="F294" s="395"/>
      <c r="G294" s="396"/>
      <c r="H294" s="417"/>
      <c r="I294" s="418"/>
      <c r="J294" s="406" t="s">
        <v>35</v>
      </c>
      <c r="K294" s="407"/>
      <c r="L294" s="407"/>
      <c r="M294" s="407"/>
      <c r="N294" s="407"/>
      <c r="O294" s="407"/>
      <c r="P294" s="408"/>
      <c r="Q294" s="1383">
        <f>SUM(Q291:W293)</f>
        <v>7</v>
      </c>
      <c r="R294" s="1382"/>
      <c r="S294" s="1382"/>
      <c r="T294" s="1382"/>
      <c r="U294" s="1382"/>
      <c r="V294" s="1382"/>
      <c r="W294" s="1382"/>
      <c r="X294" s="1383">
        <f>SUM(X291:AD293)</f>
        <v>11</v>
      </c>
      <c r="Y294" s="1382"/>
      <c r="Z294" s="1382"/>
      <c r="AA294" s="1382"/>
      <c r="AB294" s="1382"/>
      <c r="AC294" s="1382"/>
      <c r="AD294" s="1382"/>
      <c r="AE294" s="1382">
        <f>SUM(AE291:AK293)</f>
        <v>6</v>
      </c>
      <c r="AF294" s="1382"/>
      <c r="AG294" s="1382"/>
      <c r="AH294" s="1382"/>
      <c r="AI294" s="1382"/>
      <c r="AJ294" s="1382"/>
      <c r="AK294" s="1382"/>
      <c r="AL294" s="412">
        <v>10</v>
      </c>
      <c r="AM294" s="412"/>
      <c r="AN294" s="412"/>
      <c r="AO294" s="412"/>
      <c r="AP294" s="412"/>
      <c r="AQ294" s="412"/>
      <c r="AR294" s="412"/>
      <c r="AS294" s="412">
        <v>5</v>
      </c>
      <c r="AT294" s="412"/>
      <c r="AU294" s="412"/>
      <c r="AV294" s="412"/>
      <c r="AW294" s="412"/>
      <c r="AX294" s="412"/>
      <c r="AY294" s="789"/>
    </row>
    <row r="295" spans="1:51" ht="24.75" customHeight="1">
      <c r="A295" s="224"/>
      <c r="B295" s="394"/>
      <c r="C295" s="395"/>
      <c r="D295" s="395"/>
      <c r="E295" s="395"/>
      <c r="F295" s="395"/>
      <c r="G295" s="396"/>
      <c r="H295" s="419" t="s">
        <v>36</v>
      </c>
      <c r="I295" s="420"/>
      <c r="J295" s="420"/>
      <c r="K295" s="420"/>
      <c r="L295" s="420"/>
      <c r="M295" s="420"/>
      <c r="N295" s="420"/>
      <c r="O295" s="420"/>
      <c r="P295" s="420"/>
      <c r="Q295" s="1109">
        <v>7</v>
      </c>
      <c r="R295" s="1109"/>
      <c r="S295" s="1109"/>
      <c r="T295" s="1109"/>
      <c r="U295" s="1109"/>
      <c r="V295" s="1109"/>
      <c r="W295" s="1109"/>
      <c r="X295" s="1109">
        <v>11</v>
      </c>
      <c r="Y295" s="1109"/>
      <c r="Z295" s="1109"/>
      <c r="AA295" s="1109"/>
      <c r="AB295" s="1109"/>
      <c r="AC295" s="1109"/>
      <c r="AD295" s="1109"/>
      <c r="AE295" s="421">
        <v>6</v>
      </c>
      <c r="AF295" s="421"/>
      <c r="AG295" s="421"/>
      <c r="AH295" s="421"/>
      <c r="AI295" s="421"/>
      <c r="AJ295" s="421"/>
      <c r="AK295" s="421"/>
      <c r="AL295" s="389"/>
      <c r="AM295" s="389"/>
      <c r="AN295" s="389"/>
      <c r="AO295" s="389"/>
      <c r="AP295" s="389"/>
      <c r="AQ295" s="389"/>
      <c r="AR295" s="389"/>
      <c r="AS295" s="389"/>
      <c r="AT295" s="389"/>
      <c r="AU295" s="389"/>
      <c r="AV295" s="389"/>
      <c r="AW295" s="389"/>
      <c r="AX295" s="389"/>
      <c r="AY295" s="390"/>
    </row>
    <row r="296" spans="1:51" ht="24.75" customHeight="1">
      <c r="A296" s="224"/>
      <c r="B296" s="397"/>
      <c r="C296" s="398"/>
      <c r="D296" s="398"/>
      <c r="E296" s="398"/>
      <c r="F296" s="398"/>
      <c r="G296" s="399"/>
      <c r="H296" s="419" t="s">
        <v>37</v>
      </c>
      <c r="I296" s="420"/>
      <c r="J296" s="420"/>
      <c r="K296" s="420"/>
      <c r="L296" s="420"/>
      <c r="M296" s="420"/>
      <c r="N296" s="420"/>
      <c r="O296" s="420"/>
      <c r="P296" s="420"/>
      <c r="Q296" s="1384">
        <f>6640/6695</f>
        <v>0.99178491411501124</v>
      </c>
      <c r="R296" s="1384"/>
      <c r="S296" s="1384"/>
      <c r="T296" s="1384"/>
      <c r="U296" s="1384"/>
      <c r="V296" s="1384"/>
      <c r="W296" s="1384"/>
      <c r="X296" s="1384">
        <f>10703/10811</f>
        <v>0.99001017482194065</v>
      </c>
      <c r="Y296" s="1384"/>
      <c r="Z296" s="1384"/>
      <c r="AA296" s="1384"/>
      <c r="AB296" s="1384"/>
      <c r="AC296" s="1384"/>
      <c r="AD296" s="1384"/>
      <c r="AE296" s="1384">
        <f>6031/6342</f>
        <v>0.9509618416903185</v>
      </c>
      <c r="AF296" s="1384"/>
      <c r="AG296" s="1384"/>
      <c r="AH296" s="1384"/>
      <c r="AI296" s="1384"/>
      <c r="AJ296" s="1384"/>
      <c r="AK296" s="1384"/>
      <c r="AL296" s="389"/>
      <c r="AM296" s="389"/>
      <c r="AN296" s="389"/>
      <c r="AO296" s="389"/>
      <c r="AP296" s="389"/>
      <c r="AQ296" s="389"/>
      <c r="AR296" s="389"/>
      <c r="AS296" s="389"/>
      <c r="AT296" s="389"/>
      <c r="AU296" s="389"/>
      <c r="AV296" s="389"/>
      <c r="AW296" s="389"/>
      <c r="AX296" s="389"/>
      <c r="AY296" s="390"/>
    </row>
    <row r="297" spans="1:51" ht="23.1" customHeight="1">
      <c r="A297" s="224"/>
      <c r="B297" s="546" t="s">
        <v>59</v>
      </c>
      <c r="C297" s="547"/>
      <c r="D297" s="493" t="s">
        <v>60</v>
      </c>
      <c r="E297" s="494"/>
      <c r="F297" s="494"/>
      <c r="G297" s="494"/>
      <c r="H297" s="494"/>
      <c r="I297" s="494"/>
      <c r="J297" s="494"/>
      <c r="K297" s="494"/>
      <c r="L297" s="495"/>
      <c r="M297" s="496" t="s">
        <v>61</v>
      </c>
      <c r="N297" s="496"/>
      <c r="O297" s="496"/>
      <c r="P297" s="496"/>
      <c r="Q297" s="496"/>
      <c r="R297" s="496"/>
      <c r="S297" s="497" t="s">
        <v>29</v>
      </c>
      <c r="T297" s="497"/>
      <c r="U297" s="497"/>
      <c r="V297" s="497"/>
      <c r="W297" s="497"/>
      <c r="X297" s="497"/>
      <c r="Y297" s="498"/>
      <c r="Z297" s="494"/>
      <c r="AA297" s="494"/>
      <c r="AB297" s="494"/>
      <c r="AC297" s="494"/>
      <c r="AD297" s="494"/>
      <c r="AE297" s="494"/>
      <c r="AF297" s="494"/>
      <c r="AG297" s="494"/>
      <c r="AH297" s="494"/>
      <c r="AI297" s="494"/>
      <c r="AJ297" s="494"/>
      <c r="AK297" s="494"/>
      <c r="AL297" s="494"/>
      <c r="AM297" s="494"/>
      <c r="AN297" s="494"/>
      <c r="AO297" s="494"/>
      <c r="AP297" s="494"/>
      <c r="AQ297" s="494"/>
      <c r="AR297" s="494"/>
      <c r="AS297" s="494"/>
      <c r="AT297" s="494"/>
      <c r="AU297" s="494"/>
      <c r="AV297" s="494"/>
      <c r="AW297" s="494"/>
      <c r="AX297" s="494"/>
      <c r="AY297" s="499"/>
    </row>
    <row r="298" spans="1:51" ht="23.1" customHeight="1">
      <c r="A298" s="224"/>
      <c r="B298" s="548"/>
      <c r="C298" s="549"/>
      <c r="D298" s="1404" t="s">
        <v>400</v>
      </c>
      <c r="E298" s="1405"/>
      <c r="F298" s="1405"/>
      <c r="G298" s="1405"/>
      <c r="H298" s="1405"/>
      <c r="I298" s="1405"/>
      <c r="J298" s="1405"/>
      <c r="K298" s="1405"/>
      <c r="L298" s="1406"/>
      <c r="M298" s="1016">
        <v>10</v>
      </c>
      <c r="N298" s="1017"/>
      <c r="O298" s="1017"/>
      <c r="P298" s="1017"/>
      <c r="Q298" s="1017"/>
      <c r="R298" s="1018"/>
      <c r="S298" s="442">
        <v>5</v>
      </c>
      <c r="T298" s="442"/>
      <c r="U298" s="442"/>
      <c r="V298" s="442"/>
      <c r="W298" s="442"/>
      <c r="X298" s="442"/>
      <c r="Y298" s="792"/>
      <c r="Z298" s="444"/>
      <c r="AA298" s="444"/>
      <c r="AB298" s="444"/>
      <c r="AC298" s="444"/>
      <c r="AD298" s="444"/>
      <c r="AE298" s="444"/>
      <c r="AF298" s="444"/>
      <c r="AG298" s="444"/>
      <c r="AH298" s="444"/>
      <c r="AI298" s="444"/>
      <c r="AJ298" s="444"/>
      <c r="AK298" s="444"/>
      <c r="AL298" s="444"/>
      <c r="AM298" s="444"/>
      <c r="AN298" s="444"/>
      <c r="AO298" s="444"/>
      <c r="AP298" s="444"/>
      <c r="AQ298" s="444"/>
      <c r="AR298" s="444"/>
      <c r="AS298" s="444"/>
      <c r="AT298" s="444"/>
      <c r="AU298" s="444"/>
      <c r="AV298" s="444"/>
      <c r="AW298" s="444"/>
      <c r="AX298" s="444"/>
      <c r="AY298" s="445"/>
    </row>
    <row r="299" spans="1:51" ht="23.1" customHeight="1">
      <c r="A299" s="224"/>
      <c r="B299" s="548"/>
      <c r="C299" s="549"/>
      <c r="D299" s="1408"/>
      <c r="E299" s="1409"/>
      <c r="F299" s="1409"/>
      <c r="G299" s="1409"/>
      <c r="H299" s="1409"/>
      <c r="I299" s="1409"/>
      <c r="J299" s="1409"/>
      <c r="K299" s="1409"/>
      <c r="L299" s="1410"/>
      <c r="M299" s="797"/>
      <c r="N299" s="797"/>
      <c r="O299" s="797"/>
      <c r="P299" s="797"/>
      <c r="Q299" s="797"/>
      <c r="R299" s="797"/>
      <c r="S299" s="486"/>
      <c r="T299" s="486"/>
      <c r="U299" s="486"/>
      <c r="V299" s="486"/>
      <c r="W299" s="486"/>
      <c r="X299" s="486"/>
      <c r="Y299" s="478"/>
      <c r="Z299" s="479"/>
      <c r="AA299" s="479"/>
      <c r="AB299" s="479"/>
      <c r="AC299" s="479"/>
      <c r="AD299" s="479"/>
      <c r="AE299" s="479"/>
      <c r="AF299" s="479"/>
      <c r="AG299" s="479"/>
      <c r="AH299" s="479"/>
      <c r="AI299" s="479"/>
      <c r="AJ299" s="479"/>
      <c r="AK299" s="479"/>
      <c r="AL299" s="479"/>
      <c r="AM299" s="479"/>
      <c r="AN299" s="479"/>
      <c r="AO299" s="479"/>
      <c r="AP299" s="479"/>
      <c r="AQ299" s="479"/>
      <c r="AR299" s="479"/>
      <c r="AS299" s="479"/>
      <c r="AT299" s="479"/>
      <c r="AU299" s="479"/>
      <c r="AV299" s="479"/>
      <c r="AW299" s="479"/>
      <c r="AX299" s="479"/>
      <c r="AY299" s="480"/>
    </row>
    <row r="300" spans="1:51" ht="23.1" customHeight="1">
      <c r="A300" s="224"/>
      <c r="B300" s="548"/>
      <c r="C300" s="549"/>
      <c r="D300" s="1377"/>
      <c r="E300" s="1378"/>
      <c r="F300" s="1378"/>
      <c r="G300" s="1378"/>
      <c r="H300" s="1378"/>
      <c r="I300" s="1378"/>
      <c r="J300" s="1378"/>
      <c r="K300" s="1378"/>
      <c r="L300" s="1379"/>
      <c r="M300" s="797"/>
      <c r="N300" s="797"/>
      <c r="O300" s="797"/>
      <c r="P300" s="797"/>
      <c r="Q300" s="797"/>
      <c r="R300" s="797"/>
      <c r="S300" s="486"/>
      <c r="T300" s="486"/>
      <c r="U300" s="486"/>
      <c r="V300" s="486"/>
      <c r="W300" s="486"/>
      <c r="X300" s="486"/>
      <c r="Y300" s="478"/>
      <c r="Z300" s="479"/>
      <c r="AA300" s="479"/>
      <c r="AB300" s="479"/>
      <c r="AC300" s="479"/>
      <c r="AD300" s="479"/>
      <c r="AE300" s="479"/>
      <c r="AF300" s="479"/>
      <c r="AG300" s="479"/>
      <c r="AH300" s="479"/>
      <c r="AI300" s="479"/>
      <c r="AJ300" s="479"/>
      <c r="AK300" s="479"/>
      <c r="AL300" s="479"/>
      <c r="AM300" s="479"/>
      <c r="AN300" s="479"/>
      <c r="AO300" s="479"/>
      <c r="AP300" s="479"/>
      <c r="AQ300" s="479"/>
      <c r="AR300" s="479"/>
      <c r="AS300" s="479"/>
      <c r="AT300" s="479"/>
      <c r="AU300" s="479"/>
      <c r="AV300" s="479"/>
      <c r="AW300" s="479"/>
      <c r="AX300" s="479"/>
      <c r="AY300" s="480"/>
    </row>
    <row r="301" spans="1:51" ht="23.1" customHeight="1">
      <c r="A301" s="224"/>
      <c r="B301" s="548"/>
      <c r="C301" s="549"/>
      <c r="D301" s="553"/>
      <c r="E301" s="554"/>
      <c r="F301" s="554"/>
      <c r="G301" s="554"/>
      <c r="H301" s="554"/>
      <c r="I301" s="554"/>
      <c r="J301" s="554"/>
      <c r="K301" s="554"/>
      <c r="L301" s="555"/>
      <c r="M301" s="486"/>
      <c r="N301" s="486"/>
      <c r="O301" s="486"/>
      <c r="P301" s="486"/>
      <c r="Q301" s="486"/>
      <c r="R301" s="486"/>
      <c r="S301" s="486"/>
      <c r="T301" s="486"/>
      <c r="U301" s="486"/>
      <c r="V301" s="486"/>
      <c r="W301" s="486"/>
      <c r="X301" s="486"/>
      <c r="Y301" s="478"/>
      <c r="Z301" s="479"/>
      <c r="AA301" s="479"/>
      <c r="AB301" s="479"/>
      <c r="AC301" s="479"/>
      <c r="AD301" s="479"/>
      <c r="AE301" s="479"/>
      <c r="AF301" s="479"/>
      <c r="AG301" s="479"/>
      <c r="AH301" s="479"/>
      <c r="AI301" s="479"/>
      <c r="AJ301" s="479"/>
      <c r="AK301" s="479"/>
      <c r="AL301" s="479"/>
      <c r="AM301" s="479"/>
      <c r="AN301" s="479"/>
      <c r="AO301" s="479"/>
      <c r="AP301" s="479"/>
      <c r="AQ301" s="479"/>
      <c r="AR301" s="479"/>
      <c r="AS301" s="479"/>
      <c r="AT301" s="479"/>
      <c r="AU301" s="479"/>
      <c r="AV301" s="479"/>
      <c r="AW301" s="479"/>
      <c r="AX301" s="479"/>
      <c r="AY301" s="480"/>
    </row>
    <row r="302" spans="1:51" ht="23.1" customHeight="1">
      <c r="A302" s="224"/>
      <c r="B302" s="548"/>
      <c r="C302" s="549"/>
      <c r="D302" s="553"/>
      <c r="E302" s="554"/>
      <c r="F302" s="554"/>
      <c r="G302" s="554"/>
      <c r="H302" s="554"/>
      <c r="I302" s="554"/>
      <c r="J302" s="554"/>
      <c r="K302" s="554"/>
      <c r="L302" s="555"/>
      <c r="M302" s="486"/>
      <c r="N302" s="486"/>
      <c r="O302" s="486"/>
      <c r="P302" s="486"/>
      <c r="Q302" s="486"/>
      <c r="R302" s="486"/>
      <c r="S302" s="486"/>
      <c r="T302" s="486"/>
      <c r="U302" s="486"/>
      <c r="V302" s="486"/>
      <c r="W302" s="486"/>
      <c r="X302" s="486"/>
      <c r="Y302" s="478"/>
      <c r="Z302" s="479"/>
      <c r="AA302" s="479"/>
      <c r="AB302" s="479"/>
      <c r="AC302" s="479"/>
      <c r="AD302" s="479"/>
      <c r="AE302" s="479"/>
      <c r="AF302" s="479"/>
      <c r="AG302" s="479"/>
      <c r="AH302" s="479"/>
      <c r="AI302" s="479"/>
      <c r="AJ302" s="479"/>
      <c r="AK302" s="479"/>
      <c r="AL302" s="479"/>
      <c r="AM302" s="479"/>
      <c r="AN302" s="479"/>
      <c r="AO302" s="479"/>
      <c r="AP302" s="479"/>
      <c r="AQ302" s="479"/>
      <c r="AR302" s="479"/>
      <c r="AS302" s="479"/>
      <c r="AT302" s="479"/>
      <c r="AU302" s="479"/>
      <c r="AV302" s="479"/>
      <c r="AW302" s="479"/>
      <c r="AX302" s="479"/>
      <c r="AY302" s="480"/>
    </row>
    <row r="303" spans="1:51" ht="23.1" customHeight="1">
      <c r="A303" s="224"/>
      <c r="B303" s="548"/>
      <c r="C303" s="549"/>
      <c r="D303" s="553"/>
      <c r="E303" s="554"/>
      <c r="F303" s="554"/>
      <c r="G303" s="554"/>
      <c r="H303" s="554"/>
      <c r="I303" s="554"/>
      <c r="J303" s="554"/>
      <c r="K303" s="554"/>
      <c r="L303" s="555"/>
      <c r="M303" s="486"/>
      <c r="N303" s="486"/>
      <c r="O303" s="486"/>
      <c r="P303" s="486"/>
      <c r="Q303" s="486"/>
      <c r="R303" s="486"/>
      <c r="S303" s="486"/>
      <c r="T303" s="486"/>
      <c r="U303" s="486"/>
      <c r="V303" s="486"/>
      <c r="W303" s="486"/>
      <c r="X303" s="486"/>
      <c r="Y303" s="478"/>
      <c r="Z303" s="479"/>
      <c r="AA303" s="479"/>
      <c r="AB303" s="479"/>
      <c r="AC303" s="479"/>
      <c r="AD303" s="479"/>
      <c r="AE303" s="479"/>
      <c r="AF303" s="479"/>
      <c r="AG303" s="479"/>
      <c r="AH303" s="479"/>
      <c r="AI303" s="479"/>
      <c r="AJ303" s="479"/>
      <c r="AK303" s="479"/>
      <c r="AL303" s="479"/>
      <c r="AM303" s="479"/>
      <c r="AN303" s="479"/>
      <c r="AO303" s="479"/>
      <c r="AP303" s="479"/>
      <c r="AQ303" s="479"/>
      <c r="AR303" s="479"/>
      <c r="AS303" s="479"/>
      <c r="AT303" s="479"/>
      <c r="AU303" s="479"/>
      <c r="AV303" s="479"/>
      <c r="AW303" s="479"/>
      <c r="AX303" s="479"/>
      <c r="AY303" s="480"/>
    </row>
    <row r="304" spans="1:51" ht="23.1" customHeight="1">
      <c r="A304" s="224"/>
      <c r="B304" s="548"/>
      <c r="C304" s="549"/>
      <c r="D304" s="474"/>
      <c r="E304" s="475"/>
      <c r="F304" s="475"/>
      <c r="G304" s="475"/>
      <c r="H304" s="475"/>
      <c r="I304" s="475"/>
      <c r="J304" s="475"/>
      <c r="K304" s="475"/>
      <c r="L304" s="476"/>
      <c r="M304" s="477"/>
      <c r="N304" s="477"/>
      <c r="O304" s="477"/>
      <c r="P304" s="477"/>
      <c r="Q304" s="477"/>
      <c r="R304" s="477"/>
      <c r="S304" s="477"/>
      <c r="T304" s="477"/>
      <c r="U304" s="477"/>
      <c r="V304" s="477"/>
      <c r="W304" s="477"/>
      <c r="X304" s="477"/>
      <c r="Y304" s="478"/>
      <c r="Z304" s="479"/>
      <c r="AA304" s="479"/>
      <c r="AB304" s="479"/>
      <c r="AC304" s="479"/>
      <c r="AD304" s="479"/>
      <c r="AE304" s="479"/>
      <c r="AF304" s="479"/>
      <c r="AG304" s="479"/>
      <c r="AH304" s="479"/>
      <c r="AI304" s="479"/>
      <c r="AJ304" s="479"/>
      <c r="AK304" s="479"/>
      <c r="AL304" s="479"/>
      <c r="AM304" s="479"/>
      <c r="AN304" s="479"/>
      <c r="AO304" s="479"/>
      <c r="AP304" s="479"/>
      <c r="AQ304" s="479"/>
      <c r="AR304" s="479"/>
      <c r="AS304" s="479"/>
      <c r="AT304" s="479"/>
      <c r="AU304" s="479"/>
      <c r="AV304" s="479"/>
      <c r="AW304" s="479"/>
      <c r="AX304" s="479"/>
      <c r="AY304" s="480"/>
    </row>
    <row r="305" spans="1:51" ht="23.1" customHeight="1">
      <c r="A305" s="224"/>
      <c r="B305" s="550"/>
      <c r="C305" s="551"/>
      <c r="D305" s="481" t="s">
        <v>35</v>
      </c>
      <c r="E305" s="327"/>
      <c r="F305" s="327"/>
      <c r="G305" s="327"/>
      <c r="H305" s="327"/>
      <c r="I305" s="327"/>
      <c r="J305" s="327"/>
      <c r="K305" s="327"/>
      <c r="L305" s="328"/>
      <c r="M305" s="482">
        <f>SUM(M298:R304)</f>
        <v>10</v>
      </c>
      <c r="N305" s="482"/>
      <c r="O305" s="482"/>
      <c r="P305" s="482"/>
      <c r="Q305" s="482"/>
      <c r="R305" s="482"/>
      <c r="S305" s="482">
        <f>SUM(S298:X304)</f>
        <v>5</v>
      </c>
      <c r="T305" s="482"/>
      <c r="U305" s="482"/>
      <c r="V305" s="482"/>
      <c r="W305" s="482"/>
      <c r="X305" s="482"/>
      <c r="Y305" s="483"/>
      <c r="Z305" s="484"/>
      <c r="AA305" s="484"/>
      <c r="AB305" s="484"/>
      <c r="AC305" s="484"/>
      <c r="AD305" s="484"/>
      <c r="AE305" s="484"/>
      <c r="AF305" s="484"/>
      <c r="AG305" s="484"/>
      <c r="AH305" s="484"/>
      <c r="AI305" s="484"/>
      <c r="AJ305" s="484"/>
      <c r="AK305" s="484"/>
      <c r="AL305" s="484"/>
      <c r="AM305" s="484"/>
      <c r="AN305" s="484"/>
      <c r="AO305" s="484"/>
      <c r="AP305" s="484"/>
      <c r="AQ305" s="484"/>
      <c r="AR305" s="484"/>
      <c r="AS305" s="484"/>
      <c r="AT305" s="484"/>
      <c r="AU305" s="484"/>
      <c r="AV305" s="484"/>
      <c r="AW305" s="484"/>
      <c r="AX305" s="484"/>
      <c r="AY305" s="485"/>
    </row>
    <row r="306" spans="1:51" ht="24.75" customHeight="1">
      <c r="A306" s="224"/>
      <c r="B306" s="19"/>
      <c r="C306" s="19"/>
      <c r="D306" s="19"/>
      <c r="E306" s="19"/>
      <c r="F306" s="19"/>
      <c r="G306" s="19"/>
      <c r="H306" s="20"/>
      <c r="I306" s="20"/>
      <c r="J306" s="20"/>
      <c r="K306" s="20"/>
      <c r="L306" s="20"/>
      <c r="M306" s="20"/>
      <c r="N306" s="20"/>
      <c r="O306" s="20"/>
      <c r="P306" s="20"/>
      <c r="Q306" s="223"/>
      <c r="R306" s="223"/>
      <c r="S306" s="223"/>
      <c r="T306" s="223"/>
      <c r="U306" s="223"/>
      <c r="V306" s="223"/>
      <c r="W306" s="223"/>
      <c r="X306" s="223"/>
      <c r="Y306" s="223"/>
      <c r="Z306" s="223"/>
      <c r="AA306" s="223"/>
      <c r="AB306" s="223"/>
      <c r="AC306" s="223"/>
      <c r="AD306" s="223"/>
      <c r="AE306" s="223"/>
      <c r="AF306" s="223"/>
      <c r="AG306" s="223"/>
      <c r="AH306" s="223"/>
      <c r="AI306" s="223"/>
      <c r="AJ306" s="223"/>
      <c r="AK306" s="223"/>
      <c r="AL306" s="223"/>
      <c r="AM306" s="223"/>
      <c r="AN306" s="223"/>
      <c r="AO306" s="223"/>
      <c r="AP306" s="223"/>
      <c r="AQ306" s="223"/>
      <c r="AR306" s="223"/>
      <c r="AS306" s="223"/>
      <c r="AT306" s="223"/>
      <c r="AU306" s="223"/>
      <c r="AV306" s="223"/>
      <c r="AW306" s="223"/>
      <c r="AX306" s="223"/>
      <c r="AY306" s="223"/>
    </row>
    <row r="307" spans="1:51" ht="23.25" customHeight="1" thickBot="1">
      <c r="A307" s="8"/>
      <c r="B307" s="689" t="s">
        <v>121</v>
      </c>
      <c r="C307" s="690"/>
      <c r="D307" s="690"/>
      <c r="E307" s="690"/>
      <c r="F307" s="690"/>
      <c r="G307" s="690"/>
      <c r="H307" s="690" t="s">
        <v>395</v>
      </c>
      <c r="I307" s="690"/>
      <c r="J307" s="690"/>
      <c r="K307" s="690"/>
      <c r="L307" s="690"/>
      <c r="M307" s="690"/>
      <c r="N307" s="690"/>
      <c r="O307" s="690"/>
      <c r="P307" s="690"/>
      <c r="Q307" s="690"/>
      <c r="R307" s="690"/>
      <c r="S307" s="690"/>
      <c r="T307" s="690"/>
      <c r="U307" s="690"/>
      <c r="V307" s="690"/>
      <c r="W307" s="690"/>
      <c r="X307" s="690"/>
      <c r="Y307" s="690"/>
      <c r="Z307" s="690"/>
      <c r="AA307" s="690"/>
      <c r="AB307" s="690"/>
      <c r="AC307" s="690"/>
      <c r="AD307" s="690"/>
      <c r="AE307" s="690"/>
      <c r="AF307" s="690"/>
      <c r="AG307" s="690"/>
      <c r="AH307" s="690"/>
      <c r="AI307" s="690"/>
      <c r="AJ307" s="690"/>
      <c r="AK307" s="690"/>
      <c r="AL307" s="690"/>
      <c r="AM307" s="690"/>
      <c r="AN307" s="690"/>
      <c r="AO307" s="690"/>
      <c r="AP307" s="690"/>
      <c r="AQ307" s="690"/>
      <c r="AR307" s="690"/>
      <c r="AS307" s="690"/>
      <c r="AT307" s="690"/>
      <c r="AU307" s="690"/>
      <c r="AV307" s="690"/>
      <c r="AW307" s="690"/>
      <c r="AX307" s="690"/>
      <c r="AY307" s="690"/>
    </row>
    <row r="308" spans="1:51" ht="385.5" customHeight="1">
      <c r="A308" s="13"/>
      <c r="B308" s="667" t="s">
        <v>122</v>
      </c>
      <c r="C308" s="668"/>
      <c r="D308" s="668"/>
      <c r="E308" s="668"/>
      <c r="F308" s="668"/>
      <c r="G308" s="669"/>
      <c r="H308" s="1358"/>
      <c r="I308" s="1359"/>
      <c r="J308" s="1359"/>
      <c r="K308" s="1359"/>
      <c r="L308" s="1359"/>
      <c r="M308" s="1359"/>
      <c r="N308" s="1359"/>
      <c r="O308" s="1359"/>
      <c r="P308" s="1359"/>
      <c r="Q308" s="1359"/>
      <c r="R308" s="1359"/>
      <c r="S308" s="1359"/>
      <c r="T308" s="1359"/>
      <c r="U308" s="1359"/>
      <c r="V308" s="1359"/>
      <c r="W308" s="1359"/>
      <c r="X308" s="1359"/>
      <c r="Y308" s="1359"/>
      <c r="Z308" s="1359"/>
      <c r="AA308" s="1359"/>
      <c r="AB308" s="1359"/>
      <c r="AC308" s="1359"/>
      <c r="AD308" s="1359"/>
      <c r="AE308" s="1359"/>
      <c r="AF308" s="1359"/>
      <c r="AG308" s="1359"/>
      <c r="AH308" s="1359"/>
      <c r="AI308" s="1359"/>
      <c r="AJ308" s="1359"/>
      <c r="AK308" s="1359"/>
      <c r="AL308" s="1359"/>
      <c r="AM308" s="1359"/>
      <c r="AN308" s="1359"/>
      <c r="AO308" s="1359"/>
      <c r="AP308" s="1359"/>
      <c r="AQ308" s="1359"/>
      <c r="AR308" s="1359"/>
      <c r="AS308" s="1359"/>
      <c r="AT308" s="1359"/>
      <c r="AU308" s="1359"/>
      <c r="AV308" s="1359"/>
      <c r="AW308" s="1359"/>
      <c r="AX308" s="1359"/>
      <c r="AY308" s="1360"/>
    </row>
    <row r="309" spans="1:51" ht="348.95" customHeight="1">
      <c r="A309" s="224"/>
      <c r="B309" s="394"/>
      <c r="C309" s="395"/>
      <c r="D309" s="395"/>
      <c r="E309" s="395"/>
      <c r="F309" s="395"/>
      <c r="G309" s="396"/>
      <c r="H309" s="1361"/>
      <c r="I309" s="1010"/>
      <c r="J309" s="1010"/>
      <c r="K309" s="1010"/>
      <c r="L309" s="1010"/>
      <c r="M309" s="1010"/>
      <c r="N309" s="1010"/>
      <c r="O309" s="1010"/>
      <c r="P309" s="1010"/>
      <c r="Q309" s="1010"/>
      <c r="R309" s="1010"/>
      <c r="S309" s="1010"/>
      <c r="T309" s="1010"/>
      <c r="U309" s="1010"/>
      <c r="V309" s="1010"/>
      <c r="W309" s="1010"/>
      <c r="X309" s="1010"/>
      <c r="Y309" s="1010"/>
      <c r="Z309" s="1010"/>
      <c r="AA309" s="1010"/>
      <c r="AB309" s="1010"/>
      <c r="AC309" s="1010"/>
      <c r="AD309" s="1010"/>
      <c r="AE309" s="1010"/>
      <c r="AF309" s="1010"/>
      <c r="AG309" s="1010"/>
      <c r="AH309" s="1010"/>
      <c r="AI309" s="1010"/>
      <c r="AJ309" s="1010"/>
      <c r="AK309" s="1010"/>
      <c r="AL309" s="1010"/>
      <c r="AM309" s="1010"/>
      <c r="AN309" s="1010"/>
      <c r="AO309" s="1010"/>
      <c r="AP309" s="1010"/>
      <c r="AQ309" s="1010"/>
      <c r="AR309" s="1010"/>
      <c r="AS309" s="1010"/>
      <c r="AT309" s="1010"/>
      <c r="AU309" s="1010"/>
      <c r="AV309" s="1010"/>
      <c r="AW309" s="1010"/>
      <c r="AX309" s="1010"/>
      <c r="AY309" s="1362"/>
    </row>
    <row r="310" spans="1:51" ht="324" customHeight="1" thickBot="1">
      <c r="A310" s="224"/>
      <c r="B310" s="670"/>
      <c r="C310" s="671"/>
      <c r="D310" s="671"/>
      <c r="E310" s="671"/>
      <c r="F310" s="671"/>
      <c r="G310" s="672"/>
      <c r="H310" s="1363"/>
      <c r="I310" s="1364"/>
      <c r="J310" s="1364"/>
      <c r="K310" s="1364"/>
      <c r="L310" s="1364"/>
      <c r="M310" s="1364"/>
      <c r="N310" s="1364"/>
      <c r="O310" s="1364"/>
      <c r="P310" s="1364"/>
      <c r="Q310" s="1364"/>
      <c r="R310" s="1364"/>
      <c r="S310" s="1364"/>
      <c r="T310" s="1364"/>
      <c r="U310" s="1364"/>
      <c r="V310" s="1364"/>
      <c r="W310" s="1364"/>
      <c r="X310" s="1364"/>
      <c r="Y310" s="1364"/>
      <c r="Z310" s="1364"/>
      <c r="AA310" s="1364"/>
      <c r="AB310" s="1364"/>
      <c r="AC310" s="1364"/>
      <c r="AD310" s="1364"/>
      <c r="AE310" s="1364"/>
      <c r="AF310" s="1364"/>
      <c r="AG310" s="1364"/>
      <c r="AH310" s="1364"/>
      <c r="AI310" s="1364"/>
      <c r="AJ310" s="1364"/>
      <c r="AK310" s="1364"/>
      <c r="AL310" s="1364"/>
      <c r="AM310" s="1364"/>
      <c r="AN310" s="1364"/>
      <c r="AO310" s="1364"/>
      <c r="AP310" s="1364"/>
      <c r="AQ310" s="1364"/>
      <c r="AR310" s="1364"/>
      <c r="AS310" s="1364"/>
      <c r="AT310" s="1364"/>
      <c r="AU310" s="1364"/>
      <c r="AV310" s="1364"/>
      <c r="AW310" s="1364"/>
      <c r="AX310" s="1364"/>
      <c r="AY310" s="1365"/>
    </row>
    <row r="311" spans="1:51" ht="41.25" customHeight="1">
      <c r="A311" s="224"/>
      <c r="B311" s="19"/>
      <c r="C311" s="19"/>
      <c r="D311" s="19"/>
      <c r="E311" s="19"/>
      <c r="F311" s="19"/>
      <c r="G311" s="19"/>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c r="AU311" s="26"/>
      <c r="AV311" s="26"/>
      <c r="AW311" s="26"/>
      <c r="AX311" s="26"/>
      <c r="AY311" s="26"/>
    </row>
    <row r="312" spans="1:51" ht="30" customHeight="1" thickBot="1">
      <c r="A312" s="224"/>
      <c r="B312" s="307" t="s">
        <v>121</v>
      </c>
      <c r="C312" s="307"/>
      <c r="D312" s="307"/>
      <c r="E312" s="307"/>
      <c r="F312" s="308"/>
      <c r="G312" s="308"/>
      <c r="H312" s="309" t="s">
        <v>395</v>
      </c>
      <c r="I312" s="309"/>
      <c r="J312" s="309"/>
      <c r="K312" s="309"/>
      <c r="L312" s="309"/>
      <c r="M312" s="309"/>
      <c r="N312" s="309"/>
      <c r="O312" s="309"/>
      <c r="P312" s="309"/>
      <c r="Q312" s="309"/>
      <c r="R312" s="309"/>
      <c r="S312" s="309"/>
      <c r="T312" s="309"/>
      <c r="U312" s="309"/>
      <c r="V312" s="309"/>
      <c r="W312" s="309"/>
      <c r="X312" s="309"/>
      <c r="Y312" s="309"/>
      <c r="Z312" s="309"/>
      <c r="AA312" s="309"/>
      <c r="AB312" s="309"/>
      <c r="AC312" s="309"/>
      <c r="AD312" s="309"/>
      <c r="AE312" s="309"/>
      <c r="AF312" s="309"/>
      <c r="AG312" s="309"/>
      <c r="AH312" s="309"/>
      <c r="AI312" s="309"/>
      <c r="AJ312" s="309"/>
      <c r="AK312" s="309"/>
      <c r="AL312" s="309"/>
      <c r="AM312" s="309"/>
      <c r="AN312" s="309"/>
      <c r="AO312" s="309"/>
      <c r="AP312" s="309"/>
      <c r="AQ312" s="309"/>
      <c r="AR312" s="309"/>
      <c r="AS312" s="309"/>
      <c r="AT312" s="309"/>
      <c r="AU312" s="309"/>
      <c r="AV312" s="309"/>
      <c r="AW312" s="309"/>
      <c r="AX312" s="309"/>
      <c r="AY312" s="309"/>
    </row>
    <row r="313" spans="1:51" ht="24.75" customHeight="1">
      <c r="A313" s="224"/>
      <c r="B313" s="310" t="s">
        <v>140</v>
      </c>
      <c r="C313" s="311"/>
      <c r="D313" s="311"/>
      <c r="E313" s="311"/>
      <c r="F313" s="311"/>
      <c r="G313" s="312"/>
      <c r="H313" s="319" t="s">
        <v>399</v>
      </c>
      <c r="I313" s="320"/>
      <c r="J313" s="320"/>
      <c r="K313" s="320"/>
      <c r="L313" s="320"/>
      <c r="M313" s="320"/>
      <c r="N313" s="320"/>
      <c r="O313" s="320"/>
      <c r="P313" s="320"/>
      <c r="Q313" s="320"/>
      <c r="R313" s="320"/>
      <c r="S313" s="320"/>
      <c r="T313" s="320"/>
      <c r="U313" s="320"/>
      <c r="V313" s="320"/>
      <c r="W313" s="320"/>
      <c r="X313" s="320"/>
      <c r="Y313" s="320"/>
      <c r="Z313" s="320"/>
      <c r="AA313" s="320"/>
      <c r="AB313" s="320"/>
      <c r="AC313" s="321"/>
      <c r="AD313" s="319" t="s">
        <v>1575</v>
      </c>
      <c r="AE313" s="320"/>
      <c r="AF313" s="320"/>
      <c r="AG313" s="320"/>
      <c r="AH313" s="320"/>
      <c r="AI313" s="320"/>
      <c r="AJ313" s="320"/>
      <c r="AK313" s="320"/>
      <c r="AL313" s="320"/>
      <c r="AM313" s="320"/>
      <c r="AN313" s="320"/>
      <c r="AO313" s="320"/>
      <c r="AP313" s="320"/>
      <c r="AQ313" s="320"/>
      <c r="AR313" s="320"/>
      <c r="AS313" s="320"/>
      <c r="AT313" s="320"/>
      <c r="AU313" s="320"/>
      <c r="AV313" s="320"/>
      <c r="AW313" s="320"/>
      <c r="AX313" s="320"/>
      <c r="AY313" s="322"/>
    </row>
    <row r="314" spans="1:51" ht="24.75" customHeight="1">
      <c r="A314" s="224"/>
      <c r="B314" s="313"/>
      <c r="C314" s="314"/>
      <c r="D314" s="314"/>
      <c r="E314" s="314"/>
      <c r="F314" s="314"/>
      <c r="G314" s="315"/>
      <c r="H314" s="326" t="s">
        <v>60</v>
      </c>
      <c r="I314" s="327"/>
      <c r="J314" s="327"/>
      <c r="K314" s="327"/>
      <c r="L314" s="328"/>
      <c r="M314" s="329" t="s">
        <v>143</v>
      </c>
      <c r="N314" s="327"/>
      <c r="O314" s="327"/>
      <c r="P314" s="327"/>
      <c r="Q314" s="327"/>
      <c r="R314" s="327"/>
      <c r="S314" s="327"/>
      <c r="T314" s="327"/>
      <c r="U314" s="327"/>
      <c r="V314" s="327"/>
      <c r="W314" s="327"/>
      <c r="X314" s="327"/>
      <c r="Y314" s="328"/>
      <c r="Z314" s="323" t="s">
        <v>144</v>
      </c>
      <c r="AA314" s="324"/>
      <c r="AB314" s="324"/>
      <c r="AC314" s="325"/>
      <c r="AD314" s="326" t="s">
        <v>60</v>
      </c>
      <c r="AE314" s="327"/>
      <c r="AF314" s="327"/>
      <c r="AG314" s="327"/>
      <c r="AH314" s="328"/>
      <c r="AI314" s="329" t="s">
        <v>143</v>
      </c>
      <c r="AJ314" s="327"/>
      <c r="AK314" s="327"/>
      <c r="AL314" s="327"/>
      <c r="AM314" s="327"/>
      <c r="AN314" s="327"/>
      <c r="AO314" s="327"/>
      <c r="AP314" s="327"/>
      <c r="AQ314" s="327"/>
      <c r="AR314" s="327"/>
      <c r="AS314" s="327"/>
      <c r="AT314" s="327"/>
      <c r="AU314" s="328"/>
      <c r="AV314" s="323" t="s">
        <v>144</v>
      </c>
      <c r="AW314" s="324"/>
      <c r="AX314" s="324"/>
      <c r="AY314" s="330"/>
    </row>
    <row r="315" spans="1:51" ht="24.75" customHeight="1">
      <c r="A315" s="224"/>
      <c r="B315" s="313"/>
      <c r="C315" s="314"/>
      <c r="D315" s="314"/>
      <c r="E315" s="314"/>
      <c r="F315" s="314"/>
      <c r="G315" s="315"/>
      <c r="H315" s="1349" t="s">
        <v>120</v>
      </c>
      <c r="I315" s="1350"/>
      <c r="J315" s="1350"/>
      <c r="K315" s="1350"/>
      <c r="L315" s="1351"/>
      <c r="M315" s="1352" t="s">
        <v>398</v>
      </c>
      <c r="N315" s="1353"/>
      <c r="O315" s="1353"/>
      <c r="P315" s="1353"/>
      <c r="Q315" s="1353"/>
      <c r="R315" s="1353"/>
      <c r="S315" s="1353"/>
      <c r="T315" s="1353"/>
      <c r="U315" s="1353"/>
      <c r="V315" s="1353"/>
      <c r="W315" s="1353"/>
      <c r="X315" s="1353"/>
      <c r="Y315" s="1354"/>
      <c r="Z315" s="694">
        <v>2</v>
      </c>
      <c r="AA315" s="695"/>
      <c r="AB315" s="695"/>
      <c r="AC315" s="921"/>
      <c r="AD315" s="703"/>
      <c r="AE315" s="600"/>
      <c r="AF315" s="600"/>
      <c r="AG315" s="600"/>
      <c r="AH315" s="601"/>
      <c r="AI315" s="704"/>
      <c r="AJ315" s="705"/>
      <c r="AK315" s="705"/>
      <c r="AL315" s="705"/>
      <c r="AM315" s="705"/>
      <c r="AN315" s="705"/>
      <c r="AO315" s="705"/>
      <c r="AP315" s="705"/>
      <c r="AQ315" s="705"/>
      <c r="AR315" s="705"/>
      <c r="AS315" s="705"/>
      <c r="AT315" s="705"/>
      <c r="AU315" s="706"/>
      <c r="AV315" s="694"/>
      <c r="AW315" s="695"/>
      <c r="AX315" s="695"/>
      <c r="AY315" s="696"/>
    </row>
    <row r="316" spans="1:51" ht="24.75" customHeight="1">
      <c r="A316" s="224"/>
      <c r="B316" s="313"/>
      <c r="C316" s="314"/>
      <c r="D316" s="314"/>
      <c r="E316" s="314"/>
      <c r="F316" s="314"/>
      <c r="G316" s="315"/>
      <c r="H316" s="1346" t="s">
        <v>148</v>
      </c>
      <c r="I316" s="1347"/>
      <c r="J316" s="1347"/>
      <c r="K316" s="1347"/>
      <c r="L316" s="1348"/>
      <c r="M316" s="1355" t="s">
        <v>397</v>
      </c>
      <c r="N316" s="1356"/>
      <c r="O316" s="1356"/>
      <c r="P316" s="1356"/>
      <c r="Q316" s="1356"/>
      <c r="R316" s="1356"/>
      <c r="S316" s="1356"/>
      <c r="T316" s="1356"/>
      <c r="U316" s="1356"/>
      <c r="V316" s="1356"/>
      <c r="W316" s="1356"/>
      <c r="X316" s="1356"/>
      <c r="Y316" s="1357"/>
      <c r="Z316" s="697">
        <v>2</v>
      </c>
      <c r="AA316" s="698"/>
      <c r="AB316" s="698"/>
      <c r="AC316" s="720"/>
      <c r="AD316" s="341"/>
      <c r="AE316" s="342"/>
      <c r="AF316" s="342"/>
      <c r="AG316" s="342"/>
      <c r="AH316" s="343"/>
      <c r="AI316" s="346"/>
      <c r="AJ316" s="347"/>
      <c r="AK316" s="347"/>
      <c r="AL316" s="347"/>
      <c r="AM316" s="347"/>
      <c r="AN316" s="347"/>
      <c r="AO316" s="347"/>
      <c r="AP316" s="347"/>
      <c r="AQ316" s="347"/>
      <c r="AR316" s="347"/>
      <c r="AS316" s="347"/>
      <c r="AT316" s="347"/>
      <c r="AU316" s="348"/>
      <c r="AV316" s="697"/>
      <c r="AW316" s="698"/>
      <c r="AX316" s="698"/>
      <c r="AY316" s="699"/>
    </row>
    <row r="317" spans="1:51" ht="24.75" customHeight="1">
      <c r="A317" s="224"/>
      <c r="B317" s="313"/>
      <c r="C317" s="314"/>
      <c r="D317" s="314"/>
      <c r="E317" s="314"/>
      <c r="F317" s="314"/>
      <c r="G317" s="315"/>
      <c r="H317" s="1346" t="s">
        <v>152</v>
      </c>
      <c r="I317" s="1347"/>
      <c r="J317" s="1347"/>
      <c r="K317" s="1347"/>
      <c r="L317" s="1348"/>
      <c r="M317" s="346" t="s">
        <v>396</v>
      </c>
      <c r="N317" s="861"/>
      <c r="O317" s="861"/>
      <c r="P317" s="861"/>
      <c r="Q317" s="861"/>
      <c r="R317" s="861"/>
      <c r="S317" s="861"/>
      <c r="T317" s="861"/>
      <c r="U317" s="861"/>
      <c r="V317" s="861"/>
      <c r="W317" s="861"/>
      <c r="X317" s="861"/>
      <c r="Y317" s="862"/>
      <c r="Z317" s="697">
        <v>2</v>
      </c>
      <c r="AA317" s="698"/>
      <c r="AB317" s="698"/>
      <c r="AC317" s="720"/>
      <c r="AD317" s="341"/>
      <c r="AE317" s="342"/>
      <c r="AF317" s="342"/>
      <c r="AG317" s="342"/>
      <c r="AH317" s="343"/>
      <c r="AI317" s="346"/>
      <c r="AJ317" s="347"/>
      <c r="AK317" s="347"/>
      <c r="AL317" s="347"/>
      <c r="AM317" s="347"/>
      <c r="AN317" s="347"/>
      <c r="AO317" s="347"/>
      <c r="AP317" s="347"/>
      <c r="AQ317" s="347"/>
      <c r="AR317" s="347"/>
      <c r="AS317" s="347"/>
      <c r="AT317" s="347"/>
      <c r="AU317" s="348"/>
      <c r="AV317" s="697"/>
      <c r="AW317" s="698"/>
      <c r="AX317" s="698"/>
      <c r="AY317" s="699"/>
    </row>
    <row r="318" spans="1:51" ht="24.75" customHeight="1">
      <c r="A318" s="224"/>
      <c r="B318" s="313"/>
      <c r="C318" s="314"/>
      <c r="D318" s="314"/>
      <c r="E318" s="314"/>
      <c r="F318" s="314"/>
      <c r="G318" s="315"/>
      <c r="H318" s="341"/>
      <c r="I318" s="342"/>
      <c r="J318" s="342"/>
      <c r="K318" s="342"/>
      <c r="L318" s="343"/>
      <c r="M318" s="346"/>
      <c r="N318" s="347"/>
      <c r="O318" s="347"/>
      <c r="P318" s="347"/>
      <c r="Q318" s="347"/>
      <c r="R318" s="347"/>
      <c r="S318" s="347"/>
      <c r="T318" s="347"/>
      <c r="U318" s="347"/>
      <c r="V318" s="347"/>
      <c r="W318" s="347"/>
      <c r="X318" s="347"/>
      <c r="Y318" s="348"/>
      <c r="Z318" s="697"/>
      <c r="AA318" s="698"/>
      <c r="AB318" s="698"/>
      <c r="AC318" s="720"/>
      <c r="AD318" s="341"/>
      <c r="AE318" s="342"/>
      <c r="AF318" s="342"/>
      <c r="AG318" s="342"/>
      <c r="AH318" s="343"/>
      <c r="AI318" s="346"/>
      <c r="AJ318" s="347"/>
      <c r="AK318" s="347"/>
      <c r="AL318" s="347"/>
      <c r="AM318" s="347"/>
      <c r="AN318" s="347"/>
      <c r="AO318" s="347"/>
      <c r="AP318" s="347"/>
      <c r="AQ318" s="347"/>
      <c r="AR318" s="347"/>
      <c r="AS318" s="347"/>
      <c r="AT318" s="347"/>
      <c r="AU318" s="348"/>
      <c r="AV318" s="697"/>
      <c r="AW318" s="698"/>
      <c r="AX318" s="698"/>
      <c r="AY318" s="699"/>
    </row>
    <row r="319" spans="1:51" ht="24.75" customHeight="1">
      <c r="A319" s="224"/>
      <c r="B319" s="313"/>
      <c r="C319" s="314"/>
      <c r="D319" s="314"/>
      <c r="E319" s="314"/>
      <c r="F319" s="314"/>
      <c r="G319" s="315"/>
      <c r="H319" s="341"/>
      <c r="I319" s="342"/>
      <c r="J319" s="342"/>
      <c r="K319" s="342"/>
      <c r="L319" s="343"/>
      <c r="M319" s="346"/>
      <c r="N319" s="347"/>
      <c r="O319" s="347"/>
      <c r="P319" s="347"/>
      <c r="Q319" s="347"/>
      <c r="R319" s="347"/>
      <c r="S319" s="347"/>
      <c r="T319" s="347"/>
      <c r="U319" s="347"/>
      <c r="V319" s="347"/>
      <c r="W319" s="347"/>
      <c r="X319" s="347"/>
      <c r="Y319" s="348"/>
      <c r="Z319" s="697"/>
      <c r="AA319" s="698"/>
      <c r="AB319" s="698"/>
      <c r="AC319" s="698"/>
      <c r="AD319" s="341"/>
      <c r="AE319" s="342"/>
      <c r="AF319" s="342"/>
      <c r="AG319" s="342"/>
      <c r="AH319" s="343"/>
      <c r="AI319" s="346"/>
      <c r="AJ319" s="347"/>
      <c r="AK319" s="347"/>
      <c r="AL319" s="347"/>
      <c r="AM319" s="347"/>
      <c r="AN319" s="347"/>
      <c r="AO319" s="347"/>
      <c r="AP319" s="347"/>
      <c r="AQ319" s="347"/>
      <c r="AR319" s="347"/>
      <c r="AS319" s="347"/>
      <c r="AT319" s="347"/>
      <c r="AU319" s="348"/>
      <c r="AV319" s="697"/>
      <c r="AW319" s="698"/>
      <c r="AX319" s="698"/>
      <c r="AY319" s="699"/>
    </row>
    <row r="320" spans="1:51" ht="24.75" customHeight="1">
      <c r="A320" s="224"/>
      <c r="B320" s="313"/>
      <c r="C320" s="314"/>
      <c r="D320" s="314"/>
      <c r="E320" s="314"/>
      <c r="F320" s="314"/>
      <c r="G320" s="315"/>
      <c r="H320" s="341"/>
      <c r="I320" s="342"/>
      <c r="J320" s="342"/>
      <c r="K320" s="342"/>
      <c r="L320" s="343"/>
      <c r="M320" s="346"/>
      <c r="N320" s="347"/>
      <c r="O320" s="347"/>
      <c r="P320" s="347"/>
      <c r="Q320" s="347"/>
      <c r="R320" s="347"/>
      <c r="S320" s="347"/>
      <c r="T320" s="347"/>
      <c r="U320" s="347"/>
      <c r="V320" s="347"/>
      <c r="W320" s="347"/>
      <c r="X320" s="347"/>
      <c r="Y320" s="348"/>
      <c r="Z320" s="697"/>
      <c r="AA320" s="698"/>
      <c r="AB320" s="698"/>
      <c r="AC320" s="698"/>
      <c r="AD320" s="341"/>
      <c r="AE320" s="342"/>
      <c r="AF320" s="342"/>
      <c r="AG320" s="342"/>
      <c r="AH320" s="343"/>
      <c r="AI320" s="346"/>
      <c r="AJ320" s="347"/>
      <c r="AK320" s="347"/>
      <c r="AL320" s="347"/>
      <c r="AM320" s="347"/>
      <c r="AN320" s="347"/>
      <c r="AO320" s="347"/>
      <c r="AP320" s="347"/>
      <c r="AQ320" s="347"/>
      <c r="AR320" s="347"/>
      <c r="AS320" s="347"/>
      <c r="AT320" s="347"/>
      <c r="AU320" s="348"/>
      <c r="AV320" s="697"/>
      <c r="AW320" s="698"/>
      <c r="AX320" s="698"/>
      <c r="AY320" s="699"/>
    </row>
    <row r="321" spans="1:51" ht="24.75" customHeight="1">
      <c r="A321" s="224"/>
      <c r="B321" s="313"/>
      <c r="C321" s="314"/>
      <c r="D321" s="314"/>
      <c r="E321" s="314"/>
      <c r="F321" s="314"/>
      <c r="G321" s="315"/>
      <c r="H321" s="341"/>
      <c r="I321" s="342"/>
      <c r="J321" s="342"/>
      <c r="K321" s="342"/>
      <c r="L321" s="343"/>
      <c r="M321" s="346"/>
      <c r="N321" s="347"/>
      <c r="O321" s="347"/>
      <c r="P321" s="347"/>
      <c r="Q321" s="347"/>
      <c r="R321" s="347"/>
      <c r="S321" s="347"/>
      <c r="T321" s="347"/>
      <c r="U321" s="347"/>
      <c r="V321" s="347"/>
      <c r="W321" s="347"/>
      <c r="X321" s="347"/>
      <c r="Y321" s="348"/>
      <c r="Z321" s="697"/>
      <c r="AA321" s="698"/>
      <c r="AB321" s="698"/>
      <c r="AC321" s="698"/>
      <c r="AD321" s="341"/>
      <c r="AE321" s="342"/>
      <c r="AF321" s="342"/>
      <c r="AG321" s="342"/>
      <c r="AH321" s="343"/>
      <c r="AI321" s="346"/>
      <c r="AJ321" s="347"/>
      <c r="AK321" s="347"/>
      <c r="AL321" s="347"/>
      <c r="AM321" s="347"/>
      <c r="AN321" s="347"/>
      <c r="AO321" s="347"/>
      <c r="AP321" s="347"/>
      <c r="AQ321" s="347"/>
      <c r="AR321" s="347"/>
      <c r="AS321" s="347"/>
      <c r="AT321" s="347"/>
      <c r="AU321" s="348"/>
      <c r="AV321" s="697"/>
      <c r="AW321" s="698"/>
      <c r="AX321" s="698"/>
      <c r="AY321" s="699"/>
    </row>
    <row r="322" spans="1:51" ht="24.75" customHeight="1">
      <c r="A322" s="224"/>
      <c r="B322" s="313"/>
      <c r="C322" s="314"/>
      <c r="D322" s="314"/>
      <c r="E322" s="314"/>
      <c r="F322" s="314"/>
      <c r="G322" s="315"/>
      <c r="H322" s="642"/>
      <c r="I322" s="595"/>
      <c r="J322" s="595"/>
      <c r="K322" s="595"/>
      <c r="L322" s="596"/>
      <c r="M322" s="643"/>
      <c r="N322" s="644"/>
      <c r="O322" s="644"/>
      <c r="P322" s="644"/>
      <c r="Q322" s="644"/>
      <c r="R322" s="644"/>
      <c r="S322" s="644"/>
      <c r="T322" s="644"/>
      <c r="U322" s="644"/>
      <c r="V322" s="644"/>
      <c r="W322" s="644"/>
      <c r="X322" s="644"/>
      <c r="Y322" s="645"/>
      <c r="Z322" s="646"/>
      <c r="AA322" s="647"/>
      <c r="AB322" s="647"/>
      <c r="AC322" s="647"/>
      <c r="AD322" s="642"/>
      <c r="AE322" s="595"/>
      <c r="AF322" s="595"/>
      <c r="AG322" s="595"/>
      <c r="AH322" s="596"/>
      <c r="AI322" s="643"/>
      <c r="AJ322" s="644"/>
      <c r="AK322" s="644"/>
      <c r="AL322" s="644"/>
      <c r="AM322" s="644"/>
      <c r="AN322" s="644"/>
      <c r="AO322" s="644"/>
      <c r="AP322" s="644"/>
      <c r="AQ322" s="644"/>
      <c r="AR322" s="644"/>
      <c r="AS322" s="644"/>
      <c r="AT322" s="644"/>
      <c r="AU322" s="645"/>
      <c r="AV322" s="646"/>
      <c r="AW322" s="647"/>
      <c r="AX322" s="647"/>
      <c r="AY322" s="648"/>
    </row>
    <row r="323" spans="1:51" ht="24.75" customHeight="1">
      <c r="A323" s="224"/>
      <c r="B323" s="313"/>
      <c r="C323" s="314"/>
      <c r="D323" s="314"/>
      <c r="E323" s="314"/>
      <c r="F323" s="314"/>
      <c r="G323" s="315"/>
      <c r="H323" s="716" t="s">
        <v>35</v>
      </c>
      <c r="I323" s="368"/>
      <c r="J323" s="368"/>
      <c r="K323" s="368"/>
      <c r="L323" s="368"/>
      <c r="M323" s="717"/>
      <c r="N323" s="718"/>
      <c r="O323" s="718"/>
      <c r="P323" s="718"/>
      <c r="Q323" s="718"/>
      <c r="R323" s="718"/>
      <c r="S323" s="718"/>
      <c r="T323" s="718"/>
      <c r="U323" s="718"/>
      <c r="V323" s="718"/>
      <c r="W323" s="718"/>
      <c r="X323" s="718"/>
      <c r="Y323" s="719"/>
      <c r="Z323" s="639">
        <f>SUM(Z315:AC322)</f>
        <v>6</v>
      </c>
      <c r="AA323" s="640"/>
      <c r="AB323" s="640"/>
      <c r="AC323" s="736"/>
      <c r="AD323" s="716" t="s">
        <v>35</v>
      </c>
      <c r="AE323" s="368"/>
      <c r="AF323" s="368"/>
      <c r="AG323" s="368"/>
      <c r="AH323" s="368"/>
      <c r="AI323" s="717"/>
      <c r="AJ323" s="718"/>
      <c r="AK323" s="718"/>
      <c r="AL323" s="718"/>
      <c r="AM323" s="718"/>
      <c r="AN323" s="718"/>
      <c r="AO323" s="718"/>
      <c r="AP323" s="718"/>
      <c r="AQ323" s="718"/>
      <c r="AR323" s="718"/>
      <c r="AS323" s="718"/>
      <c r="AT323" s="718"/>
      <c r="AU323" s="719"/>
      <c r="AV323" s="639">
        <f>SUM(AV315:AY322)</f>
        <v>0</v>
      </c>
      <c r="AW323" s="640"/>
      <c r="AX323" s="640"/>
      <c r="AY323" s="641"/>
    </row>
    <row r="324" spans="1:51" ht="25.15" customHeight="1">
      <c r="A324" s="224"/>
      <c r="B324" s="313"/>
      <c r="C324" s="314"/>
      <c r="D324" s="314"/>
      <c r="E324" s="314"/>
      <c r="F324" s="314"/>
      <c r="G324" s="315"/>
      <c r="H324" s="721" t="s">
        <v>1589</v>
      </c>
      <c r="I324" s="724"/>
      <c r="J324" s="724"/>
      <c r="K324" s="724"/>
      <c r="L324" s="724"/>
      <c r="M324" s="724"/>
      <c r="N324" s="724"/>
      <c r="O324" s="724"/>
      <c r="P324" s="724"/>
      <c r="Q324" s="724"/>
      <c r="R324" s="724"/>
      <c r="S324" s="724"/>
      <c r="T324" s="724"/>
      <c r="U324" s="724"/>
      <c r="V324" s="724"/>
      <c r="W324" s="724"/>
      <c r="X324" s="724"/>
      <c r="Y324" s="724"/>
      <c r="Z324" s="724"/>
      <c r="AA324" s="724"/>
      <c r="AB324" s="724"/>
      <c r="AC324" s="737"/>
      <c r="AD324" s="721" t="s">
        <v>1577</v>
      </c>
      <c r="AE324" s="724"/>
      <c r="AF324" s="724"/>
      <c r="AG324" s="724"/>
      <c r="AH324" s="724"/>
      <c r="AI324" s="724"/>
      <c r="AJ324" s="724"/>
      <c r="AK324" s="724"/>
      <c r="AL324" s="724"/>
      <c r="AM324" s="724"/>
      <c r="AN324" s="724"/>
      <c r="AO324" s="724"/>
      <c r="AP324" s="724"/>
      <c r="AQ324" s="724"/>
      <c r="AR324" s="724"/>
      <c r="AS324" s="724"/>
      <c r="AT324" s="724"/>
      <c r="AU324" s="724"/>
      <c r="AV324" s="724"/>
      <c r="AW324" s="724"/>
      <c r="AX324" s="724"/>
      <c r="AY324" s="725"/>
    </row>
    <row r="325" spans="1:51" ht="25.5" customHeight="1">
      <c r="A325" s="224"/>
      <c r="B325" s="313"/>
      <c r="C325" s="314"/>
      <c r="D325" s="314"/>
      <c r="E325" s="314"/>
      <c r="F325" s="314"/>
      <c r="G325" s="315"/>
      <c r="H325" s="726" t="s">
        <v>60</v>
      </c>
      <c r="I325" s="519"/>
      <c r="J325" s="519"/>
      <c r="K325" s="519"/>
      <c r="L325" s="519"/>
      <c r="M325" s="329" t="s">
        <v>143</v>
      </c>
      <c r="N325" s="290"/>
      <c r="O325" s="290"/>
      <c r="P325" s="290"/>
      <c r="Q325" s="290"/>
      <c r="R325" s="290"/>
      <c r="S325" s="290"/>
      <c r="T325" s="290"/>
      <c r="U325" s="290"/>
      <c r="V325" s="290"/>
      <c r="W325" s="290"/>
      <c r="X325" s="290"/>
      <c r="Y325" s="731"/>
      <c r="Z325" s="323" t="s">
        <v>144</v>
      </c>
      <c r="AA325" s="732"/>
      <c r="AB325" s="732"/>
      <c r="AC325" s="738"/>
      <c r="AD325" s="726" t="s">
        <v>60</v>
      </c>
      <c r="AE325" s="519"/>
      <c r="AF325" s="519"/>
      <c r="AG325" s="519"/>
      <c r="AH325" s="519"/>
      <c r="AI325" s="329" t="s">
        <v>143</v>
      </c>
      <c r="AJ325" s="290"/>
      <c r="AK325" s="290"/>
      <c r="AL325" s="290"/>
      <c r="AM325" s="290"/>
      <c r="AN325" s="290"/>
      <c r="AO325" s="290"/>
      <c r="AP325" s="290"/>
      <c r="AQ325" s="290"/>
      <c r="AR325" s="290"/>
      <c r="AS325" s="290"/>
      <c r="AT325" s="290"/>
      <c r="AU325" s="731"/>
      <c r="AV325" s="323" t="s">
        <v>144</v>
      </c>
      <c r="AW325" s="732"/>
      <c r="AX325" s="732"/>
      <c r="AY325" s="733"/>
    </row>
    <row r="326" spans="1:51" ht="24.75" customHeight="1">
      <c r="A326" s="224"/>
      <c r="B326" s="313"/>
      <c r="C326" s="314"/>
      <c r="D326" s="314"/>
      <c r="E326" s="314"/>
      <c r="F326" s="314"/>
      <c r="G326" s="315"/>
      <c r="H326" s="703"/>
      <c r="I326" s="600"/>
      <c r="J326" s="600"/>
      <c r="K326" s="600"/>
      <c r="L326" s="601"/>
      <c r="M326" s="704"/>
      <c r="N326" s="734"/>
      <c r="O326" s="734"/>
      <c r="P326" s="734"/>
      <c r="Q326" s="734"/>
      <c r="R326" s="734"/>
      <c r="S326" s="734"/>
      <c r="T326" s="734"/>
      <c r="U326" s="734"/>
      <c r="V326" s="734"/>
      <c r="W326" s="734"/>
      <c r="X326" s="734"/>
      <c r="Y326" s="735"/>
      <c r="Z326" s="694"/>
      <c r="AA326" s="695"/>
      <c r="AB326" s="695"/>
      <c r="AC326" s="739"/>
      <c r="AD326" s="703"/>
      <c r="AE326" s="600"/>
      <c r="AF326" s="600"/>
      <c r="AG326" s="600"/>
      <c r="AH326" s="601"/>
      <c r="AI326" s="704"/>
      <c r="AJ326" s="734"/>
      <c r="AK326" s="734"/>
      <c r="AL326" s="734"/>
      <c r="AM326" s="734"/>
      <c r="AN326" s="734"/>
      <c r="AO326" s="734"/>
      <c r="AP326" s="734"/>
      <c r="AQ326" s="734"/>
      <c r="AR326" s="734"/>
      <c r="AS326" s="734"/>
      <c r="AT326" s="734"/>
      <c r="AU326" s="735"/>
      <c r="AV326" s="694"/>
      <c r="AW326" s="695"/>
      <c r="AX326" s="695"/>
      <c r="AY326" s="696"/>
    </row>
    <row r="327" spans="1:51" ht="24.75" customHeight="1">
      <c r="A327" s="224"/>
      <c r="B327" s="313"/>
      <c r="C327" s="314"/>
      <c r="D327" s="314"/>
      <c r="E327" s="314"/>
      <c r="F327" s="314"/>
      <c r="G327" s="315"/>
      <c r="H327" s="341"/>
      <c r="I327" s="342"/>
      <c r="J327" s="342"/>
      <c r="K327" s="342"/>
      <c r="L327" s="343"/>
      <c r="M327" s="346"/>
      <c r="N327" s="347"/>
      <c r="O327" s="347"/>
      <c r="P327" s="347"/>
      <c r="Q327" s="347"/>
      <c r="R327" s="347"/>
      <c r="S327" s="347"/>
      <c r="T327" s="347"/>
      <c r="U327" s="347"/>
      <c r="V327" s="347"/>
      <c r="W327" s="347"/>
      <c r="X327" s="347"/>
      <c r="Y327" s="348"/>
      <c r="Z327" s="697"/>
      <c r="AA327" s="698"/>
      <c r="AB327" s="698"/>
      <c r="AC327" s="720"/>
      <c r="AD327" s="341"/>
      <c r="AE327" s="342"/>
      <c r="AF327" s="342"/>
      <c r="AG327" s="342"/>
      <c r="AH327" s="343"/>
      <c r="AI327" s="346"/>
      <c r="AJ327" s="347"/>
      <c r="AK327" s="347"/>
      <c r="AL327" s="347"/>
      <c r="AM327" s="347"/>
      <c r="AN327" s="347"/>
      <c r="AO327" s="347"/>
      <c r="AP327" s="347"/>
      <c r="AQ327" s="347"/>
      <c r="AR327" s="347"/>
      <c r="AS327" s="347"/>
      <c r="AT327" s="347"/>
      <c r="AU327" s="348"/>
      <c r="AV327" s="697"/>
      <c r="AW327" s="698"/>
      <c r="AX327" s="698"/>
      <c r="AY327" s="699"/>
    </row>
    <row r="328" spans="1:51" ht="24.75" customHeight="1">
      <c r="A328" s="224"/>
      <c r="B328" s="313"/>
      <c r="C328" s="314"/>
      <c r="D328" s="314"/>
      <c r="E328" s="314"/>
      <c r="F328" s="314"/>
      <c r="G328" s="315"/>
      <c r="H328" s="341"/>
      <c r="I328" s="342"/>
      <c r="J328" s="342"/>
      <c r="K328" s="342"/>
      <c r="L328" s="343"/>
      <c r="M328" s="346"/>
      <c r="N328" s="347"/>
      <c r="O328" s="347"/>
      <c r="P328" s="347"/>
      <c r="Q328" s="347"/>
      <c r="R328" s="347"/>
      <c r="S328" s="347"/>
      <c r="T328" s="347"/>
      <c r="U328" s="347"/>
      <c r="V328" s="347"/>
      <c r="W328" s="347"/>
      <c r="X328" s="347"/>
      <c r="Y328" s="348"/>
      <c r="Z328" s="697"/>
      <c r="AA328" s="698"/>
      <c r="AB328" s="698"/>
      <c r="AC328" s="720"/>
      <c r="AD328" s="341"/>
      <c r="AE328" s="342"/>
      <c r="AF328" s="342"/>
      <c r="AG328" s="342"/>
      <c r="AH328" s="343"/>
      <c r="AI328" s="346"/>
      <c r="AJ328" s="347"/>
      <c r="AK328" s="347"/>
      <c r="AL328" s="347"/>
      <c r="AM328" s="347"/>
      <c r="AN328" s="347"/>
      <c r="AO328" s="347"/>
      <c r="AP328" s="347"/>
      <c r="AQ328" s="347"/>
      <c r="AR328" s="347"/>
      <c r="AS328" s="347"/>
      <c r="AT328" s="347"/>
      <c r="AU328" s="348"/>
      <c r="AV328" s="697"/>
      <c r="AW328" s="698"/>
      <c r="AX328" s="698"/>
      <c r="AY328" s="699"/>
    </row>
    <row r="329" spans="1:51" ht="24.75" customHeight="1">
      <c r="A329" s="224"/>
      <c r="B329" s="313"/>
      <c r="C329" s="314"/>
      <c r="D329" s="314"/>
      <c r="E329" s="314"/>
      <c r="F329" s="314"/>
      <c r="G329" s="315"/>
      <c r="H329" s="341"/>
      <c r="I329" s="342"/>
      <c r="J329" s="342"/>
      <c r="K329" s="342"/>
      <c r="L329" s="343"/>
      <c r="M329" s="346"/>
      <c r="N329" s="347"/>
      <c r="O329" s="347"/>
      <c r="P329" s="347"/>
      <c r="Q329" s="347"/>
      <c r="R329" s="347"/>
      <c r="S329" s="347"/>
      <c r="T329" s="347"/>
      <c r="U329" s="347"/>
      <c r="V329" s="347"/>
      <c r="W329" s="347"/>
      <c r="X329" s="347"/>
      <c r="Y329" s="348"/>
      <c r="Z329" s="697"/>
      <c r="AA329" s="698"/>
      <c r="AB329" s="698"/>
      <c r="AC329" s="720"/>
      <c r="AD329" s="341"/>
      <c r="AE329" s="342"/>
      <c r="AF329" s="342"/>
      <c r="AG329" s="342"/>
      <c r="AH329" s="343"/>
      <c r="AI329" s="346"/>
      <c r="AJ329" s="347"/>
      <c r="AK329" s="347"/>
      <c r="AL329" s="347"/>
      <c r="AM329" s="347"/>
      <c r="AN329" s="347"/>
      <c r="AO329" s="347"/>
      <c r="AP329" s="347"/>
      <c r="AQ329" s="347"/>
      <c r="AR329" s="347"/>
      <c r="AS329" s="347"/>
      <c r="AT329" s="347"/>
      <c r="AU329" s="348"/>
      <c r="AV329" s="697"/>
      <c r="AW329" s="698"/>
      <c r="AX329" s="698"/>
      <c r="AY329" s="699"/>
    </row>
    <row r="330" spans="1:51" ht="24.75" customHeight="1">
      <c r="A330" s="224"/>
      <c r="B330" s="313"/>
      <c r="C330" s="314"/>
      <c r="D330" s="314"/>
      <c r="E330" s="314"/>
      <c r="F330" s="314"/>
      <c r="G330" s="315"/>
      <c r="H330" s="341"/>
      <c r="I330" s="342"/>
      <c r="J330" s="342"/>
      <c r="K330" s="342"/>
      <c r="L330" s="343"/>
      <c r="M330" s="346"/>
      <c r="N330" s="347"/>
      <c r="O330" s="347"/>
      <c r="P330" s="347"/>
      <c r="Q330" s="347"/>
      <c r="R330" s="347"/>
      <c r="S330" s="347"/>
      <c r="T330" s="347"/>
      <c r="U330" s="347"/>
      <c r="V330" s="347"/>
      <c r="W330" s="347"/>
      <c r="X330" s="347"/>
      <c r="Y330" s="348"/>
      <c r="Z330" s="697"/>
      <c r="AA330" s="698"/>
      <c r="AB330" s="698"/>
      <c r="AC330" s="698"/>
      <c r="AD330" s="341"/>
      <c r="AE330" s="342"/>
      <c r="AF330" s="342"/>
      <c r="AG330" s="342"/>
      <c r="AH330" s="343"/>
      <c r="AI330" s="346"/>
      <c r="AJ330" s="347"/>
      <c r="AK330" s="347"/>
      <c r="AL330" s="347"/>
      <c r="AM330" s="347"/>
      <c r="AN330" s="347"/>
      <c r="AO330" s="347"/>
      <c r="AP330" s="347"/>
      <c r="AQ330" s="347"/>
      <c r="AR330" s="347"/>
      <c r="AS330" s="347"/>
      <c r="AT330" s="347"/>
      <c r="AU330" s="348"/>
      <c r="AV330" s="697"/>
      <c r="AW330" s="698"/>
      <c r="AX330" s="698"/>
      <c r="AY330" s="699"/>
    </row>
    <row r="331" spans="1:51" ht="24.75" customHeight="1">
      <c r="A331" s="224"/>
      <c r="B331" s="313"/>
      <c r="C331" s="314"/>
      <c r="D331" s="314"/>
      <c r="E331" s="314"/>
      <c r="F331" s="314"/>
      <c r="G331" s="315"/>
      <c r="H331" s="341"/>
      <c r="I331" s="342"/>
      <c r="J331" s="342"/>
      <c r="K331" s="342"/>
      <c r="L331" s="343"/>
      <c r="M331" s="346"/>
      <c r="N331" s="347"/>
      <c r="O331" s="347"/>
      <c r="P331" s="347"/>
      <c r="Q331" s="347"/>
      <c r="R331" s="347"/>
      <c r="S331" s="347"/>
      <c r="T331" s="347"/>
      <c r="U331" s="347"/>
      <c r="V331" s="347"/>
      <c r="W331" s="347"/>
      <c r="X331" s="347"/>
      <c r="Y331" s="348"/>
      <c r="Z331" s="697"/>
      <c r="AA331" s="698"/>
      <c r="AB331" s="698"/>
      <c r="AC331" s="698"/>
      <c r="AD331" s="341"/>
      <c r="AE331" s="342"/>
      <c r="AF331" s="342"/>
      <c r="AG331" s="342"/>
      <c r="AH331" s="343"/>
      <c r="AI331" s="346"/>
      <c r="AJ331" s="347"/>
      <c r="AK331" s="347"/>
      <c r="AL331" s="347"/>
      <c r="AM331" s="347"/>
      <c r="AN331" s="347"/>
      <c r="AO331" s="347"/>
      <c r="AP331" s="347"/>
      <c r="AQ331" s="347"/>
      <c r="AR331" s="347"/>
      <c r="AS331" s="347"/>
      <c r="AT331" s="347"/>
      <c r="AU331" s="348"/>
      <c r="AV331" s="697"/>
      <c r="AW331" s="698"/>
      <c r="AX331" s="698"/>
      <c r="AY331" s="699"/>
    </row>
    <row r="332" spans="1:51" ht="24.75" customHeight="1">
      <c r="A332" s="224"/>
      <c r="B332" s="313"/>
      <c r="C332" s="314"/>
      <c r="D332" s="314"/>
      <c r="E332" s="314"/>
      <c r="F332" s="314"/>
      <c r="G332" s="315"/>
      <c r="H332" s="341"/>
      <c r="I332" s="342"/>
      <c r="J332" s="342"/>
      <c r="K332" s="342"/>
      <c r="L332" s="343"/>
      <c r="M332" s="346"/>
      <c r="N332" s="347"/>
      <c r="O332" s="347"/>
      <c r="P332" s="347"/>
      <c r="Q332" s="347"/>
      <c r="R332" s="347"/>
      <c r="S332" s="347"/>
      <c r="T332" s="347"/>
      <c r="U332" s="347"/>
      <c r="V332" s="347"/>
      <c r="W332" s="347"/>
      <c r="X332" s="347"/>
      <c r="Y332" s="348"/>
      <c r="Z332" s="697"/>
      <c r="AA332" s="698"/>
      <c r="AB332" s="698"/>
      <c r="AC332" s="698"/>
      <c r="AD332" s="341"/>
      <c r="AE332" s="342"/>
      <c r="AF332" s="342"/>
      <c r="AG332" s="342"/>
      <c r="AH332" s="343"/>
      <c r="AI332" s="346"/>
      <c r="AJ332" s="347"/>
      <c r="AK332" s="347"/>
      <c r="AL332" s="347"/>
      <c r="AM332" s="347"/>
      <c r="AN332" s="347"/>
      <c r="AO332" s="347"/>
      <c r="AP332" s="347"/>
      <c r="AQ332" s="347"/>
      <c r="AR332" s="347"/>
      <c r="AS332" s="347"/>
      <c r="AT332" s="347"/>
      <c r="AU332" s="348"/>
      <c r="AV332" s="697"/>
      <c r="AW332" s="698"/>
      <c r="AX332" s="698"/>
      <c r="AY332" s="699"/>
    </row>
    <row r="333" spans="1:51" ht="24.75" customHeight="1">
      <c r="A333" s="224"/>
      <c r="B333" s="313"/>
      <c r="C333" s="314"/>
      <c r="D333" s="314"/>
      <c r="E333" s="314"/>
      <c r="F333" s="314"/>
      <c r="G333" s="315"/>
      <c r="H333" s="642"/>
      <c r="I333" s="595"/>
      <c r="J333" s="595"/>
      <c r="K333" s="595"/>
      <c r="L333" s="596"/>
      <c r="M333" s="643"/>
      <c r="N333" s="644"/>
      <c r="O333" s="644"/>
      <c r="P333" s="644"/>
      <c r="Q333" s="644"/>
      <c r="R333" s="644"/>
      <c r="S333" s="644"/>
      <c r="T333" s="644"/>
      <c r="U333" s="644"/>
      <c r="V333" s="644"/>
      <c r="W333" s="644"/>
      <c r="X333" s="644"/>
      <c r="Y333" s="645"/>
      <c r="Z333" s="646"/>
      <c r="AA333" s="647"/>
      <c r="AB333" s="647"/>
      <c r="AC333" s="647"/>
      <c r="AD333" s="642"/>
      <c r="AE333" s="595"/>
      <c r="AF333" s="595"/>
      <c r="AG333" s="595"/>
      <c r="AH333" s="596"/>
      <c r="AI333" s="643"/>
      <c r="AJ333" s="644"/>
      <c r="AK333" s="644"/>
      <c r="AL333" s="644"/>
      <c r="AM333" s="644"/>
      <c r="AN333" s="644"/>
      <c r="AO333" s="644"/>
      <c r="AP333" s="644"/>
      <c r="AQ333" s="644"/>
      <c r="AR333" s="644"/>
      <c r="AS333" s="644"/>
      <c r="AT333" s="644"/>
      <c r="AU333" s="645"/>
      <c r="AV333" s="646"/>
      <c r="AW333" s="647"/>
      <c r="AX333" s="647"/>
      <c r="AY333" s="648"/>
    </row>
    <row r="334" spans="1:51" ht="24.75" customHeight="1">
      <c r="A334" s="224"/>
      <c r="B334" s="313"/>
      <c r="C334" s="314"/>
      <c r="D334" s="314"/>
      <c r="E334" s="314"/>
      <c r="F334" s="314"/>
      <c r="G334" s="315"/>
      <c r="H334" s="716" t="s">
        <v>35</v>
      </c>
      <c r="I334" s="368"/>
      <c r="J334" s="368"/>
      <c r="K334" s="368"/>
      <c r="L334" s="368"/>
      <c r="M334" s="717"/>
      <c r="N334" s="718"/>
      <c r="O334" s="718"/>
      <c r="P334" s="718"/>
      <c r="Q334" s="718"/>
      <c r="R334" s="718"/>
      <c r="S334" s="718"/>
      <c r="T334" s="718"/>
      <c r="U334" s="718"/>
      <c r="V334" s="718"/>
      <c r="W334" s="718"/>
      <c r="X334" s="718"/>
      <c r="Y334" s="719"/>
      <c r="Z334" s="639">
        <f>SUM(Z326:AC333)</f>
        <v>0</v>
      </c>
      <c r="AA334" s="640"/>
      <c r="AB334" s="640"/>
      <c r="AC334" s="736"/>
      <c r="AD334" s="716" t="s">
        <v>35</v>
      </c>
      <c r="AE334" s="368"/>
      <c r="AF334" s="368"/>
      <c r="AG334" s="368"/>
      <c r="AH334" s="368"/>
      <c r="AI334" s="717"/>
      <c r="AJ334" s="718"/>
      <c r="AK334" s="718"/>
      <c r="AL334" s="718"/>
      <c r="AM334" s="718"/>
      <c r="AN334" s="718"/>
      <c r="AO334" s="718"/>
      <c r="AP334" s="718"/>
      <c r="AQ334" s="718"/>
      <c r="AR334" s="718"/>
      <c r="AS334" s="718"/>
      <c r="AT334" s="718"/>
      <c r="AU334" s="719"/>
      <c r="AV334" s="639">
        <f>SUM(AV326:AY333)</f>
        <v>0</v>
      </c>
      <c r="AW334" s="640"/>
      <c r="AX334" s="640"/>
      <c r="AY334" s="641"/>
    </row>
    <row r="335" spans="1:51" ht="24.75" customHeight="1">
      <c r="A335" s="224"/>
      <c r="B335" s="313"/>
      <c r="C335" s="314"/>
      <c r="D335" s="314"/>
      <c r="E335" s="314"/>
      <c r="F335" s="314"/>
      <c r="G335" s="315"/>
      <c r="H335" s="721" t="s">
        <v>1578</v>
      </c>
      <c r="I335" s="724"/>
      <c r="J335" s="724"/>
      <c r="K335" s="724"/>
      <c r="L335" s="724"/>
      <c r="M335" s="724"/>
      <c r="N335" s="724"/>
      <c r="O335" s="724"/>
      <c r="P335" s="724"/>
      <c r="Q335" s="724"/>
      <c r="R335" s="724"/>
      <c r="S335" s="724"/>
      <c r="T335" s="724"/>
      <c r="U335" s="724"/>
      <c r="V335" s="724"/>
      <c r="W335" s="724"/>
      <c r="X335" s="724"/>
      <c r="Y335" s="724"/>
      <c r="Z335" s="724"/>
      <c r="AA335" s="724"/>
      <c r="AB335" s="724"/>
      <c r="AC335" s="737"/>
      <c r="AD335" s="721" t="s">
        <v>1579</v>
      </c>
      <c r="AE335" s="724"/>
      <c r="AF335" s="724"/>
      <c r="AG335" s="724"/>
      <c r="AH335" s="724"/>
      <c r="AI335" s="724"/>
      <c r="AJ335" s="724"/>
      <c r="AK335" s="724"/>
      <c r="AL335" s="724"/>
      <c r="AM335" s="724"/>
      <c r="AN335" s="724"/>
      <c r="AO335" s="724"/>
      <c r="AP335" s="724"/>
      <c r="AQ335" s="724"/>
      <c r="AR335" s="724"/>
      <c r="AS335" s="724"/>
      <c r="AT335" s="724"/>
      <c r="AU335" s="724"/>
      <c r="AV335" s="724"/>
      <c r="AW335" s="724"/>
      <c r="AX335" s="724"/>
      <c r="AY335" s="725"/>
    </row>
    <row r="336" spans="1:51" ht="24.75" customHeight="1">
      <c r="A336" s="224"/>
      <c r="B336" s="313"/>
      <c r="C336" s="314"/>
      <c r="D336" s="314"/>
      <c r="E336" s="314"/>
      <c r="F336" s="314"/>
      <c r="G336" s="315"/>
      <c r="H336" s="726" t="s">
        <v>60</v>
      </c>
      <c r="I336" s="519"/>
      <c r="J336" s="519"/>
      <c r="K336" s="519"/>
      <c r="L336" s="519"/>
      <c r="M336" s="329" t="s">
        <v>143</v>
      </c>
      <c r="N336" s="290"/>
      <c r="O336" s="290"/>
      <c r="P336" s="290"/>
      <c r="Q336" s="290"/>
      <c r="R336" s="290"/>
      <c r="S336" s="290"/>
      <c r="T336" s="290"/>
      <c r="U336" s="290"/>
      <c r="V336" s="290"/>
      <c r="W336" s="290"/>
      <c r="X336" s="290"/>
      <c r="Y336" s="731"/>
      <c r="Z336" s="323" t="s">
        <v>144</v>
      </c>
      <c r="AA336" s="732"/>
      <c r="AB336" s="732"/>
      <c r="AC336" s="738"/>
      <c r="AD336" s="726" t="s">
        <v>60</v>
      </c>
      <c r="AE336" s="519"/>
      <c r="AF336" s="519"/>
      <c r="AG336" s="519"/>
      <c r="AH336" s="519"/>
      <c r="AI336" s="329" t="s">
        <v>143</v>
      </c>
      <c r="AJ336" s="290"/>
      <c r="AK336" s="290"/>
      <c r="AL336" s="290"/>
      <c r="AM336" s="290"/>
      <c r="AN336" s="290"/>
      <c r="AO336" s="290"/>
      <c r="AP336" s="290"/>
      <c r="AQ336" s="290"/>
      <c r="AR336" s="290"/>
      <c r="AS336" s="290"/>
      <c r="AT336" s="290"/>
      <c r="AU336" s="731"/>
      <c r="AV336" s="323" t="s">
        <v>144</v>
      </c>
      <c r="AW336" s="732"/>
      <c r="AX336" s="732"/>
      <c r="AY336" s="733"/>
    </row>
    <row r="337" spans="1:51" ht="24.75" customHeight="1">
      <c r="A337" s="224"/>
      <c r="B337" s="313"/>
      <c r="C337" s="314"/>
      <c r="D337" s="314"/>
      <c r="E337" s="314"/>
      <c r="F337" s="314"/>
      <c r="G337" s="315"/>
      <c r="H337" s="703"/>
      <c r="I337" s="600"/>
      <c r="J337" s="600"/>
      <c r="K337" s="600"/>
      <c r="L337" s="601"/>
      <c r="M337" s="704"/>
      <c r="N337" s="734"/>
      <c r="O337" s="734"/>
      <c r="P337" s="734"/>
      <c r="Q337" s="734"/>
      <c r="R337" s="734"/>
      <c r="S337" s="734"/>
      <c r="T337" s="734"/>
      <c r="U337" s="734"/>
      <c r="V337" s="734"/>
      <c r="W337" s="734"/>
      <c r="X337" s="734"/>
      <c r="Y337" s="735"/>
      <c r="Z337" s="694"/>
      <c r="AA337" s="695"/>
      <c r="AB337" s="695"/>
      <c r="AC337" s="739"/>
      <c r="AD337" s="703"/>
      <c r="AE337" s="600"/>
      <c r="AF337" s="600"/>
      <c r="AG337" s="600"/>
      <c r="AH337" s="601"/>
      <c r="AI337" s="704"/>
      <c r="AJ337" s="734"/>
      <c r="AK337" s="734"/>
      <c r="AL337" s="734"/>
      <c r="AM337" s="734"/>
      <c r="AN337" s="734"/>
      <c r="AO337" s="734"/>
      <c r="AP337" s="734"/>
      <c r="AQ337" s="734"/>
      <c r="AR337" s="734"/>
      <c r="AS337" s="734"/>
      <c r="AT337" s="734"/>
      <c r="AU337" s="735"/>
      <c r="AV337" s="694"/>
      <c r="AW337" s="695"/>
      <c r="AX337" s="695"/>
      <c r="AY337" s="696"/>
    </row>
    <row r="338" spans="1:51" ht="24.75" customHeight="1">
      <c r="A338" s="224"/>
      <c r="B338" s="313"/>
      <c r="C338" s="314"/>
      <c r="D338" s="314"/>
      <c r="E338" s="314"/>
      <c r="F338" s="314"/>
      <c r="G338" s="315"/>
      <c r="H338" s="341"/>
      <c r="I338" s="342"/>
      <c r="J338" s="342"/>
      <c r="K338" s="342"/>
      <c r="L338" s="343"/>
      <c r="M338" s="346"/>
      <c r="N338" s="347"/>
      <c r="O338" s="347"/>
      <c r="P338" s="347"/>
      <c r="Q338" s="347"/>
      <c r="R338" s="347"/>
      <c r="S338" s="347"/>
      <c r="T338" s="347"/>
      <c r="U338" s="347"/>
      <c r="V338" s="347"/>
      <c r="W338" s="347"/>
      <c r="X338" s="347"/>
      <c r="Y338" s="348"/>
      <c r="Z338" s="697"/>
      <c r="AA338" s="698"/>
      <c r="AB338" s="698"/>
      <c r="AC338" s="720"/>
      <c r="AD338" s="341"/>
      <c r="AE338" s="342"/>
      <c r="AF338" s="342"/>
      <c r="AG338" s="342"/>
      <c r="AH338" s="343"/>
      <c r="AI338" s="346"/>
      <c r="AJ338" s="347"/>
      <c r="AK338" s="347"/>
      <c r="AL338" s="347"/>
      <c r="AM338" s="347"/>
      <c r="AN338" s="347"/>
      <c r="AO338" s="347"/>
      <c r="AP338" s="347"/>
      <c r="AQ338" s="347"/>
      <c r="AR338" s="347"/>
      <c r="AS338" s="347"/>
      <c r="AT338" s="347"/>
      <c r="AU338" s="348"/>
      <c r="AV338" s="697"/>
      <c r="AW338" s="698"/>
      <c r="AX338" s="698"/>
      <c r="AY338" s="699"/>
    </row>
    <row r="339" spans="1:51" ht="24.75" customHeight="1">
      <c r="A339" s="224"/>
      <c r="B339" s="313"/>
      <c r="C339" s="314"/>
      <c r="D339" s="314"/>
      <c r="E339" s="314"/>
      <c r="F339" s="314"/>
      <c r="G339" s="315"/>
      <c r="H339" s="341"/>
      <c r="I339" s="342"/>
      <c r="J339" s="342"/>
      <c r="K339" s="342"/>
      <c r="L339" s="343"/>
      <c r="M339" s="346"/>
      <c r="N339" s="347"/>
      <c r="O339" s="347"/>
      <c r="P339" s="347"/>
      <c r="Q339" s="347"/>
      <c r="R339" s="347"/>
      <c r="S339" s="347"/>
      <c r="T339" s="347"/>
      <c r="U339" s="347"/>
      <c r="V339" s="347"/>
      <c r="W339" s="347"/>
      <c r="X339" s="347"/>
      <c r="Y339" s="348"/>
      <c r="Z339" s="697"/>
      <c r="AA339" s="698"/>
      <c r="AB339" s="698"/>
      <c r="AC339" s="720"/>
      <c r="AD339" s="341"/>
      <c r="AE339" s="342"/>
      <c r="AF339" s="342"/>
      <c r="AG339" s="342"/>
      <c r="AH339" s="343"/>
      <c r="AI339" s="346"/>
      <c r="AJ339" s="347"/>
      <c r="AK339" s="347"/>
      <c r="AL339" s="347"/>
      <c r="AM339" s="347"/>
      <c r="AN339" s="347"/>
      <c r="AO339" s="347"/>
      <c r="AP339" s="347"/>
      <c r="AQ339" s="347"/>
      <c r="AR339" s="347"/>
      <c r="AS339" s="347"/>
      <c r="AT339" s="347"/>
      <c r="AU339" s="348"/>
      <c r="AV339" s="697"/>
      <c r="AW339" s="698"/>
      <c r="AX339" s="698"/>
      <c r="AY339" s="699"/>
    </row>
    <row r="340" spans="1:51" ht="24.75" customHeight="1">
      <c r="A340" s="224"/>
      <c r="B340" s="313"/>
      <c r="C340" s="314"/>
      <c r="D340" s="314"/>
      <c r="E340" s="314"/>
      <c r="F340" s="314"/>
      <c r="G340" s="315"/>
      <c r="H340" s="341"/>
      <c r="I340" s="342"/>
      <c r="J340" s="342"/>
      <c r="K340" s="342"/>
      <c r="L340" s="343"/>
      <c r="M340" s="346"/>
      <c r="N340" s="347"/>
      <c r="O340" s="347"/>
      <c r="P340" s="347"/>
      <c r="Q340" s="347"/>
      <c r="R340" s="347"/>
      <c r="S340" s="347"/>
      <c r="T340" s="347"/>
      <c r="U340" s="347"/>
      <c r="V340" s="347"/>
      <c r="W340" s="347"/>
      <c r="X340" s="347"/>
      <c r="Y340" s="348"/>
      <c r="Z340" s="697"/>
      <c r="AA340" s="698"/>
      <c r="AB340" s="698"/>
      <c r="AC340" s="720"/>
      <c r="AD340" s="341"/>
      <c r="AE340" s="342"/>
      <c r="AF340" s="342"/>
      <c r="AG340" s="342"/>
      <c r="AH340" s="343"/>
      <c r="AI340" s="346"/>
      <c r="AJ340" s="347"/>
      <c r="AK340" s="347"/>
      <c r="AL340" s="347"/>
      <c r="AM340" s="347"/>
      <c r="AN340" s="347"/>
      <c r="AO340" s="347"/>
      <c r="AP340" s="347"/>
      <c r="AQ340" s="347"/>
      <c r="AR340" s="347"/>
      <c r="AS340" s="347"/>
      <c r="AT340" s="347"/>
      <c r="AU340" s="348"/>
      <c r="AV340" s="697"/>
      <c r="AW340" s="698"/>
      <c r="AX340" s="698"/>
      <c r="AY340" s="699"/>
    </row>
    <row r="341" spans="1:51" ht="24.75" customHeight="1">
      <c r="A341" s="224"/>
      <c r="B341" s="313"/>
      <c r="C341" s="314"/>
      <c r="D341" s="314"/>
      <c r="E341" s="314"/>
      <c r="F341" s="314"/>
      <c r="G341" s="315"/>
      <c r="H341" s="341"/>
      <c r="I341" s="342"/>
      <c r="J341" s="342"/>
      <c r="K341" s="342"/>
      <c r="L341" s="343"/>
      <c r="M341" s="346"/>
      <c r="N341" s="347"/>
      <c r="O341" s="347"/>
      <c r="P341" s="347"/>
      <c r="Q341" s="347"/>
      <c r="R341" s="347"/>
      <c r="S341" s="347"/>
      <c r="T341" s="347"/>
      <c r="U341" s="347"/>
      <c r="V341" s="347"/>
      <c r="W341" s="347"/>
      <c r="X341" s="347"/>
      <c r="Y341" s="348"/>
      <c r="Z341" s="697"/>
      <c r="AA341" s="698"/>
      <c r="AB341" s="698"/>
      <c r="AC341" s="698"/>
      <c r="AD341" s="341"/>
      <c r="AE341" s="342"/>
      <c r="AF341" s="342"/>
      <c r="AG341" s="342"/>
      <c r="AH341" s="343"/>
      <c r="AI341" s="346"/>
      <c r="AJ341" s="347"/>
      <c r="AK341" s="347"/>
      <c r="AL341" s="347"/>
      <c r="AM341" s="347"/>
      <c r="AN341" s="347"/>
      <c r="AO341" s="347"/>
      <c r="AP341" s="347"/>
      <c r="AQ341" s="347"/>
      <c r="AR341" s="347"/>
      <c r="AS341" s="347"/>
      <c r="AT341" s="347"/>
      <c r="AU341" s="348"/>
      <c r="AV341" s="697"/>
      <c r="AW341" s="698"/>
      <c r="AX341" s="698"/>
      <c r="AY341" s="699"/>
    </row>
    <row r="342" spans="1:51" ht="24.75" customHeight="1">
      <c r="A342" s="224"/>
      <c r="B342" s="313"/>
      <c r="C342" s="314"/>
      <c r="D342" s="314"/>
      <c r="E342" s="314"/>
      <c r="F342" s="314"/>
      <c r="G342" s="315"/>
      <c r="H342" s="341"/>
      <c r="I342" s="342"/>
      <c r="J342" s="342"/>
      <c r="K342" s="342"/>
      <c r="L342" s="343"/>
      <c r="M342" s="346"/>
      <c r="N342" s="347"/>
      <c r="O342" s="347"/>
      <c r="P342" s="347"/>
      <c r="Q342" s="347"/>
      <c r="R342" s="347"/>
      <c r="S342" s="347"/>
      <c r="T342" s="347"/>
      <c r="U342" s="347"/>
      <c r="V342" s="347"/>
      <c r="W342" s="347"/>
      <c r="X342" s="347"/>
      <c r="Y342" s="348"/>
      <c r="Z342" s="697"/>
      <c r="AA342" s="698"/>
      <c r="AB342" s="698"/>
      <c r="AC342" s="698"/>
      <c r="AD342" s="341"/>
      <c r="AE342" s="342"/>
      <c r="AF342" s="342"/>
      <c r="AG342" s="342"/>
      <c r="AH342" s="343"/>
      <c r="AI342" s="346"/>
      <c r="AJ342" s="347"/>
      <c r="AK342" s="347"/>
      <c r="AL342" s="347"/>
      <c r="AM342" s="347"/>
      <c r="AN342" s="347"/>
      <c r="AO342" s="347"/>
      <c r="AP342" s="347"/>
      <c r="AQ342" s="347"/>
      <c r="AR342" s="347"/>
      <c r="AS342" s="347"/>
      <c r="AT342" s="347"/>
      <c r="AU342" s="348"/>
      <c r="AV342" s="697"/>
      <c r="AW342" s="698"/>
      <c r="AX342" s="698"/>
      <c r="AY342" s="699"/>
    </row>
    <row r="343" spans="1:51" ht="24.75" customHeight="1">
      <c r="A343" s="224"/>
      <c r="B343" s="313"/>
      <c r="C343" s="314"/>
      <c r="D343" s="314"/>
      <c r="E343" s="314"/>
      <c r="F343" s="314"/>
      <c r="G343" s="315"/>
      <c r="H343" s="341"/>
      <c r="I343" s="342"/>
      <c r="J343" s="342"/>
      <c r="K343" s="342"/>
      <c r="L343" s="343"/>
      <c r="M343" s="346"/>
      <c r="N343" s="347"/>
      <c r="O343" s="347"/>
      <c r="P343" s="347"/>
      <c r="Q343" s="347"/>
      <c r="R343" s="347"/>
      <c r="S343" s="347"/>
      <c r="T343" s="347"/>
      <c r="U343" s="347"/>
      <c r="V343" s="347"/>
      <c r="W343" s="347"/>
      <c r="X343" s="347"/>
      <c r="Y343" s="348"/>
      <c r="Z343" s="697"/>
      <c r="AA343" s="698"/>
      <c r="AB343" s="698"/>
      <c r="AC343" s="698"/>
      <c r="AD343" s="341"/>
      <c r="AE343" s="342"/>
      <c r="AF343" s="342"/>
      <c r="AG343" s="342"/>
      <c r="AH343" s="343"/>
      <c r="AI343" s="346"/>
      <c r="AJ343" s="347"/>
      <c r="AK343" s="347"/>
      <c r="AL343" s="347"/>
      <c r="AM343" s="347"/>
      <c r="AN343" s="347"/>
      <c r="AO343" s="347"/>
      <c r="AP343" s="347"/>
      <c r="AQ343" s="347"/>
      <c r="AR343" s="347"/>
      <c r="AS343" s="347"/>
      <c r="AT343" s="347"/>
      <c r="AU343" s="348"/>
      <c r="AV343" s="697"/>
      <c r="AW343" s="698"/>
      <c r="AX343" s="698"/>
      <c r="AY343" s="699"/>
    </row>
    <row r="344" spans="1:51" ht="24.75" customHeight="1">
      <c r="A344" s="224"/>
      <c r="B344" s="313"/>
      <c r="C344" s="314"/>
      <c r="D344" s="314"/>
      <c r="E344" s="314"/>
      <c r="F344" s="314"/>
      <c r="G344" s="315"/>
      <c r="H344" s="642"/>
      <c r="I344" s="595"/>
      <c r="J344" s="595"/>
      <c r="K344" s="595"/>
      <c r="L344" s="596"/>
      <c r="M344" s="643"/>
      <c r="N344" s="644"/>
      <c r="O344" s="644"/>
      <c r="P344" s="644"/>
      <c r="Q344" s="644"/>
      <c r="R344" s="644"/>
      <c r="S344" s="644"/>
      <c r="T344" s="644"/>
      <c r="U344" s="644"/>
      <c r="V344" s="644"/>
      <c r="W344" s="644"/>
      <c r="X344" s="644"/>
      <c r="Y344" s="645"/>
      <c r="Z344" s="646"/>
      <c r="AA344" s="647"/>
      <c r="AB344" s="647"/>
      <c r="AC344" s="647"/>
      <c r="AD344" s="642"/>
      <c r="AE344" s="595"/>
      <c r="AF344" s="595"/>
      <c r="AG344" s="595"/>
      <c r="AH344" s="596"/>
      <c r="AI344" s="643"/>
      <c r="AJ344" s="644"/>
      <c r="AK344" s="644"/>
      <c r="AL344" s="644"/>
      <c r="AM344" s="644"/>
      <c r="AN344" s="644"/>
      <c r="AO344" s="644"/>
      <c r="AP344" s="644"/>
      <c r="AQ344" s="644"/>
      <c r="AR344" s="644"/>
      <c r="AS344" s="644"/>
      <c r="AT344" s="644"/>
      <c r="AU344" s="645"/>
      <c r="AV344" s="646"/>
      <c r="AW344" s="647"/>
      <c r="AX344" s="647"/>
      <c r="AY344" s="648"/>
    </row>
    <row r="345" spans="1:51" ht="24.75" customHeight="1">
      <c r="A345" s="224"/>
      <c r="B345" s="313"/>
      <c r="C345" s="314"/>
      <c r="D345" s="314"/>
      <c r="E345" s="314"/>
      <c r="F345" s="314"/>
      <c r="G345" s="315"/>
      <c r="H345" s="716" t="s">
        <v>35</v>
      </c>
      <c r="I345" s="368"/>
      <c r="J345" s="368"/>
      <c r="K345" s="368"/>
      <c r="L345" s="368"/>
      <c r="M345" s="717"/>
      <c r="N345" s="718"/>
      <c r="O345" s="718"/>
      <c r="P345" s="718"/>
      <c r="Q345" s="718"/>
      <c r="R345" s="718"/>
      <c r="S345" s="718"/>
      <c r="T345" s="718"/>
      <c r="U345" s="718"/>
      <c r="V345" s="718"/>
      <c r="W345" s="718"/>
      <c r="X345" s="718"/>
      <c r="Y345" s="719"/>
      <c r="Z345" s="639">
        <f>SUM(Z337:AC344)</f>
        <v>0</v>
      </c>
      <c r="AA345" s="640"/>
      <c r="AB345" s="640"/>
      <c r="AC345" s="736"/>
      <c r="AD345" s="716" t="s">
        <v>35</v>
      </c>
      <c r="AE345" s="368"/>
      <c r="AF345" s="368"/>
      <c r="AG345" s="368"/>
      <c r="AH345" s="368"/>
      <c r="AI345" s="717"/>
      <c r="AJ345" s="718"/>
      <c r="AK345" s="718"/>
      <c r="AL345" s="718"/>
      <c r="AM345" s="718"/>
      <c r="AN345" s="718"/>
      <c r="AO345" s="718"/>
      <c r="AP345" s="718"/>
      <c r="AQ345" s="718"/>
      <c r="AR345" s="718"/>
      <c r="AS345" s="718"/>
      <c r="AT345" s="718"/>
      <c r="AU345" s="719"/>
      <c r="AV345" s="639">
        <f>SUM(AV337:AY344)</f>
        <v>0</v>
      </c>
      <c r="AW345" s="640"/>
      <c r="AX345" s="640"/>
      <c r="AY345" s="641"/>
    </row>
    <row r="346" spans="1:51" ht="24.75" customHeight="1">
      <c r="A346" s="224"/>
      <c r="B346" s="313"/>
      <c r="C346" s="314"/>
      <c r="D346" s="314"/>
      <c r="E346" s="314"/>
      <c r="F346" s="314"/>
      <c r="G346" s="315"/>
      <c r="H346" s="721" t="s">
        <v>1580</v>
      </c>
      <c r="I346" s="724"/>
      <c r="J346" s="724"/>
      <c r="K346" s="724"/>
      <c r="L346" s="724"/>
      <c r="M346" s="724"/>
      <c r="N346" s="724"/>
      <c r="O346" s="724"/>
      <c r="P346" s="724"/>
      <c r="Q346" s="724"/>
      <c r="R346" s="724"/>
      <c r="S346" s="724"/>
      <c r="T346" s="724"/>
      <c r="U346" s="724"/>
      <c r="V346" s="724"/>
      <c r="W346" s="724"/>
      <c r="X346" s="724"/>
      <c r="Y346" s="724"/>
      <c r="Z346" s="724"/>
      <c r="AA346" s="724"/>
      <c r="AB346" s="724"/>
      <c r="AC346" s="737"/>
      <c r="AD346" s="721" t="s">
        <v>1581</v>
      </c>
      <c r="AE346" s="724"/>
      <c r="AF346" s="724"/>
      <c r="AG346" s="724"/>
      <c r="AH346" s="724"/>
      <c r="AI346" s="724"/>
      <c r="AJ346" s="724"/>
      <c r="AK346" s="724"/>
      <c r="AL346" s="724"/>
      <c r="AM346" s="724"/>
      <c r="AN346" s="724"/>
      <c r="AO346" s="724"/>
      <c r="AP346" s="724"/>
      <c r="AQ346" s="724"/>
      <c r="AR346" s="724"/>
      <c r="AS346" s="724"/>
      <c r="AT346" s="724"/>
      <c r="AU346" s="724"/>
      <c r="AV346" s="724"/>
      <c r="AW346" s="724"/>
      <c r="AX346" s="724"/>
      <c r="AY346" s="725"/>
    </row>
    <row r="347" spans="1:51" ht="24.75" customHeight="1">
      <c r="A347" s="224"/>
      <c r="B347" s="313"/>
      <c r="C347" s="314"/>
      <c r="D347" s="314"/>
      <c r="E347" s="314"/>
      <c r="F347" s="314"/>
      <c r="G347" s="315"/>
      <c r="H347" s="726" t="s">
        <v>60</v>
      </c>
      <c r="I347" s="519"/>
      <c r="J347" s="519"/>
      <c r="K347" s="519"/>
      <c r="L347" s="519"/>
      <c r="M347" s="329" t="s">
        <v>143</v>
      </c>
      <c r="N347" s="290"/>
      <c r="O347" s="290"/>
      <c r="P347" s="290"/>
      <c r="Q347" s="290"/>
      <c r="R347" s="290"/>
      <c r="S347" s="290"/>
      <c r="T347" s="290"/>
      <c r="U347" s="290"/>
      <c r="V347" s="290"/>
      <c r="W347" s="290"/>
      <c r="X347" s="290"/>
      <c r="Y347" s="731"/>
      <c r="Z347" s="323" t="s">
        <v>144</v>
      </c>
      <c r="AA347" s="732"/>
      <c r="AB347" s="732"/>
      <c r="AC347" s="738"/>
      <c r="AD347" s="726" t="s">
        <v>60</v>
      </c>
      <c r="AE347" s="519"/>
      <c r="AF347" s="519"/>
      <c r="AG347" s="519"/>
      <c r="AH347" s="519"/>
      <c r="AI347" s="329" t="s">
        <v>143</v>
      </c>
      <c r="AJ347" s="290"/>
      <c r="AK347" s="290"/>
      <c r="AL347" s="290"/>
      <c r="AM347" s="290"/>
      <c r="AN347" s="290"/>
      <c r="AO347" s="290"/>
      <c r="AP347" s="290"/>
      <c r="AQ347" s="290"/>
      <c r="AR347" s="290"/>
      <c r="AS347" s="290"/>
      <c r="AT347" s="290"/>
      <c r="AU347" s="731"/>
      <c r="AV347" s="323" t="s">
        <v>144</v>
      </c>
      <c r="AW347" s="732"/>
      <c r="AX347" s="732"/>
      <c r="AY347" s="733"/>
    </row>
    <row r="348" spans="1:51" ht="24.75" customHeight="1">
      <c r="A348" s="224"/>
      <c r="B348" s="313"/>
      <c r="C348" s="314"/>
      <c r="D348" s="314"/>
      <c r="E348" s="314"/>
      <c r="F348" s="314"/>
      <c r="G348" s="315"/>
      <c r="H348" s="703"/>
      <c r="I348" s="600"/>
      <c r="J348" s="600"/>
      <c r="K348" s="600"/>
      <c r="L348" s="601"/>
      <c r="M348" s="704"/>
      <c r="N348" s="734"/>
      <c r="O348" s="734"/>
      <c r="P348" s="734"/>
      <c r="Q348" s="734"/>
      <c r="R348" s="734"/>
      <c r="S348" s="734"/>
      <c r="T348" s="734"/>
      <c r="U348" s="734"/>
      <c r="V348" s="734"/>
      <c r="W348" s="734"/>
      <c r="X348" s="734"/>
      <c r="Y348" s="735"/>
      <c r="Z348" s="694"/>
      <c r="AA348" s="695"/>
      <c r="AB348" s="695"/>
      <c r="AC348" s="739"/>
      <c r="AD348" s="703"/>
      <c r="AE348" s="600"/>
      <c r="AF348" s="600"/>
      <c r="AG348" s="600"/>
      <c r="AH348" s="601"/>
      <c r="AI348" s="704"/>
      <c r="AJ348" s="734"/>
      <c r="AK348" s="734"/>
      <c r="AL348" s="734"/>
      <c r="AM348" s="734"/>
      <c r="AN348" s="734"/>
      <c r="AO348" s="734"/>
      <c r="AP348" s="734"/>
      <c r="AQ348" s="734"/>
      <c r="AR348" s="734"/>
      <c r="AS348" s="734"/>
      <c r="AT348" s="734"/>
      <c r="AU348" s="735"/>
      <c r="AV348" s="694"/>
      <c r="AW348" s="695"/>
      <c r="AX348" s="695"/>
      <c r="AY348" s="696"/>
    </row>
    <row r="349" spans="1:51" ht="24.75" customHeight="1">
      <c r="A349" s="224"/>
      <c r="B349" s="313"/>
      <c r="C349" s="314"/>
      <c r="D349" s="314"/>
      <c r="E349" s="314"/>
      <c r="F349" s="314"/>
      <c r="G349" s="315"/>
      <c r="H349" s="341"/>
      <c r="I349" s="342"/>
      <c r="J349" s="342"/>
      <c r="K349" s="342"/>
      <c r="L349" s="343"/>
      <c r="M349" s="346"/>
      <c r="N349" s="347"/>
      <c r="O349" s="347"/>
      <c r="P349" s="347"/>
      <c r="Q349" s="347"/>
      <c r="R349" s="347"/>
      <c r="S349" s="347"/>
      <c r="T349" s="347"/>
      <c r="U349" s="347"/>
      <c r="V349" s="347"/>
      <c r="W349" s="347"/>
      <c r="X349" s="347"/>
      <c r="Y349" s="348"/>
      <c r="Z349" s="697"/>
      <c r="AA349" s="698"/>
      <c r="AB349" s="698"/>
      <c r="AC349" s="720"/>
      <c r="AD349" s="341"/>
      <c r="AE349" s="342"/>
      <c r="AF349" s="342"/>
      <c r="AG349" s="342"/>
      <c r="AH349" s="343"/>
      <c r="AI349" s="346"/>
      <c r="AJ349" s="347"/>
      <c r="AK349" s="347"/>
      <c r="AL349" s="347"/>
      <c r="AM349" s="347"/>
      <c r="AN349" s="347"/>
      <c r="AO349" s="347"/>
      <c r="AP349" s="347"/>
      <c r="AQ349" s="347"/>
      <c r="AR349" s="347"/>
      <c r="AS349" s="347"/>
      <c r="AT349" s="347"/>
      <c r="AU349" s="348"/>
      <c r="AV349" s="697"/>
      <c r="AW349" s="698"/>
      <c r="AX349" s="698"/>
      <c r="AY349" s="699"/>
    </row>
    <row r="350" spans="1:51" ht="24.75" customHeight="1">
      <c r="A350" s="224"/>
      <c r="B350" s="313"/>
      <c r="C350" s="314"/>
      <c r="D350" s="314"/>
      <c r="E350" s="314"/>
      <c r="F350" s="314"/>
      <c r="G350" s="315"/>
      <c r="H350" s="341"/>
      <c r="I350" s="342"/>
      <c r="J350" s="342"/>
      <c r="K350" s="342"/>
      <c r="L350" s="343"/>
      <c r="M350" s="346"/>
      <c r="N350" s="347"/>
      <c r="O350" s="347"/>
      <c r="P350" s="347"/>
      <c r="Q350" s="347"/>
      <c r="R350" s="347"/>
      <c r="S350" s="347"/>
      <c r="T350" s="347"/>
      <c r="U350" s="347"/>
      <c r="V350" s="347"/>
      <c r="W350" s="347"/>
      <c r="X350" s="347"/>
      <c r="Y350" s="348"/>
      <c r="Z350" s="697"/>
      <c r="AA350" s="698"/>
      <c r="AB350" s="698"/>
      <c r="AC350" s="720"/>
      <c r="AD350" s="341"/>
      <c r="AE350" s="342"/>
      <c r="AF350" s="342"/>
      <c r="AG350" s="342"/>
      <c r="AH350" s="343"/>
      <c r="AI350" s="346"/>
      <c r="AJ350" s="347"/>
      <c r="AK350" s="347"/>
      <c r="AL350" s="347"/>
      <c r="AM350" s="347"/>
      <c r="AN350" s="347"/>
      <c r="AO350" s="347"/>
      <c r="AP350" s="347"/>
      <c r="AQ350" s="347"/>
      <c r="AR350" s="347"/>
      <c r="AS350" s="347"/>
      <c r="AT350" s="347"/>
      <c r="AU350" s="348"/>
      <c r="AV350" s="697"/>
      <c r="AW350" s="698"/>
      <c r="AX350" s="698"/>
      <c r="AY350" s="699"/>
    </row>
    <row r="351" spans="1:51" ht="24.75" customHeight="1">
      <c r="A351" s="224"/>
      <c r="B351" s="313"/>
      <c r="C351" s="314"/>
      <c r="D351" s="314"/>
      <c r="E351" s="314"/>
      <c r="F351" s="314"/>
      <c r="G351" s="315"/>
      <c r="H351" s="341"/>
      <c r="I351" s="342"/>
      <c r="J351" s="342"/>
      <c r="K351" s="342"/>
      <c r="L351" s="343"/>
      <c r="M351" s="346"/>
      <c r="N351" s="347"/>
      <c r="O351" s="347"/>
      <c r="P351" s="347"/>
      <c r="Q351" s="347"/>
      <c r="R351" s="347"/>
      <c r="S351" s="347"/>
      <c r="T351" s="347"/>
      <c r="U351" s="347"/>
      <c r="V351" s="347"/>
      <c r="W351" s="347"/>
      <c r="X351" s="347"/>
      <c r="Y351" s="348"/>
      <c r="Z351" s="697"/>
      <c r="AA351" s="698"/>
      <c r="AB351" s="698"/>
      <c r="AC351" s="720"/>
      <c r="AD351" s="341"/>
      <c r="AE351" s="342"/>
      <c r="AF351" s="342"/>
      <c r="AG351" s="342"/>
      <c r="AH351" s="343"/>
      <c r="AI351" s="346"/>
      <c r="AJ351" s="347"/>
      <c r="AK351" s="347"/>
      <c r="AL351" s="347"/>
      <c r="AM351" s="347"/>
      <c r="AN351" s="347"/>
      <c r="AO351" s="347"/>
      <c r="AP351" s="347"/>
      <c r="AQ351" s="347"/>
      <c r="AR351" s="347"/>
      <c r="AS351" s="347"/>
      <c r="AT351" s="347"/>
      <c r="AU351" s="348"/>
      <c r="AV351" s="697"/>
      <c r="AW351" s="698"/>
      <c r="AX351" s="698"/>
      <c r="AY351" s="699"/>
    </row>
    <row r="352" spans="1:51" ht="24.75" customHeight="1">
      <c r="A352" s="224"/>
      <c r="B352" s="313"/>
      <c r="C352" s="314"/>
      <c r="D352" s="314"/>
      <c r="E352" s="314"/>
      <c r="F352" s="314"/>
      <c r="G352" s="315"/>
      <c r="H352" s="341"/>
      <c r="I352" s="342"/>
      <c r="J352" s="342"/>
      <c r="K352" s="342"/>
      <c r="L352" s="343"/>
      <c r="M352" s="346"/>
      <c r="N352" s="347"/>
      <c r="O352" s="347"/>
      <c r="P352" s="347"/>
      <c r="Q352" s="347"/>
      <c r="R352" s="347"/>
      <c r="S352" s="347"/>
      <c r="T352" s="347"/>
      <c r="U352" s="347"/>
      <c r="V352" s="347"/>
      <c r="W352" s="347"/>
      <c r="X352" s="347"/>
      <c r="Y352" s="348"/>
      <c r="Z352" s="697"/>
      <c r="AA352" s="698"/>
      <c r="AB352" s="698"/>
      <c r="AC352" s="698"/>
      <c r="AD352" s="341"/>
      <c r="AE352" s="342"/>
      <c r="AF352" s="342"/>
      <c r="AG352" s="342"/>
      <c r="AH352" s="343"/>
      <c r="AI352" s="346"/>
      <c r="AJ352" s="347"/>
      <c r="AK352" s="347"/>
      <c r="AL352" s="347"/>
      <c r="AM352" s="347"/>
      <c r="AN352" s="347"/>
      <c r="AO352" s="347"/>
      <c r="AP352" s="347"/>
      <c r="AQ352" s="347"/>
      <c r="AR352" s="347"/>
      <c r="AS352" s="347"/>
      <c r="AT352" s="347"/>
      <c r="AU352" s="348"/>
      <c r="AV352" s="697"/>
      <c r="AW352" s="698"/>
      <c r="AX352" s="698"/>
      <c r="AY352" s="699"/>
    </row>
    <row r="353" spans="1:51" ht="24.75" customHeight="1">
      <c r="A353" s="224"/>
      <c r="B353" s="313"/>
      <c r="C353" s="314"/>
      <c r="D353" s="314"/>
      <c r="E353" s="314"/>
      <c r="F353" s="314"/>
      <c r="G353" s="315"/>
      <c r="H353" s="341"/>
      <c r="I353" s="342"/>
      <c r="J353" s="342"/>
      <c r="K353" s="342"/>
      <c r="L353" s="343"/>
      <c r="M353" s="346"/>
      <c r="N353" s="347"/>
      <c r="O353" s="347"/>
      <c r="P353" s="347"/>
      <c r="Q353" s="347"/>
      <c r="R353" s="347"/>
      <c r="S353" s="347"/>
      <c r="T353" s="347"/>
      <c r="U353" s="347"/>
      <c r="V353" s="347"/>
      <c r="W353" s="347"/>
      <c r="X353" s="347"/>
      <c r="Y353" s="348"/>
      <c r="Z353" s="697"/>
      <c r="AA353" s="698"/>
      <c r="AB353" s="698"/>
      <c r="AC353" s="698"/>
      <c r="AD353" s="341"/>
      <c r="AE353" s="342"/>
      <c r="AF353" s="342"/>
      <c r="AG353" s="342"/>
      <c r="AH353" s="343"/>
      <c r="AI353" s="346"/>
      <c r="AJ353" s="347"/>
      <c r="AK353" s="347"/>
      <c r="AL353" s="347"/>
      <c r="AM353" s="347"/>
      <c r="AN353" s="347"/>
      <c r="AO353" s="347"/>
      <c r="AP353" s="347"/>
      <c r="AQ353" s="347"/>
      <c r="AR353" s="347"/>
      <c r="AS353" s="347"/>
      <c r="AT353" s="347"/>
      <c r="AU353" s="348"/>
      <c r="AV353" s="697"/>
      <c r="AW353" s="698"/>
      <c r="AX353" s="698"/>
      <c r="AY353" s="699"/>
    </row>
    <row r="354" spans="1:51" ht="24.75" customHeight="1">
      <c r="A354" s="224"/>
      <c r="B354" s="313"/>
      <c r="C354" s="314"/>
      <c r="D354" s="314"/>
      <c r="E354" s="314"/>
      <c r="F354" s="314"/>
      <c r="G354" s="315"/>
      <c r="H354" s="341"/>
      <c r="I354" s="342"/>
      <c r="J354" s="342"/>
      <c r="K354" s="342"/>
      <c r="L354" s="343"/>
      <c r="M354" s="346"/>
      <c r="N354" s="347"/>
      <c r="O354" s="347"/>
      <c r="P354" s="347"/>
      <c r="Q354" s="347"/>
      <c r="R354" s="347"/>
      <c r="S354" s="347"/>
      <c r="T354" s="347"/>
      <c r="U354" s="347"/>
      <c r="V354" s="347"/>
      <c r="W354" s="347"/>
      <c r="X354" s="347"/>
      <c r="Y354" s="348"/>
      <c r="Z354" s="697"/>
      <c r="AA354" s="698"/>
      <c r="AB354" s="698"/>
      <c r="AC354" s="698"/>
      <c r="AD354" s="341"/>
      <c r="AE354" s="342"/>
      <c r="AF354" s="342"/>
      <c r="AG354" s="342"/>
      <c r="AH354" s="343"/>
      <c r="AI354" s="346"/>
      <c r="AJ354" s="347"/>
      <c r="AK354" s="347"/>
      <c r="AL354" s="347"/>
      <c r="AM354" s="347"/>
      <c r="AN354" s="347"/>
      <c r="AO354" s="347"/>
      <c r="AP354" s="347"/>
      <c r="AQ354" s="347"/>
      <c r="AR354" s="347"/>
      <c r="AS354" s="347"/>
      <c r="AT354" s="347"/>
      <c r="AU354" s="348"/>
      <c r="AV354" s="697"/>
      <c r="AW354" s="698"/>
      <c r="AX354" s="698"/>
      <c r="AY354" s="699"/>
    </row>
    <row r="355" spans="1:51" ht="24.75" customHeight="1">
      <c r="A355" s="224"/>
      <c r="B355" s="313"/>
      <c r="C355" s="314"/>
      <c r="D355" s="314"/>
      <c r="E355" s="314"/>
      <c r="F355" s="314"/>
      <c r="G355" s="315"/>
      <c r="H355" s="642"/>
      <c r="I355" s="595"/>
      <c r="J355" s="595"/>
      <c r="K355" s="595"/>
      <c r="L355" s="596"/>
      <c r="M355" s="643"/>
      <c r="N355" s="644"/>
      <c r="O355" s="644"/>
      <c r="P355" s="644"/>
      <c r="Q355" s="644"/>
      <c r="R355" s="644"/>
      <c r="S355" s="644"/>
      <c r="T355" s="644"/>
      <c r="U355" s="644"/>
      <c r="V355" s="644"/>
      <c r="W355" s="644"/>
      <c r="X355" s="644"/>
      <c r="Y355" s="645"/>
      <c r="Z355" s="646"/>
      <c r="AA355" s="647"/>
      <c r="AB355" s="647"/>
      <c r="AC355" s="647"/>
      <c r="AD355" s="642"/>
      <c r="AE355" s="595"/>
      <c r="AF355" s="595"/>
      <c r="AG355" s="595"/>
      <c r="AH355" s="596"/>
      <c r="AI355" s="643"/>
      <c r="AJ355" s="644"/>
      <c r="AK355" s="644"/>
      <c r="AL355" s="644"/>
      <c r="AM355" s="644"/>
      <c r="AN355" s="644"/>
      <c r="AO355" s="644"/>
      <c r="AP355" s="644"/>
      <c r="AQ355" s="644"/>
      <c r="AR355" s="644"/>
      <c r="AS355" s="644"/>
      <c r="AT355" s="644"/>
      <c r="AU355" s="645"/>
      <c r="AV355" s="646"/>
      <c r="AW355" s="647"/>
      <c r="AX355" s="647"/>
      <c r="AY355" s="648"/>
    </row>
    <row r="356" spans="1:51" ht="24.75" customHeight="1" thickBot="1">
      <c r="A356" s="224"/>
      <c r="B356" s="316"/>
      <c r="C356" s="317"/>
      <c r="D356" s="317"/>
      <c r="E356" s="317"/>
      <c r="F356" s="317"/>
      <c r="G356" s="318"/>
      <c r="H356" s="740" t="s">
        <v>35</v>
      </c>
      <c r="I356" s="741"/>
      <c r="J356" s="741"/>
      <c r="K356" s="741"/>
      <c r="L356" s="741"/>
      <c r="M356" s="742"/>
      <c r="N356" s="743"/>
      <c r="O356" s="743"/>
      <c r="P356" s="743"/>
      <c r="Q356" s="743"/>
      <c r="R356" s="743"/>
      <c r="S356" s="743"/>
      <c r="T356" s="743"/>
      <c r="U356" s="743"/>
      <c r="V356" s="743"/>
      <c r="W356" s="743"/>
      <c r="X356" s="743"/>
      <c r="Y356" s="744"/>
      <c r="Z356" s="745">
        <f>SUM(Z348:AC355)</f>
        <v>0</v>
      </c>
      <c r="AA356" s="746"/>
      <c r="AB356" s="746"/>
      <c r="AC356" s="747"/>
      <c r="AD356" s="740" t="s">
        <v>35</v>
      </c>
      <c r="AE356" s="741"/>
      <c r="AF356" s="741"/>
      <c r="AG356" s="741"/>
      <c r="AH356" s="741"/>
      <c r="AI356" s="742"/>
      <c r="AJ356" s="743"/>
      <c r="AK356" s="743"/>
      <c r="AL356" s="743"/>
      <c r="AM356" s="743"/>
      <c r="AN356" s="743"/>
      <c r="AO356" s="743"/>
      <c r="AP356" s="743"/>
      <c r="AQ356" s="743"/>
      <c r="AR356" s="743"/>
      <c r="AS356" s="743"/>
      <c r="AT356" s="743"/>
      <c r="AU356" s="744"/>
      <c r="AV356" s="745">
        <f>SUM(AV348:AY355)</f>
        <v>0</v>
      </c>
      <c r="AW356" s="746"/>
      <c r="AX356" s="746"/>
      <c r="AY356" s="748"/>
    </row>
    <row r="357" spans="1:51">
      <c r="A357" s="224"/>
      <c r="B357" s="224"/>
      <c r="C357" s="224"/>
      <c r="D357" s="224"/>
      <c r="E357" s="224"/>
      <c r="F357" s="224"/>
      <c r="G357" s="224"/>
      <c r="H357" s="224"/>
      <c r="I357" s="224"/>
      <c r="J357" s="224"/>
      <c r="K357" s="224"/>
      <c r="L357" s="224"/>
      <c r="M357" s="224"/>
      <c r="N357" s="224"/>
      <c r="O357" s="224"/>
      <c r="P357" s="224"/>
      <c r="Q357" s="224"/>
      <c r="R357" s="224"/>
      <c r="S357" s="224"/>
      <c r="T357" s="224"/>
      <c r="U357" s="224"/>
      <c r="V357" s="224"/>
      <c r="W357" s="224"/>
      <c r="X357" s="224"/>
      <c r="Y357" s="224"/>
      <c r="Z357" s="224"/>
      <c r="AA357" s="224"/>
      <c r="AB357" s="224"/>
      <c r="AC357" s="224"/>
      <c r="AD357" s="224"/>
      <c r="AE357" s="224"/>
      <c r="AF357" s="224"/>
      <c r="AG357" s="224"/>
      <c r="AH357" s="224"/>
      <c r="AI357" s="224"/>
      <c r="AJ357" s="224"/>
      <c r="AK357" s="224"/>
      <c r="AL357" s="224"/>
      <c r="AM357" s="224"/>
      <c r="AN357" s="224"/>
      <c r="AO357" s="224"/>
      <c r="AP357" s="224"/>
      <c r="AQ357" s="224"/>
      <c r="AR357" s="224"/>
      <c r="AS357" s="224"/>
      <c r="AT357" s="224"/>
      <c r="AU357" s="224"/>
      <c r="AV357" s="224"/>
      <c r="AW357" s="224"/>
      <c r="AX357" s="224"/>
      <c r="AY357" s="224"/>
    </row>
    <row r="358" spans="1:51" ht="23.25" customHeight="1">
      <c r="A358" s="224"/>
      <c r="B358" s="53" t="s">
        <v>121</v>
      </c>
      <c r="C358" s="53"/>
      <c r="D358" s="53"/>
      <c r="E358" s="222"/>
      <c r="F358" s="222"/>
      <c r="G358" s="308" t="s">
        <v>395</v>
      </c>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c r="AJ358" s="308"/>
      <c r="AK358" s="308"/>
      <c r="AL358" s="308"/>
      <c r="AM358" s="308"/>
      <c r="AN358" s="308"/>
      <c r="AO358" s="308"/>
      <c r="AP358" s="308"/>
      <c r="AQ358" s="308"/>
      <c r="AR358" s="308"/>
      <c r="AS358" s="308"/>
      <c r="AT358" s="308"/>
      <c r="AU358" s="308"/>
      <c r="AV358" s="308"/>
      <c r="AW358" s="308"/>
      <c r="AX358" s="308"/>
      <c r="AY358" s="222"/>
    </row>
    <row r="359" spans="1:51" ht="14.25">
      <c r="A359" s="224"/>
      <c r="B359" s="224"/>
      <c r="C359" s="55" t="s">
        <v>1582</v>
      </c>
      <c r="D359" s="224"/>
      <c r="E359" s="224"/>
      <c r="F359" s="224"/>
      <c r="G359" s="224"/>
      <c r="H359" s="224"/>
      <c r="I359" s="224"/>
      <c r="J359" s="224"/>
      <c r="K359" s="224"/>
      <c r="L359" s="224"/>
      <c r="M359" s="224"/>
      <c r="N359" s="224"/>
      <c r="O359" s="224"/>
      <c r="P359" s="224"/>
      <c r="Q359" s="224"/>
      <c r="R359" s="224"/>
      <c r="S359" s="224"/>
      <c r="T359" s="224"/>
      <c r="U359" s="224"/>
      <c r="V359" s="224"/>
      <c r="W359" s="224"/>
      <c r="X359" s="224"/>
      <c r="Y359" s="224"/>
      <c r="Z359" s="224"/>
      <c r="AA359" s="224"/>
      <c r="AB359" s="224"/>
      <c r="AC359" s="224"/>
      <c r="AD359" s="224"/>
      <c r="AE359" s="224"/>
      <c r="AF359" s="224"/>
      <c r="AG359" s="224"/>
      <c r="AH359" s="224"/>
      <c r="AI359" s="224"/>
      <c r="AJ359" s="224"/>
      <c r="AK359" s="224"/>
      <c r="AL359" s="224"/>
      <c r="AM359" s="224"/>
      <c r="AN359" s="224"/>
      <c r="AO359" s="224"/>
      <c r="AP359" s="224"/>
      <c r="AQ359" s="224"/>
      <c r="AR359" s="224"/>
      <c r="AS359" s="224"/>
      <c r="AT359" s="224"/>
      <c r="AU359" s="224"/>
      <c r="AV359" s="224"/>
      <c r="AW359" s="224"/>
      <c r="AX359" s="224"/>
      <c r="AY359" s="224"/>
    </row>
    <row r="360" spans="1:51">
      <c r="A360" s="224"/>
      <c r="B360" s="224"/>
      <c r="C360" s="224" t="s">
        <v>394</v>
      </c>
      <c r="D360" s="224"/>
      <c r="E360" s="224"/>
      <c r="F360" s="224"/>
      <c r="G360" s="224"/>
      <c r="H360" s="224"/>
      <c r="I360" s="224"/>
      <c r="J360" s="224"/>
      <c r="K360" s="224"/>
      <c r="L360" s="224"/>
      <c r="M360" s="224"/>
      <c r="N360" s="224"/>
      <c r="O360" s="224"/>
      <c r="P360" s="224"/>
      <c r="Q360" s="224"/>
      <c r="R360" s="224"/>
      <c r="S360" s="224"/>
      <c r="T360" s="224"/>
      <c r="U360" s="224"/>
      <c r="V360" s="224"/>
      <c r="W360" s="224"/>
      <c r="X360" s="224"/>
      <c r="Y360" s="224"/>
      <c r="Z360" s="224"/>
      <c r="AA360" s="224"/>
      <c r="AB360" s="224"/>
      <c r="AC360" s="224"/>
      <c r="AD360" s="224"/>
      <c r="AE360" s="224"/>
      <c r="AF360" s="224"/>
      <c r="AG360" s="224"/>
      <c r="AH360" s="224"/>
      <c r="AI360" s="224"/>
      <c r="AJ360" s="224"/>
      <c r="AK360" s="224"/>
      <c r="AL360" s="224"/>
      <c r="AM360" s="224"/>
      <c r="AN360" s="224"/>
      <c r="AO360" s="224"/>
      <c r="AP360" s="224"/>
      <c r="AQ360" s="224"/>
      <c r="AR360" s="224"/>
      <c r="AS360" s="224"/>
      <c r="AT360" s="224"/>
      <c r="AU360" s="224"/>
      <c r="AV360" s="224"/>
      <c r="AW360" s="224"/>
      <c r="AX360" s="224"/>
      <c r="AY360" s="224"/>
    </row>
    <row r="361" spans="1:51" ht="34.5" customHeight="1">
      <c r="A361" s="224"/>
      <c r="B361" s="264"/>
      <c r="C361" s="264"/>
      <c r="D361" s="269" t="s">
        <v>1583</v>
      </c>
      <c r="E361" s="269"/>
      <c r="F361" s="269"/>
      <c r="G361" s="269"/>
      <c r="H361" s="269"/>
      <c r="I361" s="269"/>
      <c r="J361" s="269"/>
      <c r="K361" s="269"/>
      <c r="L361" s="269"/>
      <c r="M361" s="269"/>
      <c r="N361" s="269" t="s">
        <v>1584</v>
      </c>
      <c r="O361" s="269"/>
      <c r="P361" s="269"/>
      <c r="Q361" s="269"/>
      <c r="R361" s="269"/>
      <c r="S361" s="269"/>
      <c r="T361" s="269"/>
      <c r="U361" s="269"/>
      <c r="V361" s="269"/>
      <c r="W361" s="269"/>
      <c r="X361" s="269"/>
      <c r="Y361" s="269"/>
      <c r="Z361" s="269"/>
      <c r="AA361" s="269"/>
      <c r="AB361" s="269"/>
      <c r="AC361" s="269"/>
      <c r="AD361" s="269"/>
      <c r="AE361" s="269"/>
      <c r="AF361" s="269"/>
      <c r="AG361" s="269"/>
      <c r="AH361" s="269"/>
      <c r="AI361" s="269"/>
      <c r="AJ361" s="269"/>
      <c r="AK361" s="269"/>
      <c r="AL361" s="297" t="s">
        <v>1585</v>
      </c>
      <c r="AM361" s="269"/>
      <c r="AN361" s="269"/>
      <c r="AO361" s="269"/>
      <c r="AP361" s="269"/>
      <c r="AQ361" s="269"/>
      <c r="AR361" s="269" t="s">
        <v>160</v>
      </c>
      <c r="AS361" s="269"/>
      <c r="AT361" s="269"/>
      <c r="AU361" s="269"/>
      <c r="AV361" s="269" t="s">
        <v>161</v>
      </c>
      <c r="AW361" s="269"/>
      <c r="AX361" s="269"/>
      <c r="AY361" s="224"/>
    </row>
    <row r="362" spans="1:51" ht="24" customHeight="1">
      <c r="A362" s="224"/>
      <c r="B362" s="264">
        <v>1</v>
      </c>
      <c r="C362" s="264">
        <v>1</v>
      </c>
      <c r="D362" s="1328" t="s">
        <v>393</v>
      </c>
      <c r="E362" s="1328"/>
      <c r="F362" s="1328"/>
      <c r="G362" s="1328"/>
      <c r="H362" s="1328"/>
      <c r="I362" s="1328"/>
      <c r="J362" s="1328"/>
      <c r="K362" s="1328"/>
      <c r="L362" s="1328"/>
      <c r="M362" s="1328"/>
      <c r="N362" s="1328" t="s">
        <v>392</v>
      </c>
      <c r="O362" s="1328"/>
      <c r="P362" s="1328"/>
      <c r="Q362" s="1328"/>
      <c r="R362" s="1328"/>
      <c r="S362" s="1328"/>
      <c r="T362" s="1328"/>
      <c r="U362" s="1328"/>
      <c r="V362" s="1328"/>
      <c r="W362" s="1328"/>
      <c r="X362" s="1328"/>
      <c r="Y362" s="1328"/>
      <c r="Z362" s="1328"/>
      <c r="AA362" s="1328"/>
      <c r="AB362" s="1328"/>
      <c r="AC362" s="1328"/>
      <c r="AD362" s="1328"/>
      <c r="AE362" s="1328"/>
      <c r="AF362" s="1328"/>
      <c r="AG362" s="1328"/>
      <c r="AH362" s="1328"/>
      <c r="AI362" s="1328"/>
      <c r="AJ362" s="1328"/>
      <c r="AK362" s="1328"/>
      <c r="AL362" s="267">
        <v>6</v>
      </c>
      <c r="AM362" s="266"/>
      <c r="AN362" s="266"/>
      <c r="AO362" s="266"/>
      <c r="AP362" s="266"/>
      <c r="AQ362" s="266"/>
      <c r="AR362" s="266">
        <v>2</v>
      </c>
      <c r="AS362" s="266"/>
      <c r="AT362" s="266"/>
      <c r="AU362" s="266"/>
      <c r="AV362" s="1412" t="s">
        <v>365</v>
      </c>
      <c r="AW362" s="1412"/>
      <c r="AX362" s="1412"/>
      <c r="AY362" s="224"/>
    </row>
    <row r="363" spans="1:51" ht="24" customHeight="1">
      <c r="A363" s="224"/>
      <c r="B363" s="264">
        <v>2</v>
      </c>
      <c r="C363" s="264">
        <v>1</v>
      </c>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66"/>
      <c r="AE363" s="266"/>
      <c r="AF363" s="266"/>
      <c r="AG363" s="266"/>
      <c r="AH363" s="266"/>
      <c r="AI363" s="266"/>
      <c r="AJ363" s="266"/>
      <c r="AK363" s="266"/>
      <c r="AL363" s="267"/>
      <c r="AM363" s="266"/>
      <c r="AN363" s="266"/>
      <c r="AO363" s="266"/>
      <c r="AP363" s="266"/>
      <c r="AQ363" s="266"/>
      <c r="AR363" s="266"/>
      <c r="AS363" s="266"/>
      <c r="AT363" s="266"/>
      <c r="AU363" s="266"/>
      <c r="AV363" s="266"/>
      <c r="AW363" s="266"/>
      <c r="AX363" s="266"/>
      <c r="AY363" s="224"/>
    </row>
    <row r="364" spans="1:51" ht="24" customHeight="1">
      <c r="A364" s="224"/>
      <c r="B364" s="264">
        <v>3</v>
      </c>
      <c r="C364" s="264">
        <v>1</v>
      </c>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66"/>
      <c r="AE364" s="266"/>
      <c r="AF364" s="266"/>
      <c r="AG364" s="266"/>
      <c r="AH364" s="266"/>
      <c r="AI364" s="266"/>
      <c r="AJ364" s="266"/>
      <c r="AK364" s="266"/>
      <c r="AL364" s="267"/>
      <c r="AM364" s="266"/>
      <c r="AN364" s="266"/>
      <c r="AO364" s="266"/>
      <c r="AP364" s="266"/>
      <c r="AQ364" s="266"/>
      <c r="AR364" s="266"/>
      <c r="AS364" s="266"/>
      <c r="AT364" s="266"/>
      <c r="AU364" s="266"/>
      <c r="AV364" s="266"/>
      <c r="AW364" s="266"/>
      <c r="AX364" s="266"/>
      <c r="AY364" s="224"/>
    </row>
    <row r="365" spans="1:51" ht="24" customHeight="1">
      <c r="A365" s="224"/>
      <c r="B365" s="264">
        <v>4</v>
      </c>
      <c r="C365" s="264">
        <v>1</v>
      </c>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66"/>
      <c r="AE365" s="266"/>
      <c r="AF365" s="266"/>
      <c r="AG365" s="266"/>
      <c r="AH365" s="266"/>
      <c r="AI365" s="266"/>
      <c r="AJ365" s="266"/>
      <c r="AK365" s="266"/>
      <c r="AL365" s="267"/>
      <c r="AM365" s="266"/>
      <c r="AN365" s="266"/>
      <c r="AO365" s="266"/>
      <c r="AP365" s="266"/>
      <c r="AQ365" s="266"/>
      <c r="AR365" s="266"/>
      <c r="AS365" s="266"/>
      <c r="AT365" s="266"/>
      <c r="AU365" s="266"/>
      <c r="AV365" s="266"/>
      <c r="AW365" s="266"/>
      <c r="AX365" s="266"/>
      <c r="AY365" s="224"/>
    </row>
    <row r="366" spans="1:51" ht="24" customHeight="1">
      <c r="A366" s="224"/>
      <c r="B366" s="264">
        <v>5</v>
      </c>
      <c r="C366" s="264">
        <v>1</v>
      </c>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66"/>
      <c r="AE366" s="266"/>
      <c r="AF366" s="266"/>
      <c r="AG366" s="266"/>
      <c r="AH366" s="266"/>
      <c r="AI366" s="266"/>
      <c r="AJ366" s="266"/>
      <c r="AK366" s="266"/>
      <c r="AL366" s="267"/>
      <c r="AM366" s="266"/>
      <c r="AN366" s="266"/>
      <c r="AO366" s="266"/>
      <c r="AP366" s="266"/>
      <c r="AQ366" s="266"/>
      <c r="AR366" s="266"/>
      <c r="AS366" s="266"/>
      <c r="AT366" s="266"/>
      <c r="AU366" s="266"/>
      <c r="AV366" s="266"/>
      <c r="AW366" s="266"/>
      <c r="AX366" s="266"/>
      <c r="AY366" s="224"/>
    </row>
    <row r="367" spans="1:51" ht="24" customHeight="1">
      <c r="A367" s="224"/>
      <c r="B367" s="264">
        <v>6</v>
      </c>
      <c r="C367" s="264">
        <v>1</v>
      </c>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66"/>
      <c r="AE367" s="266"/>
      <c r="AF367" s="266"/>
      <c r="AG367" s="266"/>
      <c r="AH367" s="266"/>
      <c r="AI367" s="266"/>
      <c r="AJ367" s="266"/>
      <c r="AK367" s="266"/>
      <c r="AL367" s="267"/>
      <c r="AM367" s="266"/>
      <c r="AN367" s="266"/>
      <c r="AO367" s="266"/>
      <c r="AP367" s="266"/>
      <c r="AQ367" s="266"/>
      <c r="AR367" s="266"/>
      <c r="AS367" s="266"/>
      <c r="AT367" s="266"/>
      <c r="AU367" s="266"/>
      <c r="AV367" s="266"/>
      <c r="AW367" s="266"/>
      <c r="AX367" s="266"/>
      <c r="AY367" s="224"/>
    </row>
    <row r="368" spans="1:51" ht="24" customHeight="1">
      <c r="A368" s="224"/>
      <c r="B368" s="264">
        <v>7</v>
      </c>
      <c r="C368" s="264">
        <v>1</v>
      </c>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66"/>
      <c r="AE368" s="266"/>
      <c r="AF368" s="266"/>
      <c r="AG368" s="266"/>
      <c r="AH368" s="266"/>
      <c r="AI368" s="266"/>
      <c r="AJ368" s="266"/>
      <c r="AK368" s="266"/>
      <c r="AL368" s="267"/>
      <c r="AM368" s="266"/>
      <c r="AN368" s="266"/>
      <c r="AO368" s="266"/>
      <c r="AP368" s="266"/>
      <c r="AQ368" s="266"/>
      <c r="AR368" s="266"/>
      <c r="AS368" s="266"/>
      <c r="AT368" s="266"/>
      <c r="AU368" s="266"/>
      <c r="AV368" s="266"/>
      <c r="AW368" s="266"/>
      <c r="AX368" s="266"/>
      <c r="AY368" s="224"/>
    </row>
    <row r="369" spans="1:51" ht="24" customHeight="1">
      <c r="A369" s="224"/>
      <c r="B369" s="264">
        <v>8</v>
      </c>
      <c r="C369" s="264">
        <v>1</v>
      </c>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66"/>
      <c r="AE369" s="266"/>
      <c r="AF369" s="266"/>
      <c r="AG369" s="266"/>
      <c r="AH369" s="266"/>
      <c r="AI369" s="266"/>
      <c r="AJ369" s="266"/>
      <c r="AK369" s="266"/>
      <c r="AL369" s="267"/>
      <c r="AM369" s="266"/>
      <c r="AN369" s="266"/>
      <c r="AO369" s="266"/>
      <c r="AP369" s="266"/>
      <c r="AQ369" s="266"/>
      <c r="AR369" s="266"/>
      <c r="AS369" s="266"/>
      <c r="AT369" s="266"/>
      <c r="AU369" s="266"/>
      <c r="AV369" s="266"/>
      <c r="AW369" s="266"/>
      <c r="AX369" s="266"/>
      <c r="AY369" s="224"/>
    </row>
    <row r="370" spans="1:51" ht="24" customHeight="1">
      <c r="A370" s="224"/>
      <c r="B370" s="264">
        <v>9</v>
      </c>
      <c r="C370" s="264">
        <v>1</v>
      </c>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66"/>
      <c r="AE370" s="266"/>
      <c r="AF370" s="266"/>
      <c r="AG370" s="266"/>
      <c r="AH370" s="266"/>
      <c r="AI370" s="266"/>
      <c r="AJ370" s="266"/>
      <c r="AK370" s="266"/>
      <c r="AL370" s="267"/>
      <c r="AM370" s="266"/>
      <c r="AN370" s="266"/>
      <c r="AO370" s="266"/>
      <c r="AP370" s="266"/>
      <c r="AQ370" s="266"/>
      <c r="AR370" s="266"/>
      <c r="AS370" s="266"/>
      <c r="AT370" s="266"/>
      <c r="AU370" s="266"/>
      <c r="AV370" s="266"/>
      <c r="AW370" s="266"/>
      <c r="AX370" s="266"/>
      <c r="AY370" s="224"/>
    </row>
    <row r="371" spans="1:51" ht="24" customHeight="1">
      <c r="A371" s="224"/>
      <c r="B371" s="264">
        <v>10</v>
      </c>
      <c r="C371" s="264">
        <v>1</v>
      </c>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66"/>
      <c r="AE371" s="266"/>
      <c r="AF371" s="266"/>
      <c r="AG371" s="266"/>
      <c r="AH371" s="266"/>
      <c r="AI371" s="266"/>
      <c r="AJ371" s="266"/>
      <c r="AK371" s="266"/>
      <c r="AL371" s="267"/>
      <c r="AM371" s="266"/>
      <c r="AN371" s="266"/>
      <c r="AO371" s="266"/>
      <c r="AP371" s="266"/>
      <c r="AQ371" s="266"/>
      <c r="AR371" s="266"/>
      <c r="AS371" s="266"/>
      <c r="AT371" s="266"/>
      <c r="AU371" s="266"/>
      <c r="AV371" s="266"/>
      <c r="AW371" s="266"/>
      <c r="AX371" s="266"/>
      <c r="AY371" s="224"/>
    </row>
    <row r="372" spans="1:51">
      <c r="A372" s="224"/>
      <c r="B372" s="224"/>
      <c r="C372" s="224"/>
      <c r="D372" s="224"/>
      <c r="E372" s="224"/>
      <c r="F372" s="224"/>
      <c r="G372" s="224"/>
      <c r="H372" s="224"/>
      <c r="I372" s="224"/>
      <c r="J372" s="224"/>
      <c r="K372" s="224"/>
      <c r="L372" s="224"/>
      <c r="M372" s="224"/>
      <c r="N372" s="224"/>
      <c r="O372" s="224"/>
      <c r="P372" s="224"/>
      <c r="Q372" s="224"/>
      <c r="R372" s="224"/>
      <c r="S372" s="224"/>
      <c r="T372" s="224"/>
      <c r="U372" s="224"/>
      <c r="V372" s="224"/>
      <c r="W372" s="224"/>
      <c r="X372" s="224"/>
      <c r="Y372" s="224"/>
      <c r="Z372" s="224"/>
      <c r="AA372" s="224"/>
      <c r="AB372" s="224"/>
      <c r="AC372" s="224"/>
      <c r="AD372" s="224"/>
      <c r="AE372" s="224"/>
      <c r="AF372" s="224"/>
      <c r="AG372" s="224"/>
      <c r="AH372" s="224"/>
      <c r="AI372" s="224"/>
      <c r="AJ372" s="224"/>
      <c r="AK372" s="224"/>
      <c r="AL372" s="224"/>
      <c r="AM372" s="224"/>
      <c r="AN372" s="224"/>
      <c r="AO372" s="224"/>
      <c r="AP372" s="224"/>
      <c r="AQ372" s="224"/>
      <c r="AR372" s="224"/>
      <c r="AS372" s="224"/>
      <c r="AT372" s="224"/>
      <c r="AU372" s="224"/>
      <c r="AV372" s="224"/>
      <c r="AW372" s="224"/>
      <c r="AX372" s="224"/>
      <c r="AY372" s="224"/>
    </row>
    <row r="373" spans="1:51" ht="21.75" customHeight="1" thickBot="1">
      <c r="A373" s="224"/>
      <c r="B373" s="224"/>
      <c r="C373" s="224"/>
      <c r="D373" s="224"/>
      <c r="E373" s="224"/>
      <c r="F373" s="224"/>
      <c r="G373" s="224"/>
      <c r="H373" s="224"/>
      <c r="I373" s="224"/>
      <c r="J373" s="224"/>
      <c r="K373" s="224"/>
      <c r="L373" s="224"/>
      <c r="M373" s="224"/>
      <c r="N373" s="224"/>
      <c r="O373" s="224"/>
      <c r="P373" s="224"/>
      <c r="Q373" s="224"/>
      <c r="R373" s="224"/>
      <c r="S373" s="224"/>
      <c r="T373" s="224"/>
      <c r="U373" s="224"/>
      <c r="V373" s="224"/>
      <c r="W373" s="224"/>
      <c r="X373" s="224"/>
      <c r="Y373" s="224"/>
      <c r="Z373" s="224"/>
      <c r="AA373" s="224"/>
      <c r="AB373" s="224"/>
      <c r="AC373" s="224"/>
      <c r="AD373" s="224"/>
      <c r="AE373" s="224"/>
      <c r="AF373" s="224"/>
      <c r="AG373" s="224"/>
      <c r="AH373" s="224"/>
      <c r="AI373" s="224"/>
      <c r="AJ373" s="224"/>
      <c r="AK373" s="271"/>
      <c r="AL373" s="271"/>
      <c r="AM373" s="271"/>
      <c r="AN373" s="271"/>
      <c r="AO373" s="271"/>
      <c r="AP373" s="271"/>
      <c r="AQ373" s="271"/>
      <c r="AR373" s="810" t="s">
        <v>113</v>
      </c>
      <c r="AS373" s="810"/>
      <c r="AT373" s="810"/>
      <c r="AU373" s="810"/>
      <c r="AV373" s="810"/>
      <c r="AW373" s="810"/>
      <c r="AX373" s="810"/>
      <c r="AY373" s="810"/>
    </row>
    <row r="374" spans="1:51" ht="21" customHeight="1">
      <c r="A374" s="224"/>
      <c r="B374" s="275" t="s">
        <v>114</v>
      </c>
      <c r="C374" s="276"/>
      <c r="D374" s="276"/>
      <c r="E374" s="276"/>
      <c r="F374" s="276"/>
      <c r="G374" s="276"/>
      <c r="H374" s="277" t="s">
        <v>389</v>
      </c>
      <c r="I374" s="278"/>
      <c r="J374" s="278"/>
      <c r="K374" s="278"/>
      <c r="L374" s="278"/>
      <c r="M374" s="278"/>
      <c r="N374" s="278"/>
      <c r="O374" s="278"/>
      <c r="P374" s="278"/>
      <c r="Q374" s="278"/>
      <c r="R374" s="278"/>
      <c r="S374" s="278"/>
      <c r="T374" s="278"/>
      <c r="U374" s="278"/>
      <c r="V374" s="278"/>
      <c r="W374" s="278"/>
      <c r="X374" s="278"/>
      <c r="Y374" s="278"/>
      <c r="Z374" s="279" t="s">
        <v>1571</v>
      </c>
      <c r="AA374" s="280"/>
      <c r="AB374" s="280"/>
      <c r="AC374" s="280"/>
      <c r="AD374" s="280"/>
      <c r="AE374" s="281"/>
      <c r="AF374" s="826" t="s">
        <v>336</v>
      </c>
      <c r="AG374" s="826"/>
      <c r="AH374" s="826"/>
      <c r="AI374" s="826"/>
      <c r="AJ374" s="826"/>
      <c r="AK374" s="826"/>
      <c r="AL374" s="826"/>
      <c r="AM374" s="826"/>
      <c r="AN374" s="826"/>
      <c r="AO374" s="826"/>
      <c r="AP374" s="826"/>
      <c r="AQ374" s="832"/>
      <c r="AR374" s="283" t="s">
        <v>6</v>
      </c>
      <c r="AS374" s="282"/>
      <c r="AT374" s="282"/>
      <c r="AU374" s="282"/>
      <c r="AV374" s="282"/>
      <c r="AW374" s="282"/>
      <c r="AX374" s="282"/>
      <c r="AY374" s="284"/>
    </row>
    <row r="375" spans="1:51" ht="28.15" customHeight="1">
      <c r="A375" s="224"/>
      <c r="B375" s="285" t="s">
        <v>7</v>
      </c>
      <c r="C375" s="286"/>
      <c r="D375" s="286"/>
      <c r="E375" s="286"/>
      <c r="F375" s="286"/>
      <c r="G375" s="287"/>
      <c r="H375" s="1392" t="s">
        <v>391</v>
      </c>
      <c r="I375" s="1393"/>
      <c r="J375" s="1393"/>
      <c r="K375" s="1393"/>
      <c r="L375" s="1393"/>
      <c r="M375" s="1393"/>
      <c r="N375" s="1393"/>
      <c r="O375" s="1393"/>
      <c r="P375" s="1393"/>
      <c r="Q375" s="1393"/>
      <c r="R375" s="1393"/>
      <c r="S375" s="1393"/>
      <c r="T375" s="1393"/>
      <c r="U375" s="1393"/>
      <c r="V375" s="1393"/>
      <c r="W375" s="801"/>
      <c r="X375" s="801"/>
      <c r="Y375" s="801"/>
      <c r="Z375" s="291" t="s">
        <v>8</v>
      </c>
      <c r="AA375" s="292"/>
      <c r="AB375" s="292"/>
      <c r="AC375" s="292"/>
      <c r="AD375" s="292"/>
      <c r="AE375" s="293"/>
      <c r="AF375" s="816" t="s">
        <v>334</v>
      </c>
      <c r="AG375" s="816"/>
      <c r="AH375" s="816"/>
      <c r="AI375" s="816"/>
      <c r="AJ375" s="816"/>
      <c r="AK375" s="816"/>
      <c r="AL375" s="816"/>
      <c r="AM375" s="816"/>
      <c r="AN375" s="816"/>
      <c r="AO375" s="816"/>
      <c r="AP375" s="816"/>
      <c r="AQ375" s="817"/>
      <c r="AR375" s="818" t="s">
        <v>333</v>
      </c>
      <c r="AS375" s="819"/>
      <c r="AT375" s="819"/>
      <c r="AU375" s="819"/>
      <c r="AV375" s="819"/>
      <c r="AW375" s="819"/>
      <c r="AX375" s="819"/>
      <c r="AY375" s="820"/>
    </row>
    <row r="376" spans="1:51" ht="30.75" customHeight="1">
      <c r="A376" s="224"/>
      <c r="B376" s="361" t="s">
        <v>11</v>
      </c>
      <c r="C376" s="362"/>
      <c r="D376" s="362"/>
      <c r="E376" s="362"/>
      <c r="F376" s="362"/>
      <c r="G376" s="362"/>
      <c r="H376" s="800" t="s">
        <v>12</v>
      </c>
      <c r="I376" s="801"/>
      <c r="J376" s="801"/>
      <c r="K376" s="801"/>
      <c r="L376" s="801"/>
      <c r="M376" s="801"/>
      <c r="N376" s="801"/>
      <c r="O376" s="801"/>
      <c r="P376" s="801"/>
      <c r="Q376" s="801"/>
      <c r="R376" s="801"/>
      <c r="S376" s="801"/>
      <c r="T376" s="801"/>
      <c r="U376" s="801"/>
      <c r="V376" s="801"/>
      <c r="W376" s="801"/>
      <c r="X376" s="801"/>
      <c r="Y376" s="801"/>
      <c r="Z376" s="364" t="s">
        <v>13</v>
      </c>
      <c r="AA376" s="365"/>
      <c r="AB376" s="365"/>
      <c r="AC376" s="365"/>
      <c r="AD376" s="365"/>
      <c r="AE376" s="366"/>
      <c r="AF376" s="828" t="s">
        <v>332</v>
      </c>
      <c r="AG376" s="828"/>
      <c r="AH376" s="828"/>
      <c r="AI376" s="828"/>
      <c r="AJ376" s="828"/>
      <c r="AK376" s="828"/>
      <c r="AL376" s="828"/>
      <c r="AM376" s="828"/>
      <c r="AN376" s="828"/>
      <c r="AO376" s="828"/>
      <c r="AP376" s="828"/>
      <c r="AQ376" s="828"/>
      <c r="AR376" s="801"/>
      <c r="AS376" s="801"/>
      <c r="AT376" s="801"/>
      <c r="AU376" s="801"/>
      <c r="AV376" s="801"/>
      <c r="AW376" s="801"/>
      <c r="AX376" s="801"/>
      <c r="AY376" s="829"/>
    </row>
    <row r="377" spans="1:51" ht="18" customHeight="1">
      <c r="A377" s="224"/>
      <c r="B377" s="370" t="s">
        <v>15</v>
      </c>
      <c r="C377" s="371"/>
      <c r="D377" s="371"/>
      <c r="E377" s="371"/>
      <c r="F377" s="371"/>
      <c r="G377" s="371"/>
      <c r="H377" s="925" t="s">
        <v>331</v>
      </c>
      <c r="I377" s="375"/>
      <c r="J377" s="375"/>
      <c r="K377" s="375"/>
      <c r="L377" s="375"/>
      <c r="M377" s="375"/>
      <c r="N377" s="375"/>
      <c r="O377" s="375"/>
      <c r="P377" s="375"/>
      <c r="Q377" s="375"/>
      <c r="R377" s="375"/>
      <c r="S377" s="375"/>
      <c r="T377" s="375"/>
      <c r="U377" s="375"/>
      <c r="V377" s="375"/>
      <c r="W377" s="376"/>
      <c r="X377" s="376"/>
      <c r="Y377" s="376"/>
      <c r="Z377" s="380" t="s">
        <v>1572</v>
      </c>
      <c r="AA377" s="368"/>
      <c r="AB377" s="368"/>
      <c r="AC377" s="368"/>
      <c r="AD377" s="368"/>
      <c r="AE377" s="381"/>
      <c r="AF377" s="1411"/>
      <c r="AG377" s="507"/>
      <c r="AH377" s="507"/>
      <c r="AI377" s="507"/>
      <c r="AJ377" s="507"/>
      <c r="AK377" s="507"/>
      <c r="AL377" s="507"/>
      <c r="AM377" s="507"/>
      <c r="AN377" s="507"/>
      <c r="AO377" s="507"/>
      <c r="AP377" s="507"/>
      <c r="AQ377" s="507"/>
      <c r="AR377" s="507"/>
      <c r="AS377" s="507"/>
      <c r="AT377" s="507"/>
      <c r="AU377" s="507"/>
      <c r="AV377" s="507"/>
      <c r="AW377" s="507"/>
      <c r="AX377" s="507"/>
      <c r="AY377" s="1386"/>
    </row>
    <row r="378" spans="1:51" ht="24" customHeight="1">
      <c r="A378" s="224"/>
      <c r="B378" s="372"/>
      <c r="C378" s="373"/>
      <c r="D378" s="373"/>
      <c r="E378" s="373"/>
      <c r="F378" s="373"/>
      <c r="G378" s="373"/>
      <c r="H378" s="377"/>
      <c r="I378" s="378"/>
      <c r="J378" s="378"/>
      <c r="K378" s="378"/>
      <c r="L378" s="378"/>
      <c r="M378" s="378"/>
      <c r="N378" s="378"/>
      <c r="O378" s="378"/>
      <c r="P378" s="378"/>
      <c r="Q378" s="378"/>
      <c r="R378" s="378"/>
      <c r="S378" s="378"/>
      <c r="T378" s="378"/>
      <c r="U378" s="378"/>
      <c r="V378" s="378"/>
      <c r="W378" s="379"/>
      <c r="X378" s="379"/>
      <c r="Y378" s="379"/>
      <c r="Z378" s="382"/>
      <c r="AA378" s="368"/>
      <c r="AB378" s="368"/>
      <c r="AC378" s="368"/>
      <c r="AD378" s="368"/>
      <c r="AE378" s="381"/>
      <c r="AF378" s="509"/>
      <c r="AG378" s="510"/>
      <c r="AH378" s="510"/>
      <c r="AI378" s="510"/>
      <c r="AJ378" s="510"/>
      <c r="AK378" s="510"/>
      <c r="AL378" s="510"/>
      <c r="AM378" s="510"/>
      <c r="AN378" s="510"/>
      <c r="AO378" s="510"/>
      <c r="AP378" s="510"/>
      <c r="AQ378" s="510"/>
      <c r="AR378" s="510"/>
      <c r="AS378" s="510"/>
      <c r="AT378" s="510"/>
      <c r="AU378" s="510"/>
      <c r="AV378" s="510"/>
      <c r="AW378" s="510"/>
      <c r="AX378" s="510"/>
      <c r="AY378" s="1387"/>
    </row>
    <row r="379" spans="1:51" ht="29.25" customHeight="1">
      <c r="A379" s="224"/>
      <c r="B379" s="298" t="s">
        <v>22</v>
      </c>
      <c r="C379" s="299"/>
      <c r="D379" s="299"/>
      <c r="E379" s="299"/>
      <c r="F379" s="299"/>
      <c r="G379" s="303"/>
      <c r="H379" s="304" t="s">
        <v>381</v>
      </c>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c r="AJ379" s="305"/>
      <c r="AK379" s="305"/>
      <c r="AL379" s="305"/>
      <c r="AM379" s="305"/>
      <c r="AN379" s="305"/>
      <c r="AO379" s="305"/>
      <c r="AP379" s="305"/>
      <c r="AQ379" s="305"/>
      <c r="AR379" s="305"/>
      <c r="AS379" s="305"/>
      <c r="AT379" s="305"/>
      <c r="AU379" s="305"/>
      <c r="AV379" s="305"/>
      <c r="AW379" s="305"/>
      <c r="AX379" s="305"/>
      <c r="AY379" s="306"/>
    </row>
    <row r="380" spans="1:51" ht="21" customHeight="1">
      <c r="A380" s="224"/>
      <c r="B380" s="391" t="s">
        <v>24</v>
      </c>
      <c r="C380" s="392"/>
      <c r="D380" s="392"/>
      <c r="E380" s="392"/>
      <c r="F380" s="392"/>
      <c r="G380" s="393"/>
      <c r="H380" s="400"/>
      <c r="I380" s="401"/>
      <c r="J380" s="401"/>
      <c r="K380" s="401"/>
      <c r="L380" s="401"/>
      <c r="M380" s="401"/>
      <c r="N380" s="401"/>
      <c r="O380" s="401"/>
      <c r="P380" s="401"/>
      <c r="Q380" s="402" t="s">
        <v>25</v>
      </c>
      <c r="R380" s="403"/>
      <c r="S380" s="403"/>
      <c r="T380" s="403"/>
      <c r="U380" s="403"/>
      <c r="V380" s="403"/>
      <c r="W380" s="404"/>
      <c r="X380" s="402" t="s">
        <v>26</v>
      </c>
      <c r="Y380" s="403"/>
      <c r="Z380" s="403"/>
      <c r="AA380" s="403"/>
      <c r="AB380" s="403"/>
      <c r="AC380" s="403"/>
      <c r="AD380" s="404"/>
      <c r="AE380" s="402" t="s">
        <v>27</v>
      </c>
      <c r="AF380" s="403"/>
      <c r="AG380" s="403"/>
      <c r="AH380" s="403"/>
      <c r="AI380" s="403"/>
      <c r="AJ380" s="403"/>
      <c r="AK380" s="404"/>
      <c r="AL380" s="402" t="s">
        <v>28</v>
      </c>
      <c r="AM380" s="403"/>
      <c r="AN380" s="403"/>
      <c r="AO380" s="403"/>
      <c r="AP380" s="403"/>
      <c r="AQ380" s="403"/>
      <c r="AR380" s="404"/>
      <c r="AS380" s="402" t="s">
        <v>29</v>
      </c>
      <c r="AT380" s="403"/>
      <c r="AU380" s="403"/>
      <c r="AV380" s="403"/>
      <c r="AW380" s="403"/>
      <c r="AX380" s="403"/>
      <c r="AY380" s="426"/>
    </row>
    <row r="381" spans="1:51" ht="21" customHeight="1">
      <c r="A381" s="224"/>
      <c r="B381" s="394"/>
      <c r="C381" s="395"/>
      <c r="D381" s="395"/>
      <c r="E381" s="395"/>
      <c r="F381" s="395"/>
      <c r="G381" s="396"/>
      <c r="H381" s="413" t="s">
        <v>30</v>
      </c>
      <c r="I381" s="414"/>
      <c r="J381" s="427" t="s">
        <v>31</v>
      </c>
      <c r="K381" s="428"/>
      <c r="L381" s="428"/>
      <c r="M381" s="428"/>
      <c r="N381" s="428"/>
      <c r="O381" s="428"/>
      <c r="P381" s="429"/>
      <c r="Q381" s="1390">
        <v>5</v>
      </c>
      <c r="R381" s="1390"/>
      <c r="S381" s="1390"/>
      <c r="T381" s="1390"/>
      <c r="U381" s="1390"/>
      <c r="V381" s="1390"/>
      <c r="W381" s="1390"/>
      <c r="X381" s="1390">
        <v>6</v>
      </c>
      <c r="Y381" s="1390"/>
      <c r="Z381" s="1390"/>
      <c r="AA381" s="1390"/>
      <c r="AB381" s="1390"/>
      <c r="AC381" s="1390"/>
      <c r="AD381" s="1390"/>
      <c r="AE381" s="1391">
        <v>6</v>
      </c>
      <c r="AF381" s="1391"/>
      <c r="AG381" s="1391"/>
      <c r="AH381" s="1391"/>
      <c r="AI381" s="1391"/>
      <c r="AJ381" s="1391"/>
      <c r="AK381" s="1391"/>
      <c r="AL381" s="430">
        <v>6</v>
      </c>
      <c r="AM381" s="430"/>
      <c r="AN381" s="430"/>
      <c r="AO381" s="430"/>
      <c r="AP381" s="430"/>
      <c r="AQ381" s="430"/>
      <c r="AR381" s="430"/>
      <c r="AS381" s="430">
        <v>4</v>
      </c>
      <c r="AT381" s="430"/>
      <c r="AU381" s="430"/>
      <c r="AV381" s="430"/>
      <c r="AW381" s="430"/>
      <c r="AX381" s="430"/>
      <c r="AY381" s="431"/>
    </row>
    <row r="382" spans="1:51" ht="21" customHeight="1">
      <c r="A382" s="224"/>
      <c r="B382" s="394"/>
      <c r="C382" s="395"/>
      <c r="D382" s="395"/>
      <c r="E382" s="395"/>
      <c r="F382" s="395"/>
      <c r="G382" s="396"/>
      <c r="H382" s="415"/>
      <c r="I382" s="416"/>
      <c r="J382" s="409" t="s">
        <v>32</v>
      </c>
      <c r="K382" s="410"/>
      <c r="L382" s="410"/>
      <c r="M382" s="410"/>
      <c r="N382" s="410"/>
      <c r="O382" s="410"/>
      <c r="P382" s="411"/>
      <c r="Q382" s="1388" t="s">
        <v>1573</v>
      </c>
      <c r="R382" s="1388"/>
      <c r="S382" s="1388"/>
      <c r="T382" s="1388"/>
      <c r="U382" s="1388"/>
      <c r="V382" s="1388"/>
      <c r="W382" s="1388"/>
      <c r="X382" s="1388" t="s">
        <v>1573</v>
      </c>
      <c r="Y382" s="1388"/>
      <c r="Z382" s="1388"/>
      <c r="AA382" s="1388"/>
      <c r="AB382" s="1388"/>
      <c r="AC382" s="1388"/>
      <c r="AD382" s="1388"/>
      <c r="AE382" s="1380" t="s">
        <v>1565</v>
      </c>
      <c r="AF382" s="1380"/>
      <c r="AG382" s="1380"/>
      <c r="AH382" s="1380"/>
      <c r="AI382" s="1380"/>
      <c r="AJ382" s="1380"/>
      <c r="AK382" s="1380"/>
      <c r="AL382" s="405"/>
      <c r="AM382" s="405"/>
      <c r="AN382" s="405"/>
      <c r="AO382" s="405"/>
      <c r="AP382" s="405"/>
      <c r="AQ382" s="405"/>
      <c r="AR382" s="405"/>
      <c r="AS382" s="432"/>
      <c r="AT382" s="432"/>
      <c r="AU382" s="432"/>
      <c r="AV382" s="432"/>
      <c r="AW382" s="432"/>
      <c r="AX382" s="432"/>
      <c r="AY382" s="433"/>
    </row>
    <row r="383" spans="1:51" ht="24.75" customHeight="1">
      <c r="A383" s="224"/>
      <c r="B383" s="394"/>
      <c r="C383" s="395"/>
      <c r="D383" s="395"/>
      <c r="E383" s="395"/>
      <c r="F383" s="395"/>
      <c r="G383" s="396"/>
      <c r="H383" s="415"/>
      <c r="I383" s="416"/>
      <c r="J383" s="409" t="s">
        <v>34</v>
      </c>
      <c r="K383" s="410"/>
      <c r="L383" s="410"/>
      <c r="M383" s="410"/>
      <c r="N383" s="410"/>
      <c r="O383" s="410"/>
      <c r="P383" s="411"/>
      <c r="Q383" s="1380" t="s">
        <v>1573</v>
      </c>
      <c r="R383" s="1380"/>
      <c r="S383" s="1380"/>
      <c r="T383" s="1380"/>
      <c r="U383" s="1380"/>
      <c r="V383" s="1380"/>
      <c r="W383" s="1380"/>
      <c r="X383" s="1380" t="s">
        <v>1573</v>
      </c>
      <c r="Y383" s="1380"/>
      <c r="Z383" s="1380"/>
      <c r="AA383" s="1380"/>
      <c r="AB383" s="1380"/>
      <c r="AC383" s="1380"/>
      <c r="AD383" s="1380"/>
      <c r="AE383" s="1380" t="s">
        <v>1565</v>
      </c>
      <c r="AF383" s="1380"/>
      <c r="AG383" s="1380"/>
      <c r="AH383" s="1380"/>
      <c r="AI383" s="1380"/>
      <c r="AJ383" s="1380"/>
      <c r="AK383" s="1380"/>
      <c r="AL383" s="405"/>
      <c r="AM383" s="405"/>
      <c r="AN383" s="405"/>
      <c r="AO383" s="405"/>
      <c r="AP383" s="405"/>
      <c r="AQ383" s="405"/>
      <c r="AR383" s="405"/>
      <c r="AS383" s="432"/>
      <c r="AT383" s="432"/>
      <c r="AU383" s="432"/>
      <c r="AV383" s="432"/>
      <c r="AW383" s="432"/>
      <c r="AX383" s="432"/>
      <c r="AY383" s="433"/>
    </row>
    <row r="384" spans="1:51" ht="24.75" customHeight="1">
      <c r="A384" s="224"/>
      <c r="B384" s="394"/>
      <c r="C384" s="395"/>
      <c r="D384" s="395"/>
      <c r="E384" s="395"/>
      <c r="F384" s="395"/>
      <c r="G384" s="396"/>
      <c r="H384" s="417"/>
      <c r="I384" s="418"/>
      <c r="J384" s="406" t="s">
        <v>35</v>
      </c>
      <c r="K384" s="407"/>
      <c r="L384" s="407"/>
      <c r="M384" s="407"/>
      <c r="N384" s="407"/>
      <c r="O384" s="407"/>
      <c r="P384" s="408"/>
      <c r="Q384" s="1383">
        <f>SUM(Q381:W383)</f>
        <v>5</v>
      </c>
      <c r="R384" s="1382"/>
      <c r="S384" s="1382"/>
      <c r="T384" s="1382"/>
      <c r="U384" s="1382"/>
      <c r="V384" s="1382"/>
      <c r="W384" s="1382"/>
      <c r="X384" s="1383">
        <f>SUM(X381:AD383)</f>
        <v>6</v>
      </c>
      <c r="Y384" s="1382"/>
      <c r="Z384" s="1382"/>
      <c r="AA384" s="1382"/>
      <c r="AB384" s="1382"/>
      <c r="AC384" s="1382"/>
      <c r="AD384" s="1382"/>
      <c r="AE384" s="1382">
        <f>SUM(AE381:AK383)</f>
        <v>6</v>
      </c>
      <c r="AF384" s="1382"/>
      <c r="AG384" s="1382"/>
      <c r="AH384" s="1382"/>
      <c r="AI384" s="1382"/>
      <c r="AJ384" s="1382"/>
      <c r="AK384" s="1382"/>
      <c r="AL384" s="412">
        <v>6</v>
      </c>
      <c r="AM384" s="412"/>
      <c r="AN384" s="412"/>
      <c r="AO384" s="412"/>
      <c r="AP384" s="412"/>
      <c r="AQ384" s="412"/>
      <c r="AR384" s="412"/>
      <c r="AS384" s="412">
        <v>4</v>
      </c>
      <c r="AT384" s="412"/>
      <c r="AU384" s="412"/>
      <c r="AV384" s="412"/>
      <c r="AW384" s="412"/>
      <c r="AX384" s="412"/>
      <c r="AY384" s="789"/>
    </row>
    <row r="385" spans="1:51" ht="24.75" customHeight="1">
      <c r="A385" s="224"/>
      <c r="B385" s="394"/>
      <c r="C385" s="395"/>
      <c r="D385" s="395"/>
      <c r="E385" s="395"/>
      <c r="F385" s="395"/>
      <c r="G385" s="396"/>
      <c r="H385" s="419" t="s">
        <v>36</v>
      </c>
      <c r="I385" s="420"/>
      <c r="J385" s="420"/>
      <c r="K385" s="420"/>
      <c r="L385" s="420"/>
      <c r="M385" s="420"/>
      <c r="N385" s="420"/>
      <c r="O385" s="420"/>
      <c r="P385" s="420"/>
      <c r="Q385" s="1109">
        <v>8</v>
      </c>
      <c r="R385" s="1109"/>
      <c r="S385" s="1109"/>
      <c r="T385" s="1109"/>
      <c r="U385" s="1109"/>
      <c r="V385" s="1109"/>
      <c r="W385" s="1109"/>
      <c r="X385" s="1109">
        <v>3</v>
      </c>
      <c r="Y385" s="1109"/>
      <c r="Z385" s="1109"/>
      <c r="AA385" s="1109"/>
      <c r="AB385" s="1109"/>
      <c r="AC385" s="1109"/>
      <c r="AD385" s="1109"/>
      <c r="AE385" s="421">
        <v>7</v>
      </c>
      <c r="AF385" s="421"/>
      <c r="AG385" s="421"/>
      <c r="AH385" s="421"/>
      <c r="AI385" s="421"/>
      <c r="AJ385" s="421"/>
      <c r="AK385" s="421"/>
      <c r="AL385" s="389"/>
      <c r="AM385" s="389"/>
      <c r="AN385" s="389"/>
      <c r="AO385" s="389"/>
      <c r="AP385" s="389"/>
      <c r="AQ385" s="389"/>
      <c r="AR385" s="389"/>
      <c r="AS385" s="389"/>
      <c r="AT385" s="389"/>
      <c r="AU385" s="389"/>
      <c r="AV385" s="389"/>
      <c r="AW385" s="389"/>
      <c r="AX385" s="389"/>
      <c r="AY385" s="390"/>
    </row>
    <row r="386" spans="1:51" ht="24.75" customHeight="1">
      <c r="A386" s="224"/>
      <c r="B386" s="397"/>
      <c r="C386" s="398"/>
      <c r="D386" s="398"/>
      <c r="E386" s="398"/>
      <c r="F386" s="398"/>
      <c r="G386" s="399"/>
      <c r="H386" s="419" t="s">
        <v>37</v>
      </c>
      <c r="I386" s="420"/>
      <c r="J386" s="420"/>
      <c r="K386" s="420"/>
      <c r="L386" s="420"/>
      <c r="M386" s="420"/>
      <c r="N386" s="420"/>
      <c r="O386" s="420"/>
      <c r="P386" s="420"/>
      <c r="Q386" s="1384">
        <f>7730/5347</f>
        <v>1.4456704694221059</v>
      </c>
      <c r="R386" s="1384"/>
      <c r="S386" s="1384"/>
      <c r="T386" s="1384"/>
      <c r="U386" s="1384"/>
      <c r="V386" s="1384"/>
      <c r="W386" s="1384"/>
      <c r="X386" s="1384">
        <f>3177/6085</f>
        <v>0.52210353327855386</v>
      </c>
      <c r="Y386" s="1384"/>
      <c r="Z386" s="1384"/>
      <c r="AA386" s="1384"/>
      <c r="AB386" s="1384"/>
      <c r="AC386" s="1384"/>
      <c r="AD386" s="1384"/>
      <c r="AE386" s="1384">
        <f>6623/6368</f>
        <v>1.0400439698492463</v>
      </c>
      <c r="AF386" s="1384"/>
      <c r="AG386" s="1384"/>
      <c r="AH386" s="1384"/>
      <c r="AI386" s="1384"/>
      <c r="AJ386" s="1384"/>
      <c r="AK386" s="1384"/>
      <c r="AL386" s="389"/>
      <c r="AM386" s="389"/>
      <c r="AN386" s="389"/>
      <c r="AO386" s="389"/>
      <c r="AP386" s="389"/>
      <c r="AQ386" s="389"/>
      <c r="AR386" s="389"/>
      <c r="AS386" s="389"/>
      <c r="AT386" s="389"/>
      <c r="AU386" s="389"/>
      <c r="AV386" s="389"/>
      <c r="AW386" s="389"/>
      <c r="AX386" s="389"/>
      <c r="AY386" s="390"/>
    </row>
    <row r="387" spans="1:51" ht="23.1" customHeight="1">
      <c r="A387" s="224"/>
      <c r="B387" s="546" t="s">
        <v>59</v>
      </c>
      <c r="C387" s="547"/>
      <c r="D387" s="493" t="s">
        <v>60</v>
      </c>
      <c r="E387" s="494"/>
      <c r="F387" s="494"/>
      <c r="G387" s="494"/>
      <c r="H387" s="494"/>
      <c r="I387" s="494"/>
      <c r="J387" s="494"/>
      <c r="K387" s="494"/>
      <c r="L387" s="495"/>
      <c r="M387" s="496" t="s">
        <v>61</v>
      </c>
      <c r="N387" s="496"/>
      <c r="O387" s="496"/>
      <c r="P387" s="496"/>
      <c r="Q387" s="496"/>
      <c r="R387" s="496"/>
      <c r="S387" s="497" t="s">
        <v>29</v>
      </c>
      <c r="T387" s="497"/>
      <c r="U387" s="497"/>
      <c r="V387" s="497"/>
      <c r="W387" s="497"/>
      <c r="X387" s="497"/>
      <c r="Y387" s="498"/>
      <c r="Z387" s="494"/>
      <c r="AA387" s="494"/>
      <c r="AB387" s="494"/>
      <c r="AC387" s="494"/>
      <c r="AD387" s="494"/>
      <c r="AE387" s="494"/>
      <c r="AF387" s="494"/>
      <c r="AG387" s="494"/>
      <c r="AH387" s="494"/>
      <c r="AI387" s="494"/>
      <c r="AJ387" s="494"/>
      <c r="AK387" s="494"/>
      <c r="AL387" s="494"/>
      <c r="AM387" s="494"/>
      <c r="AN387" s="494"/>
      <c r="AO387" s="494"/>
      <c r="AP387" s="494"/>
      <c r="AQ387" s="494"/>
      <c r="AR387" s="494"/>
      <c r="AS387" s="494"/>
      <c r="AT387" s="494"/>
      <c r="AU387" s="494"/>
      <c r="AV387" s="494"/>
      <c r="AW387" s="494"/>
      <c r="AX387" s="494"/>
      <c r="AY387" s="499"/>
    </row>
    <row r="388" spans="1:51" ht="23.1" customHeight="1">
      <c r="A388" s="224"/>
      <c r="B388" s="548"/>
      <c r="C388" s="549"/>
      <c r="D388" s="1404" t="s">
        <v>389</v>
      </c>
      <c r="E388" s="1405"/>
      <c r="F388" s="1405"/>
      <c r="G388" s="1405"/>
      <c r="H388" s="1405"/>
      <c r="I388" s="1405"/>
      <c r="J388" s="1405"/>
      <c r="K388" s="1405"/>
      <c r="L388" s="1406"/>
      <c r="M388" s="1016">
        <v>6</v>
      </c>
      <c r="N388" s="1017"/>
      <c r="O388" s="1017"/>
      <c r="P388" s="1017"/>
      <c r="Q388" s="1017"/>
      <c r="R388" s="1018"/>
      <c r="S388" s="442">
        <v>4</v>
      </c>
      <c r="T388" s="442"/>
      <c r="U388" s="442"/>
      <c r="V388" s="442"/>
      <c r="W388" s="442"/>
      <c r="X388" s="442"/>
      <c r="Y388" s="792"/>
      <c r="Z388" s="444"/>
      <c r="AA388" s="444"/>
      <c r="AB388" s="444"/>
      <c r="AC388" s="444"/>
      <c r="AD388" s="444"/>
      <c r="AE388" s="444"/>
      <c r="AF388" s="444"/>
      <c r="AG388" s="444"/>
      <c r="AH388" s="444"/>
      <c r="AI388" s="444"/>
      <c r="AJ388" s="444"/>
      <c r="AK388" s="444"/>
      <c r="AL388" s="444"/>
      <c r="AM388" s="444"/>
      <c r="AN388" s="444"/>
      <c r="AO388" s="444"/>
      <c r="AP388" s="444"/>
      <c r="AQ388" s="444"/>
      <c r="AR388" s="444"/>
      <c r="AS388" s="444"/>
      <c r="AT388" s="444"/>
      <c r="AU388" s="444"/>
      <c r="AV388" s="444"/>
      <c r="AW388" s="444"/>
      <c r="AX388" s="444"/>
      <c r="AY388" s="445"/>
    </row>
    <row r="389" spans="1:51" ht="23.1" customHeight="1">
      <c r="A389" s="224"/>
      <c r="B389" s="548"/>
      <c r="C389" s="549"/>
      <c r="D389" s="1408"/>
      <c r="E389" s="1409"/>
      <c r="F389" s="1409"/>
      <c r="G389" s="1409"/>
      <c r="H389" s="1409"/>
      <c r="I389" s="1409"/>
      <c r="J389" s="1409"/>
      <c r="K389" s="1409"/>
      <c r="L389" s="1410"/>
      <c r="M389" s="797"/>
      <c r="N389" s="797"/>
      <c r="O389" s="797"/>
      <c r="P389" s="797"/>
      <c r="Q389" s="797"/>
      <c r="R389" s="797"/>
      <c r="S389" s="486"/>
      <c r="T389" s="486"/>
      <c r="U389" s="486"/>
      <c r="V389" s="486"/>
      <c r="W389" s="486"/>
      <c r="X389" s="486"/>
      <c r="Y389" s="478"/>
      <c r="Z389" s="479"/>
      <c r="AA389" s="479"/>
      <c r="AB389" s="479"/>
      <c r="AC389" s="479"/>
      <c r="AD389" s="479"/>
      <c r="AE389" s="479"/>
      <c r="AF389" s="479"/>
      <c r="AG389" s="479"/>
      <c r="AH389" s="479"/>
      <c r="AI389" s="479"/>
      <c r="AJ389" s="479"/>
      <c r="AK389" s="479"/>
      <c r="AL389" s="479"/>
      <c r="AM389" s="479"/>
      <c r="AN389" s="479"/>
      <c r="AO389" s="479"/>
      <c r="AP389" s="479"/>
      <c r="AQ389" s="479"/>
      <c r="AR389" s="479"/>
      <c r="AS389" s="479"/>
      <c r="AT389" s="479"/>
      <c r="AU389" s="479"/>
      <c r="AV389" s="479"/>
      <c r="AW389" s="479"/>
      <c r="AX389" s="479"/>
      <c r="AY389" s="480"/>
    </row>
    <row r="390" spans="1:51" ht="23.1" customHeight="1">
      <c r="A390" s="224"/>
      <c r="B390" s="548"/>
      <c r="C390" s="549"/>
      <c r="D390" s="1377"/>
      <c r="E390" s="1378"/>
      <c r="F390" s="1378"/>
      <c r="G390" s="1378"/>
      <c r="H390" s="1378"/>
      <c r="I390" s="1378"/>
      <c r="J390" s="1378"/>
      <c r="K390" s="1378"/>
      <c r="L390" s="1379"/>
      <c r="M390" s="797"/>
      <c r="N390" s="797"/>
      <c r="O390" s="797"/>
      <c r="P390" s="797"/>
      <c r="Q390" s="797"/>
      <c r="R390" s="797"/>
      <c r="S390" s="486"/>
      <c r="T390" s="486"/>
      <c r="U390" s="486"/>
      <c r="V390" s="486"/>
      <c r="W390" s="486"/>
      <c r="X390" s="486"/>
      <c r="Y390" s="478"/>
      <c r="Z390" s="479"/>
      <c r="AA390" s="479"/>
      <c r="AB390" s="479"/>
      <c r="AC390" s="479"/>
      <c r="AD390" s="479"/>
      <c r="AE390" s="479"/>
      <c r="AF390" s="479"/>
      <c r="AG390" s="479"/>
      <c r="AH390" s="479"/>
      <c r="AI390" s="479"/>
      <c r="AJ390" s="479"/>
      <c r="AK390" s="479"/>
      <c r="AL390" s="479"/>
      <c r="AM390" s="479"/>
      <c r="AN390" s="479"/>
      <c r="AO390" s="479"/>
      <c r="AP390" s="479"/>
      <c r="AQ390" s="479"/>
      <c r="AR390" s="479"/>
      <c r="AS390" s="479"/>
      <c r="AT390" s="479"/>
      <c r="AU390" s="479"/>
      <c r="AV390" s="479"/>
      <c r="AW390" s="479"/>
      <c r="AX390" s="479"/>
      <c r="AY390" s="480"/>
    </row>
    <row r="391" spans="1:51" ht="23.1" customHeight="1">
      <c r="A391" s="224"/>
      <c r="B391" s="548"/>
      <c r="C391" s="549"/>
      <c r="D391" s="553"/>
      <c r="E391" s="554"/>
      <c r="F391" s="554"/>
      <c r="G391" s="554"/>
      <c r="H391" s="554"/>
      <c r="I391" s="554"/>
      <c r="J391" s="554"/>
      <c r="K391" s="554"/>
      <c r="L391" s="555"/>
      <c r="M391" s="486"/>
      <c r="N391" s="486"/>
      <c r="O391" s="486"/>
      <c r="P391" s="486"/>
      <c r="Q391" s="486"/>
      <c r="R391" s="486"/>
      <c r="S391" s="486"/>
      <c r="T391" s="486"/>
      <c r="U391" s="486"/>
      <c r="V391" s="486"/>
      <c r="W391" s="486"/>
      <c r="X391" s="486"/>
      <c r="Y391" s="478"/>
      <c r="Z391" s="479"/>
      <c r="AA391" s="479"/>
      <c r="AB391" s="479"/>
      <c r="AC391" s="479"/>
      <c r="AD391" s="479"/>
      <c r="AE391" s="479"/>
      <c r="AF391" s="479"/>
      <c r="AG391" s="479"/>
      <c r="AH391" s="479"/>
      <c r="AI391" s="479"/>
      <c r="AJ391" s="479"/>
      <c r="AK391" s="479"/>
      <c r="AL391" s="479"/>
      <c r="AM391" s="479"/>
      <c r="AN391" s="479"/>
      <c r="AO391" s="479"/>
      <c r="AP391" s="479"/>
      <c r="AQ391" s="479"/>
      <c r="AR391" s="479"/>
      <c r="AS391" s="479"/>
      <c r="AT391" s="479"/>
      <c r="AU391" s="479"/>
      <c r="AV391" s="479"/>
      <c r="AW391" s="479"/>
      <c r="AX391" s="479"/>
      <c r="AY391" s="480"/>
    </row>
    <row r="392" spans="1:51" ht="23.1" customHeight="1">
      <c r="A392" s="224"/>
      <c r="B392" s="548"/>
      <c r="C392" s="549"/>
      <c r="D392" s="553"/>
      <c r="E392" s="554"/>
      <c r="F392" s="554"/>
      <c r="G392" s="554"/>
      <c r="H392" s="554"/>
      <c r="I392" s="554"/>
      <c r="J392" s="554"/>
      <c r="K392" s="554"/>
      <c r="L392" s="555"/>
      <c r="M392" s="486"/>
      <c r="N392" s="486"/>
      <c r="O392" s="486"/>
      <c r="P392" s="486"/>
      <c r="Q392" s="486"/>
      <c r="R392" s="486"/>
      <c r="S392" s="486"/>
      <c r="T392" s="486"/>
      <c r="U392" s="486"/>
      <c r="V392" s="486"/>
      <c r="W392" s="486"/>
      <c r="X392" s="486"/>
      <c r="Y392" s="478"/>
      <c r="Z392" s="479"/>
      <c r="AA392" s="479"/>
      <c r="AB392" s="479"/>
      <c r="AC392" s="479"/>
      <c r="AD392" s="479"/>
      <c r="AE392" s="479"/>
      <c r="AF392" s="479"/>
      <c r="AG392" s="479"/>
      <c r="AH392" s="479"/>
      <c r="AI392" s="479"/>
      <c r="AJ392" s="479"/>
      <c r="AK392" s="479"/>
      <c r="AL392" s="479"/>
      <c r="AM392" s="479"/>
      <c r="AN392" s="479"/>
      <c r="AO392" s="479"/>
      <c r="AP392" s="479"/>
      <c r="AQ392" s="479"/>
      <c r="AR392" s="479"/>
      <c r="AS392" s="479"/>
      <c r="AT392" s="479"/>
      <c r="AU392" s="479"/>
      <c r="AV392" s="479"/>
      <c r="AW392" s="479"/>
      <c r="AX392" s="479"/>
      <c r="AY392" s="480"/>
    </row>
    <row r="393" spans="1:51" ht="23.1" customHeight="1">
      <c r="A393" s="224"/>
      <c r="B393" s="548"/>
      <c r="C393" s="549"/>
      <c r="D393" s="553"/>
      <c r="E393" s="554"/>
      <c r="F393" s="554"/>
      <c r="G393" s="554"/>
      <c r="H393" s="554"/>
      <c r="I393" s="554"/>
      <c r="J393" s="554"/>
      <c r="K393" s="554"/>
      <c r="L393" s="555"/>
      <c r="M393" s="486"/>
      <c r="N393" s="486"/>
      <c r="O393" s="486"/>
      <c r="P393" s="486"/>
      <c r="Q393" s="486"/>
      <c r="R393" s="486"/>
      <c r="S393" s="486"/>
      <c r="T393" s="486"/>
      <c r="U393" s="486"/>
      <c r="V393" s="486"/>
      <c r="W393" s="486"/>
      <c r="X393" s="486"/>
      <c r="Y393" s="478"/>
      <c r="Z393" s="479"/>
      <c r="AA393" s="479"/>
      <c r="AB393" s="479"/>
      <c r="AC393" s="479"/>
      <c r="AD393" s="479"/>
      <c r="AE393" s="479"/>
      <c r="AF393" s="479"/>
      <c r="AG393" s="479"/>
      <c r="AH393" s="479"/>
      <c r="AI393" s="479"/>
      <c r="AJ393" s="479"/>
      <c r="AK393" s="479"/>
      <c r="AL393" s="479"/>
      <c r="AM393" s="479"/>
      <c r="AN393" s="479"/>
      <c r="AO393" s="479"/>
      <c r="AP393" s="479"/>
      <c r="AQ393" s="479"/>
      <c r="AR393" s="479"/>
      <c r="AS393" s="479"/>
      <c r="AT393" s="479"/>
      <c r="AU393" s="479"/>
      <c r="AV393" s="479"/>
      <c r="AW393" s="479"/>
      <c r="AX393" s="479"/>
      <c r="AY393" s="480"/>
    </row>
    <row r="394" spans="1:51" ht="23.1" customHeight="1">
      <c r="A394" s="224"/>
      <c r="B394" s="548"/>
      <c r="C394" s="549"/>
      <c r="D394" s="474"/>
      <c r="E394" s="475"/>
      <c r="F394" s="475"/>
      <c r="G394" s="475"/>
      <c r="H394" s="475"/>
      <c r="I394" s="475"/>
      <c r="J394" s="475"/>
      <c r="K394" s="475"/>
      <c r="L394" s="476"/>
      <c r="M394" s="477"/>
      <c r="N394" s="477"/>
      <c r="O394" s="477"/>
      <c r="P394" s="477"/>
      <c r="Q394" s="477"/>
      <c r="R394" s="477"/>
      <c r="S394" s="477"/>
      <c r="T394" s="477"/>
      <c r="U394" s="477"/>
      <c r="V394" s="477"/>
      <c r="W394" s="477"/>
      <c r="X394" s="477"/>
      <c r="Y394" s="478"/>
      <c r="Z394" s="479"/>
      <c r="AA394" s="479"/>
      <c r="AB394" s="479"/>
      <c r="AC394" s="479"/>
      <c r="AD394" s="479"/>
      <c r="AE394" s="479"/>
      <c r="AF394" s="479"/>
      <c r="AG394" s="479"/>
      <c r="AH394" s="479"/>
      <c r="AI394" s="479"/>
      <c r="AJ394" s="479"/>
      <c r="AK394" s="479"/>
      <c r="AL394" s="479"/>
      <c r="AM394" s="479"/>
      <c r="AN394" s="479"/>
      <c r="AO394" s="479"/>
      <c r="AP394" s="479"/>
      <c r="AQ394" s="479"/>
      <c r="AR394" s="479"/>
      <c r="AS394" s="479"/>
      <c r="AT394" s="479"/>
      <c r="AU394" s="479"/>
      <c r="AV394" s="479"/>
      <c r="AW394" s="479"/>
      <c r="AX394" s="479"/>
      <c r="AY394" s="480"/>
    </row>
    <row r="395" spans="1:51" ht="23.1" customHeight="1">
      <c r="A395" s="224"/>
      <c r="B395" s="550"/>
      <c r="C395" s="551"/>
      <c r="D395" s="481" t="s">
        <v>35</v>
      </c>
      <c r="E395" s="327"/>
      <c r="F395" s="327"/>
      <c r="G395" s="327"/>
      <c r="H395" s="327"/>
      <c r="I395" s="327"/>
      <c r="J395" s="327"/>
      <c r="K395" s="327"/>
      <c r="L395" s="328"/>
      <c r="M395" s="482">
        <f>SUM(M388:R394)</f>
        <v>6</v>
      </c>
      <c r="N395" s="482"/>
      <c r="O395" s="482"/>
      <c r="P395" s="482"/>
      <c r="Q395" s="482"/>
      <c r="R395" s="482"/>
      <c r="S395" s="482">
        <f>SUM(S388:X394)</f>
        <v>4</v>
      </c>
      <c r="T395" s="482"/>
      <c r="U395" s="482"/>
      <c r="V395" s="482"/>
      <c r="W395" s="482"/>
      <c r="X395" s="482"/>
      <c r="Y395" s="483"/>
      <c r="Z395" s="484"/>
      <c r="AA395" s="484"/>
      <c r="AB395" s="484"/>
      <c r="AC395" s="484"/>
      <c r="AD395" s="484"/>
      <c r="AE395" s="484"/>
      <c r="AF395" s="484"/>
      <c r="AG395" s="484"/>
      <c r="AH395" s="484"/>
      <c r="AI395" s="484"/>
      <c r="AJ395" s="484"/>
      <c r="AK395" s="484"/>
      <c r="AL395" s="484"/>
      <c r="AM395" s="484"/>
      <c r="AN395" s="484"/>
      <c r="AO395" s="484"/>
      <c r="AP395" s="484"/>
      <c r="AQ395" s="484"/>
      <c r="AR395" s="484"/>
      <c r="AS395" s="484"/>
      <c r="AT395" s="484"/>
      <c r="AU395" s="484"/>
      <c r="AV395" s="484"/>
      <c r="AW395" s="484"/>
      <c r="AX395" s="484"/>
      <c r="AY395" s="485"/>
    </row>
    <row r="396" spans="1:51" ht="24.75" customHeight="1">
      <c r="A396" s="224"/>
      <c r="B396" s="19"/>
      <c r="C396" s="19"/>
      <c r="D396" s="19"/>
      <c r="E396" s="19"/>
      <c r="F396" s="19"/>
      <c r="G396" s="19"/>
      <c r="H396" s="20"/>
      <c r="I396" s="20"/>
      <c r="J396" s="20"/>
      <c r="K396" s="20"/>
      <c r="L396" s="20"/>
      <c r="M396" s="20"/>
      <c r="N396" s="20"/>
      <c r="O396" s="20"/>
      <c r="P396" s="20"/>
      <c r="Q396" s="223"/>
      <c r="R396" s="223"/>
      <c r="S396" s="223"/>
      <c r="T396" s="223"/>
      <c r="U396" s="223"/>
      <c r="V396" s="223"/>
      <c r="W396" s="223"/>
      <c r="X396" s="223"/>
      <c r="Y396" s="223"/>
      <c r="Z396" s="223"/>
      <c r="AA396" s="223"/>
      <c r="AB396" s="223"/>
      <c r="AC396" s="223"/>
      <c r="AD396" s="223"/>
      <c r="AE396" s="223"/>
      <c r="AF396" s="223"/>
      <c r="AG396" s="223"/>
      <c r="AH396" s="223"/>
      <c r="AI396" s="223"/>
      <c r="AJ396" s="223"/>
      <c r="AK396" s="223"/>
      <c r="AL396" s="223"/>
      <c r="AM396" s="223"/>
      <c r="AN396" s="223"/>
      <c r="AO396" s="223"/>
      <c r="AP396" s="223"/>
      <c r="AQ396" s="223"/>
      <c r="AR396" s="223"/>
      <c r="AS396" s="223"/>
      <c r="AT396" s="223"/>
      <c r="AU396" s="223"/>
      <c r="AV396" s="223"/>
      <c r="AW396" s="223"/>
      <c r="AX396" s="223"/>
      <c r="AY396" s="223"/>
    </row>
    <row r="397" spans="1:51" ht="23.25" customHeight="1" thickBot="1">
      <c r="A397" s="8"/>
      <c r="B397" s="689" t="s">
        <v>121</v>
      </c>
      <c r="C397" s="690"/>
      <c r="D397" s="690"/>
      <c r="E397" s="690"/>
      <c r="F397" s="690"/>
      <c r="G397" s="690"/>
      <c r="H397" s="690" t="s">
        <v>389</v>
      </c>
      <c r="I397" s="690"/>
      <c r="J397" s="690"/>
      <c r="K397" s="690"/>
      <c r="L397" s="690"/>
      <c r="M397" s="690"/>
      <c r="N397" s="690"/>
      <c r="O397" s="690"/>
      <c r="P397" s="690"/>
      <c r="Q397" s="690"/>
      <c r="R397" s="690"/>
      <c r="S397" s="690"/>
      <c r="T397" s="690"/>
      <c r="U397" s="690"/>
      <c r="V397" s="690"/>
      <c r="W397" s="690"/>
      <c r="X397" s="690"/>
      <c r="Y397" s="690"/>
      <c r="Z397" s="690"/>
      <c r="AA397" s="690"/>
      <c r="AB397" s="690"/>
      <c r="AC397" s="690"/>
      <c r="AD397" s="690"/>
      <c r="AE397" s="690"/>
      <c r="AF397" s="690"/>
      <c r="AG397" s="690"/>
      <c r="AH397" s="690"/>
      <c r="AI397" s="690"/>
      <c r="AJ397" s="690"/>
      <c r="AK397" s="690"/>
      <c r="AL397" s="690"/>
      <c r="AM397" s="690"/>
      <c r="AN397" s="690"/>
      <c r="AO397" s="690"/>
      <c r="AP397" s="690"/>
      <c r="AQ397" s="690"/>
      <c r="AR397" s="690"/>
      <c r="AS397" s="690"/>
      <c r="AT397" s="690"/>
      <c r="AU397" s="690"/>
      <c r="AV397" s="690"/>
      <c r="AW397" s="690"/>
      <c r="AX397" s="690"/>
      <c r="AY397" s="690"/>
    </row>
    <row r="398" spans="1:51" ht="385.5" customHeight="1">
      <c r="A398" s="13"/>
      <c r="B398" s="667" t="s">
        <v>122</v>
      </c>
      <c r="C398" s="668"/>
      <c r="D398" s="668"/>
      <c r="E398" s="668"/>
      <c r="F398" s="668"/>
      <c r="G398" s="669"/>
      <c r="H398" s="1358"/>
      <c r="I398" s="1359"/>
      <c r="J398" s="1359"/>
      <c r="K398" s="1359"/>
      <c r="L398" s="1359"/>
      <c r="M398" s="1359"/>
      <c r="N398" s="1359"/>
      <c r="O398" s="1359"/>
      <c r="P398" s="1359"/>
      <c r="Q398" s="1359"/>
      <c r="R398" s="1359"/>
      <c r="S398" s="1359"/>
      <c r="T398" s="1359"/>
      <c r="U398" s="1359"/>
      <c r="V398" s="1359"/>
      <c r="W398" s="1359"/>
      <c r="X398" s="1359"/>
      <c r="Y398" s="1359"/>
      <c r="Z398" s="1359"/>
      <c r="AA398" s="1359"/>
      <c r="AB398" s="1359"/>
      <c r="AC398" s="1359"/>
      <c r="AD398" s="1359"/>
      <c r="AE398" s="1359"/>
      <c r="AF398" s="1359"/>
      <c r="AG398" s="1359"/>
      <c r="AH398" s="1359"/>
      <c r="AI398" s="1359"/>
      <c r="AJ398" s="1359"/>
      <c r="AK398" s="1359"/>
      <c r="AL398" s="1359"/>
      <c r="AM398" s="1359"/>
      <c r="AN398" s="1359"/>
      <c r="AO398" s="1359"/>
      <c r="AP398" s="1359"/>
      <c r="AQ398" s="1359"/>
      <c r="AR398" s="1359"/>
      <c r="AS398" s="1359"/>
      <c r="AT398" s="1359"/>
      <c r="AU398" s="1359"/>
      <c r="AV398" s="1359"/>
      <c r="AW398" s="1359"/>
      <c r="AX398" s="1359"/>
      <c r="AY398" s="1360"/>
    </row>
    <row r="399" spans="1:51" ht="348.95" customHeight="1">
      <c r="A399" s="224"/>
      <c r="B399" s="394"/>
      <c r="C399" s="395"/>
      <c r="D399" s="395"/>
      <c r="E399" s="395"/>
      <c r="F399" s="395"/>
      <c r="G399" s="396"/>
      <c r="H399" s="1361"/>
      <c r="I399" s="1010"/>
      <c r="J399" s="1010"/>
      <c r="K399" s="1010"/>
      <c r="L399" s="1010"/>
      <c r="M399" s="1010"/>
      <c r="N399" s="1010"/>
      <c r="O399" s="1010"/>
      <c r="P399" s="1010"/>
      <c r="Q399" s="1010"/>
      <c r="R399" s="1010"/>
      <c r="S399" s="1010"/>
      <c r="T399" s="1010"/>
      <c r="U399" s="1010"/>
      <c r="V399" s="1010"/>
      <c r="W399" s="1010"/>
      <c r="X399" s="1010"/>
      <c r="Y399" s="1010"/>
      <c r="Z399" s="1010"/>
      <c r="AA399" s="1010"/>
      <c r="AB399" s="1010"/>
      <c r="AC399" s="1010"/>
      <c r="AD399" s="1010"/>
      <c r="AE399" s="1010"/>
      <c r="AF399" s="1010"/>
      <c r="AG399" s="1010"/>
      <c r="AH399" s="1010"/>
      <c r="AI399" s="1010"/>
      <c r="AJ399" s="1010"/>
      <c r="AK399" s="1010"/>
      <c r="AL399" s="1010"/>
      <c r="AM399" s="1010"/>
      <c r="AN399" s="1010"/>
      <c r="AO399" s="1010"/>
      <c r="AP399" s="1010"/>
      <c r="AQ399" s="1010"/>
      <c r="AR399" s="1010"/>
      <c r="AS399" s="1010"/>
      <c r="AT399" s="1010"/>
      <c r="AU399" s="1010"/>
      <c r="AV399" s="1010"/>
      <c r="AW399" s="1010"/>
      <c r="AX399" s="1010"/>
      <c r="AY399" s="1362"/>
    </row>
    <row r="400" spans="1:51" ht="324" customHeight="1" thickBot="1">
      <c r="A400" s="224"/>
      <c r="B400" s="670"/>
      <c r="C400" s="671"/>
      <c r="D400" s="671"/>
      <c r="E400" s="671"/>
      <c r="F400" s="671"/>
      <c r="G400" s="672"/>
      <c r="H400" s="1363"/>
      <c r="I400" s="1364"/>
      <c r="J400" s="1364"/>
      <c r="K400" s="1364"/>
      <c r="L400" s="1364"/>
      <c r="M400" s="1364"/>
      <c r="N400" s="1364"/>
      <c r="O400" s="1364"/>
      <c r="P400" s="1364"/>
      <c r="Q400" s="1364"/>
      <c r="R400" s="1364"/>
      <c r="S400" s="1364"/>
      <c r="T400" s="1364"/>
      <c r="U400" s="1364"/>
      <c r="V400" s="1364"/>
      <c r="W400" s="1364"/>
      <c r="X400" s="1364"/>
      <c r="Y400" s="1364"/>
      <c r="Z400" s="1364"/>
      <c r="AA400" s="1364"/>
      <c r="AB400" s="1364"/>
      <c r="AC400" s="1364"/>
      <c r="AD400" s="1364"/>
      <c r="AE400" s="1364"/>
      <c r="AF400" s="1364"/>
      <c r="AG400" s="1364"/>
      <c r="AH400" s="1364"/>
      <c r="AI400" s="1364"/>
      <c r="AJ400" s="1364"/>
      <c r="AK400" s="1364"/>
      <c r="AL400" s="1364"/>
      <c r="AM400" s="1364"/>
      <c r="AN400" s="1364"/>
      <c r="AO400" s="1364"/>
      <c r="AP400" s="1364"/>
      <c r="AQ400" s="1364"/>
      <c r="AR400" s="1364"/>
      <c r="AS400" s="1364"/>
      <c r="AT400" s="1364"/>
      <c r="AU400" s="1364"/>
      <c r="AV400" s="1364"/>
      <c r="AW400" s="1364"/>
      <c r="AX400" s="1364"/>
      <c r="AY400" s="1365"/>
    </row>
    <row r="401" spans="1:51" ht="41.25" customHeight="1">
      <c r="A401" s="224"/>
      <c r="B401" s="19"/>
      <c r="C401" s="19"/>
      <c r="D401" s="19"/>
      <c r="E401" s="19"/>
      <c r="F401" s="19"/>
      <c r="G401" s="19"/>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row>
    <row r="402" spans="1:51" ht="30" customHeight="1" thickBot="1">
      <c r="A402" s="224"/>
      <c r="B402" s="307" t="s">
        <v>121</v>
      </c>
      <c r="C402" s="307"/>
      <c r="D402" s="307"/>
      <c r="E402" s="307"/>
      <c r="F402" s="308"/>
      <c r="G402" s="308"/>
      <c r="H402" s="309" t="s">
        <v>389</v>
      </c>
      <c r="I402" s="309"/>
      <c r="J402" s="309"/>
      <c r="K402" s="309"/>
      <c r="L402" s="309"/>
      <c r="M402" s="309"/>
      <c r="N402" s="309"/>
      <c r="O402" s="309"/>
      <c r="P402" s="309"/>
      <c r="Q402" s="309"/>
      <c r="R402" s="309"/>
      <c r="S402" s="309"/>
      <c r="T402" s="309"/>
      <c r="U402" s="309"/>
      <c r="V402" s="309"/>
      <c r="W402" s="309"/>
      <c r="X402" s="309"/>
      <c r="Y402" s="309"/>
      <c r="Z402" s="309"/>
      <c r="AA402" s="309"/>
      <c r="AB402" s="309"/>
      <c r="AC402" s="309"/>
      <c r="AD402" s="309"/>
      <c r="AE402" s="309"/>
      <c r="AF402" s="309"/>
      <c r="AG402" s="309"/>
      <c r="AH402" s="309"/>
      <c r="AI402" s="309"/>
      <c r="AJ402" s="309"/>
      <c r="AK402" s="309"/>
      <c r="AL402" s="309"/>
      <c r="AM402" s="309"/>
      <c r="AN402" s="309"/>
      <c r="AO402" s="309"/>
      <c r="AP402" s="309"/>
      <c r="AQ402" s="309"/>
      <c r="AR402" s="309"/>
      <c r="AS402" s="309"/>
      <c r="AT402" s="309"/>
      <c r="AU402" s="309"/>
      <c r="AV402" s="309"/>
      <c r="AW402" s="309"/>
      <c r="AX402" s="309"/>
      <c r="AY402" s="309"/>
    </row>
    <row r="403" spans="1:51" ht="24.75" customHeight="1">
      <c r="A403" s="224"/>
      <c r="B403" s="310" t="s">
        <v>140</v>
      </c>
      <c r="C403" s="311"/>
      <c r="D403" s="311"/>
      <c r="E403" s="311"/>
      <c r="F403" s="311"/>
      <c r="G403" s="312"/>
      <c r="H403" s="319" t="s">
        <v>390</v>
      </c>
      <c r="I403" s="320"/>
      <c r="J403" s="320"/>
      <c r="K403" s="320"/>
      <c r="L403" s="320"/>
      <c r="M403" s="320"/>
      <c r="N403" s="320"/>
      <c r="O403" s="320"/>
      <c r="P403" s="320"/>
      <c r="Q403" s="320"/>
      <c r="R403" s="320"/>
      <c r="S403" s="320"/>
      <c r="T403" s="320"/>
      <c r="U403" s="320"/>
      <c r="V403" s="320"/>
      <c r="W403" s="320"/>
      <c r="X403" s="320"/>
      <c r="Y403" s="320"/>
      <c r="Z403" s="320"/>
      <c r="AA403" s="320"/>
      <c r="AB403" s="320"/>
      <c r="AC403" s="321"/>
      <c r="AD403" s="319" t="s">
        <v>1575</v>
      </c>
      <c r="AE403" s="320"/>
      <c r="AF403" s="320"/>
      <c r="AG403" s="320"/>
      <c r="AH403" s="320"/>
      <c r="AI403" s="320"/>
      <c r="AJ403" s="320"/>
      <c r="AK403" s="320"/>
      <c r="AL403" s="320"/>
      <c r="AM403" s="320"/>
      <c r="AN403" s="320"/>
      <c r="AO403" s="320"/>
      <c r="AP403" s="320"/>
      <c r="AQ403" s="320"/>
      <c r="AR403" s="320"/>
      <c r="AS403" s="320"/>
      <c r="AT403" s="320"/>
      <c r="AU403" s="320"/>
      <c r="AV403" s="320"/>
      <c r="AW403" s="320"/>
      <c r="AX403" s="320"/>
      <c r="AY403" s="322"/>
    </row>
    <row r="404" spans="1:51" ht="24.75" customHeight="1">
      <c r="A404" s="224"/>
      <c r="B404" s="313"/>
      <c r="C404" s="314"/>
      <c r="D404" s="314"/>
      <c r="E404" s="314"/>
      <c r="F404" s="314"/>
      <c r="G404" s="315"/>
      <c r="H404" s="326" t="s">
        <v>60</v>
      </c>
      <c r="I404" s="327"/>
      <c r="J404" s="327"/>
      <c r="K404" s="327"/>
      <c r="L404" s="328"/>
      <c r="M404" s="329" t="s">
        <v>143</v>
      </c>
      <c r="N404" s="327"/>
      <c r="O404" s="327"/>
      <c r="P404" s="327"/>
      <c r="Q404" s="327"/>
      <c r="R404" s="327"/>
      <c r="S404" s="327"/>
      <c r="T404" s="327"/>
      <c r="U404" s="327"/>
      <c r="V404" s="327"/>
      <c r="W404" s="327"/>
      <c r="X404" s="327"/>
      <c r="Y404" s="328"/>
      <c r="Z404" s="323" t="s">
        <v>144</v>
      </c>
      <c r="AA404" s="324"/>
      <c r="AB404" s="324"/>
      <c r="AC404" s="325"/>
      <c r="AD404" s="326" t="s">
        <v>60</v>
      </c>
      <c r="AE404" s="327"/>
      <c r="AF404" s="327"/>
      <c r="AG404" s="327"/>
      <c r="AH404" s="328"/>
      <c r="AI404" s="329" t="s">
        <v>143</v>
      </c>
      <c r="AJ404" s="327"/>
      <c r="AK404" s="327"/>
      <c r="AL404" s="327"/>
      <c r="AM404" s="327"/>
      <c r="AN404" s="327"/>
      <c r="AO404" s="327"/>
      <c r="AP404" s="327"/>
      <c r="AQ404" s="327"/>
      <c r="AR404" s="327"/>
      <c r="AS404" s="327"/>
      <c r="AT404" s="327"/>
      <c r="AU404" s="328"/>
      <c r="AV404" s="323" t="s">
        <v>144</v>
      </c>
      <c r="AW404" s="324"/>
      <c r="AX404" s="324"/>
      <c r="AY404" s="330"/>
    </row>
    <row r="405" spans="1:51" ht="24.75" customHeight="1">
      <c r="A405" s="224"/>
      <c r="B405" s="313"/>
      <c r="C405" s="314"/>
      <c r="D405" s="314"/>
      <c r="E405" s="314"/>
      <c r="F405" s="314"/>
      <c r="G405" s="315"/>
      <c r="H405" s="1349" t="s">
        <v>148</v>
      </c>
      <c r="I405" s="1350"/>
      <c r="J405" s="1350"/>
      <c r="K405" s="1350"/>
      <c r="L405" s="1351"/>
      <c r="M405" s="1394" t="s">
        <v>386</v>
      </c>
      <c r="N405" s="1395"/>
      <c r="O405" s="1395"/>
      <c r="P405" s="1395"/>
      <c r="Q405" s="1395"/>
      <c r="R405" s="1395"/>
      <c r="S405" s="1395"/>
      <c r="T405" s="1395"/>
      <c r="U405" s="1395"/>
      <c r="V405" s="1395"/>
      <c r="W405" s="1395"/>
      <c r="X405" s="1395"/>
      <c r="Y405" s="1396"/>
      <c r="Z405" s="767">
        <v>6.4</v>
      </c>
      <c r="AA405" s="768"/>
      <c r="AB405" s="768"/>
      <c r="AC405" s="1035"/>
      <c r="AD405" s="703"/>
      <c r="AE405" s="600"/>
      <c r="AF405" s="600"/>
      <c r="AG405" s="600"/>
      <c r="AH405" s="601"/>
      <c r="AI405" s="704"/>
      <c r="AJ405" s="705"/>
      <c r="AK405" s="705"/>
      <c r="AL405" s="705"/>
      <c r="AM405" s="705"/>
      <c r="AN405" s="705"/>
      <c r="AO405" s="705"/>
      <c r="AP405" s="705"/>
      <c r="AQ405" s="705"/>
      <c r="AR405" s="705"/>
      <c r="AS405" s="705"/>
      <c r="AT405" s="705"/>
      <c r="AU405" s="706"/>
      <c r="AV405" s="694"/>
      <c r="AW405" s="695"/>
      <c r="AX405" s="695"/>
      <c r="AY405" s="696"/>
    </row>
    <row r="406" spans="1:51" ht="24.75" customHeight="1">
      <c r="A406" s="224"/>
      <c r="B406" s="313"/>
      <c r="C406" s="314"/>
      <c r="D406" s="314"/>
      <c r="E406" s="314"/>
      <c r="F406" s="314"/>
      <c r="G406" s="315"/>
      <c r="H406" s="1346"/>
      <c r="I406" s="1347"/>
      <c r="J406" s="1347"/>
      <c r="K406" s="1347"/>
      <c r="L406" s="1348"/>
      <c r="M406" s="346"/>
      <c r="N406" s="861"/>
      <c r="O406" s="861"/>
      <c r="P406" s="861"/>
      <c r="Q406" s="861"/>
      <c r="R406" s="861"/>
      <c r="S406" s="861"/>
      <c r="T406" s="861"/>
      <c r="U406" s="861"/>
      <c r="V406" s="861"/>
      <c r="W406" s="861"/>
      <c r="X406" s="861"/>
      <c r="Y406" s="862"/>
      <c r="Z406" s="764"/>
      <c r="AA406" s="765"/>
      <c r="AB406" s="765"/>
      <c r="AC406" s="766"/>
      <c r="AD406" s="341"/>
      <c r="AE406" s="342"/>
      <c r="AF406" s="342"/>
      <c r="AG406" s="342"/>
      <c r="AH406" s="343"/>
      <c r="AI406" s="346"/>
      <c r="AJ406" s="347"/>
      <c r="AK406" s="347"/>
      <c r="AL406" s="347"/>
      <c r="AM406" s="347"/>
      <c r="AN406" s="347"/>
      <c r="AO406" s="347"/>
      <c r="AP406" s="347"/>
      <c r="AQ406" s="347"/>
      <c r="AR406" s="347"/>
      <c r="AS406" s="347"/>
      <c r="AT406" s="347"/>
      <c r="AU406" s="348"/>
      <c r="AV406" s="697"/>
      <c r="AW406" s="698"/>
      <c r="AX406" s="698"/>
      <c r="AY406" s="699"/>
    </row>
    <row r="407" spans="1:51" ht="24.75" customHeight="1">
      <c r="A407" s="224"/>
      <c r="B407" s="313"/>
      <c r="C407" s="314"/>
      <c r="D407" s="314"/>
      <c r="E407" s="314"/>
      <c r="F407" s="314"/>
      <c r="G407" s="315"/>
      <c r="H407" s="1346"/>
      <c r="I407" s="1347"/>
      <c r="J407" s="1347"/>
      <c r="K407" s="1347"/>
      <c r="L407" s="1348"/>
      <c r="M407" s="346"/>
      <c r="N407" s="861"/>
      <c r="O407" s="861"/>
      <c r="P407" s="861"/>
      <c r="Q407" s="861"/>
      <c r="R407" s="861"/>
      <c r="S407" s="861"/>
      <c r="T407" s="861"/>
      <c r="U407" s="861"/>
      <c r="V407" s="861"/>
      <c r="W407" s="861"/>
      <c r="X407" s="861"/>
      <c r="Y407" s="862"/>
      <c r="Z407" s="764"/>
      <c r="AA407" s="765"/>
      <c r="AB407" s="765"/>
      <c r="AC407" s="766"/>
      <c r="AD407" s="341"/>
      <c r="AE407" s="342"/>
      <c r="AF407" s="342"/>
      <c r="AG407" s="342"/>
      <c r="AH407" s="343"/>
      <c r="AI407" s="346"/>
      <c r="AJ407" s="347"/>
      <c r="AK407" s="347"/>
      <c r="AL407" s="347"/>
      <c r="AM407" s="347"/>
      <c r="AN407" s="347"/>
      <c r="AO407" s="347"/>
      <c r="AP407" s="347"/>
      <c r="AQ407" s="347"/>
      <c r="AR407" s="347"/>
      <c r="AS407" s="347"/>
      <c r="AT407" s="347"/>
      <c r="AU407" s="348"/>
      <c r="AV407" s="697"/>
      <c r="AW407" s="698"/>
      <c r="AX407" s="698"/>
      <c r="AY407" s="699"/>
    </row>
    <row r="408" spans="1:51" ht="24.75" customHeight="1">
      <c r="A408" s="224"/>
      <c r="B408" s="313"/>
      <c r="C408" s="314"/>
      <c r="D408" s="314"/>
      <c r="E408" s="314"/>
      <c r="F408" s="314"/>
      <c r="G408" s="315"/>
      <c r="H408" s="341"/>
      <c r="I408" s="342"/>
      <c r="J408" s="342"/>
      <c r="K408" s="342"/>
      <c r="L408" s="343"/>
      <c r="M408" s="346"/>
      <c r="N408" s="347"/>
      <c r="O408" s="347"/>
      <c r="P408" s="347"/>
      <c r="Q408" s="347"/>
      <c r="R408" s="347"/>
      <c r="S408" s="347"/>
      <c r="T408" s="347"/>
      <c r="U408" s="347"/>
      <c r="V408" s="347"/>
      <c r="W408" s="347"/>
      <c r="X408" s="347"/>
      <c r="Y408" s="348"/>
      <c r="Z408" s="764"/>
      <c r="AA408" s="765"/>
      <c r="AB408" s="765"/>
      <c r="AC408" s="766"/>
      <c r="AD408" s="341"/>
      <c r="AE408" s="342"/>
      <c r="AF408" s="342"/>
      <c r="AG408" s="342"/>
      <c r="AH408" s="343"/>
      <c r="AI408" s="346"/>
      <c r="AJ408" s="347"/>
      <c r="AK408" s="347"/>
      <c r="AL408" s="347"/>
      <c r="AM408" s="347"/>
      <c r="AN408" s="347"/>
      <c r="AO408" s="347"/>
      <c r="AP408" s="347"/>
      <c r="AQ408" s="347"/>
      <c r="AR408" s="347"/>
      <c r="AS408" s="347"/>
      <c r="AT408" s="347"/>
      <c r="AU408" s="348"/>
      <c r="AV408" s="697"/>
      <c r="AW408" s="698"/>
      <c r="AX408" s="698"/>
      <c r="AY408" s="699"/>
    </row>
    <row r="409" spans="1:51" ht="24.75" customHeight="1">
      <c r="A409" s="224"/>
      <c r="B409" s="313"/>
      <c r="C409" s="314"/>
      <c r="D409" s="314"/>
      <c r="E409" s="314"/>
      <c r="F409" s="314"/>
      <c r="G409" s="315"/>
      <c r="H409" s="341"/>
      <c r="I409" s="342"/>
      <c r="J409" s="342"/>
      <c r="K409" s="342"/>
      <c r="L409" s="343"/>
      <c r="M409" s="346"/>
      <c r="N409" s="347"/>
      <c r="O409" s="347"/>
      <c r="P409" s="347"/>
      <c r="Q409" s="347"/>
      <c r="R409" s="347"/>
      <c r="S409" s="347"/>
      <c r="T409" s="347"/>
      <c r="U409" s="347"/>
      <c r="V409" s="347"/>
      <c r="W409" s="347"/>
      <c r="X409" s="347"/>
      <c r="Y409" s="348"/>
      <c r="Z409" s="764"/>
      <c r="AA409" s="765"/>
      <c r="AB409" s="765"/>
      <c r="AC409" s="765"/>
      <c r="AD409" s="341"/>
      <c r="AE409" s="342"/>
      <c r="AF409" s="342"/>
      <c r="AG409" s="342"/>
      <c r="AH409" s="343"/>
      <c r="AI409" s="346"/>
      <c r="AJ409" s="347"/>
      <c r="AK409" s="347"/>
      <c r="AL409" s="347"/>
      <c r="AM409" s="347"/>
      <c r="AN409" s="347"/>
      <c r="AO409" s="347"/>
      <c r="AP409" s="347"/>
      <c r="AQ409" s="347"/>
      <c r="AR409" s="347"/>
      <c r="AS409" s="347"/>
      <c r="AT409" s="347"/>
      <c r="AU409" s="348"/>
      <c r="AV409" s="697"/>
      <c r="AW409" s="698"/>
      <c r="AX409" s="698"/>
      <c r="AY409" s="699"/>
    </row>
    <row r="410" spans="1:51" ht="24.75" customHeight="1">
      <c r="A410" s="224"/>
      <c r="B410" s="313"/>
      <c r="C410" s="314"/>
      <c r="D410" s="314"/>
      <c r="E410" s="314"/>
      <c r="F410" s="314"/>
      <c r="G410" s="315"/>
      <c r="H410" s="341"/>
      <c r="I410" s="342"/>
      <c r="J410" s="342"/>
      <c r="K410" s="342"/>
      <c r="L410" s="343"/>
      <c r="M410" s="346"/>
      <c r="N410" s="347"/>
      <c r="O410" s="347"/>
      <c r="P410" s="347"/>
      <c r="Q410" s="347"/>
      <c r="R410" s="347"/>
      <c r="S410" s="347"/>
      <c r="T410" s="347"/>
      <c r="U410" s="347"/>
      <c r="V410" s="347"/>
      <c r="W410" s="347"/>
      <c r="X410" s="347"/>
      <c r="Y410" s="348"/>
      <c r="Z410" s="764"/>
      <c r="AA410" s="765"/>
      <c r="AB410" s="765"/>
      <c r="AC410" s="765"/>
      <c r="AD410" s="341"/>
      <c r="AE410" s="342"/>
      <c r="AF410" s="342"/>
      <c r="AG410" s="342"/>
      <c r="AH410" s="343"/>
      <c r="AI410" s="346"/>
      <c r="AJ410" s="347"/>
      <c r="AK410" s="347"/>
      <c r="AL410" s="347"/>
      <c r="AM410" s="347"/>
      <c r="AN410" s="347"/>
      <c r="AO410" s="347"/>
      <c r="AP410" s="347"/>
      <c r="AQ410" s="347"/>
      <c r="AR410" s="347"/>
      <c r="AS410" s="347"/>
      <c r="AT410" s="347"/>
      <c r="AU410" s="348"/>
      <c r="AV410" s="697"/>
      <c r="AW410" s="698"/>
      <c r="AX410" s="698"/>
      <c r="AY410" s="699"/>
    </row>
    <row r="411" spans="1:51" ht="24.75" customHeight="1">
      <c r="A411" s="224"/>
      <c r="B411" s="313"/>
      <c r="C411" s="314"/>
      <c r="D411" s="314"/>
      <c r="E411" s="314"/>
      <c r="F411" s="314"/>
      <c r="G411" s="315"/>
      <c r="H411" s="341"/>
      <c r="I411" s="342"/>
      <c r="J411" s="342"/>
      <c r="K411" s="342"/>
      <c r="L411" s="343"/>
      <c r="M411" s="346"/>
      <c r="N411" s="347"/>
      <c r="O411" s="347"/>
      <c r="P411" s="347"/>
      <c r="Q411" s="347"/>
      <c r="R411" s="347"/>
      <c r="S411" s="347"/>
      <c r="T411" s="347"/>
      <c r="U411" s="347"/>
      <c r="V411" s="347"/>
      <c r="W411" s="347"/>
      <c r="X411" s="347"/>
      <c r="Y411" s="348"/>
      <c r="Z411" s="764"/>
      <c r="AA411" s="765"/>
      <c r="AB411" s="765"/>
      <c r="AC411" s="765"/>
      <c r="AD411" s="341"/>
      <c r="AE411" s="342"/>
      <c r="AF411" s="342"/>
      <c r="AG411" s="342"/>
      <c r="AH411" s="343"/>
      <c r="AI411" s="346"/>
      <c r="AJ411" s="347"/>
      <c r="AK411" s="347"/>
      <c r="AL411" s="347"/>
      <c r="AM411" s="347"/>
      <c r="AN411" s="347"/>
      <c r="AO411" s="347"/>
      <c r="AP411" s="347"/>
      <c r="AQ411" s="347"/>
      <c r="AR411" s="347"/>
      <c r="AS411" s="347"/>
      <c r="AT411" s="347"/>
      <c r="AU411" s="348"/>
      <c r="AV411" s="697"/>
      <c r="AW411" s="698"/>
      <c r="AX411" s="698"/>
      <c r="AY411" s="699"/>
    </row>
    <row r="412" spans="1:51" ht="24.75" customHeight="1">
      <c r="A412" s="224"/>
      <c r="B412" s="313"/>
      <c r="C412" s="314"/>
      <c r="D412" s="314"/>
      <c r="E412" s="314"/>
      <c r="F412" s="314"/>
      <c r="G412" s="315"/>
      <c r="H412" s="642"/>
      <c r="I412" s="595"/>
      <c r="J412" s="595"/>
      <c r="K412" s="595"/>
      <c r="L412" s="596"/>
      <c r="M412" s="643"/>
      <c r="N412" s="644"/>
      <c r="O412" s="644"/>
      <c r="P412" s="644"/>
      <c r="Q412" s="644"/>
      <c r="R412" s="644"/>
      <c r="S412" s="644"/>
      <c r="T412" s="644"/>
      <c r="U412" s="644"/>
      <c r="V412" s="644"/>
      <c r="W412" s="644"/>
      <c r="X412" s="644"/>
      <c r="Y412" s="645"/>
      <c r="Z412" s="1003"/>
      <c r="AA412" s="1004"/>
      <c r="AB412" s="1004"/>
      <c r="AC412" s="1004"/>
      <c r="AD412" s="642"/>
      <c r="AE412" s="595"/>
      <c r="AF412" s="595"/>
      <c r="AG412" s="595"/>
      <c r="AH412" s="596"/>
      <c r="AI412" s="643"/>
      <c r="AJ412" s="644"/>
      <c r="AK412" s="644"/>
      <c r="AL412" s="644"/>
      <c r="AM412" s="644"/>
      <c r="AN412" s="644"/>
      <c r="AO412" s="644"/>
      <c r="AP412" s="644"/>
      <c r="AQ412" s="644"/>
      <c r="AR412" s="644"/>
      <c r="AS412" s="644"/>
      <c r="AT412" s="644"/>
      <c r="AU412" s="645"/>
      <c r="AV412" s="646"/>
      <c r="AW412" s="647"/>
      <c r="AX412" s="647"/>
      <c r="AY412" s="648"/>
    </row>
    <row r="413" spans="1:51" ht="24.75" customHeight="1">
      <c r="A413" s="224"/>
      <c r="B413" s="313"/>
      <c r="C413" s="314"/>
      <c r="D413" s="314"/>
      <c r="E413" s="314"/>
      <c r="F413" s="314"/>
      <c r="G413" s="315"/>
      <c r="H413" s="716" t="s">
        <v>35</v>
      </c>
      <c r="I413" s="368"/>
      <c r="J413" s="368"/>
      <c r="K413" s="368"/>
      <c r="L413" s="368"/>
      <c r="M413" s="717"/>
      <c r="N413" s="718"/>
      <c r="O413" s="718"/>
      <c r="P413" s="718"/>
      <c r="Q413" s="718"/>
      <c r="R413" s="718"/>
      <c r="S413" s="718"/>
      <c r="T413" s="718"/>
      <c r="U413" s="718"/>
      <c r="V413" s="718"/>
      <c r="W413" s="718"/>
      <c r="X413" s="718"/>
      <c r="Y413" s="719"/>
      <c r="Z413" s="1005">
        <f>SUM(Z405:AC412)</f>
        <v>6.4</v>
      </c>
      <c r="AA413" s="1006"/>
      <c r="AB413" s="1006"/>
      <c r="AC413" s="1007"/>
      <c r="AD413" s="716" t="s">
        <v>35</v>
      </c>
      <c r="AE413" s="368"/>
      <c r="AF413" s="368"/>
      <c r="AG413" s="368"/>
      <c r="AH413" s="368"/>
      <c r="AI413" s="717"/>
      <c r="AJ413" s="718"/>
      <c r="AK413" s="718"/>
      <c r="AL413" s="718"/>
      <c r="AM413" s="718"/>
      <c r="AN413" s="718"/>
      <c r="AO413" s="718"/>
      <c r="AP413" s="718"/>
      <c r="AQ413" s="718"/>
      <c r="AR413" s="718"/>
      <c r="AS413" s="718"/>
      <c r="AT413" s="718"/>
      <c r="AU413" s="719"/>
      <c r="AV413" s="639">
        <f>SUM(AV405:AY412)</f>
        <v>0</v>
      </c>
      <c r="AW413" s="640"/>
      <c r="AX413" s="640"/>
      <c r="AY413" s="641"/>
    </row>
    <row r="414" spans="1:51" ht="25.15" customHeight="1">
      <c r="A414" s="224"/>
      <c r="B414" s="313"/>
      <c r="C414" s="314"/>
      <c r="D414" s="314"/>
      <c r="E414" s="314"/>
      <c r="F414" s="314"/>
      <c r="G414" s="315"/>
      <c r="H414" s="721" t="s">
        <v>1589</v>
      </c>
      <c r="I414" s="724"/>
      <c r="J414" s="724"/>
      <c r="K414" s="724"/>
      <c r="L414" s="724"/>
      <c r="M414" s="724"/>
      <c r="N414" s="724"/>
      <c r="O414" s="724"/>
      <c r="P414" s="724"/>
      <c r="Q414" s="724"/>
      <c r="R414" s="724"/>
      <c r="S414" s="724"/>
      <c r="T414" s="724"/>
      <c r="U414" s="724"/>
      <c r="V414" s="724"/>
      <c r="W414" s="724"/>
      <c r="X414" s="724"/>
      <c r="Y414" s="724"/>
      <c r="Z414" s="724"/>
      <c r="AA414" s="724"/>
      <c r="AB414" s="724"/>
      <c r="AC414" s="737"/>
      <c r="AD414" s="721" t="s">
        <v>1577</v>
      </c>
      <c r="AE414" s="724"/>
      <c r="AF414" s="724"/>
      <c r="AG414" s="724"/>
      <c r="AH414" s="724"/>
      <c r="AI414" s="724"/>
      <c r="AJ414" s="724"/>
      <c r="AK414" s="724"/>
      <c r="AL414" s="724"/>
      <c r="AM414" s="724"/>
      <c r="AN414" s="724"/>
      <c r="AO414" s="724"/>
      <c r="AP414" s="724"/>
      <c r="AQ414" s="724"/>
      <c r="AR414" s="724"/>
      <c r="AS414" s="724"/>
      <c r="AT414" s="724"/>
      <c r="AU414" s="724"/>
      <c r="AV414" s="724"/>
      <c r="AW414" s="724"/>
      <c r="AX414" s="724"/>
      <c r="AY414" s="725"/>
    </row>
    <row r="415" spans="1:51" ht="25.5" customHeight="1">
      <c r="A415" s="224"/>
      <c r="B415" s="313"/>
      <c r="C415" s="314"/>
      <c r="D415" s="314"/>
      <c r="E415" s="314"/>
      <c r="F415" s="314"/>
      <c r="G415" s="315"/>
      <c r="H415" s="726" t="s">
        <v>60</v>
      </c>
      <c r="I415" s="519"/>
      <c r="J415" s="519"/>
      <c r="K415" s="519"/>
      <c r="L415" s="519"/>
      <c r="M415" s="329" t="s">
        <v>143</v>
      </c>
      <c r="N415" s="290"/>
      <c r="O415" s="290"/>
      <c r="P415" s="290"/>
      <c r="Q415" s="290"/>
      <c r="R415" s="290"/>
      <c r="S415" s="290"/>
      <c r="T415" s="290"/>
      <c r="U415" s="290"/>
      <c r="V415" s="290"/>
      <c r="W415" s="290"/>
      <c r="X415" s="290"/>
      <c r="Y415" s="731"/>
      <c r="Z415" s="323" t="s">
        <v>144</v>
      </c>
      <c r="AA415" s="732"/>
      <c r="AB415" s="732"/>
      <c r="AC415" s="738"/>
      <c r="AD415" s="726" t="s">
        <v>60</v>
      </c>
      <c r="AE415" s="519"/>
      <c r="AF415" s="519"/>
      <c r="AG415" s="519"/>
      <c r="AH415" s="519"/>
      <c r="AI415" s="329" t="s">
        <v>143</v>
      </c>
      <c r="AJ415" s="290"/>
      <c r="AK415" s="290"/>
      <c r="AL415" s="290"/>
      <c r="AM415" s="290"/>
      <c r="AN415" s="290"/>
      <c r="AO415" s="290"/>
      <c r="AP415" s="290"/>
      <c r="AQ415" s="290"/>
      <c r="AR415" s="290"/>
      <c r="AS415" s="290"/>
      <c r="AT415" s="290"/>
      <c r="AU415" s="731"/>
      <c r="AV415" s="323" t="s">
        <v>144</v>
      </c>
      <c r="AW415" s="732"/>
      <c r="AX415" s="732"/>
      <c r="AY415" s="733"/>
    </row>
    <row r="416" spans="1:51" ht="24.75" customHeight="1">
      <c r="A416" s="224"/>
      <c r="B416" s="313"/>
      <c r="C416" s="314"/>
      <c r="D416" s="314"/>
      <c r="E416" s="314"/>
      <c r="F416" s="314"/>
      <c r="G416" s="315"/>
      <c r="H416" s="703"/>
      <c r="I416" s="600"/>
      <c r="J416" s="600"/>
      <c r="K416" s="600"/>
      <c r="L416" s="601"/>
      <c r="M416" s="704"/>
      <c r="N416" s="734"/>
      <c r="O416" s="734"/>
      <c r="P416" s="734"/>
      <c r="Q416" s="734"/>
      <c r="R416" s="734"/>
      <c r="S416" s="734"/>
      <c r="T416" s="734"/>
      <c r="U416" s="734"/>
      <c r="V416" s="734"/>
      <c r="W416" s="734"/>
      <c r="X416" s="734"/>
      <c r="Y416" s="735"/>
      <c r="Z416" s="694"/>
      <c r="AA416" s="695"/>
      <c r="AB416" s="695"/>
      <c r="AC416" s="739"/>
      <c r="AD416" s="703"/>
      <c r="AE416" s="600"/>
      <c r="AF416" s="600"/>
      <c r="AG416" s="600"/>
      <c r="AH416" s="601"/>
      <c r="AI416" s="704"/>
      <c r="AJ416" s="734"/>
      <c r="AK416" s="734"/>
      <c r="AL416" s="734"/>
      <c r="AM416" s="734"/>
      <c r="AN416" s="734"/>
      <c r="AO416" s="734"/>
      <c r="AP416" s="734"/>
      <c r="AQ416" s="734"/>
      <c r="AR416" s="734"/>
      <c r="AS416" s="734"/>
      <c r="AT416" s="734"/>
      <c r="AU416" s="735"/>
      <c r="AV416" s="694"/>
      <c r="AW416" s="695"/>
      <c r="AX416" s="695"/>
      <c r="AY416" s="696"/>
    </row>
    <row r="417" spans="1:51" ht="24.75" customHeight="1">
      <c r="A417" s="224"/>
      <c r="B417" s="313"/>
      <c r="C417" s="314"/>
      <c r="D417" s="314"/>
      <c r="E417" s="314"/>
      <c r="F417" s="314"/>
      <c r="G417" s="315"/>
      <c r="H417" s="341"/>
      <c r="I417" s="342"/>
      <c r="J417" s="342"/>
      <c r="K417" s="342"/>
      <c r="L417" s="343"/>
      <c r="M417" s="346"/>
      <c r="N417" s="347"/>
      <c r="O417" s="347"/>
      <c r="P417" s="347"/>
      <c r="Q417" s="347"/>
      <c r="R417" s="347"/>
      <c r="S417" s="347"/>
      <c r="T417" s="347"/>
      <c r="U417" s="347"/>
      <c r="V417" s="347"/>
      <c r="W417" s="347"/>
      <c r="X417" s="347"/>
      <c r="Y417" s="348"/>
      <c r="Z417" s="697"/>
      <c r="AA417" s="698"/>
      <c r="AB417" s="698"/>
      <c r="AC417" s="720"/>
      <c r="AD417" s="341"/>
      <c r="AE417" s="342"/>
      <c r="AF417" s="342"/>
      <c r="AG417" s="342"/>
      <c r="AH417" s="343"/>
      <c r="AI417" s="346"/>
      <c r="AJ417" s="347"/>
      <c r="AK417" s="347"/>
      <c r="AL417" s="347"/>
      <c r="AM417" s="347"/>
      <c r="AN417" s="347"/>
      <c r="AO417" s="347"/>
      <c r="AP417" s="347"/>
      <c r="AQ417" s="347"/>
      <c r="AR417" s="347"/>
      <c r="AS417" s="347"/>
      <c r="AT417" s="347"/>
      <c r="AU417" s="348"/>
      <c r="AV417" s="697"/>
      <c r="AW417" s="698"/>
      <c r="AX417" s="698"/>
      <c r="AY417" s="699"/>
    </row>
    <row r="418" spans="1:51" ht="24.75" customHeight="1">
      <c r="A418" s="224"/>
      <c r="B418" s="313"/>
      <c r="C418" s="314"/>
      <c r="D418" s="314"/>
      <c r="E418" s="314"/>
      <c r="F418" s="314"/>
      <c r="G418" s="315"/>
      <c r="H418" s="341"/>
      <c r="I418" s="342"/>
      <c r="J418" s="342"/>
      <c r="K418" s="342"/>
      <c r="L418" s="343"/>
      <c r="M418" s="346"/>
      <c r="N418" s="347"/>
      <c r="O418" s="347"/>
      <c r="P418" s="347"/>
      <c r="Q418" s="347"/>
      <c r="R418" s="347"/>
      <c r="S418" s="347"/>
      <c r="T418" s="347"/>
      <c r="U418" s="347"/>
      <c r="V418" s="347"/>
      <c r="W418" s="347"/>
      <c r="X418" s="347"/>
      <c r="Y418" s="348"/>
      <c r="Z418" s="697"/>
      <c r="AA418" s="698"/>
      <c r="AB418" s="698"/>
      <c r="AC418" s="720"/>
      <c r="AD418" s="341"/>
      <c r="AE418" s="342"/>
      <c r="AF418" s="342"/>
      <c r="AG418" s="342"/>
      <c r="AH418" s="343"/>
      <c r="AI418" s="346"/>
      <c r="AJ418" s="347"/>
      <c r="AK418" s="347"/>
      <c r="AL418" s="347"/>
      <c r="AM418" s="347"/>
      <c r="AN418" s="347"/>
      <c r="AO418" s="347"/>
      <c r="AP418" s="347"/>
      <c r="AQ418" s="347"/>
      <c r="AR418" s="347"/>
      <c r="AS418" s="347"/>
      <c r="AT418" s="347"/>
      <c r="AU418" s="348"/>
      <c r="AV418" s="697"/>
      <c r="AW418" s="698"/>
      <c r="AX418" s="698"/>
      <c r="AY418" s="699"/>
    </row>
    <row r="419" spans="1:51" ht="24.75" customHeight="1">
      <c r="A419" s="224"/>
      <c r="B419" s="313"/>
      <c r="C419" s="314"/>
      <c r="D419" s="314"/>
      <c r="E419" s="314"/>
      <c r="F419" s="314"/>
      <c r="G419" s="315"/>
      <c r="H419" s="341"/>
      <c r="I419" s="342"/>
      <c r="J419" s="342"/>
      <c r="K419" s="342"/>
      <c r="L419" s="343"/>
      <c r="M419" s="346"/>
      <c r="N419" s="347"/>
      <c r="O419" s="347"/>
      <c r="P419" s="347"/>
      <c r="Q419" s="347"/>
      <c r="R419" s="347"/>
      <c r="S419" s="347"/>
      <c r="T419" s="347"/>
      <c r="U419" s="347"/>
      <c r="V419" s="347"/>
      <c r="W419" s="347"/>
      <c r="X419" s="347"/>
      <c r="Y419" s="348"/>
      <c r="Z419" s="697"/>
      <c r="AA419" s="698"/>
      <c r="AB419" s="698"/>
      <c r="AC419" s="720"/>
      <c r="AD419" s="341"/>
      <c r="AE419" s="342"/>
      <c r="AF419" s="342"/>
      <c r="AG419" s="342"/>
      <c r="AH419" s="343"/>
      <c r="AI419" s="346"/>
      <c r="AJ419" s="347"/>
      <c r="AK419" s="347"/>
      <c r="AL419" s="347"/>
      <c r="AM419" s="347"/>
      <c r="AN419" s="347"/>
      <c r="AO419" s="347"/>
      <c r="AP419" s="347"/>
      <c r="AQ419" s="347"/>
      <c r="AR419" s="347"/>
      <c r="AS419" s="347"/>
      <c r="AT419" s="347"/>
      <c r="AU419" s="348"/>
      <c r="AV419" s="697"/>
      <c r="AW419" s="698"/>
      <c r="AX419" s="698"/>
      <c r="AY419" s="699"/>
    </row>
    <row r="420" spans="1:51" ht="24.75" customHeight="1">
      <c r="A420" s="224"/>
      <c r="B420" s="313"/>
      <c r="C420" s="314"/>
      <c r="D420" s="314"/>
      <c r="E420" s="314"/>
      <c r="F420" s="314"/>
      <c r="G420" s="315"/>
      <c r="H420" s="341"/>
      <c r="I420" s="342"/>
      <c r="J420" s="342"/>
      <c r="K420" s="342"/>
      <c r="L420" s="343"/>
      <c r="M420" s="346"/>
      <c r="N420" s="347"/>
      <c r="O420" s="347"/>
      <c r="P420" s="347"/>
      <c r="Q420" s="347"/>
      <c r="R420" s="347"/>
      <c r="S420" s="347"/>
      <c r="T420" s="347"/>
      <c r="U420" s="347"/>
      <c r="V420" s="347"/>
      <c r="W420" s="347"/>
      <c r="X420" s="347"/>
      <c r="Y420" s="348"/>
      <c r="Z420" s="697"/>
      <c r="AA420" s="698"/>
      <c r="AB420" s="698"/>
      <c r="AC420" s="698"/>
      <c r="AD420" s="341"/>
      <c r="AE420" s="342"/>
      <c r="AF420" s="342"/>
      <c r="AG420" s="342"/>
      <c r="AH420" s="343"/>
      <c r="AI420" s="346"/>
      <c r="AJ420" s="347"/>
      <c r="AK420" s="347"/>
      <c r="AL420" s="347"/>
      <c r="AM420" s="347"/>
      <c r="AN420" s="347"/>
      <c r="AO420" s="347"/>
      <c r="AP420" s="347"/>
      <c r="AQ420" s="347"/>
      <c r="AR420" s="347"/>
      <c r="AS420" s="347"/>
      <c r="AT420" s="347"/>
      <c r="AU420" s="348"/>
      <c r="AV420" s="697"/>
      <c r="AW420" s="698"/>
      <c r="AX420" s="698"/>
      <c r="AY420" s="699"/>
    </row>
    <row r="421" spans="1:51" ht="24.75" customHeight="1">
      <c r="A421" s="224"/>
      <c r="B421" s="313"/>
      <c r="C421" s="314"/>
      <c r="D421" s="314"/>
      <c r="E421" s="314"/>
      <c r="F421" s="314"/>
      <c r="G421" s="315"/>
      <c r="H421" s="341"/>
      <c r="I421" s="342"/>
      <c r="J421" s="342"/>
      <c r="K421" s="342"/>
      <c r="L421" s="343"/>
      <c r="M421" s="346"/>
      <c r="N421" s="347"/>
      <c r="O421" s="347"/>
      <c r="P421" s="347"/>
      <c r="Q421" s="347"/>
      <c r="R421" s="347"/>
      <c r="S421" s="347"/>
      <c r="T421" s="347"/>
      <c r="U421" s="347"/>
      <c r="V421" s="347"/>
      <c r="W421" s="347"/>
      <c r="X421" s="347"/>
      <c r="Y421" s="348"/>
      <c r="Z421" s="697"/>
      <c r="AA421" s="698"/>
      <c r="AB421" s="698"/>
      <c r="AC421" s="698"/>
      <c r="AD421" s="341"/>
      <c r="AE421" s="342"/>
      <c r="AF421" s="342"/>
      <c r="AG421" s="342"/>
      <c r="AH421" s="343"/>
      <c r="AI421" s="346"/>
      <c r="AJ421" s="347"/>
      <c r="AK421" s="347"/>
      <c r="AL421" s="347"/>
      <c r="AM421" s="347"/>
      <c r="AN421" s="347"/>
      <c r="AO421" s="347"/>
      <c r="AP421" s="347"/>
      <c r="AQ421" s="347"/>
      <c r="AR421" s="347"/>
      <c r="AS421" s="347"/>
      <c r="AT421" s="347"/>
      <c r="AU421" s="348"/>
      <c r="AV421" s="697"/>
      <c r="AW421" s="698"/>
      <c r="AX421" s="698"/>
      <c r="AY421" s="699"/>
    </row>
    <row r="422" spans="1:51" ht="24.75" customHeight="1">
      <c r="A422" s="224"/>
      <c r="B422" s="313"/>
      <c r="C422" s="314"/>
      <c r="D422" s="314"/>
      <c r="E422" s="314"/>
      <c r="F422" s="314"/>
      <c r="G422" s="315"/>
      <c r="H422" s="341"/>
      <c r="I422" s="342"/>
      <c r="J422" s="342"/>
      <c r="K422" s="342"/>
      <c r="L422" s="343"/>
      <c r="M422" s="346"/>
      <c r="N422" s="347"/>
      <c r="O422" s="347"/>
      <c r="P422" s="347"/>
      <c r="Q422" s="347"/>
      <c r="R422" s="347"/>
      <c r="S422" s="347"/>
      <c r="T422" s="347"/>
      <c r="U422" s="347"/>
      <c r="V422" s="347"/>
      <c r="W422" s="347"/>
      <c r="X422" s="347"/>
      <c r="Y422" s="348"/>
      <c r="Z422" s="697"/>
      <c r="AA422" s="698"/>
      <c r="AB422" s="698"/>
      <c r="AC422" s="698"/>
      <c r="AD422" s="341"/>
      <c r="AE422" s="342"/>
      <c r="AF422" s="342"/>
      <c r="AG422" s="342"/>
      <c r="AH422" s="343"/>
      <c r="AI422" s="346"/>
      <c r="AJ422" s="347"/>
      <c r="AK422" s="347"/>
      <c r="AL422" s="347"/>
      <c r="AM422" s="347"/>
      <c r="AN422" s="347"/>
      <c r="AO422" s="347"/>
      <c r="AP422" s="347"/>
      <c r="AQ422" s="347"/>
      <c r="AR422" s="347"/>
      <c r="AS422" s="347"/>
      <c r="AT422" s="347"/>
      <c r="AU422" s="348"/>
      <c r="AV422" s="697"/>
      <c r="AW422" s="698"/>
      <c r="AX422" s="698"/>
      <c r="AY422" s="699"/>
    </row>
    <row r="423" spans="1:51" ht="24.75" customHeight="1">
      <c r="A423" s="224"/>
      <c r="B423" s="313"/>
      <c r="C423" s="314"/>
      <c r="D423" s="314"/>
      <c r="E423" s="314"/>
      <c r="F423" s="314"/>
      <c r="G423" s="315"/>
      <c r="H423" s="642"/>
      <c r="I423" s="595"/>
      <c r="J423" s="595"/>
      <c r="K423" s="595"/>
      <c r="L423" s="596"/>
      <c r="M423" s="643"/>
      <c r="N423" s="644"/>
      <c r="O423" s="644"/>
      <c r="P423" s="644"/>
      <c r="Q423" s="644"/>
      <c r="R423" s="644"/>
      <c r="S423" s="644"/>
      <c r="T423" s="644"/>
      <c r="U423" s="644"/>
      <c r="V423" s="644"/>
      <c r="W423" s="644"/>
      <c r="X423" s="644"/>
      <c r="Y423" s="645"/>
      <c r="Z423" s="646"/>
      <c r="AA423" s="647"/>
      <c r="AB423" s="647"/>
      <c r="AC423" s="647"/>
      <c r="AD423" s="642"/>
      <c r="AE423" s="595"/>
      <c r="AF423" s="595"/>
      <c r="AG423" s="595"/>
      <c r="AH423" s="596"/>
      <c r="AI423" s="643"/>
      <c r="AJ423" s="644"/>
      <c r="AK423" s="644"/>
      <c r="AL423" s="644"/>
      <c r="AM423" s="644"/>
      <c r="AN423" s="644"/>
      <c r="AO423" s="644"/>
      <c r="AP423" s="644"/>
      <c r="AQ423" s="644"/>
      <c r="AR423" s="644"/>
      <c r="AS423" s="644"/>
      <c r="AT423" s="644"/>
      <c r="AU423" s="645"/>
      <c r="AV423" s="646"/>
      <c r="AW423" s="647"/>
      <c r="AX423" s="647"/>
      <c r="AY423" s="648"/>
    </row>
    <row r="424" spans="1:51" ht="24.75" customHeight="1">
      <c r="A424" s="224"/>
      <c r="B424" s="313"/>
      <c r="C424" s="314"/>
      <c r="D424" s="314"/>
      <c r="E424" s="314"/>
      <c r="F424" s="314"/>
      <c r="G424" s="315"/>
      <c r="H424" s="716" t="s">
        <v>35</v>
      </c>
      <c r="I424" s="368"/>
      <c r="J424" s="368"/>
      <c r="K424" s="368"/>
      <c r="L424" s="368"/>
      <c r="M424" s="717"/>
      <c r="N424" s="718"/>
      <c r="O424" s="718"/>
      <c r="P424" s="718"/>
      <c r="Q424" s="718"/>
      <c r="R424" s="718"/>
      <c r="S424" s="718"/>
      <c r="T424" s="718"/>
      <c r="U424" s="718"/>
      <c r="V424" s="718"/>
      <c r="W424" s="718"/>
      <c r="X424" s="718"/>
      <c r="Y424" s="719"/>
      <c r="Z424" s="639">
        <f>SUM(Z416:AC423)</f>
        <v>0</v>
      </c>
      <c r="AA424" s="640"/>
      <c r="AB424" s="640"/>
      <c r="AC424" s="736"/>
      <c r="AD424" s="716" t="s">
        <v>35</v>
      </c>
      <c r="AE424" s="368"/>
      <c r="AF424" s="368"/>
      <c r="AG424" s="368"/>
      <c r="AH424" s="368"/>
      <c r="AI424" s="717"/>
      <c r="AJ424" s="718"/>
      <c r="AK424" s="718"/>
      <c r="AL424" s="718"/>
      <c r="AM424" s="718"/>
      <c r="AN424" s="718"/>
      <c r="AO424" s="718"/>
      <c r="AP424" s="718"/>
      <c r="AQ424" s="718"/>
      <c r="AR424" s="718"/>
      <c r="AS424" s="718"/>
      <c r="AT424" s="718"/>
      <c r="AU424" s="719"/>
      <c r="AV424" s="639">
        <f>SUM(AV416:AY423)</f>
        <v>0</v>
      </c>
      <c r="AW424" s="640"/>
      <c r="AX424" s="640"/>
      <c r="AY424" s="641"/>
    </row>
    <row r="425" spans="1:51" ht="24.75" customHeight="1">
      <c r="A425" s="224"/>
      <c r="B425" s="313"/>
      <c r="C425" s="314"/>
      <c r="D425" s="314"/>
      <c r="E425" s="314"/>
      <c r="F425" s="314"/>
      <c r="G425" s="315"/>
      <c r="H425" s="721" t="s">
        <v>1578</v>
      </c>
      <c r="I425" s="724"/>
      <c r="J425" s="724"/>
      <c r="K425" s="724"/>
      <c r="L425" s="724"/>
      <c r="M425" s="724"/>
      <c r="N425" s="724"/>
      <c r="O425" s="724"/>
      <c r="P425" s="724"/>
      <c r="Q425" s="724"/>
      <c r="R425" s="724"/>
      <c r="S425" s="724"/>
      <c r="T425" s="724"/>
      <c r="U425" s="724"/>
      <c r="V425" s="724"/>
      <c r="W425" s="724"/>
      <c r="X425" s="724"/>
      <c r="Y425" s="724"/>
      <c r="Z425" s="724"/>
      <c r="AA425" s="724"/>
      <c r="AB425" s="724"/>
      <c r="AC425" s="737"/>
      <c r="AD425" s="721" t="s">
        <v>1579</v>
      </c>
      <c r="AE425" s="724"/>
      <c r="AF425" s="724"/>
      <c r="AG425" s="724"/>
      <c r="AH425" s="724"/>
      <c r="AI425" s="724"/>
      <c r="AJ425" s="724"/>
      <c r="AK425" s="724"/>
      <c r="AL425" s="724"/>
      <c r="AM425" s="724"/>
      <c r="AN425" s="724"/>
      <c r="AO425" s="724"/>
      <c r="AP425" s="724"/>
      <c r="AQ425" s="724"/>
      <c r="AR425" s="724"/>
      <c r="AS425" s="724"/>
      <c r="AT425" s="724"/>
      <c r="AU425" s="724"/>
      <c r="AV425" s="724"/>
      <c r="AW425" s="724"/>
      <c r="AX425" s="724"/>
      <c r="AY425" s="725"/>
    </row>
    <row r="426" spans="1:51" ht="24.75" customHeight="1">
      <c r="A426" s="224"/>
      <c r="B426" s="313"/>
      <c r="C426" s="314"/>
      <c r="D426" s="314"/>
      <c r="E426" s="314"/>
      <c r="F426" s="314"/>
      <c r="G426" s="315"/>
      <c r="H426" s="726" t="s">
        <v>60</v>
      </c>
      <c r="I426" s="519"/>
      <c r="J426" s="519"/>
      <c r="K426" s="519"/>
      <c r="L426" s="519"/>
      <c r="M426" s="329" t="s">
        <v>143</v>
      </c>
      <c r="N426" s="290"/>
      <c r="O426" s="290"/>
      <c r="P426" s="290"/>
      <c r="Q426" s="290"/>
      <c r="R426" s="290"/>
      <c r="S426" s="290"/>
      <c r="T426" s="290"/>
      <c r="U426" s="290"/>
      <c r="V426" s="290"/>
      <c r="W426" s="290"/>
      <c r="X426" s="290"/>
      <c r="Y426" s="731"/>
      <c r="Z426" s="323" t="s">
        <v>144</v>
      </c>
      <c r="AA426" s="732"/>
      <c r="AB426" s="732"/>
      <c r="AC426" s="738"/>
      <c r="AD426" s="726" t="s">
        <v>60</v>
      </c>
      <c r="AE426" s="519"/>
      <c r="AF426" s="519"/>
      <c r="AG426" s="519"/>
      <c r="AH426" s="519"/>
      <c r="AI426" s="329" t="s">
        <v>143</v>
      </c>
      <c r="AJ426" s="290"/>
      <c r="AK426" s="290"/>
      <c r="AL426" s="290"/>
      <c r="AM426" s="290"/>
      <c r="AN426" s="290"/>
      <c r="AO426" s="290"/>
      <c r="AP426" s="290"/>
      <c r="AQ426" s="290"/>
      <c r="AR426" s="290"/>
      <c r="AS426" s="290"/>
      <c r="AT426" s="290"/>
      <c r="AU426" s="731"/>
      <c r="AV426" s="323" t="s">
        <v>144</v>
      </c>
      <c r="AW426" s="732"/>
      <c r="AX426" s="732"/>
      <c r="AY426" s="733"/>
    </row>
    <row r="427" spans="1:51" ht="24.75" customHeight="1">
      <c r="A427" s="224"/>
      <c r="B427" s="313"/>
      <c r="C427" s="314"/>
      <c r="D427" s="314"/>
      <c r="E427" s="314"/>
      <c r="F427" s="314"/>
      <c r="G427" s="315"/>
      <c r="H427" s="703"/>
      <c r="I427" s="600"/>
      <c r="J427" s="600"/>
      <c r="K427" s="600"/>
      <c r="L427" s="601"/>
      <c r="M427" s="704"/>
      <c r="N427" s="734"/>
      <c r="O427" s="734"/>
      <c r="P427" s="734"/>
      <c r="Q427" s="734"/>
      <c r="R427" s="734"/>
      <c r="S427" s="734"/>
      <c r="T427" s="734"/>
      <c r="U427" s="734"/>
      <c r="V427" s="734"/>
      <c r="W427" s="734"/>
      <c r="X427" s="734"/>
      <c r="Y427" s="735"/>
      <c r="Z427" s="694"/>
      <c r="AA427" s="695"/>
      <c r="AB427" s="695"/>
      <c r="AC427" s="739"/>
      <c r="AD427" s="703"/>
      <c r="AE427" s="600"/>
      <c r="AF427" s="600"/>
      <c r="AG427" s="600"/>
      <c r="AH427" s="601"/>
      <c r="AI427" s="704"/>
      <c r="AJ427" s="734"/>
      <c r="AK427" s="734"/>
      <c r="AL427" s="734"/>
      <c r="AM427" s="734"/>
      <c r="AN427" s="734"/>
      <c r="AO427" s="734"/>
      <c r="AP427" s="734"/>
      <c r="AQ427" s="734"/>
      <c r="AR427" s="734"/>
      <c r="AS427" s="734"/>
      <c r="AT427" s="734"/>
      <c r="AU427" s="735"/>
      <c r="AV427" s="694"/>
      <c r="AW427" s="695"/>
      <c r="AX427" s="695"/>
      <c r="AY427" s="696"/>
    </row>
    <row r="428" spans="1:51" ht="24.75" customHeight="1">
      <c r="A428" s="224"/>
      <c r="B428" s="313"/>
      <c r="C428" s="314"/>
      <c r="D428" s="314"/>
      <c r="E428" s="314"/>
      <c r="F428" s="314"/>
      <c r="G428" s="315"/>
      <c r="H428" s="341"/>
      <c r="I428" s="342"/>
      <c r="J428" s="342"/>
      <c r="K428" s="342"/>
      <c r="L428" s="343"/>
      <c r="M428" s="346"/>
      <c r="N428" s="347"/>
      <c r="O428" s="347"/>
      <c r="P428" s="347"/>
      <c r="Q428" s="347"/>
      <c r="R428" s="347"/>
      <c r="S428" s="347"/>
      <c r="T428" s="347"/>
      <c r="U428" s="347"/>
      <c r="V428" s="347"/>
      <c r="W428" s="347"/>
      <c r="X428" s="347"/>
      <c r="Y428" s="348"/>
      <c r="Z428" s="697"/>
      <c r="AA428" s="698"/>
      <c r="AB428" s="698"/>
      <c r="AC428" s="720"/>
      <c r="AD428" s="341"/>
      <c r="AE428" s="342"/>
      <c r="AF428" s="342"/>
      <c r="AG428" s="342"/>
      <c r="AH428" s="343"/>
      <c r="AI428" s="346"/>
      <c r="AJ428" s="347"/>
      <c r="AK428" s="347"/>
      <c r="AL428" s="347"/>
      <c r="AM428" s="347"/>
      <c r="AN428" s="347"/>
      <c r="AO428" s="347"/>
      <c r="AP428" s="347"/>
      <c r="AQ428" s="347"/>
      <c r="AR428" s="347"/>
      <c r="AS428" s="347"/>
      <c r="AT428" s="347"/>
      <c r="AU428" s="348"/>
      <c r="AV428" s="697"/>
      <c r="AW428" s="698"/>
      <c r="AX428" s="698"/>
      <c r="AY428" s="699"/>
    </row>
    <row r="429" spans="1:51" ht="24.75" customHeight="1">
      <c r="A429" s="224"/>
      <c r="B429" s="313"/>
      <c r="C429" s="314"/>
      <c r="D429" s="314"/>
      <c r="E429" s="314"/>
      <c r="F429" s="314"/>
      <c r="G429" s="315"/>
      <c r="H429" s="341"/>
      <c r="I429" s="342"/>
      <c r="J429" s="342"/>
      <c r="K429" s="342"/>
      <c r="L429" s="343"/>
      <c r="M429" s="346"/>
      <c r="N429" s="347"/>
      <c r="O429" s="347"/>
      <c r="P429" s="347"/>
      <c r="Q429" s="347"/>
      <c r="R429" s="347"/>
      <c r="S429" s="347"/>
      <c r="T429" s="347"/>
      <c r="U429" s="347"/>
      <c r="V429" s="347"/>
      <c r="W429" s="347"/>
      <c r="X429" s="347"/>
      <c r="Y429" s="348"/>
      <c r="Z429" s="697"/>
      <c r="AA429" s="698"/>
      <c r="AB429" s="698"/>
      <c r="AC429" s="720"/>
      <c r="AD429" s="341"/>
      <c r="AE429" s="342"/>
      <c r="AF429" s="342"/>
      <c r="AG429" s="342"/>
      <c r="AH429" s="343"/>
      <c r="AI429" s="346"/>
      <c r="AJ429" s="347"/>
      <c r="AK429" s="347"/>
      <c r="AL429" s="347"/>
      <c r="AM429" s="347"/>
      <c r="AN429" s="347"/>
      <c r="AO429" s="347"/>
      <c r="AP429" s="347"/>
      <c r="AQ429" s="347"/>
      <c r="AR429" s="347"/>
      <c r="AS429" s="347"/>
      <c r="AT429" s="347"/>
      <c r="AU429" s="348"/>
      <c r="AV429" s="697"/>
      <c r="AW429" s="698"/>
      <c r="AX429" s="698"/>
      <c r="AY429" s="699"/>
    </row>
    <row r="430" spans="1:51" ht="24.75" customHeight="1">
      <c r="A430" s="224"/>
      <c r="B430" s="313"/>
      <c r="C430" s="314"/>
      <c r="D430" s="314"/>
      <c r="E430" s="314"/>
      <c r="F430" s="314"/>
      <c r="G430" s="315"/>
      <c r="H430" s="341"/>
      <c r="I430" s="342"/>
      <c r="J430" s="342"/>
      <c r="K430" s="342"/>
      <c r="L430" s="343"/>
      <c r="M430" s="346"/>
      <c r="N430" s="347"/>
      <c r="O430" s="347"/>
      <c r="P430" s="347"/>
      <c r="Q430" s="347"/>
      <c r="R430" s="347"/>
      <c r="S430" s="347"/>
      <c r="T430" s="347"/>
      <c r="U430" s="347"/>
      <c r="V430" s="347"/>
      <c r="W430" s="347"/>
      <c r="X430" s="347"/>
      <c r="Y430" s="348"/>
      <c r="Z430" s="697"/>
      <c r="AA430" s="698"/>
      <c r="AB430" s="698"/>
      <c r="AC430" s="720"/>
      <c r="AD430" s="341"/>
      <c r="AE430" s="342"/>
      <c r="AF430" s="342"/>
      <c r="AG430" s="342"/>
      <c r="AH430" s="343"/>
      <c r="AI430" s="346"/>
      <c r="AJ430" s="347"/>
      <c r="AK430" s="347"/>
      <c r="AL430" s="347"/>
      <c r="AM430" s="347"/>
      <c r="AN430" s="347"/>
      <c r="AO430" s="347"/>
      <c r="AP430" s="347"/>
      <c r="AQ430" s="347"/>
      <c r="AR430" s="347"/>
      <c r="AS430" s="347"/>
      <c r="AT430" s="347"/>
      <c r="AU430" s="348"/>
      <c r="AV430" s="697"/>
      <c r="AW430" s="698"/>
      <c r="AX430" s="698"/>
      <c r="AY430" s="699"/>
    </row>
    <row r="431" spans="1:51" ht="24.75" customHeight="1">
      <c r="A431" s="224"/>
      <c r="B431" s="313"/>
      <c r="C431" s="314"/>
      <c r="D431" s="314"/>
      <c r="E431" s="314"/>
      <c r="F431" s="314"/>
      <c r="G431" s="315"/>
      <c r="H431" s="341"/>
      <c r="I431" s="342"/>
      <c r="J431" s="342"/>
      <c r="K431" s="342"/>
      <c r="L431" s="343"/>
      <c r="M431" s="346"/>
      <c r="N431" s="347"/>
      <c r="O431" s="347"/>
      <c r="P431" s="347"/>
      <c r="Q431" s="347"/>
      <c r="R431" s="347"/>
      <c r="S431" s="347"/>
      <c r="T431" s="347"/>
      <c r="U431" s="347"/>
      <c r="V431" s="347"/>
      <c r="W431" s="347"/>
      <c r="X431" s="347"/>
      <c r="Y431" s="348"/>
      <c r="Z431" s="697"/>
      <c r="AA431" s="698"/>
      <c r="AB431" s="698"/>
      <c r="AC431" s="698"/>
      <c r="AD431" s="341"/>
      <c r="AE431" s="342"/>
      <c r="AF431" s="342"/>
      <c r="AG431" s="342"/>
      <c r="AH431" s="343"/>
      <c r="AI431" s="346"/>
      <c r="AJ431" s="347"/>
      <c r="AK431" s="347"/>
      <c r="AL431" s="347"/>
      <c r="AM431" s="347"/>
      <c r="AN431" s="347"/>
      <c r="AO431" s="347"/>
      <c r="AP431" s="347"/>
      <c r="AQ431" s="347"/>
      <c r="AR431" s="347"/>
      <c r="AS431" s="347"/>
      <c r="AT431" s="347"/>
      <c r="AU431" s="348"/>
      <c r="AV431" s="697"/>
      <c r="AW431" s="698"/>
      <c r="AX431" s="698"/>
      <c r="AY431" s="699"/>
    </row>
    <row r="432" spans="1:51" ht="24.75" customHeight="1">
      <c r="A432" s="224"/>
      <c r="B432" s="313"/>
      <c r="C432" s="314"/>
      <c r="D432" s="314"/>
      <c r="E432" s="314"/>
      <c r="F432" s="314"/>
      <c r="G432" s="315"/>
      <c r="H432" s="341"/>
      <c r="I432" s="342"/>
      <c r="J432" s="342"/>
      <c r="K432" s="342"/>
      <c r="L432" s="343"/>
      <c r="M432" s="346"/>
      <c r="N432" s="347"/>
      <c r="O432" s="347"/>
      <c r="P432" s="347"/>
      <c r="Q432" s="347"/>
      <c r="R432" s="347"/>
      <c r="S432" s="347"/>
      <c r="T432" s="347"/>
      <c r="U432" s="347"/>
      <c r="V432" s="347"/>
      <c r="W432" s="347"/>
      <c r="X432" s="347"/>
      <c r="Y432" s="348"/>
      <c r="Z432" s="697"/>
      <c r="AA432" s="698"/>
      <c r="AB432" s="698"/>
      <c r="AC432" s="698"/>
      <c r="AD432" s="341"/>
      <c r="AE432" s="342"/>
      <c r="AF432" s="342"/>
      <c r="AG432" s="342"/>
      <c r="AH432" s="343"/>
      <c r="AI432" s="346"/>
      <c r="AJ432" s="347"/>
      <c r="AK432" s="347"/>
      <c r="AL432" s="347"/>
      <c r="AM432" s="347"/>
      <c r="AN432" s="347"/>
      <c r="AO432" s="347"/>
      <c r="AP432" s="347"/>
      <c r="AQ432" s="347"/>
      <c r="AR432" s="347"/>
      <c r="AS432" s="347"/>
      <c r="AT432" s="347"/>
      <c r="AU432" s="348"/>
      <c r="AV432" s="697"/>
      <c r="AW432" s="698"/>
      <c r="AX432" s="698"/>
      <c r="AY432" s="699"/>
    </row>
    <row r="433" spans="1:51" ht="24.75" customHeight="1">
      <c r="A433" s="224"/>
      <c r="B433" s="313"/>
      <c r="C433" s="314"/>
      <c r="D433" s="314"/>
      <c r="E433" s="314"/>
      <c r="F433" s="314"/>
      <c r="G433" s="315"/>
      <c r="H433" s="341"/>
      <c r="I433" s="342"/>
      <c r="J433" s="342"/>
      <c r="K433" s="342"/>
      <c r="L433" s="343"/>
      <c r="M433" s="346"/>
      <c r="N433" s="347"/>
      <c r="O433" s="347"/>
      <c r="P433" s="347"/>
      <c r="Q433" s="347"/>
      <c r="R433" s="347"/>
      <c r="S433" s="347"/>
      <c r="T433" s="347"/>
      <c r="U433" s="347"/>
      <c r="V433" s="347"/>
      <c r="W433" s="347"/>
      <c r="X433" s="347"/>
      <c r="Y433" s="348"/>
      <c r="Z433" s="697"/>
      <c r="AA433" s="698"/>
      <c r="AB433" s="698"/>
      <c r="AC433" s="698"/>
      <c r="AD433" s="341"/>
      <c r="AE433" s="342"/>
      <c r="AF433" s="342"/>
      <c r="AG433" s="342"/>
      <c r="AH433" s="343"/>
      <c r="AI433" s="346"/>
      <c r="AJ433" s="347"/>
      <c r="AK433" s="347"/>
      <c r="AL433" s="347"/>
      <c r="AM433" s="347"/>
      <c r="AN433" s="347"/>
      <c r="AO433" s="347"/>
      <c r="AP433" s="347"/>
      <c r="AQ433" s="347"/>
      <c r="AR433" s="347"/>
      <c r="AS433" s="347"/>
      <c r="AT433" s="347"/>
      <c r="AU433" s="348"/>
      <c r="AV433" s="697"/>
      <c r="AW433" s="698"/>
      <c r="AX433" s="698"/>
      <c r="AY433" s="699"/>
    </row>
    <row r="434" spans="1:51" ht="24.75" customHeight="1">
      <c r="A434" s="224"/>
      <c r="B434" s="313"/>
      <c r="C434" s="314"/>
      <c r="D434" s="314"/>
      <c r="E434" s="314"/>
      <c r="F434" s="314"/>
      <c r="G434" s="315"/>
      <c r="H434" s="642"/>
      <c r="I434" s="595"/>
      <c r="J434" s="595"/>
      <c r="K434" s="595"/>
      <c r="L434" s="596"/>
      <c r="M434" s="643"/>
      <c r="N434" s="644"/>
      <c r="O434" s="644"/>
      <c r="P434" s="644"/>
      <c r="Q434" s="644"/>
      <c r="R434" s="644"/>
      <c r="S434" s="644"/>
      <c r="T434" s="644"/>
      <c r="U434" s="644"/>
      <c r="V434" s="644"/>
      <c r="W434" s="644"/>
      <c r="X434" s="644"/>
      <c r="Y434" s="645"/>
      <c r="Z434" s="646"/>
      <c r="AA434" s="647"/>
      <c r="AB434" s="647"/>
      <c r="AC434" s="647"/>
      <c r="AD434" s="642"/>
      <c r="AE434" s="595"/>
      <c r="AF434" s="595"/>
      <c r="AG434" s="595"/>
      <c r="AH434" s="596"/>
      <c r="AI434" s="643"/>
      <c r="AJ434" s="644"/>
      <c r="AK434" s="644"/>
      <c r="AL434" s="644"/>
      <c r="AM434" s="644"/>
      <c r="AN434" s="644"/>
      <c r="AO434" s="644"/>
      <c r="AP434" s="644"/>
      <c r="AQ434" s="644"/>
      <c r="AR434" s="644"/>
      <c r="AS434" s="644"/>
      <c r="AT434" s="644"/>
      <c r="AU434" s="645"/>
      <c r="AV434" s="646"/>
      <c r="AW434" s="647"/>
      <c r="AX434" s="647"/>
      <c r="AY434" s="648"/>
    </row>
    <row r="435" spans="1:51" ht="24.75" customHeight="1">
      <c r="A435" s="224"/>
      <c r="B435" s="313"/>
      <c r="C435" s="314"/>
      <c r="D435" s="314"/>
      <c r="E435" s="314"/>
      <c r="F435" s="314"/>
      <c r="G435" s="315"/>
      <c r="H435" s="716" t="s">
        <v>35</v>
      </c>
      <c r="I435" s="368"/>
      <c r="J435" s="368"/>
      <c r="K435" s="368"/>
      <c r="L435" s="368"/>
      <c r="M435" s="717"/>
      <c r="N435" s="718"/>
      <c r="O435" s="718"/>
      <c r="P435" s="718"/>
      <c r="Q435" s="718"/>
      <c r="R435" s="718"/>
      <c r="S435" s="718"/>
      <c r="T435" s="718"/>
      <c r="U435" s="718"/>
      <c r="V435" s="718"/>
      <c r="W435" s="718"/>
      <c r="X435" s="718"/>
      <c r="Y435" s="719"/>
      <c r="Z435" s="639">
        <f>SUM(Z427:AC434)</f>
        <v>0</v>
      </c>
      <c r="AA435" s="640"/>
      <c r="AB435" s="640"/>
      <c r="AC435" s="736"/>
      <c r="AD435" s="716" t="s">
        <v>35</v>
      </c>
      <c r="AE435" s="368"/>
      <c r="AF435" s="368"/>
      <c r="AG435" s="368"/>
      <c r="AH435" s="368"/>
      <c r="AI435" s="717"/>
      <c r="AJ435" s="718"/>
      <c r="AK435" s="718"/>
      <c r="AL435" s="718"/>
      <c r="AM435" s="718"/>
      <c r="AN435" s="718"/>
      <c r="AO435" s="718"/>
      <c r="AP435" s="718"/>
      <c r="AQ435" s="718"/>
      <c r="AR435" s="718"/>
      <c r="AS435" s="718"/>
      <c r="AT435" s="718"/>
      <c r="AU435" s="719"/>
      <c r="AV435" s="639">
        <f>SUM(AV427:AY434)</f>
        <v>0</v>
      </c>
      <c r="AW435" s="640"/>
      <c r="AX435" s="640"/>
      <c r="AY435" s="641"/>
    </row>
    <row r="436" spans="1:51" ht="24.75" customHeight="1">
      <c r="A436" s="224"/>
      <c r="B436" s="313"/>
      <c r="C436" s="314"/>
      <c r="D436" s="314"/>
      <c r="E436" s="314"/>
      <c r="F436" s="314"/>
      <c r="G436" s="315"/>
      <c r="H436" s="721" t="s">
        <v>1580</v>
      </c>
      <c r="I436" s="724"/>
      <c r="J436" s="724"/>
      <c r="K436" s="724"/>
      <c r="L436" s="724"/>
      <c r="M436" s="724"/>
      <c r="N436" s="724"/>
      <c r="O436" s="724"/>
      <c r="P436" s="724"/>
      <c r="Q436" s="724"/>
      <c r="R436" s="724"/>
      <c r="S436" s="724"/>
      <c r="T436" s="724"/>
      <c r="U436" s="724"/>
      <c r="V436" s="724"/>
      <c r="W436" s="724"/>
      <c r="X436" s="724"/>
      <c r="Y436" s="724"/>
      <c r="Z436" s="724"/>
      <c r="AA436" s="724"/>
      <c r="AB436" s="724"/>
      <c r="AC436" s="737"/>
      <c r="AD436" s="721" t="s">
        <v>1581</v>
      </c>
      <c r="AE436" s="724"/>
      <c r="AF436" s="724"/>
      <c r="AG436" s="724"/>
      <c r="AH436" s="724"/>
      <c r="AI436" s="724"/>
      <c r="AJ436" s="724"/>
      <c r="AK436" s="724"/>
      <c r="AL436" s="724"/>
      <c r="AM436" s="724"/>
      <c r="AN436" s="724"/>
      <c r="AO436" s="724"/>
      <c r="AP436" s="724"/>
      <c r="AQ436" s="724"/>
      <c r="AR436" s="724"/>
      <c r="AS436" s="724"/>
      <c r="AT436" s="724"/>
      <c r="AU436" s="724"/>
      <c r="AV436" s="724"/>
      <c r="AW436" s="724"/>
      <c r="AX436" s="724"/>
      <c r="AY436" s="725"/>
    </row>
    <row r="437" spans="1:51" ht="24.75" customHeight="1">
      <c r="A437" s="224"/>
      <c r="B437" s="313"/>
      <c r="C437" s="314"/>
      <c r="D437" s="314"/>
      <c r="E437" s="314"/>
      <c r="F437" s="314"/>
      <c r="G437" s="315"/>
      <c r="H437" s="726" t="s">
        <v>60</v>
      </c>
      <c r="I437" s="519"/>
      <c r="J437" s="519"/>
      <c r="K437" s="519"/>
      <c r="L437" s="519"/>
      <c r="M437" s="329" t="s">
        <v>143</v>
      </c>
      <c r="N437" s="290"/>
      <c r="O437" s="290"/>
      <c r="P437" s="290"/>
      <c r="Q437" s="290"/>
      <c r="R437" s="290"/>
      <c r="S437" s="290"/>
      <c r="T437" s="290"/>
      <c r="U437" s="290"/>
      <c r="V437" s="290"/>
      <c r="W437" s="290"/>
      <c r="X437" s="290"/>
      <c r="Y437" s="731"/>
      <c r="Z437" s="323" t="s">
        <v>144</v>
      </c>
      <c r="AA437" s="732"/>
      <c r="AB437" s="732"/>
      <c r="AC437" s="738"/>
      <c r="AD437" s="726" t="s">
        <v>60</v>
      </c>
      <c r="AE437" s="519"/>
      <c r="AF437" s="519"/>
      <c r="AG437" s="519"/>
      <c r="AH437" s="519"/>
      <c r="AI437" s="329" t="s">
        <v>143</v>
      </c>
      <c r="AJ437" s="290"/>
      <c r="AK437" s="290"/>
      <c r="AL437" s="290"/>
      <c r="AM437" s="290"/>
      <c r="AN437" s="290"/>
      <c r="AO437" s="290"/>
      <c r="AP437" s="290"/>
      <c r="AQ437" s="290"/>
      <c r="AR437" s="290"/>
      <c r="AS437" s="290"/>
      <c r="AT437" s="290"/>
      <c r="AU437" s="731"/>
      <c r="AV437" s="323" t="s">
        <v>144</v>
      </c>
      <c r="AW437" s="732"/>
      <c r="AX437" s="732"/>
      <c r="AY437" s="733"/>
    </row>
    <row r="438" spans="1:51" ht="24.75" customHeight="1">
      <c r="A438" s="224"/>
      <c r="B438" s="313"/>
      <c r="C438" s="314"/>
      <c r="D438" s="314"/>
      <c r="E438" s="314"/>
      <c r="F438" s="314"/>
      <c r="G438" s="315"/>
      <c r="H438" s="703"/>
      <c r="I438" s="600"/>
      <c r="J438" s="600"/>
      <c r="K438" s="600"/>
      <c r="L438" s="601"/>
      <c r="M438" s="704"/>
      <c r="N438" s="734"/>
      <c r="O438" s="734"/>
      <c r="P438" s="734"/>
      <c r="Q438" s="734"/>
      <c r="R438" s="734"/>
      <c r="S438" s="734"/>
      <c r="T438" s="734"/>
      <c r="U438" s="734"/>
      <c r="V438" s="734"/>
      <c r="W438" s="734"/>
      <c r="X438" s="734"/>
      <c r="Y438" s="735"/>
      <c r="Z438" s="694"/>
      <c r="AA438" s="695"/>
      <c r="AB438" s="695"/>
      <c r="AC438" s="739"/>
      <c r="AD438" s="703"/>
      <c r="AE438" s="600"/>
      <c r="AF438" s="600"/>
      <c r="AG438" s="600"/>
      <c r="AH438" s="601"/>
      <c r="AI438" s="704"/>
      <c r="AJ438" s="734"/>
      <c r="AK438" s="734"/>
      <c r="AL438" s="734"/>
      <c r="AM438" s="734"/>
      <c r="AN438" s="734"/>
      <c r="AO438" s="734"/>
      <c r="AP438" s="734"/>
      <c r="AQ438" s="734"/>
      <c r="AR438" s="734"/>
      <c r="AS438" s="734"/>
      <c r="AT438" s="734"/>
      <c r="AU438" s="735"/>
      <c r="AV438" s="694"/>
      <c r="AW438" s="695"/>
      <c r="AX438" s="695"/>
      <c r="AY438" s="696"/>
    </row>
    <row r="439" spans="1:51" ht="24.75" customHeight="1">
      <c r="A439" s="224"/>
      <c r="B439" s="313"/>
      <c r="C439" s="314"/>
      <c r="D439" s="314"/>
      <c r="E439" s="314"/>
      <c r="F439" s="314"/>
      <c r="G439" s="315"/>
      <c r="H439" s="341"/>
      <c r="I439" s="342"/>
      <c r="J439" s="342"/>
      <c r="K439" s="342"/>
      <c r="L439" s="343"/>
      <c r="M439" s="346"/>
      <c r="N439" s="347"/>
      <c r="O439" s="347"/>
      <c r="P439" s="347"/>
      <c r="Q439" s="347"/>
      <c r="R439" s="347"/>
      <c r="S439" s="347"/>
      <c r="T439" s="347"/>
      <c r="U439" s="347"/>
      <c r="V439" s="347"/>
      <c r="W439" s="347"/>
      <c r="X439" s="347"/>
      <c r="Y439" s="348"/>
      <c r="Z439" s="697"/>
      <c r="AA439" s="698"/>
      <c r="AB439" s="698"/>
      <c r="AC439" s="720"/>
      <c r="AD439" s="341"/>
      <c r="AE439" s="342"/>
      <c r="AF439" s="342"/>
      <c r="AG439" s="342"/>
      <c r="AH439" s="343"/>
      <c r="AI439" s="346"/>
      <c r="AJ439" s="347"/>
      <c r="AK439" s="347"/>
      <c r="AL439" s="347"/>
      <c r="AM439" s="347"/>
      <c r="AN439" s="347"/>
      <c r="AO439" s="347"/>
      <c r="AP439" s="347"/>
      <c r="AQ439" s="347"/>
      <c r="AR439" s="347"/>
      <c r="AS439" s="347"/>
      <c r="AT439" s="347"/>
      <c r="AU439" s="348"/>
      <c r="AV439" s="697"/>
      <c r="AW439" s="698"/>
      <c r="AX439" s="698"/>
      <c r="AY439" s="699"/>
    </row>
    <row r="440" spans="1:51" ht="24.75" customHeight="1">
      <c r="A440" s="224"/>
      <c r="B440" s="313"/>
      <c r="C440" s="314"/>
      <c r="D440" s="314"/>
      <c r="E440" s="314"/>
      <c r="F440" s="314"/>
      <c r="G440" s="315"/>
      <c r="H440" s="341"/>
      <c r="I440" s="342"/>
      <c r="J440" s="342"/>
      <c r="K440" s="342"/>
      <c r="L440" s="343"/>
      <c r="M440" s="346"/>
      <c r="N440" s="347"/>
      <c r="O440" s="347"/>
      <c r="P440" s="347"/>
      <c r="Q440" s="347"/>
      <c r="R440" s="347"/>
      <c r="S440" s="347"/>
      <c r="T440" s="347"/>
      <c r="U440" s="347"/>
      <c r="V440" s="347"/>
      <c r="W440" s="347"/>
      <c r="X440" s="347"/>
      <c r="Y440" s="348"/>
      <c r="Z440" s="697"/>
      <c r="AA440" s="698"/>
      <c r="AB440" s="698"/>
      <c r="AC440" s="720"/>
      <c r="AD440" s="341"/>
      <c r="AE440" s="342"/>
      <c r="AF440" s="342"/>
      <c r="AG440" s="342"/>
      <c r="AH440" s="343"/>
      <c r="AI440" s="346"/>
      <c r="AJ440" s="347"/>
      <c r="AK440" s="347"/>
      <c r="AL440" s="347"/>
      <c r="AM440" s="347"/>
      <c r="AN440" s="347"/>
      <c r="AO440" s="347"/>
      <c r="AP440" s="347"/>
      <c r="AQ440" s="347"/>
      <c r="AR440" s="347"/>
      <c r="AS440" s="347"/>
      <c r="AT440" s="347"/>
      <c r="AU440" s="348"/>
      <c r="AV440" s="697"/>
      <c r="AW440" s="698"/>
      <c r="AX440" s="698"/>
      <c r="AY440" s="699"/>
    </row>
    <row r="441" spans="1:51" ht="24.75" customHeight="1">
      <c r="A441" s="224"/>
      <c r="B441" s="313"/>
      <c r="C441" s="314"/>
      <c r="D441" s="314"/>
      <c r="E441" s="314"/>
      <c r="F441" s="314"/>
      <c r="G441" s="315"/>
      <c r="H441" s="341"/>
      <c r="I441" s="342"/>
      <c r="J441" s="342"/>
      <c r="K441" s="342"/>
      <c r="L441" s="343"/>
      <c r="M441" s="346"/>
      <c r="N441" s="347"/>
      <c r="O441" s="347"/>
      <c r="P441" s="347"/>
      <c r="Q441" s="347"/>
      <c r="R441" s="347"/>
      <c r="S441" s="347"/>
      <c r="T441" s="347"/>
      <c r="U441" s="347"/>
      <c r="V441" s="347"/>
      <c r="W441" s="347"/>
      <c r="X441" s="347"/>
      <c r="Y441" s="348"/>
      <c r="Z441" s="697"/>
      <c r="AA441" s="698"/>
      <c r="AB441" s="698"/>
      <c r="AC441" s="720"/>
      <c r="AD441" s="341"/>
      <c r="AE441" s="342"/>
      <c r="AF441" s="342"/>
      <c r="AG441" s="342"/>
      <c r="AH441" s="343"/>
      <c r="AI441" s="346"/>
      <c r="AJ441" s="347"/>
      <c r="AK441" s="347"/>
      <c r="AL441" s="347"/>
      <c r="AM441" s="347"/>
      <c r="AN441" s="347"/>
      <c r="AO441" s="347"/>
      <c r="AP441" s="347"/>
      <c r="AQ441" s="347"/>
      <c r="AR441" s="347"/>
      <c r="AS441" s="347"/>
      <c r="AT441" s="347"/>
      <c r="AU441" s="348"/>
      <c r="AV441" s="697"/>
      <c r="AW441" s="698"/>
      <c r="AX441" s="698"/>
      <c r="AY441" s="699"/>
    </row>
    <row r="442" spans="1:51" ht="24.75" customHeight="1">
      <c r="A442" s="224"/>
      <c r="B442" s="313"/>
      <c r="C442" s="314"/>
      <c r="D442" s="314"/>
      <c r="E442" s="314"/>
      <c r="F442" s="314"/>
      <c r="G442" s="315"/>
      <c r="H442" s="341"/>
      <c r="I442" s="342"/>
      <c r="J442" s="342"/>
      <c r="K442" s="342"/>
      <c r="L442" s="343"/>
      <c r="M442" s="346"/>
      <c r="N442" s="347"/>
      <c r="O442" s="347"/>
      <c r="P442" s="347"/>
      <c r="Q442" s="347"/>
      <c r="R442" s="347"/>
      <c r="S442" s="347"/>
      <c r="T442" s="347"/>
      <c r="U442" s="347"/>
      <c r="V442" s="347"/>
      <c r="W442" s="347"/>
      <c r="X442" s="347"/>
      <c r="Y442" s="348"/>
      <c r="Z442" s="697"/>
      <c r="AA442" s="698"/>
      <c r="AB442" s="698"/>
      <c r="AC442" s="698"/>
      <c r="AD442" s="341"/>
      <c r="AE442" s="342"/>
      <c r="AF442" s="342"/>
      <c r="AG442" s="342"/>
      <c r="AH442" s="343"/>
      <c r="AI442" s="346"/>
      <c r="AJ442" s="347"/>
      <c r="AK442" s="347"/>
      <c r="AL442" s="347"/>
      <c r="AM442" s="347"/>
      <c r="AN442" s="347"/>
      <c r="AO442" s="347"/>
      <c r="AP442" s="347"/>
      <c r="AQ442" s="347"/>
      <c r="AR442" s="347"/>
      <c r="AS442" s="347"/>
      <c r="AT442" s="347"/>
      <c r="AU442" s="348"/>
      <c r="AV442" s="697"/>
      <c r="AW442" s="698"/>
      <c r="AX442" s="698"/>
      <c r="AY442" s="699"/>
    </row>
    <row r="443" spans="1:51" ht="24.75" customHeight="1">
      <c r="A443" s="224"/>
      <c r="B443" s="313"/>
      <c r="C443" s="314"/>
      <c r="D443" s="314"/>
      <c r="E443" s="314"/>
      <c r="F443" s="314"/>
      <c r="G443" s="315"/>
      <c r="H443" s="341"/>
      <c r="I443" s="342"/>
      <c r="J443" s="342"/>
      <c r="K443" s="342"/>
      <c r="L443" s="343"/>
      <c r="M443" s="346"/>
      <c r="N443" s="347"/>
      <c r="O443" s="347"/>
      <c r="P443" s="347"/>
      <c r="Q443" s="347"/>
      <c r="R443" s="347"/>
      <c r="S443" s="347"/>
      <c r="T443" s="347"/>
      <c r="U443" s="347"/>
      <c r="V443" s="347"/>
      <c r="W443" s="347"/>
      <c r="X443" s="347"/>
      <c r="Y443" s="348"/>
      <c r="Z443" s="697"/>
      <c r="AA443" s="698"/>
      <c r="AB443" s="698"/>
      <c r="AC443" s="698"/>
      <c r="AD443" s="341"/>
      <c r="AE443" s="342"/>
      <c r="AF443" s="342"/>
      <c r="AG443" s="342"/>
      <c r="AH443" s="343"/>
      <c r="AI443" s="346"/>
      <c r="AJ443" s="347"/>
      <c r="AK443" s="347"/>
      <c r="AL443" s="347"/>
      <c r="AM443" s="347"/>
      <c r="AN443" s="347"/>
      <c r="AO443" s="347"/>
      <c r="AP443" s="347"/>
      <c r="AQ443" s="347"/>
      <c r="AR443" s="347"/>
      <c r="AS443" s="347"/>
      <c r="AT443" s="347"/>
      <c r="AU443" s="348"/>
      <c r="AV443" s="697"/>
      <c r="AW443" s="698"/>
      <c r="AX443" s="698"/>
      <c r="AY443" s="699"/>
    </row>
    <row r="444" spans="1:51" ht="24.75" customHeight="1">
      <c r="A444" s="224"/>
      <c r="B444" s="313"/>
      <c r="C444" s="314"/>
      <c r="D444" s="314"/>
      <c r="E444" s="314"/>
      <c r="F444" s="314"/>
      <c r="G444" s="315"/>
      <c r="H444" s="341"/>
      <c r="I444" s="342"/>
      <c r="J444" s="342"/>
      <c r="K444" s="342"/>
      <c r="L444" s="343"/>
      <c r="M444" s="346"/>
      <c r="N444" s="347"/>
      <c r="O444" s="347"/>
      <c r="P444" s="347"/>
      <c r="Q444" s="347"/>
      <c r="R444" s="347"/>
      <c r="S444" s="347"/>
      <c r="T444" s="347"/>
      <c r="U444" s="347"/>
      <c r="V444" s="347"/>
      <c r="W444" s="347"/>
      <c r="X444" s="347"/>
      <c r="Y444" s="348"/>
      <c r="Z444" s="697"/>
      <c r="AA444" s="698"/>
      <c r="AB444" s="698"/>
      <c r="AC444" s="698"/>
      <c r="AD444" s="341"/>
      <c r="AE444" s="342"/>
      <c r="AF444" s="342"/>
      <c r="AG444" s="342"/>
      <c r="AH444" s="343"/>
      <c r="AI444" s="346"/>
      <c r="AJ444" s="347"/>
      <c r="AK444" s="347"/>
      <c r="AL444" s="347"/>
      <c r="AM444" s="347"/>
      <c r="AN444" s="347"/>
      <c r="AO444" s="347"/>
      <c r="AP444" s="347"/>
      <c r="AQ444" s="347"/>
      <c r="AR444" s="347"/>
      <c r="AS444" s="347"/>
      <c r="AT444" s="347"/>
      <c r="AU444" s="348"/>
      <c r="AV444" s="697"/>
      <c r="AW444" s="698"/>
      <c r="AX444" s="698"/>
      <c r="AY444" s="699"/>
    </row>
    <row r="445" spans="1:51" ht="24.75" customHeight="1">
      <c r="A445" s="224"/>
      <c r="B445" s="313"/>
      <c r="C445" s="314"/>
      <c r="D445" s="314"/>
      <c r="E445" s="314"/>
      <c r="F445" s="314"/>
      <c r="G445" s="315"/>
      <c r="H445" s="642"/>
      <c r="I445" s="595"/>
      <c r="J445" s="595"/>
      <c r="K445" s="595"/>
      <c r="L445" s="596"/>
      <c r="M445" s="643"/>
      <c r="N445" s="644"/>
      <c r="O445" s="644"/>
      <c r="P445" s="644"/>
      <c r="Q445" s="644"/>
      <c r="R445" s="644"/>
      <c r="S445" s="644"/>
      <c r="T445" s="644"/>
      <c r="U445" s="644"/>
      <c r="V445" s="644"/>
      <c r="W445" s="644"/>
      <c r="X445" s="644"/>
      <c r="Y445" s="645"/>
      <c r="Z445" s="646"/>
      <c r="AA445" s="647"/>
      <c r="AB445" s="647"/>
      <c r="AC445" s="647"/>
      <c r="AD445" s="642"/>
      <c r="AE445" s="595"/>
      <c r="AF445" s="595"/>
      <c r="AG445" s="595"/>
      <c r="AH445" s="596"/>
      <c r="AI445" s="643"/>
      <c r="AJ445" s="644"/>
      <c r="AK445" s="644"/>
      <c r="AL445" s="644"/>
      <c r="AM445" s="644"/>
      <c r="AN445" s="644"/>
      <c r="AO445" s="644"/>
      <c r="AP445" s="644"/>
      <c r="AQ445" s="644"/>
      <c r="AR445" s="644"/>
      <c r="AS445" s="644"/>
      <c r="AT445" s="644"/>
      <c r="AU445" s="645"/>
      <c r="AV445" s="646"/>
      <c r="AW445" s="647"/>
      <c r="AX445" s="647"/>
      <c r="AY445" s="648"/>
    </row>
    <row r="446" spans="1:51" ht="24.75" customHeight="1" thickBot="1">
      <c r="A446" s="224"/>
      <c r="B446" s="316"/>
      <c r="C446" s="317"/>
      <c r="D446" s="317"/>
      <c r="E446" s="317"/>
      <c r="F446" s="317"/>
      <c r="G446" s="318"/>
      <c r="H446" s="740" t="s">
        <v>35</v>
      </c>
      <c r="I446" s="741"/>
      <c r="J446" s="741"/>
      <c r="K446" s="741"/>
      <c r="L446" s="741"/>
      <c r="M446" s="742"/>
      <c r="N446" s="743"/>
      <c r="O446" s="743"/>
      <c r="P446" s="743"/>
      <c r="Q446" s="743"/>
      <c r="R446" s="743"/>
      <c r="S446" s="743"/>
      <c r="T446" s="743"/>
      <c r="U446" s="743"/>
      <c r="V446" s="743"/>
      <c r="W446" s="743"/>
      <c r="X446" s="743"/>
      <c r="Y446" s="744"/>
      <c r="Z446" s="745">
        <f>SUM(Z438:AC445)</f>
        <v>0</v>
      </c>
      <c r="AA446" s="746"/>
      <c r="AB446" s="746"/>
      <c r="AC446" s="747"/>
      <c r="AD446" s="740" t="s">
        <v>35</v>
      </c>
      <c r="AE446" s="741"/>
      <c r="AF446" s="741"/>
      <c r="AG446" s="741"/>
      <c r="AH446" s="741"/>
      <c r="AI446" s="742"/>
      <c r="AJ446" s="743"/>
      <c r="AK446" s="743"/>
      <c r="AL446" s="743"/>
      <c r="AM446" s="743"/>
      <c r="AN446" s="743"/>
      <c r="AO446" s="743"/>
      <c r="AP446" s="743"/>
      <c r="AQ446" s="743"/>
      <c r="AR446" s="743"/>
      <c r="AS446" s="743"/>
      <c r="AT446" s="743"/>
      <c r="AU446" s="744"/>
      <c r="AV446" s="745">
        <f>SUM(AV438:AY445)</f>
        <v>0</v>
      </c>
      <c r="AW446" s="746"/>
      <c r="AX446" s="746"/>
      <c r="AY446" s="748"/>
    </row>
    <row r="447" spans="1:51">
      <c r="A447" s="224"/>
      <c r="B447" s="224"/>
      <c r="C447" s="224"/>
      <c r="D447" s="224"/>
      <c r="E447" s="224"/>
      <c r="F447" s="224"/>
      <c r="G447" s="224"/>
      <c r="H447" s="224"/>
      <c r="I447" s="224"/>
      <c r="J447" s="224"/>
      <c r="K447" s="224"/>
      <c r="L447" s="224"/>
      <c r="M447" s="224"/>
      <c r="N447" s="224"/>
      <c r="O447" s="224"/>
      <c r="P447" s="224"/>
      <c r="Q447" s="224"/>
      <c r="R447" s="224"/>
      <c r="S447" s="224"/>
      <c r="T447" s="224"/>
      <c r="U447" s="224"/>
      <c r="V447" s="224"/>
      <c r="W447" s="224"/>
      <c r="X447" s="224"/>
      <c r="Y447" s="224"/>
      <c r="Z447" s="224"/>
      <c r="AA447" s="224"/>
      <c r="AB447" s="224"/>
      <c r="AC447" s="224"/>
      <c r="AD447" s="224"/>
      <c r="AE447" s="224"/>
      <c r="AF447" s="224"/>
      <c r="AG447" s="224"/>
      <c r="AH447" s="224"/>
      <c r="AI447" s="224"/>
      <c r="AJ447" s="224"/>
      <c r="AK447" s="224"/>
      <c r="AL447" s="224"/>
      <c r="AM447" s="224"/>
      <c r="AN447" s="224"/>
      <c r="AO447" s="224"/>
      <c r="AP447" s="224"/>
      <c r="AQ447" s="224"/>
      <c r="AR447" s="224"/>
      <c r="AS447" s="224"/>
      <c r="AT447" s="224"/>
      <c r="AU447" s="224"/>
      <c r="AV447" s="224"/>
      <c r="AW447" s="224"/>
      <c r="AX447" s="224"/>
      <c r="AY447" s="224"/>
    </row>
    <row r="448" spans="1:51" ht="23.25" customHeight="1">
      <c r="A448" s="224"/>
      <c r="B448" s="53" t="s">
        <v>121</v>
      </c>
      <c r="C448" s="53"/>
      <c r="D448" s="53"/>
      <c r="E448" s="222"/>
      <c r="F448" s="222"/>
      <c r="G448" s="308" t="s">
        <v>389</v>
      </c>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c r="AJ448" s="308"/>
      <c r="AK448" s="308"/>
      <c r="AL448" s="308"/>
      <c r="AM448" s="308"/>
      <c r="AN448" s="308"/>
      <c r="AO448" s="308"/>
      <c r="AP448" s="308"/>
      <c r="AQ448" s="308"/>
      <c r="AR448" s="308"/>
      <c r="AS448" s="308"/>
      <c r="AT448" s="308"/>
      <c r="AU448" s="308"/>
      <c r="AV448" s="308"/>
      <c r="AW448" s="308"/>
      <c r="AX448" s="308"/>
      <c r="AY448" s="222"/>
    </row>
    <row r="449" spans="1:51" ht="14.25">
      <c r="A449" s="224"/>
      <c r="B449" s="224"/>
      <c r="C449" s="55" t="s">
        <v>1582</v>
      </c>
      <c r="D449" s="224"/>
      <c r="E449" s="224"/>
      <c r="F449" s="224"/>
      <c r="G449" s="224"/>
      <c r="H449" s="224"/>
      <c r="I449" s="224"/>
      <c r="J449" s="224"/>
      <c r="K449" s="224"/>
      <c r="L449" s="224"/>
      <c r="M449" s="224"/>
      <c r="N449" s="224"/>
      <c r="O449" s="224"/>
      <c r="P449" s="224"/>
      <c r="Q449" s="224"/>
      <c r="R449" s="224"/>
      <c r="S449" s="224"/>
      <c r="T449" s="224"/>
      <c r="U449" s="224"/>
      <c r="V449" s="224"/>
      <c r="W449" s="224"/>
      <c r="X449" s="224"/>
      <c r="Y449" s="224"/>
      <c r="Z449" s="224"/>
      <c r="AA449" s="224"/>
      <c r="AB449" s="224"/>
      <c r="AC449" s="224"/>
      <c r="AD449" s="224"/>
      <c r="AE449" s="224"/>
      <c r="AF449" s="224"/>
      <c r="AG449" s="224"/>
      <c r="AH449" s="224"/>
      <c r="AI449" s="224"/>
      <c r="AJ449" s="224"/>
      <c r="AK449" s="224"/>
      <c r="AL449" s="224"/>
      <c r="AM449" s="224"/>
      <c r="AN449" s="224"/>
      <c r="AO449" s="224"/>
      <c r="AP449" s="224"/>
      <c r="AQ449" s="224"/>
      <c r="AR449" s="224"/>
      <c r="AS449" s="224"/>
      <c r="AT449" s="224"/>
      <c r="AU449" s="224"/>
      <c r="AV449" s="224"/>
      <c r="AW449" s="224"/>
      <c r="AX449" s="224"/>
      <c r="AY449" s="224"/>
    </row>
    <row r="450" spans="1:51">
      <c r="A450" s="224"/>
      <c r="B450" s="224"/>
      <c r="C450" s="224" t="s">
        <v>388</v>
      </c>
      <c r="D450" s="224"/>
      <c r="E450" s="224"/>
      <c r="F450" s="224"/>
      <c r="G450" s="224"/>
      <c r="H450" s="224"/>
      <c r="I450" s="224"/>
      <c r="J450" s="224"/>
      <c r="K450" s="224"/>
      <c r="L450" s="224"/>
      <c r="M450" s="224"/>
      <c r="N450" s="224"/>
      <c r="O450" s="224"/>
      <c r="P450" s="224"/>
      <c r="Q450" s="224"/>
      <c r="R450" s="224"/>
      <c r="S450" s="224"/>
      <c r="T450" s="224"/>
      <c r="U450" s="224"/>
      <c r="V450" s="224"/>
      <c r="W450" s="224"/>
      <c r="X450" s="224"/>
      <c r="Y450" s="224"/>
      <c r="Z450" s="224"/>
      <c r="AA450" s="224"/>
      <c r="AB450" s="224"/>
      <c r="AC450" s="224"/>
      <c r="AD450" s="224"/>
      <c r="AE450" s="224"/>
      <c r="AF450" s="224"/>
      <c r="AG450" s="224"/>
      <c r="AH450" s="224"/>
      <c r="AI450" s="224"/>
      <c r="AJ450" s="224"/>
      <c r="AK450" s="224"/>
      <c r="AL450" s="224"/>
      <c r="AM450" s="224"/>
      <c r="AN450" s="224"/>
      <c r="AO450" s="224"/>
      <c r="AP450" s="224"/>
      <c r="AQ450" s="224"/>
      <c r="AR450" s="224"/>
      <c r="AS450" s="224"/>
      <c r="AT450" s="224"/>
      <c r="AU450" s="224"/>
      <c r="AV450" s="224"/>
      <c r="AW450" s="224"/>
      <c r="AX450" s="224"/>
      <c r="AY450" s="224"/>
    </row>
    <row r="451" spans="1:51" ht="34.5" customHeight="1">
      <c r="A451" s="224"/>
      <c r="B451" s="264"/>
      <c r="C451" s="264"/>
      <c r="D451" s="269" t="s">
        <v>1583</v>
      </c>
      <c r="E451" s="269"/>
      <c r="F451" s="269"/>
      <c r="G451" s="269"/>
      <c r="H451" s="269"/>
      <c r="I451" s="269"/>
      <c r="J451" s="269"/>
      <c r="K451" s="269"/>
      <c r="L451" s="269"/>
      <c r="M451" s="269"/>
      <c r="N451" s="269" t="s">
        <v>1584</v>
      </c>
      <c r="O451" s="269"/>
      <c r="P451" s="269"/>
      <c r="Q451" s="269"/>
      <c r="R451" s="269"/>
      <c r="S451" s="269"/>
      <c r="T451" s="269"/>
      <c r="U451" s="269"/>
      <c r="V451" s="269"/>
      <c r="W451" s="269"/>
      <c r="X451" s="269"/>
      <c r="Y451" s="269"/>
      <c r="Z451" s="269"/>
      <c r="AA451" s="269"/>
      <c r="AB451" s="269"/>
      <c r="AC451" s="269"/>
      <c r="AD451" s="269"/>
      <c r="AE451" s="269"/>
      <c r="AF451" s="269"/>
      <c r="AG451" s="269"/>
      <c r="AH451" s="269"/>
      <c r="AI451" s="269"/>
      <c r="AJ451" s="269"/>
      <c r="AK451" s="269"/>
      <c r="AL451" s="297" t="s">
        <v>1585</v>
      </c>
      <c r="AM451" s="269"/>
      <c r="AN451" s="269"/>
      <c r="AO451" s="269"/>
      <c r="AP451" s="269"/>
      <c r="AQ451" s="269"/>
      <c r="AR451" s="269" t="s">
        <v>160</v>
      </c>
      <c r="AS451" s="269"/>
      <c r="AT451" s="269"/>
      <c r="AU451" s="269"/>
      <c r="AV451" s="269" t="s">
        <v>161</v>
      </c>
      <c r="AW451" s="269"/>
      <c r="AX451" s="269"/>
      <c r="AY451" s="224"/>
    </row>
    <row r="452" spans="1:51" ht="24" customHeight="1">
      <c r="A452" s="224"/>
      <c r="B452" s="264">
        <v>1</v>
      </c>
      <c r="C452" s="264">
        <v>1</v>
      </c>
      <c r="D452" s="1328" t="s">
        <v>387</v>
      </c>
      <c r="E452" s="1328"/>
      <c r="F452" s="1328"/>
      <c r="G452" s="1328"/>
      <c r="H452" s="1328"/>
      <c r="I452" s="1328"/>
      <c r="J452" s="1328"/>
      <c r="K452" s="1328"/>
      <c r="L452" s="1328"/>
      <c r="M452" s="1328"/>
      <c r="N452" s="1328" t="s">
        <v>386</v>
      </c>
      <c r="O452" s="1328"/>
      <c r="P452" s="1328"/>
      <c r="Q452" s="1328"/>
      <c r="R452" s="1328"/>
      <c r="S452" s="1328"/>
      <c r="T452" s="1328"/>
      <c r="U452" s="1328"/>
      <c r="V452" s="1328"/>
      <c r="W452" s="1328"/>
      <c r="X452" s="1328"/>
      <c r="Y452" s="1328"/>
      <c r="Z452" s="1328"/>
      <c r="AA452" s="1328"/>
      <c r="AB452" s="1328"/>
      <c r="AC452" s="1328"/>
      <c r="AD452" s="1328"/>
      <c r="AE452" s="1328"/>
      <c r="AF452" s="1328"/>
      <c r="AG452" s="1328"/>
      <c r="AH452" s="1328"/>
      <c r="AI452" s="1328"/>
      <c r="AJ452" s="1328"/>
      <c r="AK452" s="1328"/>
      <c r="AL452" s="267">
        <v>6.4</v>
      </c>
      <c r="AM452" s="266"/>
      <c r="AN452" s="266"/>
      <c r="AO452" s="266"/>
      <c r="AP452" s="266"/>
      <c r="AQ452" s="266"/>
      <c r="AR452" s="470" t="s">
        <v>1565</v>
      </c>
      <c r="AS452" s="470"/>
      <c r="AT452" s="470"/>
      <c r="AU452" s="470"/>
      <c r="AV452" s="470" t="s">
        <v>1565</v>
      </c>
      <c r="AW452" s="470"/>
      <c r="AX452" s="470"/>
      <c r="AY452" s="224"/>
    </row>
    <row r="453" spans="1:51" ht="24" customHeight="1">
      <c r="A453" s="224"/>
      <c r="B453" s="264">
        <v>2</v>
      </c>
      <c r="C453" s="264">
        <v>1</v>
      </c>
      <c r="D453" s="1328"/>
      <c r="E453" s="1328"/>
      <c r="F453" s="1328"/>
      <c r="G453" s="1328"/>
      <c r="H453" s="1328"/>
      <c r="I453" s="1328"/>
      <c r="J453" s="1328"/>
      <c r="K453" s="1328"/>
      <c r="L453" s="1328"/>
      <c r="M453" s="1328"/>
      <c r="N453" s="1328"/>
      <c r="O453" s="1328"/>
      <c r="P453" s="1328"/>
      <c r="Q453" s="1328"/>
      <c r="R453" s="1328"/>
      <c r="S453" s="1328"/>
      <c r="T453" s="1328"/>
      <c r="U453" s="1328"/>
      <c r="V453" s="1328"/>
      <c r="W453" s="1328"/>
      <c r="X453" s="1328"/>
      <c r="Y453" s="1328"/>
      <c r="Z453" s="1328"/>
      <c r="AA453" s="1328"/>
      <c r="AB453" s="1328"/>
      <c r="AC453" s="1328"/>
      <c r="AD453" s="1328"/>
      <c r="AE453" s="1328"/>
      <c r="AF453" s="1328"/>
      <c r="AG453" s="1328"/>
      <c r="AH453" s="1328"/>
      <c r="AI453" s="1328"/>
      <c r="AJ453" s="1328"/>
      <c r="AK453" s="1328"/>
      <c r="AL453" s="267"/>
      <c r="AM453" s="266"/>
      <c r="AN453" s="266"/>
      <c r="AO453" s="266"/>
      <c r="AP453" s="266"/>
      <c r="AQ453" s="266"/>
      <c r="AR453" s="470"/>
      <c r="AS453" s="470"/>
      <c r="AT453" s="470"/>
      <c r="AU453" s="470"/>
      <c r="AV453" s="470"/>
      <c r="AW453" s="470"/>
      <c r="AX453" s="470"/>
      <c r="AY453" s="224"/>
    </row>
    <row r="454" spans="1:51" ht="24" customHeight="1">
      <c r="A454" s="224"/>
      <c r="B454" s="264">
        <v>3</v>
      </c>
      <c r="C454" s="264">
        <v>1</v>
      </c>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266"/>
      <c r="AE454" s="266"/>
      <c r="AF454" s="266"/>
      <c r="AG454" s="266"/>
      <c r="AH454" s="266"/>
      <c r="AI454" s="266"/>
      <c r="AJ454" s="266"/>
      <c r="AK454" s="266"/>
      <c r="AL454" s="267"/>
      <c r="AM454" s="266"/>
      <c r="AN454" s="266"/>
      <c r="AO454" s="266"/>
      <c r="AP454" s="266"/>
      <c r="AQ454" s="266"/>
      <c r="AR454" s="266"/>
      <c r="AS454" s="266"/>
      <c r="AT454" s="266"/>
      <c r="AU454" s="266"/>
      <c r="AV454" s="266"/>
      <c r="AW454" s="266"/>
      <c r="AX454" s="266"/>
      <c r="AY454" s="224"/>
    </row>
    <row r="455" spans="1:51" ht="24" customHeight="1">
      <c r="A455" s="224"/>
      <c r="B455" s="264">
        <v>4</v>
      </c>
      <c r="C455" s="264">
        <v>1</v>
      </c>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c r="AA455" s="266"/>
      <c r="AB455" s="266"/>
      <c r="AC455" s="266"/>
      <c r="AD455" s="266"/>
      <c r="AE455" s="266"/>
      <c r="AF455" s="266"/>
      <c r="AG455" s="266"/>
      <c r="AH455" s="266"/>
      <c r="AI455" s="266"/>
      <c r="AJ455" s="266"/>
      <c r="AK455" s="266"/>
      <c r="AL455" s="267"/>
      <c r="AM455" s="266"/>
      <c r="AN455" s="266"/>
      <c r="AO455" s="266"/>
      <c r="AP455" s="266"/>
      <c r="AQ455" s="266"/>
      <c r="AR455" s="266"/>
      <c r="AS455" s="266"/>
      <c r="AT455" s="266"/>
      <c r="AU455" s="266"/>
      <c r="AV455" s="266"/>
      <c r="AW455" s="266"/>
      <c r="AX455" s="266"/>
      <c r="AY455" s="224"/>
    </row>
    <row r="456" spans="1:51" ht="24" customHeight="1">
      <c r="A456" s="224"/>
      <c r="B456" s="264">
        <v>5</v>
      </c>
      <c r="C456" s="264">
        <v>1</v>
      </c>
      <c r="D456" s="266"/>
      <c r="E456" s="266"/>
      <c r="F456" s="266"/>
      <c r="G456" s="266"/>
      <c r="H456" s="266"/>
      <c r="I456" s="266"/>
      <c r="J456" s="266"/>
      <c r="K456" s="266"/>
      <c r="L456" s="266"/>
      <c r="M456" s="266"/>
      <c r="N456" s="266"/>
      <c r="O456" s="266"/>
      <c r="P456" s="266"/>
      <c r="Q456" s="266"/>
      <c r="R456" s="266"/>
      <c r="S456" s="266"/>
      <c r="T456" s="266"/>
      <c r="U456" s="266"/>
      <c r="V456" s="266"/>
      <c r="W456" s="266"/>
      <c r="X456" s="266"/>
      <c r="Y456" s="266"/>
      <c r="Z456" s="266"/>
      <c r="AA456" s="266"/>
      <c r="AB456" s="266"/>
      <c r="AC456" s="266"/>
      <c r="AD456" s="266"/>
      <c r="AE456" s="266"/>
      <c r="AF456" s="266"/>
      <c r="AG456" s="266"/>
      <c r="AH456" s="266"/>
      <c r="AI456" s="266"/>
      <c r="AJ456" s="266"/>
      <c r="AK456" s="266"/>
      <c r="AL456" s="267"/>
      <c r="AM456" s="266"/>
      <c r="AN456" s="266"/>
      <c r="AO456" s="266"/>
      <c r="AP456" s="266"/>
      <c r="AQ456" s="266"/>
      <c r="AR456" s="266"/>
      <c r="AS456" s="266"/>
      <c r="AT456" s="266"/>
      <c r="AU456" s="266"/>
      <c r="AV456" s="266"/>
      <c r="AW456" s="266"/>
      <c r="AX456" s="266"/>
      <c r="AY456" s="224"/>
    </row>
    <row r="457" spans="1:51">
      <c r="A457" s="224"/>
      <c r="B457" s="224"/>
      <c r="C457" s="224"/>
      <c r="D457" s="224"/>
      <c r="E457" s="224"/>
      <c r="F457" s="224"/>
      <c r="G457" s="224"/>
      <c r="H457" s="224"/>
      <c r="I457" s="224"/>
      <c r="J457" s="224"/>
      <c r="K457" s="224"/>
      <c r="L457" s="224"/>
      <c r="M457" s="224"/>
      <c r="N457" s="224"/>
      <c r="O457" s="224"/>
      <c r="P457" s="224"/>
      <c r="Q457" s="224"/>
      <c r="R457" s="224"/>
      <c r="S457" s="224"/>
      <c r="T457" s="224"/>
      <c r="U457" s="224"/>
      <c r="V457" s="224"/>
      <c r="W457" s="224"/>
      <c r="X457" s="224"/>
      <c r="Y457" s="224"/>
      <c r="Z457" s="224"/>
      <c r="AA457" s="224"/>
      <c r="AB457" s="224"/>
      <c r="AC457" s="224"/>
      <c r="AD457" s="224"/>
      <c r="AE457" s="224"/>
      <c r="AF457" s="224"/>
      <c r="AG457" s="224"/>
      <c r="AH457" s="224"/>
      <c r="AI457" s="224"/>
      <c r="AJ457" s="224"/>
      <c r="AK457" s="224"/>
      <c r="AL457" s="224"/>
      <c r="AM457" s="224"/>
      <c r="AN457" s="224"/>
      <c r="AO457" s="224"/>
      <c r="AP457" s="224"/>
      <c r="AQ457" s="224"/>
      <c r="AR457" s="224"/>
      <c r="AS457" s="224"/>
      <c r="AT457" s="224"/>
      <c r="AU457" s="224"/>
      <c r="AV457" s="224"/>
      <c r="AW457" s="224"/>
      <c r="AX457" s="224"/>
      <c r="AY457" s="224"/>
    </row>
    <row r="458" spans="1:51" ht="23.25" hidden="1" customHeight="1">
      <c r="A458" s="224"/>
      <c r="B458" s="224" t="s">
        <v>165</v>
      </c>
      <c r="C458" s="224"/>
      <c r="D458" s="224"/>
      <c r="E458" s="224"/>
      <c r="F458" s="224"/>
      <c r="G458" s="224"/>
      <c r="H458" s="224"/>
      <c r="I458" s="224"/>
      <c r="J458" s="224"/>
      <c r="K458" s="224"/>
      <c r="L458" s="224"/>
      <c r="M458" s="224"/>
      <c r="N458" s="224"/>
      <c r="O458" s="224"/>
      <c r="P458" s="224"/>
      <c r="Q458" s="224"/>
      <c r="R458" s="224"/>
      <c r="S458" s="224"/>
      <c r="T458" s="224"/>
      <c r="U458" s="224"/>
      <c r="V458" s="224"/>
      <c r="W458" s="224"/>
      <c r="X458" s="224"/>
      <c r="Y458" s="224"/>
      <c r="Z458" s="224"/>
      <c r="AA458" s="224"/>
      <c r="AB458" s="224"/>
      <c r="AC458" s="224"/>
      <c r="AD458" s="224"/>
      <c r="AE458" s="224"/>
      <c r="AF458" s="224"/>
      <c r="AG458" s="224"/>
      <c r="AH458" s="224"/>
      <c r="AI458" s="224"/>
      <c r="AJ458" s="224"/>
      <c r="AK458" s="224"/>
      <c r="AL458" s="224"/>
      <c r="AM458" s="224"/>
      <c r="AN458" s="224"/>
      <c r="AO458" s="224"/>
      <c r="AP458" s="224"/>
      <c r="AQ458" s="224"/>
      <c r="AR458" s="224"/>
      <c r="AS458" s="224"/>
      <c r="AT458" s="224"/>
      <c r="AU458" s="224"/>
      <c r="AV458" s="224"/>
      <c r="AW458" s="224"/>
      <c r="AX458" s="224"/>
      <c r="AY458" s="224"/>
    </row>
    <row r="459" spans="1:51" ht="36" hidden="1" customHeight="1">
      <c r="A459" s="224"/>
      <c r="B459" s="269" t="s">
        <v>166</v>
      </c>
      <c r="C459" s="269"/>
      <c r="D459" s="269"/>
      <c r="E459" s="269"/>
      <c r="F459" s="269"/>
      <c r="G459" s="269"/>
      <c r="H459" s="269"/>
      <c r="I459" s="469"/>
      <c r="J459" s="469"/>
      <c r="K459" s="469"/>
      <c r="L459" s="469"/>
      <c r="M459" s="469"/>
      <c r="N459" s="469"/>
      <c r="O459" s="469"/>
      <c r="P459" s="469"/>
      <c r="Q459" s="469"/>
      <c r="R459" s="469"/>
      <c r="S459" s="469"/>
      <c r="T459" s="469"/>
      <c r="U459" s="469"/>
      <c r="V459" s="469"/>
      <c r="W459" s="469"/>
      <c r="X459" s="469"/>
      <c r="Y459" s="469"/>
      <c r="Z459" s="224"/>
      <c r="AA459" s="224"/>
      <c r="AB459" s="224"/>
      <c r="AC459" s="224"/>
      <c r="AD459" s="224"/>
      <c r="AE459" s="224"/>
      <c r="AF459" s="224"/>
      <c r="AG459" s="224"/>
      <c r="AH459" s="224"/>
      <c r="AI459" s="224"/>
      <c r="AJ459" s="224"/>
      <c r="AK459" s="224"/>
      <c r="AL459" s="224"/>
      <c r="AM459" s="224"/>
      <c r="AN459" s="224"/>
      <c r="AO459" s="224"/>
      <c r="AP459" s="224"/>
      <c r="AQ459" s="224"/>
      <c r="AR459" s="224"/>
      <c r="AS459" s="224"/>
      <c r="AT459" s="224"/>
      <c r="AU459" s="224"/>
      <c r="AV459" s="224"/>
      <c r="AW459" s="224"/>
      <c r="AX459" s="224"/>
      <c r="AY459" s="224"/>
    </row>
    <row r="460" spans="1:51" ht="36" hidden="1" customHeight="1">
      <c r="A460" s="224"/>
      <c r="B460" s="760" t="s">
        <v>167</v>
      </c>
      <c r="C460" s="756"/>
      <c r="D460" s="756"/>
      <c r="E460" s="756"/>
      <c r="F460" s="756"/>
      <c r="G460" s="756"/>
      <c r="H460" s="757"/>
      <c r="I460" s="382" t="s">
        <v>1586</v>
      </c>
      <c r="J460" s="368"/>
      <c r="K460" s="368"/>
      <c r="L460" s="368"/>
      <c r="M460" s="381"/>
      <c r="N460" s="755" t="s">
        <v>169</v>
      </c>
      <c r="O460" s="756"/>
      <c r="P460" s="756"/>
      <c r="Q460" s="756"/>
      <c r="R460" s="756"/>
      <c r="S460" s="756"/>
      <c r="T460" s="757"/>
      <c r="U460" s="382" t="s">
        <v>1586</v>
      </c>
      <c r="V460" s="368"/>
      <c r="W460" s="368"/>
      <c r="X460" s="368"/>
      <c r="Y460" s="381"/>
      <c r="Z460" s="755" t="s">
        <v>170</v>
      </c>
      <c r="AA460" s="756"/>
      <c r="AB460" s="756"/>
      <c r="AC460" s="756"/>
      <c r="AD460" s="756"/>
      <c r="AE460" s="756"/>
      <c r="AF460" s="757"/>
      <c r="AG460" s="382" t="s">
        <v>1586</v>
      </c>
      <c r="AH460" s="368"/>
      <c r="AI460" s="368"/>
      <c r="AJ460" s="368"/>
      <c r="AK460" s="381"/>
      <c r="AL460" s="755" t="s">
        <v>171</v>
      </c>
      <c r="AM460" s="756"/>
      <c r="AN460" s="756"/>
      <c r="AO460" s="756"/>
      <c r="AP460" s="756"/>
      <c r="AQ460" s="756"/>
      <c r="AR460" s="757"/>
      <c r="AS460" s="382" t="s">
        <v>1586</v>
      </c>
      <c r="AT460" s="368"/>
      <c r="AU460" s="368"/>
      <c r="AV460" s="368"/>
      <c r="AW460" s="381"/>
      <c r="AX460" s="224"/>
      <c r="AY460" s="224"/>
    </row>
    <row r="461" spans="1:51" ht="36" hidden="1" customHeight="1">
      <c r="A461" s="224"/>
      <c r="B461" s="755" t="s">
        <v>172</v>
      </c>
      <c r="C461" s="756"/>
      <c r="D461" s="756"/>
      <c r="E461" s="756"/>
      <c r="F461" s="756"/>
      <c r="G461" s="756"/>
      <c r="H461" s="757"/>
      <c r="I461" s="758"/>
      <c r="J461" s="662"/>
      <c r="K461" s="662"/>
      <c r="L461" s="662"/>
      <c r="M461" s="759"/>
      <c r="N461" s="755" t="s">
        <v>173</v>
      </c>
      <c r="O461" s="756"/>
      <c r="P461" s="756"/>
      <c r="Q461" s="756"/>
      <c r="R461" s="756"/>
      <c r="S461" s="756"/>
      <c r="T461" s="757"/>
      <c r="U461" s="758"/>
      <c r="V461" s="662"/>
      <c r="W461" s="662"/>
      <c r="X461" s="662"/>
      <c r="Y461" s="759"/>
      <c r="Z461" s="755" t="s">
        <v>174</v>
      </c>
      <c r="AA461" s="756"/>
      <c r="AB461" s="756"/>
      <c r="AC461" s="756"/>
      <c r="AD461" s="756"/>
      <c r="AE461" s="756"/>
      <c r="AF461" s="757"/>
      <c r="AG461" s="758"/>
      <c r="AH461" s="662"/>
      <c r="AI461" s="662"/>
      <c r="AJ461" s="662"/>
      <c r="AK461" s="759"/>
      <c r="AL461" s="760" t="s">
        <v>175</v>
      </c>
      <c r="AM461" s="756"/>
      <c r="AN461" s="756"/>
      <c r="AO461" s="756"/>
      <c r="AP461" s="756"/>
      <c r="AQ461" s="756"/>
      <c r="AR461" s="757"/>
      <c r="AS461" s="758"/>
      <c r="AT461" s="662"/>
      <c r="AU461" s="662"/>
      <c r="AV461" s="662"/>
      <c r="AW461" s="759"/>
      <c r="AX461" s="224"/>
      <c r="AY461" s="224"/>
    </row>
    <row r="462" spans="1:51">
      <c r="A462" s="224"/>
      <c r="B462" s="224"/>
      <c r="C462" s="224" t="s">
        <v>385</v>
      </c>
      <c r="D462" s="224"/>
      <c r="E462" s="224"/>
      <c r="F462" s="224"/>
      <c r="G462" s="224"/>
      <c r="H462" s="224"/>
      <c r="I462" s="224"/>
      <c r="J462" s="224"/>
      <c r="K462" s="224"/>
      <c r="L462" s="224"/>
      <c r="M462" s="224"/>
      <c r="N462" s="224"/>
      <c r="O462" s="224"/>
      <c r="P462" s="224"/>
      <c r="Q462" s="224"/>
      <c r="R462" s="224"/>
      <c r="S462" s="224"/>
      <c r="T462" s="224"/>
      <c r="U462" s="224"/>
      <c r="V462" s="224"/>
      <c r="W462" s="224"/>
      <c r="X462" s="224"/>
      <c r="Y462" s="224"/>
      <c r="Z462" s="224"/>
      <c r="AA462" s="224"/>
      <c r="AB462" s="224"/>
      <c r="AC462" s="224"/>
      <c r="AD462" s="224"/>
      <c r="AE462" s="224"/>
      <c r="AF462" s="224"/>
      <c r="AG462" s="224"/>
      <c r="AH462" s="224"/>
      <c r="AI462" s="224"/>
      <c r="AJ462" s="224"/>
      <c r="AK462" s="224"/>
      <c r="AL462" s="224"/>
      <c r="AM462" s="224"/>
      <c r="AN462" s="224"/>
      <c r="AO462" s="224"/>
      <c r="AP462" s="224"/>
      <c r="AQ462" s="224"/>
      <c r="AR462" s="224"/>
      <c r="AS462" s="224"/>
      <c r="AT462" s="224"/>
      <c r="AU462" s="224"/>
      <c r="AV462" s="224"/>
      <c r="AW462" s="224"/>
      <c r="AX462" s="224"/>
      <c r="AY462" s="224"/>
    </row>
    <row r="463" spans="1:51" ht="34.5" customHeight="1">
      <c r="A463" s="224"/>
      <c r="B463" s="264"/>
      <c r="C463" s="264"/>
      <c r="D463" s="269" t="s">
        <v>1583</v>
      </c>
      <c r="E463" s="269"/>
      <c r="F463" s="269"/>
      <c r="G463" s="269"/>
      <c r="H463" s="269"/>
      <c r="I463" s="269"/>
      <c r="J463" s="269"/>
      <c r="K463" s="269"/>
      <c r="L463" s="269"/>
      <c r="M463" s="269"/>
      <c r="N463" s="269" t="s">
        <v>1584</v>
      </c>
      <c r="O463" s="269"/>
      <c r="P463" s="269"/>
      <c r="Q463" s="269"/>
      <c r="R463" s="269"/>
      <c r="S463" s="269"/>
      <c r="T463" s="269"/>
      <c r="U463" s="269"/>
      <c r="V463" s="269"/>
      <c r="W463" s="269"/>
      <c r="X463" s="269"/>
      <c r="Y463" s="269"/>
      <c r="Z463" s="269"/>
      <c r="AA463" s="269"/>
      <c r="AB463" s="269"/>
      <c r="AC463" s="269"/>
      <c r="AD463" s="269"/>
      <c r="AE463" s="269"/>
      <c r="AF463" s="269"/>
      <c r="AG463" s="269"/>
      <c r="AH463" s="269"/>
      <c r="AI463" s="269"/>
      <c r="AJ463" s="269"/>
      <c r="AK463" s="269"/>
      <c r="AL463" s="297" t="s">
        <v>1585</v>
      </c>
      <c r="AM463" s="269"/>
      <c r="AN463" s="269"/>
      <c r="AO463" s="269"/>
      <c r="AP463" s="269"/>
      <c r="AQ463" s="269"/>
      <c r="AR463" s="269" t="s">
        <v>160</v>
      </c>
      <c r="AS463" s="269"/>
      <c r="AT463" s="269"/>
      <c r="AU463" s="269"/>
      <c r="AV463" s="269" t="s">
        <v>161</v>
      </c>
      <c r="AW463" s="269"/>
      <c r="AX463" s="269"/>
      <c r="AY463" s="224"/>
    </row>
    <row r="464" spans="1:51" ht="24" customHeight="1">
      <c r="A464" s="224"/>
      <c r="B464" s="264">
        <v>1</v>
      </c>
      <c r="C464" s="264">
        <v>1</v>
      </c>
      <c r="D464" s="1328" t="s">
        <v>384</v>
      </c>
      <c r="E464" s="1328"/>
      <c r="F464" s="1328"/>
      <c r="G464" s="1328"/>
      <c r="H464" s="1328"/>
      <c r="I464" s="1328"/>
      <c r="J464" s="1328"/>
      <c r="K464" s="1328"/>
      <c r="L464" s="1328"/>
      <c r="M464" s="1328"/>
      <c r="N464" s="1407" t="s">
        <v>383</v>
      </c>
      <c r="O464" s="1407"/>
      <c r="P464" s="1407"/>
      <c r="Q464" s="1407"/>
      <c r="R464" s="1407"/>
      <c r="S464" s="1407"/>
      <c r="T464" s="1407"/>
      <c r="U464" s="1407"/>
      <c r="V464" s="1407"/>
      <c r="W464" s="1407"/>
      <c r="X464" s="1407"/>
      <c r="Y464" s="1407"/>
      <c r="Z464" s="1407"/>
      <c r="AA464" s="1407"/>
      <c r="AB464" s="1407"/>
      <c r="AC464" s="1407"/>
      <c r="AD464" s="1407"/>
      <c r="AE464" s="1407"/>
      <c r="AF464" s="1407"/>
      <c r="AG464" s="1407"/>
      <c r="AH464" s="1407"/>
      <c r="AI464" s="1407"/>
      <c r="AJ464" s="1407"/>
      <c r="AK464" s="1407"/>
      <c r="AL464" s="1345">
        <v>0.2</v>
      </c>
      <c r="AM464" s="1328"/>
      <c r="AN464" s="1328"/>
      <c r="AO464" s="1328"/>
      <c r="AP464" s="1328"/>
      <c r="AQ464" s="1328"/>
      <c r="AR464" s="1109" t="s">
        <v>1565</v>
      </c>
      <c r="AS464" s="1109"/>
      <c r="AT464" s="1109"/>
      <c r="AU464" s="1109"/>
      <c r="AV464" s="1109" t="s">
        <v>1565</v>
      </c>
      <c r="AW464" s="1109"/>
      <c r="AX464" s="1109"/>
      <c r="AY464" s="224"/>
    </row>
    <row r="465" spans="1:51" ht="24" customHeight="1">
      <c r="A465" s="224"/>
      <c r="B465" s="264">
        <v>2</v>
      </c>
      <c r="C465" s="264">
        <v>1</v>
      </c>
      <c r="D465" s="1328"/>
      <c r="E465" s="1328"/>
      <c r="F465" s="1328"/>
      <c r="G465" s="1328"/>
      <c r="H465" s="1328"/>
      <c r="I465" s="1328"/>
      <c r="J465" s="1328"/>
      <c r="K465" s="1328"/>
      <c r="L465" s="1328"/>
      <c r="M465" s="1328"/>
      <c r="N465" s="1344"/>
      <c r="O465" s="1344"/>
      <c r="P465" s="1344"/>
      <c r="Q465" s="1344"/>
      <c r="R465" s="1344"/>
      <c r="S465" s="1344"/>
      <c r="T465" s="1344"/>
      <c r="U465" s="1344"/>
      <c r="V465" s="1344"/>
      <c r="W465" s="1344"/>
      <c r="X465" s="1344"/>
      <c r="Y465" s="1344"/>
      <c r="Z465" s="1344"/>
      <c r="AA465" s="1344"/>
      <c r="AB465" s="1344"/>
      <c r="AC465" s="1344"/>
      <c r="AD465" s="1344"/>
      <c r="AE465" s="1344"/>
      <c r="AF465" s="1344"/>
      <c r="AG465" s="1344"/>
      <c r="AH465" s="1344"/>
      <c r="AI465" s="1344"/>
      <c r="AJ465" s="1344"/>
      <c r="AK465" s="1344"/>
      <c r="AL465" s="1345"/>
      <c r="AM465" s="1328"/>
      <c r="AN465" s="1328"/>
      <c r="AO465" s="1328"/>
      <c r="AP465" s="1328"/>
      <c r="AQ465" s="1328"/>
      <c r="AR465" s="1109"/>
      <c r="AS465" s="1109"/>
      <c r="AT465" s="1109"/>
      <c r="AU465" s="1109"/>
      <c r="AV465" s="1109"/>
      <c r="AW465" s="1109"/>
      <c r="AX465" s="1109"/>
      <c r="AY465" s="224"/>
    </row>
    <row r="466" spans="1:51" ht="24" customHeight="1">
      <c r="A466" s="224"/>
      <c r="B466" s="264">
        <v>3</v>
      </c>
      <c r="C466" s="264">
        <v>1</v>
      </c>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66"/>
      <c r="AE466" s="266"/>
      <c r="AF466" s="266"/>
      <c r="AG466" s="266"/>
      <c r="AH466" s="266"/>
      <c r="AI466" s="266"/>
      <c r="AJ466" s="266"/>
      <c r="AK466" s="266"/>
      <c r="AL466" s="267"/>
      <c r="AM466" s="266"/>
      <c r="AN466" s="266"/>
      <c r="AO466" s="266"/>
      <c r="AP466" s="266"/>
      <c r="AQ466" s="266"/>
      <c r="AR466" s="266"/>
      <c r="AS466" s="266"/>
      <c r="AT466" s="266"/>
      <c r="AU466" s="266"/>
      <c r="AV466" s="266"/>
      <c r="AW466" s="266"/>
      <c r="AX466" s="266"/>
      <c r="AY466" s="224"/>
    </row>
    <row r="467" spans="1:51" ht="24" customHeight="1">
      <c r="A467" s="224"/>
      <c r="B467" s="264">
        <v>4</v>
      </c>
      <c r="C467" s="264">
        <v>1</v>
      </c>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66"/>
      <c r="AE467" s="266"/>
      <c r="AF467" s="266"/>
      <c r="AG467" s="266"/>
      <c r="AH467" s="266"/>
      <c r="AI467" s="266"/>
      <c r="AJ467" s="266"/>
      <c r="AK467" s="266"/>
      <c r="AL467" s="267"/>
      <c r="AM467" s="266"/>
      <c r="AN467" s="266"/>
      <c r="AO467" s="266"/>
      <c r="AP467" s="266"/>
      <c r="AQ467" s="266"/>
      <c r="AR467" s="266"/>
      <c r="AS467" s="266"/>
      <c r="AT467" s="266"/>
      <c r="AU467" s="266"/>
      <c r="AV467" s="266"/>
      <c r="AW467" s="266"/>
      <c r="AX467" s="266"/>
      <c r="AY467" s="224"/>
    </row>
    <row r="468" spans="1:51" ht="24" customHeight="1">
      <c r="A468" s="224"/>
      <c r="B468" s="264">
        <v>5</v>
      </c>
      <c r="C468" s="264">
        <v>1</v>
      </c>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66"/>
      <c r="AE468" s="266"/>
      <c r="AF468" s="266"/>
      <c r="AG468" s="266"/>
      <c r="AH468" s="266"/>
      <c r="AI468" s="266"/>
      <c r="AJ468" s="266"/>
      <c r="AK468" s="266"/>
      <c r="AL468" s="267"/>
      <c r="AM468" s="266"/>
      <c r="AN468" s="266"/>
      <c r="AO468" s="266"/>
      <c r="AP468" s="266"/>
      <c r="AQ468" s="266"/>
      <c r="AR468" s="266"/>
      <c r="AS468" s="266"/>
      <c r="AT468" s="266"/>
      <c r="AU468" s="266"/>
      <c r="AV468" s="266"/>
      <c r="AW468" s="266"/>
      <c r="AX468" s="266"/>
      <c r="AY468" s="224"/>
    </row>
    <row r="469" spans="1:51">
      <c r="A469" s="224"/>
      <c r="B469" s="224"/>
      <c r="C469" s="224"/>
      <c r="D469" s="224"/>
      <c r="E469" s="224"/>
      <c r="F469" s="224"/>
      <c r="G469" s="224"/>
      <c r="H469" s="224"/>
      <c r="I469" s="224"/>
      <c r="J469" s="224"/>
      <c r="K469" s="224"/>
      <c r="L469" s="224"/>
      <c r="M469" s="224"/>
      <c r="N469" s="224"/>
      <c r="O469" s="224"/>
      <c r="P469" s="224"/>
      <c r="Q469" s="224"/>
      <c r="R469" s="224"/>
      <c r="S469" s="224"/>
      <c r="T469" s="224"/>
      <c r="U469" s="224"/>
      <c r="V469" s="224"/>
      <c r="W469" s="224"/>
      <c r="X469" s="224"/>
      <c r="Y469" s="224"/>
      <c r="Z469" s="224"/>
      <c r="AA469" s="224"/>
      <c r="AB469" s="224"/>
      <c r="AC469" s="224"/>
      <c r="AD469" s="224"/>
      <c r="AE469" s="224"/>
      <c r="AF469" s="224"/>
      <c r="AG469" s="224"/>
      <c r="AH469" s="224"/>
      <c r="AI469" s="224"/>
      <c r="AJ469" s="224"/>
      <c r="AK469" s="224"/>
      <c r="AL469" s="224"/>
      <c r="AM469" s="224"/>
      <c r="AN469" s="224"/>
      <c r="AO469" s="224"/>
      <c r="AP469" s="224"/>
      <c r="AQ469" s="224"/>
      <c r="AR469" s="224"/>
      <c r="AS469" s="224"/>
      <c r="AT469" s="224"/>
      <c r="AU469" s="224"/>
      <c r="AV469" s="224"/>
      <c r="AW469" s="224"/>
      <c r="AX469" s="224"/>
      <c r="AY469" s="224"/>
    </row>
    <row r="470" spans="1:51" ht="21.75" customHeight="1" thickBot="1">
      <c r="A470" s="224"/>
      <c r="B470" s="224"/>
      <c r="C470" s="224"/>
      <c r="D470" s="224"/>
      <c r="E470" s="224"/>
      <c r="F470" s="224"/>
      <c r="G470" s="224"/>
      <c r="H470" s="224"/>
      <c r="I470" s="224"/>
      <c r="J470" s="224"/>
      <c r="K470" s="224"/>
      <c r="L470" s="224"/>
      <c r="M470" s="224"/>
      <c r="N470" s="224"/>
      <c r="O470" s="224"/>
      <c r="P470" s="224"/>
      <c r="Q470" s="224"/>
      <c r="R470" s="224"/>
      <c r="S470" s="224"/>
      <c r="T470" s="224"/>
      <c r="U470" s="224"/>
      <c r="V470" s="224"/>
      <c r="W470" s="224"/>
      <c r="X470" s="224"/>
      <c r="Y470" s="224"/>
      <c r="Z470" s="224"/>
      <c r="AA470" s="224"/>
      <c r="AB470" s="224"/>
      <c r="AC470" s="224"/>
      <c r="AD470" s="224"/>
      <c r="AE470" s="224"/>
      <c r="AF470" s="224"/>
      <c r="AG470" s="224"/>
      <c r="AH470" s="224"/>
      <c r="AI470" s="224"/>
      <c r="AJ470" s="224"/>
      <c r="AK470" s="271"/>
      <c r="AL470" s="271"/>
      <c r="AM470" s="271"/>
      <c r="AN470" s="271"/>
      <c r="AO470" s="271"/>
      <c r="AP470" s="271"/>
      <c r="AQ470" s="271"/>
      <c r="AR470" s="810" t="s">
        <v>113</v>
      </c>
      <c r="AS470" s="810"/>
      <c r="AT470" s="810"/>
      <c r="AU470" s="810"/>
      <c r="AV470" s="810"/>
      <c r="AW470" s="810"/>
      <c r="AX470" s="810"/>
      <c r="AY470" s="810"/>
    </row>
    <row r="471" spans="1:51" ht="21" customHeight="1">
      <c r="A471" s="224"/>
      <c r="B471" s="275" t="s">
        <v>114</v>
      </c>
      <c r="C471" s="276"/>
      <c r="D471" s="276"/>
      <c r="E471" s="276"/>
      <c r="F471" s="276"/>
      <c r="G471" s="276"/>
      <c r="H471" s="277" t="s">
        <v>371</v>
      </c>
      <c r="I471" s="278"/>
      <c r="J471" s="278"/>
      <c r="K471" s="278"/>
      <c r="L471" s="278"/>
      <c r="M471" s="278"/>
      <c r="N471" s="278"/>
      <c r="O471" s="278"/>
      <c r="P471" s="278"/>
      <c r="Q471" s="278"/>
      <c r="R471" s="278"/>
      <c r="S471" s="278"/>
      <c r="T471" s="278"/>
      <c r="U471" s="278"/>
      <c r="V471" s="278"/>
      <c r="W471" s="278"/>
      <c r="X471" s="278"/>
      <c r="Y471" s="278"/>
      <c r="Z471" s="279" t="s">
        <v>1571</v>
      </c>
      <c r="AA471" s="280"/>
      <c r="AB471" s="280"/>
      <c r="AC471" s="280"/>
      <c r="AD471" s="280"/>
      <c r="AE471" s="281"/>
      <c r="AF471" s="826" t="s">
        <v>336</v>
      </c>
      <c r="AG471" s="826"/>
      <c r="AH471" s="826"/>
      <c r="AI471" s="826"/>
      <c r="AJ471" s="826"/>
      <c r="AK471" s="826"/>
      <c r="AL471" s="826"/>
      <c r="AM471" s="826"/>
      <c r="AN471" s="826"/>
      <c r="AO471" s="826"/>
      <c r="AP471" s="826"/>
      <c r="AQ471" s="832"/>
      <c r="AR471" s="283" t="s">
        <v>6</v>
      </c>
      <c r="AS471" s="282"/>
      <c r="AT471" s="282"/>
      <c r="AU471" s="282"/>
      <c r="AV471" s="282"/>
      <c r="AW471" s="282"/>
      <c r="AX471" s="282"/>
      <c r="AY471" s="284"/>
    </row>
    <row r="472" spans="1:51" ht="28.15" customHeight="1">
      <c r="A472" s="224"/>
      <c r="B472" s="285" t="s">
        <v>7</v>
      </c>
      <c r="C472" s="286"/>
      <c r="D472" s="286"/>
      <c r="E472" s="286"/>
      <c r="F472" s="286"/>
      <c r="G472" s="287"/>
      <c r="H472" s="1392" t="s">
        <v>357</v>
      </c>
      <c r="I472" s="1393"/>
      <c r="J472" s="1393"/>
      <c r="K472" s="1393"/>
      <c r="L472" s="1393"/>
      <c r="M472" s="1393"/>
      <c r="N472" s="1393"/>
      <c r="O472" s="1393"/>
      <c r="P472" s="1393"/>
      <c r="Q472" s="1393"/>
      <c r="R472" s="1393"/>
      <c r="S472" s="1393"/>
      <c r="T472" s="1393"/>
      <c r="U472" s="1393"/>
      <c r="V472" s="1393"/>
      <c r="W472" s="801"/>
      <c r="X472" s="801"/>
      <c r="Y472" s="801"/>
      <c r="Z472" s="291" t="s">
        <v>8</v>
      </c>
      <c r="AA472" s="292"/>
      <c r="AB472" s="292"/>
      <c r="AC472" s="292"/>
      <c r="AD472" s="292"/>
      <c r="AE472" s="293"/>
      <c r="AF472" s="816" t="s">
        <v>334</v>
      </c>
      <c r="AG472" s="816"/>
      <c r="AH472" s="816"/>
      <c r="AI472" s="816"/>
      <c r="AJ472" s="816"/>
      <c r="AK472" s="816"/>
      <c r="AL472" s="816"/>
      <c r="AM472" s="816"/>
      <c r="AN472" s="816"/>
      <c r="AO472" s="816"/>
      <c r="AP472" s="816"/>
      <c r="AQ472" s="817"/>
      <c r="AR472" s="818" t="s">
        <v>333</v>
      </c>
      <c r="AS472" s="819"/>
      <c r="AT472" s="819"/>
      <c r="AU472" s="819"/>
      <c r="AV472" s="819"/>
      <c r="AW472" s="819"/>
      <c r="AX472" s="819"/>
      <c r="AY472" s="820"/>
    </row>
    <row r="473" spans="1:51" ht="30.75" customHeight="1">
      <c r="A473" s="224"/>
      <c r="B473" s="361" t="s">
        <v>11</v>
      </c>
      <c r="C473" s="362"/>
      <c r="D473" s="362"/>
      <c r="E473" s="362"/>
      <c r="F473" s="362"/>
      <c r="G473" s="362"/>
      <c r="H473" s="800" t="s">
        <v>12</v>
      </c>
      <c r="I473" s="801"/>
      <c r="J473" s="801"/>
      <c r="K473" s="801"/>
      <c r="L473" s="801"/>
      <c r="M473" s="801"/>
      <c r="N473" s="801"/>
      <c r="O473" s="801"/>
      <c r="P473" s="801"/>
      <c r="Q473" s="801"/>
      <c r="R473" s="801"/>
      <c r="S473" s="801"/>
      <c r="T473" s="801"/>
      <c r="U473" s="801"/>
      <c r="V473" s="801"/>
      <c r="W473" s="801"/>
      <c r="X473" s="801"/>
      <c r="Y473" s="801"/>
      <c r="Z473" s="364" t="s">
        <v>13</v>
      </c>
      <c r="AA473" s="365"/>
      <c r="AB473" s="365"/>
      <c r="AC473" s="365"/>
      <c r="AD473" s="365"/>
      <c r="AE473" s="366"/>
      <c r="AF473" s="828" t="s">
        <v>332</v>
      </c>
      <c r="AG473" s="828"/>
      <c r="AH473" s="828"/>
      <c r="AI473" s="828"/>
      <c r="AJ473" s="828"/>
      <c r="AK473" s="828"/>
      <c r="AL473" s="828"/>
      <c r="AM473" s="828"/>
      <c r="AN473" s="828"/>
      <c r="AO473" s="828"/>
      <c r="AP473" s="828"/>
      <c r="AQ473" s="828"/>
      <c r="AR473" s="801"/>
      <c r="AS473" s="801"/>
      <c r="AT473" s="801"/>
      <c r="AU473" s="801"/>
      <c r="AV473" s="801"/>
      <c r="AW473" s="801"/>
      <c r="AX473" s="801"/>
      <c r="AY473" s="829"/>
    </row>
    <row r="474" spans="1:51" ht="18" customHeight="1">
      <c r="A474" s="224"/>
      <c r="B474" s="370" t="s">
        <v>15</v>
      </c>
      <c r="C474" s="371"/>
      <c r="D474" s="371"/>
      <c r="E474" s="371"/>
      <c r="F474" s="371"/>
      <c r="G474" s="371"/>
      <c r="H474" s="925" t="s">
        <v>331</v>
      </c>
      <c r="I474" s="375"/>
      <c r="J474" s="375"/>
      <c r="K474" s="375"/>
      <c r="L474" s="375"/>
      <c r="M474" s="375"/>
      <c r="N474" s="375"/>
      <c r="O474" s="375"/>
      <c r="P474" s="375"/>
      <c r="Q474" s="375"/>
      <c r="R474" s="375"/>
      <c r="S474" s="375"/>
      <c r="T474" s="375"/>
      <c r="U474" s="375"/>
      <c r="V474" s="375"/>
      <c r="W474" s="376"/>
      <c r="X474" s="376"/>
      <c r="Y474" s="376"/>
      <c r="Z474" s="380" t="s">
        <v>1572</v>
      </c>
      <c r="AA474" s="368"/>
      <c r="AB474" s="368"/>
      <c r="AC474" s="368"/>
      <c r="AD474" s="368"/>
      <c r="AE474" s="381"/>
      <c r="AF474" s="1385" t="s">
        <v>382</v>
      </c>
      <c r="AG474" s="507"/>
      <c r="AH474" s="507"/>
      <c r="AI474" s="507"/>
      <c r="AJ474" s="507"/>
      <c r="AK474" s="507"/>
      <c r="AL474" s="507"/>
      <c r="AM474" s="507"/>
      <c r="AN474" s="507"/>
      <c r="AO474" s="507"/>
      <c r="AP474" s="507"/>
      <c r="AQ474" s="507"/>
      <c r="AR474" s="507"/>
      <c r="AS474" s="507"/>
      <c r="AT474" s="507"/>
      <c r="AU474" s="507"/>
      <c r="AV474" s="507"/>
      <c r="AW474" s="507"/>
      <c r="AX474" s="507"/>
      <c r="AY474" s="1386"/>
    </row>
    <row r="475" spans="1:51" ht="24" customHeight="1">
      <c r="A475" s="224"/>
      <c r="B475" s="372"/>
      <c r="C475" s="373"/>
      <c r="D475" s="373"/>
      <c r="E475" s="373"/>
      <c r="F475" s="373"/>
      <c r="G475" s="373"/>
      <c r="H475" s="377"/>
      <c r="I475" s="378"/>
      <c r="J475" s="378"/>
      <c r="K475" s="378"/>
      <c r="L475" s="378"/>
      <c r="M475" s="378"/>
      <c r="N475" s="378"/>
      <c r="O475" s="378"/>
      <c r="P475" s="378"/>
      <c r="Q475" s="378"/>
      <c r="R475" s="378"/>
      <c r="S475" s="378"/>
      <c r="T475" s="378"/>
      <c r="U475" s="378"/>
      <c r="V475" s="378"/>
      <c r="W475" s="379"/>
      <c r="X475" s="379"/>
      <c r="Y475" s="379"/>
      <c r="Z475" s="382"/>
      <c r="AA475" s="368"/>
      <c r="AB475" s="368"/>
      <c r="AC475" s="368"/>
      <c r="AD475" s="368"/>
      <c r="AE475" s="381"/>
      <c r="AF475" s="510"/>
      <c r="AG475" s="510"/>
      <c r="AH475" s="510"/>
      <c r="AI475" s="510"/>
      <c r="AJ475" s="510"/>
      <c r="AK475" s="510"/>
      <c r="AL475" s="510"/>
      <c r="AM475" s="510"/>
      <c r="AN475" s="510"/>
      <c r="AO475" s="510"/>
      <c r="AP475" s="510"/>
      <c r="AQ475" s="510"/>
      <c r="AR475" s="510"/>
      <c r="AS475" s="510"/>
      <c r="AT475" s="510"/>
      <c r="AU475" s="510"/>
      <c r="AV475" s="510"/>
      <c r="AW475" s="510"/>
      <c r="AX475" s="510"/>
      <c r="AY475" s="1387"/>
    </row>
    <row r="476" spans="1:51" ht="29.25" customHeight="1">
      <c r="A476" s="224"/>
      <c r="B476" s="298" t="s">
        <v>22</v>
      </c>
      <c r="C476" s="299"/>
      <c r="D476" s="299"/>
      <c r="E476" s="299"/>
      <c r="F476" s="299"/>
      <c r="G476" s="303"/>
      <c r="H476" s="304" t="s">
        <v>381</v>
      </c>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305"/>
      <c r="AE476" s="305"/>
      <c r="AF476" s="305"/>
      <c r="AG476" s="305"/>
      <c r="AH476" s="305"/>
      <c r="AI476" s="305"/>
      <c r="AJ476" s="305"/>
      <c r="AK476" s="305"/>
      <c r="AL476" s="305"/>
      <c r="AM476" s="305"/>
      <c r="AN476" s="305"/>
      <c r="AO476" s="305"/>
      <c r="AP476" s="305"/>
      <c r="AQ476" s="305"/>
      <c r="AR476" s="305"/>
      <c r="AS476" s="305"/>
      <c r="AT476" s="305"/>
      <c r="AU476" s="305"/>
      <c r="AV476" s="305"/>
      <c r="AW476" s="305"/>
      <c r="AX476" s="305"/>
      <c r="AY476" s="306"/>
    </row>
    <row r="477" spans="1:51" ht="21" customHeight="1">
      <c r="A477" s="224"/>
      <c r="B477" s="391" t="s">
        <v>24</v>
      </c>
      <c r="C477" s="392"/>
      <c r="D477" s="392"/>
      <c r="E477" s="392"/>
      <c r="F477" s="392"/>
      <c r="G477" s="393"/>
      <c r="H477" s="400"/>
      <c r="I477" s="401"/>
      <c r="J477" s="401"/>
      <c r="K477" s="401"/>
      <c r="L477" s="401"/>
      <c r="M477" s="401"/>
      <c r="N477" s="401"/>
      <c r="O477" s="401"/>
      <c r="P477" s="401"/>
      <c r="Q477" s="402" t="s">
        <v>25</v>
      </c>
      <c r="R477" s="403"/>
      <c r="S477" s="403"/>
      <c r="T477" s="403"/>
      <c r="U477" s="403"/>
      <c r="V477" s="403"/>
      <c r="W477" s="404"/>
      <c r="X477" s="402" t="s">
        <v>26</v>
      </c>
      <c r="Y477" s="403"/>
      <c r="Z477" s="403"/>
      <c r="AA477" s="403"/>
      <c r="AB477" s="403"/>
      <c r="AC477" s="403"/>
      <c r="AD477" s="404"/>
      <c r="AE477" s="402" t="s">
        <v>27</v>
      </c>
      <c r="AF477" s="403"/>
      <c r="AG477" s="403"/>
      <c r="AH477" s="403"/>
      <c r="AI477" s="403"/>
      <c r="AJ477" s="403"/>
      <c r="AK477" s="404"/>
      <c r="AL477" s="402" t="s">
        <v>28</v>
      </c>
      <c r="AM477" s="403"/>
      <c r="AN477" s="403"/>
      <c r="AO477" s="403"/>
      <c r="AP477" s="403"/>
      <c r="AQ477" s="403"/>
      <c r="AR477" s="404"/>
      <c r="AS477" s="402" t="s">
        <v>29</v>
      </c>
      <c r="AT477" s="403"/>
      <c r="AU477" s="403"/>
      <c r="AV477" s="403"/>
      <c r="AW477" s="403"/>
      <c r="AX477" s="403"/>
      <c r="AY477" s="426"/>
    </row>
    <row r="478" spans="1:51" ht="21" customHeight="1">
      <c r="A478" s="224"/>
      <c r="B478" s="394"/>
      <c r="C478" s="395"/>
      <c r="D478" s="395"/>
      <c r="E478" s="395"/>
      <c r="F478" s="395"/>
      <c r="G478" s="396"/>
      <c r="H478" s="413" t="s">
        <v>30</v>
      </c>
      <c r="I478" s="414"/>
      <c r="J478" s="427" t="s">
        <v>31</v>
      </c>
      <c r="K478" s="428"/>
      <c r="L478" s="428"/>
      <c r="M478" s="428"/>
      <c r="N478" s="428"/>
      <c r="O478" s="428"/>
      <c r="P478" s="429"/>
      <c r="Q478" s="1390">
        <v>5</v>
      </c>
      <c r="R478" s="1390"/>
      <c r="S478" s="1390"/>
      <c r="T478" s="1390"/>
      <c r="U478" s="1390"/>
      <c r="V478" s="1390"/>
      <c r="W478" s="1390"/>
      <c r="X478" s="1390">
        <v>5</v>
      </c>
      <c r="Y478" s="1390"/>
      <c r="Z478" s="1390"/>
      <c r="AA478" s="1390"/>
      <c r="AB478" s="1390"/>
      <c r="AC478" s="1390"/>
      <c r="AD478" s="1390"/>
      <c r="AE478" s="1391">
        <v>15</v>
      </c>
      <c r="AF478" s="1391"/>
      <c r="AG478" s="1391"/>
      <c r="AH478" s="1391"/>
      <c r="AI478" s="1391"/>
      <c r="AJ478" s="1391"/>
      <c r="AK478" s="1391"/>
      <c r="AL478" s="430">
        <v>4</v>
      </c>
      <c r="AM478" s="430"/>
      <c r="AN478" s="430"/>
      <c r="AO478" s="430"/>
      <c r="AP478" s="430"/>
      <c r="AQ478" s="430"/>
      <c r="AR478" s="430"/>
      <c r="AS478" s="430">
        <v>4</v>
      </c>
      <c r="AT478" s="430"/>
      <c r="AU478" s="430"/>
      <c r="AV478" s="430"/>
      <c r="AW478" s="430"/>
      <c r="AX478" s="430"/>
      <c r="AY478" s="431"/>
    </row>
    <row r="479" spans="1:51" ht="21" customHeight="1">
      <c r="A479" s="224"/>
      <c r="B479" s="394"/>
      <c r="C479" s="395"/>
      <c r="D479" s="395"/>
      <c r="E479" s="395"/>
      <c r="F479" s="395"/>
      <c r="G479" s="396"/>
      <c r="H479" s="415"/>
      <c r="I479" s="416"/>
      <c r="J479" s="409" t="s">
        <v>32</v>
      </c>
      <c r="K479" s="410"/>
      <c r="L479" s="410"/>
      <c r="M479" s="410"/>
      <c r="N479" s="410"/>
      <c r="O479" s="410"/>
      <c r="P479" s="411"/>
      <c r="Q479" s="1388" t="s">
        <v>1573</v>
      </c>
      <c r="R479" s="1388"/>
      <c r="S479" s="1388"/>
      <c r="T479" s="1388"/>
      <c r="U479" s="1388"/>
      <c r="V479" s="1388"/>
      <c r="W479" s="1388"/>
      <c r="X479" s="1388" t="s">
        <v>1573</v>
      </c>
      <c r="Y479" s="1388"/>
      <c r="Z479" s="1388"/>
      <c r="AA479" s="1388"/>
      <c r="AB479" s="1388"/>
      <c r="AC479" s="1388"/>
      <c r="AD479" s="1388"/>
      <c r="AE479" s="1380" t="s">
        <v>1565</v>
      </c>
      <c r="AF479" s="1380"/>
      <c r="AG479" s="1380"/>
      <c r="AH479" s="1380"/>
      <c r="AI479" s="1380"/>
      <c r="AJ479" s="1380"/>
      <c r="AK479" s="1380"/>
      <c r="AL479" s="405"/>
      <c r="AM479" s="405"/>
      <c r="AN479" s="405"/>
      <c r="AO479" s="405"/>
      <c r="AP479" s="405"/>
      <c r="AQ479" s="405"/>
      <c r="AR479" s="405"/>
      <c r="AS479" s="432"/>
      <c r="AT479" s="432"/>
      <c r="AU479" s="432"/>
      <c r="AV479" s="432"/>
      <c r="AW479" s="432"/>
      <c r="AX479" s="432"/>
      <c r="AY479" s="433"/>
    </row>
    <row r="480" spans="1:51" ht="24.75" customHeight="1">
      <c r="A480" s="224"/>
      <c r="B480" s="394"/>
      <c r="C480" s="395"/>
      <c r="D480" s="395"/>
      <c r="E480" s="395"/>
      <c r="F480" s="395"/>
      <c r="G480" s="396"/>
      <c r="H480" s="415"/>
      <c r="I480" s="416"/>
      <c r="J480" s="409" t="s">
        <v>34</v>
      </c>
      <c r="K480" s="410"/>
      <c r="L480" s="410"/>
      <c r="M480" s="410"/>
      <c r="N480" s="410"/>
      <c r="O480" s="410"/>
      <c r="P480" s="411"/>
      <c r="Q480" s="1380" t="s">
        <v>1573</v>
      </c>
      <c r="R480" s="1380"/>
      <c r="S480" s="1380"/>
      <c r="T480" s="1380"/>
      <c r="U480" s="1380"/>
      <c r="V480" s="1380"/>
      <c r="W480" s="1380"/>
      <c r="X480" s="1380" t="s">
        <v>1573</v>
      </c>
      <c r="Y480" s="1380"/>
      <c r="Z480" s="1380"/>
      <c r="AA480" s="1380"/>
      <c r="AB480" s="1380"/>
      <c r="AC480" s="1380"/>
      <c r="AD480" s="1380"/>
      <c r="AE480" s="1380" t="s">
        <v>1565</v>
      </c>
      <c r="AF480" s="1380"/>
      <c r="AG480" s="1380"/>
      <c r="AH480" s="1380"/>
      <c r="AI480" s="1380"/>
      <c r="AJ480" s="1380"/>
      <c r="AK480" s="1380"/>
      <c r="AL480" s="405"/>
      <c r="AM480" s="405"/>
      <c r="AN480" s="405"/>
      <c r="AO480" s="405"/>
      <c r="AP480" s="405"/>
      <c r="AQ480" s="405"/>
      <c r="AR480" s="405"/>
      <c r="AS480" s="432"/>
      <c r="AT480" s="432"/>
      <c r="AU480" s="432"/>
      <c r="AV480" s="432"/>
      <c r="AW480" s="432"/>
      <c r="AX480" s="432"/>
      <c r="AY480" s="433"/>
    </row>
    <row r="481" spans="1:51" ht="24.75" customHeight="1">
      <c r="A481" s="224"/>
      <c r="B481" s="394"/>
      <c r="C481" s="395"/>
      <c r="D481" s="395"/>
      <c r="E481" s="395"/>
      <c r="F481" s="395"/>
      <c r="G481" s="396"/>
      <c r="H481" s="417"/>
      <c r="I481" s="418"/>
      <c r="J481" s="406" t="s">
        <v>35</v>
      </c>
      <c r="K481" s="407"/>
      <c r="L481" s="407"/>
      <c r="M481" s="407"/>
      <c r="N481" s="407"/>
      <c r="O481" s="407"/>
      <c r="P481" s="408"/>
      <c r="Q481" s="1383">
        <f>SUM(Q478:W480)</f>
        <v>5</v>
      </c>
      <c r="R481" s="1382"/>
      <c r="S481" s="1382"/>
      <c r="T481" s="1382"/>
      <c r="U481" s="1382"/>
      <c r="V481" s="1382"/>
      <c r="W481" s="1382"/>
      <c r="X481" s="1383">
        <f>SUM(X478:AD480)</f>
        <v>5</v>
      </c>
      <c r="Y481" s="1382"/>
      <c r="Z481" s="1382"/>
      <c r="AA481" s="1382"/>
      <c r="AB481" s="1382"/>
      <c r="AC481" s="1382"/>
      <c r="AD481" s="1382"/>
      <c r="AE481" s="1382">
        <f>SUM(AE478:AK480)</f>
        <v>15</v>
      </c>
      <c r="AF481" s="1382"/>
      <c r="AG481" s="1382"/>
      <c r="AH481" s="1382"/>
      <c r="AI481" s="1382"/>
      <c r="AJ481" s="1382"/>
      <c r="AK481" s="1382"/>
      <c r="AL481" s="412">
        <v>4</v>
      </c>
      <c r="AM481" s="412"/>
      <c r="AN481" s="412"/>
      <c r="AO481" s="412"/>
      <c r="AP481" s="412"/>
      <c r="AQ481" s="412"/>
      <c r="AR481" s="412"/>
      <c r="AS481" s="412">
        <v>4</v>
      </c>
      <c r="AT481" s="412"/>
      <c r="AU481" s="412"/>
      <c r="AV481" s="412"/>
      <c r="AW481" s="412"/>
      <c r="AX481" s="412"/>
      <c r="AY481" s="789"/>
    </row>
    <row r="482" spans="1:51" ht="24.75" customHeight="1">
      <c r="A482" s="224"/>
      <c r="B482" s="394"/>
      <c r="C482" s="395"/>
      <c r="D482" s="395"/>
      <c r="E482" s="395"/>
      <c r="F482" s="395"/>
      <c r="G482" s="396"/>
      <c r="H482" s="419" t="s">
        <v>36</v>
      </c>
      <c r="I482" s="420"/>
      <c r="J482" s="420"/>
      <c r="K482" s="420"/>
      <c r="L482" s="420"/>
      <c r="M482" s="420"/>
      <c r="N482" s="420"/>
      <c r="O482" s="420"/>
      <c r="P482" s="420"/>
      <c r="Q482" s="1109">
        <v>3</v>
      </c>
      <c r="R482" s="1109"/>
      <c r="S482" s="1109"/>
      <c r="T482" s="1109"/>
      <c r="U482" s="1109"/>
      <c r="V482" s="1109"/>
      <c r="W482" s="1109"/>
      <c r="X482" s="1109">
        <v>3</v>
      </c>
      <c r="Y482" s="1109"/>
      <c r="Z482" s="1109"/>
      <c r="AA482" s="1109"/>
      <c r="AB482" s="1109"/>
      <c r="AC482" s="1109"/>
      <c r="AD482" s="1109"/>
      <c r="AE482" s="421">
        <v>9</v>
      </c>
      <c r="AF482" s="421"/>
      <c r="AG482" s="421"/>
      <c r="AH482" s="421"/>
      <c r="AI482" s="421"/>
      <c r="AJ482" s="421"/>
      <c r="AK482" s="421"/>
      <c r="AL482" s="389"/>
      <c r="AM482" s="389"/>
      <c r="AN482" s="389"/>
      <c r="AO482" s="389"/>
      <c r="AP482" s="389"/>
      <c r="AQ482" s="389"/>
      <c r="AR482" s="389"/>
      <c r="AS482" s="389"/>
      <c r="AT482" s="389"/>
      <c r="AU482" s="389"/>
      <c r="AV482" s="389"/>
      <c r="AW482" s="389"/>
      <c r="AX482" s="389"/>
      <c r="AY482" s="390"/>
    </row>
    <row r="483" spans="1:51" ht="24.75" customHeight="1">
      <c r="A483" s="224"/>
      <c r="B483" s="397"/>
      <c r="C483" s="398"/>
      <c r="D483" s="398"/>
      <c r="E483" s="398"/>
      <c r="F483" s="398"/>
      <c r="G483" s="399"/>
      <c r="H483" s="419" t="s">
        <v>37</v>
      </c>
      <c r="I483" s="420"/>
      <c r="J483" s="420"/>
      <c r="K483" s="420"/>
      <c r="L483" s="420"/>
      <c r="M483" s="420"/>
      <c r="N483" s="420"/>
      <c r="O483" s="420"/>
      <c r="P483" s="420"/>
      <c r="Q483" s="1384">
        <f>2720/4638</f>
        <v>0.58645968089693834</v>
      </c>
      <c r="R483" s="1384"/>
      <c r="S483" s="1384"/>
      <c r="T483" s="1384"/>
      <c r="U483" s="1384"/>
      <c r="V483" s="1384"/>
      <c r="W483" s="1384"/>
      <c r="X483" s="1384">
        <f>3304/4995</f>
        <v>0.66146146146146145</v>
      </c>
      <c r="Y483" s="1384"/>
      <c r="Z483" s="1384"/>
      <c r="AA483" s="1384"/>
      <c r="AB483" s="1384"/>
      <c r="AC483" s="1384"/>
      <c r="AD483" s="1384"/>
      <c r="AE483" s="1384">
        <f>9180/14564</f>
        <v>0.63032134029112885</v>
      </c>
      <c r="AF483" s="1384"/>
      <c r="AG483" s="1384"/>
      <c r="AH483" s="1384"/>
      <c r="AI483" s="1384"/>
      <c r="AJ483" s="1384"/>
      <c r="AK483" s="1384"/>
      <c r="AL483" s="389"/>
      <c r="AM483" s="389"/>
      <c r="AN483" s="389"/>
      <c r="AO483" s="389"/>
      <c r="AP483" s="389"/>
      <c r="AQ483" s="389"/>
      <c r="AR483" s="389"/>
      <c r="AS483" s="389"/>
      <c r="AT483" s="389"/>
      <c r="AU483" s="389"/>
      <c r="AV483" s="389"/>
      <c r="AW483" s="389"/>
      <c r="AX483" s="389"/>
      <c r="AY483" s="390"/>
    </row>
    <row r="484" spans="1:51" ht="23.1" customHeight="1">
      <c r="A484" s="224"/>
      <c r="B484" s="546" t="s">
        <v>59</v>
      </c>
      <c r="C484" s="547"/>
      <c r="D484" s="493" t="s">
        <v>60</v>
      </c>
      <c r="E484" s="494"/>
      <c r="F484" s="494"/>
      <c r="G484" s="494"/>
      <c r="H484" s="494"/>
      <c r="I484" s="494"/>
      <c r="J484" s="494"/>
      <c r="K484" s="494"/>
      <c r="L484" s="495"/>
      <c r="M484" s="496" t="s">
        <v>61</v>
      </c>
      <c r="N484" s="496"/>
      <c r="O484" s="496"/>
      <c r="P484" s="496"/>
      <c r="Q484" s="496"/>
      <c r="R484" s="496"/>
      <c r="S484" s="497" t="s">
        <v>29</v>
      </c>
      <c r="T484" s="497"/>
      <c r="U484" s="497"/>
      <c r="V484" s="497"/>
      <c r="W484" s="497"/>
      <c r="X484" s="497"/>
      <c r="Y484" s="498"/>
      <c r="Z484" s="494"/>
      <c r="AA484" s="494"/>
      <c r="AB484" s="494"/>
      <c r="AC484" s="494"/>
      <c r="AD484" s="494"/>
      <c r="AE484" s="494"/>
      <c r="AF484" s="494"/>
      <c r="AG484" s="494"/>
      <c r="AH484" s="494"/>
      <c r="AI484" s="494"/>
      <c r="AJ484" s="494"/>
      <c r="AK484" s="494"/>
      <c r="AL484" s="494"/>
      <c r="AM484" s="494"/>
      <c r="AN484" s="494"/>
      <c r="AO484" s="494"/>
      <c r="AP484" s="494"/>
      <c r="AQ484" s="494"/>
      <c r="AR484" s="494"/>
      <c r="AS484" s="494"/>
      <c r="AT484" s="494"/>
      <c r="AU484" s="494"/>
      <c r="AV484" s="494"/>
      <c r="AW484" s="494"/>
      <c r="AX484" s="494"/>
      <c r="AY484" s="499"/>
    </row>
    <row r="485" spans="1:51" ht="23.1" customHeight="1">
      <c r="A485" s="224"/>
      <c r="B485" s="548"/>
      <c r="C485" s="549"/>
      <c r="D485" s="1404" t="s">
        <v>380</v>
      </c>
      <c r="E485" s="1405"/>
      <c r="F485" s="1405"/>
      <c r="G485" s="1405"/>
      <c r="H485" s="1405"/>
      <c r="I485" s="1405"/>
      <c r="J485" s="1405"/>
      <c r="K485" s="1405"/>
      <c r="L485" s="1406"/>
      <c r="M485" s="1016">
        <v>4</v>
      </c>
      <c r="N485" s="1017"/>
      <c r="O485" s="1017"/>
      <c r="P485" s="1017"/>
      <c r="Q485" s="1017"/>
      <c r="R485" s="1018"/>
      <c r="S485" s="442">
        <v>4</v>
      </c>
      <c r="T485" s="442"/>
      <c r="U485" s="442"/>
      <c r="V485" s="442"/>
      <c r="W485" s="442"/>
      <c r="X485" s="442"/>
      <c r="Y485" s="792"/>
      <c r="Z485" s="444"/>
      <c r="AA485" s="444"/>
      <c r="AB485" s="444"/>
      <c r="AC485" s="444"/>
      <c r="AD485" s="444"/>
      <c r="AE485" s="444"/>
      <c r="AF485" s="444"/>
      <c r="AG485" s="444"/>
      <c r="AH485" s="444"/>
      <c r="AI485" s="444"/>
      <c r="AJ485" s="444"/>
      <c r="AK485" s="444"/>
      <c r="AL485" s="444"/>
      <c r="AM485" s="444"/>
      <c r="AN485" s="444"/>
      <c r="AO485" s="444"/>
      <c r="AP485" s="444"/>
      <c r="AQ485" s="444"/>
      <c r="AR485" s="444"/>
      <c r="AS485" s="444"/>
      <c r="AT485" s="444"/>
      <c r="AU485" s="444"/>
      <c r="AV485" s="444"/>
      <c r="AW485" s="444"/>
      <c r="AX485" s="444"/>
      <c r="AY485" s="445"/>
    </row>
    <row r="486" spans="1:51" ht="23.1" customHeight="1">
      <c r="A486" s="224"/>
      <c r="B486" s="548"/>
      <c r="C486" s="549"/>
      <c r="D486" s="1377" t="s">
        <v>379</v>
      </c>
      <c r="E486" s="1378"/>
      <c r="F486" s="1378"/>
      <c r="G486" s="1378"/>
      <c r="H486" s="1378"/>
      <c r="I486" s="1378"/>
      <c r="J486" s="1378"/>
      <c r="K486" s="1378"/>
      <c r="L486" s="1379"/>
      <c r="M486" s="1403">
        <v>0.01</v>
      </c>
      <c r="N486" s="1403"/>
      <c r="O486" s="1403"/>
      <c r="P486" s="1403"/>
      <c r="Q486" s="1403"/>
      <c r="R486" s="1403"/>
      <c r="S486" s="1403">
        <v>0.03</v>
      </c>
      <c r="T486" s="1403"/>
      <c r="U486" s="1403"/>
      <c r="V486" s="1403"/>
      <c r="W486" s="1403"/>
      <c r="X486" s="1403"/>
      <c r="Y486" s="478"/>
      <c r="Z486" s="479"/>
      <c r="AA486" s="479"/>
      <c r="AB486" s="479"/>
      <c r="AC486" s="479"/>
      <c r="AD486" s="479"/>
      <c r="AE486" s="479"/>
      <c r="AF486" s="479"/>
      <c r="AG486" s="479"/>
      <c r="AH486" s="479"/>
      <c r="AI486" s="479"/>
      <c r="AJ486" s="479"/>
      <c r="AK486" s="479"/>
      <c r="AL486" s="479"/>
      <c r="AM486" s="479"/>
      <c r="AN486" s="479"/>
      <c r="AO486" s="479"/>
      <c r="AP486" s="479"/>
      <c r="AQ486" s="479"/>
      <c r="AR486" s="479"/>
      <c r="AS486" s="479"/>
      <c r="AT486" s="479"/>
      <c r="AU486" s="479"/>
      <c r="AV486" s="479"/>
      <c r="AW486" s="479"/>
      <c r="AX486" s="479"/>
      <c r="AY486" s="480"/>
    </row>
    <row r="487" spans="1:51" ht="23.1" customHeight="1">
      <c r="A487" s="224"/>
      <c r="B487" s="548"/>
      <c r="C487" s="549"/>
      <c r="D487" s="1377"/>
      <c r="E487" s="1378"/>
      <c r="F487" s="1378"/>
      <c r="G487" s="1378"/>
      <c r="H487" s="1378"/>
      <c r="I487" s="1378"/>
      <c r="J487" s="1378"/>
      <c r="K487" s="1378"/>
      <c r="L487" s="1379"/>
      <c r="M487" s="797"/>
      <c r="N487" s="797"/>
      <c r="O487" s="797"/>
      <c r="P487" s="797"/>
      <c r="Q487" s="797"/>
      <c r="R487" s="797"/>
      <c r="S487" s="486"/>
      <c r="T487" s="486"/>
      <c r="U487" s="486"/>
      <c r="V487" s="486"/>
      <c r="W487" s="486"/>
      <c r="X487" s="486"/>
      <c r="Y487" s="478"/>
      <c r="Z487" s="479"/>
      <c r="AA487" s="479"/>
      <c r="AB487" s="479"/>
      <c r="AC487" s="479"/>
      <c r="AD487" s="479"/>
      <c r="AE487" s="479"/>
      <c r="AF487" s="479"/>
      <c r="AG487" s="479"/>
      <c r="AH487" s="479"/>
      <c r="AI487" s="479"/>
      <c r="AJ487" s="479"/>
      <c r="AK487" s="479"/>
      <c r="AL487" s="479"/>
      <c r="AM487" s="479"/>
      <c r="AN487" s="479"/>
      <c r="AO487" s="479"/>
      <c r="AP487" s="479"/>
      <c r="AQ487" s="479"/>
      <c r="AR487" s="479"/>
      <c r="AS487" s="479"/>
      <c r="AT487" s="479"/>
      <c r="AU487" s="479"/>
      <c r="AV487" s="479"/>
      <c r="AW487" s="479"/>
      <c r="AX487" s="479"/>
      <c r="AY487" s="480"/>
    </row>
    <row r="488" spans="1:51" ht="23.1" customHeight="1">
      <c r="A488" s="224"/>
      <c r="B488" s="548"/>
      <c r="C488" s="549"/>
      <c r="D488" s="553"/>
      <c r="E488" s="554"/>
      <c r="F488" s="554"/>
      <c r="G488" s="554"/>
      <c r="H488" s="554"/>
      <c r="I488" s="554"/>
      <c r="J488" s="554"/>
      <c r="K488" s="554"/>
      <c r="L488" s="555"/>
      <c r="M488" s="486"/>
      <c r="N488" s="486"/>
      <c r="O488" s="486"/>
      <c r="P488" s="486"/>
      <c r="Q488" s="486"/>
      <c r="R488" s="486"/>
      <c r="S488" s="486"/>
      <c r="T488" s="486"/>
      <c r="U488" s="486"/>
      <c r="V488" s="486"/>
      <c r="W488" s="486"/>
      <c r="X488" s="486"/>
      <c r="Y488" s="478"/>
      <c r="Z488" s="479"/>
      <c r="AA488" s="479"/>
      <c r="AB488" s="479"/>
      <c r="AC488" s="479"/>
      <c r="AD488" s="479"/>
      <c r="AE488" s="479"/>
      <c r="AF488" s="479"/>
      <c r="AG488" s="479"/>
      <c r="AH488" s="479"/>
      <c r="AI488" s="479"/>
      <c r="AJ488" s="479"/>
      <c r="AK488" s="479"/>
      <c r="AL488" s="479"/>
      <c r="AM488" s="479"/>
      <c r="AN488" s="479"/>
      <c r="AO488" s="479"/>
      <c r="AP488" s="479"/>
      <c r="AQ488" s="479"/>
      <c r="AR488" s="479"/>
      <c r="AS488" s="479"/>
      <c r="AT488" s="479"/>
      <c r="AU488" s="479"/>
      <c r="AV488" s="479"/>
      <c r="AW488" s="479"/>
      <c r="AX488" s="479"/>
      <c r="AY488" s="480"/>
    </row>
    <row r="489" spans="1:51" ht="23.1" customHeight="1">
      <c r="A489" s="224"/>
      <c r="B489" s="548"/>
      <c r="C489" s="549"/>
      <c r="D489" s="553"/>
      <c r="E489" s="554"/>
      <c r="F489" s="554"/>
      <c r="G489" s="554"/>
      <c r="H489" s="554"/>
      <c r="I489" s="554"/>
      <c r="J489" s="554"/>
      <c r="K489" s="554"/>
      <c r="L489" s="555"/>
      <c r="M489" s="486"/>
      <c r="N489" s="486"/>
      <c r="O489" s="486"/>
      <c r="P489" s="486"/>
      <c r="Q489" s="486"/>
      <c r="R489" s="486"/>
      <c r="S489" s="486"/>
      <c r="T489" s="486"/>
      <c r="U489" s="486"/>
      <c r="V489" s="486"/>
      <c r="W489" s="486"/>
      <c r="X489" s="486"/>
      <c r="Y489" s="478"/>
      <c r="Z489" s="479"/>
      <c r="AA489" s="479"/>
      <c r="AB489" s="479"/>
      <c r="AC489" s="479"/>
      <c r="AD489" s="479"/>
      <c r="AE489" s="479"/>
      <c r="AF489" s="479"/>
      <c r="AG489" s="479"/>
      <c r="AH489" s="479"/>
      <c r="AI489" s="479"/>
      <c r="AJ489" s="479"/>
      <c r="AK489" s="479"/>
      <c r="AL489" s="479"/>
      <c r="AM489" s="479"/>
      <c r="AN489" s="479"/>
      <c r="AO489" s="479"/>
      <c r="AP489" s="479"/>
      <c r="AQ489" s="479"/>
      <c r="AR489" s="479"/>
      <c r="AS489" s="479"/>
      <c r="AT489" s="479"/>
      <c r="AU489" s="479"/>
      <c r="AV489" s="479"/>
      <c r="AW489" s="479"/>
      <c r="AX489" s="479"/>
      <c r="AY489" s="480"/>
    </row>
    <row r="490" spans="1:51" ht="23.1" customHeight="1">
      <c r="A490" s="224"/>
      <c r="B490" s="548"/>
      <c r="C490" s="549"/>
      <c r="D490" s="553"/>
      <c r="E490" s="554"/>
      <c r="F490" s="554"/>
      <c r="G490" s="554"/>
      <c r="H490" s="554"/>
      <c r="I490" s="554"/>
      <c r="J490" s="554"/>
      <c r="K490" s="554"/>
      <c r="L490" s="555"/>
      <c r="M490" s="486"/>
      <c r="N490" s="486"/>
      <c r="O490" s="486"/>
      <c r="P490" s="486"/>
      <c r="Q490" s="486"/>
      <c r="R490" s="486"/>
      <c r="S490" s="486"/>
      <c r="T490" s="486"/>
      <c r="U490" s="486"/>
      <c r="V490" s="486"/>
      <c r="W490" s="486"/>
      <c r="X490" s="486"/>
      <c r="Y490" s="478"/>
      <c r="Z490" s="479"/>
      <c r="AA490" s="479"/>
      <c r="AB490" s="479"/>
      <c r="AC490" s="479"/>
      <c r="AD490" s="479"/>
      <c r="AE490" s="479"/>
      <c r="AF490" s="479"/>
      <c r="AG490" s="479"/>
      <c r="AH490" s="479"/>
      <c r="AI490" s="479"/>
      <c r="AJ490" s="479"/>
      <c r="AK490" s="479"/>
      <c r="AL490" s="479"/>
      <c r="AM490" s="479"/>
      <c r="AN490" s="479"/>
      <c r="AO490" s="479"/>
      <c r="AP490" s="479"/>
      <c r="AQ490" s="479"/>
      <c r="AR490" s="479"/>
      <c r="AS490" s="479"/>
      <c r="AT490" s="479"/>
      <c r="AU490" s="479"/>
      <c r="AV490" s="479"/>
      <c r="AW490" s="479"/>
      <c r="AX490" s="479"/>
      <c r="AY490" s="480"/>
    </row>
    <row r="491" spans="1:51" ht="23.1" customHeight="1">
      <c r="A491" s="224"/>
      <c r="B491" s="548"/>
      <c r="C491" s="549"/>
      <c r="D491" s="474"/>
      <c r="E491" s="475"/>
      <c r="F491" s="475"/>
      <c r="G491" s="475"/>
      <c r="H491" s="475"/>
      <c r="I491" s="475"/>
      <c r="J491" s="475"/>
      <c r="K491" s="475"/>
      <c r="L491" s="476"/>
      <c r="M491" s="477"/>
      <c r="N491" s="477"/>
      <c r="O491" s="477"/>
      <c r="P491" s="477"/>
      <c r="Q491" s="477"/>
      <c r="R491" s="477"/>
      <c r="S491" s="477"/>
      <c r="T491" s="477"/>
      <c r="U491" s="477"/>
      <c r="V491" s="477"/>
      <c r="W491" s="477"/>
      <c r="X491" s="477"/>
      <c r="Y491" s="478"/>
      <c r="Z491" s="479"/>
      <c r="AA491" s="479"/>
      <c r="AB491" s="479"/>
      <c r="AC491" s="479"/>
      <c r="AD491" s="479"/>
      <c r="AE491" s="479"/>
      <c r="AF491" s="479"/>
      <c r="AG491" s="479"/>
      <c r="AH491" s="479"/>
      <c r="AI491" s="479"/>
      <c r="AJ491" s="479"/>
      <c r="AK491" s="479"/>
      <c r="AL491" s="479"/>
      <c r="AM491" s="479"/>
      <c r="AN491" s="479"/>
      <c r="AO491" s="479"/>
      <c r="AP491" s="479"/>
      <c r="AQ491" s="479"/>
      <c r="AR491" s="479"/>
      <c r="AS491" s="479"/>
      <c r="AT491" s="479"/>
      <c r="AU491" s="479"/>
      <c r="AV491" s="479"/>
      <c r="AW491" s="479"/>
      <c r="AX491" s="479"/>
      <c r="AY491" s="480"/>
    </row>
    <row r="492" spans="1:51" ht="23.1" customHeight="1">
      <c r="A492" s="224"/>
      <c r="B492" s="550"/>
      <c r="C492" s="551"/>
      <c r="D492" s="481" t="s">
        <v>35</v>
      </c>
      <c r="E492" s="327"/>
      <c r="F492" s="327"/>
      <c r="G492" s="327"/>
      <c r="H492" s="327"/>
      <c r="I492" s="327"/>
      <c r="J492" s="327"/>
      <c r="K492" s="327"/>
      <c r="L492" s="328"/>
      <c r="M492" s="482">
        <f>SUM(M485:R491)</f>
        <v>4.01</v>
      </c>
      <c r="N492" s="482"/>
      <c r="O492" s="482"/>
      <c r="P492" s="482"/>
      <c r="Q492" s="482"/>
      <c r="R492" s="482"/>
      <c r="S492" s="482">
        <f>SUM(S485:X491)</f>
        <v>4.03</v>
      </c>
      <c r="T492" s="482"/>
      <c r="U492" s="482"/>
      <c r="V492" s="482"/>
      <c r="W492" s="482"/>
      <c r="X492" s="482"/>
      <c r="Y492" s="483"/>
      <c r="Z492" s="484"/>
      <c r="AA492" s="484"/>
      <c r="AB492" s="484"/>
      <c r="AC492" s="484"/>
      <c r="AD492" s="484"/>
      <c r="AE492" s="484"/>
      <c r="AF492" s="484"/>
      <c r="AG492" s="484"/>
      <c r="AH492" s="484"/>
      <c r="AI492" s="484"/>
      <c r="AJ492" s="484"/>
      <c r="AK492" s="484"/>
      <c r="AL492" s="484"/>
      <c r="AM492" s="484"/>
      <c r="AN492" s="484"/>
      <c r="AO492" s="484"/>
      <c r="AP492" s="484"/>
      <c r="AQ492" s="484"/>
      <c r="AR492" s="484"/>
      <c r="AS492" s="484"/>
      <c r="AT492" s="484"/>
      <c r="AU492" s="484"/>
      <c r="AV492" s="484"/>
      <c r="AW492" s="484"/>
      <c r="AX492" s="484"/>
      <c r="AY492" s="485"/>
    </row>
    <row r="493" spans="1:51" ht="24.75" customHeight="1">
      <c r="A493" s="224"/>
      <c r="B493" s="19"/>
      <c r="C493" s="19"/>
      <c r="D493" s="19"/>
      <c r="E493" s="19"/>
      <c r="F493" s="19"/>
      <c r="G493" s="19"/>
      <c r="H493" s="20"/>
      <c r="I493" s="20"/>
      <c r="J493" s="20"/>
      <c r="K493" s="20"/>
      <c r="L493" s="20"/>
      <c r="M493" s="20"/>
      <c r="N493" s="20"/>
      <c r="O493" s="20"/>
      <c r="P493" s="20"/>
      <c r="Q493" s="223"/>
      <c r="R493" s="223"/>
      <c r="S493" s="223"/>
      <c r="T493" s="223"/>
      <c r="U493" s="223"/>
      <c r="V493" s="223"/>
      <c r="W493" s="223"/>
      <c r="X493" s="223"/>
      <c r="Y493" s="223"/>
      <c r="Z493" s="223"/>
      <c r="AA493" s="223"/>
      <c r="AB493" s="223"/>
      <c r="AC493" s="223"/>
      <c r="AD493" s="223"/>
      <c r="AE493" s="223"/>
      <c r="AF493" s="223"/>
      <c r="AG493" s="223"/>
      <c r="AH493" s="223"/>
      <c r="AI493" s="223"/>
      <c r="AJ493" s="223"/>
      <c r="AK493" s="223"/>
      <c r="AL493" s="223"/>
      <c r="AM493" s="223"/>
      <c r="AN493" s="223"/>
      <c r="AO493" s="223"/>
      <c r="AP493" s="223"/>
      <c r="AQ493" s="223"/>
      <c r="AR493" s="223"/>
      <c r="AS493" s="223"/>
      <c r="AT493" s="223"/>
      <c r="AU493" s="223"/>
      <c r="AV493" s="223"/>
      <c r="AW493" s="223"/>
      <c r="AX493" s="223"/>
      <c r="AY493" s="223"/>
    </row>
    <row r="494" spans="1:51" ht="23.25" customHeight="1" thickBot="1">
      <c r="A494" s="8"/>
      <c r="B494" s="689" t="s">
        <v>121</v>
      </c>
      <c r="C494" s="690"/>
      <c r="D494" s="690"/>
      <c r="E494" s="690"/>
      <c r="F494" s="690"/>
      <c r="G494" s="690"/>
      <c r="H494" s="690" t="s">
        <v>371</v>
      </c>
      <c r="I494" s="690"/>
      <c r="J494" s="690"/>
      <c r="K494" s="690"/>
      <c r="L494" s="690"/>
      <c r="M494" s="690"/>
      <c r="N494" s="690"/>
      <c r="O494" s="690"/>
      <c r="P494" s="690"/>
      <c r="Q494" s="690"/>
      <c r="R494" s="690"/>
      <c r="S494" s="690"/>
      <c r="T494" s="690"/>
      <c r="U494" s="690"/>
      <c r="V494" s="690"/>
      <c r="W494" s="690"/>
      <c r="X494" s="690"/>
      <c r="Y494" s="690"/>
      <c r="Z494" s="690"/>
      <c r="AA494" s="690"/>
      <c r="AB494" s="690"/>
      <c r="AC494" s="690"/>
      <c r="AD494" s="690"/>
      <c r="AE494" s="690"/>
      <c r="AF494" s="690"/>
      <c r="AG494" s="690"/>
      <c r="AH494" s="690"/>
      <c r="AI494" s="690"/>
      <c r="AJ494" s="690"/>
      <c r="AK494" s="690"/>
      <c r="AL494" s="690"/>
      <c r="AM494" s="690"/>
      <c r="AN494" s="690"/>
      <c r="AO494" s="690"/>
      <c r="AP494" s="690"/>
      <c r="AQ494" s="690"/>
      <c r="AR494" s="690"/>
      <c r="AS494" s="690"/>
      <c r="AT494" s="690"/>
      <c r="AU494" s="690"/>
      <c r="AV494" s="690"/>
      <c r="AW494" s="690"/>
      <c r="AX494" s="690"/>
      <c r="AY494" s="690"/>
    </row>
    <row r="495" spans="1:51" ht="385.5" customHeight="1">
      <c r="A495" s="13"/>
      <c r="B495" s="667" t="s">
        <v>122</v>
      </c>
      <c r="C495" s="668"/>
      <c r="D495" s="668"/>
      <c r="E495" s="668"/>
      <c r="F495" s="668"/>
      <c r="G495" s="669"/>
      <c r="H495" s="1358"/>
      <c r="I495" s="1359"/>
      <c r="J495" s="1359"/>
      <c r="K495" s="1359"/>
      <c r="L495" s="1359"/>
      <c r="M495" s="1359"/>
      <c r="N495" s="1359"/>
      <c r="O495" s="1359"/>
      <c r="P495" s="1359"/>
      <c r="Q495" s="1359"/>
      <c r="R495" s="1359"/>
      <c r="S495" s="1359"/>
      <c r="T495" s="1359"/>
      <c r="U495" s="1359"/>
      <c r="V495" s="1359"/>
      <c r="W495" s="1359"/>
      <c r="X495" s="1359"/>
      <c r="Y495" s="1359"/>
      <c r="Z495" s="1359"/>
      <c r="AA495" s="1359"/>
      <c r="AB495" s="1359"/>
      <c r="AC495" s="1359"/>
      <c r="AD495" s="1359"/>
      <c r="AE495" s="1359"/>
      <c r="AF495" s="1359"/>
      <c r="AG495" s="1359"/>
      <c r="AH495" s="1359"/>
      <c r="AI495" s="1359"/>
      <c r="AJ495" s="1359"/>
      <c r="AK495" s="1359"/>
      <c r="AL495" s="1359"/>
      <c r="AM495" s="1359"/>
      <c r="AN495" s="1359"/>
      <c r="AO495" s="1359"/>
      <c r="AP495" s="1359"/>
      <c r="AQ495" s="1359"/>
      <c r="AR495" s="1359"/>
      <c r="AS495" s="1359"/>
      <c r="AT495" s="1359"/>
      <c r="AU495" s="1359"/>
      <c r="AV495" s="1359"/>
      <c r="AW495" s="1359"/>
      <c r="AX495" s="1359"/>
      <c r="AY495" s="1360"/>
    </row>
    <row r="496" spans="1:51" ht="348.95" customHeight="1">
      <c r="A496" s="224"/>
      <c r="B496" s="394"/>
      <c r="C496" s="395"/>
      <c r="D496" s="395"/>
      <c r="E496" s="395"/>
      <c r="F496" s="395"/>
      <c r="G496" s="396"/>
      <c r="H496" s="1361"/>
      <c r="I496" s="1010"/>
      <c r="J496" s="1010"/>
      <c r="K496" s="1010"/>
      <c r="L496" s="1010"/>
      <c r="M496" s="1010"/>
      <c r="N496" s="1010"/>
      <c r="O496" s="1010"/>
      <c r="P496" s="1010"/>
      <c r="Q496" s="1010"/>
      <c r="R496" s="1010"/>
      <c r="S496" s="1010"/>
      <c r="T496" s="1010"/>
      <c r="U496" s="1010"/>
      <c r="V496" s="1010"/>
      <c r="W496" s="1010"/>
      <c r="X496" s="1010"/>
      <c r="Y496" s="1010"/>
      <c r="Z496" s="1010"/>
      <c r="AA496" s="1010"/>
      <c r="AB496" s="1010"/>
      <c r="AC496" s="1010"/>
      <c r="AD496" s="1010"/>
      <c r="AE496" s="1010"/>
      <c r="AF496" s="1010"/>
      <c r="AG496" s="1010"/>
      <c r="AH496" s="1010"/>
      <c r="AI496" s="1010"/>
      <c r="AJ496" s="1010"/>
      <c r="AK496" s="1010"/>
      <c r="AL496" s="1010"/>
      <c r="AM496" s="1010"/>
      <c r="AN496" s="1010"/>
      <c r="AO496" s="1010"/>
      <c r="AP496" s="1010"/>
      <c r="AQ496" s="1010"/>
      <c r="AR496" s="1010"/>
      <c r="AS496" s="1010"/>
      <c r="AT496" s="1010"/>
      <c r="AU496" s="1010"/>
      <c r="AV496" s="1010"/>
      <c r="AW496" s="1010"/>
      <c r="AX496" s="1010"/>
      <c r="AY496" s="1362"/>
    </row>
    <row r="497" spans="1:51" ht="324" customHeight="1" thickBot="1">
      <c r="A497" s="224"/>
      <c r="B497" s="670"/>
      <c r="C497" s="671"/>
      <c r="D497" s="671"/>
      <c r="E497" s="671"/>
      <c r="F497" s="671"/>
      <c r="G497" s="672"/>
      <c r="H497" s="1363"/>
      <c r="I497" s="1364"/>
      <c r="J497" s="1364"/>
      <c r="K497" s="1364"/>
      <c r="L497" s="1364"/>
      <c r="M497" s="1364"/>
      <c r="N497" s="1364"/>
      <c r="O497" s="1364"/>
      <c r="P497" s="1364"/>
      <c r="Q497" s="1364"/>
      <c r="R497" s="1364"/>
      <c r="S497" s="1364"/>
      <c r="T497" s="1364"/>
      <c r="U497" s="1364"/>
      <c r="V497" s="1364"/>
      <c r="W497" s="1364"/>
      <c r="X497" s="1364"/>
      <c r="Y497" s="1364"/>
      <c r="Z497" s="1364"/>
      <c r="AA497" s="1364"/>
      <c r="AB497" s="1364"/>
      <c r="AC497" s="1364"/>
      <c r="AD497" s="1364"/>
      <c r="AE497" s="1364"/>
      <c r="AF497" s="1364"/>
      <c r="AG497" s="1364"/>
      <c r="AH497" s="1364"/>
      <c r="AI497" s="1364"/>
      <c r="AJ497" s="1364"/>
      <c r="AK497" s="1364"/>
      <c r="AL497" s="1364"/>
      <c r="AM497" s="1364"/>
      <c r="AN497" s="1364"/>
      <c r="AO497" s="1364"/>
      <c r="AP497" s="1364"/>
      <c r="AQ497" s="1364"/>
      <c r="AR497" s="1364"/>
      <c r="AS497" s="1364"/>
      <c r="AT497" s="1364"/>
      <c r="AU497" s="1364"/>
      <c r="AV497" s="1364"/>
      <c r="AW497" s="1364"/>
      <c r="AX497" s="1364"/>
      <c r="AY497" s="1365"/>
    </row>
    <row r="498" spans="1:51" ht="41.25" customHeight="1">
      <c r="A498" s="224"/>
      <c r="B498" s="19"/>
      <c r="C498" s="19"/>
      <c r="D498" s="19"/>
      <c r="E498" s="19"/>
      <c r="F498" s="19"/>
      <c r="G498" s="19"/>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row>
    <row r="499" spans="1:51" ht="30" customHeight="1" thickBot="1">
      <c r="A499" s="224"/>
      <c r="B499" s="307" t="s">
        <v>121</v>
      </c>
      <c r="C499" s="307"/>
      <c r="D499" s="307"/>
      <c r="E499" s="307"/>
      <c r="F499" s="308"/>
      <c r="G499" s="308"/>
      <c r="H499" s="309" t="s">
        <v>371</v>
      </c>
      <c r="I499" s="309"/>
      <c r="J499" s="309"/>
      <c r="K499" s="309"/>
      <c r="L499" s="309"/>
      <c r="M499" s="309"/>
      <c r="N499" s="309"/>
      <c r="O499" s="309"/>
      <c r="P499" s="309"/>
      <c r="Q499" s="309"/>
      <c r="R499" s="309"/>
      <c r="S499" s="309"/>
      <c r="T499" s="309"/>
      <c r="U499" s="309"/>
      <c r="V499" s="309"/>
      <c r="W499" s="309"/>
      <c r="X499" s="309"/>
      <c r="Y499" s="309"/>
      <c r="Z499" s="309"/>
      <c r="AA499" s="309"/>
      <c r="AB499" s="309"/>
      <c r="AC499" s="309"/>
      <c r="AD499" s="309"/>
      <c r="AE499" s="309"/>
      <c r="AF499" s="309"/>
      <c r="AG499" s="309"/>
      <c r="AH499" s="309"/>
      <c r="AI499" s="309"/>
      <c r="AJ499" s="309"/>
      <c r="AK499" s="309"/>
      <c r="AL499" s="309"/>
      <c r="AM499" s="309"/>
      <c r="AN499" s="309"/>
      <c r="AO499" s="309"/>
      <c r="AP499" s="309"/>
      <c r="AQ499" s="309"/>
      <c r="AR499" s="309"/>
      <c r="AS499" s="309"/>
      <c r="AT499" s="309"/>
      <c r="AU499" s="309"/>
      <c r="AV499" s="309"/>
      <c r="AW499" s="309"/>
      <c r="AX499" s="309"/>
      <c r="AY499" s="309"/>
    </row>
    <row r="500" spans="1:51" ht="24.75" customHeight="1">
      <c r="A500" s="224"/>
      <c r="B500" s="310" t="s">
        <v>140</v>
      </c>
      <c r="C500" s="311"/>
      <c r="D500" s="311"/>
      <c r="E500" s="311"/>
      <c r="F500" s="311"/>
      <c r="G500" s="312"/>
      <c r="H500" s="319" t="s">
        <v>378</v>
      </c>
      <c r="I500" s="320"/>
      <c r="J500" s="320"/>
      <c r="K500" s="320"/>
      <c r="L500" s="320"/>
      <c r="M500" s="320"/>
      <c r="N500" s="320"/>
      <c r="O500" s="320"/>
      <c r="P500" s="320"/>
      <c r="Q500" s="320"/>
      <c r="R500" s="320"/>
      <c r="S500" s="320"/>
      <c r="T500" s="320"/>
      <c r="U500" s="320"/>
      <c r="V500" s="320"/>
      <c r="W500" s="320"/>
      <c r="X500" s="320"/>
      <c r="Y500" s="320"/>
      <c r="Z500" s="320"/>
      <c r="AA500" s="320"/>
      <c r="AB500" s="320"/>
      <c r="AC500" s="321"/>
      <c r="AD500" s="319" t="s">
        <v>1575</v>
      </c>
      <c r="AE500" s="320"/>
      <c r="AF500" s="320"/>
      <c r="AG500" s="320"/>
      <c r="AH500" s="320"/>
      <c r="AI500" s="320"/>
      <c r="AJ500" s="320"/>
      <c r="AK500" s="320"/>
      <c r="AL500" s="320"/>
      <c r="AM500" s="320"/>
      <c r="AN500" s="320"/>
      <c r="AO500" s="320"/>
      <c r="AP500" s="320"/>
      <c r="AQ500" s="320"/>
      <c r="AR500" s="320"/>
      <c r="AS500" s="320"/>
      <c r="AT500" s="320"/>
      <c r="AU500" s="320"/>
      <c r="AV500" s="320"/>
      <c r="AW500" s="320"/>
      <c r="AX500" s="320"/>
      <c r="AY500" s="322"/>
    </row>
    <row r="501" spans="1:51" ht="24.75" customHeight="1">
      <c r="A501" s="224"/>
      <c r="B501" s="313"/>
      <c r="C501" s="314"/>
      <c r="D501" s="314"/>
      <c r="E501" s="314"/>
      <c r="F501" s="314"/>
      <c r="G501" s="315"/>
      <c r="H501" s="326" t="s">
        <v>60</v>
      </c>
      <c r="I501" s="327"/>
      <c r="J501" s="327"/>
      <c r="K501" s="327"/>
      <c r="L501" s="328"/>
      <c r="M501" s="329" t="s">
        <v>143</v>
      </c>
      <c r="N501" s="327"/>
      <c r="O501" s="327"/>
      <c r="P501" s="327"/>
      <c r="Q501" s="327"/>
      <c r="R501" s="327"/>
      <c r="S501" s="327"/>
      <c r="T501" s="327"/>
      <c r="U501" s="327"/>
      <c r="V501" s="327"/>
      <c r="W501" s="327"/>
      <c r="X501" s="327"/>
      <c r="Y501" s="328"/>
      <c r="Z501" s="323" t="s">
        <v>144</v>
      </c>
      <c r="AA501" s="324"/>
      <c r="AB501" s="324"/>
      <c r="AC501" s="325"/>
      <c r="AD501" s="326" t="s">
        <v>60</v>
      </c>
      <c r="AE501" s="327"/>
      <c r="AF501" s="327"/>
      <c r="AG501" s="327"/>
      <c r="AH501" s="328"/>
      <c r="AI501" s="329" t="s">
        <v>143</v>
      </c>
      <c r="AJ501" s="327"/>
      <c r="AK501" s="327"/>
      <c r="AL501" s="327"/>
      <c r="AM501" s="327"/>
      <c r="AN501" s="327"/>
      <c r="AO501" s="327"/>
      <c r="AP501" s="327"/>
      <c r="AQ501" s="327"/>
      <c r="AR501" s="327"/>
      <c r="AS501" s="327"/>
      <c r="AT501" s="327"/>
      <c r="AU501" s="328"/>
      <c r="AV501" s="323" t="s">
        <v>144</v>
      </c>
      <c r="AW501" s="324"/>
      <c r="AX501" s="324"/>
      <c r="AY501" s="330"/>
    </row>
    <row r="502" spans="1:51" ht="24.75" customHeight="1">
      <c r="A502" s="224"/>
      <c r="B502" s="313"/>
      <c r="C502" s="314"/>
      <c r="D502" s="314"/>
      <c r="E502" s="314"/>
      <c r="F502" s="314"/>
      <c r="G502" s="315"/>
      <c r="H502" s="1349" t="s">
        <v>327</v>
      </c>
      <c r="I502" s="1350"/>
      <c r="J502" s="1350"/>
      <c r="K502" s="1350"/>
      <c r="L502" s="1351"/>
      <c r="M502" s="1394" t="s">
        <v>369</v>
      </c>
      <c r="N502" s="1395"/>
      <c r="O502" s="1395"/>
      <c r="P502" s="1395"/>
      <c r="Q502" s="1395"/>
      <c r="R502" s="1395"/>
      <c r="S502" s="1395"/>
      <c r="T502" s="1395"/>
      <c r="U502" s="1395"/>
      <c r="V502" s="1395"/>
      <c r="W502" s="1395"/>
      <c r="X502" s="1395"/>
      <c r="Y502" s="1396"/>
      <c r="Z502" s="767">
        <v>3.9</v>
      </c>
      <c r="AA502" s="768"/>
      <c r="AB502" s="768"/>
      <c r="AC502" s="1035"/>
      <c r="AD502" s="703"/>
      <c r="AE502" s="600"/>
      <c r="AF502" s="600"/>
      <c r="AG502" s="600"/>
      <c r="AH502" s="601"/>
      <c r="AI502" s="704"/>
      <c r="AJ502" s="705"/>
      <c r="AK502" s="705"/>
      <c r="AL502" s="705"/>
      <c r="AM502" s="705"/>
      <c r="AN502" s="705"/>
      <c r="AO502" s="705"/>
      <c r="AP502" s="705"/>
      <c r="AQ502" s="705"/>
      <c r="AR502" s="705"/>
      <c r="AS502" s="705"/>
      <c r="AT502" s="705"/>
      <c r="AU502" s="706"/>
      <c r="AV502" s="694"/>
      <c r="AW502" s="695"/>
      <c r="AX502" s="695"/>
      <c r="AY502" s="696"/>
    </row>
    <row r="503" spans="1:51" ht="24.75" customHeight="1">
      <c r="A503" s="224"/>
      <c r="B503" s="313"/>
      <c r="C503" s="314"/>
      <c r="D503" s="314"/>
      <c r="E503" s="314"/>
      <c r="F503" s="314"/>
      <c r="G503" s="315"/>
      <c r="H503" s="1346"/>
      <c r="I503" s="1347"/>
      <c r="J503" s="1347"/>
      <c r="K503" s="1347"/>
      <c r="L503" s="1348"/>
      <c r="M503" s="346"/>
      <c r="N503" s="861"/>
      <c r="O503" s="861"/>
      <c r="P503" s="861"/>
      <c r="Q503" s="861"/>
      <c r="R503" s="861"/>
      <c r="S503" s="861"/>
      <c r="T503" s="861"/>
      <c r="U503" s="861"/>
      <c r="V503" s="861"/>
      <c r="W503" s="861"/>
      <c r="X503" s="861"/>
      <c r="Y503" s="862"/>
      <c r="Z503" s="764"/>
      <c r="AA503" s="765"/>
      <c r="AB503" s="765"/>
      <c r="AC503" s="766"/>
      <c r="AD503" s="341"/>
      <c r="AE503" s="342"/>
      <c r="AF503" s="342"/>
      <c r="AG503" s="342"/>
      <c r="AH503" s="343"/>
      <c r="AI503" s="346"/>
      <c r="AJ503" s="347"/>
      <c r="AK503" s="347"/>
      <c r="AL503" s="347"/>
      <c r="AM503" s="347"/>
      <c r="AN503" s="347"/>
      <c r="AO503" s="347"/>
      <c r="AP503" s="347"/>
      <c r="AQ503" s="347"/>
      <c r="AR503" s="347"/>
      <c r="AS503" s="347"/>
      <c r="AT503" s="347"/>
      <c r="AU503" s="348"/>
      <c r="AV503" s="697"/>
      <c r="AW503" s="698"/>
      <c r="AX503" s="698"/>
      <c r="AY503" s="699"/>
    </row>
    <row r="504" spans="1:51" ht="24.75" customHeight="1">
      <c r="A504" s="224"/>
      <c r="B504" s="313"/>
      <c r="C504" s="314"/>
      <c r="D504" s="314"/>
      <c r="E504" s="314"/>
      <c r="F504" s="314"/>
      <c r="G504" s="315"/>
      <c r="H504" s="1346"/>
      <c r="I504" s="1347"/>
      <c r="J504" s="1347"/>
      <c r="K504" s="1347"/>
      <c r="L504" s="1348"/>
      <c r="M504" s="346"/>
      <c r="N504" s="861"/>
      <c r="O504" s="861"/>
      <c r="P504" s="861"/>
      <c r="Q504" s="861"/>
      <c r="R504" s="861"/>
      <c r="S504" s="861"/>
      <c r="T504" s="861"/>
      <c r="U504" s="861"/>
      <c r="V504" s="861"/>
      <c r="W504" s="861"/>
      <c r="X504" s="861"/>
      <c r="Y504" s="862"/>
      <c r="Z504" s="764"/>
      <c r="AA504" s="765"/>
      <c r="AB504" s="765"/>
      <c r="AC504" s="766"/>
      <c r="AD504" s="341"/>
      <c r="AE504" s="342"/>
      <c r="AF504" s="342"/>
      <c r="AG504" s="342"/>
      <c r="AH504" s="343"/>
      <c r="AI504" s="346"/>
      <c r="AJ504" s="347"/>
      <c r="AK504" s="347"/>
      <c r="AL504" s="347"/>
      <c r="AM504" s="347"/>
      <c r="AN504" s="347"/>
      <c r="AO504" s="347"/>
      <c r="AP504" s="347"/>
      <c r="AQ504" s="347"/>
      <c r="AR504" s="347"/>
      <c r="AS504" s="347"/>
      <c r="AT504" s="347"/>
      <c r="AU504" s="348"/>
      <c r="AV504" s="697"/>
      <c r="AW504" s="698"/>
      <c r="AX504" s="698"/>
      <c r="AY504" s="699"/>
    </row>
    <row r="505" spans="1:51" ht="24.75" customHeight="1">
      <c r="A505" s="224"/>
      <c r="B505" s="313"/>
      <c r="C505" s="314"/>
      <c r="D505" s="314"/>
      <c r="E505" s="314"/>
      <c r="F505" s="314"/>
      <c r="G505" s="315"/>
      <c r="H505" s="341"/>
      <c r="I505" s="342"/>
      <c r="J505" s="342"/>
      <c r="K505" s="342"/>
      <c r="L505" s="343"/>
      <c r="M505" s="346"/>
      <c r="N505" s="347"/>
      <c r="O505" s="347"/>
      <c r="P505" s="347"/>
      <c r="Q505" s="347"/>
      <c r="R505" s="347"/>
      <c r="S505" s="347"/>
      <c r="T505" s="347"/>
      <c r="U505" s="347"/>
      <c r="V505" s="347"/>
      <c r="W505" s="347"/>
      <c r="X505" s="347"/>
      <c r="Y505" s="348"/>
      <c r="Z505" s="764"/>
      <c r="AA505" s="765"/>
      <c r="AB505" s="765"/>
      <c r="AC505" s="766"/>
      <c r="AD505" s="341"/>
      <c r="AE505" s="342"/>
      <c r="AF505" s="342"/>
      <c r="AG505" s="342"/>
      <c r="AH505" s="343"/>
      <c r="AI505" s="346"/>
      <c r="AJ505" s="347"/>
      <c r="AK505" s="347"/>
      <c r="AL505" s="347"/>
      <c r="AM505" s="347"/>
      <c r="AN505" s="347"/>
      <c r="AO505" s="347"/>
      <c r="AP505" s="347"/>
      <c r="AQ505" s="347"/>
      <c r="AR505" s="347"/>
      <c r="AS505" s="347"/>
      <c r="AT505" s="347"/>
      <c r="AU505" s="348"/>
      <c r="AV505" s="697"/>
      <c r="AW505" s="698"/>
      <c r="AX505" s="698"/>
      <c r="AY505" s="699"/>
    </row>
    <row r="506" spans="1:51" ht="24.75" customHeight="1">
      <c r="A506" s="224"/>
      <c r="B506" s="313"/>
      <c r="C506" s="314"/>
      <c r="D506" s="314"/>
      <c r="E506" s="314"/>
      <c r="F506" s="314"/>
      <c r="G506" s="315"/>
      <c r="H506" s="341"/>
      <c r="I506" s="342"/>
      <c r="J506" s="342"/>
      <c r="K506" s="342"/>
      <c r="L506" s="343"/>
      <c r="M506" s="346"/>
      <c r="N506" s="347"/>
      <c r="O506" s="347"/>
      <c r="P506" s="347"/>
      <c r="Q506" s="347"/>
      <c r="R506" s="347"/>
      <c r="S506" s="347"/>
      <c r="T506" s="347"/>
      <c r="U506" s="347"/>
      <c r="V506" s="347"/>
      <c r="W506" s="347"/>
      <c r="X506" s="347"/>
      <c r="Y506" s="348"/>
      <c r="Z506" s="764"/>
      <c r="AA506" s="765"/>
      <c r="AB506" s="765"/>
      <c r="AC506" s="765"/>
      <c r="AD506" s="341"/>
      <c r="AE506" s="342"/>
      <c r="AF506" s="342"/>
      <c r="AG506" s="342"/>
      <c r="AH506" s="343"/>
      <c r="AI506" s="346"/>
      <c r="AJ506" s="347"/>
      <c r="AK506" s="347"/>
      <c r="AL506" s="347"/>
      <c r="AM506" s="347"/>
      <c r="AN506" s="347"/>
      <c r="AO506" s="347"/>
      <c r="AP506" s="347"/>
      <c r="AQ506" s="347"/>
      <c r="AR506" s="347"/>
      <c r="AS506" s="347"/>
      <c r="AT506" s="347"/>
      <c r="AU506" s="348"/>
      <c r="AV506" s="697"/>
      <c r="AW506" s="698"/>
      <c r="AX506" s="698"/>
      <c r="AY506" s="699"/>
    </row>
    <row r="507" spans="1:51" ht="24.75" customHeight="1">
      <c r="A507" s="224"/>
      <c r="B507" s="313"/>
      <c r="C507" s="314"/>
      <c r="D507" s="314"/>
      <c r="E507" s="314"/>
      <c r="F507" s="314"/>
      <c r="G507" s="315"/>
      <c r="H507" s="341"/>
      <c r="I507" s="342"/>
      <c r="J507" s="342"/>
      <c r="K507" s="342"/>
      <c r="L507" s="343"/>
      <c r="M507" s="346"/>
      <c r="N507" s="347"/>
      <c r="O507" s="347"/>
      <c r="P507" s="347"/>
      <c r="Q507" s="347"/>
      <c r="R507" s="347"/>
      <c r="S507" s="347"/>
      <c r="T507" s="347"/>
      <c r="U507" s="347"/>
      <c r="V507" s="347"/>
      <c r="W507" s="347"/>
      <c r="X507" s="347"/>
      <c r="Y507" s="348"/>
      <c r="Z507" s="764"/>
      <c r="AA507" s="765"/>
      <c r="AB507" s="765"/>
      <c r="AC507" s="765"/>
      <c r="AD507" s="341"/>
      <c r="AE507" s="342"/>
      <c r="AF507" s="342"/>
      <c r="AG507" s="342"/>
      <c r="AH507" s="343"/>
      <c r="AI507" s="346"/>
      <c r="AJ507" s="347"/>
      <c r="AK507" s="347"/>
      <c r="AL507" s="347"/>
      <c r="AM507" s="347"/>
      <c r="AN507" s="347"/>
      <c r="AO507" s="347"/>
      <c r="AP507" s="347"/>
      <c r="AQ507" s="347"/>
      <c r="AR507" s="347"/>
      <c r="AS507" s="347"/>
      <c r="AT507" s="347"/>
      <c r="AU507" s="348"/>
      <c r="AV507" s="697"/>
      <c r="AW507" s="698"/>
      <c r="AX507" s="698"/>
      <c r="AY507" s="699"/>
    </row>
    <row r="508" spans="1:51" ht="24.75" customHeight="1">
      <c r="A508" s="224"/>
      <c r="B508" s="313"/>
      <c r="C508" s="314"/>
      <c r="D508" s="314"/>
      <c r="E508" s="314"/>
      <c r="F508" s="314"/>
      <c r="G508" s="315"/>
      <c r="H508" s="341"/>
      <c r="I508" s="342"/>
      <c r="J508" s="342"/>
      <c r="K508" s="342"/>
      <c r="L508" s="343"/>
      <c r="M508" s="346"/>
      <c r="N508" s="347"/>
      <c r="O508" s="347"/>
      <c r="P508" s="347"/>
      <c r="Q508" s="347"/>
      <c r="R508" s="347"/>
      <c r="S508" s="347"/>
      <c r="T508" s="347"/>
      <c r="U508" s="347"/>
      <c r="V508" s="347"/>
      <c r="W508" s="347"/>
      <c r="X508" s="347"/>
      <c r="Y508" s="348"/>
      <c r="Z508" s="764"/>
      <c r="AA508" s="765"/>
      <c r="AB508" s="765"/>
      <c r="AC508" s="765"/>
      <c r="AD508" s="341"/>
      <c r="AE508" s="342"/>
      <c r="AF508" s="342"/>
      <c r="AG508" s="342"/>
      <c r="AH508" s="343"/>
      <c r="AI508" s="346"/>
      <c r="AJ508" s="347"/>
      <c r="AK508" s="347"/>
      <c r="AL508" s="347"/>
      <c r="AM508" s="347"/>
      <c r="AN508" s="347"/>
      <c r="AO508" s="347"/>
      <c r="AP508" s="347"/>
      <c r="AQ508" s="347"/>
      <c r="AR508" s="347"/>
      <c r="AS508" s="347"/>
      <c r="AT508" s="347"/>
      <c r="AU508" s="348"/>
      <c r="AV508" s="697"/>
      <c r="AW508" s="698"/>
      <c r="AX508" s="698"/>
      <c r="AY508" s="699"/>
    </row>
    <row r="509" spans="1:51" ht="24.75" customHeight="1">
      <c r="A509" s="224"/>
      <c r="B509" s="313"/>
      <c r="C509" s="314"/>
      <c r="D509" s="314"/>
      <c r="E509" s="314"/>
      <c r="F509" s="314"/>
      <c r="G509" s="315"/>
      <c r="H509" s="642"/>
      <c r="I509" s="595"/>
      <c r="J509" s="595"/>
      <c r="K509" s="595"/>
      <c r="L509" s="596"/>
      <c r="M509" s="643"/>
      <c r="N509" s="644"/>
      <c r="O509" s="644"/>
      <c r="P509" s="644"/>
      <c r="Q509" s="644"/>
      <c r="R509" s="644"/>
      <c r="S509" s="644"/>
      <c r="T509" s="644"/>
      <c r="U509" s="644"/>
      <c r="V509" s="644"/>
      <c r="W509" s="644"/>
      <c r="X509" s="644"/>
      <c r="Y509" s="645"/>
      <c r="Z509" s="1003"/>
      <c r="AA509" s="1004"/>
      <c r="AB509" s="1004"/>
      <c r="AC509" s="1004"/>
      <c r="AD509" s="642"/>
      <c r="AE509" s="595"/>
      <c r="AF509" s="595"/>
      <c r="AG509" s="595"/>
      <c r="AH509" s="596"/>
      <c r="AI509" s="643"/>
      <c r="AJ509" s="644"/>
      <c r="AK509" s="644"/>
      <c r="AL509" s="644"/>
      <c r="AM509" s="644"/>
      <c r="AN509" s="644"/>
      <c r="AO509" s="644"/>
      <c r="AP509" s="644"/>
      <c r="AQ509" s="644"/>
      <c r="AR509" s="644"/>
      <c r="AS509" s="644"/>
      <c r="AT509" s="644"/>
      <c r="AU509" s="645"/>
      <c r="AV509" s="646"/>
      <c r="AW509" s="647"/>
      <c r="AX509" s="647"/>
      <c r="AY509" s="648"/>
    </row>
    <row r="510" spans="1:51" ht="24.75" customHeight="1">
      <c r="A510" s="224"/>
      <c r="B510" s="313"/>
      <c r="C510" s="314"/>
      <c r="D510" s="314"/>
      <c r="E510" s="314"/>
      <c r="F510" s="314"/>
      <c r="G510" s="315"/>
      <c r="H510" s="716" t="s">
        <v>35</v>
      </c>
      <c r="I510" s="368"/>
      <c r="J510" s="368"/>
      <c r="K510" s="368"/>
      <c r="L510" s="368"/>
      <c r="M510" s="717"/>
      <c r="N510" s="718"/>
      <c r="O510" s="718"/>
      <c r="P510" s="718"/>
      <c r="Q510" s="718"/>
      <c r="R510" s="718"/>
      <c r="S510" s="718"/>
      <c r="T510" s="718"/>
      <c r="U510" s="718"/>
      <c r="V510" s="718"/>
      <c r="W510" s="718"/>
      <c r="X510" s="718"/>
      <c r="Y510" s="719"/>
      <c r="Z510" s="1005">
        <f>SUM(Z502:AC509)</f>
        <v>3.9</v>
      </c>
      <c r="AA510" s="1006"/>
      <c r="AB510" s="1006"/>
      <c r="AC510" s="1007"/>
      <c r="AD510" s="716" t="s">
        <v>35</v>
      </c>
      <c r="AE510" s="368"/>
      <c r="AF510" s="368"/>
      <c r="AG510" s="368"/>
      <c r="AH510" s="368"/>
      <c r="AI510" s="717"/>
      <c r="AJ510" s="718"/>
      <c r="AK510" s="718"/>
      <c r="AL510" s="718"/>
      <c r="AM510" s="718"/>
      <c r="AN510" s="718"/>
      <c r="AO510" s="718"/>
      <c r="AP510" s="718"/>
      <c r="AQ510" s="718"/>
      <c r="AR510" s="718"/>
      <c r="AS510" s="718"/>
      <c r="AT510" s="718"/>
      <c r="AU510" s="719"/>
      <c r="AV510" s="639">
        <f>SUM(AV502:AY509)</f>
        <v>0</v>
      </c>
      <c r="AW510" s="640"/>
      <c r="AX510" s="640"/>
      <c r="AY510" s="641"/>
    </row>
    <row r="511" spans="1:51" ht="25.15" customHeight="1">
      <c r="A511" s="224"/>
      <c r="B511" s="313"/>
      <c r="C511" s="314"/>
      <c r="D511" s="314"/>
      <c r="E511" s="314"/>
      <c r="F511" s="314"/>
      <c r="G511" s="315"/>
      <c r="H511" s="721" t="s">
        <v>377</v>
      </c>
      <c r="I511" s="724"/>
      <c r="J511" s="724"/>
      <c r="K511" s="724"/>
      <c r="L511" s="724"/>
      <c r="M511" s="724"/>
      <c r="N511" s="724"/>
      <c r="O511" s="724"/>
      <c r="P511" s="724"/>
      <c r="Q511" s="724"/>
      <c r="R511" s="724"/>
      <c r="S511" s="724"/>
      <c r="T511" s="724"/>
      <c r="U511" s="724"/>
      <c r="V511" s="724"/>
      <c r="W511" s="724"/>
      <c r="X511" s="724"/>
      <c r="Y511" s="724"/>
      <c r="Z511" s="724"/>
      <c r="AA511" s="724"/>
      <c r="AB511" s="724"/>
      <c r="AC511" s="737"/>
      <c r="AD511" s="721" t="s">
        <v>1577</v>
      </c>
      <c r="AE511" s="724"/>
      <c r="AF511" s="724"/>
      <c r="AG511" s="724"/>
      <c r="AH511" s="724"/>
      <c r="AI511" s="724"/>
      <c r="AJ511" s="724"/>
      <c r="AK511" s="724"/>
      <c r="AL511" s="724"/>
      <c r="AM511" s="724"/>
      <c r="AN511" s="724"/>
      <c r="AO511" s="724"/>
      <c r="AP511" s="724"/>
      <c r="AQ511" s="724"/>
      <c r="AR511" s="724"/>
      <c r="AS511" s="724"/>
      <c r="AT511" s="724"/>
      <c r="AU511" s="724"/>
      <c r="AV511" s="724"/>
      <c r="AW511" s="724"/>
      <c r="AX511" s="724"/>
      <c r="AY511" s="725"/>
    </row>
    <row r="512" spans="1:51" ht="25.5" customHeight="1">
      <c r="A512" s="224"/>
      <c r="B512" s="313"/>
      <c r="C512" s="314"/>
      <c r="D512" s="314"/>
      <c r="E512" s="314"/>
      <c r="F512" s="314"/>
      <c r="G512" s="315"/>
      <c r="H512" s="726" t="s">
        <v>60</v>
      </c>
      <c r="I512" s="519"/>
      <c r="J512" s="519"/>
      <c r="K512" s="519"/>
      <c r="L512" s="519"/>
      <c r="M512" s="329" t="s">
        <v>143</v>
      </c>
      <c r="N512" s="290"/>
      <c r="O512" s="290"/>
      <c r="P512" s="290"/>
      <c r="Q512" s="290"/>
      <c r="R512" s="290"/>
      <c r="S512" s="290"/>
      <c r="T512" s="290"/>
      <c r="U512" s="290"/>
      <c r="V512" s="290"/>
      <c r="W512" s="290"/>
      <c r="X512" s="290"/>
      <c r="Y512" s="731"/>
      <c r="Z512" s="323" t="s">
        <v>144</v>
      </c>
      <c r="AA512" s="732"/>
      <c r="AB512" s="732"/>
      <c r="AC512" s="738"/>
      <c r="AD512" s="726" t="s">
        <v>60</v>
      </c>
      <c r="AE512" s="519"/>
      <c r="AF512" s="519"/>
      <c r="AG512" s="519"/>
      <c r="AH512" s="519"/>
      <c r="AI512" s="329" t="s">
        <v>143</v>
      </c>
      <c r="AJ512" s="290"/>
      <c r="AK512" s="290"/>
      <c r="AL512" s="290"/>
      <c r="AM512" s="290"/>
      <c r="AN512" s="290"/>
      <c r="AO512" s="290"/>
      <c r="AP512" s="290"/>
      <c r="AQ512" s="290"/>
      <c r="AR512" s="290"/>
      <c r="AS512" s="290"/>
      <c r="AT512" s="290"/>
      <c r="AU512" s="731"/>
      <c r="AV512" s="323" t="s">
        <v>144</v>
      </c>
      <c r="AW512" s="732"/>
      <c r="AX512" s="732"/>
      <c r="AY512" s="733"/>
    </row>
    <row r="513" spans="1:51" ht="24.75" customHeight="1">
      <c r="A513" s="224"/>
      <c r="B513" s="313"/>
      <c r="C513" s="314"/>
      <c r="D513" s="314"/>
      <c r="E513" s="314"/>
      <c r="F513" s="314"/>
      <c r="G513" s="315"/>
      <c r="H513" s="1349" t="s">
        <v>120</v>
      </c>
      <c r="I513" s="1350"/>
      <c r="J513" s="1350"/>
      <c r="K513" s="1350"/>
      <c r="L513" s="1351"/>
      <c r="M513" s="1352" t="s">
        <v>376</v>
      </c>
      <c r="N513" s="1353"/>
      <c r="O513" s="1353"/>
      <c r="P513" s="1353"/>
      <c r="Q513" s="1353"/>
      <c r="R513" s="1353"/>
      <c r="S513" s="1353"/>
      <c r="T513" s="1353"/>
      <c r="U513" s="1353"/>
      <c r="V513" s="1353"/>
      <c r="W513" s="1353"/>
      <c r="X513" s="1353"/>
      <c r="Y513" s="1354"/>
      <c r="Z513" s="767">
        <v>1.8</v>
      </c>
      <c r="AA513" s="768"/>
      <c r="AB513" s="768"/>
      <c r="AC513" s="769"/>
      <c r="AD513" s="703"/>
      <c r="AE513" s="600"/>
      <c r="AF513" s="600"/>
      <c r="AG513" s="600"/>
      <c r="AH513" s="601"/>
      <c r="AI513" s="704"/>
      <c r="AJ513" s="734"/>
      <c r="AK513" s="734"/>
      <c r="AL513" s="734"/>
      <c r="AM513" s="734"/>
      <c r="AN513" s="734"/>
      <c r="AO513" s="734"/>
      <c r="AP513" s="734"/>
      <c r="AQ513" s="734"/>
      <c r="AR513" s="734"/>
      <c r="AS513" s="734"/>
      <c r="AT513" s="734"/>
      <c r="AU513" s="735"/>
      <c r="AV513" s="694"/>
      <c r="AW513" s="695"/>
      <c r="AX513" s="695"/>
      <c r="AY513" s="696"/>
    </row>
    <row r="514" spans="1:51" ht="24.75" customHeight="1">
      <c r="A514" s="224"/>
      <c r="B514" s="313"/>
      <c r="C514" s="314"/>
      <c r="D514" s="314"/>
      <c r="E514" s="314"/>
      <c r="F514" s="314"/>
      <c r="G514" s="315"/>
      <c r="H514" s="1346" t="s">
        <v>148</v>
      </c>
      <c r="I514" s="1347"/>
      <c r="J514" s="1347"/>
      <c r="K514" s="1347"/>
      <c r="L514" s="1348"/>
      <c r="M514" s="1355" t="s">
        <v>375</v>
      </c>
      <c r="N514" s="1356"/>
      <c r="O514" s="1356"/>
      <c r="P514" s="1356"/>
      <c r="Q514" s="1356"/>
      <c r="R514" s="1356"/>
      <c r="S514" s="1356"/>
      <c r="T514" s="1356"/>
      <c r="U514" s="1356"/>
      <c r="V514" s="1356"/>
      <c r="W514" s="1356"/>
      <c r="X514" s="1356"/>
      <c r="Y514" s="1357"/>
      <c r="Z514" s="764">
        <v>0.7</v>
      </c>
      <c r="AA514" s="765"/>
      <c r="AB514" s="765"/>
      <c r="AC514" s="766"/>
      <c r="AD514" s="341"/>
      <c r="AE514" s="342"/>
      <c r="AF514" s="342"/>
      <c r="AG514" s="342"/>
      <c r="AH514" s="343"/>
      <c r="AI514" s="346"/>
      <c r="AJ514" s="347"/>
      <c r="AK514" s="347"/>
      <c r="AL514" s="347"/>
      <c r="AM514" s="347"/>
      <c r="AN514" s="347"/>
      <c r="AO514" s="347"/>
      <c r="AP514" s="347"/>
      <c r="AQ514" s="347"/>
      <c r="AR514" s="347"/>
      <c r="AS514" s="347"/>
      <c r="AT514" s="347"/>
      <c r="AU514" s="348"/>
      <c r="AV514" s="697"/>
      <c r="AW514" s="698"/>
      <c r="AX514" s="698"/>
      <c r="AY514" s="699"/>
    </row>
    <row r="515" spans="1:51" ht="24.75" customHeight="1">
      <c r="A515" s="224"/>
      <c r="B515" s="313"/>
      <c r="C515" s="314"/>
      <c r="D515" s="314"/>
      <c r="E515" s="314"/>
      <c r="F515" s="314"/>
      <c r="G515" s="315"/>
      <c r="H515" s="1346" t="s">
        <v>152</v>
      </c>
      <c r="I515" s="1347"/>
      <c r="J515" s="1347"/>
      <c r="K515" s="1347"/>
      <c r="L515" s="1348"/>
      <c r="M515" s="346" t="s">
        <v>374</v>
      </c>
      <c r="N515" s="861"/>
      <c r="O515" s="861"/>
      <c r="P515" s="861"/>
      <c r="Q515" s="861"/>
      <c r="R515" s="861"/>
      <c r="S515" s="861"/>
      <c r="T515" s="861"/>
      <c r="U515" s="861"/>
      <c r="V515" s="861"/>
      <c r="W515" s="861"/>
      <c r="X515" s="861"/>
      <c r="Y515" s="862"/>
      <c r="Z515" s="764">
        <v>0.6</v>
      </c>
      <c r="AA515" s="765"/>
      <c r="AB515" s="765"/>
      <c r="AC515" s="766"/>
      <c r="AD515" s="341"/>
      <c r="AE515" s="342"/>
      <c r="AF515" s="342"/>
      <c r="AG515" s="342"/>
      <c r="AH515" s="343"/>
      <c r="AI515" s="346"/>
      <c r="AJ515" s="347"/>
      <c r="AK515" s="347"/>
      <c r="AL515" s="347"/>
      <c r="AM515" s="347"/>
      <c r="AN515" s="347"/>
      <c r="AO515" s="347"/>
      <c r="AP515" s="347"/>
      <c r="AQ515" s="347"/>
      <c r="AR515" s="347"/>
      <c r="AS515" s="347"/>
      <c r="AT515" s="347"/>
      <c r="AU515" s="348"/>
      <c r="AV515" s="697"/>
      <c r="AW515" s="698"/>
      <c r="AX515" s="698"/>
      <c r="AY515" s="699"/>
    </row>
    <row r="516" spans="1:51" ht="24.75" customHeight="1">
      <c r="A516" s="224"/>
      <c r="B516" s="313"/>
      <c r="C516" s="314"/>
      <c r="D516" s="314"/>
      <c r="E516" s="314"/>
      <c r="F516" s="314"/>
      <c r="G516" s="315"/>
      <c r="H516" s="341"/>
      <c r="I516" s="342"/>
      <c r="J516" s="342"/>
      <c r="K516" s="342"/>
      <c r="L516" s="343"/>
      <c r="M516" s="346"/>
      <c r="N516" s="347"/>
      <c r="O516" s="347"/>
      <c r="P516" s="347"/>
      <c r="Q516" s="347"/>
      <c r="R516" s="347"/>
      <c r="S516" s="347"/>
      <c r="T516" s="347"/>
      <c r="U516" s="347"/>
      <c r="V516" s="347"/>
      <c r="W516" s="347"/>
      <c r="X516" s="347"/>
      <c r="Y516" s="348"/>
      <c r="Z516" s="697"/>
      <c r="AA516" s="698"/>
      <c r="AB516" s="698"/>
      <c r="AC516" s="720"/>
      <c r="AD516" s="341"/>
      <c r="AE516" s="342"/>
      <c r="AF516" s="342"/>
      <c r="AG516" s="342"/>
      <c r="AH516" s="343"/>
      <c r="AI516" s="346"/>
      <c r="AJ516" s="347"/>
      <c r="AK516" s="347"/>
      <c r="AL516" s="347"/>
      <c r="AM516" s="347"/>
      <c r="AN516" s="347"/>
      <c r="AO516" s="347"/>
      <c r="AP516" s="347"/>
      <c r="AQ516" s="347"/>
      <c r="AR516" s="347"/>
      <c r="AS516" s="347"/>
      <c r="AT516" s="347"/>
      <c r="AU516" s="348"/>
      <c r="AV516" s="697"/>
      <c r="AW516" s="698"/>
      <c r="AX516" s="698"/>
      <c r="AY516" s="699"/>
    </row>
    <row r="517" spans="1:51" ht="24.75" customHeight="1">
      <c r="A517" s="224"/>
      <c r="B517" s="313"/>
      <c r="C517" s="314"/>
      <c r="D517" s="314"/>
      <c r="E517" s="314"/>
      <c r="F517" s="314"/>
      <c r="G517" s="315"/>
      <c r="H517" s="341"/>
      <c r="I517" s="342"/>
      <c r="J517" s="342"/>
      <c r="K517" s="342"/>
      <c r="L517" s="343"/>
      <c r="M517" s="346"/>
      <c r="N517" s="347"/>
      <c r="O517" s="347"/>
      <c r="P517" s="347"/>
      <c r="Q517" s="347"/>
      <c r="R517" s="347"/>
      <c r="S517" s="347"/>
      <c r="T517" s="347"/>
      <c r="U517" s="347"/>
      <c r="V517" s="347"/>
      <c r="W517" s="347"/>
      <c r="X517" s="347"/>
      <c r="Y517" s="348"/>
      <c r="Z517" s="697"/>
      <c r="AA517" s="698"/>
      <c r="AB517" s="698"/>
      <c r="AC517" s="698"/>
      <c r="AD517" s="341"/>
      <c r="AE517" s="342"/>
      <c r="AF517" s="342"/>
      <c r="AG517" s="342"/>
      <c r="AH517" s="343"/>
      <c r="AI517" s="346"/>
      <c r="AJ517" s="347"/>
      <c r="AK517" s="347"/>
      <c r="AL517" s="347"/>
      <c r="AM517" s="347"/>
      <c r="AN517" s="347"/>
      <c r="AO517" s="347"/>
      <c r="AP517" s="347"/>
      <c r="AQ517" s="347"/>
      <c r="AR517" s="347"/>
      <c r="AS517" s="347"/>
      <c r="AT517" s="347"/>
      <c r="AU517" s="348"/>
      <c r="AV517" s="697"/>
      <c r="AW517" s="698"/>
      <c r="AX517" s="698"/>
      <c r="AY517" s="699"/>
    </row>
    <row r="518" spans="1:51" ht="24.75" customHeight="1">
      <c r="A518" s="224"/>
      <c r="B518" s="313"/>
      <c r="C518" s="314"/>
      <c r="D518" s="314"/>
      <c r="E518" s="314"/>
      <c r="F518" s="314"/>
      <c r="G518" s="315"/>
      <c r="H518" s="341"/>
      <c r="I518" s="342"/>
      <c r="J518" s="342"/>
      <c r="K518" s="342"/>
      <c r="L518" s="343"/>
      <c r="M518" s="346"/>
      <c r="N518" s="347"/>
      <c r="O518" s="347"/>
      <c r="P518" s="347"/>
      <c r="Q518" s="347"/>
      <c r="R518" s="347"/>
      <c r="S518" s="347"/>
      <c r="T518" s="347"/>
      <c r="U518" s="347"/>
      <c r="V518" s="347"/>
      <c r="W518" s="347"/>
      <c r="X518" s="347"/>
      <c r="Y518" s="348"/>
      <c r="Z518" s="697"/>
      <c r="AA518" s="698"/>
      <c r="AB518" s="698"/>
      <c r="AC518" s="698"/>
      <c r="AD518" s="341"/>
      <c r="AE518" s="342"/>
      <c r="AF518" s="342"/>
      <c r="AG518" s="342"/>
      <c r="AH518" s="343"/>
      <c r="AI518" s="346"/>
      <c r="AJ518" s="347"/>
      <c r="AK518" s="347"/>
      <c r="AL518" s="347"/>
      <c r="AM518" s="347"/>
      <c r="AN518" s="347"/>
      <c r="AO518" s="347"/>
      <c r="AP518" s="347"/>
      <c r="AQ518" s="347"/>
      <c r="AR518" s="347"/>
      <c r="AS518" s="347"/>
      <c r="AT518" s="347"/>
      <c r="AU518" s="348"/>
      <c r="AV518" s="697"/>
      <c r="AW518" s="698"/>
      <c r="AX518" s="698"/>
      <c r="AY518" s="699"/>
    </row>
    <row r="519" spans="1:51" ht="24.75" customHeight="1">
      <c r="A519" s="224"/>
      <c r="B519" s="313"/>
      <c r="C519" s="314"/>
      <c r="D519" s="314"/>
      <c r="E519" s="314"/>
      <c r="F519" s="314"/>
      <c r="G519" s="315"/>
      <c r="H519" s="341"/>
      <c r="I519" s="342"/>
      <c r="J519" s="342"/>
      <c r="K519" s="342"/>
      <c r="L519" s="343"/>
      <c r="M519" s="346"/>
      <c r="N519" s="347"/>
      <c r="O519" s="347"/>
      <c r="P519" s="347"/>
      <c r="Q519" s="347"/>
      <c r="R519" s="347"/>
      <c r="S519" s="347"/>
      <c r="T519" s="347"/>
      <c r="U519" s="347"/>
      <c r="V519" s="347"/>
      <c r="W519" s="347"/>
      <c r="X519" s="347"/>
      <c r="Y519" s="348"/>
      <c r="Z519" s="697"/>
      <c r="AA519" s="698"/>
      <c r="AB519" s="698"/>
      <c r="AC519" s="698"/>
      <c r="AD519" s="341"/>
      <c r="AE519" s="342"/>
      <c r="AF519" s="342"/>
      <c r="AG519" s="342"/>
      <c r="AH519" s="343"/>
      <c r="AI519" s="346"/>
      <c r="AJ519" s="347"/>
      <c r="AK519" s="347"/>
      <c r="AL519" s="347"/>
      <c r="AM519" s="347"/>
      <c r="AN519" s="347"/>
      <c r="AO519" s="347"/>
      <c r="AP519" s="347"/>
      <c r="AQ519" s="347"/>
      <c r="AR519" s="347"/>
      <c r="AS519" s="347"/>
      <c r="AT519" s="347"/>
      <c r="AU519" s="348"/>
      <c r="AV519" s="697"/>
      <c r="AW519" s="698"/>
      <c r="AX519" s="698"/>
      <c r="AY519" s="699"/>
    </row>
    <row r="520" spans="1:51" ht="24.75" customHeight="1">
      <c r="A520" s="224"/>
      <c r="B520" s="313"/>
      <c r="C520" s="314"/>
      <c r="D520" s="314"/>
      <c r="E520" s="314"/>
      <c r="F520" s="314"/>
      <c r="G520" s="315"/>
      <c r="H520" s="642"/>
      <c r="I520" s="595"/>
      <c r="J520" s="595"/>
      <c r="K520" s="595"/>
      <c r="L520" s="596"/>
      <c r="M520" s="643"/>
      <c r="N520" s="644"/>
      <c r="O520" s="644"/>
      <c r="P520" s="644"/>
      <c r="Q520" s="644"/>
      <c r="R520" s="644"/>
      <c r="S520" s="644"/>
      <c r="T520" s="644"/>
      <c r="U520" s="644"/>
      <c r="V520" s="644"/>
      <c r="W520" s="644"/>
      <c r="X520" s="644"/>
      <c r="Y520" s="645"/>
      <c r="Z520" s="646"/>
      <c r="AA520" s="647"/>
      <c r="AB520" s="647"/>
      <c r="AC520" s="647"/>
      <c r="AD520" s="642"/>
      <c r="AE520" s="595"/>
      <c r="AF520" s="595"/>
      <c r="AG520" s="595"/>
      <c r="AH520" s="596"/>
      <c r="AI520" s="643"/>
      <c r="AJ520" s="644"/>
      <c r="AK520" s="644"/>
      <c r="AL520" s="644"/>
      <c r="AM520" s="644"/>
      <c r="AN520" s="644"/>
      <c r="AO520" s="644"/>
      <c r="AP520" s="644"/>
      <c r="AQ520" s="644"/>
      <c r="AR520" s="644"/>
      <c r="AS520" s="644"/>
      <c r="AT520" s="644"/>
      <c r="AU520" s="645"/>
      <c r="AV520" s="646"/>
      <c r="AW520" s="647"/>
      <c r="AX520" s="647"/>
      <c r="AY520" s="648"/>
    </row>
    <row r="521" spans="1:51" ht="24.75" customHeight="1">
      <c r="A521" s="224"/>
      <c r="B521" s="313"/>
      <c r="C521" s="314"/>
      <c r="D521" s="314"/>
      <c r="E521" s="314"/>
      <c r="F521" s="314"/>
      <c r="G521" s="315"/>
      <c r="H521" s="716" t="s">
        <v>35</v>
      </c>
      <c r="I521" s="368"/>
      <c r="J521" s="368"/>
      <c r="K521" s="368"/>
      <c r="L521" s="368"/>
      <c r="M521" s="717"/>
      <c r="N521" s="718"/>
      <c r="O521" s="718"/>
      <c r="P521" s="718"/>
      <c r="Q521" s="718"/>
      <c r="R521" s="718"/>
      <c r="S521" s="718"/>
      <c r="T521" s="718"/>
      <c r="U521" s="718"/>
      <c r="V521" s="718"/>
      <c r="W521" s="718"/>
      <c r="X521" s="718"/>
      <c r="Y521" s="719"/>
      <c r="Z521" s="1005">
        <f>SUM(Z513:AC520)</f>
        <v>3.1</v>
      </c>
      <c r="AA521" s="1006"/>
      <c r="AB521" s="1006"/>
      <c r="AC521" s="1007"/>
      <c r="AD521" s="716" t="s">
        <v>35</v>
      </c>
      <c r="AE521" s="368"/>
      <c r="AF521" s="368"/>
      <c r="AG521" s="368"/>
      <c r="AH521" s="368"/>
      <c r="AI521" s="717"/>
      <c r="AJ521" s="718"/>
      <c r="AK521" s="718"/>
      <c r="AL521" s="718"/>
      <c r="AM521" s="718"/>
      <c r="AN521" s="718"/>
      <c r="AO521" s="718"/>
      <c r="AP521" s="718"/>
      <c r="AQ521" s="718"/>
      <c r="AR521" s="718"/>
      <c r="AS521" s="718"/>
      <c r="AT521" s="718"/>
      <c r="AU521" s="719"/>
      <c r="AV521" s="639">
        <f>SUM(AV513:AY520)</f>
        <v>0</v>
      </c>
      <c r="AW521" s="640"/>
      <c r="AX521" s="640"/>
      <c r="AY521" s="641"/>
    </row>
    <row r="522" spans="1:51" ht="24.75" customHeight="1">
      <c r="A522" s="224"/>
      <c r="B522" s="313"/>
      <c r="C522" s="314"/>
      <c r="D522" s="314"/>
      <c r="E522" s="314"/>
      <c r="F522" s="314"/>
      <c r="G522" s="315"/>
      <c r="H522" s="721" t="s">
        <v>373</v>
      </c>
      <c r="I522" s="724"/>
      <c r="J522" s="724"/>
      <c r="K522" s="724"/>
      <c r="L522" s="724"/>
      <c r="M522" s="724"/>
      <c r="N522" s="724"/>
      <c r="O522" s="724"/>
      <c r="P522" s="724"/>
      <c r="Q522" s="724"/>
      <c r="R522" s="724"/>
      <c r="S522" s="724"/>
      <c r="T522" s="724"/>
      <c r="U522" s="724"/>
      <c r="V522" s="724"/>
      <c r="W522" s="724"/>
      <c r="X522" s="724"/>
      <c r="Y522" s="724"/>
      <c r="Z522" s="724"/>
      <c r="AA522" s="724"/>
      <c r="AB522" s="724"/>
      <c r="AC522" s="737"/>
      <c r="AD522" s="721" t="s">
        <v>1579</v>
      </c>
      <c r="AE522" s="724"/>
      <c r="AF522" s="724"/>
      <c r="AG522" s="724"/>
      <c r="AH522" s="724"/>
      <c r="AI522" s="724"/>
      <c r="AJ522" s="724"/>
      <c r="AK522" s="724"/>
      <c r="AL522" s="724"/>
      <c r="AM522" s="724"/>
      <c r="AN522" s="724"/>
      <c r="AO522" s="724"/>
      <c r="AP522" s="724"/>
      <c r="AQ522" s="724"/>
      <c r="AR522" s="724"/>
      <c r="AS522" s="724"/>
      <c r="AT522" s="724"/>
      <c r="AU522" s="724"/>
      <c r="AV522" s="724"/>
      <c r="AW522" s="724"/>
      <c r="AX522" s="724"/>
      <c r="AY522" s="725"/>
    </row>
    <row r="523" spans="1:51" ht="24.75" customHeight="1">
      <c r="A523" s="224"/>
      <c r="B523" s="313"/>
      <c r="C523" s="314"/>
      <c r="D523" s="314"/>
      <c r="E523" s="314"/>
      <c r="F523" s="314"/>
      <c r="G523" s="315"/>
      <c r="H523" s="726" t="s">
        <v>60</v>
      </c>
      <c r="I523" s="519"/>
      <c r="J523" s="519"/>
      <c r="K523" s="519"/>
      <c r="L523" s="519"/>
      <c r="M523" s="329" t="s">
        <v>143</v>
      </c>
      <c r="N523" s="290"/>
      <c r="O523" s="290"/>
      <c r="P523" s="290"/>
      <c r="Q523" s="290"/>
      <c r="R523" s="290"/>
      <c r="S523" s="290"/>
      <c r="T523" s="290"/>
      <c r="U523" s="290"/>
      <c r="V523" s="290"/>
      <c r="W523" s="290"/>
      <c r="X523" s="290"/>
      <c r="Y523" s="731"/>
      <c r="Z523" s="323" t="s">
        <v>144</v>
      </c>
      <c r="AA523" s="732"/>
      <c r="AB523" s="732"/>
      <c r="AC523" s="738"/>
      <c r="AD523" s="726" t="s">
        <v>60</v>
      </c>
      <c r="AE523" s="519"/>
      <c r="AF523" s="519"/>
      <c r="AG523" s="519"/>
      <c r="AH523" s="519"/>
      <c r="AI523" s="329" t="s">
        <v>143</v>
      </c>
      <c r="AJ523" s="290"/>
      <c r="AK523" s="290"/>
      <c r="AL523" s="290"/>
      <c r="AM523" s="290"/>
      <c r="AN523" s="290"/>
      <c r="AO523" s="290"/>
      <c r="AP523" s="290"/>
      <c r="AQ523" s="290"/>
      <c r="AR523" s="290"/>
      <c r="AS523" s="290"/>
      <c r="AT523" s="290"/>
      <c r="AU523" s="731"/>
      <c r="AV523" s="323" t="s">
        <v>144</v>
      </c>
      <c r="AW523" s="732"/>
      <c r="AX523" s="732"/>
      <c r="AY523" s="733"/>
    </row>
    <row r="524" spans="1:51" ht="24.75" customHeight="1">
      <c r="A524" s="224"/>
      <c r="B524" s="313"/>
      <c r="C524" s="314"/>
      <c r="D524" s="314"/>
      <c r="E524" s="314"/>
      <c r="F524" s="314"/>
      <c r="G524" s="315"/>
      <c r="H524" s="703" t="s">
        <v>372</v>
      </c>
      <c r="I524" s="600"/>
      <c r="J524" s="600"/>
      <c r="K524" s="600"/>
      <c r="L524" s="601"/>
      <c r="M524" s="704" t="s">
        <v>362</v>
      </c>
      <c r="N524" s="734"/>
      <c r="O524" s="734"/>
      <c r="P524" s="734"/>
      <c r="Q524" s="734"/>
      <c r="R524" s="734"/>
      <c r="S524" s="734"/>
      <c r="T524" s="734"/>
      <c r="U524" s="734"/>
      <c r="V524" s="734"/>
      <c r="W524" s="734"/>
      <c r="X524" s="734"/>
      <c r="Y524" s="735"/>
      <c r="Z524" s="694">
        <v>1</v>
      </c>
      <c r="AA524" s="695"/>
      <c r="AB524" s="695"/>
      <c r="AC524" s="739"/>
      <c r="AD524" s="703"/>
      <c r="AE524" s="600"/>
      <c r="AF524" s="600"/>
      <c r="AG524" s="600"/>
      <c r="AH524" s="601"/>
      <c r="AI524" s="704"/>
      <c r="AJ524" s="734"/>
      <c r="AK524" s="734"/>
      <c r="AL524" s="734"/>
      <c r="AM524" s="734"/>
      <c r="AN524" s="734"/>
      <c r="AO524" s="734"/>
      <c r="AP524" s="734"/>
      <c r="AQ524" s="734"/>
      <c r="AR524" s="734"/>
      <c r="AS524" s="734"/>
      <c r="AT524" s="734"/>
      <c r="AU524" s="735"/>
      <c r="AV524" s="694"/>
      <c r="AW524" s="695"/>
      <c r="AX524" s="695"/>
      <c r="AY524" s="696"/>
    </row>
    <row r="525" spans="1:51" ht="24.75" customHeight="1">
      <c r="A525" s="224"/>
      <c r="B525" s="313"/>
      <c r="C525" s="314"/>
      <c r="D525" s="314"/>
      <c r="E525" s="314"/>
      <c r="F525" s="314"/>
      <c r="G525" s="315"/>
      <c r="H525" s="341"/>
      <c r="I525" s="342"/>
      <c r="J525" s="342"/>
      <c r="K525" s="342"/>
      <c r="L525" s="343"/>
      <c r="M525" s="346"/>
      <c r="N525" s="347"/>
      <c r="O525" s="347"/>
      <c r="P525" s="347"/>
      <c r="Q525" s="347"/>
      <c r="R525" s="347"/>
      <c r="S525" s="347"/>
      <c r="T525" s="347"/>
      <c r="U525" s="347"/>
      <c r="V525" s="347"/>
      <c r="W525" s="347"/>
      <c r="X525" s="347"/>
      <c r="Y525" s="348"/>
      <c r="Z525" s="697"/>
      <c r="AA525" s="698"/>
      <c r="AB525" s="698"/>
      <c r="AC525" s="720"/>
      <c r="AD525" s="341"/>
      <c r="AE525" s="342"/>
      <c r="AF525" s="342"/>
      <c r="AG525" s="342"/>
      <c r="AH525" s="343"/>
      <c r="AI525" s="346"/>
      <c r="AJ525" s="347"/>
      <c r="AK525" s="347"/>
      <c r="AL525" s="347"/>
      <c r="AM525" s="347"/>
      <c r="AN525" s="347"/>
      <c r="AO525" s="347"/>
      <c r="AP525" s="347"/>
      <c r="AQ525" s="347"/>
      <c r="AR525" s="347"/>
      <c r="AS525" s="347"/>
      <c r="AT525" s="347"/>
      <c r="AU525" s="348"/>
      <c r="AV525" s="697"/>
      <c r="AW525" s="698"/>
      <c r="AX525" s="698"/>
      <c r="AY525" s="699"/>
    </row>
    <row r="526" spans="1:51" ht="24.75" customHeight="1">
      <c r="A526" s="224"/>
      <c r="B526" s="313"/>
      <c r="C526" s="314"/>
      <c r="D526" s="314"/>
      <c r="E526" s="314"/>
      <c r="F526" s="314"/>
      <c r="G526" s="315"/>
      <c r="H526" s="341"/>
      <c r="I526" s="342"/>
      <c r="J526" s="342"/>
      <c r="K526" s="342"/>
      <c r="L526" s="343"/>
      <c r="M526" s="346"/>
      <c r="N526" s="347"/>
      <c r="O526" s="347"/>
      <c r="P526" s="347"/>
      <c r="Q526" s="347"/>
      <c r="R526" s="347"/>
      <c r="S526" s="347"/>
      <c r="T526" s="347"/>
      <c r="U526" s="347"/>
      <c r="V526" s="347"/>
      <c r="W526" s="347"/>
      <c r="X526" s="347"/>
      <c r="Y526" s="348"/>
      <c r="Z526" s="697"/>
      <c r="AA526" s="698"/>
      <c r="AB526" s="698"/>
      <c r="AC526" s="720"/>
      <c r="AD526" s="341"/>
      <c r="AE526" s="342"/>
      <c r="AF526" s="342"/>
      <c r="AG526" s="342"/>
      <c r="AH526" s="343"/>
      <c r="AI526" s="346"/>
      <c r="AJ526" s="347"/>
      <c r="AK526" s="347"/>
      <c r="AL526" s="347"/>
      <c r="AM526" s="347"/>
      <c r="AN526" s="347"/>
      <c r="AO526" s="347"/>
      <c r="AP526" s="347"/>
      <c r="AQ526" s="347"/>
      <c r="AR526" s="347"/>
      <c r="AS526" s="347"/>
      <c r="AT526" s="347"/>
      <c r="AU526" s="348"/>
      <c r="AV526" s="697"/>
      <c r="AW526" s="698"/>
      <c r="AX526" s="698"/>
      <c r="AY526" s="699"/>
    </row>
    <row r="527" spans="1:51" ht="24.75" customHeight="1">
      <c r="A527" s="224"/>
      <c r="B527" s="313"/>
      <c r="C527" s="314"/>
      <c r="D527" s="314"/>
      <c r="E527" s="314"/>
      <c r="F527" s="314"/>
      <c r="G527" s="315"/>
      <c r="H527" s="341"/>
      <c r="I527" s="342"/>
      <c r="J527" s="342"/>
      <c r="K527" s="342"/>
      <c r="L527" s="343"/>
      <c r="M527" s="346"/>
      <c r="N527" s="347"/>
      <c r="O527" s="347"/>
      <c r="P527" s="347"/>
      <c r="Q527" s="347"/>
      <c r="R527" s="347"/>
      <c r="S527" s="347"/>
      <c r="T527" s="347"/>
      <c r="U527" s="347"/>
      <c r="V527" s="347"/>
      <c r="W527" s="347"/>
      <c r="X527" s="347"/>
      <c r="Y527" s="348"/>
      <c r="Z527" s="697"/>
      <c r="AA527" s="698"/>
      <c r="AB527" s="698"/>
      <c r="AC527" s="720"/>
      <c r="AD527" s="341"/>
      <c r="AE527" s="342"/>
      <c r="AF527" s="342"/>
      <c r="AG527" s="342"/>
      <c r="AH527" s="343"/>
      <c r="AI527" s="346"/>
      <c r="AJ527" s="347"/>
      <c r="AK527" s="347"/>
      <c r="AL527" s="347"/>
      <c r="AM527" s="347"/>
      <c r="AN527" s="347"/>
      <c r="AO527" s="347"/>
      <c r="AP527" s="347"/>
      <c r="AQ527" s="347"/>
      <c r="AR527" s="347"/>
      <c r="AS527" s="347"/>
      <c r="AT527" s="347"/>
      <c r="AU527" s="348"/>
      <c r="AV527" s="697"/>
      <c r="AW527" s="698"/>
      <c r="AX527" s="698"/>
      <c r="AY527" s="699"/>
    </row>
    <row r="528" spans="1:51" ht="24.75" customHeight="1">
      <c r="A528" s="224"/>
      <c r="B528" s="313"/>
      <c r="C528" s="314"/>
      <c r="D528" s="314"/>
      <c r="E528" s="314"/>
      <c r="F528" s="314"/>
      <c r="G528" s="315"/>
      <c r="H528" s="341"/>
      <c r="I528" s="342"/>
      <c r="J528" s="342"/>
      <c r="K528" s="342"/>
      <c r="L528" s="343"/>
      <c r="M528" s="346"/>
      <c r="N528" s="347"/>
      <c r="O528" s="347"/>
      <c r="P528" s="347"/>
      <c r="Q528" s="347"/>
      <c r="R528" s="347"/>
      <c r="S528" s="347"/>
      <c r="T528" s="347"/>
      <c r="U528" s="347"/>
      <c r="V528" s="347"/>
      <c r="W528" s="347"/>
      <c r="X528" s="347"/>
      <c r="Y528" s="348"/>
      <c r="Z528" s="697"/>
      <c r="AA528" s="698"/>
      <c r="AB528" s="698"/>
      <c r="AC528" s="698"/>
      <c r="AD528" s="341"/>
      <c r="AE528" s="342"/>
      <c r="AF528" s="342"/>
      <c r="AG528" s="342"/>
      <c r="AH528" s="343"/>
      <c r="AI528" s="346"/>
      <c r="AJ528" s="347"/>
      <c r="AK528" s="347"/>
      <c r="AL528" s="347"/>
      <c r="AM528" s="347"/>
      <c r="AN528" s="347"/>
      <c r="AO528" s="347"/>
      <c r="AP528" s="347"/>
      <c r="AQ528" s="347"/>
      <c r="AR528" s="347"/>
      <c r="AS528" s="347"/>
      <c r="AT528" s="347"/>
      <c r="AU528" s="348"/>
      <c r="AV528" s="697"/>
      <c r="AW528" s="698"/>
      <c r="AX528" s="698"/>
      <c r="AY528" s="699"/>
    </row>
    <row r="529" spans="1:51" ht="24.75" customHeight="1">
      <c r="A529" s="224"/>
      <c r="B529" s="313"/>
      <c r="C529" s="314"/>
      <c r="D529" s="314"/>
      <c r="E529" s="314"/>
      <c r="F529" s="314"/>
      <c r="G529" s="315"/>
      <c r="H529" s="341"/>
      <c r="I529" s="342"/>
      <c r="J529" s="342"/>
      <c r="K529" s="342"/>
      <c r="L529" s="343"/>
      <c r="M529" s="346"/>
      <c r="N529" s="347"/>
      <c r="O529" s="347"/>
      <c r="P529" s="347"/>
      <c r="Q529" s="347"/>
      <c r="R529" s="347"/>
      <c r="S529" s="347"/>
      <c r="T529" s="347"/>
      <c r="U529" s="347"/>
      <c r="V529" s="347"/>
      <c r="W529" s="347"/>
      <c r="X529" s="347"/>
      <c r="Y529" s="348"/>
      <c r="Z529" s="697"/>
      <c r="AA529" s="698"/>
      <c r="AB529" s="698"/>
      <c r="AC529" s="698"/>
      <c r="AD529" s="341"/>
      <c r="AE529" s="342"/>
      <c r="AF529" s="342"/>
      <c r="AG529" s="342"/>
      <c r="AH529" s="343"/>
      <c r="AI529" s="346"/>
      <c r="AJ529" s="347"/>
      <c r="AK529" s="347"/>
      <c r="AL529" s="347"/>
      <c r="AM529" s="347"/>
      <c r="AN529" s="347"/>
      <c r="AO529" s="347"/>
      <c r="AP529" s="347"/>
      <c r="AQ529" s="347"/>
      <c r="AR529" s="347"/>
      <c r="AS529" s="347"/>
      <c r="AT529" s="347"/>
      <c r="AU529" s="348"/>
      <c r="AV529" s="697"/>
      <c r="AW529" s="698"/>
      <c r="AX529" s="698"/>
      <c r="AY529" s="699"/>
    </row>
    <row r="530" spans="1:51" ht="24.75" customHeight="1">
      <c r="A530" s="224"/>
      <c r="B530" s="313"/>
      <c r="C530" s="314"/>
      <c r="D530" s="314"/>
      <c r="E530" s="314"/>
      <c r="F530" s="314"/>
      <c r="G530" s="315"/>
      <c r="H530" s="341"/>
      <c r="I530" s="342"/>
      <c r="J530" s="342"/>
      <c r="K530" s="342"/>
      <c r="L530" s="343"/>
      <c r="M530" s="346"/>
      <c r="N530" s="347"/>
      <c r="O530" s="347"/>
      <c r="P530" s="347"/>
      <c r="Q530" s="347"/>
      <c r="R530" s="347"/>
      <c r="S530" s="347"/>
      <c r="T530" s="347"/>
      <c r="U530" s="347"/>
      <c r="V530" s="347"/>
      <c r="W530" s="347"/>
      <c r="X530" s="347"/>
      <c r="Y530" s="348"/>
      <c r="Z530" s="697"/>
      <c r="AA530" s="698"/>
      <c r="AB530" s="698"/>
      <c r="AC530" s="698"/>
      <c r="AD530" s="341"/>
      <c r="AE530" s="342"/>
      <c r="AF530" s="342"/>
      <c r="AG530" s="342"/>
      <c r="AH530" s="343"/>
      <c r="AI530" s="346"/>
      <c r="AJ530" s="347"/>
      <c r="AK530" s="347"/>
      <c r="AL530" s="347"/>
      <c r="AM530" s="347"/>
      <c r="AN530" s="347"/>
      <c r="AO530" s="347"/>
      <c r="AP530" s="347"/>
      <c r="AQ530" s="347"/>
      <c r="AR530" s="347"/>
      <c r="AS530" s="347"/>
      <c r="AT530" s="347"/>
      <c r="AU530" s="348"/>
      <c r="AV530" s="697"/>
      <c r="AW530" s="698"/>
      <c r="AX530" s="698"/>
      <c r="AY530" s="699"/>
    </row>
    <row r="531" spans="1:51" ht="24.75" customHeight="1">
      <c r="A531" s="224"/>
      <c r="B531" s="313"/>
      <c r="C531" s="314"/>
      <c r="D531" s="314"/>
      <c r="E531" s="314"/>
      <c r="F531" s="314"/>
      <c r="G531" s="315"/>
      <c r="H531" s="642"/>
      <c r="I531" s="595"/>
      <c r="J531" s="595"/>
      <c r="K531" s="595"/>
      <c r="L531" s="596"/>
      <c r="M531" s="643"/>
      <c r="N531" s="644"/>
      <c r="O531" s="644"/>
      <c r="P531" s="644"/>
      <c r="Q531" s="644"/>
      <c r="R531" s="644"/>
      <c r="S531" s="644"/>
      <c r="T531" s="644"/>
      <c r="U531" s="644"/>
      <c r="V531" s="644"/>
      <c r="W531" s="644"/>
      <c r="X531" s="644"/>
      <c r="Y531" s="645"/>
      <c r="Z531" s="646"/>
      <c r="AA531" s="647"/>
      <c r="AB531" s="647"/>
      <c r="AC531" s="647"/>
      <c r="AD531" s="642"/>
      <c r="AE531" s="595"/>
      <c r="AF531" s="595"/>
      <c r="AG531" s="595"/>
      <c r="AH531" s="596"/>
      <c r="AI531" s="643"/>
      <c r="AJ531" s="644"/>
      <c r="AK531" s="644"/>
      <c r="AL531" s="644"/>
      <c r="AM531" s="644"/>
      <c r="AN531" s="644"/>
      <c r="AO531" s="644"/>
      <c r="AP531" s="644"/>
      <c r="AQ531" s="644"/>
      <c r="AR531" s="644"/>
      <c r="AS531" s="644"/>
      <c r="AT531" s="644"/>
      <c r="AU531" s="645"/>
      <c r="AV531" s="646"/>
      <c r="AW531" s="647"/>
      <c r="AX531" s="647"/>
      <c r="AY531" s="648"/>
    </row>
    <row r="532" spans="1:51" ht="24.75" customHeight="1">
      <c r="A532" s="224"/>
      <c r="B532" s="313"/>
      <c r="C532" s="314"/>
      <c r="D532" s="314"/>
      <c r="E532" s="314"/>
      <c r="F532" s="314"/>
      <c r="G532" s="315"/>
      <c r="H532" s="716" t="s">
        <v>35</v>
      </c>
      <c r="I532" s="368"/>
      <c r="J532" s="368"/>
      <c r="K532" s="368"/>
      <c r="L532" s="368"/>
      <c r="M532" s="717"/>
      <c r="N532" s="718"/>
      <c r="O532" s="718"/>
      <c r="P532" s="718"/>
      <c r="Q532" s="718"/>
      <c r="R532" s="718"/>
      <c r="S532" s="718"/>
      <c r="T532" s="718"/>
      <c r="U532" s="718"/>
      <c r="V532" s="718"/>
      <c r="W532" s="718"/>
      <c r="X532" s="718"/>
      <c r="Y532" s="719"/>
      <c r="Z532" s="639">
        <f>SUM(Z524:AC531)</f>
        <v>1</v>
      </c>
      <c r="AA532" s="640"/>
      <c r="AB532" s="640"/>
      <c r="AC532" s="736"/>
      <c r="AD532" s="716" t="s">
        <v>35</v>
      </c>
      <c r="AE532" s="368"/>
      <c r="AF532" s="368"/>
      <c r="AG532" s="368"/>
      <c r="AH532" s="368"/>
      <c r="AI532" s="717"/>
      <c r="AJ532" s="718"/>
      <c r="AK532" s="718"/>
      <c r="AL532" s="718"/>
      <c r="AM532" s="718"/>
      <c r="AN532" s="718"/>
      <c r="AO532" s="718"/>
      <c r="AP532" s="718"/>
      <c r="AQ532" s="718"/>
      <c r="AR532" s="718"/>
      <c r="AS532" s="718"/>
      <c r="AT532" s="718"/>
      <c r="AU532" s="719"/>
      <c r="AV532" s="639">
        <f>SUM(AV524:AY531)</f>
        <v>0</v>
      </c>
      <c r="AW532" s="640"/>
      <c r="AX532" s="640"/>
      <c r="AY532" s="641"/>
    </row>
    <row r="533" spans="1:51" ht="24.75" customHeight="1">
      <c r="A533" s="224"/>
      <c r="B533" s="313"/>
      <c r="C533" s="314"/>
      <c r="D533" s="314"/>
      <c r="E533" s="314"/>
      <c r="F533" s="314"/>
      <c r="G533" s="315"/>
      <c r="H533" s="721" t="s">
        <v>1580</v>
      </c>
      <c r="I533" s="724"/>
      <c r="J533" s="724"/>
      <c r="K533" s="724"/>
      <c r="L533" s="724"/>
      <c r="M533" s="724"/>
      <c r="N533" s="724"/>
      <c r="O533" s="724"/>
      <c r="P533" s="724"/>
      <c r="Q533" s="724"/>
      <c r="R533" s="724"/>
      <c r="S533" s="724"/>
      <c r="T533" s="724"/>
      <c r="U533" s="724"/>
      <c r="V533" s="724"/>
      <c r="W533" s="724"/>
      <c r="X533" s="724"/>
      <c r="Y533" s="724"/>
      <c r="Z533" s="724"/>
      <c r="AA533" s="724"/>
      <c r="AB533" s="724"/>
      <c r="AC533" s="737"/>
      <c r="AD533" s="721" t="s">
        <v>1581</v>
      </c>
      <c r="AE533" s="724"/>
      <c r="AF533" s="724"/>
      <c r="AG533" s="724"/>
      <c r="AH533" s="724"/>
      <c r="AI533" s="724"/>
      <c r="AJ533" s="724"/>
      <c r="AK533" s="724"/>
      <c r="AL533" s="724"/>
      <c r="AM533" s="724"/>
      <c r="AN533" s="724"/>
      <c r="AO533" s="724"/>
      <c r="AP533" s="724"/>
      <c r="AQ533" s="724"/>
      <c r="AR533" s="724"/>
      <c r="AS533" s="724"/>
      <c r="AT533" s="724"/>
      <c r="AU533" s="724"/>
      <c r="AV533" s="724"/>
      <c r="AW533" s="724"/>
      <c r="AX533" s="724"/>
      <c r="AY533" s="725"/>
    </row>
    <row r="534" spans="1:51" ht="24.75" customHeight="1">
      <c r="A534" s="224"/>
      <c r="B534" s="313"/>
      <c r="C534" s="314"/>
      <c r="D534" s="314"/>
      <c r="E534" s="314"/>
      <c r="F534" s="314"/>
      <c r="G534" s="315"/>
      <c r="H534" s="726" t="s">
        <v>60</v>
      </c>
      <c r="I534" s="519"/>
      <c r="J534" s="519"/>
      <c r="K534" s="519"/>
      <c r="L534" s="519"/>
      <c r="M534" s="329" t="s">
        <v>143</v>
      </c>
      <c r="N534" s="290"/>
      <c r="O534" s="290"/>
      <c r="P534" s="290"/>
      <c r="Q534" s="290"/>
      <c r="R534" s="290"/>
      <c r="S534" s="290"/>
      <c r="T534" s="290"/>
      <c r="U534" s="290"/>
      <c r="V534" s="290"/>
      <c r="W534" s="290"/>
      <c r="X534" s="290"/>
      <c r="Y534" s="731"/>
      <c r="Z534" s="323" t="s">
        <v>144</v>
      </c>
      <c r="AA534" s="732"/>
      <c r="AB534" s="732"/>
      <c r="AC534" s="738"/>
      <c r="AD534" s="726" t="s">
        <v>60</v>
      </c>
      <c r="AE534" s="519"/>
      <c r="AF534" s="519"/>
      <c r="AG534" s="519"/>
      <c r="AH534" s="519"/>
      <c r="AI534" s="329" t="s">
        <v>143</v>
      </c>
      <c r="AJ534" s="290"/>
      <c r="AK534" s="290"/>
      <c r="AL534" s="290"/>
      <c r="AM534" s="290"/>
      <c r="AN534" s="290"/>
      <c r="AO534" s="290"/>
      <c r="AP534" s="290"/>
      <c r="AQ534" s="290"/>
      <c r="AR534" s="290"/>
      <c r="AS534" s="290"/>
      <c r="AT534" s="290"/>
      <c r="AU534" s="731"/>
      <c r="AV534" s="323" t="s">
        <v>144</v>
      </c>
      <c r="AW534" s="732"/>
      <c r="AX534" s="732"/>
      <c r="AY534" s="733"/>
    </row>
    <row r="535" spans="1:51" ht="24.75" customHeight="1">
      <c r="A535" s="224"/>
      <c r="B535" s="313"/>
      <c r="C535" s="314"/>
      <c r="D535" s="314"/>
      <c r="E535" s="314"/>
      <c r="F535" s="314"/>
      <c r="G535" s="315"/>
      <c r="H535" s="703"/>
      <c r="I535" s="600"/>
      <c r="J535" s="600"/>
      <c r="K535" s="600"/>
      <c r="L535" s="601"/>
      <c r="M535" s="704"/>
      <c r="N535" s="734"/>
      <c r="O535" s="734"/>
      <c r="P535" s="734"/>
      <c r="Q535" s="734"/>
      <c r="R535" s="734"/>
      <c r="S535" s="734"/>
      <c r="T535" s="734"/>
      <c r="U535" s="734"/>
      <c r="V535" s="734"/>
      <c r="W535" s="734"/>
      <c r="X535" s="734"/>
      <c r="Y535" s="735"/>
      <c r="Z535" s="694"/>
      <c r="AA535" s="695"/>
      <c r="AB535" s="695"/>
      <c r="AC535" s="739"/>
      <c r="AD535" s="703"/>
      <c r="AE535" s="600"/>
      <c r="AF535" s="600"/>
      <c r="AG535" s="600"/>
      <c r="AH535" s="601"/>
      <c r="AI535" s="704"/>
      <c r="AJ535" s="734"/>
      <c r="AK535" s="734"/>
      <c r="AL535" s="734"/>
      <c r="AM535" s="734"/>
      <c r="AN535" s="734"/>
      <c r="AO535" s="734"/>
      <c r="AP535" s="734"/>
      <c r="AQ535" s="734"/>
      <c r="AR535" s="734"/>
      <c r="AS535" s="734"/>
      <c r="AT535" s="734"/>
      <c r="AU535" s="735"/>
      <c r="AV535" s="694"/>
      <c r="AW535" s="695"/>
      <c r="AX535" s="695"/>
      <c r="AY535" s="696"/>
    </row>
    <row r="536" spans="1:51" ht="24.75" customHeight="1">
      <c r="A536" s="224"/>
      <c r="B536" s="313"/>
      <c r="C536" s="314"/>
      <c r="D536" s="314"/>
      <c r="E536" s="314"/>
      <c r="F536" s="314"/>
      <c r="G536" s="315"/>
      <c r="H536" s="341"/>
      <c r="I536" s="342"/>
      <c r="J536" s="342"/>
      <c r="K536" s="342"/>
      <c r="L536" s="343"/>
      <c r="M536" s="346"/>
      <c r="N536" s="347"/>
      <c r="O536" s="347"/>
      <c r="P536" s="347"/>
      <c r="Q536" s="347"/>
      <c r="R536" s="347"/>
      <c r="S536" s="347"/>
      <c r="T536" s="347"/>
      <c r="U536" s="347"/>
      <c r="V536" s="347"/>
      <c r="W536" s="347"/>
      <c r="X536" s="347"/>
      <c r="Y536" s="348"/>
      <c r="Z536" s="697"/>
      <c r="AA536" s="698"/>
      <c r="AB536" s="698"/>
      <c r="AC536" s="720"/>
      <c r="AD536" s="341"/>
      <c r="AE536" s="342"/>
      <c r="AF536" s="342"/>
      <c r="AG536" s="342"/>
      <c r="AH536" s="343"/>
      <c r="AI536" s="346"/>
      <c r="AJ536" s="347"/>
      <c r="AK536" s="347"/>
      <c r="AL536" s="347"/>
      <c r="AM536" s="347"/>
      <c r="AN536" s="347"/>
      <c r="AO536" s="347"/>
      <c r="AP536" s="347"/>
      <c r="AQ536" s="347"/>
      <c r="AR536" s="347"/>
      <c r="AS536" s="347"/>
      <c r="AT536" s="347"/>
      <c r="AU536" s="348"/>
      <c r="AV536" s="697"/>
      <c r="AW536" s="698"/>
      <c r="AX536" s="698"/>
      <c r="AY536" s="699"/>
    </row>
    <row r="537" spans="1:51" ht="24.75" customHeight="1">
      <c r="A537" s="224"/>
      <c r="B537" s="313"/>
      <c r="C537" s="314"/>
      <c r="D537" s="314"/>
      <c r="E537" s="314"/>
      <c r="F537" s="314"/>
      <c r="G537" s="315"/>
      <c r="H537" s="341"/>
      <c r="I537" s="342"/>
      <c r="J537" s="342"/>
      <c r="K537" s="342"/>
      <c r="L537" s="343"/>
      <c r="M537" s="346"/>
      <c r="N537" s="347"/>
      <c r="O537" s="347"/>
      <c r="P537" s="347"/>
      <c r="Q537" s="347"/>
      <c r="R537" s="347"/>
      <c r="S537" s="347"/>
      <c r="T537" s="347"/>
      <c r="U537" s="347"/>
      <c r="V537" s="347"/>
      <c r="W537" s="347"/>
      <c r="X537" s="347"/>
      <c r="Y537" s="348"/>
      <c r="Z537" s="697"/>
      <c r="AA537" s="698"/>
      <c r="AB537" s="698"/>
      <c r="AC537" s="720"/>
      <c r="AD537" s="341"/>
      <c r="AE537" s="342"/>
      <c r="AF537" s="342"/>
      <c r="AG537" s="342"/>
      <c r="AH537" s="343"/>
      <c r="AI537" s="346"/>
      <c r="AJ537" s="347"/>
      <c r="AK537" s="347"/>
      <c r="AL537" s="347"/>
      <c r="AM537" s="347"/>
      <c r="AN537" s="347"/>
      <c r="AO537" s="347"/>
      <c r="AP537" s="347"/>
      <c r="AQ537" s="347"/>
      <c r="AR537" s="347"/>
      <c r="AS537" s="347"/>
      <c r="AT537" s="347"/>
      <c r="AU537" s="348"/>
      <c r="AV537" s="697"/>
      <c r="AW537" s="698"/>
      <c r="AX537" s="698"/>
      <c r="AY537" s="699"/>
    </row>
    <row r="538" spans="1:51" ht="24.75" customHeight="1">
      <c r="A538" s="224"/>
      <c r="B538" s="313"/>
      <c r="C538" s="314"/>
      <c r="D538" s="314"/>
      <c r="E538" s="314"/>
      <c r="F538" s="314"/>
      <c r="G538" s="315"/>
      <c r="H538" s="341"/>
      <c r="I538" s="342"/>
      <c r="J538" s="342"/>
      <c r="K538" s="342"/>
      <c r="L538" s="343"/>
      <c r="M538" s="346"/>
      <c r="N538" s="347"/>
      <c r="O538" s="347"/>
      <c r="P538" s="347"/>
      <c r="Q538" s="347"/>
      <c r="R538" s="347"/>
      <c r="S538" s="347"/>
      <c r="T538" s="347"/>
      <c r="U538" s="347"/>
      <c r="V538" s="347"/>
      <c r="W538" s="347"/>
      <c r="X538" s="347"/>
      <c r="Y538" s="348"/>
      <c r="Z538" s="697"/>
      <c r="AA538" s="698"/>
      <c r="AB538" s="698"/>
      <c r="AC538" s="720"/>
      <c r="AD538" s="341"/>
      <c r="AE538" s="342"/>
      <c r="AF538" s="342"/>
      <c r="AG538" s="342"/>
      <c r="AH538" s="343"/>
      <c r="AI538" s="346"/>
      <c r="AJ538" s="347"/>
      <c r="AK538" s="347"/>
      <c r="AL538" s="347"/>
      <c r="AM538" s="347"/>
      <c r="AN538" s="347"/>
      <c r="AO538" s="347"/>
      <c r="AP538" s="347"/>
      <c r="AQ538" s="347"/>
      <c r="AR538" s="347"/>
      <c r="AS538" s="347"/>
      <c r="AT538" s="347"/>
      <c r="AU538" s="348"/>
      <c r="AV538" s="697"/>
      <c r="AW538" s="698"/>
      <c r="AX538" s="698"/>
      <c r="AY538" s="699"/>
    </row>
    <row r="539" spans="1:51" ht="24.75" customHeight="1">
      <c r="A539" s="224"/>
      <c r="B539" s="313"/>
      <c r="C539" s="314"/>
      <c r="D539" s="314"/>
      <c r="E539" s="314"/>
      <c r="F539" s="314"/>
      <c r="G539" s="315"/>
      <c r="H539" s="341"/>
      <c r="I539" s="342"/>
      <c r="J539" s="342"/>
      <c r="K539" s="342"/>
      <c r="L539" s="343"/>
      <c r="M539" s="346"/>
      <c r="N539" s="347"/>
      <c r="O539" s="347"/>
      <c r="P539" s="347"/>
      <c r="Q539" s="347"/>
      <c r="R539" s="347"/>
      <c r="S539" s="347"/>
      <c r="T539" s="347"/>
      <c r="U539" s="347"/>
      <c r="V539" s="347"/>
      <c r="W539" s="347"/>
      <c r="X539" s="347"/>
      <c r="Y539" s="348"/>
      <c r="Z539" s="697"/>
      <c r="AA539" s="698"/>
      <c r="AB539" s="698"/>
      <c r="AC539" s="698"/>
      <c r="AD539" s="341"/>
      <c r="AE539" s="342"/>
      <c r="AF539" s="342"/>
      <c r="AG539" s="342"/>
      <c r="AH539" s="343"/>
      <c r="AI539" s="346"/>
      <c r="AJ539" s="347"/>
      <c r="AK539" s="347"/>
      <c r="AL539" s="347"/>
      <c r="AM539" s="347"/>
      <c r="AN539" s="347"/>
      <c r="AO539" s="347"/>
      <c r="AP539" s="347"/>
      <c r="AQ539" s="347"/>
      <c r="AR539" s="347"/>
      <c r="AS539" s="347"/>
      <c r="AT539" s="347"/>
      <c r="AU539" s="348"/>
      <c r="AV539" s="697"/>
      <c r="AW539" s="698"/>
      <c r="AX539" s="698"/>
      <c r="AY539" s="699"/>
    </row>
    <row r="540" spans="1:51" ht="24.75" customHeight="1">
      <c r="A540" s="224"/>
      <c r="B540" s="313"/>
      <c r="C540" s="314"/>
      <c r="D540" s="314"/>
      <c r="E540" s="314"/>
      <c r="F540" s="314"/>
      <c r="G540" s="315"/>
      <c r="H540" s="341"/>
      <c r="I540" s="342"/>
      <c r="J540" s="342"/>
      <c r="K540" s="342"/>
      <c r="L540" s="343"/>
      <c r="M540" s="346"/>
      <c r="N540" s="347"/>
      <c r="O540" s="347"/>
      <c r="P540" s="347"/>
      <c r="Q540" s="347"/>
      <c r="R540" s="347"/>
      <c r="S540" s="347"/>
      <c r="T540" s="347"/>
      <c r="U540" s="347"/>
      <c r="V540" s="347"/>
      <c r="W540" s="347"/>
      <c r="X540" s="347"/>
      <c r="Y540" s="348"/>
      <c r="Z540" s="697"/>
      <c r="AA540" s="698"/>
      <c r="AB540" s="698"/>
      <c r="AC540" s="698"/>
      <c r="AD540" s="341"/>
      <c r="AE540" s="342"/>
      <c r="AF540" s="342"/>
      <c r="AG540" s="342"/>
      <c r="AH540" s="343"/>
      <c r="AI540" s="346"/>
      <c r="AJ540" s="347"/>
      <c r="AK540" s="347"/>
      <c r="AL540" s="347"/>
      <c r="AM540" s="347"/>
      <c r="AN540" s="347"/>
      <c r="AO540" s="347"/>
      <c r="AP540" s="347"/>
      <c r="AQ540" s="347"/>
      <c r="AR540" s="347"/>
      <c r="AS540" s="347"/>
      <c r="AT540" s="347"/>
      <c r="AU540" s="348"/>
      <c r="AV540" s="697"/>
      <c r="AW540" s="698"/>
      <c r="AX540" s="698"/>
      <c r="AY540" s="699"/>
    </row>
    <row r="541" spans="1:51" ht="24.75" customHeight="1">
      <c r="A541" s="224"/>
      <c r="B541" s="313"/>
      <c r="C541" s="314"/>
      <c r="D541" s="314"/>
      <c r="E541" s="314"/>
      <c r="F541" s="314"/>
      <c r="G541" s="315"/>
      <c r="H541" s="341"/>
      <c r="I541" s="342"/>
      <c r="J541" s="342"/>
      <c r="K541" s="342"/>
      <c r="L541" s="343"/>
      <c r="M541" s="346"/>
      <c r="N541" s="347"/>
      <c r="O541" s="347"/>
      <c r="P541" s="347"/>
      <c r="Q541" s="347"/>
      <c r="R541" s="347"/>
      <c r="S541" s="347"/>
      <c r="T541" s="347"/>
      <c r="U541" s="347"/>
      <c r="V541" s="347"/>
      <c r="W541" s="347"/>
      <c r="X541" s="347"/>
      <c r="Y541" s="348"/>
      <c r="Z541" s="697"/>
      <c r="AA541" s="698"/>
      <c r="AB541" s="698"/>
      <c r="AC541" s="698"/>
      <c r="AD541" s="341"/>
      <c r="AE541" s="342"/>
      <c r="AF541" s="342"/>
      <c r="AG541" s="342"/>
      <c r="AH541" s="343"/>
      <c r="AI541" s="346"/>
      <c r="AJ541" s="347"/>
      <c r="AK541" s="347"/>
      <c r="AL541" s="347"/>
      <c r="AM541" s="347"/>
      <c r="AN541" s="347"/>
      <c r="AO541" s="347"/>
      <c r="AP541" s="347"/>
      <c r="AQ541" s="347"/>
      <c r="AR541" s="347"/>
      <c r="AS541" s="347"/>
      <c r="AT541" s="347"/>
      <c r="AU541" s="348"/>
      <c r="AV541" s="697"/>
      <c r="AW541" s="698"/>
      <c r="AX541" s="698"/>
      <c r="AY541" s="699"/>
    </row>
    <row r="542" spans="1:51" ht="24.75" customHeight="1">
      <c r="A542" s="224"/>
      <c r="B542" s="313"/>
      <c r="C542" s="314"/>
      <c r="D542" s="314"/>
      <c r="E542" s="314"/>
      <c r="F542" s="314"/>
      <c r="G542" s="315"/>
      <c r="H542" s="642"/>
      <c r="I542" s="595"/>
      <c r="J542" s="595"/>
      <c r="K542" s="595"/>
      <c r="L542" s="596"/>
      <c r="M542" s="643"/>
      <c r="N542" s="644"/>
      <c r="O542" s="644"/>
      <c r="P542" s="644"/>
      <c r="Q542" s="644"/>
      <c r="R542" s="644"/>
      <c r="S542" s="644"/>
      <c r="T542" s="644"/>
      <c r="U542" s="644"/>
      <c r="V542" s="644"/>
      <c r="W542" s="644"/>
      <c r="X542" s="644"/>
      <c r="Y542" s="645"/>
      <c r="Z542" s="646"/>
      <c r="AA542" s="647"/>
      <c r="AB542" s="647"/>
      <c r="AC542" s="647"/>
      <c r="AD542" s="642"/>
      <c r="AE542" s="595"/>
      <c r="AF542" s="595"/>
      <c r="AG542" s="595"/>
      <c r="AH542" s="596"/>
      <c r="AI542" s="643"/>
      <c r="AJ542" s="644"/>
      <c r="AK542" s="644"/>
      <c r="AL542" s="644"/>
      <c r="AM542" s="644"/>
      <c r="AN542" s="644"/>
      <c r="AO542" s="644"/>
      <c r="AP542" s="644"/>
      <c r="AQ542" s="644"/>
      <c r="AR542" s="644"/>
      <c r="AS542" s="644"/>
      <c r="AT542" s="644"/>
      <c r="AU542" s="645"/>
      <c r="AV542" s="646"/>
      <c r="AW542" s="647"/>
      <c r="AX542" s="647"/>
      <c r="AY542" s="648"/>
    </row>
    <row r="543" spans="1:51" ht="24.75" customHeight="1" thickBot="1">
      <c r="A543" s="224"/>
      <c r="B543" s="316"/>
      <c r="C543" s="317"/>
      <c r="D543" s="317"/>
      <c r="E543" s="317"/>
      <c r="F543" s="317"/>
      <c r="G543" s="318"/>
      <c r="H543" s="740" t="s">
        <v>35</v>
      </c>
      <c r="I543" s="741"/>
      <c r="J543" s="741"/>
      <c r="K543" s="741"/>
      <c r="L543" s="741"/>
      <c r="M543" s="742"/>
      <c r="N543" s="743"/>
      <c r="O543" s="743"/>
      <c r="P543" s="743"/>
      <c r="Q543" s="743"/>
      <c r="R543" s="743"/>
      <c r="S543" s="743"/>
      <c r="T543" s="743"/>
      <c r="U543" s="743"/>
      <c r="V543" s="743"/>
      <c r="W543" s="743"/>
      <c r="X543" s="743"/>
      <c r="Y543" s="744"/>
      <c r="Z543" s="745">
        <f>SUM(Z535:AC542)</f>
        <v>0</v>
      </c>
      <c r="AA543" s="746"/>
      <c r="AB543" s="746"/>
      <c r="AC543" s="747"/>
      <c r="AD543" s="740" t="s">
        <v>35</v>
      </c>
      <c r="AE543" s="741"/>
      <c r="AF543" s="741"/>
      <c r="AG543" s="741"/>
      <c r="AH543" s="741"/>
      <c r="AI543" s="742"/>
      <c r="AJ543" s="743"/>
      <c r="AK543" s="743"/>
      <c r="AL543" s="743"/>
      <c r="AM543" s="743"/>
      <c r="AN543" s="743"/>
      <c r="AO543" s="743"/>
      <c r="AP543" s="743"/>
      <c r="AQ543" s="743"/>
      <c r="AR543" s="743"/>
      <c r="AS543" s="743"/>
      <c r="AT543" s="743"/>
      <c r="AU543" s="744"/>
      <c r="AV543" s="745">
        <f>SUM(AV535:AY542)</f>
        <v>0</v>
      </c>
      <c r="AW543" s="746"/>
      <c r="AX543" s="746"/>
      <c r="AY543" s="748"/>
    </row>
    <row r="544" spans="1:51">
      <c r="A544" s="224"/>
      <c r="B544" s="224"/>
      <c r="C544" s="224"/>
      <c r="D544" s="224"/>
      <c r="E544" s="224"/>
      <c r="F544" s="224"/>
      <c r="G544" s="224"/>
      <c r="H544" s="224"/>
      <c r="I544" s="224"/>
      <c r="J544" s="224"/>
      <c r="K544" s="224"/>
      <c r="L544" s="224"/>
      <c r="M544" s="224"/>
      <c r="N544" s="224"/>
      <c r="O544" s="224"/>
      <c r="P544" s="224"/>
      <c r="Q544" s="224"/>
      <c r="R544" s="224"/>
      <c r="S544" s="224"/>
      <c r="T544" s="224"/>
      <c r="U544" s="224"/>
      <c r="V544" s="224"/>
      <c r="W544" s="224"/>
      <c r="X544" s="224"/>
      <c r="Y544" s="224"/>
      <c r="Z544" s="224"/>
      <c r="AA544" s="224"/>
      <c r="AB544" s="224"/>
      <c r="AC544" s="224"/>
      <c r="AD544" s="224"/>
      <c r="AE544" s="224"/>
      <c r="AF544" s="224"/>
      <c r="AG544" s="224"/>
      <c r="AH544" s="224"/>
      <c r="AI544" s="224"/>
      <c r="AJ544" s="224"/>
      <c r="AK544" s="224"/>
      <c r="AL544" s="224"/>
      <c r="AM544" s="224"/>
      <c r="AN544" s="224"/>
      <c r="AO544" s="224"/>
      <c r="AP544" s="224"/>
      <c r="AQ544" s="224"/>
      <c r="AR544" s="224"/>
      <c r="AS544" s="224"/>
      <c r="AT544" s="224"/>
      <c r="AU544" s="224"/>
      <c r="AV544" s="224"/>
      <c r="AW544" s="224"/>
      <c r="AX544" s="224"/>
      <c r="AY544" s="224"/>
    </row>
    <row r="545" spans="1:51" ht="23.25" customHeight="1">
      <c r="A545" s="224"/>
      <c r="B545" s="53" t="s">
        <v>121</v>
      </c>
      <c r="C545" s="53"/>
      <c r="D545" s="53"/>
      <c r="E545" s="222"/>
      <c r="F545" s="222"/>
      <c r="G545" s="308" t="s">
        <v>371</v>
      </c>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c r="AJ545" s="308"/>
      <c r="AK545" s="308"/>
      <c r="AL545" s="308"/>
      <c r="AM545" s="308"/>
      <c r="AN545" s="308"/>
      <c r="AO545" s="308"/>
      <c r="AP545" s="308"/>
      <c r="AQ545" s="308"/>
      <c r="AR545" s="308"/>
      <c r="AS545" s="308"/>
      <c r="AT545" s="308"/>
      <c r="AU545" s="308"/>
      <c r="AV545" s="308"/>
      <c r="AW545" s="308"/>
      <c r="AX545" s="308"/>
      <c r="AY545" s="222"/>
    </row>
    <row r="546" spans="1:51" ht="14.25">
      <c r="A546" s="224"/>
      <c r="B546" s="224"/>
      <c r="C546" s="55" t="s">
        <v>1582</v>
      </c>
      <c r="D546" s="224"/>
      <c r="E546" s="224"/>
      <c r="F546" s="224"/>
      <c r="G546" s="224"/>
      <c r="H546" s="224"/>
      <c r="I546" s="224"/>
      <c r="J546" s="224"/>
      <c r="K546" s="224"/>
      <c r="L546" s="224"/>
      <c r="M546" s="224"/>
      <c r="N546" s="224"/>
      <c r="O546" s="224"/>
      <c r="P546" s="224"/>
      <c r="Q546" s="224"/>
      <c r="R546" s="224"/>
      <c r="S546" s="224"/>
      <c r="T546" s="224"/>
      <c r="U546" s="224"/>
      <c r="V546" s="224"/>
      <c r="W546" s="224"/>
      <c r="X546" s="224"/>
      <c r="Y546" s="224"/>
      <c r="Z546" s="224"/>
      <c r="AA546" s="224"/>
      <c r="AB546" s="224"/>
      <c r="AC546" s="224"/>
      <c r="AD546" s="224"/>
      <c r="AE546" s="224"/>
      <c r="AF546" s="224"/>
      <c r="AG546" s="224"/>
      <c r="AH546" s="224"/>
      <c r="AI546" s="224"/>
      <c r="AJ546" s="224"/>
      <c r="AK546" s="224"/>
      <c r="AL546" s="224"/>
      <c r="AM546" s="224"/>
      <c r="AN546" s="224"/>
      <c r="AO546" s="224"/>
      <c r="AP546" s="224"/>
      <c r="AQ546" s="224"/>
      <c r="AR546" s="224"/>
      <c r="AS546" s="224"/>
      <c r="AT546" s="224"/>
      <c r="AU546" s="224"/>
      <c r="AV546" s="224"/>
      <c r="AW546" s="224"/>
      <c r="AX546" s="224"/>
      <c r="AY546" s="224"/>
    </row>
    <row r="547" spans="1:51">
      <c r="A547" s="224"/>
      <c r="B547" s="224"/>
      <c r="C547" s="224" t="s">
        <v>325</v>
      </c>
      <c r="D547" s="224"/>
      <c r="E547" s="224"/>
      <c r="F547" s="224"/>
      <c r="G547" s="224"/>
      <c r="H547" s="224"/>
      <c r="I547" s="224"/>
      <c r="J547" s="224"/>
      <c r="K547" s="224"/>
      <c r="L547" s="224"/>
      <c r="M547" s="224"/>
      <c r="N547" s="224"/>
      <c r="O547" s="224"/>
      <c r="P547" s="224"/>
      <c r="Q547" s="224"/>
      <c r="R547" s="224"/>
      <c r="S547" s="224"/>
      <c r="T547" s="224"/>
      <c r="U547" s="224"/>
      <c r="V547" s="224"/>
      <c r="W547" s="224"/>
      <c r="X547" s="224"/>
      <c r="Y547" s="224"/>
      <c r="Z547" s="224"/>
      <c r="AA547" s="224"/>
      <c r="AB547" s="224"/>
      <c r="AC547" s="224"/>
      <c r="AD547" s="224"/>
      <c r="AE547" s="224"/>
      <c r="AF547" s="224"/>
      <c r="AG547" s="224"/>
      <c r="AH547" s="224"/>
      <c r="AI547" s="224"/>
      <c r="AJ547" s="224"/>
      <c r="AK547" s="224"/>
      <c r="AL547" s="224"/>
      <c r="AM547" s="224"/>
      <c r="AN547" s="224"/>
      <c r="AO547" s="224"/>
      <c r="AP547" s="224"/>
      <c r="AQ547" s="224"/>
      <c r="AR547" s="224"/>
      <c r="AS547" s="224"/>
      <c r="AT547" s="224"/>
      <c r="AU547" s="224"/>
      <c r="AV547" s="224"/>
      <c r="AW547" s="224"/>
      <c r="AX547" s="224"/>
      <c r="AY547" s="224"/>
    </row>
    <row r="548" spans="1:51" ht="34.5" customHeight="1">
      <c r="A548" s="224"/>
      <c r="B548" s="264"/>
      <c r="C548" s="264"/>
      <c r="D548" s="269" t="s">
        <v>1583</v>
      </c>
      <c r="E548" s="269"/>
      <c r="F548" s="269"/>
      <c r="G548" s="269"/>
      <c r="H548" s="269"/>
      <c r="I548" s="269"/>
      <c r="J548" s="269"/>
      <c r="K548" s="269"/>
      <c r="L548" s="269"/>
      <c r="M548" s="269"/>
      <c r="N548" s="269" t="s">
        <v>1584</v>
      </c>
      <c r="O548" s="269"/>
      <c r="P548" s="269"/>
      <c r="Q548" s="269"/>
      <c r="R548" s="269"/>
      <c r="S548" s="269"/>
      <c r="T548" s="269"/>
      <c r="U548" s="269"/>
      <c r="V548" s="269"/>
      <c r="W548" s="269"/>
      <c r="X548" s="269"/>
      <c r="Y548" s="269"/>
      <c r="Z548" s="269"/>
      <c r="AA548" s="269"/>
      <c r="AB548" s="269"/>
      <c r="AC548" s="269"/>
      <c r="AD548" s="269"/>
      <c r="AE548" s="269"/>
      <c r="AF548" s="269"/>
      <c r="AG548" s="269"/>
      <c r="AH548" s="269"/>
      <c r="AI548" s="269"/>
      <c r="AJ548" s="269"/>
      <c r="AK548" s="269"/>
      <c r="AL548" s="297" t="s">
        <v>1585</v>
      </c>
      <c r="AM548" s="269"/>
      <c r="AN548" s="269"/>
      <c r="AO548" s="269"/>
      <c r="AP548" s="269"/>
      <c r="AQ548" s="269"/>
      <c r="AR548" s="269" t="s">
        <v>160</v>
      </c>
      <c r="AS548" s="269"/>
      <c r="AT548" s="269"/>
      <c r="AU548" s="269"/>
      <c r="AV548" s="269" t="s">
        <v>161</v>
      </c>
      <c r="AW548" s="269"/>
      <c r="AX548" s="269"/>
      <c r="AY548" s="224"/>
    </row>
    <row r="549" spans="1:51" ht="24" customHeight="1">
      <c r="A549" s="224"/>
      <c r="B549" s="264">
        <v>1</v>
      </c>
      <c r="C549" s="264">
        <v>1</v>
      </c>
      <c r="D549" s="1328" t="s">
        <v>370</v>
      </c>
      <c r="E549" s="1328"/>
      <c r="F549" s="1328"/>
      <c r="G549" s="1328"/>
      <c r="H549" s="1328"/>
      <c r="I549" s="1328"/>
      <c r="J549" s="1328"/>
      <c r="K549" s="1328"/>
      <c r="L549" s="1328"/>
      <c r="M549" s="1328"/>
      <c r="N549" s="1328" t="s">
        <v>369</v>
      </c>
      <c r="O549" s="1328"/>
      <c r="P549" s="1328"/>
      <c r="Q549" s="1328"/>
      <c r="R549" s="1328"/>
      <c r="S549" s="1328"/>
      <c r="T549" s="1328"/>
      <c r="U549" s="1328"/>
      <c r="V549" s="1328"/>
      <c r="W549" s="1328"/>
      <c r="X549" s="1328"/>
      <c r="Y549" s="1328"/>
      <c r="Z549" s="1328"/>
      <c r="AA549" s="1328"/>
      <c r="AB549" s="1328"/>
      <c r="AC549" s="1328"/>
      <c r="AD549" s="1328"/>
      <c r="AE549" s="1328"/>
      <c r="AF549" s="1328"/>
      <c r="AG549" s="1328"/>
      <c r="AH549" s="1328"/>
      <c r="AI549" s="1328"/>
      <c r="AJ549" s="1328"/>
      <c r="AK549" s="1328"/>
      <c r="AL549" s="267">
        <v>4</v>
      </c>
      <c r="AM549" s="266"/>
      <c r="AN549" s="266"/>
      <c r="AO549" s="266"/>
      <c r="AP549" s="266"/>
      <c r="AQ549" s="266"/>
      <c r="AR549" s="470" t="s">
        <v>1565</v>
      </c>
      <c r="AS549" s="470"/>
      <c r="AT549" s="470"/>
      <c r="AU549" s="470"/>
      <c r="AV549" s="470" t="s">
        <v>1565</v>
      </c>
      <c r="AW549" s="470"/>
      <c r="AX549" s="470"/>
      <c r="AY549" s="224"/>
    </row>
    <row r="550" spans="1:51" ht="24" customHeight="1">
      <c r="A550" s="224"/>
      <c r="B550" s="264">
        <v>2</v>
      </c>
      <c r="C550" s="264">
        <v>1</v>
      </c>
      <c r="D550" s="1328"/>
      <c r="E550" s="1328"/>
      <c r="F550" s="1328"/>
      <c r="G550" s="1328"/>
      <c r="H550" s="1328"/>
      <c r="I550" s="1328"/>
      <c r="J550" s="1328"/>
      <c r="K550" s="1328"/>
      <c r="L550" s="1328"/>
      <c r="M550" s="1328"/>
      <c r="N550" s="1328"/>
      <c r="O550" s="1328"/>
      <c r="P550" s="1328"/>
      <c r="Q550" s="1328"/>
      <c r="R550" s="1328"/>
      <c r="S550" s="1328"/>
      <c r="T550" s="1328"/>
      <c r="U550" s="1328"/>
      <c r="V550" s="1328"/>
      <c r="W550" s="1328"/>
      <c r="X550" s="1328"/>
      <c r="Y550" s="1328"/>
      <c r="Z550" s="1328"/>
      <c r="AA550" s="1328"/>
      <c r="AB550" s="1328"/>
      <c r="AC550" s="1328"/>
      <c r="AD550" s="1328"/>
      <c r="AE550" s="1328"/>
      <c r="AF550" s="1328"/>
      <c r="AG550" s="1328"/>
      <c r="AH550" s="1328"/>
      <c r="AI550" s="1328"/>
      <c r="AJ550" s="1328"/>
      <c r="AK550" s="1328"/>
      <c r="AL550" s="267"/>
      <c r="AM550" s="266"/>
      <c r="AN550" s="266"/>
      <c r="AO550" s="266"/>
      <c r="AP550" s="266"/>
      <c r="AQ550" s="266"/>
      <c r="AR550" s="470" t="s">
        <v>1565</v>
      </c>
      <c r="AS550" s="470"/>
      <c r="AT550" s="470"/>
      <c r="AU550" s="470"/>
      <c r="AV550" s="470" t="s">
        <v>1565</v>
      </c>
      <c r="AW550" s="470"/>
      <c r="AX550" s="470"/>
      <c r="AY550" s="224"/>
    </row>
    <row r="551" spans="1:51" ht="24" customHeight="1">
      <c r="A551" s="224"/>
      <c r="B551" s="264">
        <v>3</v>
      </c>
      <c r="C551" s="264">
        <v>1</v>
      </c>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66"/>
      <c r="AE551" s="266"/>
      <c r="AF551" s="266"/>
      <c r="AG551" s="266"/>
      <c r="AH551" s="266"/>
      <c r="AI551" s="266"/>
      <c r="AJ551" s="266"/>
      <c r="AK551" s="266"/>
      <c r="AL551" s="267"/>
      <c r="AM551" s="266"/>
      <c r="AN551" s="266"/>
      <c r="AO551" s="266"/>
      <c r="AP551" s="266"/>
      <c r="AQ551" s="266"/>
      <c r="AR551" s="266"/>
      <c r="AS551" s="266"/>
      <c r="AT551" s="266"/>
      <c r="AU551" s="266"/>
      <c r="AV551" s="266"/>
      <c r="AW551" s="266"/>
      <c r="AX551" s="266"/>
      <c r="AY551" s="224"/>
    </row>
    <row r="552" spans="1:51" ht="24" customHeight="1">
      <c r="A552" s="224"/>
      <c r="B552" s="264">
        <v>4</v>
      </c>
      <c r="C552" s="264">
        <v>1</v>
      </c>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66"/>
      <c r="AE552" s="266"/>
      <c r="AF552" s="266"/>
      <c r="AG552" s="266"/>
      <c r="AH552" s="266"/>
      <c r="AI552" s="266"/>
      <c r="AJ552" s="266"/>
      <c r="AK552" s="266"/>
      <c r="AL552" s="267"/>
      <c r="AM552" s="266"/>
      <c r="AN552" s="266"/>
      <c r="AO552" s="266"/>
      <c r="AP552" s="266"/>
      <c r="AQ552" s="266"/>
      <c r="AR552" s="266"/>
      <c r="AS552" s="266"/>
      <c r="AT552" s="266"/>
      <c r="AU552" s="266"/>
      <c r="AV552" s="266"/>
      <c r="AW552" s="266"/>
      <c r="AX552" s="266"/>
      <c r="AY552" s="224"/>
    </row>
    <row r="553" spans="1:51" ht="24" customHeight="1">
      <c r="A553" s="224"/>
      <c r="B553" s="264">
        <v>5</v>
      </c>
      <c r="C553" s="264">
        <v>1</v>
      </c>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66"/>
      <c r="AE553" s="266"/>
      <c r="AF553" s="266"/>
      <c r="AG553" s="266"/>
      <c r="AH553" s="266"/>
      <c r="AI553" s="266"/>
      <c r="AJ553" s="266"/>
      <c r="AK553" s="266"/>
      <c r="AL553" s="267"/>
      <c r="AM553" s="266"/>
      <c r="AN553" s="266"/>
      <c r="AO553" s="266"/>
      <c r="AP553" s="266"/>
      <c r="AQ553" s="266"/>
      <c r="AR553" s="266"/>
      <c r="AS553" s="266"/>
      <c r="AT553" s="266"/>
      <c r="AU553" s="266"/>
      <c r="AV553" s="266"/>
      <c r="AW553" s="266"/>
      <c r="AX553" s="266"/>
      <c r="AY553" s="224"/>
    </row>
    <row r="554" spans="1:51">
      <c r="A554" s="224"/>
      <c r="B554" s="224"/>
      <c r="C554" s="224"/>
      <c r="D554" s="224"/>
      <c r="E554" s="224"/>
      <c r="F554" s="224"/>
      <c r="G554" s="224"/>
      <c r="H554" s="224"/>
      <c r="I554" s="224"/>
      <c r="J554" s="224"/>
      <c r="K554" s="224"/>
      <c r="L554" s="224"/>
      <c r="M554" s="224"/>
      <c r="N554" s="224"/>
      <c r="O554" s="224"/>
      <c r="P554" s="224"/>
      <c r="Q554" s="224"/>
      <c r="R554" s="224"/>
      <c r="S554" s="224"/>
      <c r="T554" s="224"/>
      <c r="U554" s="224"/>
      <c r="V554" s="224"/>
      <c r="W554" s="224"/>
      <c r="X554" s="224"/>
      <c r="Y554" s="224"/>
      <c r="Z554" s="224"/>
      <c r="AA554" s="224"/>
      <c r="AB554" s="224"/>
      <c r="AC554" s="224"/>
      <c r="AD554" s="224"/>
      <c r="AE554" s="224"/>
      <c r="AF554" s="224"/>
      <c r="AG554" s="224"/>
      <c r="AH554" s="224"/>
      <c r="AI554" s="224"/>
      <c r="AJ554" s="224"/>
      <c r="AK554" s="224"/>
      <c r="AL554" s="224"/>
      <c r="AM554" s="224"/>
      <c r="AN554" s="224"/>
      <c r="AO554" s="224"/>
      <c r="AP554" s="224"/>
      <c r="AQ554" s="224"/>
      <c r="AR554" s="224"/>
      <c r="AS554" s="224"/>
      <c r="AT554" s="224"/>
      <c r="AU554" s="224"/>
      <c r="AV554" s="224"/>
      <c r="AW554" s="224"/>
      <c r="AX554" s="224"/>
      <c r="AY554" s="224"/>
    </row>
    <row r="555" spans="1:51" ht="23.25" hidden="1" customHeight="1">
      <c r="A555" s="224"/>
      <c r="B555" s="224" t="s">
        <v>165</v>
      </c>
      <c r="C555" s="224"/>
      <c r="D555" s="224"/>
      <c r="E555" s="224"/>
      <c r="F555" s="224"/>
      <c r="G555" s="224"/>
      <c r="H555" s="224"/>
      <c r="I555" s="224"/>
      <c r="J555" s="224"/>
      <c r="K555" s="224"/>
      <c r="L555" s="224"/>
      <c r="M555" s="224"/>
      <c r="N555" s="224"/>
      <c r="O555" s="224"/>
      <c r="P555" s="224"/>
      <c r="Q555" s="224"/>
      <c r="R555" s="224"/>
      <c r="S555" s="224"/>
      <c r="T555" s="224"/>
      <c r="U555" s="224"/>
      <c r="V555" s="224"/>
      <c r="W555" s="224"/>
      <c r="X555" s="224"/>
      <c r="Y555" s="224"/>
      <c r="Z555" s="224"/>
      <c r="AA555" s="224"/>
      <c r="AB555" s="224"/>
      <c r="AC555" s="224"/>
      <c r="AD555" s="224"/>
      <c r="AE555" s="224"/>
      <c r="AF555" s="224"/>
      <c r="AG555" s="224"/>
      <c r="AH555" s="224"/>
      <c r="AI555" s="224"/>
      <c r="AJ555" s="224"/>
      <c r="AK555" s="224"/>
      <c r="AL555" s="224"/>
      <c r="AM555" s="224"/>
      <c r="AN555" s="224"/>
      <c r="AO555" s="224"/>
      <c r="AP555" s="224"/>
      <c r="AQ555" s="224"/>
      <c r="AR555" s="224"/>
      <c r="AS555" s="224"/>
      <c r="AT555" s="224"/>
      <c r="AU555" s="224"/>
      <c r="AV555" s="224"/>
      <c r="AW555" s="224"/>
      <c r="AX555" s="224"/>
      <c r="AY555" s="224"/>
    </row>
    <row r="556" spans="1:51" ht="36" hidden="1" customHeight="1">
      <c r="A556" s="224"/>
      <c r="B556" s="269" t="s">
        <v>166</v>
      </c>
      <c r="C556" s="269"/>
      <c r="D556" s="269"/>
      <c r="E556" s="269"/>
      <c r="F556" s="269"/>
      <c r="G556" s="269"/>
      <c r="H556" s="269"/>
      <c r="I556" s="469"/>
      <c r="J556" s="469"/>
      <c r="K556" s="469"/>
      <c r="L556" s="469"/>
      <c r="M556" s="469"/>
      <c r="N556" s="469"/>
      <c r="O556" s="469"/>
      <c r="P556" s="469"/>
      <c r="Q556" s="469"/>
      <c r="R556" s="469"/>
      <c r="S556" s="469"/>
      <c r="T556" s="469"/>
      <c r="U556" s="469"/>
      <c r="V556" s="469"/>
      <c r="W556" s="469"/>
      <c r="X556" s="469"/>
      <c r="Y556" s="469"/>
      <c r="Z556" s="224"/>
      <c r="AA556" s="224"/>
      <c r="AB556" s="224"/>
      <c r="AC556" s="224"/>
      <c r="AD556" s="224"/>
      <c r="AE556" s="224"/>
      <c r="AF556" s="224"/>
      <c r="AG556" s="224"/>
      <c r="AH556" s="224"/>
      <c r="AI556" s="224"/>
      <c r="AJ556" s="224"/>
      <c r="AK556" s="224"/>
      <c r="AL556" s="224"/>
      <c r="AM556" s="224"/>
      <c r="AN556" s="224"/>
      <c r="AO556" s="224"/>
      <c r="AP556" s="224"/>
      <c r="AQ556" s="224"/>
      <c r="AR556" s="224"/>
      <c r="AS556" s="224"/>
      <c r="AT556" s="224"/>
      <c r="AU556" s="224"/>
      <c r="AV556" s="224"/>
      <c r="AW556" s="224"/>
      <c r="AX556" s="224"/>
      <c r="AY556" s="224"/>
    </row>
    <row r="557" spans="1:51" ht="36" hidden="1" customHeight="1">
      <c r="A557" s="224"/>
      <c r="B557" s="760" t="s">
        <v>167</v>
      </c>
      <c r="C557" s="756"/>
      <c r="D557" s="756"/>
      <c r="E557" s="756"/>
      <c r="F557" s="756"/>
      <c r="G557" s="756"/>
      <c r="H557" s="757"/>
      <c r="I557" s="382" t="s">
        <v>1586</v>
      </c>
      <c r="J557" s="368"/>
      <c r="K557" s="368"/>
      <c r="L557" s="368"/>
      <c r="M557" s="381"/>
      <c r="N557" s="755" t="s">
        <v>169</v>
      </c>
      <c r="O557" s="756"/>
      <c r="P557" s="756"/>
      <c r="Q557" s="756"/>
      <c r="R557" s="756"/>
      <c r="S557" s="756"/>
      <c r="T557" s="757"/>
      <c r="U557" s="382" t="s">
        <v>1586</v>
      </c>
      <c r="V557" s="368"/>
      <c r="W557" s="368"/>
      <c r="X557" s="368"/>
      <c r="Y557" s="381"/>
      <c r="Z557" s="755" t="s">
        <v>170</v>
      </c>
      <c r="AA557" s="756"/>
      <c r="AB557" s="756"/>
      <c r="AC557" s="756"/>
      <c r="AD557" s="756"/>
      <c r="AE557" s="756"/>
      <c r="AF557" s="757"/>
      <c r="AG557" s="382" t="s">
        <v>1586</v>
      </c>
      <c r="AH557" s="368"/>
      <c r="AI557" s="368"/>
      <c r="AJ557" s="368"/>
      <c r="AK557" s="381"/>
      <c r="AL557" s="755" t="s">
        <v>171</v>
      </c>
      <c r="AM557" s="756"/>
      <c r="AN557" s="756"/>
      <c r="AO557" s="756"/>
      <c r="AP557" s="756"/>
      <c r="AQ557" s="756"/>
      <c r="AR557" s="757"/>
      <c r="AS557" s="382" t="s">
        <v>1586</v>
      </c>
      <c r="AT557" s="368"/>
      <c r="AU557" s="368"/>
      <c r="AV557" s="368"/>
      <c r="AW557" s="381"/>
      <c r="AX557" s="224"/>
      <c r="AY557" s="224"/>
    </row>
    <row r="558" spans="1:51" ht="36" hidden="1" customHeight="1">
      <c r="A558" s="224"/>
      <c r="B558" s="755" t="s">
        <v>172</v>
      </c>
      <c r="C558" s="756"/>
      <c r="D558" s="756"/>
      <c r="E558" s="756"/>
      <c r="F558" s="756"/>
      <c r="G558" s="756"/>
      <c r="H558" s="757"/>
      <c r="I558" s="758"/>
      <c r="J558" s="662"/>
      <c r="K558" s="662"/>
      <c r="L558" s="662"/>
      <c r="M558" s="759"/>
      <c r="N558" s="755" t="s">
        <v>173</v>
      </c>
      <c r="O558" s="756"/>
      <c r="P558" s="756"/>
      <c r="Q558" s="756"/>
      <c r="R558" s="756"/>
      <c r="S558" s="756"/>
      <c r="T558" s="757"/>
      <c r="U558" s="758"/>
      <c r="V558" s="662"/>
      <c r="W558" s="662"/>
      <c r="X558" s="662"/>
      <c r="Y558" s="759"/>
      <c r="Z558" s="755" t="s">
        <v>174</v>
      </c>
      <c r="AA558" s="756"/>
      <c r="AB558" s="756"/>
      <c r="AC558" s="756"/>
      <c r="AD558" s="756"/>
      <c r="AE558" s="756"/>
      <c r="AF558" s="757"/>
      <c r="AG558" s="758"/>
      <c r="AH558" s="662"/>
      <c r="AI558" s="662"/>
      <c r="AJ558" s="662"/>
      <c r="AK558" s="759"/>
      <c r="AL558" s="760" t="s">
        <v>175</v>
      </c>
      <c r="AM558" s="756"/>
      <c r="AN558" s="756"/>
      <c r="AO558" s="756"/>
      <c r="AP558" s="756"/>
      <c r="AQ558" s="756"/>
      <c r="AR558" s="757"/>
      <c r="AS558" s="758"/>
      <c r="AT558" s="662"/>
      <c r="AU558" s="662"/>
      <c r="AV558" s="662"/>
      <c r="AW558" s="759"/>
      <c r="AX558" s="224"/>
      <c r="AY558" s="224"/>
    </row>
    <row r="559" spans="1:51">
      <c r="A559" s="224"/>
      <c r="B559" s="224"/>
      <c r="C559" s="224" t="s">
        <v>368</v>
      </c>
      <c r="D559" s="224"/>
      <c r="E559" s="224"/>
      <c r="F559" s="224"/>
      <c r="G559" s="224"/>
      <c r="H559" s="224"/>
      <c r="I559" s="224"/>
      <c r="J559" s="224"/>
      <c r="K559" s="224"/>
      <c r="L559" s="224"/>
      <c r="M559" s="224"/>
      <c r="N559" s="224"/>
      <c r="O559" s="224"/>
      <c r="P559" s="224"/>
      <c r="Q559" s="224"/>
      <c r="R559" s="224"/>
      <c r="S559" s="224"/>
      <c r="T559" s="224"/>
      <c r="U559" s="224"/>
      <c r="V559" s="224"/>
      <c r="W559" s="224"/>
      <c r="X559" s="224"/>
      <c r="Y559" s="224"/>
      <c r="Z559" s="224"/>
      <c r="AA559" s="224"/>
      <c r="AB559" s="224"/>
      <c r="AC559" s="224"/>
      <c r="AD559" s="224"/>
      <c r="AE559" s="224"/>
      <c r="AF559" s="224"/>
      <c r="AG559" s="224"/>
      <c r="AH559" s="224"/>
      <c r="AI559" s="224"/>
      <c r="AJ559" s="224"/>
      <c r="AK559" s="224"/>
      <c r="AL559" s="224"/>
      <c r="AM559" s="224"/>
      <c r="AN559" s="224"/>
      <c r="AO559" s="224"/>
      <c r="AP559" s="224"/>
      <c r="AQ559" s="224"/>
      <c r="AR559" s="224"/>
      <c r="AS559" s="224"/>
      <c r="AT559" s="224"/>
      <c r="AU559" s="224"/>
      <c r="AV559" s="224"/>
      <c r="AW559" s="224"/>
      <c r="AX559" s="224"/>
      <c r="AY559" s="224"/>
    </row>
    <row r="560" spans="1:51" ht="34.5" customHeight="1">
      <c r="A560" s="224"/>
      <c r="B560" s="264"/>
      <c r="C560" s="264"/>
      <c r="D560" s="269" t="s">
        <v>1583</v>
      </c>
      <c r="E560" s="269"/>
      <c r="F560" s="269"/>
      <c r="G560" s="269"/>
      <c r="H560" s="269"/>
      <c r="I560" s="269"/>
      <c r="J560" s="269"/>
      <c r="K560" s="269"/>
      <c r="L560" s="269"/>
      <c r="M560" s="269"/>
      <c r="N560" s="269" t="s">
        <v>1584</v>
      </c>
      <c r="O560" s="269"/>
      <c r="P560" s="269"/>
      <c r="Q560" s="269"/>
      <c r="R560" s="269"/>
      <c r="S560" s="269"/>
      <c r="T560" s="269"/>
      <c r="U560" s="269"/>
      <c r="V560" s="269"/>
      <c r="W560" s="269"/>
      <c r="X560" s="269"/>
      <c r="Y560" s="269"/>
      <c r="Z560" s="269"/>
      <c r="AA560" s="269"/>
      <c r="AB560" s="269"/>
      <c r="AC560" s="269"/>
      <c r="AD560" s="269"/>
      <c r="AE560" s="269"/>
      <c r="AF560" s="269"/>
      <c r="AG560" s="269"/>
      <c r="AH560" s="269"/>
      <c r="AI560" s="269"/>
      <c r="AJ560" s="269"/>
      <c r="AK560" s="269"/>
      <c r="AL560" s="297" t="s">
        <v>1585</v>
      </c>
      <c r="AM560" s="269"/>
      <c r="AN560" s="269"/>
      <c r="AO560" s="269"/>
      <c r="AP560" s="269"/>
      <c r="AQ560" s="269"/>
      <c r="AR560" s="269" t="s">
        <v>160</v>
      </c>
      <c r="AS560" s="269"/>
      <c r="AT560" s="269"/>
      <c r="AU560" s="269"/>
      <c r="AV560" s="269" t="s">
        <v>161</v>
      </c>
      <c r="AW560" s="269"/>
      <c r="AX560" s="269"/>
      <c r="AY560" s="224"/>
    </row>
    <row r="561" spans="1:51" ht="24" customHeight="1">
      <c r="A561" s="224"/>
      <c r="B561" s="264">
        <v>1</v>
      </c>
      <c r="C561" s="264">
        <v>1</v>
      </c>
      <c r="D561" s="1328" t="s">
        <v>367</v>
      </c>
      <c r="E561" s="1328"/>
      <c r="F561" s="1328"/>
      <c r="G561" s="1328"/>
      <c r="H561" s="1328"/>
      <c r="I561" s="1328"/>
      <c r="J561" s="1328"/>
      <c r="K561" s="1328"/>
      <c r="L561" s="1328"/>
      <c r="M561" s="1328"/>
      <c r="N561" s="1328" t="s">
        <v>366</v>
      </c>
      <c r="O561" s="1328"/>
      <c r="P561" s="1328"/>
      <c r="Q561" s="1328"/>
      <c r="R561" s="1328"/>
      <c r="S561" s="1328"/>
      <c r="T561" s="1328"/>
      <c r="U561" s="1328"/>
      <c r="V561" s="1328"/>
      <c r="W561" s="1328"/>
      <c r="X561" s="1328"/>
      <c r="Y561" s="1328"/>
      <c r="Z561" s="1328"/>
      <c r="AA561" s="1328"/>
      <c r="AB561" s="1328"/>
      <c r="AC561" s="1328"/>
      <c r="AD561" s="1328"/>
      <c r="AE561" s="1328"/>
      <c r="AF561" s="1328"/>
      <c r="AG561" s="1328"/>
      <c r="AH561" s="1328"/>
      <c r="AI561" s="1328"/>
      <c r="AJ561" s="1328"/>
      <c r="AK561" s="1328"/>
      <c r="AL561" s="267">
        <v>3</v>
      </c>
      <c r="AM561" s="266"/>
      <c r="AN561" s="266"/>
      <c r="AO561" s="266"/>
      <c r="AP561" s="266"/>
      <c r="AQ561" s="266"/>
      <c r="AR561" s="266">
        <v>2</v>
      </c>
      <c r="AS561" s="266"/>
      <c r="AT561" s="266"/>
      <c r="AU561" s="266"/>
      <c r="AV561" s="1037" t="s">
        <v>365</v>
      </c>
      <c r="AW561" s="1037"/>
      <c r="AX561" s="1037"/>
      <c r="AY561" s="224"/>
    </row>
    <row r="562" spans="1:51" ht="24" customHeight="1">
      <c r="A562" s="224"/>
      <c r="B562" s="264">
        <v>2</v>
      </c>
      <c r="C562" s="264">
        <v>1</v>
      </c>
      <c r="D562" s="1328"/>
      <c r="E562" s="1328"/>
      <c r="F562" s="1328"/>
      <c r="G562" s="1328"/>
      <c r="H562" s="1328"/>
      <c r="I562" s="1328"/>
      <c r="J562" s="1328"/>
      <c r="K562" s="1328"/>
      <c r="L562" s="1328"/>
      <c r="M562" s="1328"/>
      <c r="N562" s="1344"/>
      <c r="O562" s="1344"/>
      <c r="P562" s="1344"/>
      <c r="Q562" s="1344"/>
      <c r="R562" s="1344"/>
      <c r="S562" s="1344"/>
      <c r="T562" s="1344"/>
      <c r="U562" s="1344"/>
      <c r="V562" s="1344"/>
      <c r="W562" s="1344"/>
      <c r="X562" s="1344"/>
      <c r="Y562" s="1344"/>
      <c r="Z562" s="1344"/>
      <c r="AA562" s="1344"/>
      <c r="AB562" s="1344"/>
      <c r="AC562" s="1344"/>
      <c r="AD562" s="1344"/>
      <c r="AE562" s="1344"/>
      <c r="AF562" s="1344"/>
      <c r="AG562" s="1344"/>
      <c r="AH562" s="1344"/>
      <c r="AI562" s="1344"/>
      <c r="AJ562" s="1344"/>
      <c r="AK562" s="1344"/>
      <c r="AL562" s="267"/>
      <c r="AM562" s="266"/>
      <c r="AN562" s="266"/>
      <c r="AO562" s="266"/>
      <c r="AP562" s="266"/>
      <c r="AQ562" s="266"/>
      <c r="AR562" s="266"/>
      <c r="AS562" s="266"/>
      <c r="AT562" s="266"/>
      <c r="AU562" s="266"/>
      <c r="AV562" s="266"/>
      <c r="AW562" s="266"/>
      <c r="AX562" s="266"/>
      <c r="AY562" s="224"/>
    </row>
    <row r="563" spans="1:51" ht="24" customHeight="1">
      <c r="A563" s="224"/>
      <c r="B563" s="264">
        <v>3</v>
      </c>
      <c r="C563" s="264">
        <v>1</v>
      </c>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66"/>
      <c r="AE563" s="266"/>
      <c r="AF563" s="266"/>
      <c r="AG563" s="266"/>
      <c r="AH563" s="266"/>
      <c r="AI563" s="266"/>
      <c r="AJ563" s="266"/>
      <c r="AK563" s="266"/>
      <c r="AL563" s="267"/>
      <c r="AM563" s="266"/>
      <c r="AN563" s="266"/>
      <c r="AO563" s="266"/>
      <c r="AP563" s="266"/>
      <c r="AQ563" s="266"/>
      <c r="AR563" s="266"/>
      <c r="AS563" s="266"/>
      <c r="AT563" s="266"/>
      <c r="AU563" s="266"/>
      <c r="AV563" s="266"/>
      <c r="AW563" s="266"/>
      <c r="AX563" s="266"/>
      <c r="AY563" s="224"/>
    </row>
    <row r="564" spans="1:51" ht="24" customHeight="1">
      <c r="A564" s="224"/>
      <c r="B564" s="264">
        <v>4</v>
      </c>
      <c r="C564" s="264">
        <v>1</v>
      </c>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66"/>
      <c r="AE564" s="266"/>
      <c r="AF564" s="266"/>
      <c r="AG564" s="266"/>
      <c r="AH564" s="266"/>
      <c r="AI564" s="266"/>
      <c r="AJ564" s="266"/>
      <c r="AK564" s="266"/>
      <c r="AL564" s="267"/>
      <c r="AM564" s="266"/>
      <c r="AN564" s="266"/>
      <c r="AO564" s="266"/>
      <c r="AP564" s="266"/>
      <c r="AQ564" s="266"/>
      <c r="AR564" s="266"/>
      <c r="AS564" s="266"/>
      <c r="AT564" s="266"/>
      <c r="AU564" s="266"/>
      <c r="AV564" s="266"/>
      <c r="AW564" s="266"/>
      <c r="AX564" s="266"/>
      <c r="AY564" s="224"/>
    </row>
    <row r="565" spans="1:51" ht="24" customHeight="1">
      <c r="A565" s="224"/>
      <c r="B565" s="264">
        <v>5</v>
      </c>
      <c r="C565" s="264">
        <v>1</v>
      </c>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66"/>
      <c r="AE565" s="266"/>
      <c r="AF565" s="266"/>
      <c r="AG565" s="266"/>
      <c r="AH565" s="266"/>
      <c r="AI565" s="266"/>
      <c r="AJ565" s="266"/>
      <c r="AK565" s="266"/>
      <c r="AL565" s="267"/>
      <c r="AM565" s="266"/>
      <c r="AN565" s="266"/>
      <c r="AO565" s="266"/>
      <c r="AP565" s="266"/>
      <c r="AQ565" s="266"/>
      <c r="AR565" s="266"/>
      <c r="AS565" s="266"/>
      <c r="AT565" s="266"/>
      <c r="AU565" s="266"/>
      <c r="AV565" s="266"/>
      <c r="AW565" s="266"/>
      <c r="AX565" s="266"/>
      <c r="AY565" s="224"/>
    </row>
    <row r="566" spans="1:51">
      <c r="A566" s="224"/>
      <c r="B566" s="224"/>
      <c r="C566" s="224"/>
      <c r="D566" s="224"/>
      <c r="E566" s="224"/>
      <c r="F566" s="224"/>
      <c r="G566" s="224"/>
      <c r="H566" s="224"/>
      <c r="I566" s="224"/>
      <c r="J566" s="224"/>
      <c r="K566" s="224"/>
      <c r="L566" s="224"/>
      <c r="M566" s="224"/>
      <c r="N566" s="224"/>
      <c r="O566" s="224"/>
      <c r="P566" s="224"/>
      <c r="Q566" s="224"/>
      <c r="R566" s="224"/>
      <c r="S566" s="224"/>
      <c r="T566" s="224"/>
      <c r="U566" s="224"/>
      <c r="V566" s="224"/>
      <c r="W566" s="224"/>
      <c r="X566" s="224"/>
      <c r="Y566" s="224"/>
      <c r="Z566" s="224"/>
      <c r="AA566" s="224"/>
      <c r="AB566" s="224"/>
      <c r="AC566" s="224"/>
      <c r="AD566" s="224"/>
      <c r="AE566" s="224"/>
      <c r="AF566" s="224"/>
      <c r="AG566" s="224"/>
      <c r="AH566" s="224"/>
      <c r="AI566" s="224"/>
      <c r="AJ566" s="224"/>
      <c r="AK566" s="224"/>
      <c r="AL566" s="224"/>
      <c r="AM566" s="224"/>
      <c r="AN566" s="224"/>
      <c r="AO566" s="224"/>
      <c r="AP566" s="224"/>
      <c r="AQ566" s="224"/>
      <c r="AR566" s="224"/>
      <c r="AS566" s="224"/>
      <c r="AT566" s="224"/>
      <c r="AU566" s="224"/>
      <c r="AV566" s="224"/>
      <c r="AW566" s="224"/>
      <c r="AX566" s="224"/>
      <c r="AY566" s="224"/>
    </row>
    <row r="567" spans="1:51">
      <c r="A567" s="224"/>
      <c r="B567" s="224"/>
      <c r="C567" s="224" t="s">
        <v>364</v>
      </c>
      <c r="D567" s="224"/>
      <c r="E567" s="224"/>
      <c r="F567" s="224"/>
      <c r="G567" s="224"/>
      <c r="H567" s="224"/>
      <c r="I567" s="224"/>
      <c r="J567" s="224"/>
      <c r="K567" s="224"/>
      <c r="L567" s="224"/>
      <c r="M567" s="224"/>
      <c r="N567" s="224"/>
      <c r="O567" s="224"/>
      <c r="P567" s="224"/>
      <c r="Q567" s="224"/>
      <c r="R567" s="224"/>
      <c r="S567" s="224"/>
      <c r="T567" s="224"/>
      <c r="U567" s="224"/>
      <c r="V567" s="224"/>
      <c r="W567" s="224"/>
      <c r="X567" s="224"/>
      <c r="Y567" s="224"/>
      <c r="Z567" s="224"/>
      <c r="AA567" s="224"/>
      <c r="AB567" s="224"/>
      <c r="AC567" s="224"/>
      <c r="AD567" s="224"/>
      <c r="AE567" s="224"/>
      <c r="AF567" s="224"/>
      <c r="AG567" s="224"/>
      <c r="AH567" s="224"/>
      <c r="AI567" s="224"/>
      <c r="AJ567" s="224"/>
      <c r="AK567" s="224"/>
      <c r="AL567" s="224"/>
      <c r="AM567" s="224"/>
      <c r="AN567" s="224"/>
      <c r="AO567" s="224"/>
      <c r="AP567" s="224"/>
      <c r="AQ567" s="224"/>
      <c r="AR567" s="224"/>
      <c r="AS567" s="224"/>
      <c r="AT567" s="224"/>
      <c r="AU567" s="224"/>
      <c r="AV567" s="224"/>
      <c r="AW567" s="224"/>
      <c r="AX567" s="224"/>
      <c r="AY567" s="224"/>
    </row>
    <row r="568" spans="1:51" ht="35.25" customHeight="1">
      <c r="A568" s="224"/>
      <c r="B568" s="264"/>
      <c r="C568" s="264"/>
      <c r="D568" s="269" t="s">
        <v>1583</v>
      </c>
      <c r="E568" s="269"/>
      <c r="F568" s="269"/>
      <c r="G568" s="269"/>
      <c r="H568" s="269"/>
      <c r="I568" s="269"/>
      <c r="J568" s="269"/>
      <c r="K568" s="269"/>
      <c r="L568" s="269"/>
      <c r="M568" s="269"/>
      <c r="N568" s="269" t="s">
        <v>1584</v>
      </c>
      <c r="O568" s="269"/>
      <c r="P568" s="269"/>
      <c r="Q568" s="269"/>
      <c r="R568" s="269"/>
      <c r="S568" s="269"/>
      <c r="T568" s="269"/>
      <c r="U568" s="269"/>
      <c r="V568" s="269"/>
      <c r="W568" s="269"/>
      <c r="X568" s="269"/>
      <c r="Y568" s="269"/>
      <c r="Z568" s="269"/>
      <c r="AA568" s="269"/>
      <c r="AB568" s="269"/>
      <c r="AC568" s="269"/>
      <c r="AD568" s="269"/>
      <c r="AE568" s="269"/>
      <c r="AF568" s="269"/>
      <c r="AG568" s="269"/>
      <c r="AH568" s="269"/>
      <c r="AI568" s="269"/>
      <c r="AJ568" s="269"/>
      <c r="AK568" s="269"/>
      <c r="AL568" s="297" t="s">
        <v>1585</v>
      </c>
      <c r="AM568" s="269"/>
      <c r="AN568" s="269"/>
      <c r="AO568" s="269"/>
      <c r="AP568" s="269"/>
      <c r="AQ568" s="269"/>
      <c r="AR568" s="269" t="s">
        <v>160</v>
      </c>
      <c r="AS568" s="269"/>
      <c r="AT568" s="269"/>
      <c r="AU568" s="269"/>
      <c r="AV568" s="269" t="s">
        <v>161</v>
      </c>
      <c r="AW568" s="269"/>
      <c r="AX568" s="269"/>
      <c r="AY568" s="224"/>
    </row>
    <row r="569" spans="1:51" ht="24.75" customHeight="1">
      <c r="A569" s="224"/>
      <c r="B569" s="264">
        <v>1</v>
      </c>
      <c r="C569" s="264">
        <v>1</v>
      </c>
      <c r="D569" s="1328" t="s">
        <v>363</v>
      </c>
      <c r="E569" s="1328"/>
      <c r="F569" s="1328"/>
      <c r="G569" s="1328"/>
      <c r="H569" s="1328"/>
      <c r="I569" s="1328"/>
      <c r="J569" s="1328"/>
      <c r="K569" s="1328"/>
      <c r="L569" s="1328"/>
      <c r="M569" s="1328"/>
      <c r="N569" s="1328" t="s">
        <v>362</v>
      </c>
      <c r="O569" s="1328"/>
      <c r="P569" s="1328"/>
      <c r="Q569" s="1328"/>
      <c r="R569" s="1328"/>
      <c r="S569" s="1328"/>
      <c r="T569" s="1328"/>
      <c r="U569" s="1328"/>
      <c r="V569" s="1328"/>
      <c r="W569" s="1328"/>
      <c r="X569" s="1328"/>
      <c r="Y569" s="1328"/>
      <c r="Z569" s="1328"/>
      <c r="AA569" s="1328"/>
      <c r="AB569" s="1328"/>
      <c r="AC569" s="1328"/>
      <c r="AD569" s="1328"/>
      <c r="AE569" s="1328"/>
      <c r="AF569" s="1328"/>
      <c r="AG569" s="1328"/>
      <c r="AH569" s="1328"/>
      <c r="AI569" s="1328"/>
      <c r="AJ569" s="1328"/>
      <c r="AK569" s="1328"/>
      <c r="AL569" s="267">
        <v>3</v>
      </c>
      <c r="AM569" s="266"/>
      <c r="AN569" s="266"/>
      <c r="AO569" s="266"/>
      <c r="AP569" s="266"/>
      <c r="AQ569" s="266"/>
      <c r="AR569" s="266">
        <v>13</v>
      </c>
      <c r="AS569" s="266"/>
      <c r="AT569" s="266"/>
      <c r="AU569" s="266"/>
      <c r="AV569" s="1402">
        <v>28.8</v>
      </c>
      <c r="AW569" s="1402"/>
      <c r="AX569" s="1402"/>
      <c r="AY569" s="224"/>
    </row>
    <row r="570" spans="1:51" ht="24.75" customHeight="1">
      <c r="A570" s="224"/>
      <c r="B570" s="264">
        <v>2</v>
      </c>
      <c r="C570" s="264">
        <v>1</v>
      </c>
      <c r="D570" s="1328"/>
      <c r="E570" s="1328"/>
      <c r="F570" s="1328"/>
      <c r="G570" s="1328"/>
      <c r="H570" s="1328"/>
      <c r="I570" s="1328"/>
      <c r="J570" s="1328"/>
      <c r="K570" s="1328"/>
      <c r="L570" s="1328"/>
      <c r="M570" s="1328"/>
      <c r="N570" s="1344"/>
      <c r="O570" s="1344"/>
      <c r="P570" s="1344"/>
      <c r="Q570" s="1344"/>
      <c r="R570" s="1344"/>
      <c r="S570" s="1344"/>
      <c r="T570" s="1344"/>
      <c r="U570" s="1344"/>
      <c r="V570" s="1344"/>
      <c r="W570" s="1344"/>
      <c r="X570" s="1344"/>
      <c r="Y570" s="1344"/>
      <c r="Z570" s="1344"/>
      <c r="AA570" s="1344"/>
      <c r="AB570" s="1344"/>
      <c r="AC570" s="1344"/>
      <c r="AD570" s="1344"/>
      <c r="AE570" s="1344"/>
      <c r="AF570" s="1344"/>
      <c r="AG570" s="1344"/>
      <c r="AH570" s="1344"/>
      <c r="AI570" s="1344"/>
      <c r="AJ570" s="1344"/>
      <c r="AK570" s="1344"/>
      <c r="AL570" s="267"/>
      <c r="AM570" s="266"/>
      <c r="AN570" s="266"/>
      <c r="AO570" s="266"/>
      <c r="AP570" s="266"/>
      <c r="AQ570" s="266"/>
      <c r="AR570" s="266"/>
      <c r="AS570" s="266"/>
      <c r="AT570" s="266"/>
      <c r="AU570" s="266"/>
      <c r="AV570" s="266"/>
      <c r="AW570" s="266"/>
      <c r="AX570" s="266"/>
      <c r="AY570" s="224"/>
    </row>
    <row r="571" spans="1:51" ht="24.75" customHeight="1">
      <c r="A571" s="224"/>
      <c r="B571" s="264">
        <v>3</v>
      </c>
      <c r="C571" s="264">
        <v>1</v>
      </c>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266"/>
      <c r="AE571" s="266"/>
      <c r="AF571" s="266"/>
      <c r="AG571" s="266"/>
      <c r="AH571" s="266"/>
      <c r="AI571" s="266"/>
      <c r="AJ571" s="266"/>
      <c r="AK571" s="266"/>
      <c r="AL571" s="267"/>
      <c r="AM571" s="266"/>
      <c r="AN571" s="266"/>
      <c r="AO571" s="266"/>
      <c r="AP571" s="266"/>
      <c r="AQ571" s="266"/>
      <c r="AR571" s="266"/>
      <c r="AS571" s="266"/>
      <c r="AT571" s="266"/>
      <c r="AU571" s="266"/>
      <c r="AV571" s="266"/>
      <c r="AW571" s="266"/>
      <c r="AX571" s="266"/>
      <c r="AY571" s="224"/>
    </row>
    <row r="572" spans="1:51" ht="24.75" customHeight="1">
      <c r="A572" s="224"/>
      <c r="B572" s="264">
        <v>4</v>
      </c>
      <c r="C572" s="264">
        <v>1</v>
      </c>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66"/>
      <c r="AE572" s="266"/>
      <c r="AF572" s="266"/>
      <c r="AG572" s="266"/>
      <c r="AH572" s="266"/>
      <c r="AI572" s="266"/>
      <c r="AJ572" s="266"/>
      <c r="AK572" s="266"/>
      <c r="AL572" s="267"/>
      <c r="AM572" s="266"/>
      <c r="AN572" s="266"/>
      <c r="AO572" s="266"/>
      <c r="AP572" s="266"/>
      <c r="AQ572" s="266"/>
      <c r="AR572" s="266"/>
      <c r="AS572" s="266"/>
      <c r="AT572" s="266"/>
      <c r="AU572" s="266"/>
      <c r="AV572" s="266"/>
      <c r="AW572" s="266"/>
      <c r="AX572" s="266"/>
      <c r="AY572" s="224"/>
    </row>
    <row r="573" spans="1:51" ht="24.75" customHeight="1">
      <c r="A573" s="224"/>
      <c r="B573" s="264">
        <v>5</v>
      </c>
      <c r="C573" s="264">
        <v>1</v>
      </c>
      <c r="D573" s="266"/>
      <c r="E573" s="266"/>
      <c r="F573" s="266"/>
      <c r="G573" s="266"/>
      <c r="H573" s="266"/>
      <c r="I573" s="266"/>
      <c r="J573" s="266"/>
      <c r="K573" s="266"/>
      <c r="L573" s="266"/>
      <c r="M573" s="266"/>
      <c r="N573" s="266"/>
      <c r="O573" s="266"/>
      <c r="P573" s="266"/>
      <c r="Q573" s="266"/>
      <c r="R573" s="266"/>
      <c r="S573" s="266"/>
      <c r="T573" s="266"/>
      <c r="U573" s="266"/>
      <c r="V573" s="266"/>
      <c r="W573" s="266"/>
      <c r="X573" s="266"/>
      <c r="Y573" s="266"/>
      <c r="Z573" s="266"/>
      <c r="AA573" s="266"/>
      <c r="AB573" s="266"/>
      <c r="AC573" s="266"/>
      <c r="AD573" s="266"/>
      <c r="AE573" s="266"/>
      <c r="AF573" s="266"/>
      <c r="AG573" s="266"/>
      <c r="AH573" s="266"/>
      <c r="AI573" s="266"/>
      <c r="AJ573" s="266"/>
      <c r="AK573" s="266"/>
      <c r="AL573" s="267"/>
      <c r="AM573" s="266"/>
      <c r="AN573" s="266"/>
      <c r="AO573" s="266"/>
      <c r="AP573" s="266"/>
      <c r="AQ573" s="266"/>
      <c r="AR573" s="266"/>
      <c r="AS573" s="266"/>
      <c r="AT573" s="266"/>
      <c r="AU573" s="266"/>
      <c r="AV573" s="266"/>
      <c r="AW573" s="266"/>
      <c r="AX573" s="266"/>
      <c r="AY573" s="224"/>
    </row>
    <row r="574" spans="1:51">
      <c r="A574" s="224"/>
      <c r="B574" s="224"/>
      <c r="C574" s="224"/>
      <c r="D574" s="224"/>
      <c r="E574" s="224"/>
      <c r="F574" s="224"/>
      <c r="G574" s="224"/>
      <c r="H574" s="224"/>
      <c r="I574" s="224"/>
      <c r="J574" s="224"/>
      <c r="K574" s="224"/>
      <c r="L574" s="224"/>
      <c r="M574" s="224"/>
      <c r="N574" s="224"/>
      <c r="O574" s="224"/>
      <c r="P574" s="224"/>
      <c r="Q574" s="224"/>
      <c r="R574" s="224"/>
      <c r="S574" s="224"/>
      <c r="T574" s="224"/>
      <c r="U574" s="224"/>
      <c r="V574" s="224"/>
      <c r="W574" s="224"/>
      <c r="X574" s="224"/>
      <c r="Y574" s="224"/>
      <c r="Z574" s="224"/>
      <c r="AA574" s="224"/>
      <c r="AB574" s="224"/>
      <c r="AC574" s="224"/>
      <c r="AD574" s="224"/>
      <c r="AE574" s="224"/>
      <c r="AF574" s="224"/>
      <c r="AG574" s="224"/>
      <c r="AH574" s="224"/>
      <c r="AI574" s="224"/>
      <c r="AJ574" s="224"/>
      <c r="AK574" s="224"/>
      <c r="AL574" s="224"/>
      <c r="AM574" s="224"/>
      <c r="AN574" s="224"/>
      <c r="AO574" s="224"/>
      <c r="AP574" s="224"/>
      <c r="AQ574" s="224"/>
      <c r="AR574" s="224"/>
      <c r="AS574" s="224"/>
      <c r="AT574" s="224"/>
      <c r="AU574" s="224"/>
      <c r="AV574" s="224"/>
      <c r="AW574" s="224"/>
      <c r="AX574" s="224"/>
      <c r="AY574" s="224"/>
    </row>
    <row r="575" spans="1:51">
      <c r="A575" s="224"/>
      <c r="B575" s="224"/>
      <c r="C575" s="224" t="s">
        <v>361</v>
      </c>
      <c r="D575" s="224"/>
      <c r="E575" s="224"/>
      <c r="F575" s="224"/>
      <c r="G575" s="224"/>
      <c r="H575" s="224"/>
      <c r="I575" s="224"/>
      <c r="J575" s="224"/>
      <c r="K575" s="224"/>
      <c r="L575" s="224"/>
      <c r="M575" s="224"/>
      <c r="N575" s="224"/>
      <c r="O575" s="224"/>
      <c r="P575" s="224"/>
      <c r="Q575" s="224"/>
      <c r="R575" s="224"/>
      <c r="S575" s="224"/>
      <c r="T575" s="224"/>
      <c r="U575" s="224"/>
      <c r="V575" s="224"/>
      <c r="W575" s="224"/>
      <c r="X575" s="224"/>
      <c r="Y575" s="224"/>
      <c r="Z575" s="224"/>
      <c r="AA575" s="224"/>
      <c r="AB575" s="224"/>
      <c r="AC575" s="224"/>
      <c r="AD575" s="224"/>
      <c r="AE575" s="224"/>
      <c r="AF575" s="224"/>
      <c r="AG575" s="224"/>
      <c r="AH575" s="224"/>
      <c r="AI575" s="224"/>
      <c r="AJ575" s="224"/>
      <c r="AK575" s="224"/>
      <c r="AL575" s="224"/>
      <c r="AM575" s="224"/>
      <c r="AN575" s="224"/>
      <c r="AO575" s="224"/>
      <c r="AP575" s="224"/>
      <c r="AQ575" s="224"/>
      <c r="AR575" s="224"/>
      <c r="AS575" s="224"/>
      <c r="AT575" s="224"/>
      <c r="AU575" s="224"/>
      <c r="AV575" s="224"/>
      <c r="AW575" s="224"/>
      <c r="AX575" s="224"/>
      <c r="AY575" s="224"/>
    </row>
    <row r="576" spans="1:51" ht="35.25" customHeight="1">
      <c r="A576" s="224"/>
      <c r="B576" s="264"/>
      <c r="C576" s="264"/>
      <c r="D576" s="269" t="s">
        <v>1583</v>
      </c>
      <c r="E576" s="269"/>
      <c r="F576" s="269"/>
      <c r="G576" s="269"/>
      <c r="H576" s="269"/>
      <c r="I576" s="269"/>
      <c r="J576" s="269"/>
      <c r="K576" s="269"/>
      <c r="L576" s="269"/>
      <c r="M576" s="269"/>
      <c r="N576" s="269" t="s">
        <v>1584</v>
      </c>
      <c r="O576" s="269"/>
      <c r="P576" s="269"/>
      <c r="Q576" s="269"/>
      <c r="R576" s="269"/>
      <c r="S576" s="269"/>
      <c r="T576" s="269"/>
      <c r="U576" s="269"/>
      <c r="V576" s="269"/>
      <c r="W576" s="269"/>
      <c r="X576" s="269"/>
      <c r="Y576" s="269"/>
      <c r="Z576" s="269"/>
      <c r="AA576" s="269"/>
      <c r="AB576" s="269"/>
      <c r="AC576" s="269"/>
      <c r="AD576" s="269"/>
      <c r="AE576" s="269"/>
      <c r="AF576" s="269"/>
      <c r="AG576" s="269"/>
      <c r="AH576" s="269"/>
      <c r="AI576" s="269"/>
      <c r="AJ576" s="269"/>
      <c r="AK576" s="269"/>
      <c r="AL576" s="297" t="s">
        <v>1585</v>
      </c>
      <c r="AM576" s="269"/>
      <c r="AN576" s="269"/>
      <c r="AO576" s="269"/>
      <c r="AP576" s="269"/>
      <c r="AQ576" s="269"/>
      <c r="AR576" s="269" t="s">
        <v>160</v>
      </c>
      <c r="AS576" s="269"/>
      <c r="AT576" s="269"/>
      <c r="AU576" s="269"/>
      <c r="AV576" s="269" t="s">
        <v>161</v>
      </c>
      <c r="AW576" s="269"/>
      <c r="AX576" s="269"/>
      <c r="AY576" s="224"/>
    </row>
    <row r="577" spans="1:51" ht="24.75" customHeight="1">
      <c r="A577" s="224"/>
      <c r="B577" s="264">
        <v>1</v>
      </c>
      <c r="C577" s="264">
        <v>1</v>
      </c>
      <c r="D577" s="1328" t="s">
        <v>360</v>
      </c>
      <c r="E577" s="1328"/>
      <c r="F577" s="1328"/>
      <c r="G577" s="1328"/>
      <c r="H577" s="1328"/>
      <c r="I577" s="1328"/>
      <c r="J577" s="1328"/>
      <c r="K577" s="1328"/>
      <c r="L577" s="1328"/>
      <c r="M577" s="1328"/>
      <c r="N577" s="1328" t="s">
        <v>359</v>
      </c>
      <c r="O577" s="1328"/>
      <c r="P577" s="1328"/>
      <c r="Q577" s="1328"/>
      <c r="R577" s="1328"/>
      <c r="S577" s="1328"/>
      <c r="T577" s="1328"/>
      <c r="U577" s="1328"/>
      <c r="V577" s="1328"/>
      <c r="W577" s="1328"/>
      <c r="X577" s="1328"/>
      <c r="Y577" s="1328"/>
      <c r="Z577" s="1328"/>
      <c r="AA577" s="1328"/>
      <c r="AB577" s="1328"/>
      <c r="AC577" s="1328"/>
      <c r="AD577" s="1328"/>
      <c r="AE577" s="1328"/>
      <c r="AF577" s="1328"/>
      <c r="AG577" s="1328"/>
      <c r="AH577" s="1328"/>
      <c r="AI577" s="1328"/>
      <c r="AJ577" s="1328"/>
      <c r="AK577" s="1328"/>
      <c r="AL577" s="267">
        <v>0.7</v>
      </c>
      <c r="AM577" s="266"/>
      <c r="AN577" s="266"/>
      <c r="AO577" s="266"/>
      <c r="AP577" s="266"/>
      <c r="AQ577" s="266"/>
      <c r="AR577" s="469" t="s">
        <v>1565</v>
      </c>
      <c r="AS577" s="469"/>
      <c r="AT577" s="469"/>
      <c r="AU577" s="469"/>
      <c r="AV577" s="1400" t="s">
        <v>1565</v>
      </c>
      <c r="AW577" s="1401"/>
      <c r="AX577" s="1401"/>
      <c r="AY577" s="224"/>
    </row>
    <row r="578" spans="1:51" ht="24.75" customHeight="1">
      <c r="A578" s="224"/>
      <c r="B578" s="264">
        <v>2</v>
      </c>
      <c r="C578" s="264">
        <v>1</v>
      </c>
      <c r="D578" s="1328"/>
      <c r="E578" s="1328"/>
      <c r="F578" s="1328"/>
      <c r="G578" s="1328"/>
      <c r="H578" s="1328"/>
      <c r="I578" s="1328"/>
      <c r="J578" s="1328"/>
      <c r="K578" s="1328"/>
      <c r="L578" s="1328"/>
      <c r="M578" s="1328"/>
      <c r="N578" s="1344"/>
      <c r="O578" s="1344"/>
      <c r="P578" s="1344"/>
      <c r="Q578" s="1344"/>
      <c r="R578" s="1344"/>
      <c r="S578" s="1344"/>
      <c r="T578" s="1344"/>
      <c r="U578" s="1344"/>
      <c r="V578" s="1344"/>
      <c r="W578" s="1344"/>
      <c r="X578" s="1344"/>
      <c r="Y578" s="1344"/>
      <c r="Z578" s="1344"/>
      <c r="AA578" s="1344"/>
      <c r="AB578" s="1344"/>
      <c r="AC578" s="1344"/>
      <c r="AD578" s="1344"/>
      <c r="AE578" s="1344"/>
      <c r="AF578" s="1344"/>
      <c r="AG578" s="1344"/>
      <c r="AH578" s="1344"/>
      <c r="AI578" s="1344"/>
      <c r="AJ578" s="1344"/>
      <c r="AK578" s="1344"/>
      <c r="AL578" s="267"/>
      <c r="AM578" s="266"/>
      <c r="AN578" s="266"/>
      <c r="AO578" s="266"/>
      <c r="AP578" s="266"/>
      <c r="AQ578" s="266"/>
      <c r="AR578" s="266"/>
      <c r="AS578" s="266"/>
      <c r="AT578" s="266"/>
      <c r="AU578" s="266"/>
      <c r="AV578" s="266"/>
      <c r="AW578" s="266"/>
      <c r="AX578" s="266"/>
      <c r="AY578" s="224"/>
    </row>
    <row r="579" spans="1:51" ht="24.75" customHeight="1">
      <c r="A579" s="224"/>
      <c r="B579" s="264">
        <v>3</v>
      </c>
      <c r="C579" s="264">
        <v>1</v>
      </c>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c r="AA579" s="266"/>
      <c r="AB579" s="266"/>
      <c r="AC579" s="266"/>
      <c r="AD579" s="266"/>
      <c r="AE579" s="266"/>
      <c r="AF579" s="266"/>
      <c r="AG579" s="266"/>
      <c r="AH579" s="266"/>
      <c r="AI579" s="266"/>
      <c r="AJ579" s="266"/>
      <c r="AK579" s="266"/>
      <c r="AL579" s="267"/>
      <c r="AM579" s="266"/>
      <c r="AN579" s="266"/>
      <c r="AO579" s="266"/>
      <c r="AP579" s="266"/>
      <c r="AQ579" s="266"/>
      <c r="AR579" s="266"/>
      <c r="AS579" s="266"/>
      <c r="AT579" s="266"/>
      <c r="AU579" s="266"/>
      <c r="AV579" s="266"/>
      <c r="AW579" s="266"/>
      <c r="AX579" s="266"/>
      <c r="AY579" s="224"/>
    </row>
    <row r="580" spans="1:51" ht="24.75" customHeight="1">
      <c r="A580" s="224"/>
      <c r="B580" s="264">
        <v>4</v>
      </c>
      <c r="C580" s="264">
        <v>1</v>
      </c>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66"/>
      <c r="AE580" s="266"/>
      <c r="AF580" s="266"/>
      <c r="AG580" s="266"/>
      <c r="AH580" s="266"/>
      <c r="AI580" s="266"/>
      <c r="AJ580" s="266"/>
      <c r="AK580" s="266"/>
      <c r="AL580" s="267"/>
      <c r="AM580" s="266"/>
      <c r="AN580" s="266"/>
      <c r="AO580" s="266"/>
      <c r="AP580" s="266"/>
      <c r="AQ580" s="266"/>
      <c r="AR580" s="266"/>
      <c r="AS580" s="266"/>
      <c r="AT580" s="266"/>
      <c r="AU580" s="266"/>
      <c r="AV580" s="266"/>
      <c r="AW580" s="266"/>
      <c r="AX580" s="266"/>
      <c r="AY580" s="224"/>
    </row>
    <row r="581" spans="1:51" ht="24.75" customHeight="1">
      <c r="A581" s="224"/>
      <c r="B581" s="264">
        <v>5</v>
      </c>
      <c r="C581" s="264">
        <v>1</v>
      </c>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6"/>
      <c r="AD581" s="266"/>
      <c r="AE581" s="266"/>
      <c r="AF581" s="266"/>
      <c r="AG581" s="266"/>
      <c r="AH581" s="266"/>
      <c r="AI581" s="266"/>
      <c r="AJ581" s="266"/>
      <c r="AK581" s="266"/>
      <c r="AL581" s="267"/>
      <c r="AM581" s="266"/>
      <c r="AN581" s="266"/>
      <c r="AO581" s="266"/>
      <c r="AP581" s="266"/>
      <c r="AQ581" s="266"/>
      <c r="AR581" s="266"/>
      <c r="AS581" s="266"/>
      <c r="AT581" s="266"/>
      <c r="AU581" s="266"/>
      <c r="AV581" s="266"/>
      <c r="AW581" s="266"/>
      <c r="AX581" s="266"/>
      <c r="AY581" s="224"/>
    </row>
    <row r="582" spans="1:51">
      <c r="A582" s="224"/>
      <c r="B582" s="224"/>
      <c r="C582" s="224"/>
      <c r="D582" s="224"/>
      <c r="E582" s="224"/>
      <c r="F582" s="224"/>
      <c r="G582" s="224"/>
      <c r="H582" s="224"/>
      <c r="I582" s="224"/>
      <c r="J582" s="224"/>
      <c r="K582" s="224"/>
      <c r="L582" s="224"/>
      <c r="M582" s="224"/>
      <c r="N582" s="224"/>
      <c r="O582" s="224"/>
      <c r="P582" s="224"/>
      <c r="Q582" s="224"/>
      <c r="R582" s="224"/>
      <c r="S582" s="224"/>
      <c r="T582" s="224"/>
      <c r="U582" s="224"/>
      <c r="V582" s="224"/>
      <c r="W582" s="224"/>
      <c r="X582" s="224"/>
      <c r="Y582" s="224"/>
      <c r="Z582" s="224"/>
      <c r="AA582" s="224"/>
      <c r="AB582" s="224"/>
      <c r="AC582" s="224"/>
      <c r="AD582" s="224"/>
      <c r="AE582" s="224"/>
      <c r="AF582" s="224"/>
      <c r="AG582" s="224"/>
      <c r="AH582" s="224"/>
      <c r="AI582" s="224"/>
      <c r="AJ582" s="224"/>
      <c r="AK582" s="224"/>
      <c r="AL582" s="224"/>
      <c r="AM582" s="224"/>
      <c r="AN582" s="224"/>
      <c r="AO582" s="224"/>
      <c r="AP582" s="224"/>
      <c r="AQ582" s="224"/>
      <c r="AR582" s="224"/>
      <c r="AS582" s="224"/>
      <c r="AT582" s="224"/>
      <c r="AU582" s="224"/>
      <c r="AV582" s="224"/>
      <c r="AW582" s="224"/>
      <c r="AX582" s="224"/>
      <c r="AY582" s="224"/>
    </row>
    <row r="583" spans="1:51">
      <c r="A583" s="224"/>
      <c r="B583" s="224"/>
      <c r="C583" s="224" t="s">
        <v>358</v>
      </c>
      <c r="D583" s="224"/>
      <c r="E583" s="224"/>
      <c r="F583" s="224"/>
      <c r="G583" s="224"/>
      <c r="H583" s="224"/>
      <c r="I583" s="224"/>
      <c r="J583" s="224"/>
      <c r="K583" s="224"/>
      <c r="L583" s="224"/>
      <c r="M583" s="224"/>
      <c r="N583" s="224"/>
      <c r="O583" s="224"/>
      <c r="P583" s="224"/>
      <c r="Q583" s="224"/>
      <c r="R583" s="224"/>
      <c r="S583" s="224"/>
      <c r="T583" s="224"/>
      <c r="U583" s="224"/>
      <c r="V583" s="224"/>
      <c r="W583" s="224"/>
      <c r="X583" s="224"/>
      <c r="Y583" s="224"/>
      <c r="Z583" s="224"/>
      <c r="AA583" s="224"/>
      <c r="AB583" s="224"/>
      <c r="AC583" s="224"/>
      <c r="AD583" s="224"/>
      <c r="AE583" s="224"/>
      <c r="AF583" s="224"/>
      <c r="AG583" s="224"/>
      <c r="AH583" s="224"/>
      <c r="AI583" s="224"/>
      <c r="AJ583" s="224"/>
      <c r="AK583" s="224"/>
      <c r="AL583" s="224"/>
      <c r="AM583" s="224"/>
      <c r="AN583" s="224"/>
      <c r="AO583" s="224"/>
      <c r="AP583" s="224"/>
      <c r="AQ583" s="224"/>
      <c r="AR583" s="224"/>
      <c r="AS583" s="224"/>
      <c r="AT583" s="224"/>
      <c r="AU583" s="224"/>
      <c r="AV583" s="224"/>
      <c r="AW583" s="224"/>
      <c r="AX583" s="224"/>
      <c r="AY583" s="224"/>
    </row>
    <row r="584" spans="1:51" ht="35.25" customHeight="1">
      <c r="A584" s="224"/>
      <c r="B584" s="264"/>
      <c r="C584" s="264"/>
      <c r="D584" s="269" t="s">
        <v>1583</v>
      </c>
      <c r="E584" s="269"/>
      <c r="F584" s="269"/>
      <c r="G584" s="269"/>
      <c r="H584" s="269"/>
      <c r="I584" s="269"/>
      <c r="J584" s="269"/>
      <c r="K584" s="269"/>
      <c r="L584" s="269"/>
      <c r="M584" s="269"/>
      <c r="N584" s="269" t="s">
        <v>1584</v>
      </c>
      <c r="O584" s="269"/>
      <c r="P584" s="269"/>
      <c r="Q584" s="269"/>
      <c r="R584" s="269"/>
      <c r="S584" s="269"/>
      <c r="T584" s="269"/>
      <c r="U584" s="269"/>
      <c r="V584" s="269"/>
      <c r="W584" s="269"/>
      <c r="X584" s="269"/>
      <c r="Y584" s="269"/>
      <c r="Z584" s="269"/>
      <c r="AA584" s="269"/>
      <c r="AB584" s="269"/>
      <c r="AC584" s="269"/>
      <c r="AD584" s="269"/>
      <c r="AE584" s="269"/>
      <c r="AF584" s="269"/>
      <c r="AG584" s="269"/>
      <c r="AH584" s="269"/>
      <c r="AI584" s="269"/>
      <c r="AJ584" s="269"/>
      <c r="AK584" s="269"/>
      <c r="AL584" s="297" t="s">
        <v>1585</v>
      </c>
      <c r="AM584" s="269"/>
      <c r="AN584" s="269"/>
      <c r="AO584" s="269"/>
      <c r="AP584" s="269"/>
      <c r="AQ584" s="269"/>
      <c r="AR584" s="269" t="s">
        <v>160</v>
      </c>
      <c r="AS584" s="269"/>
      <c r="AT584" s="269"/>
      <c r="AU584" s="269"/>
      <c r="AV584" s="269" t="s">
        <v>161</v>
      </c>
      <c r="AW584" s="269"/>
      <c r="AX584" s="269"/>
      <c r="AY584" s="224"/>
    </row>
    <row r="585" spans="1:51" ht="24.75" customHeight="1">
      <c r="A585" s="224"/>
      <c r="B585" s="264">
        <v>1</v>
      </c>
      <c r="C585" s="264">
        <v>1</v>
      </c>
      <c r="D585" s="1328" t="s">
        <v>342</v>
      </c>
      <c r="E585" s="1328"/>
      <c r="F585" s="1328"/>
      <c r="G585" s="1328"/>
      <c r="H585" s="1328"/>
      <c r="I585" s="1328"/>
      <c r="J585" s="1328"/>
      <c r="K585" s="1328"/>
      <c r="L585" s="1328"/>
      <c r="M585" s="1328"/>
      <c r="N585" s="1328" t="s">
        <v>340</v>
      </c>
      <c r="O585" s="1328"/>
      <c r="P585" s="1328"/>
      <c r="Q585" s="1328"/>
      <c r="R585" s="1328"/>
      <c r="S585" s="1328"/>
      <c r="T585" s="1328"/>
      <c r="U585" s="1328"/>
      <c r="V585" s="1328"/>
      <c r="W585" s="1328"/>
      <c r="X585" s="1328"/>
      <c r="Y585" s="1328"/>
      <c r="Z585" s="1328"/>
      <c r="AA585" s="1328"/>
      <c r="AB585" s="1328"/>
      <c r="AC585" s="1328"/>
      <c r="AD585" s="1328"/>
      <c r="AE585" s="1328"/>
      <c r="AF585" s="1328"/>
      <c r="AG585" s="1328"/>
      <c r="AH585" s="1328"/>
      <c r="AI585" s="1328"/>
      <c r="AJ585" s="1328"/>
      <c r="AK585" s="1328"/>
      <c r="AL585" s="267">
        <v>0.2</v>
      </c>
      <c r="AM585" s="266"/>
      <c r="AN585" s="266"/>
      <c r="AO585" s="266"/>
      <c r="AP585" s="266"/>
      <c r="AQ585" s="266"/>
      <c r="AR585" s="469" t="s">
        <v>1565</v>
      </c>
      <c r="AS585" s="469"/>
      <c r="AT585" s="469"/>
      <c r="AU585" s="469"/>
      <c r="AV585" s="1400" t="s">
        <v>1565</v>
      </c>
      <c r="AW585" s="1401"/>
      <c r="AX585" s="1401"/>
      <c r="AY585" s="224"/>
    </row>
    <row r="586" spans="1:51" ht="24.75" customHeight="1">
      <c r="A586" s="224"/>
      <c r="B586" s="264">
        <v>2</v>
      </c>
      <c r="C586" s="264">
        <v>1</v>
      </c>
      <c r="D586" s="1328" t="s">
        <v>341</v>
      </c>
      <c r="E586" s="1328"/>
      <c r="F586" s="1328"/>
      <c r="G586" s="1328"/>
      <c r="H586" s="1328"/>
      <c r="I586" s="1328"/>
      <c r="J586" s="1328"/>
      <c r="K586" s="1328"/>
      <c r="L586" s="1328"/>
      <c r="M586" s="1328"/>
      <c r="N586" s="1328" t="s">
        <v>340</v>
      </c>
      <c r="O586" s="1328"/>
      <c r="P586" s="1328"/>
      <c r="Q586" s="1328"/>
      <c r="R586" s="1328"/>
      <c r="S586" s="1328"/>
      <c r="T586" s="1328"/>
      <c r="U586" s="1328"/>
      <c r="V586" s="1328"/>
      <c r="W586" s="1328"/>
      <c r="X586" s="1328"/>
      <c r="Y586" s="1328"/>
      <c r="Z586" s="1328"/>
      <c r="AA586" s="1328"/>
      <c r="AB586" s="1328"/>
      <c r="AC586" s="1328"/>
      <c r="AD586" s="1328"/>
      <c r="AE586" s="1328"/>
      <c r="AF586" s="1328"/>
      <c r="AG586" s="1328"/>
      <c r="AH586" s="1328"/>
      <c r="AI586" s="1328"/>
      <c r="AJ586" s="1328"/>
      <c r="AK586" s="1328"/>
      <c r="AL586" s="267">
        <v>0.1</v>
      </c>
      <c r="AM586" s="266"/>
      <c r="AN586" s="266"/>
      <c r="AO586" s="266"/>
      <c r="AP586" s="266"/>
      <c r="AQ586" s="266"/>
      <c r="AR586" s="469" t="s">
        <v>1565</v>
      </c>
      <c r="AS586" s="469"/>
      <c r="AT586" s="469"/>
      <c r="AU586" s="469"/>
      <c r="AV586" s="1400" t="s">
        <v>1565</v>
      </c>
      <c r="AW586" s="1401"/>
      <c r="AX586" s="1401"/>
      <c r="AY586" s="224"/>
    </row>
    <row r="587" spans="1:51" ht="24.75" customHeight="1">
      <c r="A587" s="224"/>
      <c r="B587" s="264">
        <v>3</v>
      </c>
      <c r="C587" s="264">
        <v>1</v>
      </c>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66"/>
      <c r="AE587" s="266"/>
      <c r="AF587" s="266"/>
      <c r="AG587" s="266"/>
      <c r="AH587" s="266"/>
      <c r="AI587" s="266"/>
      <c r="AJ587" s="266"/>
      <c r="AK587" s="266"/>
      <c r="AL587" s="267"/>
      <c r="AM587" s="266"/>
      <c r="AN587" s="266"/>
      <c r="AO587" s="266"/>
      <c r="AP587" s="266"/>
      <c r="AQ587" s="266"/>
      <c r="AR587" s="266"/>
      <c r="AS587" s="266"/>
      <c r="AT587" s="266"/>
      <c r="AU587" s="266"/>
      <c r="AV587" s="266"/>
      <c r="AW587" s="266"/>
      <c r="AX587" s="266"/>
      <c r="AY587" s="224"/>
    </row>
    <row r="588" spans="1:51" ht="24.75" customHeight="1">
      <c r="A588" s="224"/>
      <c r="B588" s="264">
        <v>4</v>
      </c>
      <c r="C588" s="264">
        <v>1</v>
      </c>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66"/>
      <c r="AE588" s="266"/>
      <c r="AF588" s="266"/>
      <c r="AG588" s="266"/>
      <c r="AH588" s="266"/>
      <c r="AI588" s="266"/>
      <c r="AJ588" s="266"/>
      <c r="AK588" s="266"/>
      <c r="AL588" s="267"/>
      <c r="AM588" s="266"/>
      <c r="AN588" s="266"/>
      <c r="AO588" s="266"/>
      <c r="AP588" s="266"/>
      <c r="AQ588" s="266"/>
      <c r="AR588" s="266"/>
      <c r="AS588" s="266"/>
      <c r="AT588" s="266"/>
      <c r="AU588" s="266"/>
      <c r="AV588" s="266"/>
      <c r="AW588" s="266"/>
      <c r="AX588" s="266"/>
      <c r="AY588" s="224"/>
    </row>
    <row r="589" spans="1:51" ht="24.75" customHeight="1">
      <c r="A589" s="224"/>
      <c r="B589" s="264">
        <v>5</v>
      </c>
      <c r="C589" s="264">
        <v>1</v>
      </c>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66"/>
      <c r="AE589" s="266"/>
      <c r="AF589" s="266"/>
      <c r="AG589" s="266"/>
      <c r="AH589" s="266"/>
      <c r="AI589" s="266"/>
      <c r="AJ589" s="266"/>
      <c r="AK589" s="266"/>
      <c r="AL589" s="267"/>
      <c r="AM589" s="266"/>
      <c r="AN589" s="266"/>
      <c r="AO589" s="266"/>
      <c r="AP589" s="266"/>
      <c r="AQ589" s="266"/>
      <c r="AR589" s="266"/>
      <c r="AS589" s="266"/>
      <c r="AT589" s="266"/>
      <c r="AU589" s="266"/>
      <c r="AV589" s="266"/>
      <c r="AW589" s="266"/>
      <c r="AX589" s="266"/>
      <c r="AY589" s="224"/>
    </row>
    <row r="590" spans="1:51">
      <c r="A590" s="224"/>
      <c r="B590" s="224"/>
      <c r="C590" s="224"/>
      <c r="D590" s="224"/>
      <c r="E590" s="224"/>
      <c r="F590" s="224"/>
      <c r="G590" s="224"/>
      <c r="H590" s="224"/>
      <c r="I590" s="224"/>
      <c r="J590" s="224"/>
      <c r="K590" s="224"/>
      <c r="L590" s="224"/>
      <c r="M590" s="224"/>
      <c r="N590" s="224"/>
      <c r="O590" s="224"/>
      <c r="P590" s="224"/>
      <c r="Q590" s="224"/>
      <c r="R590" s="224"/>
      <c r="S590" s="224"/>
      <c r="T590" s="224"/>
      <c r="U590" s="224"/>
      <c r="V590" s="224"/>
      <c r="W590" s="224"/>
      <c r="X590" s="224"/>
      <c r="Y590" s="224"/>
      <c r="Z590" s="224"/>
      <c r="AA590" s="224"/>
      <c r="AB590" s="224"/>
      <c r="AC590" s="224"/>
      <c r="AD590" s="224"/>
      <c r="AE590" s="224"/>
      <c r="AF590" s="224"/>
      <c r="AG590" s="224"/>
      <c r="AH590" s="224"/>
      <c r="AI590" s="224"/>
      <c r="AJ590" s="224"/>
      <c r="AK590" s="224"/>
      <c r="AL590" s="224"/>
      <c r="AM590" s="224"/>
      <c r="AN590" s="224"/>
      <c r="AO590" s="224"/>
      <c r="AP590" s="224"/>
      <c r="AQ590" s="224"/>
      <c r="AR590" s="224"/>
      <c r="AS590" s="224"/>
      <c r="AT590" s="224"/>
      <c r="AU590" s="224"/>
      <c r="AV590" s="224"/>
      <c r="AW590" s="224"/>
      <c r="AX590" s="224"/>
      <c r="AY590" s="224"/>
    </row>
    <row r="591" spans="1:51" ht="21.75" customHeight="1" thickBot="1">
      <c r="A591" s="224"/>
      <c r="B591" s="224"/>
      <c r="C591" s="224"/>
      <c r="D591" s="224"/>
      <c r="E591" s="224"/>
      <c r="F591" s="224"/>
      <c r="G591" s="224"/>
      <c r="H591" s="224"/>
      <c r="I591" s="224"/>
      <c r="J591" s="224"/>
      <c r="K591" s="224"/>
      <c r="L591" s="224"/>
      <c r="M591" s="224"/>
      <c r="N591" s="224"/>
      <c r="O591" s="224"/>
      <c r="P591" s="224"/>
      <c r="Q591" s="224"/>
      <c r="R591" s="224"/>
      <c r="S591" s="224"/>
      <c r="T591" s="224"/>
      <c r="U591" s="224"/>
      <c r="V591" s="224"/>
      <c r="W591" s="224"/>
      <c r="X591" s="224"/>
      <c r="Y591" s="224"/>
      <c r="Z591" s="224"/>
      <c r="AA591" s="224"/>
      <c r="AB591" s="224"/>
      <c r="AC591" s="224"/>
      <c r="AD591" s="224"/>
      <c r="AE591" s="224"/>
      <c r="AF591" s="224"/>
      <c r="AG591" s="224"/>
      <c r="AH591" s="224"/>
      <c r="AI591" s="224"/>
      <c r="AJ591" s="224"/>
      <c r="AK591" s="271"/>
      <c r="AL591" s="271"/>
      <c r="AM591" s="271"/>
      <c r="AN591" s="271"/>
      <c r="AO591" s="271"/>
      <c r="AP591" s="271"/>
      <c r="AQ591" s="271"/>
      <c r="AR591" s="810" t="s">
        <v>113</v>
      </c>
      <c r="AS591" s="810"/>
      <c r="AT591" s="810"/>
      <c r="AU591" s="810"/>
      <c r="AV591" s="810"/>
      <c r="AW591" s="810"/>
      <c r="AX591" s="810"/>
      <c r="AY591" s="810"/>
    </row>
    <row r="592" spans="1:51" ht="21" customHeight="1">
      <c r="A592" s="224"/>
      <c r="B592" s="275" t="s">
        <v>114</v>
      </c>
      <c r="C592" s="276"/>
      <c r="D592" s="276"/>
      <c r="E592" s="276"/>
      <c r="F592" s="276"/>
      <c r="G592" s="276"/>
      <c r="H592" s="277" t="s">
        <v>355</v>
      </c>
      <c r="I592" s="278"/>
      <c r="J592" s="278"/>
      <c r="K592" s="278"/>
      <c r="L592" s="278"/>
      <c r="M592" s="278"/>
      <c r="N592" s="278"/>
      <c r="O592" s="278"/>
      <c r="P592" s="278"/>
      <c r="Q592" s="278"/>
      <c r="R592" s="278"/>
      <c r="S592" s="278"/>
      <c r="T592" s="278"/>
      <c r="U592" s="278"/>
      <c r="V592" s="278"/>
      <c r="W592" s="278"/>
      <c r="X592" s="278"/>
      <c r="Y592" s="278"/>
      <c r="Z592" s="279" t="s">
        <v>1571</v>
      </c>
      <c r="AA592" s="280"/>
      <c r="AB592" s="280"/>
      <c r="AC592" s="280"/>
      <c r="AD592" s="280"/>
      <c r="AE592" s="281"/>
      <c r="AF592" s="826" t="s">
        <v>336</v>
      </c>
      <c r="AG592" s="826"/>
      <c r="AH592" s="826"/>
      <c r="AI592" s="826"/>
      <c r="AJ592" s="826"/>
      <c r="AK592" s="826"/>
      <c r="AL592" s="826"/>
      <c r="AM592" s="826"/>
      <c r="AN592" s="826"/>
      <c r="AO592" s="826"/>
      <c r="AP592" s="826"/>
      <c r="AQ592" s="832"/>
      <c r="AR592" s="283" t="s">
        <v>6</v>
      </c>
      <c r="AS592" s="282"/>
      <c r="AT592" s="282"/>
      <c r="AU592" s="282"/>
      <c r="AV592" s="282"/>
      <c r="AW592" s="282"/>
      <c r="AX592" s="282"/>
      <c r="AY592" s="284"/>
    </row>
    <row r="593" spans="1:51" ht="28.15" customHeight="1">
      <c r="A593" s="224"/>
      <c r="B593" s="285" t="s">
        <v>7</v>
      </c>
      <c r="C593" s="286"/>
      <c r="D593" s="286"/>
      <c r="E593" s="286"/>
      <c r="F593" s="286"/>
      <c r="G593" s="287"/>
      <c r="H593" s="1392" t="s">
        <v>357</v>
      </c>
      <c r="I593" s="1393"/>
      <c r="J593" s="1393"/>
      <c r="K593" s="1393"/>
      <c r="L593" s="1393"/>
      <c r="M593" s="1393"/>
      <c r="N593" s="1393"/>
      <c r="O593" s="1393"/>
      <c r="P593" s="1393"/>
      <c r="Q593" s="1393"/>
      <c r="R593" s="1393"/>
      <c r="S593" s="1393"/>
      <c r="T593" s="1393"/>
      <c r="U593" s="1393"/>
      <c r="V593" s="1393"/>
      <c r="W593" s="801"/>
      <c r="X593" s="801"/>
      <c r="Y593" s="801"/>
      <c r="Z593" s="291" t="s">
        <v>8</v>
      </c>
      <c r="AA593" s="292"/>
      <c r="AB593" s="292"/>
      <c r="AC593" s="292"/>
      <c r="AD593" s="292"/>
      <c r="AE593" s="293"/>
      <c r="AF593" s="816" t="s">
        <v>334</v>
      </c>
      <c r="AG593" s="816"/>
      <c r="AH593" s="816"/>
      <c r="AI593" s="816"/>
      <c r="AJ593" s="816"/>
      <c r="AK593" s="816"/>
      <c r="AL593" s="816"/>
      <c r="AM593" s="816"/>
      <c r="AN593" s="816"/>
      <c r="AO593" s="816"/>
      <c r="AP593" s="816"/>
      <c r="AQ593" s="817"/>
      <c r="AR593" s="818" t="s">
        <v>333</v>
      </c>
      <c r="AS593" s="819"/>
      <c r="AT593" s="819"/>
      <c r="AU593" s="819"/>
      <c r="AV593" s="819"/>
      <c r="AW593" s="819"/>
      <c r="AX593" s="819"/>
      <c r="AY593" s="820"/>
    </row>
    <row r="594" spans="1:51" ht="30.75" customHeight="1">
      <c r="A594" s="224"/>
      <c r="B594" s="361" t="s">
        <v>11</v>
      </c>
      <c r="C594" s="362"/>
      <c r="D594" s="362"/>
      <c r="E594" s="362"/>
      <c r="F594" s="362"/>
      <c r="G594" s="362"/>
      <c r="H594" s="800" t="s">
        <v>12</v>
      </c>
      <c r="I594" s="801"/>
      <c r="J594" s="801"/>
      <c r="K594" s="801"/>
      <c r="L594" s="801"/>
      <c r="M594" s="801"/>
      <c r="N594" s="801"/>
      <c r="O594" s="801"/>
      <c r="P594" s="801"/>
      <c r="Q594" s="801"/>
      <c r="R594" s="801"/>
      <c r="S594" s="801"/>
      <c r="T594" s="801"/>
      <c r="U594" s="801"/>
      <c r="V594" s="801"/>
      <c r="W594" s="801"/>
      <c r="X594" s="801"/>
      <c r="Y594" s="801"/>
      <c r="Z594" s="364" t="s">
        <v>13</v>
      </c>
      <c r="AA594" s="365"/>
      <c r="AB594" s="365"/>
      <c r="AC594" s="365"/>
      <c r="AD594" s="365"/>
      <c r="AE594" s="366"/>
      <c r="AF594" s="828" t="s">
        <v>332</v>
      </c>
      <c r="AG594" s="828"/>
      <c r="AH594" s="828"/>
      <c r="AI594" s="828"/>
      <c r="AJ594" s="828"/>
      <c r="AK594" s="828"/>
      <c r="AL594" s="828"/>
      <c r="AM594" s="828"/>
      <c r="AN594" s="828"/>
      <c r="AO594" s="828"/>
      <c r="AP594" s="828"/>
      <c r="AQ594" s="828"/>
      <c r="AR594" s="801"/>
      <c r="AS594" s="801"/>
      <c r="AT594" s="801"/>
      <c r="AU594" s="801"/>
      <c r="AV594" s="801"/>
      <c r="AW594" s="801"/>
      <c r="AX594" s="801"/>
      <c r="AY594" s="829"/>
    </row>
    <row r="595" spans="1:51" ht="18" customHeight="1">
      <c r="A595" s="224"/>
      <c r="B595" s="370" t="s">
        <v>15</v>
      </c>
      <c r="C595" s="371"/>
      <c r="D595" s="371"/>
      <c r="E595" s="371"/>
      <c r="F595" s="371"/>
      <c r="G595" s="371"/>
      <c r="H595" s="925" t="s">
        <v>331</v>
      </c>
      <c r="I595" s="375"/>
      <c r="J595" s="375"/>
      <c r="K595" s="375"/>
      <c r="L595" s="375"/>
      <c r="M595" s="375"/>
      <c r="N595" s="375"/>
      <c r="O595" s="375"/>
      <c r="P595" s="375"/>
      <c r="Q595" s="375"/>
      <c r="R595" s="375"/>
      <c r="S595" s="375"/>
      <c r="T595" s="375"/>
      <c r="U595" s="375"/>
      <c r="V595" s="375"/>
      <c r="W595" s="376"/>
      <c r="X595" s="376"/>
      <c r="Y595" s="376"/>
      <c r="Z595" s="380" t="s">
        <v>1572</v>
      </c>
      <c r="AA595" s="368"/>
      <c r="AB595" s="368"/>
      <c r="AC595" s="368"/>
      <c r="AD595" s="368"/>
      <c r="AE595" s="381"/>
      <c r="AF595" s="1385"/>
      <c r="AG595" s="507"/>
      <c r="AH595" s="507"/>
      <c r="AI595" s="507"/>
      <c r="AJ595" s="507"/>
      <c r="AK595" s="507"/>
      <c r="AL595" s="507"/>
      <c r="AM595" s="507"/>
      <c r="AN595" s="507"/>
      <c r="AO595" s="507"/>
      <c r="AP595" s="507"/>
      <c r="AQ595" s="507"/>
      <c r="AR595" s="507"/>
      <c r="AS595" s="507"/>
      <c r="AT595" s="507"/>
      <c r="AU595" s="507"/>
      <c r="AV595" s="507"/>
      <c r="AW595" s="507"/>
      <c r="AX595" s="507"/>
      <c r="AY595" s="1386"/>
    </row>
    <row r="596" spans="1:51" ht="24" customHeight="1">
      <c r="A596" s="224"/>
      <c r="B596" s="372"/>
      <c r="C596" s="373"/>
      <c r="D596" s="373"/>
      <c r="E596" s="373"/>
      <c r="F596" s="373"/>
      <c r="G596" s="373"/>
      <c r="H596" s="377"/>
      <c r="I596" s="378"/>
      <c r="J596" s="378"/>
      <c r="K596" s="378"/>
      <c r="L596" s="378"/>
      <c r="M596" s="378"/>
      <c r="N596" s="378"/>
      <c r="O596" s="378"/>
      <c r="P596" s="378"/>
      <c r="Q596" s="378"/>
      <c r="R596" s="378"/>
      <c r="S596" s="378"/>
      <c r="T596" s="378"/>
      <c r="U596" s="378"/>
      <c r="V596" s="378"/>
      <c r="W596" s="379"/>
      <c r="X596" s="379"/>
      <c r="Y596" s="379"/>
      <c r="Z596" s="382"/>
      <c r="AA596" s="368"/>
      <c r="AB596" s="368"/>
      <c r="AC596" s="368"/>
      <c r="AD596" s="368"/>
      <c r="AE596" s="381"/>
      <c r="AF596" s="510"/>
      <c r="AG596" s="510"/>
      <c r="AH596" s="510"/>
      <c r="AI596" s="510"/>
      <c r="AJ596" s="510"/>
      <c r="AK596" s="510"/>
      <c r="AL596" s="510"/>
      <c r="AM596" s="510"/>
      <c r="AN596" s="510"/>
      <c r="AO596" s="510"/>
      <c r="AP596" s="510"/>
      <c r="AQ596" s="510"/>
      <c r="AR596" s="510"/>
      <c r="AS596" s="510"/>
      <c r="AT596" s="510"/>
      <c r="AU596" s="510"/>
      <c r="AV596" s="510"/>
      <c r="AW596" s="510"/>
      <c r="AX596" s="510"/>
      <c r="AY596" s="1387"/>
    </row>
    <row r="597" spans="1:51" ht="29.25" customHeight="1">
      <c r="A597" s="224"/>
      <c r="B597" s="298" t="s">
        <v>22</v>
      </c>
      <c r="C597" s="299"/>
      <c r="D597" s="299"/>
      <c r="E597" s="299"/>
      <c r="F597" s="299"/>
      <c r="G597" s="303"/>
      <c r="H597" s="304" t="s">
        <v>268</v>
      </c>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305"/>
      <c r="AF597" s="305"/>
      <c r="AG597" s="305"/>
      <c r="AH597" s="305"/>
      <c r="AI597" s="305"/>
      <c r="AJ597" s="305"/>
      <c r="AK597" s="305"/>
      <c r="AL597" s="305"/>
      <c r="AM597" s="305"/>
      <c r="AN597" s="305"/>
      <c r="AO597" s="305"/>
      <c r="AP597" s="305"/>
      <c r="AQ597" s="305"/>
      <c r="AR597" s="305"/>
      <c r="AS597" s="305"/>
      <c r="AT597" s="305"/>
      <c r="AU597" s="305"/>
      <c r="AV597" s="305"/>
      <c r="AW597" s="305"/>
      <c r="AX597" s="305"/>
      <c r="AY597" s="306"/>
    </row>
    <row r="598" spans="1:51" ht="21" customHeight="1">
      <c r="A598" s="224"/>
      <c r="B598" s="391" t="s">
        <v>24</v>
      </c>
      <c r="C598" s="392"/>
      <c r="D598" s="392"/>
      <c r="E598" s="392"/>
      <c r="F598" s="392"/>
      <c r="G598" s="393"/>
      <c r="H598" s="400"/>
      <c r="I598" s="401"/>
      <c r="J598" s="401"/>
      <c r="K598" s="401"/>
      <c r="L598" s="401"/>
      <c r="M598" s="401"/>
      <c r="N598" s="401"/>
      <c r="O598" s="401"/>
      <c r="P598" s="401"/>
      <c r="Q598" s="402" t="s">
        <v>25</v>
      </c>
      <c r="R598" s="403"/>
      <c r="S598" s="403"/>
      <c r="T598" s="403"/>
      <c r="U598" s="403"/>
      <c r="V598" s="403"/>
      <c r="W598" s="404"/>
      <c r="X598" s="402" t="s">
        <v>26</v>
      </c>
      <c r="Y598" s="403"/>
      <c r="Z598" s="403"/>
      <c r="AA598" s="403"/>
      <c r="AB598" s="403"/>
      <c r="AC598" s="403"/>
      <c r="AD598" s="404"/>
      <c r="AE598" s="402" t="s">
        <v>27</v>
      </c>
      <c r="AF598" s="403"/>
      <c r="AG598" s="403"/>
      <c r="AH598" s="403"/>
      <c r="AI598" s="403"/>
      <c r="AJ598" s="403"/>
      <c r="AK598" s="404"/>
      <c r="AL598" s="402" t="s">
        <v>28</v>
      </c>
      <c r="AM598" s="403"/>
      <c r="AN598" s="403"/>
      <c r="AO598" s="403"/>
      <c r="AP598" s="403"/>
      <c r="AQ598" s="403"/>
      <c r="AR598" s="404"/>
      <c r="AS598" s="402" t="s">
        <v>29</v>
      </c>
      <c r="AT598" s="403"/>
      <c r="AU598" s="403"/>
      <c r="AV598" s="403"/>
      <c r="AW598" s="403"/>
      <c r="AX598" s="403"/>
      <c r="AY598" s="426"/>
    </row>
    <row r="599" spans="1:51" ht="21" customHeight="1">
      <c r="A599" s="224"/>
      <c r="B599" s="394"/>
      <c r="C599" s="395"/>
      <c r="D599" s="395"/>
      <c r="E599" s="395"/>
      <c r="F599" s="395"/>
      <c r="G599" s="396"/>
      <c r="H599" s="413" t="s">
        <v>30</v>
      </c>
      <c r="I599" s="414"/>
      <c r="J599" s="427" t="s">
        <v>31</v>
      </c>
      <c r="K599" s="428"/>
      <c r="L599" s="428"/>
      <c r="M599" s="428"/>
      <c r="N599" s="428"/>
      <c r="O599" s="428"/>
      <c r="P599" s="429"/>
      <c r="Q599" s="1390">
        <v>2</v>
      </c>
      <c r="R599" s="1390"/>
      <c r="S599" s="1390"/>
      <c r="T599" s="1390"/>
      <c r="U599" s="1390"/>
      <c r="V599" s="1390"/>
      <c r="W599" s="1390"/>
      <c r="X599" s="1390">
        <v>2</v>
      </c>
      <c r="Y599" s="1390"/>
      <c r="Z599" s="1390"/>
      <c r="AA599" s="1390"/>
      <c r="AB599" s="1390"/>
      <c r="AC599" s="1390"/>
      <c r="AD599" s="1390"/>
      <c r="AE599" s="1391">
        <v>2</v>
      </c>
      <c r="AF599" s="1391"/>
      <c r="AG599" s="1391"/>
      <c r="AH599" s="1391"/>
      <c r="AI599" s="1391"/>
      <c r="AJ599" s="1391"/>
      <c r="AK599" s="1391"/>
      <c r="AL599" s="430">
        <v>3</v>
      </c>
      <c r="AM599" s="430"/>
      <c r="AN599" s="430"/>
      <c r="AO599" s="430"/>
      <c r="AP599" s="430"/>
      <c r="AQ599" s="430"/>
      <c r="AR599" s="430"/>
      <c r="AS599" s="430">
        <v>3</v>
      </c>
      <c r="AT599" s="430"/>
      <c r="AU599" s="430"/>
      <c r="AV599" s="430"/>
      <c r="AW599" s="430"/>
      <c r="AX599" s="430"/>
      <c r="AY599" s="431"/>
    </row>
    <row r="600" spans="1:51" ht="21" customHeight="1">
      <c r="A600" s="224"/>
      <c r="B600" s="394"/>
      <c r="C600" s="395"/>
      <c r="D600" s="395"/>
      <c r="E600" s="395"/>
      <c r="F600" s="395"/>
      <c r="G600" s="396"/>
      <c r="H600" s="415"/>
      <c r="I600" s="416"/>
      <c r="J600" s="409" t="s">
        <v>32</v>
      </c>
      <c r="K600" s="410"/>
      <c r="L600" s="410"/>
      <c r="M600" s="410"/>
      <c r="N600" s="410"/>
      <c r="O600" s="410"/>
      <c r="P600" s="411"/>
      <c r="Q600" s="1388" t="s">
        <v>1573</v>
      </c>
      <c r="R600" s="1388"/>
      <c r="S600" s="1388"/>
      <c r="T600" s="1388"/>
      <c r="U600" s="1388"/>
      <c r="V600" s="1388"/>
      <c r="W600" s="1388"/>
      <c r="X600" s="1388" t="s">
        <v>1573</v>
      </c>
      <c r="Y600" s="1388"/>
      <c r="Z600" s="1388"/>
      <c r="AA600" s="1388"/>
      <c r="AB600" s="1388"/>
      <c r="AC600" s="1388"/>
      <c r="AD600" s="1388"/>
      <c r="AE600" s="1380" t="s">
        <v>1565</v>
      </c>
      <c r="AF600" s="1380"/>
      <c r="AG600" s="1380"/>
      <c r="AH600" s="1380"/>
      <c r="AI600" s="1380"/>
      <c r="AJ600" s="1380"/>
      <c r="AK600" s="1380"/>
      <c r="AL600" s="405"/>
      <c r="AM600" s="405"/>
      <c r="AN600" s="405"/>
      <c r="AO600" s="405"/>
      <c r="AP600" s="405"/>
      <c r="AQ600" s="405"/>
      <c r="AR600" s="405"/>
      <c r="AS600" s="432"/>
      <c r="AT600" s="432"/>
      <c r="AU600" s="432"/>
      <c r="AV600" s="432"/>
      <c r="AW600" s="432"/>
      <c r="AX600" s="432"/>
      <c r="AY600" s="433"/>
    </row>
    <row r="601" spans="1:51" ht="24.75" customHeight="1">
      <c r="A601" s="224"/>
      <c r="B601" s="394"/>
      <c r="C601" s="395"/>
      <c r="D601" s="395"/>
      <c r="E601" s="395"/>
      <c r="F601" s="395"/>
      <c r="G601" s="396"/>
      <c r="H601" s="415"/>
      <c r="I601" s="416"/>
      <c r="J601" s="409" t="s">
        <v>34</v>
      </c>
      <c r="K601" s="410"/>
      <c r="L601" s="410"/>
      <c r="M601" s="410"/>
      <c r="N601" s="410"/>
      <c r="O601" s="410"/>
      <c r="P601" s="411"/>
      <c r="Q601" s="1380" t="s">
        <v>1573</v>
      </c>
      <c r="R601" s="1380"/>
      <c r="S601" s="1380"/>
      <c r="T601" s="1380"/>
      <c r="U601" s="1380"/>
      <c r="V601" s="1380"/>
      <c r="W601" s="1380"/>
      <c r="X601" s="1380" t="s">
        <v>1573</v>
      </c>
      <c r="Y601" s="1380"/>
      <c r="Z601" s="1380"/>
      <c r="AA601" s="1380"/>
      <c r="AB601" s="1380"/>
      <c r="AC601" s="1380"/>
      <c r="AD601" s="1380"/>
      <c r="AE601" s="1380" t="s">
        <v>1565</v>
      </c>
      <c r="AF601" s="1380"/>
      <c r="AG601" s="1380"/>
      <c r="AH601" s="1380"/>
      <c r="AI601" s="1380"/>
      <c r="AJ601" s="1380"/>
      <c r="AK601" s="1380"/>
      <c r="AL601" s="405"/>
      <c r="AM601" s="405"/>
      <c r="AN601" s="405"/>
      <c r="AO601" s="405"/>
      <c r="AP601" s="405"/>
      <c r="AQ601" s="405"/>
      <c r="AR601" s="405"/>
      <c r="AS601" s="432"/>
      <c r="AT601" s="432"/>
      <c r="AU601" s="432"/>
      <c r="AV601" s="432"/>
      <c r="AW601" s="432"/>
      <c r="AX601" s="432"/>
      <c r="AY601" s="433"/>
    </row>
    <row r="602" spans="1:51" ht="24.75" customHeight="1">
      <c r="A602" s="224"/>
      <c r="B602" s="394"/>
      <c r="C602" s="395"/>
      <c r="D602" s="395"/>
      <c r="E602" s="395"/>
      <c r="F602" s="395"/>
      <c r="G602" s="396"/>
      <c r="H602" s="417"/>
      <c r="I602" s="418"/>
      <c r="J602" s="406" t="s">
        <v>35</v>
      </c>
      <c r="K602" s="407"/>
      <c r="L602" s="407"/>
      <c r="M602" s="407"/>
      <c r="N602" s="407"/>
      <c r="O602" s="407"/>
      <c r="P602" s="408"/>
      <c r="Q602" s="1383">
        <f>SUM(Q599:W601)</f>
        <v>2</v>
      </c>
      <c r="R602" s="1382"/>
      <c r="S602" s="1382"/>
      <c r="T602" s="1382"/>
      <c r="U602" s="1382"/>
      <c r="V602" s="1382"/>
      <c r="W602" s="1382"/>
      <c r="X602" s="1383">
        <f>SUM(X599:AD601)</f>
        <v>2</v>
      </c>
      <c r="Y602" s="1382"/>
      <c r="Z602" s="1382"/>
      <c r="AA602" s="1382"/>
      <c r="AB602" s="1382"/>
      <c r="AC602" s="1382"/>
      <c r="AD602" s="1382"/>
      <c r="AE602" s="1382">
        <f>SUM(AE599:AK601)</f>
        <v>2</v>
      </c>
      <c r="AF602" s="1382"/>
      <c r="AG602" s="1382"/>
      <c r="AH602" s="1382"/>
      <c r="AI602" s="1382"/>
      <c r="AJ602" s="1382"/>
      <c r="AK602" s="1382"/>
      <c r="AL602" s="412">
        <v>3</v>
      </c>
      <c r="AM602" s="412"/>
      <c r="AN602" s="412"/>
      <c r="AO602" s="412"/>
      <c r="AP602" s="412"/>
      <c r="AQ602" s="412"/>
      <c r="AR602" s="412"/>
      <c r="AS602" s="412">
        <v>3</v>
      </c>
      <c r="AT602" s="412"/>
      <c r="AU602" s="412"/>
      <c r="AV602" s="412"/>
      <c r="AW602" s="412"/>
      <c r="AX602" s="412"/>
      <c r="AY602" s="789"/>
    </row>
    <row r="603" spans="1:51" ht="24.75" customHeight="1">
      <c r="A603" s="224"/>
      <c r="B603" s="394"/>
      <c r="C603" s="395"/>
      <c r="D603" s="395"/>
      <c r="E603" s="395"/>
      <c r="F603" s="395"/>
      <c r="G603" s="396"/>
      <c r="H603" s="419" t="s">
        <v>36</v>
      </c>
      <c r="I603" s="420"/>
      <c r="J603" s="420"/>
      <c r="K603" s="420"/>
      <c r="L603" s="420"/>
      <c r="M603" s="420"/>
      <c r="N603" s="420"/>
      <c r="O603" s="420"/>
      <c r="P603" s="420"/>
      <c r="Q603" s="1109">
        <v>1</v>
      </c>
      <c r="R603" s="1109"/>
      <c r="S603" s="1109"/>
      <c r="T603" s="1109"/>
      <c r="U603" s="1109"/>
      <c r="V603" s="1109"/>
      <c r="W603" s="1109"/>
      <c r="X603" s="1109">
        <v>2</v>
      </c>
      <c r="Y603" s="1109"/>
      <c r="Z603" s="1109"/>
      <c r="AA603" s="1109"/>
      <c r="AB603" s="1109"/>
      <c r="AC603" s="1109"/>
      <c r="AD603" s="1109"/>
      <c r="AE603" s="1032">
        <v>2</v>
      </c>
      <c r="AF603" s="421"/>
      <c r="AG603" s="421"/>
      <c r="AH603" s="421"/>
      <c r="AI603" s="421"/>
      <c r="AJ603" s="421"/>
      <c r="AK603" s="421"/>
      <c r="AL603" s="389"/>
      <c r="AM603" s="389"/>
      <c r="AN603" s="389"/>
      <c r="AO603" s="389"/>
      <c r="AP603" s="389"/>
      <c r="AQ603" s="389"/>
      <c r="AR603" s="389"/>
      <c r="AS603" s="389"/>
      <c r="AT603" s="389"/>
      <c r="AU603" s="389"/>
      <c r="AV603" s="389"/>
      <c r="AW603" s="389"/>
      <c r="AX603" s="389"/>
      <c r="AY603" s="390"/>
    </row>
    <row r="604" spans="1:51" ht="24.75" customHeight="1">
      <c r="A604" s="224"/>
      <c r="B604" s="397"/>
      <c r="C604" s="398"/>
      <c r="D604" s="398"/>
      <c r="E604" s="398"/>
      <c r="F604" s="398"/>
      <c r="G604" s="399"/>
      <c r="H604" s="419" t="s">
        <v>37</v>
      </c>
      <c r="I604" s="420"/>
      <c r="J604" s="420"/>
      <c r="K604" s="420"/>
      <c r="L604" s="420"/>
      <c r="M604" s="420"/>
      <c r="N604" s="420"/>
      <c r="O604" s="420"/>
      <c r="P604" s="420"/>
      <c r="Q604" s="1384">
        <f>1050/1730</f>
        <v>0.60693641618497107</v>
      </c>
      <c r="R604" s="1384"/>
      <c r="S604" s="1384"/>
      <c r="T604" s="1384"/>
      <c r="U604" s="1384"/>
      <c r="V604" s="1384"/>
      <c r="W604" s="1384"/>
      <c r="X604" s="1384">
        <f>2087/1708</f>
        <v>1.2218969555035128</v>
      </c>
      <c r="Y604" s="1384"/>
      <c r="Z604" s="1384"/>
      <c r="AA604" s="1384"/>
      <c r="AB604" s="1384"/>
      <c r="AC604" s="1384"/>
      <c r="AD604" s="1384"/>
      <c r="AE604" s="1384">
        <f>2009/1754</f>
        <v>1.1453819840364881</v>
      </c>
      <c r="AF604" s="1384"/>
      <c r="AG604" s="1384"/>
      <c r="AH604" s="1384"/>
      <c r="AI604" s="1384"/>
      <c r="AJ604" s="1384"/>
      <c r="AK604" s="1384"/>
      <c r="AL604" s="389"/>
      <c r="AM604" s="389"/>
      <c r="AN604" s="389"/>
      <c r="AO604" s="389"/>
      <c r="AP604" s="389"/>
      <c r="AQ604" s="389"/>
      <c r="AR604" s="389"/>
      <c r="AS604" s="389"/>
      <c r="AT604" s="389"/>
      <c r="AU604" s="389"/>
      <c r="AV604" s="389"/>
      <c r="AW604" s="389"/>
      <c r="AX604" s="389"/>
      <c r="AY604" s="390"/>
    </row>
    <row r="605" spans="1:51" ht="23.1" customHeight="1">
      <c r="A605" s="224"/>
      <c r="B605" s="546" t="s">
        <v>59</v>
      </c>
      <c r="C605" s="547"/>
      <c r="D605" s="493" t="s">
        <v>60</v>
      </c>
      <c r="E605" s="494"/>
      <c r="F605" s="494"/>
      <c r="G605" s="494"/>
      <c r="H605" s="494"/>
      <c r="I605" s="494"/>
      <c r="J605" s="494"/>
      <c r="K605" s="494"/>
      <c r="L605" s="495"/>
      <c r="M605" s="496" t="s">
        <v>61</v>
      </c>
      <c r="N605" s="496"/>
      <c r="O605" s="496"/>
      <c r="P605" s="496"/>
      <c r="Q605" s="496"/>
      <c r="R605" s="496"/>
      <c r="S605" s="497" t="s">
        <v>29</v>
      </c>
      <c r="T605" s="497"/>
      <c r="U605" s="497"/>
      <c r="V605" s="497"/>
      <c r="W605" s="497"/>
      <c r="X605" s="497"/>
      <c r="Y605" s="498"/>
      <c r="Z605" s="494"/>
      <c r="AA605" s="494"/>
      <c r="AB605" s="494"/>
      <c r="AC605" s="494"/>
      <c r="AD605" s="494"/>
      <c r="AE605" s="494"/>
      <c r="AF605" s="494"/>
      <c r="AG605" s="494"/>
      <c r="AH605" s="494"/>
      <c r="AI605" s="494"/>
      <c r="AJ605" s="494"/>
      <c r="AK605" s="494"/>
      <c r="AL605" s="494"/>
      <c r="AM605" s="494"/>
      <c r="AN605" s="494"/>
      <c r="AO605" s="494"/>
      <c r="AP605" s="494"/>
      <c r="AQ605" s="494"/>
      <c r="AR605" s="494"/>
      <c r="AS605" s="494"/>
      <c r="AT605" s="494"/>
      <c r="AU605" s="494"/>
      <c r="AV605" s="494"/>
      <c r="AW605" s="494"/>
      <c r="AX605" s="494"/>
      <c r="AY605" s="499"/>
    </row>
    <row r="606" spans="1:51" ht="23.1" customHeight="1">
      <c r="A606" s="224"/>
      <c r="B606" s="548"/>
      <c r="C606" s="549"/>
      <c r="D606" s="1397" t="s">
        <v>356</v>
      </c>
      <c r="E606" s="1398"/>
      <c r="F606" s="1398"/>
      <c r="G606" s="1398"/>
      <c r="H606" s="1398"/>
      <c r="I606" s="1398"/>
      <c r="J606" s="1398"/>
      <c r="K606" s="1398"/>
      <c r="L606" s="1399"/>
      <c r="M606" s="1016">
        <v>1</v>
      </c>
      <c r="N606" s="1017"/>
      <c r="O606" s="1017"/>
      <c r="P606" s="1017"/>
      <c r="Q606" s="1017"/>
      <c r="R606" s="1018"/>
      <c r="S606" s="442">
        <v>1</v>
      </c>
      <c r="T606" s="442"/>
      <c r="U606" s="442"/>
      <c r="V606" s="442"/>
      <c r="W606" s="442"/>
      <c r="X606" s="442"/>
      <c r="Y606" s="792"/>
      <c r="Z606" s="444"/>
      <c r="AA606" s="444"/>
      <c r="AB606" s="444"/>
      <c r="AC606" s="444"/>
      <c r="AD606" s="444"/>
      <c r="AE606" s="444"/>
      <c r="AF606" s="444"/>
      <c r="AG606" s="444"/>
      <c r="AH606" s="444"/>
      <c r="AI606" s="444"/>
      <c r="AJ606" s="444"/>
      <c r="AK606" s="444"/>
      <c r="AL606" s="444"/>
      <c r="AM606" s="444"/>
      <c r="AN606" s="444"/>
      <c r="AO606" s="444"/>
      <c r="AP606" s="444"/>
      <c r="AQ606" s="444"/>
      <c r="AR606" s="444"/>
      <c r="AS606" s="444"/>
      <c r="AT606" s="444"/>
      <c r="AU606" s="444"/>
      <c r="AV606" s="444"/>
      <c r="AW606" s="444"/>
      <c r="AX606" s="444"/>
      <c r="AY606" s="445"/>
    </row>
    <row r="607" spans="1:51" ht="23.1" customHeight="1">
      <c r="A607" s="224"/>
      <c r="B607" s="548"/>
      <c r="C607" s="549"/>
      <c r="D607" s="1377" t="s">
        <v>148</v>
      </c>
      <c r="E607" s="1378"/>
      <c r="F607" s="1378"/>
      <c r="G607" s="1378"/>
      <c r="H607" s="1378"/>
      <c r="I607" s="1378"/>
      <c r="J607" s="1378"/>
      <c r="K607" s="1378"/>
      <c r="L607" s="1379"/>
      <c r="M607" s="946">
        <v>2</v>
      </c>
      <c r="N607" s="486"/>
      <c r="O607" s="486"/>
      <c r="P607" s="486"/>
      <c r="Q607" s="486"/>
      <c r="R607" s="486"/>
      <c r="S607" s="486">
        <v>2</v>
      </c>
      <c r="T607" s="486"/>
      <c r="U607" s="486"/>
      <c r="V607" s="486"/>
      <c r="W607" s="486"/>
      <c r="X607" s="486"/>
      <c r="Y607" s="478"/>
      <c r="Z607" s="479"/>
      <c r="AA607" s="479"/>
      <c r="AB607" s="479"/>
      <c r="AC607" s="479"/>
      <c r="AD607" s="479"/>
      <c r="AE607" s="479"/>
      <c r="AF607" s="479"/>
      <c r="AG607" s="479"/>
      <c r="AH607" s="479"/>
      <c r="AI607" s="479"/>
      <c r="AJ607" s="479"/>
      <c r="AK607" s="479"/>
      <c r="AL607" s="479"/>
      <c r="AM607" s="479"/>
      <c r="AN607" s="479"/>
      <c r="AO607" s="479"/>
      <c r="AP607" s="479"/>
      <c r="AQ607" s="479"/>
      <c r="AR607" s="479"/>
      <c r="AS607" s="479"/>
      <c r="AT607" s="479"/>
      <c r="AU607" s="479"/>
      <c r="AV607" s="479"/>
      <c r="AW607" s="479"/>
      <c r="AX607" s="479"/>
      <c r="AY607" s="480"/>
    </row>
    <row r="608" spans="1:51" ht="23.1" customHeight="1">
      <c r="A608" s="224"/>
      <c r="B608" s="548"/>
      <c r="C608" s="549"/>
      <c r="D608" s="1377"/>
      <c r="E608" s="1378"/>
      <c r="F608" s="1378"/>
      <c r="G608" s="1378"/>
      <c r="H608" s="1378"/>
      <c r="I608" s="1378"/>
      <c r="J608" s="1378"/>
      <c r="K608" s="1378"/>
      <c r="L608" s="1379"/>
      <c r="M608" s="797"/>
      <c r="N608" s="797"/>
      <c r="O608" s="797"/>
      <c r="P608" s="797"/>
      <c r="Q608" s="797"/>
      <c r="R608" s="797"/>
      <c r="S608" s="486"/>
      <c r="T608" s="486"/>
      <c r="U608" s="486"/>
      <c r="V608" s="486"/>
      <c r="W608" s="486"/>
      <c r="X608" s="486"/>
      <c r="Y608" s="478"/>
      <c r="Z608" s="479"/>
      <c r="AA608" s="479"/>
      <c r="AB608" s="479"/>
      <c r="AC608" s="479"/>
      <c r="AD608" s="479"/>
      <c r="AE608" s="479"/>
      <c r="AF608" s="479"/>
      <c r="AG608" s="479"/>
      <c r="AH608" s="479"/>
      <c r="AI608" s="479"/>
      <c r="AJ608" s="479"/>
      <c r="AK608" s="479"/>
      <c r="AL608" s="479"/>
      <c r="AM608" s="479"/>
      <c r="AN608" s="479"/>
      <c r="AO608" s="479"/>
      <c r="AP608" s="479"/>
      <c r="AQ608" s="479"/>
      <c r="AR608" s="479"/>
      <c r="AS608" s="479"/>
      <c r="AT608" s="479"/>
      <c r="AU608" s="479"/>
      <c r="AV608" s="479"/>
      <c r="AW608" s="479"/>
      <c r="AX608" s="479"/>
      <c r="AY608" s="480"/>
    </row>
    <row r="609" spans="1:51" ht="23.1" customHeight="1">
      <c r="A609" s="224"/>
      <c r="B609" s="548"/>
      <c r="C609" s="549"/>
      <c r="D609" s="553"/>
      <c r="E609" s="554"/>
      <c r="F609" s="554"/>
      <c r="G609" s="554"/>
      <c r="H609" s="554"/>
      <c r="I609" s="554"/>
      <c r="J609" s="554"/>
      <c r="K609" s="554"/>
      <c r="L609" s="555"/>
      <c r="M609" s="486"/>
      <c r="N609" s="486"/>
      <c r="O609" s="486"/>
      <c r="P609" s="486"/>
      <c r="Q609" s="486"/>
      <c r="R609" s="486"/>
      <c r="S609" s="486"/>
      <c r="T609" s="486"/>
      <c r="U609" s="486"/>
      <c r="V609" s="486"/>
      <c r="W609" s="486"/>
      <c r="X609" s="486"/>
      <c r="Y609" s="478"/>
      <c r="Z609" s="479"/>
      <c r="AA609" s="479"/>
      <c r="AB609" s="479"/>
      <c r="AC609" s="479"/>
      <c r="AD609" s="479"/>
      <c r="AE609" s="479"/>
      <c r="AF609" s="479"/>
      <c r="AG609" s="479"/>
      <c r="AH609" s="479"/>
      <c r="AI609" s="479"/>
      <c r="AJ609" s="479"/>
      <c r="AK609" s="479"/>
      <c r="AL609" s="479"/>
      <c r="AM609" s="479"/>
      <c r="AN609" s="479"/>
      <c r="AO609" s="479"/>
      <c r="AP609" s="479"/>
      <c r="AQ609" s="479"/>
      <c r="AR609" s="479"/>
      <c r="AS609" s="479"/>
      <c r="AT609" s="479"/>
      <c r="AU609" s="479"/>
      <c r="AV609" s="479"/>
      <c r="AW609" s="479"/>
      <c r="AX609" s="479"/>
      <c r="AY609" s="480"/>
    </row>
    <row r="610" spans="1:51" ht="23.1" customHeight="1">
      <c r="A610" s="224"/>
      <c r="B610" s="548"/>
      <c r="C610" s="549"/>
      <c r="D610" s="553"/>
      <c r="E610" s="554"/>
      <c r="F610" s="554"/>
      <c r="G610" s="554"/>
      <c r="H610" s="554"/>
      <c r="I610" s="554"/>
      <c r="J610" s="554"/>
      <c r="K610" s="554"/>
      <c r="L610" s="555"/>
      <c r="M610" s="486"/>
      <c r="N610" s="486"/>
      <c r="O610" s="486"/>
      <c r="P610" s="486"/>
      <c r="Q610" s="486"/>
      <c r="R610" s="486"/>
      <c r="S610" s="486"/>
      <c r="T610" s="486"/>
      <c r="U610" s="486"/>
      <c r="V610" s="486"/>
      <c r="W610" s="486"/>
      <c r="X610" s="486"/>
      <c r="Y610" s="478"/>
      <c r="Z610" s="479"/>
      <c r="AA610" s="479"/>
      <c r="AB610" s="479"/>
      <c r="AC610" s="479"/>
      <c r="AD610" s="479"/>
      <c r="AE610" s="479"/>
      <c r="AF610" s="479"/>
      <c r="AG610" s="479"/>
      <c r="AH610" s="479"/>
      <c r="AI610" s="479"/>
      <c r="AJ610" s="479"/>
      <c r="AK610" s="479"/>
      <c r="AL610" s="479"/>
      <c r="AM610" s="479"/>
      <c r="AN610" s="479"/>
      <c r="AO610" s="479"/>
      <c r="AP610" s="479"/>
      <c r="AQ610" s="479"/>
      <c r="AR610" s="479"/>
      <c r="AS610" s="479"/>
      <c r="AT610" s="479"/>
      <c r="AU610" s="479"/>
      <c r="AV610" s="479"/>
      <c r="AW610" s="479"/>
      <c r="AX610" s="479"/>
      <c r="AY610" s="480"/>
    </row>
    <row r="611" spans="1:51" ht="23.1" customHeight="1">
      <c r="A611" s="224"/>
      <c r="B611" s="548"/>
      <c r="C611" s="549"/>
      <c r="D611" s="553"/>
      <c r="E611" s="554"/>
      <c r="F611" s="554"/>
      <c r="G611" s="554"/>
      <c r="H611" s="554"/>
      <c r="I611" s="554"/>
      <c r="J611" s="554"/>
      <c r="K611" s="554"/>
      <c r="L611" s="555"/>
      <c r="M611" s="486"/>
      <c r="N611" s="486"/>
      <c r="O611" s="486"/>
      <c r="P611" s="486"/>
      <c r="Q611" s="486"/>
      <c r="R611" s="486"/>
      <c r="S611" s="486"/>
      <c r="T611" s="486"/>
      <c r="U611" s="486"/>
      <c r="V611" s="486"/>
      <c r="W611" s="486"/>
      <c r="X611" s="486"/>
      <c r="Y611" s="478"/>
      <c r="Z611" s="479"/>
      <c r="AA611" s="479"/>
      <c r="AB611" s="479"/>
      <c r="AC611" s="479"/>
      <c r="AD611" s="479"/>
      <c r="AE611" s="479"/>
      <c r="AF611" s="479"/>
      <c r="AG611" s="479"/>
      <c r="AH611" s="479"/>
      <c r="AI611" s="479"/>
      <c r="AJ611" s="479"/>
      <c r="AK611" s="479"/>
      <c r="AL611" s="479"/>
      <c r="AM611" s="479"/>
      <c r="AN611" s="479"/>
      <c r="AO611" s="479"/>
      <c r="AP611" s="479"/>
      <c r="AQ611" s="479"/>
      <c r="AR611" s="479"/>
      <c r="AS611" s="479"/>
      <c r="AT611" s="479"/>
      <c r="AU611" s="479"/>
      <c r="AV611" s="479"/>
      <c r="AW611" s="479"/>
      <c r="AX611" s="479"/>
      <c r="AY611" s="480"/>
    </row>
    <row r="612" spans="1:51" ht="23.1" customHeight="1">
      <c r="A612" s="224"/>
      <c r="B612" s="548"/>
      <c r="C612" s="549"/>
      <c r="D612" s="474"/>
      <c r="E612" s="475"/>
      <c r="F612" s="475"/>
      <c r="G612" s="475"/>
      <c r="H612" s="475"/>
      <c r="I612" s="475"/>
      <c r="J612" s="475"/>
      <c r="K612" s="475"/>
      <c r="L612" s="476"/>
      <c r="M612" s="477"/>
      <c r="N612" s="477"/>
      <c r="O612" s="477"/>
      <c r="P612" s="477"/>
      <c r="Q612" s="477"/>
      <c r="R612" s="477"/>
      <c r="S612" s="477"/>
      <c r="T612" s="477"/>
      <c r="U612" s="477"/>
      <c r="V612" s="477"/>
      <c r="W612" s="477"/>
      <c r="X612" s="477"/>
      <c r="Y612" s="478"/>
      <c r="Z612" s="479"/>
      <c r="AA612" s="479"/>
      <c r="AB612" s="479"/>
      <c r="AC612" s="479"/>
      <c r="AD612" s="479"/>
      <c r="AE612" s="479"/>
      <c r="AF612" s="479"/>
      <c r="AG612" s="479"/>
      <c r="AH612" s="479"/>
      <c r="AI612" s="479"/>
      <c r="AJ612" s="479"/>
      <c r="AK612" s="479"/>
      <c r="AL612" s="479"/>
      <c r="AM612" s="479"/>
      <c r="AN612" s="479"/>
      <c r="AO612" s="479"/>
      <c r="AP612" s="479"/>
      <c r="AQ612" s="479"/>
      <c r="AR612" s="479"/>
      <c r="AS612" s="479"/>
      <c r="AT612" s="479"/>
      <c r="AU612" s="479"/>
      <c r="AV612" s="479"/>
      <c r="AW612" s="479"/>
      <c r="AX612" s="479"/>
      <c r="AY612" s="480"/>
    </row>
    <row r="613" spans="1:51" ht="23.1" customHeight="1">
      <c r="A613" s="224"/>
      <c r="B613" s="550"/>
      <c r="C613" s="551"/>
      <c r="D613" s="481" t="s">
        <v>35</v>
      </c>
      <c r="E613" s="327"/>
      <c r="F613" s="327"/>
      <c r="G613" s="327"/>
      <c r="H613" s="327"/>
      <c r="I613" s="327"/>
      <c r="J613" s="327"/>
      <c r="K613" s="327"/>
      <c r="L613" s="328"/>
      <c r="M613" s="482">
        <f>SUM(M606:R612)</f>
        <v>3</v>
      </c>
      <c r="N613" s="482"/>
      <c r="O613" s="482"/>
      <c r="P613" s="482"/>
      <c r="Q613" s="482"/>
      <c r="R613" s="482"/>
      <c r="S613" s="482">
        <f>SUM(S606:X612)</f>
        <v>3</v>
      </c>
      <c r="T613" s="482"/>
      <c r="U613" s="482"/>
      <c r="V613" s="482"/>
      <c r="W613" s="482"/>
      <c r="X613" s="482"/>
      <c r="Y613" s="483"/>
      <c r="Z613" s="484"/>
      <c r="AA613" s="484"/>
      <c r="AB613" s="484"/>
      <c r="AC613" s="484"/>
      <c r="AD613" s="484"/>
      <c r="AE613" s="484"/>
      <c r="AF613" s="484"/>
      <c r="AG613" s="484"/>
      <c r="AH613" s="484"/>
      <c r="AI613" s="484"/>
      <c r="AJ613" s="484"/>
      <c r="AK613" s="484"/>
      <c r="AL613" s="484"/>
      <c r="AM613" s="484"/>
      <c r="AN613" s="484"/>
      <c r="AO613" s="484"/>
      <c r="AP613" s="484"/>
      <c r="AQ613" s="484"/>
      <c r="AR613" s="484"/>
      <c r="AS613" s="484"/>
      <c r="AT613" s="484"/>
      <c r="AU613" s="484"/>
      <c r="AV613" s="484"/>
      <c r="AW613" s="484"/>
      <c r="AX613" s="484"/>
      <c r="AY613" s="485"/>
    </row>
    <row r="614" spans="1:51" ht="24.75" customHeight="1">
      <c r="A614" s="224"/>
      <c r="B614" s="19"/>
      <c r="C614" s="19"/>
      <c r="D614" s="19"/>
      <c r="E614" s="19"/>
      <c r="F614" s="19"/>
      <c r="G614" s="19"/>
      <c r="H614" s="20"/>
      <c r="I614" s="20"/>
      <c r="J614" s="20"/>
      <c r="K614" s="20"/>
      <c r="L614" s="20"/>
      <c r="M614" s="20"/>
      <c r="N614" s="20"/>
      <c r="O614" s="20"/>
      <c r="P614" s="20"/>
      <c r="Q614" s="223"/>
      <c r="R614" s="223"/>
      <c r="S614" s="223"/>
      <c r="T614" s="223"/>
      <c r="U614" s="223"/>
      <c r="V614" s="223"/>
      <c r="W614" s="223"/>
      <c r="X614" s="223"/>
      <c r="Y614" s="223"/>
      <c r="Z614" s="223"/>
      <c r="AA614" s="223"/>
      <c r="AB614" s="223"/>
      <c r="AC614" s="223"/>
      <c r="AD614" s="223"/>
      <c r="AE614" s="223"/>
      <c r="AF614" s="223"/>
      <c r="AG614" s="223"/>
      <c r="AH614" s="223"/>
      <c r="AI614" s="223"/>
      <c r="AJ614" s="223"/>
      <c r="AK614" s="223"/>
      <c r="AL614" s="223"/>
      <c r="AM614" s="223"/>
      <c r="AN614" s="223"/>
      <c r="AO614" s="223"/>
      <c r="AP614" s="223"/>
      <c r="AQ614" s="223"/>
      <c r="AR614" s="223"/>
      <c r="AS614" s="223"/>
      <c r="AT614" s="223"/>
      <c r="AU614" s="223"/>
      <c r="AV614" s="223"/>
      <c r="AW614" s="223"/>
      <c r="AX614" s="223"/>
      <c r="AY614" s="223"/>
    </row>
    <row r="615" spans="1:51" ht="23.25" customHeight="1" thickBot="1">
      <c r="A615" s="8"/>
      <c r="B615" s="689" t="s">
        <v>121</v>
      </c>
      <c r="C615" s="690"/>
      <c r="D615" s="690"/>
      <c r="E615" s="690"/>
      <c r="F615" s="690"/>
      <c r="G615" s="690"/>
      <c r="H615" s="690" t="s">
        <v>355</v>
      </c>
      <c r="I615" s="690"/>
      <c r="J615" s="690"/>
      <c r="K615" s="690"/>
      <c r="L615" s="690"/>
      <c r="M615" s="690"/>
      <c r="N615" s="690"/>
      <c r="O615" s="690"/>
      <c r="P615" s="690"/>
      <c r="Q615" s="690"/>
      <c r="R615" s="690"/>
      <c r="S615" s="690"/>
      <c r="T615" s="690"/>
      <c r="U615" s="690"/>
      <c r="V615" s="690"/>
      <c r="W615" s="690"/>
      <c r="X615" s="690"/>
      <c r="Y615" s="690"/>
      <c r="Z615" s="690"/>
      <c r="AA615" s="690"/>
      <c r="AB615" s="690"/>
      <c r="AC615" s="690"/>
      <c r="AD615" s="690"/>
      <c r="AE615" s="690"/>
      <c r="AF615" s="690"/>
      <c r="AG615" s="690"/>
      <c r="AH615" s="690"/>
      <c r="AI615" s="690"/>
      <c r="AJ615" s="690"/>
      <c r="AK615" s="690"/>
      <c r="AL615" s="690"/>
      <c r="AM615" s="690"/>
      <c r="AN615" s="690"/>
      <c r="AO615" s="690"/>
      <c r="AP615" s="690"/>
      <c r="AQ615" s="690"/>
      <c r="AR615" s="690"/>
      <c r="AS615" s="690"/>
      <c r="AT615" s="690"/>
      <c r="AU615" s="690"/>
      <c r="AV615" s="690"/>
      <c r="AW615" s="690"/>
      <c r="AX615" s="690"/>
      <c r="AY615" s="690"/>
    </row>
    <row r="616" spans="1:51" ht="385.5" customHeight="1">
      <c r="A616" s="13"/>
      <c r="B616" s="667" t="s">
        <v>122</v>
      </c>
      <c r="C616" s="668"/>
      <c r="D616" s="668"/>
      <c r="E616" s="668"/>
      <c r="F616" s="668"/>
      <c r="G616" s="669"/>
      <c r="H616" s="1358"/>
      <c r="I616" s="1359"/>
      <c r="J616" s="1359"/>
      <c r="K616" s="1359"/>
      <c r="L616" s="1359"/>
      <c r="M616" s="1359"/>
      <c r="N616" s="1359"/>
      <c r="O616" s="1359"/>
      <c r="P616" s="1359"/>
      <c r="Q616" s="1359"/>
      <c r="R616" s="1359"/>
      <c r="S616" s="1359"/>
      <c r="T616" s="1359"/>
      <c r="U616" s="1359"/>
      <c r="V616" s="1359"/>
      <c r="W616" s="1359"/>
      <c r="X616" s="1359"/>
      <c r="Y616" s="1359"/>
      <c r="Z616" s="1359"/>
      <c r="AA616" s="1359"/>
      <c r="AB616" s="1359"/>
      <c r="AC616" s="1359"/>
      <c r="AD616" s="1359"/>
      <c r="AE616" s="1359"/>
      <c r="AF616" s="1359"/>
      <c r="AG616" s="1359"/>
      <c r="AH616" s="1359"/>
      <c r="AI616" s="1359"/>
      <c r="AJ616" s="1359"/>
      <c r="AK616" s="1359"/>
      <c r="AL616" s="1359"/>
      <c r="AM616" s="1359"/>
      <c r="AN616" s="1359"/>
      <c r="AO616" s="1359"/>
      <c r="AP616" s="1359"/>
      <c r="AQ616" s="1359"/>
      <c r="AR616" s="1359"/>
      <c r="AS616" s="1359"/>
      <c r="AT616" s="1359"/>
      <c r="AU616" s="1359"/>
      <c r="AV616" s="1359"/>
      <c r="AW616" s="1359"/>
      <c r="AX616" s="1359"/>
      <c r="AY616" s="1360"/>
    </row>
    <row r="617" spans="1:51" ht="348.95" customHeight="1">
      <c r="A617" s="224"/>
      <c r="B617" s="394"/>
      <c r="C617" s="395"/>
      <c r="D617" s="395"/>
      <c r="E617" s="395"/>
      <c r="F617" s="395"/>
      <c r="G617" s="396"/>
      <c r="H617" s="1361"/>
      <c r="I617" s="1010"/>
      <c r="J617" s="1010"/>
      <c r="K617" s="1010"/>
      <c r="L617" s="1010"/>
      <c r="M617" s="1010"/>
      <c r="N617" s="1010"/>
      <c r="O617" s="1010"/>
      <c r="P617" s="1010"/>
      <c r="Q617" s="1010"/>
      <c r="R617" s="1010"/>
      <c r="S617" s="1010"/>
      <c r="T617" s="1010"/>
      <c r="U617" s="1010"/>
      <c r="V617" s="1010"/>
      <c r="W617" s="1010"/>
      <c r="X617" s="1010"/>
      <c r="Y617" s="1010"/>
      <c r="Z617" s="1010"/>
      <c r="AA617" s="1010"/>
      <c r="AB617" s="1010"/>
      <c r="AC617" s="1010"/>
      <c r="AD617" s="1010"/>
      <c r="AE617" s="1010"/>
      <c r="AF617" s="1010"/>
      <c r="AG617" s="1010"/>
      <c r="AH617" s="1010"/>
      <c r="AI617" s="1010"/>
      <c r="AJ617" s="1010"/>
      <c r="AK617" s="1010"/>
      <c r="AL617" s="1010"/>
      <c r="AM617" s="1010"/>
      <c r="AN617" s="1010"/>
      <c r="AO617" s="1010"/>
      <c r="AP617" s="1010"/>
      <c r="AQ617" s="1010"/>
      <c r="AR617" s="1010"/>
      <c r="AS617" s="1010"/>
      <c r="AT617" s="1010"/>
      <c r="AU617" s="1010"/>
      <c r="AV617" s="1010"/>
      <c r="AW617" s="1010"/>
      <c r="AX617" s="1010"/>
      <c r="AY617" s="1362"/>
    </row>
    <row r="618" spans="1:51" ht="324" customHeight="1" thickBot="1">
      <c r="A618" s="224"/>
      <c r="B618" s="670"/>
      <c r="C618" s="671"/>
      <c r="D618" s="671"/>
      <c r="E618" s="671"/>
      <c r="F618" s="671"/>
      <c r="G618" s="672"/>
      <c r="H618" s="1363"/>
      <c r="I618" s="1364"/>
      <c r="J618" s="1364"/>
      <c r="K618" s="1364"/>
      <c r="L618" s="1364"/>
      <c r="M618" s="1364"/>
      <c r="N618" s="1364"/>
      <c r="O618" s="1364"/>
      <c r="P618" s="1364"/>
      <c r="Q618" s="1364"/>
      <c r="R618" s="1364"/>
      <c r="S618" s="1364"/>
      <c r="T618" s="1364"/>
      <c r="U618" s="1364"/>
      <c r="V618" s="1364"/>
      <c r="W618" s="1364"/>
      <c r="X618" s="1364"/>
      <c r="Y618" s="1364"/>
      <c r="Z618" s="1364"/>
      <c r="AA618" s="1364"/>
      <c r="AB618" s="1364"/>
      <c r="AC618" s="1364"/>
      <c r="AD618" s="1364"/>
      <c r="AE618" s="1364"/>
      <c r="AF618" s="1364"/>
      <c r="AG618" s="1364"/>
      <c r="AH618" s="1364"/>
      <c r="AI618" s="1364"/>
      <c r="AJ618" s="1364"/>
      <c r="AK618" s="1364"/>
      <c r="AL618" s="1364"/>
      <c r="AM618" s="1364"/>
      <c r="AN618" s="1364"/>
      <c r="AO618" s="1364"/>
      <c r="AP618" s="1364"/>
      <c r="AQ618" s="1364"/>
      <c r="AR618" s="1364"/>
      <c r="AS618" s="1364"/>
      <c r="AT618" s="1364"/>
      <c r="AU618" s="1364"/>
      <c r="AV618" s="1364"/>
      <c r="AW618" s="1364"/>
      <c r="AX618" s="1364"/>
      <c r="AY618" s="1365"/>
    </row>
    <row r="619" spans="1:51" ht="41.25" customHeight="1">
      <c r="A619" s="224"/>
      <c r="B619" s="19"/>
      <c r="C619" s="19"/>
      <c r="D619" s="19"/>
      <c r="E619" s="19"/>
      <c r="F619" s="19"/>
      <c r="G619" s="19"/>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row>
    <row r="620" spans="1:51" ht="30" customHeight="1" thickBot="1">
      <c r="A620" s="224"/>
      <c r="B620" s="307" t="s">
        <v>121</v>
      </c>
      <c r="C620" s="307"/>
      <c r="D620" s="307"/>
      <c r="E620" s="307"/>
      <c r="F620" s="308"/>
      <c r="G620" s="308"/>
      <c r="H620" s="309" t="s">
        <v>355</v>
      </c>
      <c r="I620" s="309"/>
      <c r="J620" s="309"/>
      <c r="K620" s="309"/>
      <c r="L620" s="309"/>
      <c r="M620" s="309"/>
      <c r="N620" s="309"/>
      <c r="O620" s="309"/>
      <c r="P620" s="309"/>
      <c r="Q620" s="309"/>
      <c r="R620" s="309"/>
      <c r="S620" s="309"/>
      <c r="T620" s="309"/>
      <c r="U620" s="309"/>
      <c r="V620" s="309"/>
      <c r="W620" s="309"/>
      <c r="X620" s="309"/>
      <c r="Y620" s="309"/>
      <c r="Z620" s="309"/>
      <c r="AA620" s="309"/>
      <c r="AB620" s="309"/>
      <c r="AC620" s="309"/>
      <c r="AD620" s="309"/>
      <c r="AE620" s="309"/>
      <c r="AF620" s="309"/>
      <c r="AG620" s="309"/>
      <c r="AH620" s="309"/>
      <c r="AI620" s="309"/>
      <c r="AJ620" s="309"/>
      <c r="AK620" s="309"/>
      <c r="AL620" s="309"/>
      <c r="AM620" s="309"/>
      <c r="AN620" s="309"/>
      <c r="AO620" s="309"/>
      <c r="AP620" s="309"/>
      <c r="AQ620" s="309"/>
      <c r="AR620" s="309"/>
      <c r="AS620" s="309"/>
      <c r="AT620" s="309"/>
      <c r="AU620" s="309"/>
      <c r="AV620" s="309"/>
      <c r="AW620" s="309"/>
      <c r="AX620" s="309"/>
      <c r="AY620" s="309"/>
    </row>
    <row r="621" spans="1:51" ht="24.75" customHeight="1">
      <c r="A621" s="224"/>
      <c r="B621" s="313" t="s">
        <v>140</v>
      </c>
      <c r="C621" s="314"/>
      <c r="D621" s="314"/>
      <c r="E621" s="314"/>
      <c r="F621" s="314"/>
      <c r="G621" s="315"/>
      <c r="H621" s="319" t="s">
        <v>1587</v>
      </c>
      <c r="I621" s="320"/>
      <c r="J621" s="320"/>
      <c r="K621" s="320"/>
      <c r="L621" s="320"/>
      <c r="M621" s="320"/>
      <c r="N621" s="320"/>
      <c r="O621" s="320"/>
      <c r="P621" s="320"/>
      <c r="Q621" s="320"/>
      <c r="R621" s="320"/>
      <c r="S621" s="320"/>
      <c r="T621" s="320"/>
      <c r="U621" s="320"/>
      <c r="V621" s="320"/>
      <c r="W621" s="320"/>
      <c r="X621" s="320"/>
      <c r="Y621" s="320"/>
      <c r="Z621" s="320"/>
      <c r="AA621" s="320"/>
      <c r="AB621" s="320"/>
      <c r="AC621" s="321"/>
      <c r="AD621" s="319" t="s">
        <v>1575</v>
      </c>
      <c r="AE621" s="320"/>
      <c r="AF621" s="320"/>
      <c r="AG621" s="320"/>
      <c r="AH621" s="320"/>
      <c r="AI621" s="320"/>
      <c r="AJ621" s="320"/>
      <c r="AK621" s="320"/>
      <c r="AL621" s="320"/>
      <c r="AM621" s="320"/>
      <c r="AN621" s="320"/>
      <c r="AO621" s="320"/>
      <c r="AP621" s="320"/>
      <c r="AQ621" s="320"/>
      <c r="AR621" s="320"/>
      <c r="AS621" s="320"/>
      <c r="AT621" s="320"/>
      <c r="AU621" s="320"/>
      <c r="AV621" s="320"/>
      <c r="AW621" s="320"/>
      <c r="AX621" s="320"/>
      <c r="AY621" s="322"/>
    </row>
    <row r="622" spans="1:51" ht="24.75" customHeight="1">
      <c r="A622" s="224"/>
      <c r="B622" s="313"/>
      <c r="C622" s="314"/>
      <c r="D622" s="314"/>
      <c r="E622" s="314"/>
      <c r="F622" s="314"/>
      <c r="G622" s="315"/>
      <c r="H622" s="326" t="s">
        <v>60</v>
      </c>
      <c r="I622" s="327"/>
      <c r="J622" s="327"/>
      <c r="K622" s="327"/>
      <c r="L622" s="328"/>
      <c r="M622" s="329" t="s">
        <v>143</v>
      </c>
      <c r="N622" s="327"/>
      <c r="O622" s="327"/>
      <c r="P622" s="327"/>
      <c r="Q622" s="327"/>
      <c r="R622" s="327"/>
      <c r="S622" s="327"/>
      <c r="T622" s="327"/>
      <c r="U622" s="327"/>
      <c r="V622" s="327"/>
      <c r="W622" s="327"/>
      <c r="X622" s="327"/>
      <c r="Y622" s="328"/>
      <c r="Z622" s="323" t="s">
        <v>144</v>
      </c>
      <c r="AA622" s="324"/>
      <c r="AB622" s="324"/>
      <c r="AC622" s="325"/>
      <c r="AD622" s="326" t="s">
        <v>60</v>
      </c>
      <c r="AE622" s="327"/>
      <c r="AF622" s="327"/>
      <c r="AG622" s="327"/>
      <c r="AH622" s="328"/>
      <c r="AI622" s="329" t="s">
        <v>143</v>
      </c>
      <c r="AJ622" s="327"/>
      <c r="AK622" s="327"/>
      <c r="AL622" s="327"/>
      <c r="AM622" s="327"/>
      <c r="AN622" s="327"/>
      <c r="AO622" s="327"/>
      <c r="AP622" s="327"/>
      <c r="AQ622" s="327"/>
      <c r="AR622" s="327"/>
      <c r="AS622" s="327"/>
      <c r="AT622" s="327"/>
      <c r="AU622" s="328"/>
      <c r="AV622" s="323" t="s">
        <v>144</v>
      </c>
      <c r="AW622" s="324"/>
      <c r="AX622" s="324"/>
      <c r="AY622" s="330"/>
    </row>
    <row r="623" spans="1:51" ht="24.75" customHeight="1">
      <c r="A623" s="224"/>
      <c r="B623" s="313"/>
      <c r="C623" s="314"/>
      <c r="D623" s="314"/>
      <c r="E623" s="314"/>
      <c r="F623" s="314"/>
      <c r="G623" s="315"/>
      <c r="H623" s="1349"/>
      <c r="I623" s="1350"/>
      <c r="J623" s="1350"/>
      <c r="K623" s="1350"/>
      <c r="L623" s="1351"/>
      <c r="M623" s="1394"/>
      <c r="N623" s="1395"/>
      <c r="O623" s="1395"/>
      <c r="P623" s="1395"/>
      <c r="Q623" s="1395"/>
      <c r="R623" s="1395"/>
      <c r="S623" s="1395"/>
      <c r="T623" s="1395"/>
      <c r="U623" s="1395"/>
      <c r="V623" s="1395"/>
      <c r="W623" s="1395"/>
      <c r="X623" s="1395"/>
      <c r="Y623" s="1396"/>
      <c r="Z623" s="767"/>
      <c r="AA623" s="768"/>
      <c r="AB623" s="768"/>
      <c r="AC623" s="1035"/>
      <c r="AD623" s="703"/>
      <c r="AE623" s="600"/>
      <c r="AF623" s="600"/>
      <c r="AG623" s="600"/>
      <c r="AH623" s="601"/>
      <c r="AI623" s="704"/>
      <c r="AJ623" s="705"/>
      <c r="AK623" s="705"/>
      <c r="AL623" s="705"/>
      <c r="AM623" s="705"/>
      <c r="AN623" s="705"/>
      <c r="AO623" s="705"/>
      <c r="AP623" s="705"/>
      <c r="AQ623" s="705"/>
      <c r="AR623" s="705"/>
      <c r="AS623" s="705"/>
      <c r="AT623" s="705"/>
      <c r="AU623" s="706"/>
      <c r="AV623" s="694"/>
      <c r="AW623" s="695"/>
      <c r="AX623" s="695"/>
      <c r="AY623" s="696"/>
    </row>
    <row r="624" spans="1:51" ht="24.75" customHeight="1">
      <c r="A624" s="224"/>
      <c r="B624" s="313"/>
      <c r="C624" s="314"/>
      <c r="D624" s="314"/>
      <c r="E624" s="314"/>
      <c r="F624" s="314"/>
      <c r="G624" s="315"/>
      <c r="H624" s="1346"/>
      <c r="I624" s="1347"/>
      <c r="J624" s="1347"/>
      <c r="K624" s="1347"/>
      <c r="L624" s="1348"/>
      <c r="M624" s="346"/>
      <c r="N624" s="861"/>
      <c r="O624" s="861"/>
      <c r="P624" s="861"/>
      <c r="Q624" s="861"/>
      <c r="R624" s="861"/>
      <c r="S624" s="861"/>
      <c r="T624" s="861"/>
      <c r="U624" s="861"/>
      <c r="V624" s="861"/>
      <c r="W624" s="861"/>
      <c r="X624" s="861"/>
      <c r="Y624" s="862"/>
      <c r="Z624" s="764"/>
      <c r="AA624" s="765"/>
      <c r="AB624" s="765"/>
      <c r="AC624" s="766"/>
      <c r="AD624" s="341"/>
      <c r="AE624" s="342"/>
      <c r="AF624" s="342"/>
      <c r="AG624" s="342"/>
      <c r="AH624" s="343"/>
      <c r="AI624" s="346"/>
      <c r="AJ624" s="347"/>
      <c r="AK624" s="347"/>
      <c r="AL624" s="347"/>
      <c r="AM624" s="347"/>
      <c r="AN624" s="347"/>
      <c r="AO624" s="347"/>
      <c r="AP624" s="347"/>
      <c r="AQ624" s="347"/>
      <c r="AR624" s="347"/>
      <c r="AS624" s="347"/>
      <c r="AT624" s="347"/>
      <c r="AU624" s="348"/>
      <c r="AV624" s="697"/>
      <c r="AW624" s="698"/>
      <c r="AX624" s="698"/>
      <c r="AY624" s="699"/>
    </row>
    <row r="625" spans="1:51" ht="24.75" customHeight="1">
      <c r="A625" s="224"/>
      <c r="B625" s="313"/>
      <c r="C625" s="314"/>
      <c r="D625" s="314"/>
      <c r="E625" s="314"/>
      <c r="F625" s="314"/>
      <c r="G625" s="315"/>
      <c r="H625" s="1346"/>
      <c r="I625" s="1347"/>
      <c r="J625" s="1347"/>
      <c r="K625" s="1347"/>
      <c r="L625" s="1348"/>
      <c r="M625" s="346"/>
      <c r="N625" s="861"/>
      <c r="O625" s="861"/>
      <c r="P625" s="861"/>
      <c r="Q625" s="861"/>
      <c r="R625" s="861"/>
      <c r="S625" s="861"/>
      <c r="T625" s="861"/>
      <c r="U625" s="861"/>
      <c r="V625" s="861"/>
      <c r="W625" s="861"/>
      <c r="X625" s="861"/>
      <c r="Y625" s="862"/>
      <c r="Z625" s="764"/>
      <c r="AA625" s="765"/>
      <c r="AB625" s="765"/>
      <c r="AC625" s="766"/>
      <c r="AD625" s="341"/>
      <c r="AE625" s="342"/>
      <c r="AF625" s="342"/>
      <c r="AG625" s="342"/>
      <c r="AH625" s="343"/>
      <c r="AI625" s="346"/>
      <c r="AJ625" s="347"/>
      <c r="AK625" s="347"/>
      <c r="AL625" s="347"/>
      <c r="AM625" s="347"/>
      <c r="AN625" s="347"/>
      <c r="AO625" s="347"/>
      <c r="AP625" s="347"/>
      <c r="AQ625" s="347"/>
      <c r="AR625" s="347"/>
      <c r="AS625" s="347"/>
      <c r="AT625" s="347"/>
      <c r="AU625" s="348"/>
      <c r="AV625" s="697"/>
      <c r="AW625" s="698"/>
      <c r="AX625" s="698"/>
      <c r="AY625" s="699"/>
    </row>
    <row r="626" spans="1:51" ht="24.75" customHeight="1">
      <c r="A626" s="224"/>
      <c r="B626" s="313"/>
      <c r="C626" s="314"/>
      <c r="D626" s="314"/>
      <c r="E626" s="314"/>
      <c r="F626" s="314"/>
      <c r="G626" s="315"/>
      <c r="H626" s="341"/>
      <c r="I626" s="342"/>
      <c r="J626" s="342"/>
      <c r="K626" s="342"/>
      <c r="L626" s="343"/>
      <c r="M626" s="346"/>
      <c r="N626" s="347"/>
      <c r="O626" s="347"/>
      <c r="P626" s="347"/>
      <c r="Q626" s="347"/>
      <c r="R626" s="347"/>
      <c r="S626" s="347"/>
      <c r="T626" s="347"/>
      <c r="U626" s="347"/>
      <c r="V626" s="347"/>
      <c r="W626" s="347"/>
      <c r="X626" s="347"/>
      <c r="Y626" s="348"/>
      <c r="Z626" s="764"/>
      <c r="AA626" s="765"/>
      <c r="AB626" s="765"/>
      <c r="AC626" s="766"/>
      <c r="AD626" s="341"/>
      <c r="AE626" s="342"/>
      <c r="AF626" s="342"/>
      <c r="AG626" s="342"/>
      <c r="AH626" s="343"/>
      <c r="AI626" s="346"/>
      <c r="AJ626" s="347"/>
      <c r="AK626" s="347"/>
      <c r="AL626" s="347"/>
      <c r="AM626" s="347"/>
      <c r="AN626" s="347"/>
      <c r="AO626" s="347"/>
      <c r="AP626" s="347"/>
      <c r="AQ626" s="347"/>
      <c r="AR626" s="347"/>
      <c r="AS626" s="347"/>
      <c r="AT626" s="347"/>
      <c r="AU626" s="348"/>
      <c r="AV626" s="697"/>
      <c r="AW626" s="698"/>
      <c r="AX626" s="698"/>
      <c r="AY626" s="699"/>
    </row>
    <row r="627" spans="1:51" ht="24.75" customHeight="1">
      <c r="A627" s="224"/>
      <c r="B627" s="313"/>
      <c r="C627" s="314"/>
      <c r="D627" s="314"/>
      <c r="E627" s="314"/>
      <c r="F627" s="314"/>
      <c r="G627" s="315"/>
      <c r="H627" s="341"/>
      <c r="I627" s="342"/>
      <c r="J627" s="342"/>
      <c r="K627" s="342"/>
      <c r="L627" s="343"/>
      <c r="M627" s="346"/>
      <c r="N627" s="347"/>
      <c r="O627" s="347"/>
      <c r="P627" s="347"/>
      <c r="Q627" s="347"/>
      <c r="R627" s="347"/>
      <c r="S627" s="347"/>
      <c r="T627" s="347"/>
      <c r="U627" s="347"/>
      <c r="V627" s="347"/>
      <c r="W627" s="347"/>
      <c r="X627" s="347"/>
      <c r="Y627" s="348"/>
      <c r="Z627" s="764"/>
      <c r="AA627" s="765"/>
      <c r="AB627" s="765"/>
      <c r="AC627" s="765"/>
      <c r="AD627" s="341"/>
      <c r="AE627" s="342"/>
      <c r="AF627" s="342"/>
      <c r="AG627" s="342"/>
      <c r="AH627" s="343"/>
      <c r="AI627" s="346"/>
      <c r="AJ627" s="347"/>
      <c r="AK627" s="347"/>
      <c r="AL627" s="347"/>
      <c r="AM627" s="347"/>
      <c r="AN627" s="347"/>
      <c r="AO627" s="347"/>
      <c r="AP627" s="347"/>
      <c r="AQ627" s="347"/>
      <c r="AR627" s="347"/>
      <c r="AS627" s="347"/>
      <c r="AT627" s="347"/>
      <c r="AU627" s="348"/>
      <c r="AV627" s="697"/>
      <c r="AW627" s="698"/>
      <c r="AX627" s="698"/>
      <c r="AY627" s="699"/>
    </row>
    <row r="628" spans="1:51" ht="24.75" customHeight="1">
      <c r="A628" s="224"/>
      <c r="B628" s="313"/>
      <c r="C628" s="314"/>
      <c r="D628" s="314"/>
      <c r="E628" s="314"/>
      <c r="F628" s="314"/>
      <c r="G628" s="315"/>
      <c r="H628" s="341"/>
      <c r="I628" s="342"/>
      <c r="J628" s="342"/>
      <c r="K628" s="342"/>
      <c r="L628" s="343"/>
      <c r="M628" s="346"/>
      <c r="N628" s="347"/>
      <c r="O628" s="347"/>
      <c r="P628" s="347"/>
      <c r="Q628" s="347"/>
      <c r="R628" s="347"/>
      <c r="S628" s="347"/>
      <c r="T628" s="347"/>
      <c r="U628" s="347"/>
      <c r="V628" s="347"/>
      <c r="W628" s="347"/>
      <c r="X628" s="347"/>
      <c r="Y628" s="348"/>
      <c r="Z628" s="764"/>
      <c r="AA628" s="765"/>
      <c r="AB628" s="765"/>
      <c r="AC628" s="765"/>
      <c r="AD628" s="341"/>
      <c r="AE628" s="342"/>
      <c r="AF628" s="342"/>
      <c r="AG628" s="342"/>
      <c r="AH628" s="343"/>
      <c r="AI628" s="346"/>
      <c r="AJ628" s="347"/>
      <c r="AK628" s="347"/>
      <c r="AL628" s="347"/>
      <c r="AM628" s="347"/>
      <c r="AN628" s="347"/>
      <c r="AO628" s="347"/>
      <c r="AP628" s="347"/>
      <c r="AQ628" s="347"/>
      <c r="AR628" s="347"/>
      <c r="AS628" s="347"/>
      <c r="AT628" s="347"/>
      <c r="AU628" s="348"/>
      <c r="AV628" s="697"/>
      <c r="AW628" s="698"/>
      <c r="AX628" s="698"/>
      <c r="AY628" s="699"/>
    </row>
    <row r="629" spans="1:51" ht="24.75" customHeight="1">
      <c r="A629" s="224"/>
      <c r="B629" s="313"/>
      <c r="C629" s="314"/>
      <c r="D629" s="314"/>
      <c r="E629" s="314"/>
      <c r="F629" s="314"/>
      <c r="G629" s="315"/>
      <c r="H629" s="341"/>
      <c r="I629" s="342"/>
      <c r="J629" s="342"/>
      <c r="K629" s="342"/>
      <c r="L629" s="343"/>
      <c r="M629" s="346"/>
      <c r="N629" s="347"/>
      <c r="O629" s="347"/>
      <c r="P629" s="347"/>
      <c r="Q629" s="347"/>
      <c r="R629" s="347"/>
      <c r="S629" s="347"/>
      <c r="T629" s="347"/>
      <c r="U629" s="347"/>
      <c r="V629" s="347"/>
      <c r="W629" s="347"/>
      <c r="X629" s="347"/>
      <c r="Y629" s="348"/>
      <c r="Z629" s="764"/>
      <c r="AA629" s="765"/>
      <c r="AB629" s="765"/>
      <c r="AC629" s="765"/>
      <c r="AD629" s="341"/>
      <c r="AE629" s="342"/>
      <c r="AF629" s="342"/>
      <c r="AG629" s="342"/>
      <c r="AH629" s="343"/>
      <c r="AI629" s="346"/>
      <c r="AJ629" s="347"/>
      <c r="AK629" s="347"/>
      <c r="AL629" s="347"/>
      <c r="AM629" s="347"/>
      <c r="AN629" s="347"/>
      <c r="AO629" s="347"/>
      <c r="AP629" s="347"/>
      <c r="AQ629" s="347"/>
      <c r="AR629" s="347"/>
      <c r="AS629" s="347"/>
      <c r="AT629" s="347"/>
      <c r="AU629" s="348"/>
      <c r="AV629" s="697"/>
      <c r="AW629" s="698"/>
      <c r="AX629" s="698"/>
      <c r="AY629" s="699"/>
    </row>
    <row r="630" spans="1:51" ht="24.75" customHeight="1">
      <c r="A630" s="224"/>
      <c r="B630" s="313"/>
      <c r="C630" s="314"/>
      <c r="D630" s="314"/>
      <c r="E630" s="314"/>
      <c r="F630" s="314"/>
      <c r="G630" s="315"/>
      <c r="H630" s="642"/>
      <c r="I630" s="595"/>
      <c r="J630" s="595"/>
      <c r="K630" s="595"/>
      <c r="L630" s="596"/>
      <c r="M630" s="643"/>
      <c r="N630" s="644"/>
      <c r="O630" s="644"/>
      <c r="P630" s="644"/>
      <c r="Q630" s="644"/>
      <c r="R630" s="644"/>
      <c r="S630" s="644"/>
      <c r="T630" s="644"/>
      <c r="U630" s="644"/>
      <c r="V630" s="644"/>
      <c r="W630" s="644"/>
      <c r="X630" s="644"/>
      <c r="Y630" s="645"/>
      <c r="Z630" s="1003"/>
      <c r="AA630" s="1004"/>
      <c r="AB630" s="1004"/>
      <c r="AC630" s="1004"/>
      <c r="AD630" s="642"/>
      <c r="AE630" s="595"/>
      <c r="AF630" s="595"/>
      <c r="AG630" s="595"/>
      <c r="AH630" s="596"/>
      <c r="AI630" s="643"/>
      <c r="AJ630" s="644"/>
      <c r="AK630" s="644"/>
      <c r="AL630" s="644"/>
      <c r="AM630" s="644"/>
      <c r="AN630" s="644"/>
      <c r="AO630" s="644"/>
      <c r="AP630" s="644"/>
      <c r="AQ630" s="644"/>
      <c r="AR630" s="644"/>
      <c r="AS630" s="644"/>
      <c r="AT630" s="644"/>
      <c r="AU630" s="645"/>
      <c r="AV630" s="646"/>
      <c r="AW630" s="647"/>
      <c r="AX630" s="647"/>
      <c r="AY630" s="648"/>
    </row>
    <row r="631" spans="1:51" ht="24.75" customHeight="1">
      <c r="A631" s="224"/>
      <c r="B631" s="313"/>
      <c r="C631" s="314"/>
      <c r="D631" s="314"/>
      <c r="E631" s="314"/>
      <c r="F631" s="314"/>
      <c r="G631" s="315"/>
      <c r="H631" s="716" t="s">
        <v>35</v>
      </c>
      <c r="I631" s="368"/>
      <c r="J631" s="368"/>
      <c r="K631" s="368"/>
      <c r="L631" s="368"/>
      <c r="M631" s="717"/>
      <c r="N631" s="718"/>
      <c r="O631" s="718"/>
      <c r="P631" s="718"/>
      <c r="Q631" s="718"/>
      <c r="R631" s="718"/>
      <c r="S631" s="718"/>
      <c r="T631" s="718"/>
      <c r="U631" s="718"/>
      <c r="V631" s="718"/>
      <c r="W631" s="718"/>
      <c r="X631" s="718"/>
      <c r="Y631" s="719"/>
      <c r="Z631" s="639">
        <f>SUM(Z623:AC630)</f>
        <v>0</v>
      </c>
      <c r="AA631" s="640"/>
      <c r="AB631" s="640"/>
      <c r="AC631" s="736"/>
      <c r="AD631" s="716" t="s">
        <v>35</v>
      </c>
      <c r="AE631" s="368"/>
      <c r="AF631" s="368"/>
      <c r="AG631" s="368"/>
      <c r="AH631" s="368"/>
      <c r="AI631" s="717"/>
      <c r="AJ631" s="718"/>
      <c r="AK631" s="718"/>
      <c r="AL631" s="718"/>
      <c r="AM631" s="718"/>
      <c r="AN631" s="718"/>
      <c r="AO631" s="718"/>
      <c r="AP631" s="718"/>
      <c r="AQ631" s="718"/>
      <c r="AR631" s="718"/>
      <c r="AS631" s="718"/>
      <c r="AT631" s="718"/>
      <c r="AU631" s="719"/>
      <c r="AV631" s="639">
        <f>SUM(AV623:AY630)</f>
        <v>0</v>
      </c>
      <c r="AW631" s="640"/>
      <c r="AX631" s="640"/>
      <c r="AY631" s="641"/>
    </row>
    <row r="632" spans="1:51" ht="25.15" customHeight="1">
      <c r="A632" s="224"/>
      <c r="B632" s="313"/>
      <c r="C632" s="314"/>
      <c r="D632" s="314"/>
      <c r="E632" s="314"/>
      <c r="F632" s="314"/>
      <c r="G632" s="315"/>
      <c r="H632" s="721" t="s">
        <v>1589</v>
      </c>
      <c r="I632" s="724"/>
      <c r="J632" s="724"/>
      <c r="K632" s="724"/>
      <c r="L632" s="724"/>
      <c r="M632" s="724"/>
      <c r="N632" s="724"/>
      <c r="O632" s="724"/>
      <c r="P632" s="724"/>
      <c r="Q632" s="724"/>
      <c r="R632" s="724"/>
      <c r="S632" s="724"/>
      <c r="T632" s="724"/>
      <c r="U632" s="724"/>
      <c r="V632" s="724"/>
      <c r="W632" s="724"/>
      <c r="X632" s="724"/>
      <c r="Y632" s="724"/>
      <c r="Z632" s="724"/>
      <c r="AA632" s="724"/>
      <c r="AB632" s="724"/>
      <c r="AC632" s="737"/>
      <c r="AD632" s="721" t="s">
        <v>1577</v>
      </c>
      <c r="AE632" s="724"/>
      <c r="AF632" s="724"/>
      <c r="AG632" s="724"/>
      <c r="AH632" s="724"/>
      <c r="AI632" s="724"/>
      <c r="AJ632" s="724"/>
      <c r="AK632" s="724"/>
      <c r="AL632" s="724"/>
      <c r="AM632" s="724"/>
      <c r="AN632" s="724"/>
      <c r="AO632" s="724"/>
      <c r="AP632" s="724"/>
      <c r="AQ632" s="724"/>
      <c r="AR632" s="724"/>
      <c r="AS632" s="724"/>
      <c r="AT632" s="724"/>
      <c r="AU632" s="724"/>
      <c r="AV632" s="724"/>
      <c r="AW632" s="724"/>
      <c r="AX632" s="724"/>
      <c r="AY632" s="725"/>
    </row>
    <row r="633" spans="1:51" ht="25.5" customHeight="1">
      <c r="A633" s="224"/>
      <c r="B633" s="313"/>
      <c r="C633" s="314"/>
      <c r="D633" s="314"/>
      <c r="E633" s="314"/>
      <c r="F633" s="314"/>
      <c r="G633" s="315"/>
      <c r="H633" s="726" t="s">
        <v>60</v>
      </c>
      <c r="I633" s="519"/>
      <c r="J633" s="519"/>
      <c r="K633" s="519"/>
      <c r="L633" s="519"/>
      <c r="M633" s="329" t="s">
        <v>143</v>
      </c>
      <c r="N633" s="290"/>
      <c r="O633" s="290"/>
      <c r="P633" s="290"/>
      <c r="Q633" s="290"/>
      <c r="R633" s="290"/>
      <c r="S633" s="290"/>
      <c r="T633" s="290"/>
      <c r="U633" s="290"/>
      <c r="V633" s="290"/>
      <c r="W633" s="290"/>
      <c r="X633" s="290"/>
      <c r="Y633" s="731"/>
      <c r="Z633" s="323" t="s">
        <v>144</v>
      </c>
      <c r="AA633" s="732"/>
      <c r="AB633" s="732"/>
      <c r="AC633" s="738"/>
      <c r="AD633" s="726" t="s">
        <v>60</v>
      </c>
      <c r="AE633" s="519"/>
      <c r="AF633" s="519"/>
      <c r="AG633" s="519"/>
      <c r="AH633" s="519"/>
      <c r="AI633" s="329" t="s">
        <v>143</v>
      </c>
      <c r="AJ633" s="290"/>
      <c r="AK633" s="290"/>
      <c r="AL633" s="290"/>
      <c r="AM633" s="290"/>
      <c r="AN633" s="290"/>
      <c r="AO633" s="290"/>
      <c r="AP633" s="290"/>
      <c r="AQ633" s="290"/>
      <c r="AR633" s="290"/>
      <c r="AS633" s="290"/>
      <c r="AT633" s="290"/>
      <c r="AU633" s="731"/>
      <c r="AV633" s="323" t="s">
        <v>144</v>
      </c>
      <c r="AW633" s="732"/>
      <c r="AX633" s="732"/>
      <c r="AY633" s="733"/>
    </row>
    <row r="634" spans="1:51" ht="24.75" customHeight="1">
      <c r="A634" s="224"/>
      <c r="B634" s="313"/>
      <c r="C634" s="314"/>
      <c r="D634" s="314"/>
      <c r="E634" s="314"/>
      <c r="F634" s="314"/>
      <c r="G634" s="315"/>
      <c r="H634" s="1349"/>
      <c r="I634" s="1350"/>
      <c r="J634" s="1350"/>
      <c r="K634" s="1350"/>
      <c r="L634" s="1351"/>
      <c r="M634" s="1352"/>
      <c r="N634" s="1353"/>
      <c r="O634" s="1353"/>
      <c r="P634" s="1353"/>
      <c r="Q634" s="1353"/>
      <c r="R634" s="1353"/>
      <c r="S634" s="1353"/>
      <c r="T634" s="1353"/>
      <c r="U634" s="1353"/>
      <c r="V634" s="1353"/>
      <c r="W634" s="1353"/>
      <c r="X634" s="1353"/>
      <c r="Y634" s="1354"/>
      <c r="Z634" s="767"/>
      <c r="AA634" s="768"/>
      <c r="AB634" s="768"/>
      <c r="AC634" s="769"/>
      <c r="AD634" s="703"/>
      <c r="AE634" s="600"/>
      <c r="AF634" s="600"/>
      <c r="AG634" s="600"/>
      <c r="AH634" s="601"/>
      <c r="AI634" s="704"/>
      <c r="AJ634" s="734"/>
      <c r="AK634" s="734"/>
      <c r="AL634" s="734"/>
      <c r="AM634" s="734"/>
      <c r="AN634" s="734"/>
      <c r="AO634" s="734"/>
      <c r="AP634" s="734"/>
      <c r="AQ634" s="734"/>
      <c r="AR634" s="734"/>
      <c r="AS634" s="734"/>
      <c r="AT634" s="734"/>
      <c r="AU634" s="735"/>
      <c r="AV634" s="694"/>
      <c r="AW634" s="695"/>
      <c r="AX634" s="695"/>
      <c r="AY634" s="696"/>
    </row>
    <row r="635" spans="1:51" ht="24.75" customHeight="1">
      <c r="A635" s="224"/>
      <c r="B635" s="313"/>
      <c r="C635" s="314"/>
      <c r="D635" s="314"/>
      <c r="E635" s="314"/>
      <c r="F635" s="314"/>
      <c r="G635" s="315"/>
      <c r="H635" s="1346"/>
      <c r="I635" s="1347"/>
      <c r="J635" s="1347"/>
      <c r="K635" s="1347"/>
      <c r="L635" s="1348"/>
      <c r="M635" s="1355"/>
      <c r="N635" s="1356"/>
      <c r="O635" s="1356"/>
      <c r="P635" s="1356"/>
      <c r="Q635" s="1356"/>
      <c r="R635" s="1356"/>
      <c r="S635" s="1356"/>
      <c r="T635" s="1356"/>
      <c r="U635" s="1356"/>
      <c r="V635" s="1356"/>
      <c r="W635" s="1356"/>
      <c r="X635" s="1356"/>
      <c r="Y635" s="1357"/>
      <c r="Z635" s="764"/>
      <c r="AA635" s="765"/>
      <c r="AB635" s="765"/>
      <c r="AC635" s="766"/>
      <c r="AD635" s="341"/>
      <c r="AE635" s="342"/>
      <c r="AF635" s="342"/>
      <c r="AG635" s="342"/>
      <c r="AH635" s="343"/>
      <c r="AI635" s="346"/>
      <c r="AJ635" s="347"/>
      <c r="AK635" s="347"/>
      <c r="AL635" s="347"/>
      <c r="AM635" s="347"/>
      <c r="AN635" s="347"/>
      <c r="AO635" s="347"/>
      <c r="AP635" s="347"/>
      <c r="AQ635" s="347"/>
      <c r="AR635" s="347"/>
      <c r="AS635" s="347"/>
      <c r="AT635" s="347"/>
      <c r="AU635" s="348"/>
      <c r="AV635" s="697"/>
      <c r="AW635" s="698"/>
      <c r="AX635" s="698"/>
      <c r="AY635" s="699"/>
    </row>
    <row r="636" spans="1:51" ht="24.75" customHeight="1">
      <c r="A636" s="224"/>
      <c r="B636" s="313"/>
      <c r="C636" s="314"/>
      <c r="D636" s="314"/>
      <c r="E636" s="314"/>
      <c r="F636" s="314"/>
      <c r="G636" s="315"/>
      <c r="H636" s="1346"/>
      <c r="I636" s="1347"/>
      <c r="J636" s="1347"/>
      <c r="K636" s="1347"/>
      <c r="L636" s="1348"/>
      <c r="M636" s="346"/>
      <c r="N636" s="861"/>
      <c r="O636" s="861"/>
      <c r="P636" s="861"/>
      <c r="Q636" s="861"/>
      <c r="R636" s="861"/>
      <c r="S636" s="861"/>
      <c r="T636" s="861"/>
      <c r="U636" s="861"/>
      <c r="V636" s="861"/>
      <c r="W636" s="861"/>
      <c r="X636" s="861"/>
      <c r="Y636" s="862"/>
      <c r="Z636" s="764"/>
      <c r="AA636" s="765"/>
      <c r="AB636" s="765"/>
      <c r="AC636" s="766"/>
      <c r="AD636" s="341"/>
      <c r="AE636" s="342"/>
      <c r="AF636" s="342"/>
      <c r="AG636" s="342"/>
      <c r="AH636" s="343"/>
      <c r="AI636" s="346"/>
      <c r="AJ636" s="347"/>
      <c r="AK636" s="347"/>
      <c r="AL636" s="347"/>
      <c r="AM636" s="347"/>
      <c r="AN636" s="347"/>
      <c r="AO636" s="347"/>
      <c r="AP636" s="347"/>
      <c r="AQ636" s="347"/>
      <c r="AR636" s="347"/>
      <c r="AS636" s="347"/>
      <c r="AT636" s="347"/>
      <c r="AU636" s="348"/>
      <c r="AV636" s="697"/>
      <c r="AW636" s="698"/>
      <c r="AX636" s="698"/>
      <c r="AY636" s="699"/>
    </row>
    <row r="637" spans="1:51" ht="24.75" customHeight="1">
      <c r="A637" s="224"/>
      <c r="B637" s="313"/>
      <c r="C637" s="314"/>
      <c r="D637" s="314"/>
      <c r="E637" s="314"/>
      <c r="F637" s="314"/>
      <c r="G637" s="315"/>
      <c r="H637" s="341"/>
      <c r="I637" s="342"/>
      <c r="J637" s="342"/>
      <c r="K637" s="342"/>
      <c r="L637" s="343"/>
      <c r="M637" s="346"/>
      <c r="N637" s="347"/>
      <c r="O637" s="347"/>
      <c r="P637" s="347"/>
      <c r="Q637" s="347"/>
      <c r="R637" s="347"/>
      <c r="S637" s="347"/>
      <c r="T637" s="347"/>
      <c r="U637" s="347"/>
      <c r="V637" s="347"/>
      <c r="W637" s="347"/>
      <c r="X637" s="347"/>
      <c r="Y637" s="348"/>
      <c r="Z637" s="697"/>
      <c r="AA637" s="698"/>
      <c r="AB637" s="698"/>
      <c r="AC637" s="720"/>
      <c r="AD637" s="341"/>
      <c r="AE637" s="342"/>
      <c r="AF637" s="342"/>
      <c r="AG637" s="342"/>
      <c r="AH637" s="343"/>
      <c r="AI637" s="346"/>
      <c r="AJ637" s="347"/>
      <c r="AK637" s="347"/>
      <c r="AL637" s="347"/>
      <c r="AM637" s="347"/>
      <c r="AN637" s="347"/>
      <c r="AO637" s="347"/>
      <c r="AP637" s="347"/>
      <c r="AQ637" s="347"/>
      <c r="AR637" s="347"/>
      <c r="AS637" s="347"/>
      <c r="AT637" s="347"/>
      <c r="AU637" s="348"/>
      <c r="AV637" s="697"/>
      <c r="AW637" s="698"/>
      <c r="AX637" s="698"/>
      <c r="AY637" s="699"/>
    </row>
    <row r="638" spans="1:51" ht="24.75" customHeight="1">
      <c r="A638" s="224"/>
      <c r="B638" s="313"/>
      <c r="C638" s="314"/>
      <c r="D638" s="314"/>
      <c r="E638" s="314"/>
      <c r="F638" s="314"/>
      <c r="G638" s="315"/>
      <c r="H638" s="341"/>
      <c r="I638" s="342"/>
      <c r="J638" s="342"/>
      <c r="K638" s="342"/>
      <c r="L638" s="343"/>
      <c r="M638" s="346"/>
      <c r="N638" s="347"/>
      <c r="O638" s="347"/>
      <c r="P638" s="347"/>
      <c r="Q638" s="347"/>
      <c r="R638" s="347"/>
      <c r="S638" s="347"/>
      <c r="T638" s="347"/>
      <c r="U638" s="347"/>
      <c r="V638" s="347"/>
      <c r="W638" s="347"/>
      <c r="X638" s="347"/>
      <c r="Y638" s="348"/>
      <c r="Z638" s="697"/>
      <c r="AA638" s="698"/>
      <c r="AB638" s="698"/>
      <c r="AC638" s="698"/>
      <c r="AD638" s="341"/>
      <c r="AE638" s="342"/>
      <c r="AF638" s="342"/>
      <c r="AG638" s="342"/>
      <c r="AH638" s="343"/>
      <c r="AI638" s="346"/>
      <c r="AJ638" s="347"/>
      <c r="AK638" s="347"/>
      <c r="AL638" s="347"/>
      <c r="AM638" s="347"/>
      <c r="AN638" s="347"/>
      <c r="AO638" s="347"/>
      <c r="AP638" s="347"/>
      <c r="AQ638" s="347"/>
      <c r="AR638" s="347"/>
      <c r="AS638" s="347"/>
      <c r="AT638" s="347"/>
      <c r="AU638" s="348"/>
      <c r="AV638" s="697"/>
      <c r="AW638" s="698"/>
      <c r="AX638" s="698"/>
      <c r="AY638" s="699"/>
    </row>
    <row r="639" spans="1:51" ht="24.75" customHeight="1">
      <c r="A639" s="224"/>
      <c r="B639" s="313"/>
      <c r="C639" s="314"/>
      <c r="D639" s="314"/>
      <c r="E639" s="314"/>
      <c r="F639" s="314"/>
      <c r="G639" s="315"/>
      <c r="H639" s="341"/>
      <c r="I639" s="342"/>
      <c r="J639" s="342"/>
      <c r="K639" s="342"/>
      <c r="L639" s="343"/>
      <c r="M639" s="346"/>
      <c r="N639" s="347"/>
      <c r="O639" s="347"/>
      <c r="P639" s="347"/>
      <c r="Q639" s="347"/>
      <c r="R639" s="347"/>
      <c r="S639" s="347"/>
      <c r="T639" s="347"/>
      <c r="U639" s="347"/>
      <c r="V639" s="347"/>
      <c r="W639" s="347"/>
      <c r="X639" s="347"/>
      <c r="Y639" s="348"/>
      <c r="Z639" s="697"/>
      <c r="AA639" s="698"/>
      <c r="AB639" s="698"/>
      <c r="AC639" s="698"/>
      <c r="AD639" s="341"/>
      <c r="AE639" s="342"/>
      <c r="AF639" s="342"/>
      <c r="AG639" s="342"/>
      <c r="AH639" s="343"/>
      <c r="AI639" s="346"/>
      <c r="AJ639" s="347"/>
      <c r="AK639" s="347"/>
      <c r="AL639" s="347"/>
      <c r="AM639" s="347"/>
      <c r="AN639" s="347"/>
      <c r="AO639" s="347"/>
      <c r="AP639" s="347"/>
      <c r="AQ639" s="347"/>
      <c r="AR639" s="347"/>
      <c r="AS639" s="347"/>
      <c r="AT639" s="347"/>
      <c r="AU639" s="348"/>
      <c r="AV639" s="697"/>
      <c r="AW639" s="698"/>
      <c r="AX639" s="698"/>
      <c r="AY639" s="699"/>
    </row>
    <row r="640" spans="1:51" ht="24.75" customHeight="1">
      <c r="A640" s="224"/>
      <c r="B640" s="313"/>
      <c r="C640" s="314"/>
      <c r="D640" s="314"/>
      <c r="E640" s="314"/>
      <c r="F640" s="314"/>
      <c r="G640" s="315"/>
      <c r="H640" s="341"/>
      <c r="I640" s="342"/>
      <c r="J640" s="342"/>
      <c r="K640" s="342"/>
      <c r="L640" s="343"/>
      <c r="M640" s="346"/>
      <c r="N640" s="347"/>
      <c r="O640" s="347"/>
      <c r="P640" s="347"/>
      <c r="Q640" s="347"/>
      <c r="R640" s="347"/>
      <c r="S640" s="347"/>
      <c r="T640" s="347"/>
      <c r="U640" s="347"/>
      <c r="V640" s="347"/>
      <c r="W640" s="347"/>
      <c r="X640" s="347"/>
      <c r="Y640" s="348"/>
      <c r="Z640" s="697"/>
      <c r="AA640" s="698"/>
      <c r="AB640" s="698"/>
      <c r="AC640" s="698"/>
      <c r="AD640" s="341"/>
      <c r="AE640" s="342"/>
      <c r="AF640" s="342"/>
      <c r="AG640" s="342"/>
      <c r="AH640" s="343"/>
      <c r="AI640" s="346"/>
      <c r="AJ640" s="347"/>
      <c r="AK640" s="347"/>
      <c r="AL640" s="347"/>
      <c r="AM640" s="347"/>
      <c r="AN640" s="347"/>
      <c r="AO640" s="347"/>
      <c r="AP640" s="347"/>
      <c r="AQ640" s="347"/>
      <c r="AR640" s="347"/>
      <c r="AS640" s="347"/>
      <c r="AT640" s="347"/>
      <c r="AU640" s="348"/>
      <c r="AV640" s="697"/>
      <c r="AW640" s="698"/>
      <c r="AX640" s="698"/>
      <c r="AY640" s="699"/>
    </row>
    <row r="641" spans="1:51" ht="24.75" customHeight="1">
      <c r="A641" s="224"/>
      <c r="B641" s="313"/>
      <c r="C641" s="314"/>
      <c r="D641" s="314"/>
      <c r="E641" s="314"/>
      <c r="F641" s="314"/>
      <c r="G641" s="315"/>
      <c r="H641" s="642"/>
      <c r="I641" s="595"/>
      <c r="J641" s="595"/>
      <c r="K641" s="595"/>
      <c r="L641" s="596"/>
      <c r="M641" s="643"/>
      <c r="N641" s="644"/>
      <c r="O641" s="644"/>
      <c r="P641" s="644"/>
      <c r="Q641" s="644"/>
      <c r="R641" s="644"/>
      <c r="S641" s="644"/>
      <c r="T641" s="644"/>
      <c r="U641" s="644"/>
      <c r="V641" s="644"/>
      <c r="W641" s="644"/>
      <c r="X641" s="644"/>
      <c r="Y641" s="645"/>
      <c r="Z641" s="646"/>
      <c r="AA641" s="647"/>
      <c r="AB641" s="647"/>
      <c r="AC641" s="647"/>
      <c r="AD641" s="642"/>
      <c r="AE641" s="595"/>
      <c r="AF641" s="595"/>
      <c r="AG641" s="595"/>
      <c r="AH641" s="596"/>
      <c r="AI641" s="643"/>
      <c r="AJ641" s="644"/>
      <c r="AK641" s="644"/>
      <c r="AL641" s="644"/>
      <c r="AM641" s="644"/>
      <c r="AN641" s="644"/>
      <c r="AO641" s="644"/>
      <c r="AP641" s="644"/>
      <c r="AQ641" s="644"/>
      <c r="AR641" s="644"/>
      <c r="AS641" s="644"/>
      <c r="AT641" s="644"/>
      <c r="AU641" s="645"/>
      <c r="AV641" s="646"/>
      <c r="AW641" s="647"/>
      <c r="AX641" s="647"/>
      <c r="AY641" s="648"/>
    </row>
    <row r="642" spans="1:51" ht="24.75" customHeight="1">
      <c r="A642" s="224"/>
      <c r="B642" s="313"/>
      <c r="C642" s="314"/>
      <c r="D642" s="314"/>
      <c r="E642" s="314"/>
      <c r="F642" s="314"/>
      <c r="G642" s="315"/>
      <c r="H642" s="716" t="s">
        <v>35</v>
      </c>
      <c r="I642" s="368"/>
      <c r="J642" s="368"/>
      <c r="K642" s="368"/>
      <c r="L642" s="368"/>
      <c r="M642" s="717"/>
      <c r="N642" s="718"/>
      <c r="O642" s="718"/>
      <c r="P642" s="718"/>
      <c r="Q642" s="718"/>
      <c r="R642" s="718"/>
      <c r="S642" s="718"/>
      <c r="T642" s="718"/>
      <c r="U642" s="718"/>
      <c r="V642" s="718"/>
      <c r="W642" s="718"/>
      <c r="X642" s="718"/>
      <c r="Y642" s="719"/>
      <c r="Z642" s="639">
        <f>SUM(Z634:AC641)</f>
        <v>0</v>
      </c>
      <c r="AA642" s="640"/>
      <c r="AB642" s="640"/>
      <c r="AC642" s="736"/>
      <c r="AD642" s="716" t="s">
        <v>35</v>
      </c>
      <c r="AE642" s="368"/>
      <c r="AF642" s="368"/>
      <c r="AG642" s="368"/>
      <c r="AH642" s="368"/>
      <c r="AI642" s="717"/>
      <c r="AJ642" s="718"/>
      <c r="AK642" s="718"/>
      <c r="AL642" s="718"/>
      <c r="AM642" s="718"/>
      <c r="AN642" s="718"/>
      <c r="AO642" s="718"/>
      <c r="AP642" s="718"/>
      <c r="AQ642" s="718"/>
      <c r="AR642" s="718"/>
      <c r="AS642" s="718"/>
      <c r="AT642" s="718"/>
      <c r="AU642" s="719"/>
      <c r="AV642" s="639">
        <f>SUM(AV634:AY641)</f>
        <v>0</v>
      </c>
      <c r="AW642" s="640"/>
      <c r="AX642" s="640"/>
      <c r="AY642" s="641"/>
    </row>
    <row r="643" spans="1:51" ht="24.75" customHeight="1">
      <c r="A643" s="224"/>
      <c r="B643" s="313"/>
      <c r="C643" s="314"/>
      <c r="D643" s="314"/>
      <c r="E643" s="314"/>
      <c r="F643" s="314"/>
      <c r="G643" s="315"/>
      <c r="H643" s="721" t="s">
        <v>1578</v>
      </c>
      <c r="I643" s="724"/>
      <c r="J643" s="724"/>
      <c r="K643" s="724"/>
      <c r="L643" s="724"/>
      <c r="M643" s="724"/>
      <c r="N643" s="724"/>
      <c r="O643" s="724"/>
      <c r="P643" s="724"/>
      <c r="Q643" s="724"/>
      <c r="R643" s="724"/>
      <c r="S643" s="724"/>
      <c r="T643" s="724"/>
      <c r="U643" s="724"/>
      <c r="V643" s="724"/>
      <c r="W643" s="724"/>
      <c r="X643" s="724"/>
      <c r="Y643" s="724"/>
      <c r="Z643" s="724"/>
      <c r="AA643" s="724"/>
      <c r="AB643" s="724"/>
      <c r="AC643" s="737"/>
      <c r="AD643" s="721" t="s">
        <v>1579</v>
      </c>
      <c r="AE643" s="724"/>
      <c r="AF643" s="724"/>
      <c r="AG643" s="724"/>
      <c r="AH643" s="724"/>
      <c r="AI643" s="724"/>
      <c r="AJ643" s="724"/>
      <c r="AK643" s="724"/>
      <c r="AL643" s="724"/>
      <c r="AM643" s="724"/>
      <c r="AN643" s="724"/>
      <c r="AO643" s="724"/>
      <c r="AP643" s="724"/>
      <c r="AQ643" s="724"/>
      <c r="AR643" s="724"/>
      <c r="AS643" s="724"/>
      <c r="AT643" s="724"/>
      <c r="AU643" s="724"/>
      <c r="AV643" s="724"/>
      <c r="AW643" s="724"/>
      <c r="AX643" s="724"/>
      <c r="AY643" s="725"/>
    </row>
    <row r="644" spans="1:51" ht="24.75" customHeight="1">
      <c r="A644" s="224"/>
      <c r="B644" s="313"/>
      <c r="C644" s="314"/>
      <c r="D644" s="314"/>
      <c r="E644" s="314"/>
      <c r="F644" s="314"/>
      <c r="G644" s="315"/>
      <c r="H644" s="726" t="s">
        <v>60</v>
      </c>
      <c r="I644" s="519"/>
      <c r="J644" s="519"/>
      <c r="K644" s="519"/>
      <c r="L644" s="519"/>
      <c r="M644" s="329" t="s">
        <v>143</v>
      </c>
      <c r="N644" s="290"/>
      <c r="O644" s="290"/>
      <c r="P644" s="290"/>
      <c r="Q644" s="290"/>
      <c r="R644" s="290"/>
      <c r="S644" s="290"/>
      <c r="T644" s="290"/>
      <c r="U644" s="290"/>
      <c r="V644" s="290"/>
      <c r="W644" s="290"/>
      <c r="X644" s="290"/>
      <c r="Y644" s="731"/>
      <c r="Z644" s="323" t="s">
        <v>144</v>
      </c>
      <c r="AA644" s="732"/>
      <c r="AB644" s="732"/>
      <c r="AC644" s="738"/>
      <c r="AD644" s="726" t="s">
        <v>60</v>
      </c>
      <c r="AE644" s="519"/>
      <c r="AF644" s="519"/>
      <c r="AG644" s="519"/>
      <c r="AH644" s="519"/>
      <c r="AI644" s="329" t="s">
        <v>143</v>
      </c>
      <c r="AJ644" s="290"/>
      <c r="AK644" s="290"/>
      <c r="AL644" s="290"/>
      <c r="AM644" s="290"/>
      <c r="AN644" s="290"/>
      <c r="AO644" s="290"/>
      <c r="AP644" s="290"/>
      <c r="AQ644" s="290"/>
      <c r="AR644" s="290"/>
      <c r="AS644" s="290"/>
      <c r="AT644" s="290"/>
      <c r="AU644" s="731"/>
      <c r="AV644" s="323" t="s">
        <v>144</v>
      </c>
      <c r="AW644" s="732"/>
      <c r="AX644" s="732"/>
      <c r="AY644" s="733"/>
    </row>
    <row r="645" spans="1:51" ht="24.75" customHeight="1">
      <c r="A645" s="224"/>
      <c r="B645" s="313"/>
      <c r="C645" s="314"/>
      <c r="D645" s="314"/>
      <c r="E645" s="314"/>
      <c r="F645" s="314"/>
      <c r="G645" s="315"/>
      <c r="H645" s="703"/>
      <c r="I645" s="600"/>
      <c r="J645" s="600"/>
      <c r="K645" s="600"/>
      <c r="L645" s="601"/>
      <c r="M645" s="704"/>
      <c r="N645" s="734"/>
      <c r="O645" s="734"/>
      <c r="P645" s="734"/>
      <c r="Q645" s="734"/>
      <c r="R645" s="734"/>
      <c r="S645" s="734"/>
      <c r="T645" s="734"/>
      <c r="U645" s="734"/>
      <c r="V645" s="734"/>
      <c r="W645" s="734"/>
      <c r="X645" s="734"/>
      <c r="Y645" s="735"/>
      <c r="Z645" s="694"/>
      <c r="AA645" s="695"/>
      <c r="AB645" s="695"/>
      <c r="AC645" s="739"/>
      <c r="AD645" s="703"/>
      <c r="AE645" s="600"/>
      <c r="AF645" s="600"/>
      <c r="AG645" s="600"/>
      <c r="AH645" s="601"/>
      <c r="AI645" s="704"/>
      <c r="AJ645" s="734"/>
      <c r="AK645" s="734"/>
      <c r="AL645" s="734"/>
      <c r="AM645" s="734"/>
      <c r="AN645" s="734"/>
      <c r="AO645" s="734"/>
      <c r="AP645" s="734"/>
      <c r="AQ645" s="734"/>
      <c r="AR645" s="734"/>
      <c r="AS645" s="734"/>
      <c r="AT645" s="734"/>
      <c r="AU645" s="735"/>
      <c r="AV645" s="694"/>
      <c r="AW645" s="695"/>
      <c r="AX645" s="695"/>
      <c r="AY645" s="696"/>
    </row>
    <row r="646" spans="1:51" ht="24.75" customHeight="1">
      <c r="A646" s="224"/>
      <c r="B646" s="313"/>
      <c r="C646" s="314"/>
      <c r="D646" s="314"/>
      <c r="E646" s="314"/>
      <c r="F646" s="314"/>
      <c r="G646" s="315"/>
      <c r="H646" s="341"/>
      <c r="I646" s="342"/>
      <c r="J646" s="342"/>
      <c r="K646" s="342"/>
      <c r="L646" s="343"/>
      <c r="M646" s="346"/>
      <c r="N646" s="347"/>
      <c r="O646" s="347"/>
      <c r="P646" s="347"/>
      <c r="Q646" s="347"/>
      <c r="R646" s="347"/>
      <c r="S646" s="347"/>
      <c r="T646" s="347"/>
      <c r="U646" s="347"/>
      <c r="V646" s="347"/>
      <c r="W646" s="347"/>
      <c r="X646" s="347"/>
      <c r="Y646" s="348"/>
      <c r="Z646" s="697"/>
      <c r="AA646" s="698"/>
      <c r="AB646" s="698"/>
      <c r="AC646" s="720"/>
      <c r="AD646" s="341"/>
      <c r="AE646" s="342"/>
      <c r="AF646" s="342"/>
      <c r="AG646" s="342"/>
      <c r="AH646" s="343"/>
      <c r="AI646" s="346"/>
      <c r="AJ646" s="347"/>
      <c r="AK646" s="347"/>
      <c r="AL646" s="347"/>
      <c r="AM646" s="347"/>
      <c r="AN646" s="347"/>
      <c r="AO646" s="347"/>
      <c r="AP646" s="347"/>
      <c r="AQ646" s="347"/>
      <c r="AR646" s="347"/>
      <c r="AS646" s="347"/>
      <c r="AT646" s="347"/>
      <c r="AU646" s="348"/>
      <c r="AV646" s="697"/>
      <c r="AW646" s="698"/>
      <c r="AX646" s="698"/>
      <c r="AY646" s="699"/>
    </row>
    <row r="647" spans="1:51" ht="24.75" customHeight="1">
      <c r="A647" s="224"/>
      <c r="B647" s="313"/>
      <c r="C647" s="314"/>
      <c r="D647" s="314"/>
      <c r="E647" s="314"/>
      <c r="F647" s="314"/>
      <c r="G647" s="315"/>
      <c r="H647" s="341"/>
      <c r="I647" s="342"/>
      <c r="J647" s="342"/>
      <c r="K647" s="342"/>
      <c r="L647" s="343"/>
      <c r="M647" s="346"/>
      <c r="N647" s="347"/>
      <c r="O647" s="347"/>
      <c r="P647" s="347"/>
      <c r="Q647" s="347"/>
      <c r="R647" s="347"/>
      <c r="S647" s="347"/>
      <c r="T647" s="347"/>
      <c r="U647" s="347"/>
      <c r="V647" s="347"/>
      <c r="W647" s="347"/>
      <c r="X647" s="347"/>
      <c r="Y647" s="348"/>
      <c r="Z647" s="697"/>
      <c r="AA647" s="698"/>
      <c r="AB647" s="698"/>
      <c r="AC647" s="720"/>
      <c r="AD647" s="341"/>
      <c r="AE647" s="342"/>
      <c r="AF647" s="342"/>
      <c r="AG647" s="342"/>
      <c r="AH647" s="343"/>
      <c r="AI647" s="346"/>
      <c r="AJ647" s="347"/>
      <c r="AK647" s="347"/>
      <c r="AL647" s="347"/>
      <c r="AM647" s="347"/>
      <c r="AN647" s="347"/>
      <c r="AO647" s="347"/>
      <c r="AP647" s="347"/>
      <c r="AQ647" s="347"/>
      <c r="AR647" s="347"/>
      <c r="AS647" s="347"/>
      <c r="AT647" s="347"/>
      <c r="AU647" s="348"/>
      <c r="AV647" s="697"/>
      <c r="AW647" s="698"/>
      <c r="AX647" s="698"/>
      <c r="AY647" s="699"/>
    </row>
    <row r="648" spans="1:51" ht="24.75" customHeight="1">
      <c r="A648" s="224"/>
      <c r="B648" s="313"/>
      <c r="C648" s="314"/>
      <c r="D648" s="314"/>
      <c r="E648" s="314"/>
      <c r="F648" s="314"/>
      <c r="G648" s="315"/>
      <c r="H648" s="341"/>
      <c r="I648" s="342"/>
      <c r="J648" s="342"/>
      <c r="K648" s="342"/>
      <c r="L648" s="343"/>
      <c r="M648" s="346"/>
      <c r="N648" s="347"/>
      <c r="O648" s="347"/>
      <c r="P648" s="347"/>
      <c r="Q648" s="347"/>
      <c r="R648" s="347"/>
      <c r="S648" s="347"/>
      <c r="T648" s="347"/>
      <c r="U648" s="347"/>
      <c r="V648" s="347"/>
      <c r="W648" s="347"/>
      <c r="X648" s="347"/>
      <c r="Y648" s="348"/>
      <c r="Z648" s="697"/>
      <c r="AA648" s="698"/>
      <c r="AB648" s="698"/>
      <c r="AC648" s="720"/>
      <c r="AD648" s="341"/>
      <c r="AE648" s="342"/>
      <c r="AF648" s="342"/>
      <c r="AG648" s="342"/>
      <c r="AH648" s="343"/>
      <c r="AI648" s="346"/>
      <c r="AJ648" s="347"/>
      <c r="AK648" s="347"/>
      <c r="AL648" s="347"/>
      <c r="AM648" s="347"/>
      <c r="AN648" s="347"/>
      <c r="AO648" s="347"/>
      <c r="AP648" s="347"/>
      <c r="AQ648" s="347"/>
      <c r="AR648" s="347"/>
      <c r="AS648" s="347"/>
      <c r="AT648" s="347"/>
      <c r="AU648" s="348"/>
      <c r="AV648" s="697"/>
      <c r="AW648" s="698"/>
      <c r="AX648" s="698"/>
      <c r="AY648" s="699"/>
    </row>
    <row r="649" spans="1:51" ht="24.75" customHeight="1">
      <c r="A649" s="224"/>
      <c r="B649" s="313"/>
      <c r="C649" s="314"/>
      <c r="D649" s="314"/>
      <c r="E649" s="314"/>
      <c r="F649" s="314"/>
      <c r="G649" s="315"/>
      <c r="H649" s="341"/>
      <c r="I649" s="342"/>
      <c r="J649" s="342"/>
      <c r="K649" s="342"/>
      <c r="L649" s="343"/>
      <c r="M649" s="346"/>
      <c r="N649" s="347"/>
      <c r="O649" s="347"/>
      <c r="P649" s="347"/>
      <c r="Q649" s="347"/>
      <c r="R649" s="347"/>
      <c r="S649" s="347"/>
      <c r="T649" s="347"/>
      <c r="U649" s="347"/>
      <c r="V649" s="347"/>
      <c r="W649" s="347"/>
      <c r="X649" s="347"/>
      <c r="Y649" s="348"/>
      <c r="Z649" s="697"/>
      <c r="AA649" s="698"/>
      <c r="AB649" s="698"/>
      <c r="AC649" s="698"/>
      <c r="AD649" s="341"/>
      <c r="AE649" s="342"/>
      <c r="AF649" s="342"/>
      <c r="AG649" s="342"/>
      <c r="AH649" s="343"/>
      <c r="AI649" s="346"/>
      <c r="AJ649" s="347"/>
      <c r="AK649" s="347"/>
      <c r="AL649" s="347"/>
      <c r="AM649" s="347"/>
      <c r="AN649" s="347"/>
      <c r="AO649" s="347"/>
      <c r="AP649" s="347"/>
      <c r="AQ649" s="347"/>
      <c r="AR649" s="347"/>
      <c r="AS649" s="347"/>
      <c r="AT649" s="347"/>
      <c r="AU649" s="348"/>
      <c r="AV649" s="697"/>
      <c r="AW649" s="698"/>
      <c r="AX649" s="698"/>
      <c r="AY649" s="699"/>
    </row>
    <row r="650" spans="1:51" ht="24.75" customHeight="1">
      <c r="A650" s="224"/>
      <c r="B650" s="313"/>
      <c r="C650" s="314"/>
      <c r="D650" s="314"/>
      <c r="E650" s="314"/>
      <c r="F650" s="314"/>
      <c r="G650" s="315"/>
      <c r="H650" s="341"/>
      <c r="I650" s="342"/>
      <c r="J650" s="342"/>
      <c r="K650" s="342"/>
      <c r="L650" s="343"/>
      <c r="M650" s="346"/>
      <c r="N650" s="347"/>
      <c r="O650" s="347"/>
      <c r="P650" s="347"/>
      <c r="Q650" s="347"/>
      <c r="R650" s="347"/>
      <c r="S650" s="347"/>
      <c r="T650" s="347"/>
      <c r="U650" s="347"/>
      <c r="V650" s="347"/>
      <c r="W650" s="347"/>
      <c r="X650" s="347"/>
      <c r="Y650" s="348"/>
      <c r="Z650" s="697"/>
      <c r="AA650" s="698"/>
      <c r="AB650" s="698"/>
      <c r="AC650" s="698"/>
      <c r="AD650" s="341"/>
      <c r="AE650" s="342"/>
      <c r="AF650" s="342"/>
      <c r="AG650" s="342"/>
      <c r="AH650" s="343"/>
      <c r="AI650" s="346"/>
      <c r="AJ650" s="347"/>
      <c r="AK650" s="347"/>
      <c r="AL650" s="347"/>
      <c r="AM650" s="347"/>
      <c r="AN650" s="347"/>
      <c r="AO650" s="347"/>
      <c r="AP650" s="347"/>
      <c r="AQ650" s="347"/>
      <c r="AR650" s="347"/>
      <c r="AS650" s="347"/>
      <c r="AT650" s="347"/>
      <c r="AU650" s="348"/>
      <c r="AV650" s="697"/>
      <c r="AW650" s="698"/>
      <c r="AX650" s="698"/>
      <c r="AY650" s="699"/>
    </row>
    <row r="651" spans="1:51" ht="24.75" customHeight="1">
      <c r="A651" s="224"/>
      <c r="B651" s="313"/>
      <c r="C651" s="314"/>
      <c r="D651" s="314"/>
      <c r="E651" s="314"/>
      <c r="F651" s="314"/>
      <c r="G651" s="315"/>
      <c r="H651" s="341"/>
      <c r="I651" s="342"/>
      <c r="J651" s="342"/>
      <c r="K651" s="342"/>
      <c r="L651" s="343"/>
      <c r="M651" s="346"/>
      <c r="N651" s="347"/>
      <c r="O651" s="347"/>
      <c r="P651" s="347"/>
      <c r="Q651" s="347"/>
      <c r="R651" s="347"/>
      <c r="S651" s="347"/>
      <c r="T651" s="347"/>
      <c r="U651" s="347"/>
      <c r="V651" s="347"/>
      <c r="W651" s="347"/>
      <c r="X651" s="347"/>
      <c r="Y651" s="348"/>
      <c r="Z651" s="697"/>
      <c r="AA651" s="698"/>
      <c r="AB651" s="698"/>
      <c r="AC651" s="698"/>
      <c r="AD651" s="341"/>
      <c r="AE651" s="342"/>
      <c r="AF651" s="342"/>
      <c r="AG651" s="342"/>
      <c r="AH651" s="343"/>
      <c r="AI651" s="346"/>
      <c r="AJ651" s="347"/>
      <c r="AK651" s="347"/>
      <c r="AL651" s="347"/>
      <c r="AM651" s="347"/>
      <c r="AN651" s="347"/>
      <c r="AO651" s="347"/>
      <c r="AP651" s="347"/>
      <c r="AQ651" s="347"/>
      <c r="AR651" s="347"/>
      <c r="AS651" s="347"/>
      <c r="AT651" s="347"/>
      <c r="AU651" s="348"/>
      <c r="AV651" s="697"/>
      <c r="AW651" s="698"/>
      <c r="AX651" s="698"/>
      <c r="AY651" s="699"/>
    </row>
    <row r="652" spans="1:51" ht="24.75" customHeight="1">
      <c r="A652" s="224"/>
      <c r="B652" s="313"/>
      <c r="C652" s="314"/>
      <c r="D652" s="314"/>
      <c r="E652" s="314"/>
      <c r="F652" s="314"/>
      <c r="G652" s="315"/>
      <c r="H652" s="642"/>
      <c r="I652" s="595"/>
      <c r="J652" s="595"/>
      <c r="K652" s="595"/>
      <c r="L652" s="596"/>
      <c r="M652" s="643"/>
      <c r="N652" s="644"/>
      <c r="O652" s="644"/>
      <c r="P652" s="644"/>
      <c r="Q652" s="644"/>
      <c r="R652" s="644"/>
      <c r="S652" s="644"/>
      <c r="T652" s="644"/>
      <c r="U652" s="644"/>
      <c r="V652" s="644"/>
      <c r="W652" s="644"/>
      <c r="X652" s="644"/>
      <c r="Y652" s="645"/>
      <c r="Z652" s="646"/>
      <c r="AA652" s="647"/>
      <c r="AB652" s="647"/>
      <c r="AC652" s="647"/>
      <c r="AD652" s="642"/>
      <c r="AE652" s="595"/>
      <c r="AF652" s="595"/>
      <c r="AG652" s="595"/>
      <c r="AH652" s="596"/>
      <c r="AI652" s="643"/>
      <c r="AJ652" s="644"/>
      <c r="AK652" s="644"/>
      <c r="AL652" s="644"/>
      <c r="AM652" s="644"/>
      <c r="AN652" s="644"/>
      <c r="AO652" s="644"/>
      <c r="AP652" s="644"/>
      <c r="AQ652" s="644"/>
      <c r="AR652" s="644"/>
      <c r="AS652" s="644"/>
      <c r="AT652" s="644"/>
      <c r="AU652" s="645"/>
      <c r="AV652" s="646"/>
      <c r="AW652" s="647"/>
      <c r="AX652" s="647"/>
      <c r="AY652" s="648"/>
    </row>
    <row r="653" spans="1:51" ht="24.75" customHeight="1">
      <c r="A653" s="224"/>
      <c r="B653" s="313"/>
      <c r="C653" s="314"/>
      <c r="D653" s="314"/>
      <c r="E653" s="314"/>
      <c r="F653" s="314"/>
      <c r="G653" s="315"/>
      <c r="H653" s="716" t="s">
        <v>35</v>
      </c>
      <c r="I653" s="368"/>
      <c r="J653" s="368"/>
      <c r="K653" s="368"/>
      <c r="L653" s="368"/>
      <c r="M653" s="717"/>
      <c r="N653" s="718"/>
      <c r="O653" s="718"/>
      <c r="P653" s="718"/>
      <c r="Q653" s="718"/>
      <c r="R653" s="718"/>
      <c r="S653" s="718"/>
      <c r="T653" s="718"/>
      <c r="U653" s="718"/>
      <c r="V653" s="718"/>
      <c r="W653" s="718"/>
      <c r="X653" s="718"/>
      <c r="Y653" s="719"/>
      <c r="Z653" s="639">
        <f>SUM(Z645:AC652)</f>
        <v>0</v>
      </c>
      <c r="AA653" s="640"/>
      <c r="AB653" s="640"/>
      <c r="AC653" s="736"/>
      <c r="AD653" s="716" t="s">
        <v>35</v>
      </c>
      <c r="AE653" s="368"/>
      <c r="AF653" s="368"/>
      <c r="AG653" s="368"/>
      <c r="AH653" s="368"/>
      <c r="AI653" s="717"/>
      <c r="AJ653" s="718"/>
      <c r="AK653" s="718"/>
      <c r="AL653" s="718"/>
      <c r="AM653" s="718"/>
      <c r="AN653" s="718"/>
      <c r="AO653" s="718"/>
      <c r="AP653" s="718"/>
      <c r="AQ653" s="718"/>
      <c r="AR653" s="718"/>
      <c r="AS653" s="718"/>
      <c r="AT653" s="718"/>
      <c r="AU653" s="719"/>
      <c r="AV653" s="639">
        <f>SUM(AV645:AY652)</f>
        <v>0</v>
      </c>
      <c r="AW653" s="640"/>
      <c r="AX653" s="640"/>
      <c r="AY653" s="641"/>
    </row>
    <row r="654" spans="1:51" ht="24.75" customHeight="1">
      <c r="A654" s="224"/>
      <c r="B654" s="313"/>
      <c r="C654" s="314"/>
      <c r="D654" s="314"/>
      <c r="E654" s="314"/>
      <c r="F654" s="314"/>
      <c r="G654" s="315"/>
      <c r="H654" s="721" t="s">
        <v>1580</v>
      </c>
      <c r="I654" s="724"/>
      <c r="J654" s="724"/>
      <c r="K654" s="724"/>
      <c r="L654" s="724"/>
      <c r="M654" s="724"/>
      <c r="N654" s="724"/>
      <c r="O654" s="724"/>
      <c r="P654" s="724"/>
      <c r="Q654" s="724"/>
      <c r="R654" s="724"/>
      <c r="S654" s="724"/>
      <c r="T654" s="724"/>
      <c r="U654" s="724"/>
      <c r="V654" s="724"/>
      <c r="W654" s="724"/>
      <c r="X654" s="724"/>
      <c r="Y654" s="724"/>
      <c r="Z654" s="724"/>
      <c r="AA654" s="724"/>
      <c r="AB654" s="724"/>
      <c r="AC654" s="737"/>
      <c r="AD654" s="721" t="s">
        <v>1581</v>
      </c>
      <c r="AE654" s="724"/>
      <c r="AF654" s="724"/>
      <c r="AG654" s="724"/>
      <c r="AH654" s="724"/>
      <c r="AI654" s="724"/>
      <c r="AJ654" s="724"/>
      <c r="AK654" s="724"/>
      <c r="AL654" s="724"/>
      <c r="AM654" s="724"/>
      <c r="AN654" s="724"/>
      <c r="AO654" s="724"/>
      <c r="AP654" s="724"/>
      <c r="AQ654" s="724"/>
      <c r="AR654" s="724"/>
      <c r="AS654" s="724"/>
      <c r="AT654" s="724"/>
      <c r="AU654" s="724"/>
      <c r="AV654" s="724"/>
      <c r="AW654" s="724"/>
      <c r="AX654" s="724"/>
      <c r="AY654" s="725"/>
    </row>
    <row r="655" spans="1:51" ht="24.75" customHeight="1">
      <c r="A655" s="224"/>
      <c r="B655" s="313"/>
      <c r="C655" s="314"/>
      <c r="D655" s="314"/>
      <c r="E655" s="314"/>
      <c r="F655" s="314"/>
      <c r="G655" s="315"/>
      <c r="H655" s="726" t="s">
        <v>60</v>
      </c>
      <c r="I655" s="519"/>
      <c r="J655" s="519"/>
      <c r="K655" s="519"/>
      <c r="L655" s="519"/>
      <c r="M655" s="329" t="s">
        <v>143</v>
      </c>
      <c r="N655" s="290"/>
      <c r="O655" s="290"/>
      <c r="P655" s="290"/>
      <c r="Q655" s="290"/>
      <c r="R655" s="290"/>
      <c r="S655" s="290"/>
      <c r="T655" s="290"/>
      <c r="U655" s="290"/>
      <c r="V655" s="290"/>
      <c r="W655" s="290"/>
      <c r="X655" s="290"/>
      <c r="Y655" s="731"/>
      <c r="Z655" s="323" t="s">
        <v>144</v>
      </c>
      <c r="AA655" s="732"/>
      <c r="AB655" s="732"/>
      <c r="AC655" s="738"/>
      <c r="AD655" s="726" t="s">
        <v>60</v>
      </c>
      <c r="AE655" s="519"/>
      <c r="AF655" s="519"/>
      <c r="AG655" s="519"/>
      <c r="AH655" s="519"/>
      <c r="AI655" s="329" t="s">
        <v>143</v>
      </c>
      <c r="AJ655" s="290"/>
      <c r="AK655" s="290"/>
      <c r="AL655" s="290"/>
      <c r="AM655" s="290"/>
      <c r="AN655" s="290"/>
      <c r="AO655" s="290"/>
      <c r="AP655" s="290"/>
      <c r="AQ655" s="290"/>
      <c r="AR655" s="290"/>
      <c r="AS655" s="290"/>
      <c r="AT655" s="290"/>
      <c r="AU655" s="731"/>
      <c r="AV655" s="323" t="s">
        <v>144</v>
      </c>
      <c r="AW655" s="732"/>
      <c r="AX655" s="732"/>
      <c r="AY655" s="733"/>
    </row>
    <row r="656" spans="1:51" ht="24.75" customHeight="1">
      <c r="A656" s="224"/>
      <c r="B656" s="313"/>
      <c r="C656" s="314"/>
      <c r="D656" s="314"/>
      <c r="E656" s="314"/>
      <c r="F656" s="314"/>
      <c r="G656" s="315"/>
      <c r="H656" s="703"/>
      <c r="I656" s="600"/>
      <c r="J656" s="600"/>
      <c r="K656" s="600"/>
      <c r="L656" s="601"/>
      <c r="M656" s="704"/>
      <c r="N656" s="734"/>
      <c r="O656" s="734"/>
      <c r="P656" s="734"/>
      <c r="Q656" s="734"/>
      <c r="R656" s="734"/>
      <c r="S656" s="734"/>
      <c r="T656" s="734"/>
      <c r="U656" s="734"/>
      <c r="V656" s="734"/>
      <c r="W656" s="734"/>
      <c r="X656" s="734"/>
      <c r="Y656" s="735"/>
      <c r="Z656" s="694"/>
      <c r="AA656" s="695"/>
      <c r="AB656" s="695"/>
      <c r="AC656" s="739"/>
      <c r="AD656" s="703"/>
      <c r="AE656" s="600"/>
      <c r="AF656" s="600"/>
      <c r="AG656" s="600"/>
      <c r="AH656" s="601"/>
      <c r="AI656" s="704"/>
      <c r="AJ656" s="734"/>
      <c r="AK656" s="734"/>
      <c r="AL656" s="734"/>
      <c r="AM656" s="734"/>
      <c r="AN656" s="734"/>
      <c r="AO656" s="734"/>
      <c r="AP656" s="734"/>
      <c r="AQ656" s="734"/>
      <c r="AR656" s="734"/>
      <c r="AS656" s="734"/>
      <c r="AT656" s="734"/>
      <c r="AU656" s="735"/>
      <c r="AV656" s="694"/>
      <c r="AW656" s="695"/>
      <c r="AX656" s="695"/>
      <c r="AY656" s="696"/>
    </row>
    <row r="657" spans="1:51" ht="24.75" customHeight="1">
      <c r="A657" s="224"/>
      <c r="B657" s="313"/>
      <c r="C657" s="314"/>
      <c r="D657" s="314"/>
      <c r="E657" s="314"/>
      <c r="F657" s="314"/>
      <c r="G657" s="315"/>
      <c r="H657" s="341"/>
      <c r="I657" s="342"/>
      <c r="J657" s="342"/>
      <c r="K657" s="342"/>
      <c r="L657" s="343"/>
      <c r="M657" s="346"/>
      <c r="N657" s="347"/>
      <c r="O657" s="347"/>
      <c r="P657" s="347"/>
      <c r="Q657" s="347"/>
      <c r="R657" s="347"/>
      <c r="S657" s="347"/>
      <c r="T657" s="347"/>
      <c r="U657" s="347"/>
      <c r="V657" s="347"/>
      <c r="W657" s="347"/>
      <c r="X657" s="347"/>
      <c r="Y657" s="348"/>
      <c r="Z657" s="697"/>
      <c r="AA657" s="698"/>
      <c r="AB657" s="698"/>
      <c r="AC657" s="720"/>
      <c r="AD657" s="341"/>
      <c r="AE657" s="342"/>
      <c r="AF657" s="342"/>
      <c r="AG657" s="342"/>
      <c r="AH657" s="343"/>
      <c r="AI657" s="346"/>
      <c r="AJ657" s="347"/>
      <c r="AK657" s="347"/>
      <c r="AL657" s="347"/>
      <c r="AM657" s="347"/>
      <c r="AN657" s="347"/>
      <c r="AO657" s="347"/>
      <c r="AP657" s="347"/>
      <c r="AQ657" s="347"/>
      <c r="AR657" s="347"/>
      <c r="AS657" s="347"/>
      <c r="AT657" s="347"/>
      <c r="AU657" s="348"/>
      <c r="AV657" s="697"/>
      <c r="AW657" s="698"/>
      <c r="AX657" s="698"/>
      <c r="AY657" s="699"/>
    </row>
    <row r="658" spans="1:51" ht="24.75" customHeight="1">
      <c r="A658" s="224"/>
      <c r="B658" s="313"/>
      <c r="C658" s="314"/>
      <c r="D658" s="314"/>
      <c r="E658" s="314"/>
      <c r="F658" s="314"/>
      <c r="G658" s="315"/>
      <c r="H658" s="341"/>
      <c r="I658" s="342"/>
      <c r="J658" s="342"/>
      <c r="K658" s="342"/>
      <c r="L658" s="343"/>
      <c r="M658" s="346"/>
      <c r="N658" s="347"/>
      <c r="O658" s="347"/>
      <c r="P658" s="347"/>
      <c r="Q658" s="347"/>
      <c r="R658" s="347"/>
      <c r="S658" s="347"/>
      <c r="T658" s="347"/>
      <c r="U658" s="347"/>
      <c r="V658" s="347"/>
      <c r="W658" s="347"/>
      <c r="X658" s="347"/>
      <c r="Y658" s="348"/>
      <c r="Z658" s="697"/>
      <c r="AA658" s="698"/>
      <c r="AB658" s="698"/>
      <c r="AC658" s="720"/>
      <c r="AD658" s="341"/>
      <c r="AE658" s="342"/>
      <c r="AF658" s="342"/>
      <c r="AG658" s="342"/>
      <c r="AH658" s="343"/>
      <c r="AI658" s="346"/>
      <c r="AJ658" s="347"/>
      <c r="AK658" s="347"/>
      <c r="AL658" s="347"/>
      <c r="AM658" s="347"/>
      <c r="AN658" s="347"/>
      <c r="AO658" s="347"/>
      <c r="AP658" s="347"/>
      <c r="AQ658" s="347"/>
      <c r="AR658" s="347"/>
      <c r="AS658" s="347"/>
      <c r="AT658" s="347"/>
      <c r="AU658" s="348"/>
      <c r="AV658" s="697"/>
      <c r="AW658" s="698"/>
      <c r="AX658" s="698"/>
      <c r="AY658" s="699"/>
    </row>
    <row r="659" spans="1:51" ht="24.75" customHeight="1">
      <c r="A659" s="224"/>
      <c r="B659" s="313"/>
      <c r="C659" s="314"/>
      <c r="D659" s="314"/>
      <c r="E659" s="314"/>
      <c r="F659" s="314"/>
      <c r="G659" s="315"/>
      <c r="H659" s="341"/>
      <c r="I659" s="342"/>
      <c r="J659" s="342"/>
      <c r="K659" s="342"/>
      <c r="L659" s="343"/>
      <c r="M659" s="346"/>
      <c r="N659" s="347"/>
      <c r="O659" s="347"/>
      <c r="P659" s="347"/>
      <c r="Q659" s="347"/>
      <c r="R659" s="347"/>
      <c r="S659" s="347"/>
      <c r="T659" s="347"/>
      <c r="U659" s="347"/>
      <c r="V659" s="347"/>
      <c r="W659" s="347"/>
      <c r="X659" s="347"/>
      <c r="Y659" s="348"/>
      <c r="Z659" s="697"/>
      <c r="AA659" s="698"/>
      <c r="AB659" s="698"/>
      <c r="AC659" s="720"/>
      <c r="AD659" s="341"/>
      <c r="AE659" s="342"/>
      <c r="AF659" s="342"/>
      <c r="AG659" s="342"/>
      <c r="AH659" s="343"/>
      <c r="AI659" s="346"/>
      <c r="AJ659" s="347"/>
      <c r="AK659" s="347"/>
      <c r="AL659" s="347"/>
      <c r="AM659" s="347"/>
      <c r="AN659" s="347"/>
      <c r="AO659" s="347"/>
      <c r="AP659" s="347"/>
      <c r="AQ659" s="347"/>
      <c r="AR659" s="347"/>
      <c r="AS659" s="347"/>
      <c r="AT659" s="347"/>
      <c r="AU659" s="348"/>
      <c r="AV659" s="697"/>
      <c r="AW659" s="698"/>
      <c r="AX659" s="698"/>
      <c r="AY659" s="699"/>
    </row>
    <row r="660" spans="1:51" ht="24.75" customHeight="1">
      <c r="A660" s="224"/>
      <c r="B660" s="313"/>
      <c r="C660" s="314"/>
      <c r="D660" s="314"/>
      <c r="E660" s="314"/>
      <c r="F660" s="314"/>
      <c r="G660" s="315"/>
      <c r="H660" s="341"/>
      <c r="I660" s="342"/>
      <c r="J660" s="342"/>
      <c r="K660" s="342"/>
      <c r="L660" s="343"/>
      <c r="M660" s="346"/>
      <c r="N660" s="347"/>
      <c r="O660" s="347"/>
      <c r="P660" s="347"/>
      <c r="Q660" s="347"/>
      <c r="R660" s="347"/>
      <c r="S660" s="347"/>
      <c r="T660" s="347"/>
      <c r="U660" s="347"/>
      <c r="V660" s="347"/>
      <c r="W660" s="347"/>
      <c r="X660" s="347"/>
      <c r="Y660" s="348"/>
      <c r="Z660" s="697"/>
      <c r="AA660" s="698"/>
      <c r="AB660" s="698"/>
      <c r="AC660" s="698"/>
      <c r="AD660" s="341"/>
      <c r="AE660" s="342"/>
      <c r="AF660" s="342"/>
      <c r="AG660" s="342"/>
      <c r="AH660" s="343"/>
      <c r="AI660" s="346"/>
      <c r="AJ660" s="347"/>
      <c r="AK660" s="347"/>
      <c r="AL660" s="347"/>
      <c r="AM660" s="347"/>
      <c r="AN660" s="347"/>
      <c r="AO660" s="347"/>
      <c r="AP660" s="347"/>
      <c r="AQ660" s="347"/>
      <c r="AR660" s="347"/>
      <c r="AS660" s="347"/>
      <c r="AT660" s="347"/>
      <c r="AU660" s="348"/>
      <c r="AV660" s="697"/>
      <c r="AW660" s="698"/>
      <c r="AX660" s="698"/>
      <c r="AY660" s="699"/>
    </row>
    <row r="661" spans="1:51" ht="24.75" customHeight="1">
      <c r="A661" s="224"/>
      <c r="B661" s="313"/>
      <c r="C661" s="314"/>
      <c r="D661" s="314"/>
      <c r="E661" s="314"/>
      <c r="F661" s="314"/>
      <c r="G661" s="315"/>
      <c r="H661" s="341"/>
      <c r="I661" s="342"/>
      <c r="J661" s="342"/>
      <c r="K661" s="342"/>
      <c r="L661" s="343"/>
      <c r="M661" s="346"/>
      <c r="N661" s="347"/>
      <c r="O661" s="347"/>
      <c r="P661" s="347"/>
      <c r="Q661" s="347"/>
      <c r="R661" s="347"/>
      <c r="S661" s="347"/>
      <c r="T661" s="347"/>
      <c r="U661" s="347"/>
      <c r="V661" s="347"/>
      <c r="W661" s="347"/>
      <c r="X661" s="347"/>
      <c r="Y661" s="348"/>
      <c r="Z661" s="697"/>
      <c r="AA661" s="698"/>
      <c r="AB661" s="698"/>
      <c r="AC661" s="698"/>
      <c r="AD661" s="341"/>
      <c r="AE661" s="342"/>
      <c r="AF661" s="342"/>
      <c r="AG661" s="342"/>
      <c r="AH661" s="343"/>
      <c r="AI661" s="346"/>
      <c r="AJ661" s="347"/>
      <c r="AK661" s="347"/>
      <c r="AL661" s="347"/>
      <c r="AM661" s="347"/>
      <c r="AN661" s="347"/>
      <c r="AO661" s="347"/>
      <c r="AP661" s="347"/>
      <c r="AQ661" s="347"/>
      <c r="AR661" s="347"/>
      <c r="AS661" s="347"/>
      <c r="AT661" s="347"/>
      <c r="AU661" s="348"/>
      <c r="AV661" s="697"/>
      <c r="AW661" s="698"/>
      <c r="AX661" s="698"/>
      <c r="AY661" s="699"/>
    </row>
    <row r="662" spans="1:51" ht="24.75" customHeight="1">
      <c r="A662" s="224"/>
      <c r="B662" s="313"/>
      <c r="C662" s="314"/>
      <c r="D662" s="314"/>
      <c r="E662" s="314"/>
      <c r="F662" s="314"/>
      <c r="G662" s="315"/>
      <c r="H662" s="341"/>
      <c r="I662" s="342"/>
      <c r="J662" s="342"/>
      <c r="K662" s="342"/>
      <c r="L662" s="343"/>
      <c r="M662" s="346"/>
      <c r="N662" s="347"/>
      <c r="O662" s="347"/>
      <c r="P662" s="347"/>
      <c r="Q662" s="347"/>
      <c r="R662" s="347"/>
      <c r="S662" s="347"/>
      <c r="T662" s="347"/>
      <c r="U662" s="347"/>
      <c r="V662" s="347"/>
      <c r="W662" s="347"/>
      <c r="X662" s="347"/>
      <c r="Y662" s="348"/>
      <c r="Z662" s="697"/>
      <c r="AA662" s="698"/>
      <c r="AB662" s="698"/>
      <c r="AC662" s="698"/>
      <c r="AD662" s="341"/>
      <c r="AE662" s="342"/>
      <c r="AF662" s="342"/>
      <c r="AG662" s="342"/>
      <c r="AH662" s="343"/>
      <c r="AI662" s="346"/>
      <c r="AJ662" s="347"/>
      <c r="AK662" s="347"/>
      <c r="AL662" s="347"/>
      <c r="AM662" s="347"/>
      <c r="AN662" s="347"/>
      <c r="AO662" s="347"/>
      <c r="AP662" s="347"/>
      <c r="AQ662" s="347"/>
      <c r="AR662" s="347"/>
      <c r="AS662" s="347"/>
      <c r="AT662" s="347"/>
      <c r="AU662" s="348"/>
      <c r="AV662" s="697"/>
      <c r="AW662" s="698"/>
      <c r="AX662" s="698"/>
      <c r="AY662" s="699"/>
    </row>
    <row r="663" spans="1:51" ht="24.75" customHeight="1">
      <c r="A663" s="224"/>
      <c r="B663" s="313"/>
      <c r="C663" s="314"/>
      <c r="D663" s="314"/>
      <c r="E663" s="314"/>
      <c r="F663" s="314"/>
      <c r="G663" s="315"/>
      <c r="H663" s="642"/>
      <c r="I663" s="595"/>
      <c r="J663" s="595"/>
      <c r="K663" s="595"/>
      <c r="L663" s="596"/>
      <c r="M663" s="643"/>
      <c r="N663" s="644"/>
      <c r="O663" s="644"/>
      <c r="P663" s="644"/>
      <c r="Q663" s="644"/>
      <c r="R663" s="644"/>
      <c r="S663" s="644"/>
      <c r="T663" s="644"/>
      <c r="U663" s="644"/>
      <c r="V663" s="644"/>
      <c r="W663" s="644"/>
      <c r="X663" s="644"/>
      <c r="Y663" s="645"/>
      <c r="Z663" s="646"/>
      <c r="AA663" s="647"/>
      <c r="AB663" s="647"/>
      <c r="AC663" s="647"/>
      <c r="AD663" s="642"/>
      <c r="AE663" s="595"/>
      <c r="AF663" s="595"/>
      <c r="AG663" s="595"/>
      <c r="AH663" s="596"/>
      <c r="AI663" s="643"/>
      <c r="AJ663" s="644"/>
      <c r="AK663" s="644"/>
      <c r="AL663" s="644"/>
      <c r="AM663" s="644"/>
      <c r="AN663" s="644"/>
      <c r="AO663" s="644"/>
      <c r="AP663" s="644"/>
      <c r="AQ663" s="644"/>
      <c r="AR663" s="644"/>
      <c r="AS663" s="644"/>
      <c r="AT663" s="644"/>
      <c r="AU663" s="645"/>
      <c r="AV663" s="646"/>
      <c r="AW663" s="647"/>
      <c r="AX663" s="647"/>
      <c r="AY663" s="648"/>
    </row>
    <row r="664" spans="1:51" ht="24.75" customHeight="1" thickBot="1">
      <c r="A664" s="224"/>
      <c r="B664" s="316"/>
      <c r="C664" s="317"/>
      <c r="D664" s="317"/>
      <c r="E664" s="317"/>
      <c r="F664" s="317"/>
      <c r="G664" s="318"/>
      <c r="H664" s="740" t="s">
        <v>35</v>
      </c>
      <c r="I664" s="741"/>
      <c r="J664" s="741"/>
      <c r="K664" s="741"/>
      <c r="L664" s="741"/>
      <c r="M664" s="742"/>
      <c r="N664" s="743"/>
      <c r="O664" s="743"/>
      <c r="P664" s="743"/>
      <c r="Q664" s="743"/>
      <c r="R664" s="743"/>
      <c r="S664" s="743"/>
      <c r="T664" s="743"/>
      <c r="U664" s="743"/>
      <c r="V664" s="743"/>
      <c r="W664" s="743"/>
      <c r="X664" s="743"/>
      <c r="Y664" s="744"/>
      <c r="Z664" s="745">
        <f>SUM(Z656:AC663)</f>
        <v>0</v>
      </c>
      <c r="AA664" s="746"/>
      <c r="AB664" s="746"/>
      <c r="AC664" s="747"/>
      <c r="AD664" s="740" t="s">
        <v>35</v>
      </c>
      <c r="AE664" s="741"/>
      <c r="AF664" s="741"/>
      <c r="AG664" s="741"/>
      <c r="AH664" s="741"/>
      <c r="AI664" s="742"/>
      <c r="AJ664" s="743"/>
      <c r="AK664" s="743"/>
      <c r="AL664" s="743"/>
      <c r="AM664" s="743"/>
      <c r="AN664" s="743"/>
      <c r="AO664" s="743"/>
      <c r="AP664" s="743"/>
      <c r="AQ664" s="743"/>
      <c r="AR664" s="743"/>
      <c r="AS664" s="743"/>
      <c r="AT664" s="743"/>
      <c r="AU664" s="744"/>
      <c r="AV664" s="745">
        <f>SUM(AV656:AY663)</f>
        <v>0</v>
      </c>
      <c r="AW664" s="746"/>
      <c r="AX664" s="746"/>
      <c r="AY664" s="748"/>
    </row>
    <row r="665" spans="1:51">
      <c r="A665" s="224"/>
      <c r="B665" s="224"/>
      <c r="C665" s="224"/>
      <c r="D665" s="224"/>
      <c r="E665" s="224"/>
      <c r="F665" s="224"/>
      <c r="G665" s="224"/>
      <c r="H665" s="224"/>
      <c r="I665" s="224"/>
      <c r="J665" s="224"/>
      <c r="K665" s="224"/>
      <c r="L665" s="224"/>
      <c r="M665" s="224"/>
      <c r="N665" s="224"/>
      <c r="O665" s="224"/>
      <c r="P665" s="224"/>
      <c r="Q665" s="224"/>
      <c r="R665" s="224"/>
      <c r="S665" s="224"/>
      <c r="T665" s="224"/>
      <c r="U665" s="224"/>
      <c r="V665" s="224"/>
      <c r="W665" s="224"/>
      <c r="X665" s="224"/>
      <c r="Y665" s="224"/>
      <c r="Z665" s="224"/>
      <c r="AA665" s="224"/>
      <c r="AB665" s="224"/>
      <c r="AC665" s="224"/>
      <c r="AD665" s="224"/>
      <c r="AE665" s="224"/>
      <c r="AF665" s="224"/>
      <c r="AG665" s="224"/>
      <c r="AH665" s="224"/>
      <c r="AI665" s="224"/>
      <c r="AJ665" s="224"/>
      <c r="AK665" s="224"/>
      <c r="AL665" s="224"/>
      <c r="AM665" s="224"/>
      <c r="AN665" s="224"/>
      <c r="AO665" s="224"/>
      <c r="AP665" s="224"/>
      <c r="AQ665" s="224"/>
      <c r="AR665" s="224"/>
      <c r="AS665" s="224"/>
      <c r="AT665" s="224"/>
      <c r="AU665" s="224"/>
      <c r="AV665" s="224"/>
      <c r="AW665" s="224"/>
      <c r="AX665" s="224"/>
      <c r="AY665" s="224"/>
    </row>
    <row r="666" spans="1:51" ht="23.25" customHeight="1">
      <c r="A666" s="224"/>
      <c r="B666" s="53" t="s">
        <v>121</v>
      </c>
      <c r="C666" s="53"/>
      <c r="D666" s="53"/>
      <c r="E666" s="222"/>
      <c r="F666" s="222"/>
      <c r="G666" s="308" t="s">
        <v>355</v>
      </c>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c r="AJ666" s="308"/>
      <c r="AK666" s="308"/>
      <c r="AL666" s="308"/>
      <c r="AM666" s="308"/>
      <c r="AN666" s="308"/>
      <c r="AO666" s="308"/>
      <c r="AP666" s="308"/>
      <c r="AQ666" s="308"/>
      <c r="AR666" s="308"/>
      <c r="AS666" s="308"/>
      <c r="AT666" s="308"/>
      <c r="AU666" s="308"/>
      <c r="AV666" s="308"/>
      <c r="AW666" s="308"/>
      <c r="AX666" s="308"/>
      <c r="AY666" s="222"/>
    </row>
    <row r="667" spans="1:51" ht="14.25">
      <c r="A667" s="224"/>
      <c r="B667" s="224"/>
      <c r="C667" s="55" t="s">
        <v>156</v>
      </c>
      <c r="D667" s="224"/>
      <c r="E667" s="224"/>
      <c r="F667" s="224"/>
      <c r="G667" s="224"/>
      <c r="H667" s="224"/>
      <c r="I667" s="224"/>
      <c r="J667" s="224"/>
      <c r="K667" s="224"/>
      <c r="L667" s="224"/>
      <c r="M667" s="224"/>
      <c r="N667" s="224"/>
      <c r="O667" s="224"/>
      <c r="P667" s="224"/>
      <c r="Q667" s="224"/>
      <c r="R667" s="224"/>
      <c r="S667" s="224"/>
      <c r="T667" s="224"/>
      <c r="U667" s="224"/>
      <c r="V667" s="224"/>
      <c r="W667" s="224"/>
      <c r="X667" s="224"/>
      <c r="Y667" s="224"/>
      <c r="Z667" s="224"/>
      <c r="AA667" s="224"/>
      <c r="AB667" s="224"/>
      <c r="AC667" s="224"/>
      <c r="AD667" s="224"/>
      <c r="AE667" s="224"/>
      <c r="AF667" s="224"/>
      <c r="AG667" s="224"/>
      <c r="AH667" s="224"/>
      <c r="AI667" s="224"/>
      <c r="AJ667" s="224"/>
      <c r="AK667" s="224"/>
      <c r="AL667" s="224"/>
      <c r="AM667" s="224"/>
      <c r="AN667" s="224"/>
      <c r="AO667" s="224"/>
      <c r="AP667" s="224"/>
      <c r="AQ667" s="224"/>
      <c r="AR667" s="224"/>
      <c r="AS667" s="224"/>
      <c r="AT667" s="224"/>
      <c r="AU667" s="224"/>
      <c r="AV667" s="224"/>
      <c r="AW667" s="224"/>
      <c r="AX667" s="224"/>
      <c r="AY667" s="224"/>
    </row>
    <row r="668" spans="1:51">
      <c r="A668" s="224"/>
      <c r="B668" s="224"/>
      <c r="C668" s="224" t="s">
        <v>354</v>
      </c>
      <c r="D668" s="224"/>
      <c r="E668" s="224"/>
      <c r="F668" s="224"/>
      <c r="G668" s="224"/>
      <c r="H668" s="224"/>
      <c r="I668" s="224"/>
      <c r="J668" s="224"/>
      <c r="K668" s="224"/>
      <c r="L668" s="224"/>
      <c r="M668" s="224"/>
      <c r="N668" s="224"/>
      <c r="O668" s="224"/>
      <c r="P668" s="224"/>
      <c r="Q668" s="224"/>
      <c r="R668" s="224"/>
      <c r="S668" s="224"/>
      <c r="T668" s="224"/>
      <c r="U668" s="224"/>
      <c r="V668" s="224"/>
      <c r="W668" s="224"/>
      <c r="X668" s="224"/>
      <c r="Y668" s="224"/>
      <c r="Z668" s="224"/>
      <c r="AA668" s="224"/>
      <c r="AB668" s="224"/>
      <c r="AC668" s="224"/>
      <c r="AD668" s="224"/>
      <c r="AE668" s="224"/>
      <c r="AF668" s="224"/>
      <c r="AG668" s="224"/>
      <c r="AH668" s="224"/>
      <c r="AI668" s="224"/>
      <c r="AJ668" s="224"/>
      <c r="AK668" s="224"/>
      <c r="AL668" s="224"/>
      <c r="AM668" s="224"/>
      <c r="AN668" s="224"/>
      <c r="AO668" s="224"/>
      <c r="AP668" s="224"/>
      <c r="AQ668" s="224"/>
      <c r="AR668" s="224"/>
      <c r="AS668" s="224"/>
      <c r="AT668" s="224"/>
      <c r="AU668" s="224"/>
      <c r="AV668" s="224"/>
      <c r="AW668" s="224"/>
      <c r="AX668" s="224"/>
      <c r="AY668" s="224"/>
    </row>
    <row r="669" spans="1:51" ht="34.5" customHeight="1">
      <c r="A669" s="224"/>
      <c r="B669" s="264"/>
      <c r="C669" s="264"/>
      <c r="D669" s="269" t="s">
        <v>157</v>
      </c>
      <c r="E669" s="269"/>
      <c r="F669" s="269"/>
      <c r="G669" s="269"/>
      <c r="H669" s="269"/>
      <c r="I669" s="269"/>
      <c r="J669" s="269"/>
      <c r="K669" s="269"/>
      <c r="L669" s="269"/>
      <c r="M669" s="269"/>
      <c r="N669" s="269" t="s">
        <v>158</v>
      </c>
      <c r="O669" s="269"/>
      <c r="P669" s="269"/>
      <c r="Q669" s="269"/>
      <c r="R669" s="269"/>
      <c r="S669" s="269"/>
      <c r="T669" s="269"/>
      <c r="U669" s="269"/>
      <c r="V669" s="269"/>
      <c r="W669" s="269"/>
      <c r="X669" s="269"/>
      <c r="Y669" s="269"/>
      <c r="Z669" s="269"/>
      <c r="AA669" s="269"/>
      <c r="AB669" s="269"/>
      <c r="AC669" s="269"/>
      <c r="AD669" s="269"/>
      <c r="AE669" s="269"/>
      <c r="AF669" s="269"/>
      <c r="AG669" s="269"/>
      <c r="AH669" s="269"/>
      <c r="AI669" s="269"/>
      <c r="AJ669" s="269"/>
      <c r="AK669" s="269"/>
      <c r="AL669" s="297" t="s">
        <v>159</v>
      </c>
      <c r="AM669" s="269"/>
      <c r="AN669" s="269"/>
      <c r="AO669" s="269"/>
      <c r="AP669" s="269"/>
      <c r="AQ669" s="269"/>
      <c r="AR669" s="269" t="s">
        <v>160</v>
      </c>
      <c r="AS669" s="269"/>
      <c r="AT669" s="269"/>
      <c r="AU669" s="269"/>
      <c r="AV669" s="269" t="s">
        <v>161</v>
      </c>
      <c r="AW669" s="269"/>
      <c r="AX669" s="269"/>
      <c r="AY669" s="224"/>
    </row>
    <row r="670" spans="1:51" ht="24" customHeight="1">
      <c r="A670" s="224"/>
      <c r="B670" s="264">
        <v>1</v>
      </c>
      <c r="C670" s="264">
        <v>1</v>
      </c>
      <c r="D670" s="1328" t="s">
        <v>353</v>
      </c>
      <c r="E670" s="1328"/>
      <c r="F670" s="1328"/>
      <c r="G670" s="1328"/>
      <c r="H670" s="1328"/>
      <c r="I670" s="1328"/>
      <c r="J670" s="1328"/>
      <c r="K670" s="1328"/>
      <c r="L670" s="1328"/>
      <c r="M670" s="1328"/>
      <c r="N670" s="1328" t="s">
        <v>344</v>
      </c>
      <c r="O670" s="1328"/>
      <c r="P670" s="1328"/>
      <c r="Q670" s="1328"/>
      <c r="R670" s="1328"/>
      <c r="S670" s="1328"/>
      <c r="T670" s="1328"/>
      <c r="U670" s="1328"/>
      <c r="V670" s="1328"/>
      <c r="W670" s="1328"/>
      <c r="X670" s="1328"/>
      <c r="Y670" s="1328"/>
      <c r="Z670" s="1328"/>
      <c r="AA670" s="1328"/>
      <c r="AB670" s="1328"/>
      <c r="AC670" s="1328"/>
      <c r="AD670" s="1328"/>
      <c r="AE670" s="1328"/>
      <c r="AF670" s="1328"/>
      <c r="AG670" s="1328"/>
      <c r="AH670" s="1328"/>
      <c r="AI670" s="1328"/>
      <c r="AJ670" s="1328"/>
      <c r="AK670" s="1328"/>
      <c r="AL670" s="267">
        <v>0.3</v>
      </c>
      <c r="AM670" s="266"/>
      <c r="AN670" s="266"/>
      <c r="AO670" s="266"/>
      <c r="AP670" s="266"/>
      <c r="AQ670" s="266"/>
      <c r="AR670" s="470" t="s">
        <v>322</v>
      </c>
      <c r="AS670" s="470"/>
      <c r="AT670" s="470"/>
      <c r="AU670" s="470"/>
      <c r="AV670" s="470" t="s">
        <v>322</v>
      </c>
      <c r="AW670" s="470"/>
      <c r="AX670" s="470"/>
      <c r="AY670" s="224"/>
    </row>
    <row r="671" spans="1:51" ht="24" customHeight="1">
      <c r="A671" s="224"/>
      <c r="B671" s="264">
        <v>2</v>
      </c>
      <c r="C671" s="264">
        <v>1</v>
      </c>
      <c r="D671" s="1328" t="s">
        <v>352</v>
      </c>
      <c r="E671" s="1328"/>
      <c r="F671" s="1328"/>
      <c r="G671" s="1328"/>
      <c r="H671" s="1328"/>
      <c r="I671" s="1328"/>
      <c r="J671" s="1328"/>
      <c r="K671" s="1328"/>
      <c r="L671" s="1328"/>
      <c r="M671" s="1328"/>
      <c r="N671" s="1328" t="s">
        <v>344</v>
      </c>
      <c r="O671" s="1328"/>
      <c r="P671" s="1328"/>
      <c r="Q671" s="1328"/>
      <c r="R671" s="1328"/>
      <c r="S671" s="1328"/>
      <c r="T671" s="1328"/>
      <c r="U671" s="1328"/>
      <c r="V671" s="1328"/>
      <c r="W671" s="1328"/>
      <c r="X671" s="1328"/>
      <c r="Y671" s="1328"/>
      <c r="Z671" s="1328"/>
      <c r="AA671" s="1328"/>
      <c r="AB671" s="1328"/>
      <c r="AC671" s="1328"/>
      <c r="AD671" s="1328"/>
      <c r="AE671" s="1328"/>
      <c r="AF671" s="1328"/>
      <c r="AG671" s="1328"/>
      <c r="AH671" s="1328"/>
      <c r="AI671" s="1328"/>
      <c r="AJ671" s="1328"/>
      <c r="AK671" s="1328"/>
      <c r="AL671" s="267">
        <v>0.3</v>
      </c>
      <c r="AM671" s="266"/>
      <c r="AN671" s="266"/>
      <c r="AO671" s="266"/>
      <c r="AP671" s="266"/>
      <c r="AQ671" s="266"/>
      <c r="AR671" s="470" t="s">
        <v>322</v>
      </c>
      <c r="AS671" s="470"/>
      <c r="AT671" s="470"/>
      <c r="AU671" s="470"/>
      <c r="AV671" s="470" t="s">
        <v>322</v>
      </c>
      <c r="AW671" s="470"/>
      <c r="AX671" s="470"/>
      <c r="AY671" s="224"/>
    </row>
    <row r="672" spans="1:51" ht="24" customHeight="1">
      <c r="A672" s="224"/>
      <c r="B672" s="264">
        <v>3</v>
      </c>
      <c r="C672" s="264">
        <v>1</v>
      </c>
      <c r="D672" s="266" t="s">
        <v>351</v>
      </c>
      <c r="E672" s="266"/>
      <c r="F672" s="266"/>
      <c r="G672" s="266"/>
      <c r="H672" s="266"/>
      <c r="I672" s="266"/>
      <c r="J672" s="266"/>
      <c r="K672" s="266"/>
      <c r="L672" s="266"/>
      <c r="M672" s="266"/>
      <c r="N672" s="1328" t="s">
        <v>344</v>
      </c>
      <c r="O672" s="1328"/>
      <c r="P672" s="1328"/>
      <c r="Q672" s="1328"/>
      <c r="R672" s="1328"/>
      <c r="S672" s="1328"/>
      <c r="T672" s="1328"/>
      <c r="U672" s="1328"/>
      <c r="V672" s="1328"/>
      <c r="W672" s="1328"/>
      <c r="X672" s="1328"/>
      <c r="Y672" s="1328"/>
      <c r="Z672" s="1328"/>
      <c r="AA672" s="1328"/>
      <c r="AB672" s="1328"/>
      <c r="AC672" s="1328"/>
      <c r="AD672" s="1328"/>
      <c r="AE672" s="1328"/>
      <c r="AF672" s="1328"/>
      <c r="AG672" s="1328"/>
      <c r="AH672" s="1328"/>
      <c r="AI672" s="1328"/>
      <c r="AJ672" s="1328"/>
      <c r="AK672" s="1328"/>
      <c r="AL672" s="267">
        <v>0.3</v>
      </c>
      <c r="AM672" s="266"/>
      <c r="AN672" s="266"/>
      <c r="AO672" s="266"/>
      <c r="AP672" s="266"/>
      <c r="AQ672" s="266"/>
      <c r="AR672" s="470" t="s">
        <v>322</v>
      </c>
      <c r="AS672" s="470"/>
      <c r="AT672" s="470"/>
      <c r="AU672" s="470"/>
      <c r="AV672" s="470" t="s">
        <v>322</v>
      </c>
      <c r="AW672" s="470"/>
      <c r="AX672" s="470"/>
      <c r="AY672" s="224"/>
    </row>
    <row r="673" spans="1:51" ht="24" customHeight="1">
      <c r="A673" s="224"/>
      <c r="B673" s="264">
        <v>4</v>
      </c>
      <c r="C673" s="264">
        <v>1</v>
      </c>
      <c r="D673" s="266" t="s">
        <v>350</v>
      </c>
      <c r="E673" s="266"/>
      <c r="F673" s="266"/>
      <c r="G673" s="266"/>
      <c r="H673" s="266"/>
      <c r="I673" s="266"/>
      <c r="J673" s="266"/>
      <c r="K673" s="266"/>
      <c r="L673" s="266"/>
      <c r="M673" s="266"/>
      <c r="N673" s="1328" t="s">
        <v>344</v>
      </c>
      <c r="O673" s="1328"/>
      <c r="P673" s="1328"/>
      <c r="Q673" s="1328"/>
      <c r="R673" s="1328"/>
      <c r="S673" s="1328"/>
      <c r="T673" s="1328"/>
      <c r="U673" s="1328"/>
      <c r="V673" s="1328"/>
      <c r="W673" s="1328"/>
      <c r="X673" s="1328"/>
      <c r="Y673" s="1328"/>
      <c r="Z673" s="1328"/>
      <c r="AA673" s="1328"/>
      <c r="AB673" s="1328"/>
      <c r="AC673" s="1328"/>
      <c r="AD673" s="1328"/>
      <c r="AE673" s="1328"/>
      <c r="AF673" s="1328"/>
      <c r="AG673" s="1328"/>
      <c r="AH673" s="1328"/>
      <c r="AI673" s="1328"/>
      <c r="AJ673" s="1328"/>
      <c r="AK673" s="1328"/>
      <c r="AL673" s="267">
        <v>0.2</v>
      </c>
      <c r="AM673" s="266"/>
      <c r="AN673" s="266"/>
      <c r="AO673" s="266"/>
      <c r="AP673" s="266"/>
      <c r="AQ673" s="266"/>
      <c r="AR673" s="470" t="s">
        <v>322</v>
      </c>
      <c r="AS673" s="470"/>
      <c r="AT673" s="470"/>
      <c r="AU673" s="470"/>
      <c r="AV673" s="470" t="s">
        <v>322</v>
      </c>
      <c r="AW673" s="470"/>
      <c r="AX673" s="470"/>
      <c r="AY673" s="224"/>
    </row>
    <row r="674" spans="1:51" ht="24" customHeight="1">
      <c r="A674" s="224"/>
      <c r="B674" s="264">
        <v>5</v>
      </c>
      <c r="C674" s="264">
        <v>1</v>
      </c>
      <c r="D674" s="266" t="s">
        <v>349</v>
      </c>
      <c r="E674" s="266"/>
      <c r="F674" s="266"/>
      <c r="G674" s="266"/>
      <c r="H674" s="266"/>
      <c r="I674" s="266"/>
      <c r="J674" s="266"/>
      <c r="K674" s="266"/>
      <c r="L674" s="266"/>
      <c r="M674" s="266"/>
      <c r="N674" s="1328" t="s">
        <v>344</v>
      </c>
      <c r="O674" s="1328"/>
      <c r="P674" s="1328"/>
      <c r="Q674" s="1328"/>
      <c r="R674" s="1328"/>
      <c r="S674" s="1328"/>
      <c r="T674" s="1328"/>
      <c r="U674" s="1328"/>
      <c r="V674" s="1328"/>
      <c r="W674" s="1328"/>
      <c r="X674" s="1328"/>
      <c r="Y674" s="1328"/>
      <c r="Z674" s="1328"/>
      <c r="AA674" s="1328"/>
      <c r="AB674" s="1328"/>
      <c r="AC674" s="1328"/>
      <c r="AD674" s="1328"/>
      <c r="AE674" s="1328"/>
      <c r="AF674" s="1328"/>
      <c r="AG674" s="1328"/>
      <c r="AH674" s="1328"/>
      <c r="AI674" s="1328"/>
      <c r="AJ674" s="1328"/>
      <c r="AK674" s="1328"/>
      <c r="AL674" s="267">
        <v>0.1</v>
      </c>
      <c r="AM674" s="266"/>
      <c r="AN674" s="266"/>
      <c r="AO674" s="266"/>
      <c r="AP674" s="266"/>
      <c r="AQ674" s="266"/>
      <c r="AR674" s="470" t="s">
        <v>322</v>
      </c>
      <c r="AS674" s="470"/>
      <c r="AT674" s="470"/>
      <c r="AU674" s="470"/>
      <c r="AV674" s="470" t="s">
        <v>322</v>
      </c>
      <c r="AW674" s="470"/>
      <c r="AX674" s="470"/>
      <c r="AY674" s="224"/>
    </row>
    <row r="675" spans="1:51" ht="24" customHeight="1">
      <c r="A675" s="224"/>
      <c r="B675" s="264">
        <v>6</v>
      </c>
      <c r="C675" s="264">
        <v>1</v>
      </c>
      <c r="D675" s="266" t="s">
        <v>348</v>
      </c>
      <c r="E675" s="266"/>
      <c r="F675" s="266"/>
      <c r="G675" s="266"/>
      <c r="H675" s="266"/>
      <c r="I675" s="266"/>
      <c r="J675" s="266"/>
      <c r="K675" s="266"/>
      <c r="L675" s="266"/>
      <c r="M675" s="266"/>
      <c r="N675" s="1328" t="s">
        <v>344</v>
      </c>
      <c r="O675" s="1328"/>
      <c r="P675" s="1328"/>
      <c r="Q675" s="1328"/>
      <c r="R675" s="1328"/>
      <c r="S675" s="1328"/>
      <c r="T675" s="1328"/>
      <c r="U675" s="1328"/>
      <c r="V675" s="1328"/>
      <c r="W675" s="1328"/>
      <c r="X675" s="1328"/>
      <c r="Y675" s="1328"/>
      <c r="Z675" s="1328"/>
      <c r="AA675" s="1328"/>
      <c r="AB675" s="1328"/>
      <c r="AC675" s="1328"/>
      <c r="AD675" s="1328"/>
      <c r="AE675" s="1328"/>
      <c r="AF675" s="1328"/>
      <c r="AG675" s="1328"/>
      <c r="AH675" s="1328"/>
      <c r="AI675" s="1328"/>
      <c r="AJ675" s="1328"/>
      <c r="AK675" s="1328"/>
      <c r="AL675" s="267">
        <v>0.1</v>
      </c>
      <c r="AM675" s="266"/>
      <c r="AN675" s="266"/>
      <c r="AO675" s="266"/>
      <c r="AP675" s="266"/>
      <c r="AQ675" s="266"/>
      <c r="AR675" s="470" t="s">
        <v>322</v>
      </c>
      <c r="AS675" s="470"/>
      <c r="AT675" s="470"/>
      <c r="AU675" s="470"/>
      <c r="AV675" s="470" t="s">
        <v>322</v>
      </c>
      <c r="AW675" s="470"/>
      <c r="AX675" s="470"/>
      <c r="AY675" s="224"/>
    </row>
    <row r="676" spans="1:51" ht="24" customHeight="1">
      <c r="A676" s="224"/>
      <c r="B676" s="264">
        <v>7</v>
      </c>
      <c r="C676" s="264">
        <v>1</v>
      </c>
      <c r="D676" s="266" t="s">
        <v>347</v>
      </c>
      <c r="E676" s="266"/>
      <c r="F676" s="266"/>
      <c r="G676" s="266"/>
      <c r="H676" s="266"/>
      <c r="I676" s="266"/>
      <c r="J676" s="266"/>
      <c r="K676" s="266"/>
      <c r="L676" s="266"/>
      <c r="M676" s="266"/>
      <c r="N676" s="1328" t="s">
        <v>344</v>
      </c>
      <c r="O676" s="1328"/>
      <c r="P676" s="1328"/>
      <c r="Q676" s="1328"/>
      <c r="R676" s="1328"/>
      <c r="S676" s="1328"/>
      <c r="T676" s="1328"/>
      <c r="U676" s="1328"/>
      <c r="V676" s="1328"/>
      <c r="W676" s="1328"/>
      <c r="X676" s="1328"/>
      <c r="Y676" s="1328"/>
      <c r="Z676" s="1328"/>
      <c r="AA676" s="1328"/>
      <c r="AB676" s="1328"/>
      <c r="AC676" s="1328"/>
      <c r="AD676" s="1328"/>
      <c r="AE676" s="1328"/>
      <c r="AF676" s="1328"/>
      <c r="AG676" s="1328"/>
      <c r="AH676" s="1328"/>
      <c r="AI676" s="1328"/>
      <c r="AJ676" s="1328"/>
      <c r="AK676" s="1328"/>
      <c r="AL676" s="267">
        <v>0.02</v>
      </c>
      <c r="AM676" s="266"/>
      <c r="AN676" s="266"/>
      <c r="AO676" s="266"/>
      <c r="AP676" s="266"/>
      <c r="AQ676" s="266"/>
      <c r="AR676" s="470" t="s">
        <v>322</v>
      </c>
      <c r="AS676" s="470"/>
      <c r="AT676" s="470"/>
      <c r="AU676" s="470"/>
      <c r="AV676" s="470" t="s">
        <v>322</v>
      </c>
      <c r="AW676" s="470"/>
      <c r="AX676" s="470"/>
      <c r="AY676" s="224"/>
    </row>
    <row r="677" spans="1:51" ht="24" customHeight="1">
      <c r="A677" s="224"/>
      <c r="B677" s="264">
        <v>8</v>
      </c>
      <c r="C677" s="264">
        <v>1</v>
      </c>
      <c r="D677" s="266" t="s">
        <v>346</v>
      </c>
      <c r="E677" s="266"/>
      <c r="F677" s="266"/>
      <c r="G677" s="266"/>
      <c r="H677" s="266"/>
      <c r="I677" s="266"/>
      <c r="J677" s="266"/>
      <c r="K677" s="266"/>
      <c r="L677" s="266"/>
      <c r="M677" s="266"/>
      <c r="N677" s="1328" t="s">
        <v>344</v>
      </c>
      <c r="O677" s="1328"/>
      <c r="P677" s="1328"/>
      <c r="Q677" s="1328"/>
      <c r="R677" s="1328"/>
      <c r="S677" s="1328"/>
      <c r="T677" s="1328"/>
      <c r="U677" s="1328"/>
      <c r="V677" s="1328"/>
      <c r="W677" s="1328"/>
      <c r="X677" s="1328"/>
      <c r="Y677" s="1328"/>
      <c r="Z677" s="1328"/>
      <c r="AA677" s="1328"/>
      <c r="AB677" s="1328"/>
      <c r="AC677" s="1328"/>
      <c r="AD677" s="1328"/>
      <c r="AE677" s="1328"/>
      <c r="AF677" s="1328"/>
      <c r="AG677" s="1328"/>
      <c r="AH677" s="1328"/>
      <c r="AI677" s="1328"/>
      <c r="AJ677" s="1328"/>
      <c r="AK677" s="1328"/>
      <c r="AL677" s="267">
        <v>0.02</v>
      </c>
      <c r="AM677" s="266"/>
      <c r="AN677" s="266"/>
      <c r="AO677" s="266"/>
      <c r="AP677" s="266"/>
      <c r="AQ677" s="266"/>
      <c r="AR677" s="470" t="s">
        <v>322</v>
      </c>
      <c r="AS677" s="470"/>
      <c r="AT677" s="470"/>
      <c r="AU677" s="470"/>
      <c r="AV677" s="470" t="s">
        <v>322</v>
      </c>
      <c r="AW677" s="470"/>
      <c r="AX677" s="470"/>
      <c r="AY677" s="224"/>
    </row>
    <row r="678" spans="1:51" ht="24" customHeight="1">
      <c r="A678" s="224"/>
      <c r="B678" s="264">
        <v>9</v>
      </c>
      <c r="C678" s="264">
        <v>1</v>
      </c>
      <c r="D678" s="266" t="s">
        <v>345</v>
      </c>
      <c r="E678" s="266"/>
      <c r="F678" s="266"/>
      <c r="G678" s="266"/>
      <c r="H678" s="266"/>
      <c r="I678" s="266"/>
      <c r="J678" s="266"/>
      <c r="K678" s="266"/>
      <c r="L678" s="266"/>
      <c r="M678" s="266"/>
      <c r="N678" s="1328" t="s">
        <v>344</v>
      </c>
      <c r="O678" s="1328"/>
      <c r="P678" s="1328"/>
      <c r="Q678" s="1328"/>
      <c r="R678" s="1328"/>
      <c r="S678" s="1328"/>
      <c r="T678" s="1328"/>
      <c r="U678" s="1328"/>
      <c r="V678" s="1328"/>
      <c r="W678" s="1328"/>
      <c r="X678" s="1328"/>
      <c r="Y678" s="1328"/>
      <c r="Z678" s="1328"/>
      <c r="AA678" s="1328"/>
      <c r="AB678" s="1328"/>
      <c r="AC678" s="1328"/>
      <c r="AD678" s="1328"/>
      <c r="AE678" s="1328"/>
      <c r="AF678" s="1328"/>
      <c r="AG678" s="1328"/>
      <c r="AH678" s="1328"/>
      <c r="AI678" s="1328"/>
      <c r="AJ678" s="1328"/>
      <c r="AK678" s="1328"/>
      <c r="AL678" s="267">
        <v>0.02</v>
      </c>
      <c r="AM678" s="266"/>
      <c r="AN678" s="266"/>
      <c r="AO678" s="266"/>
      <c r="AP678" s="266"/>
      <c r="AQ678" s="266"/>
      <c r="AR678" s="470" t="s">
        <v>322</v>
      </c>
      <c r="AS678" s="470"/>
      <c r="AT678" s="470"/>
      <c r="AU678" s="470"/>
      <c r="AV678" s="470" t="s">
        <v>322</v>
      </c>
      <c r="AW678" s="470"/>
      <c r="AX678" s="470"/>
      <c r="AY678" s="224"/>
    </row>
    <row r="679" spans="1:51">
      <c r="A679" s="224"/>
      <c r="B679" s="224"/>
      <c r="C679" s="224"/>
      <c r="D679" s="224"/>
      <c r="E679" s="224"/>
      <c r="F679" s="224"/>
      <c r="G679" s="224"/>
      <c r="H679" s="224"/>
      <c r="I679" s="224"/>
      <c r="J679" s="224"/>
      <c r="K679" s="224"/>
      <c r="L679" s="224"/>
      <c r="M679" s="224"/>
      <c r="N679" s="224"/>
      <c r="O679" s="224"/>
      <c r="P679" s="224"/>
      <c r="Q679" s="224"/>
      <c r="R679" s="224"/>
      <c r="S679" s="224"/>
      <c r="T679" s="224"/>
      <c r="U679" s="224"/>
      <c r="V679" s="224"/>
      <c r="W679" s="224"/>
      <c r="X679" s="224"/>
      <c r="Y679" s="224"/>
      <c r="Z679" s="224"/>
      <c r="AA679" s="224"/>
      <c r="AB679" s="224"/>
      <c r="AC679" s="224"/>
      <c r="AD679" s="224"/>
      <c r="AE679" s="224"/>
      <c r="AF679" s="224"/>
      <c r="AG679" s="224"/>
      <c r="AH679" s="224"/>
      <c r="AI679" s="224"/>
      <c r="AJ679" s="224"/>
      <c r="AK679" s="224"/>
      <c r="AL679" s="224"/>
      <c r="AM679" s="224"/>
      <c r="AN679" s="224"/>
      <c r="AO679" s="224"/>
      <c r="AP679" s="224"/>
      <c r="AQ679" s="224"/>
      <c r="AR679" s="224"/>
      <c r="AS679" s="224"/>
      <c r="AT679" s="224"/>
      <c r="AU679" s="224"/>
      <c r="AV679" s="224"/>
      <c r="AW679" s="224"/>
      <c r="AX679" s="224"/>
      <c r="AY679" s="224"/>
    </row>
    <row r="680" spans="1:51" ht="23.25" hidden="1" customHeight="1">
      <c r="A680" s="224"/>
      <c r="B680" s="224" t="s">
        <v>165</v>
      </c>
      <c r="C680" s="224"/>
      <c r="D680" s="224"/>
      <c r="E680" s="224"/>
      <c r="F680" s="224"/>
      <c r="G680" s="224"/>
      <c r="H680" s="224"/>
      <c r="I680" s="224"/>
      <c r="J680" s="224"/>
      <c r="K680" s="224"/>
      <c r="L680" s="224"/>
      <c r="M680" s="224"/>
      <c r="N680" s="224"/>
      <c r="O680" s="224"/>
      <c r="P680" s="224"/>
      <c r="Q680" s="224"/>
      <c r="R680" s="224"/>
      <c r="S680" s="224"/>
      <c r="T680" s="224"/>
      <c r="U680" s="224"/>
      <c r="V680" s="224"/>
      <c r="W680" s="224"/>
      <c r="X680" s="224"/>
      <c r="Y680" s="224"/>
      <c r="Z680" s="224"/>
      <c r="AA680" s="224"/>
      <c r="AB680" s="224"/>
      <c r="AC680" s="224"/>
      <c r="AD680" s="224"/>
      <c r="AE680" s="224"/>
      <c r="AF680" s="224"/>
      <c r="AG680" s="224"/>
      <c r="AH680" s="224"/>
      <c r="AI680" s="224"/>
      <c r="AJ680" s="224"/>
      <c r="AK680" s="224"/>
      <c r="AL680" s="224"/>
      <c r="AM680" s="224"/>
      <c r="AN680" s="224"/>
      <c r="AO680" s="224"/>
      <c r="AP680" s="224"/>
      <c r="AQ680" s="224"/>
      <c r="AR680" s="224"/>
      <c r="AS680" s="224"/>
      <c r="AT680" s="224"/>
      <c r="AU680" s="224"/>
      <c r="AV680" s="224"/>
      <c r="AW680" s="224"/>
      <c r="AX680" s="224"/>
      <c r="AY680" s="224"/>
    </row>
    <row r="681" spans="1:51" ht="36" hidden="1" customHeight="1">
      <c r="A681" s="224"/>
      <c r="B681" s="269" t="s">
        <v>166</v>
      </c>
      <c r="C681" s="269"/>
      <c r="D681" s="269"/>
      <c r="E681" s="269"/>
      <c r="F681" s="269"/>
      <c r="G681" s="269"/>
      <c r="H681" s="269"/>
      <c r="I681" s="469"/>
      <c r="J681" s="469"/>
      <c r="K681" s="469"/>
      <c r="L681" s="469"/>
      <c r="M681" s="469"/>
      <c r="N681" s="469"/>
      <c r="O681" s="469"/>
      <c r="P681" s="469"/>
      <c r="Q681" s="469"/>
      <c r="R681" s="469"/>
      <c r="S681" s="469"/>
      <c r="T681" s="469"/>
      <c r="U681" s="469"/>
      <c r="V681" s="469"/>
      <c r="W681" s="469"/>
      <c r="X681" s="469"/>
      <c r="Y681" s="469"/>
      <c r="Z681" s="224"/>
      <c r="AA681" s="224"/>
      <c r="AB681" s="224"/>
      <c r="AC681" s="224"/>
      <c r="AD681" s="224"/>
      <c r="AE681" s="224"/>
      <c r="AF681" s="224"/>
      <c r="AG681" s="224"/>
      <c r="AH681" s="224"/>
      <c r="AI681" s="224"/>
      <c r="AJ681" s="224"/>
      <c r="AK681" s="224"/>
      <c r="AL681" s="224"/>
      <c r="AM681" s="224"/>
      <c r="AN681" s="224"/>
      <c r="AO681" s="224"/>
      <c r="AP681" s="224"/>
      <c r="AQ681" s="224"/>
      <c r="AR681" s="224"/>
      <c r="AS681" s="224"/>
      <c r="AT681" s="224"/>
      <c r="AU681" s="224"/>
      <c r="AV681" s="224"/>
      <c r="AW681" s="224"/>
      <c r="AX681" s="224"/>
      <c r="AY681" s="224"/>
    </row>
    <row r="682" spans="1:51" ht="36" hidden="1" customHeight="1">
      <c r="A682" s="224"/>
      <c r="B682" s="760" t="s">
        <v>167</v>
      </c>
      <c r="C682" s="756"/>
      <c r="D682" s="756"/>
      <c r="E682" s="756"/>
      <c r="F682" s="756"/>
      <c r="G682" s="756"/>
      <c r="H682" s="757"/>
      <c r="I682" s="382" t="s">
        <v>168</v>
      </c>
      <c r="J682" s="368"/>
      <c r="K682" s="368"/>
      <c r="L682" s="368"/>
      <c r="M682" s="381"/>
      <c r="N682" s="755" t="s">
        <v>169</v>
      </c>
      <c r="O682" s="756"/>
      <c r="P682" s="756"/>
      <c r="Q682" s="756"/>
      <c r="R682" s="756"/>
      <c r="S682" s="756"/>
      <c r="T682" s="757"/>
      <c r="U682" s="382" t="s">
        <v>168</v>
      </c>
      <c r="V682" s="368"/>
      <c r="W682" s="368"/>
      <c r="X682" s="368"/>
      <c r="Y682" s="381"/>
      <c r="Z682" s="755" t="s">
        <v>170</v>
      </c>
      <c r="AA682" s="756"/>
      <c r="AB682" s="756"/>
      <c r="AC682" s="756"/>
      <c r="AD682" s="756"/>
      <c r="AE682" s="756"/>
      <c r="AF682" s="757"/>
      <c r="AG682" s="382" t="s">
        <v>168</v>
      </c>
      <c r="AH682" s="368"/>
      <c r="AI682" s="368"/>
      <c r="AJ682" s="368"/>
      <c r="AK682" s="381"/>
      <c r="AL682" s="755" t="s">
        <v>171</v>
      </c>
      <c r="AM682" s="756"/>
      <c r="AN682" s="756"/>
      <c r="AO682" s="756"/>
      <c r="AP682" s="756"/>
      <c r="AQ682" s="756"/>
      <c r="AR682" s="757"/>
      <c r="AS682" s="382" t="s">
        <v>168</v>
      </c>
      <c r="AT682" s="368"/>
      <c r="AU682" s="368"/>
      <c r="AV682" s="368"/>
      <c r="AW682" s="381"/>
      <c r="AX682" s="224"/>
      <c r="AY682" s="224"/>
    </row>
    <row r="683" spans="1:51" ht="36" hidden="1" customHeight="1">
      <c r="A683" s="224"/>
      <c r="B683" s="755" t="s">
        <v>172</v>
      </c>
      <c r="C683" s="756"/>
      <c r="D683" s="756"/>
      <c r="E683" s="756"/>
      <c r="F683" s="756"/>
      <c r="G683" s="756"/>
      <c r="H683" s="757"/>
      <c r="I683" s="758"/>
      <c r="J683" s="662"/>
      <c r="K683" s="662"/>
      <c r="L683" s="662"/>
      <c r="M683" s="759"/>
      <c r="N683" s="755" t="s">
        <v>173</v>
      </c>
      <c r="O683" s="756"/>
      <c r="P683" s="756"/>
      <c r="Q683" s="756"/>
      <c r="R683" s="756"/>
      <c r="S683" s="756"/>
      <c r="T683" s="757"/>
      <c r="U683" s="758"/>
      <c r="V683" s="662"/>
      <c r="W683" s="662"/>
      <c r="X683" s="662"/>
      <c r="Y683" s="759"/>
      <c r="Z683" s="755" t="s">
        <v>174</v>
      </c>
      <c r="AA683" s="756"/>
      <c r="AB683" s="756"/>
      <c r="AC683" s="756"/>
      <c r="AD683" s="756"/>
      <c r="AE683" s="756"/>
      <c r="AF683" s="757"/>
      <c r="AG683" s="758"/>
      <c r="AH683" s="662"/>
      <c r="AI683" s="662"/>
      <c r="AJ683" s="662"/>
      <c r="AK683" s="759"/>
      <c r="AL683" s="760" t="s">
        <v>175</v>
      </c>
      <c r="AM683" s="756"/>
      <c r="AN683" s="756"/>
      <c r="AO683" s="756"/>
      <c r="AP683" s="756"/>
      <c r="AQ683" s="756"/>
      <c r="AR683" s="757"/>
      <c r="AS683" s="758"/>
      <c r="AT683" s="662"/>
      <c r="AU683" s="662"/>
      <c r="AV683" s="662"/>
      <c r="AW683" s="759"/>
      <c r="AX683" s="224"/>
      <c r="AY683" s="224"/>
    </row>
    <row r="684" spans="1:51">
      <c r="A684" s="224"/>
      <c r="B684" s="224"/>
      <c r="C684" s="224" t="s">
        <v>343</v>
      </c>
      <c r="D684" s="224"/>
      <c r="E684" s="224"/>
      <c r="F684" s="224"/>
      <c r="G684" s="224"/>
      <c r="H684" s="224"/>
      <c r="I684" s="224"/>
      <c r="J684" s="224"/>
      <c r="K684" s="224"/>
      <c r="L684" s="224"/>
      <c r="M684" s="224"/>
      <c r="N684" s="224"/>
      <c r="O684" s="224"/>
      <c r="P684" s="224"/>
      <c r="Q684" s="224"/>
      <c r="R684" s="224"/>
      <c r="S684" s="224"/>
      <c r="T684" s="224"/>
      <c r="U684" s="224"/>
      <c r="V684" s="224"/>
      <c r="W684" s="224"/>
      <c r="X684" s="224"/>
      <c r="Y684" s="224"/>
      <c r="Z684" s="224"/>
      <c r="AA684" s="224"/>
      <c r="AB684" s="224"/>
      <c r="AC684" s="224"/>
      <c r="AD684" s="224"/>
      <c r="AE684" s="224"/>
      <c r="AF684" s="224"/>
      <c r="AG684" s="224"/>
      <c r="AH684" s="224"/>
      <c r="AI684" s="224"/>
      <c r="AJ684" s="224"/>
      <c r="AK684" s="224"/>
      <c r="AL684" s="224"/>
      <c r="AM684" s="224"/>
      <c r="AN684" s="224"/>
      <c r="AO684" s="224"/>
      <c r="AP684" s="224"/>
      <c r="AQ684" s="224"/>
      <c r="AR684" s="224"/>
      <c r="AS684" s="224"/>
      <c r="AT684" s="224"/>
      <c r="AU684" s="224"/>
      <c r="AV684" s="224"/>
      <c r="AW684" s="224"/>
      <c r="AX684" s="224"/>
      <c r="AY684" s="224"/>
    </row>
    <row r="685" spans="1:51" ht="34.5" customHeight="1">
      <c r="A685" s="224"/>
      <c r="B685" s="264"/>
      <c r="C685" s="264"/>
      <c r="D685" s="269" t="s">
        <v>157</v>
      </c>
      <c r="E685" s="269"/>
      <c r="F685" s="269"/>
      <c r="G685" s="269"/>
      <c r="H685" s="269"/>
      <c r="I685" s="269"/>
      <c r="J685" s="269"/>
      <c r="K685" s="269"/>
      <c r="L685" s="269"/>
      <c r="M685" s="269"/>
      <c r="N685" s="269" t="s">
        <v>158</v>
      </c>
      <c r="O685" s="269"/>
      <c r="P685" s="269"/>
      <c r="Q685" s="269"/>
      <c r="R685" s="269"/>
      <c r="S685" s="269"/>
      <c r="T685" s="269"/>
      <c r="U685" s="269"/>
      <c r="V685" s="269"/>
      <c r="W685" s="269"/>
      <c r="X685" s="269"/>
      <c r="Y685" s="269"/>
      <c r="Z685" s="269"/>
      <c r="AA685" s="269"/>
      <c r="AB685" s="269"/>
      <c r="AC685" s="269"/>
      <c r="AD685" s="269"/>
      <c r="AE685" s="269"/>
      <c r="AF685" s="269"/>
      <c r="AG685" s="269"/>
      <c r="AH685" s="269"/>
      <c r="AI685" s="269"/>
      <c r="AJ685" s="269"/>
      <c r="AK685" s="269"/>
      <c r="AL685" s="297" t="s">
        <v>159</v>
      </c>
      <c r="AM685" s="269"/>
      <c r="AN685" s="269"/>
      <c r="AO685" s="269"/>
      <c r="AP685" s="269"/>
      <c r="AQ685" s="269"/>
      <c r="AR685" s="269" t="s">
        <v>160</v>
      </c>
      <c r="AS685" s="269"/>
      <c r="AT685" s="269"/>
      <c r="AU685" s="269"/>
      <c r="AV685" s="269" t="s">
        <v>161</v>
      </c>
      <c r="AW685" s="269"/>
      <c r="AX685" s="269"/>
      <c r="AY685" s="224"/>
    </row>
    <row r="686" spans="1:51" ht="24" customHeight="1">
      <c r="A686" s="224"/>
      <c r="B686" s="264">
        <v>1</v>
      </c>
      <c r="C686" s="264">
        <v>1</v>
      </c>
      <c r="D686" s="1328" t="s">
        <v>342</v>
      </c>
      <c r="E686" s="1328"/>
      <c r="F686" s="1328"/>
      <c r="G686" s="1328"/>
      <c r="H686" s="1328"/>
      <c r="I686" s="1328"/>
      <c r="J686" s="1328"/>
      <c r="K686" s="1328"/>
      <c r="L686" s="1328"/>
      <c r="M686" s="1328"/>
      <c r="N686" s="1328" t="s">
        <v>340</v>
      </c>
      <c r="O686" s="1328"/>
      <c r="P686" s="1328"/>
      <c r="Q686" s="1328"/>
      <c r="R686" s="1328"/>
      <c r="S686" s="1328"/>
      <c r="T686" s="1328"/>
      <c r="U686" s="1328"/>
      <c r="V686" s="1328"/>
      <c r="W686" s="1328"/>
      <c r="X686" s="1328"/>
      <c r="Y686" s="1328"/>
      <c r="Z686" s="1328"/>
      <c r="AA686" s="1328"/>
      <c r="AB686" s="1328"/>
      <c r="AC686" s="1328"/>
      <c r="AD686" s="1328"/>
      <c r="AE686" s="1328"/>
      <c r="AF686" s="1328"/>
      <c r="AG686" s="1328"/>
      <c r="AH686" s="1328"/>
      <c r="AI686" s="1328"/>
      <c r="AJ686" s="1328"/>
      <c r="AK686" s="1328"/>
      <c r="AL686" s="267">
        <v>0.2</v>
      </c>
      <c r="AM686" s="266"/>
      <c r="AN686" s="266"/>
      <c r="AO686" s="266"/>
      <c r="AP686" s="266"/>
      <c r="AQ686" s="266"/>
      <c r="AR686" s="470" t="s">
        <v>322</v>
      </c>
      <c r="AS686" s="470"/>
      <c r="AT686" s="470"/>
      <c r="AU686" s="470"/>
      <c r="AV686" s="470" t="s">
        <v>322</v>
      </c>
      <c r="AW686" s="470"/>
      <c r="AX686" s="470"/>
      <c r="AY686" s="224"/>
    </row>
    <row r="687" spans="1:51" ht="24" customHeight="1">
      <c r="A687" s="224"/>
      <c r="B687" s="264">
        <v>2</v>
      </c>
      <c r="C687" s="264">
        <v>1</v>
      </c>
      <c r="D687" s="1328" t="s">
        <v>341</v>
      </c>
      <c r="E687" s="1328"/>
      <c r="F687" s="1328"/>
      <c r="G687" s="1328"/>
      <c r="H687" s="1328"/>
      <c r="I687" s="1328"/>
      <c r="J687" s="1328"/>
      <c r="K687" s="1328"/>
      <c r="L687" s="1328"/>
      <c r="M687" s="1328"/>
      <c r="N687" s="1328" t="s">
        <v>340</v>
      </c>
      <c r="O687" s="1328"/>
      <c r="P687" s="1328"/>
      <c r="Q687" s="1328"/>
      <c r="R687" s="1328"/>
      <c r="S687" s="1328"/>
      <c r="T687" s="1328"/>
      <c r="U687" s="1328"/>
      <c r="V687" s="1328"/>
      <c r="W687" s="1328"/>
      <c r="X687" s="1328"/>
      <c r="Y687" s="1328"/>
      <c r="Z687" s="1328"/>
      <c r="AA687" s="1328"/>
      <c r="AB687" s="1328"/>
      <c r="AC687" s="1328"/>
      <c r="AD687" s="1328"/>
      <c r="AE687" s="1328"/>
      <c r="AF687" s="1328"/>
      <c r="AG687" s="1328"/>
      <c r="AH687" s="1328"/>
      <c r="AI687" s="1328"/>
      <c r="AJ687" s="1328"/>
      <c r="AK687" s="1328"/>
      <c r="AL687" s="267">
        <v>0.2</v>
      </c>
      <c r="AM687" s="266"/>
      <c r="AN687" s="266"/>
      <c r="AO687" s="266"/>
      <c r="AP687" s="266"/>
      <c r="AQ687" s="266"/>
      <c r="AR687" s="470" t="s">
        <v>322</v>
      </c>
      <c r="AS687" s="470"/>
      <c r="AT687" s="470"/>
      <c r="AU687" s="470"/>
      <c r="AV687" s="470" t="s">
        <v>322</v>
      </c>
      <c r="AW687" s="470"/>
      <c r="AX687" s="470"/>
      <c r="AY687" s="224"/>
    </row>
    <row r="688" spans="1:51" ht="24" customHeight="1">
      <c r="A688" s="224"/>
      <c r="B688" s="264">
        <v>3</v>
      </c>
      <c r="C688" s="264">
        <v>1</v>
      </c>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66"/>
      <c r="AE688" s="266"/>
      <c r="AF688" s="266"/>
      <c r="AG688" s="266"/>
      <c r="AH688" s="266"/>
      <c r="AI688" s="266"/>
      <c r="AJ688" s="266"/>
      <c r="AK688" s="266"/>
      <c r="AL688" s="267"/>
      <c r="AM688" s="266"/>
      <c r="AN688" s="266"/>
      <c r="AO688" s="266"/>
      <c r="AP688" s="266"/>
      <c r="AQ688" s="266"/>
      <c r="AR688" s="266"/>
      <c r="AS688" s="266"/>
      <c r="AT688" s="266"/>
      <c r="AU688" s="266"/>
      <c r="AV688" s="266"/>
      <c r="AW688" s="266"/>
      <c r="AX688" s="266"/>
      <c r="AY688" s="224"/>
    </row>
    <row r="689" spans="1:51" ht="24" customHeight="1">
      <c r="A689" s="224"/>
      <c r="B689" s="264">
        <v>4</v>
      </c>
      <c r="C689" s="264">
        <v>1</v>
      </c>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66"/>
      <c r="AE689" s="266"/>
      <c r="AF689" s="266"/>
      <c r="AG689" s="266"/>
      <c r="AH689" s="266"/>
      <c r="AI689" s="266"/>
      <c r="AJ689" s="266"/>
      <c r="AK689" s="266"/>
      <c r="AL689" s="267"/>
      <c r="AM689" s="266"/>
      <c r="AN689" s="266"/>
      <c r="AO689" s="266"/>
      <c r="AP689" s="266"/>
      <c r="AQ689" s="266"/>
      <c r="AR689" s="266"/>
      <c r="AS689" s="266"/>
      <c r="AT689" s="266"/>
      <c r="AU689" s="266"/>
      <c r="AV689" s="266"/>
      <c r="AW689" s="266"/>
      <c r="AX689" s="266"/>
      <c r="AY689" s="224"/>
    </row>
    <row r="690" spans="1:51" ht="24" customHeight="1">
      <c r="A690" s="224"/>
      <c r="B690" s="264">
        <v>5</v>
      </c>
      <c r="C690" s="264">
        <v>1</v>
      </c>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266"/>
      <c r="AE690" s="266"/>
      <c r="AF690" s="266"/>
      <c r="AG690" s="266"/>
      <c r="AH690" s="266"/>
      <c r="AI690" s="266"/>
      <c r="AJ690" s="266"/>
      <c r="AK690" s="266"/>
      <c r="AL690" s="267"/>
      <c r="AM690" s="266"/>
      <c r="AN690" s="266"/>
      <c r="AO690" s="266"/>
      <c r="AP690" s="266"/>
      <c r="AQ690" s="266"/>
      <c r="AR690" s="266"/>
      <c r="AS690" s="266"/>
      <c r="AT690" s="266"/>
      <c r="AU690" s="266"/>
      <c r="AV690" s="266"/>
      <c r="AW690" s="266"/>
      <c r="AX690" s="266"/>
      <c r="AY690" s="224"/>
    </row>
    <row r="691" spans="1:51">
      <c r="A691" s="224"/>
      <c r="B691" s="224"/>
      <c r="C691" s="224"/>
      <c r="D691" s="224"/>
      <c r="E691" s="224"/>
      <c r="F691" s="224"/>
      <c r="G691" s="224"/>
      <c r="H691" s="224"/>
      <c r="I691" s="224"/>
      <c r="J691" s="224"/>
      <c r="K691" s="224"/>
      <c r="L691" s="224"/>
      <c r="M691" s="224"/>
      <c r="N691" s="224"/>
      <c r="O691" s="224"/>
      <c r="P691" s="224"/>
      <c r="Q691" s="224"/>
      <c r="R691" s="224"/>
      <c r="S691" s="224"/>
      <c r="T691" s="224"/>
      <c r="U691" s="224"/>
      <c r="V691" s="224"/>
      <c r="W691" s="224"/>
      <c r="X691" s="224"/>
      <c r="Y691" s="224"/>
      <c r="Z691" s="224"/>
      <c r="AA691" s="224"/>
      <c r="AB691" s="224"/>
      <c r="AC691" s="224"/>
      <c r="AD691" s="224"/>
      <c r="AE691" s="224"/>
      <c r="AF691" s="224"/>
      <c r="AG691" s="224"/>
      <c r="AH691" s="224"/>
      <c r="AI691" s="224"/>
      <c r="AJ691" s="224"/>
      <c r="AK691" s="224"/>
      <c r="AL691" s="224"/>
      <c r="AM691" s="224"/>
      <c r="AN691" s="224"/>
      <c r="AO691" s="224"/>
      <c r="AP691" s="224"/>
      <c r="AQ691" s="224"/>
      <c r="AR691" s="224"/>
      <c r="AS691" s="224"/>
      <c r="AT691" s="224"/>
      <c r="AU691" s="224"/>
      <c r="AV691" s="224"/>
      <c r="AW691" s="224"/>
      <c r="AX691" s="224"/>
      <c r="AY691" s="224"/>
    </row>
    <row r="692" spans="1:51">
      <c r="A692" s="224"/>
      <c r="B692" s="224"/>
      <c r="C692" s="224" t="s">
        <v>339</v>
      </c>
      <c r="D692" s="224"/>
      <c r="E692" s="224"/>
      <c r="F692" s="224"/>
      <c r="G692" s="224"/>
      <c r="H692" s="224"/>
      <c r="I692" s="224"/>
      <c r="J692" s="224"/>
      <c r="K692" s="224"/>
      <c r="L692" s="224"/>
      <c r="M692" s="224"/>
      <c r="N692" s="224"/>
      <c r="O692" s="224"/>
      <c r="P692" s="224"/>
      <c r="Q692" s="224"/>
      <c r="R692" s="224"/>
      <c r="S692" s="224"/>
      <c r="T692" s="224"/>
      <c r="U692" s="224"/>
      <c r="V692" s="224"/>
      <c r="W692" s="224"/>
      <c r="X692" s="224"/>
      <c r="Y692" s="224"/>
      <c r="Z692" s="224"/>
      <c r="AA692" s="224"/>
      <c r="AB692" s="224"/>
      <c r="AC692" s="224"/>
      <c r="AD692" s="224"/>
      <c r="AE692" s="224"/>
      <c r="AF692" s="224"/>
      <c r="AG692" s="224"/>
      <c r="AH692" s="224"/>
      <c r="AI692" s="224"/>
      <c r="AJ692" s="224"/>
      <c r="AK692" s="224"/>
      <c r="AL692" s="224"/>
      <c r="AM692" s="224"/>
      <c r="AN692" s="224"/>
      <c r="AO692" s="224"/>
      <c r="AP692" s="224"/>
      <c r="AQ692" s="224"/>
      <c r="AR692" s="224"/>
      <c r="AS692" s="224"/>
      <c r="AT692" s="224"/>
      <c r="AU692" s="224"/>
      <c r="AV692" s="224"/>
      <c r="AW692" s="224"/>
      <c r="AX692" s="224"/>
      <c r="AY692" s="224"/>
    </row>
    <row r="693" spans="1:51" ht="35.25" customHeight="1">
      <c r="A693" s="224"/>
      <c r="B693" s="264"/>
      <c r="C693" s="264"/>
      <c r="D693" s="269" t="s">
        <v>157</v>
      </c>
      <c r="E693" s="269"/>
      <c r="F693" s="269"/>
      <c r="G693" s="269"/>
      <c r="H693" s="269"/>
      <c r="I693" s="269"/>
      <c r="J693" s="269"/>
      <c r="K693" s="269"/>
      <c r="L693" s="269"/>
      <c r="M693" s="269"/>
      <c r="N693" s="269" t="s">
        <v>158</v>
      </c>
      <c r="O693" s="269"/>
      <c r="P693" s="269"/>
      <c r="Q693" s="269"/>
      <c r="R693" s="269"/>
      <c r="S693" s="269"/>
      <c r="T693" s="269"/>
      <c r="U693" s="269"/>
      <c r="V693" s="269"/>
      <c r="W693" s="269"/>
      <c r="X693" s="269"/>
      <c r="Y693" s="269"/>
      <c r="Z693" s="269"/>
      <c r="AA693" s="269"/>
      <c r="AB693" s="269"/>
      <c r="AC693" s="269"/>
      <c r="AD693" s="269"/>
      <c r="AE693" s="269"/>
      <c r="AF693" s="269"/>
      <c r="AG693" s="269"/>
      <c r="AH693" s="269"/>
      <c r="AI693" s="269"/>
      <c r="AJ693" s="269"/>
      <c r="AK693" s="269"/>
      <c r="AL693" s="297" t="s">
        <v>159</v>
      </c>
      <c r="AM693" s="269"/>
      <c r="AN693" s="269"/>
      <c r="AO693" s="269"/>
      <c r="AP693" s="269"/>
      <c r="AQ693" s="269"/>
      <c r="AR693" s="269" t="s">
        <v>160</v>
      </c>
      <c r="AS693" s="269"/>
      <c r="AT693" s="269"/>
      <c r="AU693" s="269"/>
      <c r="AV693" s="269" t="s">
        <v>161</v>
      </c>
      <c r="AW693" s="269"/>
      <c r="AX693" s="269"/>
      <c r="AY693" s="224"/>
    </row>
    <row r="694" spans="1:51" ht="24.75" customHeight="1">
      <c r="A694" s="224"/>
      <c r="B694" s="264">
        <v>1</v>
      </c>
      <c r="C694" s="264">
        <v>1</v>
      </c>
      <c r="D694" s="1344" t="s">
        <v>338</v>
      </c>
      <c r="E694" s="1344"/>
      <c r="F694" s="1344"/>
      <c r="G694" s="1344"/>
      <c r="H694" s="1344"/>
      <c r="I694" s="1344"/>
      <c r="J694" s="1344"/>
      <c r="K694" s="1344"/>
      <c r="L694" s="1344"/>
      <c r="M694" s="1344"/>
      <c r="N694" s="1328" t="s">
        <v>337</v>
      </c>
      <c r="O694" s="1328"/>
      <c r="P694" s="1328"/>
      <c r="Q694" s="1328"/>
      <c r="R694" s="1328"/>
      <c r="S694" s="1328"/>
      <c r="T694" s="1328"/>
      <c r="U694" s="1328"/>
      <c r="V694" s="1328"/>
      <c r="W694" s="1328"/>
      <c r="X694" s="1328"/>
      <c r="Y694" s="1328"/>
      <c r="Z694" s="1328"/>
      <c r="AA694" s="1328"/>
      <c r="AB694" s="1328"/>
      <c r="AC694" s="1328"/>
      <c r="AD694" s="1328"/>
      <c r="AE694" s="1328"/>
      <c r="AF694" s="1328"/>
      <c r="AG694" s="1328"/>
      <c r="AH694" s="1328"/>
      <c r="AI694" s="1328"/>
      <c r="AJ694" s="1328"/>
      <c r="AK694" s="1328"/>
      <c r="AL694" s="267">
        <v>0.2</v>
      </c>
      <c r="AM694" s="266"/>
      <c r="AN694" s="266"/>
      <c r="AO694" s="266"/>
      <c r="AP694" s="266"/>
      <c r="AQ694" s="266"/>
      <c r="AR694" s="470" t="s">
        <v>322</v>
      </c>
      <c r="AS694" s="470"/>
      <c r="AT694" s="470"/>
      <c r="AU694" s="470"/>
      <c r="AV694" s="470" t="s">
        <v>322</v>
      </c>
      <c r="AW694" s="470"/>
      <c r="AX694" s="470"/>
      <c r="AY694" s="224"/>
    </row>
    <row r="695" spans="1:51" ht="24.75" customHeight="1">
      <c r="A695" s="224"/>
      <c r="B695" s="264">
        <v>2</v>
      </c>
      <c r="C695" s="264">
        <v>1</v>
      </c>
      <c r="D695" s="1328"/>
      <c r="E695" s="1328"/>
      <c r="F695" s="1328"/>
      <c r="G695" s="1328"/>
      <c r="H695" s="1328"/>
      <c r="I695" s="1328"/>
      <c r="J695" s="1328"/>
      <c r="K695" s="1328"/>
      <c r="L695" s="1328"/>
      <c r="M695" s="1328"/>
      <c r="N695" s="1344"/>
      <c r="O695" s="1344"/>
      <c r="P695" s="1344"/>
      <c r="Q695" s="1344"/>
      <c r="R695" s="1344"/>
      <c r="S695" s="1344"/>
      <c r="T695" s="1344"/>
      <c r="U695" s="1344"/>
      <c r="V695" s="1344"/>
      <c r="W695" s="1344"/>
      <c r="X695" s="1344"/>
      <c r="Y695" s="1344"/>
      <c r="Z695" s="1344"/>
      <c r="AA695" s="1344"/>
      <c r="AB695" s="1344"/>
      <c r="AC695" s="1344"/>
      <c r="AD695" s="1344"/>
      <c r="AE695" s="1344"/>
      <c r="AF695" s="1344"/>
      <c r="AG695" s="1344"/>
      <c r="AH695" s="1344"/>
      <c r="AI695" s="1344"/>
      <c r="AJ695" s="1344"/>
      <c r="AK695" s="1344"/>
      <c r="AL695" s="267"/>
      <c r="AM695" s="266"/>
      <c r="AN695" s="266"/>
      <c r="AO695" s="266"/>
      <c r="AP695" s="266"/>
      <c r="AQ695" s="266"/>
      <c r="AR695" s="266"/>
      <c r="AS695" s="266"/>
      <c r="AT695" s="266"/>
      <c r="AU695" s="266"/>
      <c r="AV695" s="266"/>
      <c r="AW695" s="266"/>
      <c r="AX695" s="266"/>
      <c r="AY695" s="224"/>
    </row>
    <row r="696" spans="1:51" ht="24.75" customHeight="1">
      <c r="A696" s="224"/>
      <c r="B696" s="264">
        <v>3</v>
      </c>
      <c r="C696" s="264">
        <v>1</v>
      </c>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66"/>
      <c r="AE696" s="266"/>
      <c r="AF696" s="266"/>
      <c r="AG696" s="266"/>
      <c r="AH696" s="266"/>
      <c r="AI696" s="266"/>
      <c r="AJ696" s="266"/>
      <c r="AK696" s="266"/>
      <c r="AL696" s="267"/>
      <c r="AM696" s="266"/>
      <c r="AN696" s="266"/>
      <c r="AO696" s="266"/>
      <c r="AP696" s="266"/>
      <c r="AQ696" s="266"/>
      <c r="AR696" s="266"/>
      <c r="AS696" s="266"/>
      <c r="AT696" s="266"/>
      <c r="AU696" s="266"/>
      <c r="AV696" s="266"/>
      <c r="AW696" s="266"/>
      <c r="AX696" s="266"/>
      <c r="AY696" s="224"/>
    </row>
    <row r="697" spans="1:51" ht="24.75" customHeight="1">
      <c r="A697" s="224"/>
      <c r="B697" s="264">
        <v>4</v>
      </c>
      <c r="C697" s="264">
        <v>1</v>
      </c>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66"/>
      <c r="AE697" s="266"/>
      <c r="AF697" s="266"/>
      <c r="AG697" s="266"/>
      <c r="AH697" s="266"/>
      <c r="AI697" s="266"/>
      <c r="AJ697" s="266"/>
      <c r="AK697" s="266"/>
      <c r="AL697" s="267"/>
      <c r="AM697" s="266"/>
      <c r="AN697" s="266"/>
      <c r="AO697" s="266"/>
      <c r="AP697" s="266"/>
      <c r="AQ697" s="266"/>
      <c r="AR697" s="266"/>
      <c r="AS697" s="266"/>
      <c r="AT697" s="266"/>
      <c r="AU697" s="266"/>
      <c r="AV697" s="266"/>
      <c r="AW697" s="266"/>
      <c r="AX697" s="266"/>
      <c r="AY697" s="224"/>
    </row>
    <row r="698" spans="1:51" ht="24.75" customHeight="1">
      <c r="A698" s="224"/>
      <c r="B698" s="264">
        <v>5</v>
      </c>
      <c r="C698" s="264">
        <v>1</v>
      </c>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66"/>
      <c r="AE698" s="266"/>
      <c r="AF698" s="266"/>
      <c r="AG698" s="266"/>
      <c r="AH698" s="266"/>
      <c r="AI698" s="266"/>
      <c r="AJ698" s="266"/>
      <c r="AK698" s="266"/>
      <c r="AL698" s="267"/>
      <c r="AM698" s="266"/>
      <c r="AN698" s="266"/>
      <c r="AO698" s="266"/>
      <c r="AP698" s="266"/>
      <c r="AQ698" s="266"/>
      <c r="AR698" s="266"/>
      <c r="AS698" s="266"/>
      <c r="AT698" s="266"/>
      <c r="AU698" s="266"/>
      <c r="AV698" s="266"/>
      <c r="AW698" s="266"/>
      <c r="AX698" s="266"/>
      <c r="AY698" s="224"/>
    </row>
    <row r="699" spans="1:51">
      <c r="A699" s="224"/>
      <c r="B699" s="224"/>
      <c r="C699" s="224"/>
      <c r="D699" s="224"/>
      <c r="E699" s="224"/>
      <c r="F699" s="224"/>
      <c r="G699" s="224"/>
      <c r="H699" s="224"/>
      <c r="I699" s="224"/>
      <c r="J699" s="224"/>
      <c r="K699" s="224"/>
      <c r="L699" s="224"/>
      <c r="M699" s="224"/>
      <c r="N699" s="224"/>
      <c r="O699" s="224"/>
      <c r="P699" s="224"/>
      <c r="Q699" s="224"/>
      <c r="R699" s="224"/>
      <c r="S699" s="224"/>
      <c r="T699" s="224"/>
      <c r="U699" s="224"/>
      <c r="V699" s="224"/>
      <c r="W699" s="224"/>
      <c r="X699" s="224"/>
      <c r="Y699" s="224"/>
      <c r="Z699" s="224"/>
      <c r="AA699" s="224"/>
      <c r="AB699" s="224"/>
      <c r="AC699" s="224"/>
      <c r="AD699" s="224"/>
      <c r="AE699" s="224"/>
      <c r="AF699" s="224"/>
      <c r="AG699" s="224"/>
      <c r="AH699" s="224"/>
      <c r="AI699" s="224"/>
      <c r="AJ699" s="224"/>
      <c r="AK699" s="224"/>
      <c r="AL699" s="224"/>
      <c r="AM699" s="224"/>
      <c r="AN699" s="224"/>
      <c r="AO699" s="224"/>
      <c r="AP699" s="224"/>
      <c r="AQ699" s="224"/>
      <c r="AR699" s="224"/>
      <c r="AS699" s="224"/>
      <c r="AT699" s="224"/>
      <c r="AU699" s="224"/>
      <c r="AV699" s="224"/>
      <c r="AW699" s="224"/>
      <c r="AX699" s="224"/>
      <c r="AY699" s="224"/>
    </row>
    <row r="700" spans="1:51" ht="21.75" customHeight="1" thickBot="1">
      <c r="A700" s="224"/>
      <c r="B700" s="224"/>
      <c r="C700" s="224"/>
      <c r="D700" s="224"/>
      <c r="E700" s="224"/>
      <c r="F700" s="224"/>
      <c r="G700" s="224"/>
      <c r="H700" s="224"/>
      <c r="I700" s="224"/>
      <c r="J700" s="224"/>
      <c r="K700" s="224"/>
      <c r="L700" s="224"/>
      <c r="M700" s="224"/>
      <c r="N700" s="224"/>
      <c r="O700" s="224"/>
      <c r="P700" s="224"/>
      <c r="Q700" s="224"/>
      <c r="R700" s="224"/>
      <c r="S700" s="224"/>
      <c r="T700" s="224"/>
      <c r="U700" s="224"/>
      <c r="V700" s="224"/>
      <c r="W700" s="224"/>
      <c r="X700" s="224"/>
      <c r="Y700" s="224"/>
      <c r="Z700" s="224"/>
      <c r="AA700" s="224"/>
      <c r="AB700" s="224"/>
      <c r="AC700" s="224"/>
      <c r="AD700" s="224"/>
      <c r="AE700" s="224"/>
      <c r="AF700" s="224"/>
      <c r="AG700" s="224"/>
      <c r="AH700" s="224"/>
      <c r="AI700" s="224"/>
      <c r="AJ700" s="224"/>
      <c r="AK700" s="271"/>
      <c r="AL700" s="271"/>
      <c r="AM700" s="271"/>
      <c r="AN700" s="271"/>
      <c r="AO700" s="271"/>
      <c r="AP700" s="271"/>
      <c r="AQ700" s="271"/>
      <c r="AR700" s="810" t="s">
        <v>113</v>
      </c>
      <c r="AS700" s="810"/>
      <c r="AT700" s="810"/>
      <c r="AU700" s="810"/>
      <c r="AV700" s="810"/>
      <c r="AW700" s="810"/>
      <c r="AX700" s="810"/>
      <c r="AY700" s="810"/>
    </row>
    <row r="701" spans="1:51" ht="21" customHeight="1">
      <c r="A701" s="224"/>
      <c r="B701" s="275" t="s">
        <v>114</v>
      </c>
      <c r="C701" s="276"/>
      <c r="D701" s="276"/>
      <c r="E701" s="276"/>
      <c r="F701" s="276"/>
      <c r="G701" s="276"/>
      <c r="H701" s="277" t="s">
        <v>326</v>
      </c>
      <c r="I701" s="278"/>
      <c r="J701" s="278"/>
      <c r="K701" s="278"/>
      <c r="L701" s="278"/>
      <c r="M701" s="278"/>
      <c r="N701" s="278"/>
      <c r="O701" s="278"/>
      <c r="P701" s="278"/>
      <c r="Q701" s="278"/>
      <c r="R701" s="278"/>
      <c r="S701" s="278"/>
      <c r="T701" s="278"/>
      <c r="U701" s="278"/>
      <c r="V701" s="278"/>
      <c r="W701" s="278"/>
      <c r="X701" s="278"/>
      <c r="Y701" s="278"/>
      <c r="Z701" s="279" t="s">
        <v>452</v>
      </c>
      <c r="AA701" s="280"/>
      <c r="AB701" s="280"/>
      <c r="AC701" s="280"/>
      <c r="AD701" s="280"/>
      <c r="AE701" s="281"/>
      <c r="AF701" s="826" t="s">
        <v>336</v>
      </c>
      <c r="AG701" s="826"/>
      <c r="AH701" s="826"/>
      <c r="AI701" s="826"/>
      <c r="AJ701" s="826"/>
      <c r="AK701" s="826"/>
      <c r="AL701" s="826"/>
      <c r="AM701" s="826"/>
      <c r="AN701" s="826"/>
      <c r="AO701" s="826"/>
      <c r="AP701" s="826"/>
      <c r="AQ701" s="832"/>
      <c r="AR701" s="283" t="s">
        <v>6</v>
      </c>
      <c r="AS701" s="282"/>
      <c r="AT701" s="282"/>
      <c r="AU701" s="282"/>
      <c r="AV701" s="282"/>
      <c r="AW701" s="282"/>
      <c r="AX701" s="282"/>
      <c r="AY701" s="284"/>
    </row>
    <row r="702" spans="1:51" ht="28.15" customHeight="1">
      <c r="A702" s="224"/>
      <c r="B702" s="285" t="s">
        <v>7</v>
      </c>
      <c r="C702" s="286"/>
      <c r="D702" s="286"/>
      <c r="E702" s="286"/>
      <c r="F702" s="286"/>
      <c r="G702" s="287"/>
      <c r="H702" s="1392" t="s">
        <v>335</v>
      </c>
      <c r="I702" s="1393"/>
      <c r="J702" s="1393"/>
      <c r="K702" s="1393"/>
      <c r="L702" s="1393"/>
      <c r="M702" s="1393"/>
      <c r="N702" s="1393"/>
      <c r="O702" s="1393"/>
      <c r="P702" s="1393"/>
      <c r="Q702" s="1393"/>
      <c r="R702" s="1393"/>
      <c r="S702" s="1393"/>
      <c r="T702" s="1393"/>
      <c r="U702" s="1393"/>
      <c r="V702" s="1393"/>
      <c r="W702" s="801"/>
      <c r="X702" s="801"/>
      <c r="Y702" s="801"/>
      <c r="Z702" s="291" t="s">
        <v>8</v>
      </c>
      <c r="AA702" s="292"/>
      <c r="AB702" s="292"/>
      <c r="AC702" s="292"/>
      <c r="AD702" s="292"/>
      <c r="AE702" s="293"/>
      <c r="AF702" s="816" t="s">
        <v>334</v>
      </c>
      <c r="AG702" s="816"/>
      <c r="AH702" s="816"/>
      <c r="AI702" s="816"/>
      <c r="AJ702" s="816"/>
      <c r="AK702" s="816"/>
      <c r="AL702" s="816"/>
      <c r="AM702" s="816"/>
      <c r="AN702" s="816"/>
      <c r="AO702" s="816"/>
      <c r="AP702" s="816"/>
      <c r="AQ702" s="817"/>
      <c r="AR702" s="818" t="s">
        <v>333</v>
      </c>
      <c r="AS702" s="819"/>
      <c r="AT702" s="819"/>
      <c r="AU702" s="819"/>
      <c r="AV702" s="819"/>
      <c r="AW702" s="819"/>
      <c r="AX702" s="819"/>
      <c r="AY702" s="820"/>
    </row>
    <row r="703" spans="1:51" ht="30.75" customHeight="1">
      <c r="A703" s="224"/>
      <c r="B703" s="361" t="s">
        <v>11</v>
      </c>
      <c r="C703" s="362"/>
      <c r="D703" s="362"/>
      <c r="E703" s="362"/>
      <c r="F703" s="362"/>
      <c r="G703" s="362"/>
      <c r="H703" s="800" t="s">
        <v>12</v>
      </c>
      <c r="I703" s="801"/>
      <c r="J703" s="801"/>
      <c r="K703" s="801"/>
      <c r="L703" s="801"/>
      <c r="M703" s="801"/>
      <c r="N703" s="801"/>
      <c r="O703" s="801"/>
      <c r="P703" s="801"/>
      <c r="Q703" s="801"/>
      <c r="R703" s="801"/>
      <c r="S703" s="801"/>
      <c r="T703" s="801"/>
      <c r="U703" s="801"/>
      <c r="V703" s="801"/>
      <c r="W703" s="801"/>
      <c r="X703" s="801"/>
      <c r="Y703" s="801"/>
      <c r="Z703" s="364" t="s">
        <v>13</v>
      </c>
      <c r="AA703" s="365"/>
      <c r="AB703" s="365"/>
      <c r="AC703" s="365"/>
      <c r="AD703" s="365"/>
      <c r="AE703" s="366"/>
      <c r="AF703" s="828" t="s">
        <v>332</v>
      </c>
      <c r="AG703" s="828"/>
      <c r="AH703" s="828"/>
      <c r="AI703" s="828"/>
      <c r="AJ703" s="828"/>
      <c r="AK703" s="828"/>
      <c r="AL703" s="828"/>
      <c r="AM703" s="828"/>
      <c r="AN703" s="828"/>
      <c r="AO703" s="828"/>
      <c r="AP703" s="828"/>
      <c r="AQ703" s="828"/>
      <c r="AR703" s="801"/>
      <c r="AS703" s="801"/>
      <c r="AT703" s="801"/>
      <c r="AU703" s="801"/>
      <c r="AV703" s="801"/>
      <c r="AW703" s="801"/>
      <c r="AX703" s="801"/>
      <c r="AY703" s="829"/>
    </row>
    <row r="704" spans="1:51" ht="18" customHeight="1">
      <c r="A704" s="224"/>
      <c r="B704" s="370" t="s">
        <v>15</v>
      </c>
      <c r="C704" s="371"/>
      <c r="D704" s="371"/>
      <c r="E704" s="371"/>
      <c r="F704" s="371"/>
      <c r="G704" s="371"/>
      <c r="H704" s="925" t="s">
        <v>331</v>
      </c>
      <c r="I704" s="375"/>
      <c r="J704" s="375"/>
      <c r="K704" s="375"/>
      <c r="L704" s="375"/>
      <c r="M704" s="375"/>
      <c r="N704" s="375"/>
      <c r="O704" s="375"/>
      <c r="P704" s="375"/>
      <c r="Q704" s="375"/>
      <c r="R704" s="375"/>
      <c r="S704" s="375"/>
      <c r="T704" s="375"/>
      <c r="U704" s="375"/>
      <c r="V704" s="375"/>
      <c r="W704" s="376"/>
      <c r="X704" s="376"/>
      <c r="Y704" s="376"/>
      <c r="Z704" s="380" t="s">
        <v>454</v>
      </c>
      <c r="AA704" s="368"/>
      <c r="AB704" s="368"/>
      <c r="AC704" s="368"/>
      <c r="AD704" s="368"/>
      <c r="AE704" s="381"/>
      <c r="AF704" s="1385"/>
      <c r="AG704" s="507"/>
      <c r="AH704" s="507"/>
      <c r="AI704" s="507"/>
      <c r="AJ704" s="507"/>
      <c r="AK704" s="507"/>
      <c r="AL704" s="507"/>
      <c r="AM704" s="507"/>
      <c r="AN704" s="507"/>
      <c r="AO704" s="507"/>
      <c r="AP704" s="507"/>
      <c r="AQ704" s="507"/>
      <c r="AR704" s="507"/>
      <c r="AS704" s="507"/>
      <c r="AT704" s="507"/>
      <c r="AU704" s="507"/>
      <c r="AV704" s="507"/>
      <c r="AW704" s="507"/>
      <c r="AX704" s="507"/>
      <c r="AY704" s="1386"/>
    </row>
    <row r="705" spans="1:51" ht="24" customHeight="1">
      <c r="A705" s="224"/>
      <c r="B705" s="372"/>
      <c r="C705" s="373"/>
      <c r="D705" s="373"/>
      <c r="E705" s="373"/>
      <c r="F705" s="373"/>
      <c r="G705" s="373"/>
      <c r="H705" s="377"/>
      <c r="I705" s="378"/>
      <c r="J705" s="378"/>
      <c r="K705" s="378"/>
      <c r="L705" s="378"/>
      <c r="M705" s="378"/>
      <c r="N705" s="378"/>
      <c r="O705" s="378"/>
      <c r="P705" s="378"/>
      <c r="Q705" s="378"/>
      <c r="R705" s="378"/>
      <c r="S705" s="378"/>
      <c r="T705" s="378"/>
      <c r="U705" s="378"/>
      <c r="V705" s="378"/>
      <c r="W705" s="379"/>
      <c r="X705" s="379"/>
      <c r="Y705" s="379"/>
      <c r="Z705" s="382"/>
      <c r="AA705" s="368"/>
      <c r="AB705" s="368"/>
      <c r="AC705" s="368"/>
      <c r="AD705" s="368"/>
      <c r="AE705" s="381"/>
      <c r="AF705" s="510"/>
      <c r="AG705" s="510"/>
      <c r="AH705" s="510"/>
      <c r="AI705" s="510"/>
      <c r="AJ705" s="510"/>
      <c r="AK705" s="510"/>
      <c r="AL705" s="510"/>
      <c r="AM705" s="510"/>
      <c r="AN705" s="510"/>
      <c r="AO705" s="510"/>
      <c r="AP705" s="510"/>
      <c r="AQ705" s="510"/>
      <c r="AR705" s="510"/>
      <c r="AS705" s="510"/>
      <c r="AT705" s="510"/>
      <c r="AU705" s="510"/>
      <c r="AV705" s="510"/>
      <c r="AW705" s="510"/>
      <c r="AX705" s="510"/>
      <c r="AY705" s="1387"/>
    </row>
    <row r="706" spans="1:51" ht="29.25" customHeight="1">
      <c r="A706" s="224"/>
      <c r="B706" s="298" t="s">
        <v>22</v>
      </c>
      <c r="C706" s="299"/>
      <c r="D706" s="299"/>
      <c r="E706" s="299"/>
      <c r="F706" s="299"/>
      <c r="G706" s="303"/>
      <c r="H706" s="304" t="s">
        <v>268</v>
      </c>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c r="AJ706" s="305"/>
      <c r="AK706" s="305"/>
      <c r="AL706" s="305"/>
      <c r="AM706" s="305"/>
      <c r="AN706" s="305"/>
      <c r="AO706" s="305"/>
      <c r="AP706" s="305"/>
      <c r="AQ706" s="305"/>
      <c r="AR706" s="305"/>
      <c r="AS706" s="305"/>
      <c r="AT706" s="305"/>
      <c r="AU706" s="305"/>
      <c r="AV706" s="305"/>
      <c r="AW706" s="305"/>
      <c r="AX706" s="305"/>
      <c r="AY706" s="306"/>
    </row>
    <row r="707" spans="1:51" ht="21" customHeight="1">
      <c r="A707" s="224"/>
      <c r="B707" s="391" t="s">
        <v>24</v>
      </c>
      <c r="C707" s="392"/>
      <c r="D707" s="392"/>
      <c r="E707" s="392"/>
      <c r="F707" s="392"/>
      <c r="G707" s="393"/>
      <c r="H707" s="400"/>
      <c r="I707" s="401"/>
      <c r="J707" s="401"/>
      <c r="K707" s="401"/>
      <c r="L707" s="401"/>
      <c r="M707" s="401"/>
      <c r="N707" s="401"/>
      <c r="O707" s="401"/>
      <c r="P707" s="401"/>
      <c r="Q707" s="402" t="s">
        <v>25</v>
      </c>
      <c r="R707" s="403"/>
      <c r="S707" s="403"/>
      <c r="T707" s="403"/>
      <c r="U707" s="403"/>
      <c r="V707" s="403"/>
      <c r="W707" s="404"/>
      <c r="X707" s="402" t="s">
        <v>26</v>
      </c>
      <c r="Y707" s="403"/>
      <c r="Z707" s="403"/>
      <c r="AA707" s="403"/>
      <c r="AB707" s="403"/>
      <c r="AC707" s="403"/>
      <c r="AD707" s="404"/>
      <c r="AE707" s="402" t="s">
        <v>27</v>
      </c>
      <c r="AF707" s="403"/>
      <c r="AG707" s="403"/>
      <c r="AH707" s="403"/>
      <c r="AI707" s="403"/>
      <c r="AJ707" s="403"/>
      <c r="AK707" s="404"/>
      <c r="AL707" s="402" t="s">
        <v>28</v>
      </c>
      <c r="AM707" s="403"/>
      <c r="AN707" s="403"/>
      <c r="AO707" s="403"/>
      <c r="AP707" s="403"/>
      <c r="AQ707" s="403"/>
      <c r="AR707" s="404"/>
      <c r="AS707" s="402" t="s">
        <v>29</v>
      </c>
      <c r="AT707" s="403"/>
      <c r="AU707" s="403"/>
      <c r="AV707" s="403"/>
      <c r="AW707" s="403"/>
      <c r="AX707" s="403"/>
      <c r="AY707" s="426"/>
    </row>
    <row r="708" spans="1:51" ht="21" customHeight="1">
      <c r="A708" s="224"/>
      <c r="B708" s="394"/>
      <c r="C708" s="395"/>
      <c r="D708" s="395"/>
      <c r="E708" s="395"/>
      <c r="F708" s="395"/>
      <c r="G708" s="396"/>
      <c r="H708" s="413" t="s">
        <v>30</v>
      </c>
      <c r="I708" s="414"/>
      <c r="J708" s="427" t="s">
        <v>31</v>
      </c>
      <c r="K708" s="428"/>
      <c r="L708" s="428"/>
      <c r="M708" s="428"/>
      <c r="N708" s="428"/>
      <c r="O708" s="428"/>
      <c r="P708" s="429"/>
      <c r="Q708" s="1389">
        <v>0.7</v>
      </c>
      <c r="R708" s="1389"/>
      <c r="S708" s="1389"/>
      <c r="T708" s="1389"/>
      <c r="U708" s="1389"/>
      <c r="V708" s="1389"/>
      <c r="W708" s="1389"/>
      <c r="X708" s="1390">
        <v>1</v>
      </c>
      <c r="Y708" s="1390"/>
      <c r="Z708" s="1390"/>
      <c r="AA708" s="1390"/>
      <c r="AB708" s="1390"/>
      <c r="AC708" s="1390"/>
      <c r="AD708" s="1390"/>
      <c r="AE708" s="1391">
        <v>1</v>
      </c>
      <c r="AF708" s="1391"/>
      <c r="AG708" s="1391"/>
      <c r="AH708" s="1391"/>
      <c r="AI708" s="1391"/>
      <c r="AJ708" s="1391"/>
      <c r="AK708" s="1391"/>
      <c r="AL708" s="1029">
        <v>2</v>
      </c>
      <c r="AM708" s="430"/>
      <c r="AN708" s="430"/>
      <c r="AO708" s="430"/>
      <c r="AP708" s="430"/>
      <c r="AQ708" s="430"/>
      <c r="AR708" s="430"/>
      <c r="AS708" s="430">
        <v>2</v>
      </c>
      <c r="AT708" s="430"/>
      <c r="AU708" s="430"/>
      <c r="AV708" s="430"/>
      <c r="AW708" s="430"/>
      <c r="AX708" s="430"/>
      <c r="AY708" s="431"/>
    </row>
    <row r="709" spans="1:51" ht="21" customHeight="1">
      <c r="A709" s="224"/>
      <c r="B709" s="394"/>
      <c r="C709" s="395"/>
      <c r="D709" s="395"/>
      <c r="E709" s="395"/>
      <c r="F709" s="395"/>
      <c r="G709" s="396"/>
      <c r="H709" s="415"/>
      <c r="I709" s="416"/>
      <c r="J709" s="409" t="s">
        <v>32</v>
      </c>
      <c r="K709" s="410"/>
      <c r="L709" s="410"/>
      <c r="M709" s="410"/>
      <c r="N709" s="410"/>
      <c r="O709" s="410"/>
      <c r="P709" s="411"/>
      <c r="Q709" s="1388" t="s">
        <v>33</v>
      </c>
      <c r="R709" s="1388"/>
      <c r="S709" s="1388"/>
      <c r="T709" s="1388"/>
      <c r="U709" s="1388"/>
      <c r="V709" s="1388"/>
      <c r="W709" s="1388"/>
      <c r="X709" s="1388" t="s">
        <v>33</v>
      </c>
      <c r="Y709" s="1388"/>
      <c r="Z709" s="1388"/>
      <c r="AA709" s="1388"/>
      <c r="AB709" s="1388"/>
      <c r="AC709" s="1388"/>
      <c r="AD709" s="1388"/>
      <c r="AE709" s="1380" t="s">
        <v>322</v>
      </c>
      <c r="AF709" s="1380"/>
      <c r="AG709" s="1380"/>
      <c r="AH709" s="1380"/>
      <c r="AI709" s="1380"/>
      <c r="AJ709" s="1380"/>
      <c r="AK709" s="1380"/>
      <c r="AL709" s="405"/>
      <c r="AM709" s="405"/>
      <c r="AN709" s="405"/>
      <c r="AO709" s="405"/>
      <c r="AP709" s="405"/>
      <c r="AQ709" s="405"/>
      <c r="AR709" s="405"/>
      <c r="AS709" s="432"/>
      <c r="AT709" s="432"/>
      <c r="AU709" s="432"/>
      <c r="AV709" s="432"/>
      <c r="AW709" s="432"/>
      <c r="AX709" s="432"/>
      <c r="AY709" s="433"/>
    </row>
    <row r="710" spans="1:51" ht="24.75" customHeight="1">
      <c r="A710" s="224"/>
      <c r="B710" s="394"/>
      <c r="C710" s="395"/>
      <c r="D710" s="395"/>
      <c r="E710" s="395"/>
      <c r="F710" s="395"/>
      <c r="G710" s="396"/>
      <c r="H710" s="415"/>
      <c r="I710" s="416"/>
      <c r="J710" s="409" t="s">
        <v>34</v>
      </c>
      <c r="K710" s="410"/>
      <c r="L710" s="410"/>
      <c r="M710" s="410"/>
      <c r="N710" s="410"/>
      <c r="O710" s="410"/>
      <c r="P710" s="411"/>
      <c r="Q710" s="1380" t="s">
        <v>33</v>
      </c>
      <c r="R710" s="1380"/>
      <c r="S710" s="1380"/>
      <c r="T710" s="1380"/>
      <c r="U710" s="1380"/>
      <c r="V710" s="1380"/>
      <c r="W710" s="1380"/>
      <c r="X710" s="1380" t="s">
        <v>33</v>
      </c>
      <c r="Y710" s="1380"/>
      <c r="Z710" s="1380"/>
      <c r="AA710" s="1380"/>
      <c r="AB710" s="1380"/>
      <c r="AC710" s="1380"/>
      <c r="AD710" s="1380"/>
      <c r="AE710" s="1380" t="s">
        <v>322</v>
      </c>
      <c r="AF710" s="1380"/>
      <c r="AG710" s="1380"/>
      <c r="AH710" s="1380"/>
      <c r="AI710" s="1380"/>
      <c r="AJ710" s="1380"/>
      <c r="AK710" s="1380"/>
      <c r="AL710" s="405"/>
      <c r="AM710" s="405"/>
      <c r="AN710" s="405"/>
      <c r="AO710" s="405"/>
      <c r="AP710" s="405"/>
      <c r="AQ710" s="405"/>
      <c r="AR710" s="405"/>
      <c r="AS710" s="432"/>
      <c r="AT710" s="432"/>
      <c r="AU710" s="432"/>
      <c r="AV710" s="432"/>
      <c r="AW710" s="432"/>
      <c r="AX710" s="432"/>
      <c r="AY710" s="433"/>
    </row>
    <row r="711" spans="1:51" ht="24.75" customHeight="1">
      <c r="A711" s="224"/>
      <c r="B711" s="394"/>
      <c r="C711" s="395"/>
      <c r="D711" s="395"/>
      <c r="E711" s="395"/>
      <c r="F711" s="395"/>
      <c r="G711" s="396"/>
      <c r="H711" s="417"/>
      <c r="I711" s="418"/>
      <c r="J711" s="406" t="s">
        <v>35</v>
      </c>
      <c r="K711" s="407"/>
      <c r="L711" s="407"/>
      <c r="M711" s="407"/>
      <c r="N711" s="407"/>
      <c r="O711" s="407"/>
      <c r="P711" s="408"/>
      <c r="Q711" s="1381">
        <f>SUM(Q708:W710)</f>
        <v>0.7</v>
      </c>
      <c r="R711" s="1382"/>
      <c r="S711" s="1382"/>
      <c r="T711" s="1382"/>
      <c r="U711" s="1382"/>
      <c r="V711" s="1382"/>
      <c r="W711" s="1382"/>
      <c r="X711" s="1383">
        <f>SUM(X708:AD710)</f>
        <v>1</v>
      </c>
      <c r="Y711" s="1382"/>
      <c r="Z711" s="1382"/>
      <c r="AA711" s="1382"/>
      <c r="AB711" s="1382"/>
      <c r="AC711" s="1382"/>
      <c r="AD711" s="1382"/>
      <c r="AE711" s="1382">
        <f>SUM(AE708:AK710)</f>
        <v>1</v>
      </c>
      <c r="AF711" s="1382"/>
      <c r="AG711" s="1382"/>
      <c r="AH711" s="1382"/>
      <c r="AI711" s="1382"/>
      <c r="AJ711" s="1382"/>
      <c r="AK711" s="1382"/>
      <c r="AL711" s="412">
        <v>2</v>
      </c>
      <c r="AM711" s="412"/>
      <c r="AN711" s="412"/>
      <c r="AO711" s="412"/>
      <c r="AP711" s="412"/>
      <c r="AQ711" s="412"/>
      <c r="AR711" s="412"/>
      <c r="AS711" s="412">
        <v>2</v>
      </c>
      <c r="AT711" s="412"/>
      <c r="AU711" s="412"/>
      <c r="AV711" s="412"/>
      <c r="AW711" s="412"/>
      <c r="AX711" s="412"/>
      <c r="AY711" s="789"/>
    </row>
    <row r="712" spans="1:51" ht="24.75" customHeight="1">
      <c r="A712" s="224"/>
      <c r="B712" s="394"/>
      <c r="C712" s="395"/>
      <c r="D712" s="395"/>
      <c r="E712" s="395"/>
      <c r="F712" s="395"/>
      <c r="G712" s="396"/>
      <c r="H712" s="419" t="s">
        <v>36</v>
      </c>
      <c r="I712" s="420"/>
      <c r="J712" s="420"/>
      <c r="K712" s="420"/>
      <c r="L712" s="420"/>
      <c r="M712" s="420"/>
      <c r="N712" s="420"/>
      <c r="O712" s="420"/>
      <c r="P712" s="420"/>
      <c r="Q712" s="1109">
        <v>0.8</v>
      </c>
      <c r="R712" s="1109"/>
      <c r="S712" s="1109"/>
      <c r="T712" s="1109"/>
      <c r="U712" s="1109"/>
      <c r="V712" s="1109"/>
      <c r="W712" s="1109"/>
      <c r="X712" s="1109">
        <v>1</v>
      </c>
      <c r="Y712" s="1109"/>
      <c r="Z712" s="1109"/>
      <c r="AA712" s="1109"/>
      <c r="AB712" s="1109"/>
      <c r="AC712" s="1109"/>
      <c r="AD712" s="1109"/>
      <c r="AE712" s="1032">
        <v>1</v>
      </c>
      <c r="AF712" s="421"/>
      <c r="AG712" s="421"/>
      <c r="AH712" s="421"/>
      <c r="AI712" s="421"/>
      <c r="AJ712" s="421"/>
      <c r="AK712" s="421"/>
      <c r="AL712" s="389"/>
      <c r="AM712" s="389"/>
      <c r="AN712" s="389"/>
      <c r="AO712" s="389"/>
      <c r="AP712" s="389"/>
      <c r="AQ712" s="389"/>
      <c r="AR712" s="389"/>
      <c r="AS712" s="389"/>
      <c r="AT712" s="389"/>
      <c r="AU712" s="389"/>
      <c r="AV712" s="389"/>
      <c r="AW712" s="389"/>
      <c r="AX712" s="389"/>
      <c r="AY712" s="390"/>
    </row>
    <row r="713" spans="1:51" ht="24.75" customHeight="1">
      <c r="A713" s="224"/>
      <c r="B713" s="397"/>
      <c r="C713" s="398"/>
      <c r="D713" s="398"/>
      <c r="E713" s="398"/>
      <c r="F713" s="398"/>
      <c r="G713" s="399"/>
      <c r="H713" s="419" t="s">
        <v>37</v>
      </c>
      <c r="I713" s="420"/>
      <c r="J713" s="420"/>
      <c r="K713" s="420"/>
      <c r="L713" s="420"/>
      <c r="M713" s="420"/>
      <c r="N713" s="420"/>
      <c r="O713" s="420"/>
      <c r="P713" s="420"/>
      <c r="Q713" s="1384">
        <f>863/759</f>
        <v>1.1370223978919631</v>
      </c>
      <c r="R713" s="1384"/>
      <c r="S713" s="1384"/>
      <c r="T713" s="1384"/>
      <c r="U713" s="1384"/>
      <c r="V713" s="1384"/>
      <c r="W713" s="1384"/>
      <c r="X713" s="1384">
        <f>1240/1240</f>
        <v>1</v>
      </c>
      <c r="Y713" s="1384"/>
      <c r="Z713" s="1384"/>
      <c r="AA713" s="1384"/>
      <c r="AB713" s="1384"/>
      <c r="AC713" s="1384"/>
      <c r="AD713" s="1384"/>
      <c r="AE713" s="1384">
        <f>1252/1258</f>
        <v>0.99523052464228934</v>
      </c>
      <c r="AF713" s="1384"/>
      <c r="AG713" s="1384"/>
      <c r="AH713" s="1384"/>
      <c r="AI713" s="1384"/>
      <c r="AJ713" s="1384"/>
      <c r="AK713" s="1384"/>
      <c r="AL713" s="389"/>
      <c r="AM713" s="389"/>
      <c r="AN713" s="389"/>
      <c r="AO713" s="389"/>
      <c r="AP713" s="389"/>
      <c r="AQ713" s="389"/>
      <c r="AR713" s="389"/>
      <c r="AS713" s="389"/>
      <c r="AT713" s="389"/>
      <c r="AU713" s="389"/>
      <c r="AV713" s="389"/>
      <c r="AW713" s="389"/>
      <c r="AX713" s="389"/>
      <c r="AY713" s="390"/>
    </row>
    <row r="714" spans="1:51" ht="23.1" customHeight="1">
      <c r="A714" s="224"/>
      <c r="B714" s="546" t="s">
        <v>59</v>
      </c>
      <c r="C714" s="547"/>
      <c r="D714" s="493" t="s">
        <v>60</v>
      </c>
      <c r="E714" s="494"/>
      <c r="F714" s="494"/>
      <c r="G714" s="494"/>
      <c r="H714" s="494"/>
      <c r="I714" s="494"/>
      <c r="J714" s="494"/>
      <c r="K714" s="494"/>
      <c r="L714" s="495"/>
      <c r="M714" s="496" t="s">
        <v>61</v>
      </c>
      <c r="N714" s="496"/>
      <c r="O714" s="496"/>
      <c r="P714" s="496"/>
      <c r="Q714" s="496"/>
      <c r="R714" s="496"/>
      <c r="S714" s="497" t="s">
        <v>29</v>
      </c>
      <c r="T714" s="497"/>
      <c r="U714" s="497"/>
      <c r="V714" s="497"/>
      <c r="W714" s="497"/>
      <c r="X714" s="497"/>
      <c r="Y714" s="498"/>
      <c r="Z714" s="494"/>
      <c r="AA714" s="494"/>
      <c r="AB714" s="494"/>
      <c r="AC714" s="494"/>
      <c r="AD714" s="494"/>
      <c r="AE714" s="494"/>
      <c r="AF714" s="494"/>
      <c r="AG714" s="494"/>
      <c r="AH714" s="494"/>
      <c r="AI714" s="494"/>
      <c r="AJ714" s="494"/>
      <c r="AK714" s="494"/>
      <c r="AL714" s="494"/>
      <c r="AM714" s="494"/>
      <c r="AN714" s="494"/>
      <c r="AO714" s="494"/>
      <c r="AP714" s="494"/>
      <c r="AQ714" s="494"/>
      <c r="AR714" s="494"/>
      <c r="AS714" s="494"/>
      <c r="AT714" s="494"/>
      <c r="AU714" s="494"/>
      <c r="AV714" s="494"/>
      <c r="AW714" s="494"/>
      <c r="AX714" s="494"/>
      <c r="AY714" s="499"/>
    </row>
    <row r="715" spans="1:51" ht="23.1" customHeight="1">
      <c r="A715" s="224"/>
      <c r="B715" s="548"/>
      <c r="C715" s="549"/>
      <c r="D715" s="1370" t="s">
        <v>330</v>
      </c>
      <c r="E715" s="1371"/>
      <c r="F715" s="1371"/>
      <c r="G715" s="1371"/>
      <c r="H715" s="1371"/>
      <c r="I715" s="1371"/>
      <c r="J715" s="1371"/>
      <c r="K715" s="1371"/>
      <c r="L715" s="1372"/>
      <c r="M715" s="1016">
        <v>1.2</v>
      </c>
      <c r="N715" s="1017"/>
      <c r="O715" s="1017"/>
      <c r="P715" s="1017"/>
      <c r="Q715" s="1017"/>
      <c r="R715" s="1018"/>
      <c r="S715" s="442">
        <v>1</v>
      </c>
      <c r="T715" s="442"/>
      <c r="U715" s="442"/>
      <c r="V715" s="442"/>
      <c r="W715" s="442"/>
      <c r="X715" s="442"/>
      <c r="Y715" s="792"/>
      <c r="Z715" s="444"/>
      <c r="AA715" s="444"/>
      <c r="AB715" s="444"/>
      <c r="AC715" s="444"/>
      <c r="AD715" s="444"/>
      <c r="AE715" s="444"/>
      <c r="AF715" s="444"/>
      <c r="AG715" s="444"/>
      <c r="AH715" s="444"/>
      <c r="AI715" s="444"/>
      <c r="AJ715" s="444"/>
      <c r="AK715" s="444"/>
      <c r="AL715" s="444"/>
      <c r="AM715" s="444"/>
      <c r="AN715" s="444"/>
      <c r="AO715" s="444"/>
      <c r="AP715" s="444"/>
      <c r="AQ715" s="444"/>
      <c r="AR715" s="444"/>
      <c r="AS715" s="444"/>
      <c r="AT715" s="444"/>
      <c r="AU715" s="444"/>
      <c r="AV715" s="444"/>
      <c r="AW715" s="444"/>
      <c r="AX715" s="444"/>
      <c r="AY715" s="445"/>
    </row>
    <row r="716" spans="1:51" ht="23.1" customHeight="1">
      <c r="A716" s="224"/>
      <c r="B716" s="548"/>
      <c r="C716" s="549"/>
      <c r="D716" s="1373" t="s">
        <v>329</v>
      </c>
      <c r="E716" s="1374"/>
      <c r="F716" s="1374"/>
      <c r="G716" s="1374"/>
      <c r="H716" s="1374"/>
      <c r="I716" s="1374"/>
      <c r="J716" s="1374"/>
      <c r="K716" s="1374"/>
      <c r="L716" s="1375"/>
      <c r="M716" s="1376">
        <v>0.5</v>
      </c>
      <c r="N716" s="797"/>
      <c r="O716" s="797"/>
      <c r="P716" s="797"/>
      <c r="Q716" s="797"/>
      <c r="R716" s="797"/>
      <c r="S716" s="797">
        <v>0.5</v>
      </c>
      <c r="T716" s="797"/>
      <c r="U716" s="797"/>
      <c r="V716" s="797"/>
      <c r="W716" s="797"/>
      <c r="X716" s="797"/>
      <c r="Y716" s="478"/>
      <c r="Z716" s="479"/>
      <c r="AA716" s="479"/>
      <c r="AB716" s="479"/>
      <c r="AC716" s="479"/>
      <c r="AD716" s="479"/>
      <c r="AE716" s="479"/>
      <c r="AF716" s="479"/>
      <c r="AG716" s="479"/>
      <c r="AH716" s="479"/>
      <c r="AI716" s="479"/>
      <c r="AJ716" s="479"/>
      <c r="AK716" s="479"/>
      <c r="AL716" s="479"/>
      <c r="AM716" s="479"/>
      <c r="AN716" s="479"/>
      <c r="AO716" s="479"/>
      <c r="AP716" s="479"/>
      <c r="AQ716" s="479"/>
      <c r="AR716" s="479"/>
      <c r="AS716" s="479"/>
      <c r="AT716" s="479"/>
      <c r="AU716" s="479"/>
      <c r="AV716" s="479"/>
      <c r="AW716" s="479"/>
      <c r="AX716" s="479"/>
      <c r="AY716" s="480"/>
    </row>
    <row r="717" spans="1:51" ht="23.1" customHeight="1">
      <c r="A717" s="224"/>
      <c r="B717" s="548"/>
      <c r="C717" s="549"/>
      <c r="D717" s="1377"/>
      <c r="E717" s="1378"/>
      <c r="F717" s="1378"/>
      <c r="G717" s="1378"/>
      <c r="H717" s="1378"/>
      <c r="I717" s="1378"/>
      <c r="J717" s="1378"/>
      <c r="K717" s="1378"/>
      <c r="L717" s="1379"/>
      <c r="M717" s="797"/>
      <c r="N717" s="797"/>
      <c r="O717" s="797"/>
      <c r="P717" s="797"/>
      <c r="Q717" s="797"/>
      <c r="R717" s="797"/>
      <c r="S717" s="486"/>
      <c r="T717" s="486"/>
      <c r="U717" s="486"/>
      <c r="V717" s="486"/>
      <c r="W717" s="486"/>
      <c r="X717" s="486"/>
      <c r="Y717" s="478"/>
      <c r="Z717" s="479"/>
      <c r="AA717" s="479"/>
      <c r="AB717" s="479"/>
      <c r="AC717" s="479"/>
      <c r="AD717" s="479"/>
      <c r="AE717" s="479"/>
      <c r="AF717" s="479"/>
      <c r="AG717" s="479"/>
      <c r="AH717" s="479"/>
      <c r="AI717" s="479"/>
      <c r="AJ717" s="479"/>
      <c r="AK717" s="479"/>
      <c r="AL717" s="479"/>
      <c r="AM717" s="479"/>
      <c r="AN717" s="479"/>
      <c r="AO717" s="479"/>
      <c r="AP717" s="479"/>
      <c r="AQ717" s="479"/>
      <c r="AR717" s="479"/>
      <c r="AS717" s="479"/>
      <c r="AT717" s="479"/>
      <c r="AU717" s="479"/>
      <c r="AV717" s="479"/>
      <c r="AW717" s="479"/>
      <c r="AX717" s="479"/>
      <c r="AY717" s="480"/>
    </row>
    <row r="718" spans="1:51" ht="23.1" customHeight="1">
      <c r="A718" s="224"/>
      <c r="B718" s="548"/>
      <c r="C718" s="549"/>
      <c r="D718" s="553"/>
      <c r="E718" s="554"/>
      <c r="F718" s="554"/>
      <c r="G718" s="554"/>
      <c r="H718" s="554"/>
      <c r="I718" s="554"/>
      <c r="J718" s="554"/>
      <c r="K718" s="554"/>
      <c r="L718" s="555"/>
      <c r="M718" s="486"/>
      <c r="N718" s="486"/>
      <c r="O718" s="486"/>
      <c r="P718" s="486"/>
      <c r="Q718" s="486"/>
      <c r="R718" s="486"/>
      <c r="S718" s="486"/>
      <c r="T718" s="486"/>
      <c r="U718" s="486"/>
      <c r="V718" s="486"/>
      <c r="W718" s="486"/>
      <c r="X718" s="486"/>
      <c r="Y718" s="478"/>
      <c r="Z718" s="479"/>
      <c r="AA718" s="479"/>
      <c r="AB718" s="479"/>
      <c r="AC718" s="479"/>
      <c r="AD718" s="479"/>
      <c r="AE718" s="479"/>
      <c r="AF718" s="479"/>
      <c r="AG718" s="479"/>
      <c r="AH718" s="479"/>
      <c r="AI718" s="479"/>
      <c r="AJ718" s="479"/>
      <c r="AK718" s="479"/>
      <c r="AL718" s="479"/>
      <c r="AM718" s="479"/>
      <c r="AN718" s="479"/>
      <c r="AO718" s="479"/>
      <c r="AP718" s="479"/>
      <c r="AQ718" s="479"/>
      <c r="AR718" s="479"/>
      <c r="AS718" s="479"/>
      <c r="AT718" s="479"/>
      <c r="AU718" s="479"/>
      <c r="AV718" s="479"/>
      <c r="AW718" s="479"/>
      <c r="AX718" s="479"/>
      <c r="AY718" s="480"/>
    </row>
    <row r="719" spans="1:51" ht="23.1" customHeight="1">
      <c r="A719" s="224"/>
      <c r="B719" s="548"/>
      <c r="C719" s="549"/>
      <c r="D719" s="553"/>
      <c r="E719" s="554"/>
      <c r="F719" s="554"/>
      <c r="G719" s="554"/>
      <c r="H719" s="554"/>
      <c r="I719" s="554"/>
      <c r="J719" s="554"/>
      <c r="K719" s="554"/>
      <c r="L719" s="555"/>
      <c r="M719" s="486"/>
      <c r="N719" s="486"/>
      <c r="O719" s="486"/>
      <c r="P719" s="486"/>
      <c r="Q719" s="486"/>
      <c r="R719" s="486"/>
      <c r="S719" s="486"/>
      <c r="T719" s="486"/>
      <c r="U719" s="486"/>
      <c r="V719" s="486"/>
      <c r="W719" s="486"/>
      <c r="X719" s="486"/>
      <c r="Y719" s="478"/>
      <c r="Z719" s="479"/>
      <c r="AA719" s="479"/>
      <c r="AB719" s="479"/>
      <c r="AC719" s="479"/>
      <c r="AD719" s="479"/>
      <c r="AE719" s="479"/>
      <c r="AF719" s="479"/>
      <c r="AG719" s="479"/>
      <c r="AH719" s="479"/>
      <c r="AI719" s="479"/>
      <c r="AJ719" s="479"/>
      <c r="AK719" s="479"/>
      <c r="AL719" s="479"/>
      <c r="AM719" s="479"/>
      <c r="AN719" s="479"/>
      <c r="AO719" s="479"/>
      <c r="AP719" s="479"/>
      <c r="AQ719" s="479"/>
      <c r="AR719" s="479"/>
      <c r="AS719" s="479"/>
      <c r="AT719" s="479"/>
      <c r="AU719" s="479"/>
      <c r="AV719" s="479"/>
      <c r="AW719" s="479"/>
      <c r="AX719" s="479"/>
      <c r="AY719" s="480"/>
    </row>
    <row r="720" spans="1:51" ht="23.1" customHeight="1">
      <c r="A720" s="224"/>
      <c r="B720" s="548"/>
      <c r="C720" s="549"/>
      <c r="D720" s="553"/>
      <c r="E720" s="554"/>
      <c r="F720" s="554"/>
      <c r="G720" s="554"/>
      <c r="H720" s="554"/>
      <c r="I720" s="554"/>
      <c r="J720" s="554"/>
      <c r="K720" s="554"/>
      <c r="L720" s="555"/>
      <c r="M720" s="486"/>
      <c r="N720" s="486"/>
      <c r="O720" s="486"/>
      <c r="P720" s="486"/>
      <c r="Q720" s="486"/>
      <c r="R720" s="486"/>
      <c r="S720" s="486"/>
      <c r="T720" s="486"/>
      <c r="U720" s="486"/>
      <c r="V720" s="486"/>
      <c r="W720" s="486"/>
      <c r="X720" s="486"/>
      <c r="Y720" s="478"/>
      <c r="Z720" s="479"/>
      <c r="AA720" s="479"/>
      <c r="AB720" s="479"/>
      <c r="AC720" s="479"/>
      <c r="AD720" s="479"/>
      <c r="AE720" s="479"/>
      <c r="AF720" s="479"/>
      <c r="AG720" s="479"/>
      <c r="AH720" s="479"/>
      <c r="AI720" s="479"/>
      <c r="AJ720" s="479"/>
      <c r="AK720" s="479"/>
      <c r="AL720" s="479"/>
      <c r="AM720" s="479"/>
      <c r="AN720" s="479"/>
      <c r="AO720" s="479"/>
      <c r="AP720" s="479"/>
      <c r="AQ720" s="479"/>
      <c r="AR720" s="479"/>
      <c r="AS720" s="479"/>
      <c r="AT720" s="479"/>
      <c r="AU720" s="479"/>
      <c r="AV720" s="479"/>
      <c r="AW720" s="479"/>
      <c r="AX720" s="479"/>
      <c r="AY720" s="480"/>
    </row>
    <row r="721" spans="1:51" ht="23.1" customHeight="1">
      <c r="A721" s="224"/>
      <c r="B721" s="548"/>
      <c r="C721" s="549"/>
      <c r="D721" s="474"/>
      <c r="E721" s="475"/>
      <c r="F721" s="475"/>
      <c r="G721" s="475"/>
      <c r="H721" s="475"/>
      <c r="I721" s="475"/>
      <c r="J721" s="475"/>
      <c r="K721" s="475"/>
      <c r="L721" s="476"/>
      <c r="M721" s="477"/>
      <c r="N721" s="477"/>
      <c r="O721" s="477"/>
      <c r="P721" s="477"/>
      <c r="Q721" s="477"/>
      <c r="R721" s="477"/>
      <c r="S721" s="477"/>
      <c r="T721" s="477"/>
      <c r="U721" s="477"/>
      <c r="V721" s="477"/>
      <c r="W721" s="477"/>
      <c r="X721" s="477"/>
      <c r="Y721" s="478"/>
      <c r="Z721" s="479"/>
      <c r="AA721" s="479"/>
      <c r="AB721" s="479"/>
      <c r="AC721" s="479"/>
      <c r="AD721" s="479"/>
      <c r="AE721" s="479"/>
      <c r="AF721" s="479"/>
      <c r="AG721" s="479"/>
      <c r="AH721" s="479"/>
      <c r="AI721" s="479"/>
      <c r="AJ721" s="479"/>
      <c r="AK721" s="479"/>
      <c r="AL721" s="479"/>
      <c r="AM721" s="479"/>
      <c r="AN721" s="479"/>
      <c r="AO721" s="479"/>
      <c r="AP721" s="479"/>
      <c r="AQ721" s="479"/>
      <c r="AR721" s="479"/>
      <c r="AS721" s="479"/>
      <c r="AT721" s="479"/>
      <c r="AU721" s="479"/>
      <c r="AV721" s="479"/>
      <c r="AW721" s="479"/>
      <c r="AX721" s="479"/>
      <c r="AY721" s="480"/>
    </row>
    <row r="722" spans="1:51" ht="23.1" customHeight="1">
      <c r="A722" s="224"/>
      <c r="B722" s="550"/>
      <c r="C722" s="551"/>
      <c r="D722" s="481" t="s">
        <v>35</v>
      </c>
      <c r="E722" s="327"/>
      <c r="F722" s="327"/>
      <c r="G722" s="327"/>
      <c r="H722" s="327"/>
      <c r="I722" s="327"/>
      <c r="J722" s="327"/>
      <c r="K722" s="327"/>
      <c r="L722" s="328"/>
      <c r="M722" s="482">
        <f>SUM(M715:R721)</f>
        <v>1.7</v>
      </c>
      <c r="N722" s="482"/>
      <c r="O722" s="482"/>
      <c r="P722" s="482"/>
      <c r="Q722" s="482"/>
      <c r="R722" s="482"/>
      <c r="S722" s="482">
        <f>SUM(S715:X721)</f>
        <v>1.5</v>
      </c>
      <c r="T722" s="482"/>
      <c r="U722" s="482"/>
      <c r="V722" s="482"/>
      <c r="W722" s="482"/>
      <c r="X722" s="482"/>
      <c r="Y722" s="483"/>
      <c r="Z722" s="484"/>
      <c r="AA722" s="484"/>
      <c r="AB722" s="484"/>
      <c r="AC722" s="484"/>
      <c r="AD722" s="484"/>
      <c r="AE722" s="484"/>
      <c r="AF722" s="484"/>
      <c r="AG722" s="484"/>
      <c r="AH722" s="484"/>
      <c r="AI722" s="484"/>
      <c r="AJ722" s="484"/>
      <c r="AK722" s="484"/>
      <c r="AL722" s="484"/>
      <c r="AM722" s="484"/>
      <c r="AN722" s="484"/>
      <c r="AO722" s="484"/>
      <c r="AP722" s="484"/>
      <c r="AQ722" s="484"/>
      <c r="AR722" s="484"/>
      <c r="AS722" s="484"/>
      <c r="AT722" s="484"/>
      <c r="AU722" s="484"/>
      <c r="AV722" s="484"/>
      <c r="AW722" s="484"/>
      <c r="AX722" s="484"/>
      <c r="AY722" s="485"/>
    </row>
    <row r="723" spans="1:51" ht="24.75" customHeight="1">
      <c r="A723" s="224"/>
      <c r="B723" s="19"/>
      <c r="C723" s="19"/>
      <c r="D723" s="19"/>
      <c r="E723" s="19"/>
      <c r="F723" s="19"/>
      <c r="G723" s="19"/>
      <c r="H723" s="20"/>
      <c r="I723" s="20"/>
      <c r="J723" s="20"/>
      <c r="K723" s="20"/>
      <c r="L723" s="20"/>
      <c r="M723" s="20"/>
      <c r="N723" s="20"/>
      <c r="O723" s="20"/>
      <c r="P723" s="20"/>
      <c r="Q723" s="223"/>
      <c r="R723" s="223"/>
      <c r="S723" s="223"/>
      <c r="T723" s="223"/>
      <c r="U723" s="223"/>
      <c r="V723" s="223"/>
      <c r="W723" s="223"/>
      <c r="X723" s="223"/>
      <c r="Y723" s="223"/>
      <c r="Z723" s="223"/>
      <c r="AA723" s="223"/>
      <c r="AB723" s="223"/>
      <c r="AC723" s="223"/>
      <c r="AD723" s="223"/>
      <c r="AE723" s="223"/>
      <c r="AF723" s="223"/>
      <c r="AG723" s="223"/>
      <c r="AH723" s="223"/>
      <c r="AI723" s="223"/>
      <c r="AJ723" s="223"/>
      <c r="AK723" s="223"/>
      <c r="AL723" s="223"/>
      <c r="AM723" s="223"/>
      <c r="AN723" s="223"/>
      <c r="AO723" s="223"/>
      <c r="AP723" s="223"/>
      <c r="AQ723" s="223"/>
      <c r="AR723" s="223"/>
      <c r="AS723" s="223"/>
      <c r="AT723" s="223"/>
      <c r="AU723" s="223"/>
      <c r="AV723" s="223"/>
      <c r="AW723" s="223"/>
      <c r="AX723" s="223"/>
      <c r="AY723" s="223"/>
    </row>
    <row r="724" spans="1:51" ht="23.25" customHeight="1" thickBot="1">
      <c r="A724" s="8"/>
      <c r="B724" s="689" t="s">
        <v>121</v>
      </c>
      <c r="C724" s="690"/>
      <c r="D724" s="690"/>
      <c r="E724" s="690"/>
      <c r="F724" s="690"/>
      <c r="G724" s="690"/>
      <c r="H724" s="690" t="s">
        <v>326</v>
      </c>
      <c r="I724" s="690"/>
      <c r="J724" s="690"/>
      <c r="K724" s="690"/>
      <c r="L724" s="690"/>
      <c r="M724" s="690"/>
      <c r="N724" s="690"/>
      <c r="O724" s="690"/>
      <c r="P724" s="690"/>
      <c r="Q724" s="690"/>
      <c r="R724" s="690"/>
      <c r="S724" s="690"/>
      <c r="T724" s="690"/>
      <c r="U724" s="690"/>
      <c r="V724" s="690"/>
      <c r="W724" s="690"/>
      <c r="X724" s="690"/>
      <c r="Y724" s="690"/>
      <c r="Z724" s="690"/>
      <c r="AA724" s="690"/>
      <c r="AB724" s="690"/>
      <c r="AC724" s="690"/>
      <c r="AD724" s="690"/>
      <c r="AE724" s="690"/>
      <c r="AF724" s="690"/>
      <c r="AG724" s="690"/>
      <c r="AH724" s="690"/>
      <c r="AI724" s="690"/>
      <c r="AJ724" s="690"/>
      <c r="AK724" s="690"/>
      <c r="AL724" s="690"/>
      <c r="AM724" s="690"/>
      <c r="AN724" s="690"/>
      <c r="AO724" s="690"/>
      <c r="AP724" s="690"/>
      <c r="AQ724" s="690"/>
      <c r="AR724" s="690"/>
      <c r="AS724" s="690"/>
      <c r="AT724" s="690"/>
      <c r="AU724" s="690"/>
      <c r="AV724" s="690"/>
      <c r="AW724" s="690"/>
      <c r="AX724" s="690"/>
      <c r="AY724" s="690"/>
    </row>
    <row r="725" spans="1:51" ht="385.5" customHeight="1">
      <c r="A725" s="13"/>
      <c r="B725" s="667" t="s">
        <v>122</v>
      </c>
      <c r="C725" s="668"/>
      <c r="D725" s="668"/>
      <c r="E725" s="668"/>
      <c r="F725" s="668"/>
      <c r="G725" s="669"/>
      <c r="H725" s="1358"/>
      <c r="I725" s="1359"/>
      <c r="J725" s="1359"/>
      <c r="K725" s="1359"/>
      <c r="L725" s="1359"/>
      <c r="M725" s="1359"/>
      <c r="N725" s="1359"/>
      <c r="O725" s="1359"/>
      <c r="P725" s="1359"/>
      <c r="Q725" s="1359"/>
      <c r="R725" s="1359"/>
      <c r="S725" s="1359"/>
      <c r="T725" s="1359"/>
      <c r="U725" s="1359"/>
      <c r="V725" s="1359"/>
      <c r="W725" s="1359"/>
      <c r="X725" s="1359"/>
      <c r="Y725" s="1359"/>
      <c r="Z725" s="1359"/>
      <c r="AA725" s="1359"/>
      <c r="AB725" s="1359"/>
      <c r="AC725" s="1359"/>
      <c r="AD725" s="1359"/>
      <c r="AE725" s="1359"/>
      <c r="AF725" s="1359"/>
      <c r="AG725" s="1359"/>
      <c r="AH725" s="1359"/>
      <c r="AI725" s="1359"/>
      <c r="AJ725" s="1359"/>
      <c r="AK725" s="1359"/>
      <c r="AL725" s="1359"/>
      <c r="AM725" s="1359"/>
      <c r="AN725" s="1359"/>
      <c r="AO725" s="1359"/>
      <c r="AP725" s="1359"/>
      <c r="AQ725" s="1359"/>
      <c r="AR725" s="1359"/>
      <c r="AS725" s="1359"/>
      <c r="AT725" s="1359"/>
      <c r="AU725" s="1359"/>
      <c r="AV725" s="1359"/>
      <c r="AW725" s="1359"/>
      <c r="AX725" s="1359"/>
      <c r="AY725" s="1360"/>
    </row>
    <row r="726" spans="1:51" ht="348.95" customHeight="1">
      <c r="A726" s="224"/>
      <c r="B726" s="394"/>
      <c r="C726" s="395"/>
      <c r="D726" s="395"/>
      <c r="E726" s="395"/>
      <c r="F726" s="395"/>
      <c r="G726" s="396"/>
      <c r="H726" s="1361"/>
      <c r="I726" s="1010"/>
      <c r="J726" s="1010"/>
      <c r="K726" s="1010"/>
      <c r="L726" s="1010"/>
      <c r="M726" s="1010"/>
      <c r="N726" s="1010"/>
      <c r="O726" s="1010"/>
      <c r="P726" s="1010"/>
      <c r="Q726" s="1010"/>
      <c r="R726" s="1010"/>
      <c r="S726" s="1010"/>
      <c r="T726" s="1010"/>
      <c r="U726" s="1010"/>
      <c r="V726" s="1010"/>
      <c r="W726" s="1010"/>
      <c r="X726" s="1010"/>
      <c r="Y726" s="1010"/>
      <c r="Z726" s="1010"/>
      <c r="AA726" s="1010"/>
      <c r="AB726" s="1010"/>
      <c r="AC726" s="1010"/>
      <c r="AD726" s="1010"/>
      <c r="AE726" s="1010"/>
      <c r="AF726" s="1010"/>
      <c r="AG726" s="1010"/>
      <c r="AH726" s="1010"/>
      <c r="AI726" s="1010"/>
      <c r="AJ726" s="1010"/>
      <c r="AK726" s="1010"/>
      <c r="AL726" s="1010"/>
      <c r="AM726" s="1010"/>
      <c r="AN726" s="1010"/>
      <c r="AO726" s="1010"/>
      <c r="AP726" s="1010"/>
      <c r="AQ726" s="1010"/>
      <c r="AR726" s="1010"/>
      <c r="AS726" s="1010"/>
      <c r="AT726" s="1010"/>
      <c r="AU726" s="1010"/>
      <c r="AV726" s="1010"/>
      <c r="AW726" s="1010"/>
      <c r="AX726" s="1010"/>
      <c r="AY726" s="1362"/>
    </row>
    <row r="727" spans="1:51" ht="324" customHeight="1" thickBot="1">
      <c r="A727" s="224"/>
      <c r="B727" s="670"/>
      <c r="C727" s="671"/>
      <c r="D727" s="671"/>
      <c r="E727" s="671"/>
      <c r="F727" s="671"/>
      <c r="G727" s="672"/>
      <c r="H727" s="1363"/>
      <c r="I727" s="1364"/>
      <c r="J727" s="1364"/>
      <c r="K727" s="1364"/>
      <c r="L727" s="1364"/>
      <c r="M727" s="1364"/>
      <c r="N727" s="1364"/>
      <c r="O727" s="1364"/>
      <c r="P727" s="1364"/>
      <c r="Q727" s="1364"/>
      <c r="R727" s="1364"/>
      <c r="S727" s="1364"/>
      <c r="T727" s="1364"/>
      <c r="U727" s="1364"/>
      <c r="V727" s="1364"/>
      <c r="W727" s="1364"/>
      <c r="X727" s="1364"/>
      <c r="Y727" s="1364"/>
      <c r="Z727" s="1364"/>
      <c r="AA727" s="1364"/>
      <c r="AB727" s="1364"/>
      <c r="AC727" s="1364"/>
      <c r="AD727" s="1364"/>
      <c r="AE727" s="1364"/>
      <c r="AF727" s="1364"/>
      <c r="AG727" s="1364"/>
      <c r="AH727" s="1364"/>
      <c r="AI727" s="1364"/>
      <c r="AJ727" s="1364"/>
      <c r="AK727" s="1364"/>
      <c r="AL727" s="1364"/>
      <c r="AM727" s="1364"/>
      <c r="AN727" s="1364"/>
      <c r="AO727" s="1364"/>
      <c r="AP727" s="1364"/>
      <c r="AQ727" s="1364"/>
      <c r="AR727" s="1364"/>
      <c r="AS727" s="1364"/>
      <c r="AT727" s="1364"/>
      <c r="AU727" s="1364"/>
      <c r="AV727" s="1364"/>
      <c r="AW727" s="1364"/>
      <c r="AX727" s="1364"/>
      <c r="AY727" s="1365"/>
    </row>
    <row r="728" spans="1:51" ht="41.25" customHeight="1">
      <c r="A728" s="224"/>
      <c r="B728" s="19"/>
      <c r="C728" s="19"/>
      <c r="D728" s="19"/>
      <c r="E728" s="19"/>
      <c r="F728" s="19"/>
      <c r="G728" s="19"/>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c r="AU728" s="26"/>
      <c r="AV728" s="26"/>
      <c r="AW728" s="26"/>
      <c r="AX728" s="26"/>
      <c r="AY728" s="26"/>
    </row>
    <row r="729" spans="1:51" ht="30" customHeight="1" thickBot="1">
      <c r="A729" s="224"/>
      <c r="B729" s="307" t="s">
        <v>121</v>
      </c>
      <c r="C729" s="307"/>
      <c r="D729" s="307"/>
      <c r="E729" s="307"/>
      <c r="F729" s="308"/>
      <c r="G729" s="308"/>
      <c r="H729" s="309" t="s">
        <v>326</v>
      </c>
      <c r="I729" s="309"/>
      <c r="J729" s="309"/>
      <c r="K729" s="309"/>
      <c r="L729" s="309"/>
      <c r="M729" s="309"/>
      <c r="N729" s="309"/>
      <c r="O729" s="309"/>
      <c r="P729" s="309"/>
      <c r="Q729" s="309"/>
      <c r="R729" s="309"/>
      <c r="S729" s="309"/>
      <c r="T729" s="309"/>
      <c r="U729" s="309"/>
      <c r="V729" s="309"/>
      <c r="W729" s="309"/>
      <c r="X729" s="309"/>
      <c r="Y729" s="309"/>
      <c r="Z729" s="309"/>
      <c r="AA729" s="309"/>
      <c r="AB729" s="309"/>
      <c r="AC729" s="309"/>
      <c r="AD729" s="309"/>
      <c r="AE729" s="309"/>
      <c r="AF729" s="309"/>
      <c r="AG729" s="309"/>
      <c r="AH729" s="309"/>
      <c r="AI729" s="309"/>
      <c r="AJ729" s="309"/>
      <c r="AK729" s="309"/>
      <c r="AL729" s="309"/>
      <c r="AM729" s="309"/>
      <c r="AN729" s="309"/>
      <c r="AO729" s="309"/>
      <c r="AP729" s="309"/>
      <c r="AQ729" s="309"/>
      <c r="AR729" s="309"/>
      <c r="AS729" s="309"/>
      <c r="AT729" s="309"/>
      <c r="AU729" s="309"/>
      <c r="AV729" s="309"/>
      <c r="AW729" s="309"/>
      <c r="AX729" s="309"/>
      <c r="AY729" s="309"/>
    </row>
    <row r="730" spans="1:51" ht="24.75" customHeight="1">
      <c r="A730" s="224"/>
      <c r="B730" s="310" t="s">
        <v>140</v>
      </c>
      <c r="C730" s="311"/>
      <c r="D730" s="311"/>
      <c r="E730" s="311"/>
      <c r="F730" s="311"/>
      <c r="G730" s="312"/>
      <c r="H730" s="1366" t="s">
        <v>328</v>
      </c>
      <c r="I730" s="280"/>
      <c r="J730" s="280"/>
      <c r="K730" s="280"/>
      <c r="L730" s="280"/>
      <c r="M730" s="280"/>
      <c r="N730" s="280"/>
      <c r="O730" s="280"/>
      <c r="P730" s="280"/>
      <c r="Q730" s="280"/>
      <c r="R730" s="280"/>
      <c r="S730" s="280"/>
      <c r="T730" s="280"/>
      <c r="U730" s="280"/>
      <c r="V730" s="280"/>
      <c r="W730" s="280"/>
      <c r="X730" s="280"/>
      <c r="Y730" s="280"/>
      <c r="Z730" s="280"/>
      <c r="AA730" s="280"/>
      <c r="AB730" s="280"/>
      <c r="AC730" s="281"/>
      <c r="AD730" s="319" t="s">
        <v>142</v>
      </c>
      <c r="AE730" s="320"/>
      <c r="AF730" s="320"/>
      <c r="AG730" s="320"/>
      <c r="AH730" s="320"/>
      <c r="AI730" s="320"/>
      <c r="AJ730" s="320"/>
      <c r="AK730" s="320"/>
      <c r="AL730" s="320"/>
      <c r="AM730" s="320"/>
      <c r="AN730" s="320"/>
      <c r="AO730" s="320"/>
      <c r="AP730" s="320"/>
      <c r="AQ730" s="320"/>
      <c r="AR730" s="320"/>
      <c r="AS730" s="320"/>
      <c r="AT730" s="320"/>
      <c r="AU730" s="320"/>
      <c r="AV730" s="320"/>
      <c r="AW730" s="320"/>
      <c r="AX730" s="320"/>
      <c r="AY730" s="322"/>
    </row>
    <row r="731" spans="1:51" ht="24.75" customHeight="1">
      <c r="A731" s="224"/>
      <c r="B731" s="313"/>
      <c r="C731" s="314"/>
      <c r="D731" s="314"/>
      <c r="E731" s="314"/>
      <c r="F731" s="314"/>
      <c r="G731" s="315"/>
      <c r="H731" s="326" t="s">
        <v>60</v>
      </c>
      <c r="I731" s="327"/>
      <c r="J731" s="327"/>
      <c r="K731" s="327"/>
      <c r="L731" s="328"/>
      <c r="M731" s="329" t="s">
        <v>143</v>
      </c>
      <c r="N731" s="327"/>
      <c r="O731" s="327"/>
      <c r="P731" s="327"/>
      <c r="Q731" s="327"/>
      <c r="R731" s="327"/>
      <c r="S731" s="327"/>
      <c r="T731" s="327"/>
      <c r="U731" s="327"/>
      <c r="V731" s="327"/>
      <c r="W731" s="327"/>
      <c r="X731" s="327"/>
      <c r="Y731" s="328"/>
      <c r="Z731" s="323" t="s">
        <v>144</v>
      </c>
      <c r="AA731" s="324"/>
      <c r="AB731" s="324"/>
      <c r="AC731" s="325"/>
      <c r="AD731" s="326" t="s">
        <v>60</v>
      </c>
      <c r="AE731" s="327"/>
      <c r="AF731" s="327"/>
      <c r="AG731" s="327"/>
      <c r="AH731" s="328"/>
      <c r="AI731" s="329" t="s">
        <v>143</v>
      </c>
      <c r="AJ731" s="327"/>
      <c r="AK731" s="327"/>
      <c r="AL731" s="327"/>
      <c r="AM731" s="327"/>
      <c r="AN731" s="327"/>
      <c r="AO731" s="327"/>
      <c r="AP731" s="327"/>
      <c r="AQ731" s="327"/>
      <c r="AR731" s="327"/>
      <c r="AS731" s="327"/>
      <c r="AT731" s="327"/>
      <c r="AU731" s="328"/>
      <c r="AV731" s="323" t="s">
        <v>144</v>
      </c>
      <c r="AW731" s="324"/>
      <c r="AX731" s="324"/>
      <c r="AY731" s="330"/>
    </row>
    <row r="732" spans="1:51" ht="24.75" customHeight="1">
      <c r="A732" s="224"/>
      <c r="B732" s="313"/>
      <c r="C732" s="314"/>
      <c r="D732" s="314"/>
      <c r="E732" s="314"/>
      <c r="F732" s="314"/>
      <c r="G732" s="315"/>
      <c r="H732" s="1174" t="s">
        <v>327</v>
      </c>
      <c r="I732" s="376"/>
      <c r="J732" s="376"/>
      <c r="K732" s="376"/>
      <c r="L732" s="1175"/>
      <c r="M732" s="704" t="s">
        <v>323</v>
      </c>
      <c r="N732" s="705"/>
      <c r="O732" s="705"/>
      <c r="P732" s="705"/>
      <c r="Q732" s="705"/>
      <c r="R732" s="705"/>
      <c r="S732" s="705"/>
      <c r="T732" s="705"/>
      <c r="U732" s="705"/>
      <c r="V732" s="705"/>
      <c r="W732" s="705"/>
      <c r="X732" s="705"/>
      <c r="Y732" s="706"/>
      <c r="Z732" s="1367">
        <v>1</v>
      </c>
      <c r="AA732" s="1368"/>
      <c r="AB732" s="1368"/>
      <c r="AC732" s="1369"/>
      <c r="AD732" s="703"/>
      <c r="AE732" s="600"/>
      <c r="AF732" s="600"/>
      <c r="AG732" s="600"/>
      <c r="AH732" s="601"/>
      <c r="AI732" s="704"/>
      <c r="AJ732" s="705"/>
      <c r="AK732" s="705"/>
      <c r="AL732" s="705"/>
      <c r="AM732" s="705"/>
      <c r="AN732" s="705"/>
      <c r="AO732" s="705"/>
      <c r="AP732" s="705"/>
      <c r="AQ732" s="705"/>
      <c r="AR732" s="705"/>
      <c r="AS732" s="705"/>
      <c r="AT732" s="705"/>
      <c r="AU732" s="706"/>
      <c r="AV732" s="694"/>
      <c r="AW732" s="695"/>
      <c r="AX732" s="695"/>
      <c r="AY732" s="696"/>
    </row>
    <row r="733" spans="1:51" ht="24.75" customHeight="1">
      <c r="A733" s="224"/>
      <c r="B733" s="313"/>
      <c r="C733" s="314"/>
      <c r="D733" s="314"/>
      <c r="E733" s="314"/>
      <c r="F733" s="314"/>
      <c r="G733" s="315"/>
      <c r="H733" s="1346"/>
      <c r="I733" s="1347"/>
      <c r="J733" s="1347"/>
      <c r="K733" s="1347"/>
      <c r="L733" s="1348"/>
      <c r="M733" s="346"/>
      <c r="N733" s="861"/>
      <c r="O733" s="861"/>
      <c r="P733" s="861"/>
      <c r="Q733" s="861"/>
      <c r="R733" s="861"/>
      <c r="S733" s="861"/>
      <c r="T733" s="861"/>
      <c r="U733" s="861"/>
      <c r="V733" s="861"/>
      <c r="W733" s="861"/>
      <c r="X733" s="861"/>
      <c r="Y733" s="862"/>
      <c r="Z733" s="764"/>
      <c r="AA733" s="765"/>
      <c r="AB733" s="765"/>
      <c r="AC733" s="766"/>
      <c r="AD733" s="341"/>
      <c r="AE733" s="342"/>
      <c r="AF733" s="342"/>
      <c r="AG733" s="342"/>
      <c r="AH733" s="343"/>
      <c r="AI733" s="346"/>
      <c r="AJ733" s="347"/>
      <c r="AK733" s="347"/>
      <c r="AL733" s="347"/>
      <c r="AM733" s="347"/>
      <c r="AN733" s="347"/>
      <c r="AO733" s="347"/>
      <c r="AP733" s="347"/>
      <c r="AQ733" s="347"/>
      <c r="AR733" s="347"/>
      <c r="AS733" s="347"/>
      <c r="AT733" s="347"/>
      <c r="AU733" s="348"/>
      <c r="AV733" s="697"/>
      <c r="AW733" s="698"/>
      <c r="AX733" s="698"/>
      <c r="AY733" s="699"/>
    </row>
    <row r="734" spans="1:51" ht="24.75" customHeight="1">
      <c r="A734" s="224"/>
      <c r="B734" s="313"/>
      <c r="C734" s="314"/>
      <c r="D734" s="314"/>
      <c r="E734" s="314"/>
      <c r="F734" s="314"/>
      <c r="G734" s="315"/>
      <c r="H734" s="1346"/>
      <c r="I734" s="1347"/>
      <c r="J734" s="1347"/>
      <c r="K734" s="1347"/>
      <c r="L734" s="1348"/>
      <c r="M734" s="346"/>
      <c r="N734" s="861"/>
      <c r="O734" s="861"/>
      <c r="P734" s="861"/>
      <c r="Q734" s="861"/>
      <c r="R734" s="861"/>
      <c r="S734" s="861"/>
      <c r="T734" s="861"/>
      <c r="U734" s="861"/>
      <c r="V734" s="861"/>
      <c r="W734" s="861"/>
      <c r="X734" s="861"/>
      <c r="Y734" s="862"/>
      <c r="Z734" s="764"/>
      <c r="AA734" s="765"/>
      <c r="AB734" s="765"/>
      <c r="AC734" s="766"/>
      <c r="AD734" s="341"/>
      <c r="AE734" s="342"/>
      <c r="AF734" s="342"/>
      <c r="AG734" s="342"/>
      <c r="AH734" s="343"/>
      <c r="AI734" s="346"/>
      <c r="AJ734" s="347"/>
      <c r="AK734" s="347"/>
      <c r="AL734" s="347"/>
      <c r="AM734" s="347"/>
      <c r="AN734" s="347"/>
      <c r="AO734" s="347"/>
      <c r="AP734" s="347"/>
      <c r="AQ734" s="347"/>
      <c r="AR734" s="347"/>
      <c r="AS734" s="347"/>
      <c r="AT734" s="347"/>
      <c r="AU734" s="348"/>
      <c r="AV734" s="697"/>
      <c r="AW734" s="698"/>
      <c r="AX734" s="698"/>
      <c r="AY734" s="699"/>
    </row>
    <row r="735" spans="1:51" ht="24.75" customHeight="1">
      <c r="A735" s="224"/>
      <c r="B735" s="313"/>
      <c r="C735" s="314"/>
      <c r="D735" s="314"/>
      <c r="E735" s="314"/>
      <c r="F735" s="314"/>
      <c r="G735" s="315"/>
      <c r="H735" s="341"/>
      <c r="I735" s="342"/>
      <c r="J735" s="342"/>
      <c r="K735" s="342"/>
      <c r="L735" s="343"/>
      <c r="M735" s="346"/>
      <c r="N735" s="347"/>
      <c r="O735" s="347"/>
      <c r="P735" s="347"/>
      <c r="Q735" s="347"/>
      <c r="R735" s="347"/>
      <c r="S735" s="347"/>
      <c r="T735" s="347"/>
      <c r="U735" s="347"/>
      <c r="V735" s="347"/>
      <c r="W735" s="347"/>
      <c r="X735" s="347"/>
      <c r="Y735" s="348"/>
      <c r="Z735" s="764"/>
      <c r="AA735" s="765"/>
      <c r="AB735" s="765"/>
      <c r="AC735" s="766"/>
      <c r="AD735" s="341"/>
      <c r="AE735" s="342"/>
      <c r="AF735" s="342"/>
      <c r="AG735" s="342"/>
      <c r="AH735" s="343"/>
      <c r="AI735" s="346"/>
      <c r="AJ735" s="347"/>
      <c r="AK735" s="347"/>
      <c r="AL735" s="347"/>
      <c r="AM735" s="347"/>
      <c r="AN735" s="347"/>
      <c r="AO735" s="347"/>
      <c r="AP735" s="347"/>
      <c r="AQ735" s="347"/>
      <c r="AR735" s="347"/>
      <c r="AS735" s="347"/>
      <c r="AT735" s="347"/>
      <c r="AU735" s="348"/>
      <c r="AV735" s="697"/>
      <c r="AW735" s="698"/>
      <c r="AX735" s="698"/>
      <c r="AY735" s="699"/>
    </row>
    <row r="736" spans="1:51" ht="24.75" customHeight="1">
      <c r="A736" s="224"/>
      <c r="B736" s="313"/>
      <c r="C736" s="314"/>
      <c r="D736" s="314"/>
      <c r="E736" s="314"/>
      <c r="F736" s="314"/>
      <c r="G736" s="315"/>
      <c r="H736" s="341"/>
      <c r="I736" s="342"/>
      <c r="J736" s="342"/>
      <c r="K736" s="342"/>
      <c r="L736" s="343"/>
      <c r="M736" s="346"/>
      <c r="N736" s="347"/>
      <c r="O736" s="347"/>
      <c r="P736" s="347"/>
      <c r="Q736" s="347"/>
      <c r="R736" s="347"/>
      <c r="S736" s="347"/>
      <c r="T736" s="347"/>
      <c r="U736" s="347"/>
      <c r="V736" s="347"/>
      <c r="W736" s="347"/>
      <c r="X736" s="347"/>
      <c r="Y736" s="348"/>
      <c r="Z736" s="764"/>
      <c r="AA736" s="765"/>
      <c r="AB736" s="765"/>
      <c r="AC736" s="765"/>
      <c r="AD736" s="341"/>
      <c r="AE736" s="342"/>
      <c r="AF736" s="342"/>
      <c r="AG736" s="342"/>
      <c r="AH736" s="343"/>
      <c r="AI736" s="346"/>
      <c r="AJ736" s="347"/>
      <c r="AK736" s="347"/>
      <c r="AL736" s="347"/>
      <c r="AM736" s="347"/>
      <c r="AN736" s="347"/>
      <c r="AO736" s="347"/>
      <c r="AP736" s="347"/>
      <c r="AQ736" s="347"/>
      <c r="AR736" s="347"/>
      <c r="AS736" s="347"/>
      <c r="AT736" s="347"/>
      <c r="AU736" s="348"/>
      <c r="AV736" s="697"/>
      <c r="AW736" s="698"/>
      <c r="AX736" s="698"/>
      <c r="AY736" s="699"/>
    </row>
    <row r="737" spans="1:51" ht="24.75" customHeight="1">
      <c r="A737" s="224"/>
      <c r="B737" s="313"/>
      <c r="C737" s="314"/>
      <c r="D737" s="314"/>
      <c r="E737" s="314"/>
      <c r="F737" s="314"/>
      <c r="G737" s="315"/>
      <c r="H737" s="341"/>
      <c r="I737" s="342"/>
      <c r="J737" s="342"/>
      <c r="K737" s="342"/>
      <c r="L737" s="343"/>
      <c r="M737" s="346"/>
      <c r="N737" s="347"/>
      <c r="O737" s="347"/>
      <c r="P737" s="347"/>
      <c r="Q737" s="347"/>
      <c r="R737" s="347"/>
      <c r="S737" s="347"/>
      <c r="T737" s="347"/>
      <c r="U737" s="347"/>
      <c r="V737" s="347"/>
      <c r="W737" s="347"/>
      <c r="X737" s="347"/>
      <c r="Y737" s="348"/>
      <c r="Z737" s="764"/>
      <c r="AA737" s="765"/>
      <c r="AB737" s="765"/>
      <c r="AC737" s="765"/>
      <c r="AD737" s="341"/>
      <c r="AE737" s="342"/>
      <c r="AF737" s="342"/>
      <c r="AG737" s="342"/>
      <c r="AH737" s="343"/>
      <c r="AI737" s="346"/>
      <c r="AJ737" s="347"/>
      <c r="AK737" s="347"/>
      <c r="AL737" s="347"/>
      <c r="AM737" s="347"/>
      <c r="AN737" s="347"/>
      <c r="AO737" s="347"/>
      <c r="AP737" s="347"/>
      <c r="AQ737" s="347"/>
      <c r="AR737" s="347"/>
      <c r="AS737" s="347"/>
      <c r="AT737" s="347"/>
      <c r="AU737" s="348"/>
      <c r="AV737" s="697"/>
      <c r="AW737" s="698"/>
      <c r="AX737" s="698"/>
      <c r="AY737" s="699"/>
    </row>
    <row r="738" spans="1:51" ht="24.75" customHeight="1">
      <c r="A738" s="224"/>
      <c r="B738" s="313"/>
      <c r="C738" s="314"/>
      <c r="D738" s="314"/>
      <c r="E738" s="314"/>
      <c r="F738" s="314"/>
      <c r="G738" s="315"/>
      <c r="H738" s="341"/>
      <c r="I738" s="342"/>
      <c r="J738" s="342"/>
      <c r="K738" s="342"/>
      <c r="L738" s="343"/>
      <c r="M738" s="346"/>
      <c r="N738" s="347"/>
      <c r="O738" s="347"/>
      <c r="P738" s="347"/>
      <c r="Q738" s="347"/>
      <c r="R738" s="347"/>
      <c r="S738" s="347"/>
      <c r="T738" s="347"/>
      <c r="U738" s="347"/>
      <c r="V738" s="347"/>
      <c r="W738" s="347"/>
      <c r="X738" s="347"/>
      <c r="Y738" s="348"/>
      <c r="Z738" s="764"/>
      <c r="AA738" s="765"/>
      <c r="AB738" s="765"/>
      <c r="AC738" s="765"/>
      <c r="AD738" s="341"/>
      <c r="AE738" s="342"/>
      <c r="AF738" s="342"/>
      <c r="AG738" s="342"/>
      <c r="AH738" s="343"/>
      <c r="AI738" s="346"/>
      <c r="AJ738" s="347"/>
      <c r="AK738" s="347"/>
      <c r="AL738" s="347"/>
      <c r="AM738" s="347"/>
      <c r="AN738" s="347"/>
      <c r="AO738" s="347"/>
      <c r="AP738" s="347"/>
      <c r="AQ738" s="347"/>
      <c r="AR738" s="347"/>
      <c r="AS738" s="347"/>
      <c r="AT738" s="347"/>
      <c r="AU738" s="348"/>
      <c r="AV738" s="697"/>
      <c r="AW738" s="698"/>
      <c r="AX738" s="698"/>
      <c r="AY738" s="699"/>
    </row>
    <row r="739" spans="1:51" ht="24.75" customHeight="1">
      <c r="A739" s="224"/>
      <c r="B739" s="313"/>
      <c r="C739" s="314"/>
      <c r="D739" s="314"/>
      <c r="E739" s="314"/>
      <c r="F739" s="314"/>
      <c r="G739" s="315"/>
      <c r="H739" s="642"/>
      <c r="I739" s="595"/>
      <c r="J739" s="595"/>
      <c r="K739" s="595"/>
      <c r="L739" s="596"/>
      <c r="M739" s="643"/>
      <c r="N739" s="644"/>
      <c r="O739" s="644"/>
      <c r="P739" s="644"/>
      <c r="Q739" s="644"/>
      <c r="R739" s="644"/>
      <c r="S739" s="644"/>
      <c r="T739" s="644"/>
      <c r="U739" s="644"/>
      <c r="V739" s="644"/>
      <c r="W739" s="644"/>
      <c r="X739" s="644"/>
      <c r="Y739" s="645"/>
      <c r="Z739" s="1003"/>
      <c r="AA739" s="1004"/>
      <c r="AB739" s="1004"/>
      <c r="AC739" s="1004"/>
      <c r="AD739" s="642"/>
      <c r="AE739" s="595"/>
      <c r="AF739" s="595"/>
      <c r="AG739" s="595"/>
      <c r="AH739" s="596"/>
      <c r="AI739" s="643"/>
      <c r="AJ739" s="644"/>
      <c r="AK739" s="644"/>
      <c r="AL739" s="644"/>
      <c r="AM739" s="644"/>
      <c r="AN739" s="644"/>
      <c r="AO739" s="644"/>
      <c r="AP739" s="644"/>
      <c r="AQ739" s="644"/>
      <c r="AR739" s="644"/>
      <c r="AS739" s="644"/>
      <c r="AT739" s="644"/>
      <c r="AU739" s="645"/>
      <c r="AV739" s="646"/>
      <c r="AW739" s="647"/>
      <c r="AX739" s="647"/>
      <c r="AY739" s="648"/>
    </row>
    <row r="740" spans="1:51" ht="24.75" customHeight="1">
      <c r="A740" s="224"/>
      <c r="B740" s="313"/>
      <c r="C740" s="314"/>
      <c r="D740" s="314"/>
      <c r="E740" s="314"/>
      <c r="F740" s="314"/>
      <c r="G740" s="315"/>
      <c r="H740" s="716" t="s">
        <v>35</v>
      </c>
      <c r="I740" s="368"/>
      <c r="J740" s="368"/>
      <c r="K740" s="368"/>
      <c r="L740" s="368"/>
      <c r="M740" s="717"/>
      <c r="N740" s="718"/>
      <c r="O740" s="718"/>
      <c r="P740" s="718"/>
      <c r="Q740" s="718"/>
      <c r="R740" s="718"/>
      <c r="S740" s="718"/>
      <c r="T740" s="718"/>
      <c r="U740" s="718"/>
      <c r="V740" s="718"/>
      <c r="W740" s="718"/>
      <c r="X740" s="718"/>
      <c r="Y740" s="719"/>
      <c r="Z740" s="639">
        <f>SUM(Z732:AC739)</f>
        <v>1</v>
      </c>
      <c r="AA740" s="640"/>
      <c r="AB740" s="640"/>
      <c r="AC740" s="736"/>
      <c r="AD740" s="716" t="s">
        <v>35</v>
      </c>
      <c r="AE740" s="368"/>
      <c r="AF740" s="368"/>
      <c r="AG740" s="368"/>
      <c r="AH740" s="368"/>
      <c r="AI740" s="717"/>
      <c r="AJ740" s="718"/>
      <c r="AK740" s="718"/>
      <c r="AL740" s="718"/>
      <c r="AM740" s="718"/>
      <c r="AN740" s="718"/>
      <c r="AO740" s="718"/>
      <c r="AP740" s="718"/>
      <c r="AQ740" s="718"/>
      <c r="AR740" s="718"/>
      <c r="AS740" s="718"/>
      <c r="AT740" s="718"/>
      <c r="AU740" s="719"/>
      <c r="AV740" s="639">
        <f>SUM(AV732:AY739)</f>
        <v>0</v>
      </c>
      <c r="AW740" s="640"/>
      <c r="AX740" s="640"/>
      <c r="AY740" s="641"/>
    </row>
    <row r="741" spans="1:51" ht="25.15" customHeight="1">
      <c r="A741" s="224"/>
      <c r="B741" s="313"/>
      <c r="C741" s="314"/>
      <c r="D741" s="314"/>
      <c r="E741" s="314"/>
      <c r="F741" s="314"/>
      <c r="G741" s="315"/>
      <c r="H741" s="721" t="s">
        <v>146</v>
      </c>
      <c r="I741" s="724"/>
      <c r="J741" s="724"/>
      <c r="K741" s="724"/>
      <c r="L741" s="724"/>
      <c r="M741" s="724"/>
      <c r="N741" s="724"/>
      <c r="O741" s="724"/>
      <c r="P741" s="724"/>
      <c r="Q741" s="724"/>
      <c r="R741" s="724"/>
      <c r="S741" s="724"/>
      <c r="T741" s="724"/>
      <c r="U741" s="724"/>
      <c r="V741" s="724"/>
      <c r="W741" s="724"/>
      <c r="X741" s="724"/>
      <c r="Y741" s="724"/>
      <c r="Z741" s="724"/>
      <c r="AA741" s="724"/>
      <c r="AB741" s="724"/>
      <c r="AC741" s="737"/>
      <c r="AD741" s="721" t="s">
        <v>147</v>
      </c>
      <c r="AE741" s="724"/>
      <c r="AF741" s="724"/>
      <c r="AG741" s="724"/>
      <c r="AH741" s="724"/>
      <c r="AI741" s="724"/>
      <c r="AJ741" s="724"/>
      <c r="AK741" s="724"/>
      <c r="AL741" s="724"/>
      <c r="AM741" s="724"/>
      <c r="AN741" s="724"/>
      <c r="AO741" s="724"/>
      <c r="AP741" s="724"/>
      <c r="AQ741" s="724"/>
      <c r="AR741" s="724"/>
      <c r="AS741" s="724"/>
      <c r="AT741" s="724"/>
      <c r="AU741" s="724"/>
      <c r="AV741" s="724"/>
      <c r="AW741" s="724"/>
      <c r="AX741" s="724"/>
      <c r="AY741" s="725"/>
    </row>
    <row r="742" spans="1:51" ht="25.5" customHeight="1">
      <c r="A742" s="224"/>
      <c r="B742" s="313"/>
      <c r="C742" s="314"/>
      <c r="D742" s="314"/>
      <c r="E742" s="314"/>
      <c r="F742" s="314"/>
      <c r="G742" s="315"/>
      <c r="H742" s="726" t="s">
        <v>60</v>
      </c>
      <c r="I742" s="519"/>
      <c r="J742" s="519"/>
      <c r="K742" s="519"/>
      <c r="L742" s="519"/>
      <c r="M742" s="329" t="s">
        <v>143</v>
      </c>
      <c r="N742" s="290"/>
      <c r="O742" s="290"/>
      <c r="P742" s="290"/>
      <c r="Q742" s="290"/>
      <c r="R742" s="290"/>
      <c r="S742" s="290"/>
      <c r="T742" s="290"/>
      <c r="U742" s="290"/>
      <c r="V742" s="290"/>
      <c r="W742" s="290"/>
      <c r="X742" s="290"/>
      <c r="Y742" s="731"/>
      <c r="Z742" s="323" t="s">
        <v>144</v>
      </c>
      <c r="AA742" s="732"/>
      <c r="AB742" s="732"/>
      <c r="AC742" s="738"/>
      <c r="AD742" s="726" t="s">
        <v>60</v>
      </c>
      <c r="AE742" s="519"/>
      <c r="AF742" s="519"/>
      <c r="AG742" s="519"/>
      <c r="AH742" s="519"/>
      <c r="AI742" s="329" t="s">
        <v>143</v>
      </c>
      <c r="AJ742" s="290"/>
      <c r="AK742" s="290"/>
      <c r="AL742" s="290"/>
      <c r="AM742" s="290"/>
      <c r="AN742" s="290"/>
      <c r="AO742" s="290"/>
      <c r="AP742" s="290"/>
      <c r="AQ742" s="290"/>
      <c r="AR742" s="290"/>
      <c r="AS742" s="290"/>
      <c r="AT742" s="290"/>
      <c r="AU742" s="731"/>
      <c r="AV742" s="323" t="s">
        <v>144</v>
      </c>
      <c r="AW742" s="732"/>
      <c r="AX742" s="732"/>
      <c r="AY742" s="733"/>
    </row>
    <row r="743" spans="1:51" ht="24.75" customHeight="1">
      <c r="A743" s="224"/>
      <c r="B743" s="313"/>
      <c r="C743" s="314"/>
      <c r="D743" s="314"/>
      <c r="E743" s="314"/>
      <c r="F743" s="314"/>
      <c r="G743" s="315"/>
      <c r="H743" s="1349"/>
      <c r="I743" s="1350"/>
      <c r="J743" s="1350"/>
      <c r="K743" s="1350"/>
      <c r="L743" s="1351"/>
      <c r="M743" s="1352"/>
      <c r="N743" s="1353"/>
      <c r="O743" s="1353"/>
      <c r="P743" s="1353"/>
      <c r="Q743" s="1353"/>
      <c r="R743" s="1353"/>
      <c r="S743" s="1353"/>
      <c r="T743" s="1353"/>
      <c r="U743" s="1353"/>
      <c r="V743" s="1353"/>
      <c r="W743" s="1353"/>
      <c r="X743" s="1353"/>
      <c r="Y743" s="1354"/>
      <c r="Z743" s="767"/>
      <c r="AA743" s="768"/>
      <c r="AB743" s="768"/>
      <c r="AC743" s="769"/>
      <c r="AD743" s="703"/>
      <c r="AE743" s="600"/>
      <c r="AF743" s="600"/>
      <c r="AG743" s="600"/>
      <c r="AH743" s="601"/>
      <c r="AI743" s="704"/>
      <c r="AJ743" s="734"/>
      <c r="AK743" s="734"/>
      <c r="AL743" s="734"/>
      <c r="AM743" s="734"/>
      <c r="AN743" s="734"/>
      <c r="AO743" s="734"/>
      <c r="AP743" s="734"/>
      <c r="AQ743" s="734"/>
      <c r="AR743" s="734"/>
      <c r="AS743" s="734"/>
      <c r="AT743" s="734"/>
      <c r="AU743" s="735"/>
      <c r="AV743" s="694"/>
      <c r="AW743" s="695"/>
      <c r="AX743" s="695"/>
      <c r="AY743" s="696"/>
    </row>
    <row r="744" spans="1:51" ht="24.75" customHeight="1">
      <c r="A744" s="224"/>
      <c r="B744" s="313"/>
      <c r="C744" s="314"/>
      <c r="D744" s="314"/>
      <c r="E744" s="314"/>
      <c r="F744" s="314"/>
      <c r="G744" s="315"/>
      <c r="H744" s="1346"/>
      <c r="I744" s="1347"/>
      <c r="J744" s="1347"/>
      <c r="K744" s="1347"/>
      <c r="L744" s="1348"/>
      <c r="M744" s="1355"/>
      <c r="N744" s="1356"/>
      <c r="O744" s="1356"/>
      <c r="P744" s="1356"/>
      <c r="Q744" s="1356"/>
      <c r="R744" s="1356"/>
      <c r="S744" s="1356"/>
      <c r="T744" s="1356"/>
      <c r="U744" s="1356"/>
      <c r="V744" s="1356"/>
      <c r="W744" s="1356"/>
      <c r="X744" s="1356"/>
      <c r="Y744" s="1357"/>
      <c r="Z744" s="764"/>
      <c r="AA744" s="765"/>
      <c r="AB744" s="765"/>
      <c r="AC744" s="766"/>
      <c r="AD744" s="341"/>
      <c r="AE744" s="342"/>
      <c r="AF744" s="342"/>
      <c r="AG744" s="342"/>
      <c r="AH744" s="343"/>
      <c r="AI744" s="346"/>
      <c r="AJ744" s="347"/>
      <c r="AK744" s="347"/>
      <c r="AL744" s="347"/>
      <c r="AM744" s="347"/>
      <c r="AN744" s="347"/>
      <c r="AO744" s="347"/>
      <c r="AP744" s="347"/>
      <c r="AQ744" s="347"/>
      <c r="AR744" s="347"/>
      <c r="AS744" s="347"/>
      <c r="AT744" s="347"/>
      <c r="AU744" s="348"/>
      <c r="AV744" s="697"/>
      <c r="AW744" s="698"/>
      <c r="AX744" s="698"/>
      <c r="AY744" s="699"/>
    </row>
    <row r="745" spans="1:51" ht="24.75" customHeight="1">
      <c r="A745" s="224"/>
      <c r="B745" s="313"/>
      <c r="C745" s="314"/>
      <c r="D745" s="314"/>
      <c r="E745" s="314"/>
      <c r="F745" s="314"/>
      <c r="G745" s="315"/>
      <c r="H745" s="1346"/>
      <c r="I745" s="1347"/>
      <c r="J745" s="1347"/>
      <c r="K745" s="1347"/>
      <c r="L745" s="1348"/>
      <c r="M745" s="346"/>
      <c r="N745" s="861"/>
      <c r="O745" s="861"/>
      <c r="P745" s="861"/>
      <c r="Q745" s="861"/>
      <c r="R745" s="861"/>
      <c r="S745" s="861"/>
      <c r="T745" s="861"/>
      <c r="U745" s="861"/>
      <c r="V745" s="861"/>
      <c r="W745" s="861"/>
      <c r="X745" s="861"/>
      <c r="Y745" s="862"/>
      <c r="Z745" s="764"/>
      <c r="AA745" s="765"/>
      <c r="AB745" s="765"/>
      <c r="AC745" s="766"/>
      <c r="AD745" s="341"/>
      <c r="AE745" s="342"/>
      <c r="AF745" s="342"/>
      <c r="AG745" s="342"/>
      <c r="AH745" s="343"/>
      <c r="AI745" s="346"/>
      <c r="AJ745" s="347"/>
      <c r="AK745" s="347"/>
      <c r="AL745" s="347"/>
      <c r="AM745" s="347"/>
      <c r="AN745" s="347"/>
      <c r="AO745" s="347"/>
      <c r="AP745" s="347"/>
      <c r="AQ745" s="347"/>
      <c r="AR745" s="347"/>
      <c r="AS745" s="347"/>
      <c r="AT745" s="347"/>
      <c r="AU745" s="348"/>
      <c r="AV745" s="697"/>
      <c r="AW745" s="698"/>
      <c r="AX745" s="698"/>
      <c r="AY745" s="699"/>
    </row>
    <row r="746" spans="1:51" ht="24.75" customHeight="1">
      <c r="A746" s="224"/>
      <c r="B746" s="313"/>
      <c r="C746" s="314"/>
      <c r="D746" s="314"/>
      <c r="E746" s="314"/>
      <c r="F746" s="314"/>
      <c r="G746" s="315"/>
      <c r="H746" s="341"/>
      <c r="I746" s="342"/>
      <c r="J746" s="342"/>
      <c r="K746" s="342"/>
      <c r="L746" s="343"/>
      <c r="M746" s="346"/>
      <c r="N746" s="347"/>
      <c r="O746" s="347"/>
      <c r="P746" s="347"/>
      <c r="Q746" s="347"/>
      <c r="R746" s="347"/>
      <c r="S746" s="347"/>
      <c r="T746" s="347"/>
      <c r="U746" s="347"/>
      <c r="V746" s="347"/>
      <c r="W746" s="347"/>
      <c r="X746" s="347"/>
      <c r="Y746" s="348"/>
      <c r="Z746" s="697"/>
      <c r="AA746" s="698"/>
      <c r="AB746" s="698"/>
      <c r="AC746" s="720"/>
      <c r="AD746" s="341"/>
      <c r="AE746" s="342"/>
      <c r="AF746" s="342"/>
      <c r="AG746" s="342"/>
      <c r="AH746" s="343"/>
      <c r="AI746" s="346"/>
      <c r="AJ746" s="347"/>
      <c r="AK746" s="347"/>
      <c r="AL746" s="347"/>
      <c r="AM746" s="347"/>
      <c r="AN746" s="347"/>
      <c r="AO746" s="347"/>
      <c r="AP746" s="347"/>
      <c r="AQ746" s="347"/>
      <c r="AR746" s="347"/>
      <c r="AS746" s="347"/>
      <c r="AT746" s="347"/>
      <c r="AU746" s="348"/>
      <c r="AV746" s="697"/>
      <c r="AW746" s="698"/>
      <c r="AX746" s="698"/>
      <c r="AY746" s="699"/>
    </row>
    <row r="747" spans="1:51" ht="24.75" customHeight="1">
      <c r="A747" s="224"/>
      <c r="B747" s="313"/>
      <c r="C747" s="314"/>
      <c r="D747" s="314"/>
      <c r="E747" s="314"/>
      <c r="F747" s="314"/>
      <c r="G747" s="315"/>
      <c r="H747" s="341"/>
      <c r="I747" s="342"/>
      <c r="J747" s="342"/>
      <c r="K747" s="342"/>
      <c r="L747" s="343"/>
      <c r="M747" s="346"/>
      <c r="N747" s="347"/>
      <c r="O747" s="347"/>
      <c r="P747" s="347"/>
      <c r="Q747" s="347"/>
      <c r="R747" s="347"/>
      <c r="S747" s="347"/>
      <c r="T747" s="347"/>
      <c r="U747" s="347"/>
      <c r="V747" s="347"/>
      <c r="W747" s="347"/>
      <c r="X747" s="347"/>
      <c r="Y747" s="348"/>
      <c r="Z747" s="697"/>
      <c r="AA747" s="698"/>
      <c r="AB747" s="698"/>
      <c r="AC747" s="698"/>
      <c r="AD747" s="341"/>
      <c r="AE747" s="342"/>
      <c r="AF747" s="342"/>
      <c r="AG747" s="342"/>
      <c r="AH747" s="343"/>
      <c r="AI747" s="346"/>
      <c r="AJ747" s="347"/>
      <c r="AK747" s="347"/>
      <c r="AL747" s="347"/>
      <c r="AM747" s="347"/>
      <c r="AN747" s="347"/>
      <c r="AO747" s="347"/>
      <c r="AP747" s="347"/>
      <c r="AQ747" s="347"/>
      <c r="AR747" s="347"/>
      <c r="AS747" s="347"/>
      <c r="AT747" s="347"/>
      <c r="AU747" s="348"/>
      <c r="AV747" s="697"/>
      <c r="AW747" s="698"/>
      <c r="AX747" s="698"/>
      <c r="AY747" s="699"/>
    </row>
    <row r="748" spans="1:51" ht="24.75" customHeight="1">
      <c r="A748" s="224"/>
      <c r="B748" s="313"/>
      <c r="C748" s="314"/>
      <c r="D748" s="314"/>
      <c r="E748" s="314"/>
      <c r="F748" s="314"/>
      <c r="G748" s="315"/>
      <c r="H748" s="341"/>
      <c r="I748" s="342"/>
      <c r="J748" s="342"/>
      <c r="K748" s="342"/>
      <c r="L748" s="343"/>
      <c r="M748" s="346"/>
      <c r="N748" s="347"/>
      <c r="O748" s="347"/>
      <c r="P748" s="347"/>
      <c r="Q748" s="347"/>
      <c r="R748" s="347"/>
      <c r="S748" s="347"/>
      <c r="T748" s="347"/>
      <c r="U748" s="347"/>
      <c r="V748" s="347"/>
      <c r="W748" s="347"/>
      <c r="X748" s="347"/>
      <c r="Y748" s="348"/>
      <c r="Z748" s="697"/>
      <c r="AA748" s="698"/>
      <c r="AB748" s="698"/>
      <c r="AC748" s="698"/>
      <c r="AD748" s="341"/>
      <c r="AE748" s="342"/>
      <c r="AF748" s="342"/>
      <c r="AG748" s="342"/>
      <c r="AH748" s="343"/>
      <c r="AI748" s="346"/>
      <c r="AJ748" s="347"/>
      <c r="AK748" s="347"/>
      <c r="AL748" s="347"/>
      <c r="AM748" s="347"/>
      <c r="AN748" s="347"/>
      <c r="AO748" s="347"/>
      <c r="AP748" s="347"/>
      <c r="AQ748" s="347"/>
      <c r="AR748" s="347"/>
      <c r="AS748" s="347"/>
      <c r="AT748" s="347"/>
      <c r="AU748" s="348"/>
      <c r="AV748" s="697"/>
      <c r="AW748" s="698"/>
      <c r="AX748" s="698"/>
      <c r="AY748" s="699"/>
    </row>
    <row r="749" spans="1:51" ht="24.75" customHeight="1">
      <c r="A749" s="224"/>
      <c r="B749" s="313"/>
      <c r="C749" s="314"/>
      <c r="D749" s="314"/>
      <c r="E749" s="314"/>
      <c r="F749" s="314"/>
      <c r="G749" s="315"/>
      <c r="H749" s="341"/>
      <c r="I749" s="342"/>
      <c r="J749" s="342"/>
      <c r="K749" s="342"/>
      <c r="L749" s="343"/>
      <c r="M749" s="346"/>
      <c r="N749" s="347"/>
      <c r="O749" s="347"/>
      <c r="P749" s="347"/>
      <c r="Q749" s="347"/>
      <c r="R749" s="347"/>
      <c r="S749" s="347"/>
      <c r="T749" s="347"/>
      <c r="U749" s="347"/>
      <c r="V749" s="347"/>
      <c r="W749" s="347"/>
      <c r="X749" s="347"/>
      <c r="Y749" s="348"/>
      <c r="Z749" s="697"/>
      <c r="AA749" s="698"/>
      <c r="AB749" s="698"/>
      <c r="AC749" s="698"/>
      <c r="AD749" s="341"/>
      <c r="AE749" s="342"/>
      <c r="AF749" s="342"/>
      <c r="AG749" s="342"/>
      <c r="AH749" s="343"/>
      <c r="AI749" s="346"/>
      <c r="AJ749" s="347"/>
      <c r="AK749" s="347"/>
      <c r="AL749" s="347"/>
      <c r="AM749" s="347"/>
      <c r="AN749" s="347"/>
      <c r="AO749" s="347"/>
      <c r="AP749" s="347"/>
      <c r="AQ749" s="347"/>
      <c r="AR749" s="347"/>
      <c r="AS749" s="347"/>
      <c r="AT749" s="347"/>
      <c r="AU749" s="348"/>
      <c r="AV749" s="697"/>
      <c r="AW749" s="698"/>
      <c r="AX749" s="698"/>
      <c r="AY749" s="699"/>
    </row>
    <row r="750" spans="1:51" ht="24.75" customHeight="1">
      <c r="A750" s="224"/>
      <c r="B750" s="313"/>
      <c r="C750" s="314"/>
      <c r="D750" s="314"/>
      <c r="E750" s="314"/>
      <c r="F750" s="314"/>
      <c r="G750" s="315"/>
      <c r="H750" s="642"/>
      <c r="I750" s="595"/>
      <c r="J750" s="595"/>
      <c r="K750" s="595"/>
      <c r="L750" s="596"/>
      <c r="M750" s="643"/>
      <c r="N750" s="644"/>
      <c r="O750" s="644"/>
      <c r="P750" s="644"/>
      <c r="Q750" s="644"/>
      <c r="R750" s="644"/>
      <c r="S750" s="644"/>
      <c r="T750" s="644"/>
      <c r="U750" s="644"/>
      <c r="V750" s="644"/>
      <c r="W750" s="644"/>
      <c r="X750" s="644"/>
      <c r="Y750" s="645"/>
      <c r="Z750" s="646"/>
      <c r="AA750" s="647"/>
      <c r="AB750" s="647"/>
      <c r="AC750" s="647"/>
      <c r="AD750" s="642"/>
      <c r="AE750" s="595"/>
      <c r="AF750" s="595"/>
      <c r="AG750" s="595"/>
      <c r="AH750" s="596"/>
      <c r="AI750" s="643"/>
      <c r="AJ750" s="644"/>
      <c r="AK750" s="644"/>
      <c r="AL750" s="644"/>
      <c r="AM750" s="644"/>
      <c r="AN750" s="644"/>
      <c r="AO750" s="644"/>
      <c r="AP750" s="644"/>
      <c r="AQ750" s="644"/>
      <c r="AR750" s="644"/>
      <c r="AS750" s="644"/>
      <c r="AT750" s="644"/>
      <c r="AU750" s="645"/>
      <c r="AV750" s="646"/>
      <c r="AW750" s="647"/>
      <c r="AX750" s="647"/>
      <c r="AY750" s="648"/>
    </row>
    <row r="751" spans="1:51" ht="24.75" customHeight="1">
      <c r="A751" s="224"/>
      <c r="B751" s="313"/>
      <c r="C751" s="314"/>
      <c r="D751" s="314"/>
      <c r="E751" s="314"/>
      <c r="F751" s="314"/>
      <c r="G751" s="315"/>
      <c r="H751" s="716" t="s">
        <v>35</v>
      </c>
      <c r="I751" s="368"/>
      <c r="J751" s="368"/>
      <c r="K751" s="368"/>
      <c r="L751" s="368"/>
      <c r="M751" s="717"/>
      <c r="N751" s="718"/>
      <c r="O751" s="718"/>
      <c r="P751" s="718"/>
      <c r="Q751" s="718"/>
      <c r="R751" s="718"/>
      <c r="S751" s="718"/>
      <c r="T751" s="718"/>
      <c r="U751" s="718"/>
      <c r="V751" s="718"/>
      <c r="W751" s="718"/>
      <c r="X751" s="718"/>
      <c r="Y751" s="719"/>
      <c r="Z751" s="639">
        <f>SUM(Z743:AC750)</f>
        <v>0</v>
      </c>
      <c r="AA751" s="640"/>
      <c r="AB751" s="640"/>
      <c r="AC751" s="736"/>
      <c r="AD751" s="716" t="s">
        <v>35</v>
      </c>
      <c r="AE751" s="368"/>
      <c r="AF751" s="368"/>
      <c r="AG751" s="368"/>
      <c r="AH751" s="368"/>
      <c r="AI751" s="717"/>
      <c r="AJ751" s="718"/>
      <c r="AK751" s="718"/>
      <c r="AL751" s="718"/>
      <c r="AM751" s="718"/>
      <c r="AN751" s="718"/>
      <c r="AO751" s="718"/>
      <c r="AP751" s="718"/>
      <c r="AQ751" s="718"/>
      <c r="AR751" s="718"/>
      <c r="AS751" s="718"/>
      <c r="AT751" s="718"/>
      <c r="AU751" s="719"/>
      <c r="AV751" s="639">
        <f>SUM(AV743:AY750)</f>
        <v>0</v>
      </c>
      <c r="AW751" s="640"/>
      <c r="AX751" s="640"/>
      <c r="AY751" s="641"/>
    </row>
    <row r="752" spans="1:51" ht="24.75" customHeight="1">
      <c r="A752" s="224"/>
      <c r="B752" s="313"/>
      <c r="C752" s="314"/>
      <c r="D752" s="314"/>
      <c r="E752" s="314"/>
      <c r="F752" s="314"/>
      <c r="G752" s="315"/>
      <c r="H752" s="721" t="s">
        <v>150</v>
      </c>
      <c r="I752" s="724"/>
      <c r="J752" s="724"/>
      <c r="K752" s="724"/>
      <c r="L752" s="724"/>
      <c r="M752" s="724"/>
      <c r="N752" s="724"/>
      <c r="O752" s="724"/>
      <c r="P752" s="724"/>
      <c r="Q752" s="724"/>
      <c r="R752" s="724"/>
      <c r="S752" s="724"/>
      <c r="T752" s="724"/>
      <c r="U752" s="724"/>
      <c r="V752" s="724"/>
      <c r="W752" s="724"/>
      <c r="X752" s="724"/>
      <c r="Y752" s="724"/>
      <c r="Z752" s="724"/>
      <c r="AA752" s="724"/>
      <c r="AB752" s="724"/>
      <c r="AC752" s="737"/>
      <c r="AD752" s="721" t="s">
        <v>151</v>
      </c>
      <c r="AE752" s="724"/>
      <c r="AF752" s="724"/>
      <c r="AG752" s="724"/>
      <c r="AH752" s="724"/>
      <c r="AI752" s="724"/>
      <c r="AJ752" s="724"/>
      <c r="AK752" s="724"/>
      <c r="AL752" s="724"/>
      <c r="AM752" s="724"/>
      <c r="AN752" s="724"/>
      <c r="AO752" s="724"/>
      <c r="AP752" s="724"/>
      <c r="AQ752" s="724"/>
      <c r="AR752" s="724"/>
      <c r="AS752" s="724"/>
      <c r="AT752" s="724"/>
      <c r="AU752" s="724"/>
      <c r="AV752" s="724"/>
      <c r="AW752" s="724"/>
      <c r="AX752" s="724"/>
      <c r="AY752" s="725"/>
    </row>
    <row r="753" spans="1:51" ht="24.75" customHeight="1">
      <c r="A753" s="224"/>
      <c r="B753" s="313"/>
      <c r="C753" s="314"/>
      <c r="D753" s="314"/>
      <c r="E753" s="314"/>
      <c r="F753" s="314"/>
      <c r="G753" s="315"/>
      <c r="H753" s="726" t="s">
        <v>60</v>
      </c>
      <c r="I753" s="519"/>
      <c r="J753" s="519"/>
      <c r="K753" s="519"/>
      <c r="L753" s="519"/>
      <c r="M753" s="329" t="s">
        <v>143</v>
      </c>
      <c r="N753" s="290"/>
      <c r="O753" s="290"/>
      <c r="P753" s="290"/>
      <c r="Q753" s="290"/>
      <c r="R753" s="290"/>
      <c r="S753" s="290"/>
      <c r="T753" s="290"/>
      <c r="U753" s="290"/>
      <c r="V753" s="290"/>
      <c r="W753" s="290"/>
      <c r="X753" s="290"/>
      <c r="Y753" s="731"/>
      <c r="Z753" s="323" t="s">
        <v>144</v>
      </c>
      <c r="AA753" s="732"/>
      <c r="AB753" s="732"/>
      <c r="AC753" s="738"/>
      <c r="AD753" s="726" t="s">
        <v>60</v>
      </c>
      <c r="AE753" s="519"/>
      <c r="AF753" s="519"/>
      <c r="AG753" s="519"/>
      <c r="AH753" s="519"/>
      <c r="AI753" s="329" t="s">
        <v>143</v>
      </c>
      <c r="AJ753" s="290"/>
      <c r="AK753" s="290"/>
      <c r="AL753" s="290"/>
      <c r="AM753" s="290"/>
      <c r="AN753" s="290"/>
      <c r="AO753" s="290"/>
      <c r="AP753" s="290"/>
      <c r="AQ753" s="290"/>
      <c r="AR753" s="290"/>
      <c r="AS753" s="290"/>
      <c r="AT753" s="290"/>
      <c r="AU753" s="731"/>
      <c r="AV753" s="323" t="s">
        <v>144</v>
      </c>
      <c r="AW753" s="732"/>
      <c r="AX753" s="732"/>
      <c r="AY753" s="733"/>
    </row>
    <row r="754" spans="1:51" ht="24.75" customHeight="1">
      <c r="A754" s="224"/>
      <c r="B754" s="313"/>
      <c r="C754" s="314"/>
      <c r="D754" s="314"/>
      <c r="E754" s="314"/>
      <c r="F754" s="314"/>
      <c r="G754" s="315"/>
      <c r="H754" s="703"/>
      <c r="I754" s="600"/>
      <c r="J754" s="600"/>
      <c r="K754" s="600"/>
      <c r="L754" s="601"/>
      <c r="M754" s="704"/>
      <c r="N754" s="734"/>
      <c r="O754" s="734"/>
      <c r="P754" s="734"/>
      <c r="Q754" s="734"/>
      <c r="R754" s="734"/>
      <c r="S754" s="734"/>
      <c r="T754" s="734"/>
      <c r="U754" s="734"/>
      <c r="V754" s="734"/>
      <c r="W754" s="734"/>
      <c r="X754" s="734"/>
      <c r="Y754" s="735"/>
      <c r="Z754" s="694"/>
      <c r="AA754" s="695"/>
      <c r="AB754" s="695"/>
      <c r="AC754" s="739"/>
      <c r="AD754" s="703"/>
      <c r="AE754" s="600"/>
      <c r="AF754" s="600"/>
      <c r="AG754" s="600"/>
      <c r="AH754" s="601"/>
      <c r="AI754" s="704"/>
      <c r="AJ754" s="734"/>
      <c r="AK754" s="734"/>
      <c r="AL754" s="734"/>
      <c r="AM754" s="734"/>
      <c r="AN754" s="734"/>
      <c r="AO754" s="734"/>
      <c r="AP754" s="734"/>
      <c r="AQ754" s="734"/>
      <c r="AR754" s="734"/>
      <c r="AS754" s="734"/>
      <c r="AT754" s="734"/>
      <c r="AU754" s="735"/>
      <c r="AV754" s="694"/>
      <c r="AW754" s="695"/>
      <c r="AX754" s="695"/>
      <c r="AY754" s="696"/>
    </row>
    <row r="755" spans="1:51" ht="24.75" customHeight="1">
      <c r="A755" s="224"/>
      <c r="B755" s="313"/>
      <c r="C755" s="314"/>
      <c r="D755" s="314"/>
      <c r="E755" s="314"/>
      <c r="F755" s="314"/>
      <c r="G755" s="315"/>
      <c r="H755" s="341"/>
      <c r="I755" s="342"/>
      <c r="J755" s="342"/>
      <c r="K755" s="342"/>
      <c r="L755" s="343"/>
      <c r="M755" s="346"/>
      <c r="N755" s="347"/>
      <c r="O755" s="347"/>
      <c r="P755" s="347"/>
      <c r="Q755" s="347"/>
      <c r="R755" s="347"/>
      <c r="S755" s="347"/>
      <c r="T755" s="347"/>
      <c r="U755" s="347"/>
      <c r="V755" s="347"/>
      <c r="W755" s="347"/>
      <c r="X755" s="347"/>
      <c r="Y755" s="348"/>
      <c r="Z755" s="697"/>
      <c r="AA755" s="698"/>
      <c r="AB755" s="698"/>
      <c r="AC755" s="720"/>
      <c r="AD755" s="341"/>
      <c r="AE755" s="342"/>
      <c r="AF755" s="342"/>
      <c r="AG755" s="342"/>
      <c r="AH755" s="343"/>
      <c r="AI755" s="346"/>
      <c r="AJ755" s="347"/>
      <c r="AK755" s="347"/>
      <c r="AL755" s="347"/>
      <c r="AM755" s="347"/>
      <c r="AN755" s="347"/>
      <c r="AO755" s="347"/>
      <c r="AP755" s="347"/>
      <c r="AQ755" s="347"/>
      <c r="AR755" s="347"/>
      <c r="AS755" s="347"/>
      <c r="AT755" s="347"/>
      <c r="AU755" s="348"/>
      <c r="AV755" s="697"/>
      <c r="AW755" s="698"/>
      <c r="AX755" s="698"/>
      <c r="AY755" s="699"/>
    </row>
    <row r="756" spans="1:51" ht="24.75" customHeight="1">
      <c r="A756" s="224"/>
      <c r="B756" s="313"/>
      <c r="C756" s="314"/>
      <c r="D756" s="314"/>
      <c r="E756" s="314"/>
      <c r="F756" s="314"/>
      <c r="G756" s="315"/>
      <c r="H756" s="341"/>
      <c r="I756" s="342"/>
      <c r="J756" s="342"/>
      <c r="K756" s="342"/>
      <c r="L756" s="343"/>
      <c r="M756" s="346"/>
      <c r="N756" s="347"/>
      <c r="O756" s="347"/>
      <c r="P756" s="347"/>
      <c r="Q756" s="347"/>
      <c r="R756" s="347"/>
      <c r="S756" s="347"/>
      <c r="T756" s="347"/>
      <c r="U756" s="347"/>
      <c r="V756" s="347"/>
      <c r="W756" s="347"/>
      <c r="X756" s="347"/>
      <c r="Y756" s="348"/>
      <c r="Z756" s="697"/>
      <c r="AA756" s="698"/>
      <c r="AB756" s="698"/>
      <c r="AC756" s="720"/>
      <c r="AD756" s="341"/>
      <c r="AE756" s="342"/>
      <c r="AF756" s="342"/>
      <c r="AG756" s="342"/>
      <c r="AH756" s="343"/>
      <c r="AI756" s="346"/>
      <c r="AJ756" s="347"/>
      <c r="AK756" s="347"/>
      <c r="AL756" s="347"/>
      <c r="AM756" s="347"/>
      <c r="AN756" s="347"/>
      <c r="AO756" s="347"/>
      <c r="AP756" s="347"/>
      <c r="AQ756" s="347"/>
      <c r="AR756" s="347"/>
      <c r="AS756" s="347"/>
      <c r="AT756" s="347"/>
      <c r="AU756" s="348"/>
      <c r="AV756" s="697"/>
      <c r="AW756" s="698"/>
      <c r="AX756" s="698"/>
      <c r="AY756" s="699"/>
    </row>
    <row r="757" spans="1:51" ht="24.75" customHeight="1">
      <c r="A757" s="224"/>
      <c r="B757" s="313"/>
      <c r="C757" s="314"/>
      <c r="D757" s="314"/>
      <c r="E757" s="314"/>
      <c r="F757" s="314"/>
      <c r="G757" s="315"/>
      <c r="H757" s="341"/>
      <c r="I757" s="342"/>
      <c r="J757" s="342"/>
      <c r="K757" s="342"/>
      <c r="L757" s="343"/>
      <c r="M757" s="346"/>
      <c r="N757" s="347"/>
      <c r="O757" s="347"/>
      <c r="P757" s="347"/>
      <c r="Q757" s="347"/>
      <c r="R757" s="347"/>
      <c r="S757" s="347"/>
      <c r="T757" s="347"/>
      <c r="U757" s="347"/>
      <c r="V757" s="347"/>
      <c r="W757" s="347"/>
      <c r="X757" s="347"/>
      <c r="Y757" s="348"/>
      <c r="Z757" s="697"/>
      <c r="AA757" s="698"/>
      <c r="AB757" s="698"/>
      <c r="AC757" s="720"/>
      <c r="AD757" s="341"/>
      <c r="AE757" s="342"/>
      <c r="AF757" s="342"/>
      <c r="AG757" s="342"/>
      <c r="AH757" s="343"/>
      <c r="AI757" s="346"/>
      <c r="AJ757" s="347"/>
      <c r="AK757" s="347"/>
      <c r="AL757" s="347"/>
      <c r="AM757" s="347"/>
      <c r="AN757" s="347"/>
      <c r="AO757" s="347"/>
      <c r="AP757" s="347"/>
      <c r="AQ757" s="347"/>
      <c r="AR757" s="347"/>
      <c r="AS757" s="347"/>
      <c r="AT757" s="347"/>
      <c r="AU757" s="348"/>
      <c r="AV757" s="697"/>
      <c r="AW757" s="698"/>
      <c r="AX757" s="698"/>
      <c r="AY757" s="699"/>
    </row>
    <row r="758" spans="1:51" ht="24.75" customHeight="1">
      <c r="A758" s="224"/>
      <c r="B758" s="313"/>
      <c r="C758" s="314"/>
      <c r="D758" s="314"/>
      <c r="E758" s="314"/>
      <c r="F758" s="314"/>
      <c r="G758" s="315"/>
      <c r="H758" s="341"/>
      <c r="I758" s="342"/>
      <c r="J758" s="342"/>
      <c r="K758" s="342"/>
      <c r="L758" s="343"/>
      <c r="M758" s="346"/>
      <c r="N758" s="347"/>
      <c r="O758" s="347"/>
      <c r="P758" s="347"/>
      <c r="Q758" s="347"/>
      <c r="R758" s="347"/>
      <c r="S758" s="347"/>
      <c r="T758" s="347"/>
      <c r="U758" s="347"/>
      <c r="V758" s="347"/>
      <c r="W758" s="347"/>
      <c r="X758" s="347"/>
      <c r="Y758" s="348"/>
      <c r="Z758" s="697"/>
      <c r="AA758" s="698"/>
      <c r="AB758" s="698"/>
      <c r="AC758" s="698"/>
      <c r="AD758" s="341"/>
      <c r="AE758" s="342"/>
      <c r="AF758" s="342"/>
      <c r="AG758" s="342"/>
      <c r="AH758" s="343"/>
      <c r="AI758" s="346"/>
      <c r="AJ758" s="347"/>
      <c r="AK758" s="347"/>
      <c r="AL758" s="347"/>
      <c r="AM758" s="347"/>
      <c r="AN758" s="347"/>
      <c r="AO758" s="347"/>
      <c r="AP758" s="347"/>
      <c r="AQ758" s="347"/>
      <c r="AR758" s="347"/>
      <c r="AS758" s="347"/>
      <c r="AT758" s="347"/>
      <c r="AU758" s="348"/>
      <c r="AV758" s="697"/>
      <c r="AW758" s="698"/>
      <c r="AX758" s="698"/>
      <c r="AY758" s="699"/>
    </row>
    <row r="759" spans="1:51" ht="24.75" customHeight="1">
      <c r="A759" s="224"/>
      <c r="B759" s="313"/>
      <c r="C759" s="314"/>
      <c r="D759" s="314"/>
      <c r="E759" s="314"/>
      <c r="F759" s="314"/>
      <c r="G759" s="315"/>
      <c r="H759" s="341"/>
      <c r="I759" s="342"/>
      <c r="J759" s="342"/>
      <c r="K759" s="342"/>
      <c r="L759" s="343"/>
      <c r="M759" s="346"/>
      <c r="N759" s="347"/>
      <c r="O759" s="347"/>
      <c r="P759" s="347"/>
      <c r="Q759" s="347"/>
      <c r="R759" s="347"/>
      <c r="S759" s="347"/>
      <c r="T759" s="347"/>
      <c r="U759" s="347"/>
      <c r="V759" s="347"/>
      <c r="W759" s="347"/>
      <c r="X759" s="347"/>
      <c r="Y759" s="348"/>
      <c r="Z759" s="697"/>
      <c r="AA759" s="698"/>
      <c r="AB759" s="698"/>
      <c r="AC759" s="698"/>
      <c r="AD759" s="341"/>
      <c r="AE759" s="342"/>
      <c r="AF759" s="342"/>
      <c r="AG759" s="342"/>
      <c r="AH759" s="343"/>
      <c r="AI759" s="346"/>
      <c r="AJ759" s="347"/>
      <c r="AK759" s="347"/>
      <c r="AL759" s="347"/>
      <c r="AM759" s="347"/>
      <c r="AN759" s="347"/>
      <c r="AO759" s="347"/>
      <c r="AP759" s="347"/>
      <c r="AQ759" s="347"/>
      <c r="AR759" s="347"/>
      <c r="AS759" s="347"/>
      <c r="AT759" s="347"/>
      <c r="AU759" s="348"/>
      <c r="AV759" s="697"/>
      <c r="AW759" s="698"/>
      <c r="AX759" s="698"/>
      <c r="AY759" s="699"/>
    </row>
    <row r="760" spans="1:51" ht="24.75" customHeight="1">
      <c r="A760" s="224"/>
      <c r="B760" s="313"/>
      <c r="C760" s="314"/>
      <c r="D760" s="314"/>
      <c r="E760" s="314"/>
      <c r="F760" s="314"/>
      <c r="G760" s="315"/>
      <c r="H760" s="341"/>
      <c r="I760" s="342"/>
      <c r="J760" s="342"/>
      <c r="K760" s="342"/>
      <c r="L760" s="343"/>
      <c r="M760" s="346"/>
      <c r="N760" s="347"/>
      <c r="O760" s="347"/>
      <c r="P760" s="347"/>
      <c r="Q760" s="347"/>
      <c r="R760" s="347"/>
      <c r="S760" s="347"/>
      <c r="T760" s="347"/>
      <c r="U760" s="347"/>
      <c r="V760" s="347"/>
      <c r="W760" s="347"/>
      <c r="X760" s="347"/>
      <c r="Y760" s="348"/>
      <c r="Z760" s="697"/>
      <c r="AA760" s="698"/>
      <c r="AB760" s="698"/>
      <c r="AC760" s="698"/>
      <c r="AD760" s="341"/>
      <c r="AE760" s="342"/>
      <c r="AF760" s="342"/>
      <c r="AG760" s="342"/>
      <c r="AH760" s="343"/>
      <c r="AI760" s="346"/>
      <c r="AJ760" s="347"/>
      <c r="AK760" s="347"/>
      <c r="AL760" s="347"/>
      <c r="AM760" s="347"/>
      <c r="AN760" s="347"/>
      <c r="AO760" s="347"/>
      <c r="AP760" s="347"/>
      <c r="AQ760" s="347"/>
      <c r="AR760" s="347"/>
      <c r="AS760" s="347"/>
      <c r="AT760" s="347"/>
      <c r="AU760" s="348"/>
      <c r="AV760" s="697"/>
      <c r="AW760" s="698"/>
      <c r="AX760" s="698"/>
      <c r="AY760" s="699"/>
    </row>
    <row r="761" spans="1:51" ht="24.75" customHeight="1">
      <c r="A761" s="224"/>
      <c r="B761" s="313"/>
      <c r="C761" s="314"/>
      <c r="D761" s="314"/>
      <c r="E761" s="314"/>
      <c r="F761" s="314"/>
      <c r="G761" s="315"/>
      <c r="H761" s="642"/>
      <c r="I761" s="595"/>
      <c r="J761" s="595"/>
      <c r="K761" s="595"/>
      <c r="L761" s="596"/>
      <c r="M761" s="643"/>
      <c r="N761" s="644"/>
      <c r="O761" s="644"/>
      <c r="P761" s="644"/>
      <c r="Q761" s="644"/>
      <c r="R761" s="644"/>
      <c r="S761" s="644"/>
      <c r="T761" s="644"/>
      <c r="U761" s="644"/>
      <c r="V761" s="644"/>
      <c r="W761" s="644"/>
      <c r="X761" s="644"/>
      <c r="Y761" s="645"/>
      <c r="Z761" s="646"/>
      <c r="AA761" s="647"/>
      <c r="AB761" s="647"/>
      <c r="AC761" s="647"/>
      <c r="AD761" s="642"/>
      <c r="AE761" s="595"/>
      <c r="AF761" s="595"/>
      <c r="AG761" s="595"/>
      <c r="AH761" s="596"/>
      <c r="AI761" s="643"/>
      <c r="AJ761" s="644"/>
      <c r="AK761" s="644"/>
      <c r="AL761" s="644"/>
      <c r="AM761" s="644"/>
      <c r="AN761" s="644"/>
      <c r="AO761" s="644"/>
      <c r="AP761" s="644"/>
      <c r="AQ761" s="644"/>
      <c r="AR761" s="644"/>
      <c r="AS761" s="644"/>
      <c r="AT761" s="644"/>
      <c r="AU761" s="645"/>
      <c r="AV761" s="646"/>
      <c r="AW761" s="647"/>
      <c r="AX761" s="647"/>
      <c r="AY761" s="648"/>
    </row>
    <row r="762" spans="1:51" ht="24.75" customHeight="1">
      <c r="A762" s="224"/>
      <c r="B762" s="313"/>
      <c r="C762" s="314"/>
      <c r="D762" s="314"/>
      <c r="E762" s="314"/>
      <c r="F762" s="314"/>
      <c r="G762" s="315"/>
      <c r="H762" s="716" t="s">
        <v>35</v>
      </c>
      <c r="I762" s="368"/>
      <c r="J762" s="368"/>
      <c r="K762" s="368"/>
      <c r="L762" s="368"/>
      <c r="M762" s="717"/>
      <c r="N762" s="718"/>
      <c r="O762" s="718"/>
      <c r="P762" s="718"/>
      <c r="Q762" s="718"/>
      <c r="R762" s="718"/>
      <c r="S762" s="718"/>
      <c r="T762" s="718"/>
      <c r="U762" s="718"/>
      <c r="V762" s="718"/>
      <c r="W762" s="718"/>
      <c r="X762" s="718"/>
      <c r="Y762" s="719"/>
      <c r="Z762" s="639">
        <f>SUM(Z754:AC761)</f>
        <v>0</v>
      </c>
      <c r="AA762" s="640"/>
      <c r="AB762" s="640"/>
      <c r="AC762" s="736"/>
      <c r="AD762" s="716" t="s">
        <v>35</v>
      </c>
      <c r="AE762" s="368"/>
      <c r="AF762" s="368"/>
      <c r="AG762" s="368"/>
      <c r="AH762" s="368"/>
      <c r="AI762" s="717"/>
      <c r="AJ762" s="718"/>
      <c r="AK762" s="718"/>
      <c r="AL762" s="718"/>
      <c r="AM762" s="718"/>
      <c r="AN762" s="718"/>
      <c r="AO762" s="718"/>
      <c r="AP762" s="718"/>
      <c r="AQ762" s="718"/>
      <c r="AR762" s="718"/>
      <c r="AS762" s="718"/>
      <c r="AT762" s="718"/>
      <c r="AU762" s="719"/>
      <c r="AV762" s="639">
        <f>SUM(AV754:AY761)</f>
        <v>0</v>
      </c>
      <c r="AW762" s="640"/>
      <c r="AX762" s="640"/>
      <c r="AY762" s="641"/>
    </row>
    <row r="763" spans="1:51" ht="24.75" customHeight="1">
      <c r="A763" s="224"/>
      <c r="B763" s="313"/>
      <c r="C763" s="314"/>
      <c r="D763" s="314"/>
      <c r="E763" s="314"/>
      <c r="F763" s="314"/>
      <c r="G763" s="315"/>
      <c r="H763" s="721" t="s">
        <v>154</v>
      </c>
      <c r="I763" s="724"/>
      <c r="J763" s="724"/>
      <c r="K763" s="724"/>
      <c r="L763" s="724"/>
      <c r="M763" s="724"/>
      <c r="N763" s="724"/>
      <c r="O763" s="724"/>
      <c r="P763" s="724"/>
      <c r="Q763" s="724"/>
      <c r="R763" s="724"/>
      <c r="S763" s="724"/>
      <c r="T763" s="724"/>
      <c r="U763" s="724"/>
      <c r="V763" s="724"/>
      <c r="W763" s="724"/>
      <c r="X763" s="724"/>
      <c r="Y763" s="724"/>
      <c r="Z763" s="724"/>
      <c r="AA763" s="724"/>
      <c r="AB763" s="724"/>
      <c r="AC763" s="737"/>
      <c r="AD763" s="721" t="s">
        <v>155</v>
      </c>
      <c r="AE763" s="724"/>
      <c r="AF763" s="724"/>
      <c r="AG763" s="724"/>
      <c r="AH763" s="724"/>
      <c r="AI763" s="724"/>
      <c r="AJ763" s="724"/>
      <c r="AK763" s="724"/>
      <c r="AL763" s="724"/>
      <c r="AM763" s="724"/>
      <c r="AN763" s="724"/>
      <c r="AO763" s="724"/>
      <c r="AP763" s="724"/>
      <c r="AQ763" s="724"/>
      <c r="AR763" s="724"/>
      <c r="AS763" s="724"/>
      <c r="AT763" s="724"/>
      <c r="AU763" s="724"/>
      <c r="AV763" s="724"/>
      <c r="AW763" s="724"/>
      <c r="AX763" s="724"/>
      <c r="AY763" s="725"/>
    </row>
    <row r="764" spans="1:51" ht="24.75" customHeight="1">
      <c r="A764" s="224"/>
      <c r="B764" s="313"/>
      <c r="C764" s="314"/>
      <c r="D764" s="314"/>
      <c r="E764" s="314"/>
      <c r="F764" s="314"/>
      <c r="G764" s="315"/>
      <c r="H764" s="726" t="s">
        <v>60</v>
      </c>
      <c r="I764" s="519"/>
      <c r="J764" s="519"/>
      <c r="K764" s="519"/>
      <c r="L764" s="519"/>
      <c r="M764" s="329" t="s">
        <v>143</v>
      </c>
      <c r="N764" s="290"/>
      <c r="O764" s="290"/>
      <c r="P764" s="290"/>
      <c r="Q764" s="290"/>
      <c r="R764" s="290"/>
      <c r="S764" s="290"/>
      <c r="T764" s="290"/>
      <c r="U764" s="290"/>
      <c r="V764" s="290"/>
      <c r="W764" s="290"/>
      <c r="X764" s="290"/>
      <c r="Y764" s="731"/>
      <c r="Z764" s="323" t="s">
        <v>144</v>
      </c>
      <c r="AA764" s="732"/>
      <c r="AB764" s="732"/>
      <c r="AC764" s="738"/>
      <c r="AD764" s="726" t="s">
        <v>60</v>
      </c>
      <c r="AE764" s="519"/>
      <c r="AF764" s="519"/>
      <c r="AG764" s="519"/>
      <c r="AH764" s="519"/>
      <c r="AI764" s="329" t="s">
        <v>143</v>
      </c>
      <c r="AJ764" s="290"/>
      <c r="AK764" s="290"/>
      <c r="AL764" s="290"/>
      <c r="AM764" s="290"/>
      <c r="AN764" s="290"/>
      <c r="AO764" s="290"/>
      <c r="AP764" s="290"/>
      <c r="AQ764" s="290"/>
      <c r="AR764" s="290"/>
      <c r="AS764" s="290"/>
      <c r="AT764" s="290"/>
      <c r="AU764" s="731"/>
      <c r="AV764" s="323" t="s">
        <v>144</v>
      </c>
      <c r="AW764" s="732"/>
      <c r="AX764" s="732"/>
      <c r="AY764" s="733"/>
    </row>
    <row r="765" spans="1:51" ht="24.75" customHeight="1">
      <c r="A765" s="224"/>
      <c r="B765" s="313"/>
      <c r="C765" s="314"/>
      <c r="D765" s="314"/>
      <c r="E765" s="314"/>
      <c r="F765" s="314"/>
      <c r="G765" s="315"/>
      <c r="H765" s="703"/>
      <c r="I765" s="600"/>
      <c r="J765" s="600"/>
      <c r="K765" s="600"/>
      <c r="L765" s="601"/>
      <c r="M765" s="704"/>
      <c r="N765" s="734"/>
      <c r="O765" s="734"/>
      <c r="P765" s="734"/>
      <c r="Q765" s="734"/>
      <c r="R765" s="734"/>
      <c r="S765" s="734"/>
      <c r="T765" s="734"/>
      <c r="U765" s="734"/>
      <c r="V765" s="734"/>
      <c r="W765" s="734"/>
      <c r="X765" s="734"/>
      <c r="Y765" s="735"/>
      <c r="Z765" s="694"/>
      <c r="AA765" s="695"/>
      <c r="AB765" s="695"/>
      <c r="AC765" s="739"/>
      <c r="AD765" s="703"/>
      <c r="AE765" s="600"/>
      <c r="AF765" s="600"/>
      <c r="AG765" s="600"/>
      <c r="AH765" s="601"/>
      <c r="AI765" s="704"/>
      <c r="AJ765" s="734"/>
      <c r="AK765" s="734"/>
      <c r="AL765" s="734"/>
      <c r="AM765" s="734"/>
      <c r="AN765" s="734"/>
      <c r="AO765" s="734"/>
      <c r="AP765" s="734"/>
      <c r="AQ765" s="734"/>
      <c r="AR765" s="734"/>
      <c r="AS765" s="734"/>
      <c r="AT765" s="734"/>
      <c r="AU765" s="735"/>
      <c r="AV765" s="694"/>
      <c r="AW765" s="695"/>
      <c r="AX765" s="695"/>
      <c r="AY765" s="696"/>
    </row>
    <row r="766" spans="1:51" ht="24.75" customHeight="1">
      <c r="A766" s="224"/>
      <c r="B766" s="313"/>
      <c r="C766" s="314"/>
      <c r="D766" s="314"/>
      <c r="E766" s="314"/>
      <c r="F766" s="314"/>
      <c r="G766" s="315"/>
      <c r="H766" s="341"/>
      <c r="I766" s="342"/>
      <c r="J766" s="342"/>
      <c r="K766" s="342"/>
      <c r="L766" s="343"/>
      <c r="M766" s="346"/>
      <c r="N766" s="347"/>
      <c r="O766" s="347"/>
      <c r="P766" s="347"/>
      <c r="Q766" s="347"/>
      <c r="R766" s="347"/>
      <c r="S766" s="347"/>
      <c r="T766" s="347"/>
      <c r="U766" s="347"/>
      <c r="V766" s="347"/>
      <c r="W766" s="347"/>
      <c r="X766" s="347"/>
      <c r="Y766" s="348"/>
      <c r="Z766" s="697"/>
      <c r="AA766" s="698"/>
      <c r="AB766" s="698"/>
      <c r="AC766" s="720"/>
      <c r="AD766" s="341"/>
      <c r="AE766" s="342"/>
      <c r="AF766" s="342"/>
      <c r="AG766" s="342"/>
      <c r="AH766" s="343"/>
      <c r="AI766" s="346"/>
      <c r="AJ766" s="347"/>
      <c r="AK766" s="347"/>
      <c r="AL766" s="347"/>
      <c r="AM766" s="347"/>
      <c r="AN766" s="347"/>
      <c r="AO766" s="347"/>
      <c r="AP766" s="347"/>
      <c r="AQ766" s="347"/>
      <c r="AR766" s="347"/>
      <c r="AS766" s="347"/>
      <c r="AT766" s="347"/>
      <c r="AU766" s="348"/>
      <c r="AV766" s="697"/>
      <c r="AW766" s="698"/>
      <c r="AX766" s="698"/>
      <c r="AY766" s="699"/>
    </row>
    <row r="767" spans="1:51" ht="24.75" customHeight="1">
      <c r="A767" s="224"/>
      <c r="B767" s="313"/>
      <c r="C767" s="314"/>
      <c r="D767" s="314"/>
      <c r="E767" s="314"/>
      <c r="F767" s="314"/>
      <c r="G767" s="315"/>
      <c r="H767" s="341"/>
      <c r="I767" s="342"/>
      <c r="J767" s="342"/>
      <c r="K767" s="342"/>
      <c r="L767" s="343"/>
      <c r="M767" s="346"/>
      <c r="N767" s="347"/>
      <c r="O767" s="347"/>
      <c r="P767" s="347"/>
      <c r="Q767" s="347"/>
      <c r="R767" s="347"/>
      <c r="S767" s="347"/>
      <c r="T767" s="347"/>
      <c r="U767" s="347"/>
      <c r="V767" s="347"/>
      <c r="W767" s="347"/>
      <c r="X767" s="347"/>
      <c r="Y767" s="348"/>
      <c r="Z767" s="697"/>
      <c r="AA767" s="698"/>
      <c r="AB767" s="698"/>
      <c r="AC767" s="720"/>
      <c r="AD767" s="341"/>
      <c r="AE767" s="342"/>
      <c r="AF767" s="342"/>
      <c r="AG767" s="342"/>
      <c r="AH767" s="343"/>
      <c r="AI767" s="346"/>
      <c r="AJ767" s="347"/>
      <c r="AK767" s="347"/>
      <c r="AL767" s="347"/>
      <c r="AM767" s="347"/>
      <c r="AN767" s="347"/>
      <c r="AO767" s="347"/>
      <c r="AP767" s="347"/>
      <c r="AQ767" s="347"/>
      <c r="AR767" s="347"/>
      <c r="AS767" s="347"/>
      <c r="AT767" s="347"/>
      <c r="AU767" s="348"/>
      <c r="AV767" s="697"/>
      <c r="AW767" s="698"/>
      <c r="AX767" s="698"/>
      <c r="AY767" s="699"/>
    </row>
    <row r="768" spans="1:51" ht="24.75" customHeight="1">
      <c r="A768" s="224"/>
      <c r="B768" s="313"/>
      <c r="C768" s="314"/>
      <c r="D768" s="314"/>
      <c r="E768" s="314"/>
      <c r="F768" s="314"/>
      <c r="G768" s="315"/>
      <c r="H768" s="341"/>
      <c r="I768" s="342"/>
      <c r="J768" s="342"/>
      <c r="K768" s="342"/>
      <c r="L768" s="343"/>
      <c r="M768" s="346"/>
      <c r="N768" s="347"/>
      <c r="O768" s="347"/>
      <c r="P768" s="347"/>
      <c r="Q768" s="347"/>
      <c r="R768" s="347"/>
      <c r="S768" s="347"/>
      <c r="T768" s="347"/>
      <c r="U768" s="347"/>
      <c r="V768" s="347"/>
      <c r="W768" s="347"/>
      <c r="X768" s="347"/>
      <c r="Y768" s="348"/>
      <c r="Z768" s="697"/>
      <c r="AA768" s="698"/>
      <c r="AB768" s="698"/>
      <c r="AC768" s="720"/>
      <c r="AD768" s="341"/>
      <c r="AE768" s="342"/>
      <c r="AF768" s="342"/>
      <c r="AG768" s="342"/>
      <c r="AH768" s="343"/>
      <c r="AI768" s="346"/>
      <c r="AJ768" s="347"/>
      <c r="AK768" s="347"/>
      <c r="AL768" s="347"/>
      <c r="AM768" s="347"/>
      <c r="AN768" s="347"/>
      <c r="AO768" s="347"/>
      <c r="AP768" s="347"/>
      <c r="AQ768" s="347"/>
      <c r="AR768" s="347"/>
      <c r="AS768" s="347"/>
      <c r="AT768" s="347"/>
      <c r="AU768" s="348"/>
      <c r="AV768" s="697"/>
      <c r="AW768" s="698"/>
      <c r="AX768" s="698"/>
      <c r="AY768" s="699"/>
    </row>
    <row r="769" spans="1:51" ht="24.75" customHeight="1">
      <c r="A769" s="224"/>
      <c r="B769" s="313"/>
      <c r="C769" s="314"/>
      <c r="D769" s="314"/>
      <c r="E769" s="314"/>
      <c r="F769" s="314"/>
      <c r="G769" s="315"/>
      <c r="H769" s="341"/>
      <c r="I769" s="342"/>
      <c r="J769" s="342"/>
      <c r="K769" s="342"/>
      <c r="L769" s="343"/>
      <c r="M769" s="346"/>
      <c r="N769" s="347"/>
      <c r="O769" s="347"/>
      <c r="P769" s="347"/>
      <c r="Q769" s="347"/>
      <c r="R769" s="347"/>
      <c r="S769" s="347"/>
      <c r="T769" s="347"/>
      <c r="U769" s="347"/>
      <c r="V769" s="347"/>
      <c r="W769" s="347"/>
      <c r="X769" s="347"/>
      <c r="Y769" s="348"/>
      <c r="Z769" s="697"/>
      <c r="AA769" s="698"/>
      <c r="AB769" s="698"/>
      <c r="AC769" s="698"/>
      <c r="AD769" s="341"/>
      <c r="AE769" s="342"/>
      <c r="AF769" s="342"/>
      <c r="AG769" s="342"/>
      <c r="AH769" s="343"/>
      <c r="AI769" s="346"/>
      <c r="AJ769" s="347"/>
      <c r="AK769" s="347"/>
      <c r="AL769" s="347"/>
      <c r="AM769" s="347"/>
      <c r="AN769" s="347"/>
      <c r="AO769" s="347"/>
      <c r="AP769" s="347"/>
      <c r="AQ769" s="347"/>
      <c r="AR769" s="347"/>
      <c r="AS769" s="347"/>
      <c r="AT769" s="347"/>
      <c r="AU769" s="348"/>
      <c r="AV769" s="697"/>
      <c r="AW769" s="698"/>
      <c r="AX769" s="698"/>
      <c r="AY769" s="699"/>
    </row>
    <row r="770" spans="1:51" ht="24.75" customHeight="1">
      <c r="A770" s="224"/>
      <c r="B770" s="313"/>
      <c r="C770" s="314"/>
      <c r="D770" s="314"/>
      <c r="E770" s="314"/>
      <c r="F770" s="314"/>
      <c r="G770" s="315"/>
      <c r="H770" s="341"/>
      <c r="I770" s="342"/>
      <c r="J770" s="342"/>
      <c r="K770" s="342"/>
      <c r="L770" s="343"/>
      <c r="M770" s="346"/>
      <c r="N770" s="347"/>
      <c r="O770" s="347"/>
      <c r="P770" s="347"/>
      <c r="Q770" s="347"/>
      <c r="R770" s="347"/>
      <c r="S770" s="347"/>
      <c r="T770" s="347"/>
      <c r="U770" s="347"/>
      <c r="V770" s="347"/>
      <c r="W770" s="347"/>
      <c r="X770" s="347"/>
      <c r="Y770" s="348"/>
      <c r="Z770" s="697"/>
      <c r="AA770" s="698"/>
      <c r="AB770" s="698"/>
      <c r="AC770" s="698"/>
      <c r="AD770" s="341"/>
      <c r="AE770" s="342"/>
      <c r="AF770" s="342"/>
      <c r="AG770" s="342"/>
      <c r="AH770" s="343"/>
      <c r="AI770" s="346"/>
      <c r="AJ770" s="347"/>
      <c r="AK770" s="347"/>
      <c r="AL770" s="347"/>
      <c r="AM770" s="347"/>
      <c r="AN770" s="347"/>
      <c r="AO770" s="347"/>
      <c r="AP770" s="347"/>
      <c r="AQ770" s="347"/>
      <c r="AR770" s="347"/>
      <c r="AS770" s="347"/>
      <c r="AT770" s="347"/>
      <c r="AU770" s="348"/>
      <c r="AV770" s="697"/>
      <c r="AW770" s="698"/>
      <c r="AX770" s="698"/>
      <c r="AY770" s="699"/>
    </row>
    <row r="771" spans="1:51" ht="24.75" customHeight="1">
      <c r="A771" s="224"/>
      <c r="B771" s="313"/>
      <c r="C771" s="314"/>
      <c r="D771" s="314"/>
      <c r="E771" s="314"/>
      <c r="F771" s="314"/>
      <c r="G771" s="315"/>
      <c r="H771" s="341"/>
      <c r="I771" s="342"/>
      <c r="J771" s="342"/>
      <c r="K771" s="342"/>
      <c r="L771" s="343"/>
      <c r="M771" s="346"/>
      <c r="N771" s="347"/>
      <c r="O771" s="347"/>
      <c r="P771" s="347"/>
      <c r="Q771" s="347"/>
      <c r="R771" s="347"/>
      <c r="S771" s="347"/>
      <c r="T771" s="347"/>
      <c r="U771" s="347"/>
      <c r="V771" s="347"/>
      <c r="W771" s="347"/>
      <c r="X771" s="347"/>
      <c r="Y771" s="348"/>
      <c r="Z771" s="697"/>
      <c r="AA771" s="698"/>
      <c r="AB771" s="698"/>
      <c r="AC771" s="698"/>
      <c r="AD771" s="341"/>
      <c r="AE771" s="342"/>
      <c r="AF771" s="342"/>
      <c r="AG771" s="342"/>
      <c r="AH771" s="343"/>
      <c r="AI771" s="346"/>
      <c r="AJ771" s="347"/>
      <c r="AK771" s="347"/>
      <c r="AL771" s="347"/>
      <c r="AM771" s="347"/>
      <c r="AN771" s="347"/>
      <c r="AO771" s="347"/>
      <c r="AP771" s="347"/>
      <c r="AQ771" s="347"/>
      <c r="AR771" s="347"/>
      <c r="AS771" s="347"/>
      <c r="AT771" s="347"/>
      <c r="AU771" s="348"/>
      <c r="AV771" s="697"/>
      <c r="AW771" s="698"/>
      <c r="AX771" s="698"/>
      <c r="AY771" s="699"/>
    </row>
    <row r="772" spans="1:51" ht="24.75" customHeight="1">
      <c r="A772" s="224"/>
      <c r="B772" s="313"/>
      <c r="C772" s="314"/>
      <c r="D772" s="314"/>
      <c r="E772" s="314"/>
      <c r="F772" s="314"/>
      <c r="G772" s="315"/>
      <c r="H772" s="642"/>
      <c r="I772" s="595"/>
      <c r="J772" s="595"/>
      <c r="K772" s="595"/>
      <c r="L772" s="596"/>
      <c r="M772" s="643"/>
      <c r="N772" s="644"/>
      <c r="O772" s="644"/>
      <c r="P772" s="644"/>
      <c r="Q772" s="644"/>
      <c r="R772" s="644"/>
      <c r="S772" s="644"/>
      <c r="T772" s="644"/>
      <c r="U772" s="644"/>
      <c r="V772" s="644"/>
      <c r="W772" s="644"/>
      <c r="X772" s="644"/>
      <c r="Y772" s="645"/>
      <c r="Z772" s="646"/>
      <c r="AA772" s="647"/>
      <c r="AB772" s="647"/>
      <c r="AC772" s="647"/>
      <c r="AD772" s="642"/>
      <c r="AE772" s="595"/>
      <c r="AF772" s="595"/>
      <c r="AG772" s="595"/>
      <c r="AH772" s="596"/>
      <c r="AI772" s="643"/>
      <c r="AJ772" s="644"/>
      <c r="AK772" s="644"/>
      <c r="AL772" s="644"/>
      <c r="AM772" s="644"/>
      <c r="AN772" s="644"/>
      <c r="AO772" s="644"/>
      <c r="AP772" s="644"/>
      <c r="AQ772" s="644"/>
      <c r="AR772" s="644"/>
      <c r="AS772" s="644"/>
      <c r="AT772" s="644"/>
      <c r="AU772" s="645"/>
      <c r="AV772" s="646"/>
      <c r="AW772" s="647"/>
      <c r="AX772" s="647"/>
      <c r="AY772" s="648"/>
    </row>
    <row r="773" spans="1:51" ht="24.75" customHeight="1" thickBot="1">
      <c r="A773" s="224"/>
      <c r="B773" s="316"/>
      <c r="C773" s="317"/>
      <c r="D773" s="317"/>
      <c r="E773" s="317"/>
      <c r="F773" s="317"/>
      <c r="G773" s="318"/>
      <c r="H773" s="740" t="s">
        <v>35</v>
      </c>
      <c r="I773" s="741"/>
      <c r="J773" s="741"/>
      <c r="K773" s="741"/>
      <c r="L773" s="741"/>
      <c r="M773" s="742"/>
      <c r="N773" s="743"/>
      <c r="O773" s="743"/>
      <c r="P773" s="743"/>
      <c r="Q773" s="743"/>
      <c r="R773" s="743"/>
      <c r="S773" s="743"/>
      <c r="T773" s="743"/>
      <c r="U773" s="743"/>
      <c r="V773" s="743"/>
      <c r="W773" s="743"/>
      <c r="X773" s="743"/>
      <c r="Y773" s="744"/>
      <c r="Z773" s="745">
        <f>SUM(Z765:AC772)</f>
        <v>0</v>
      </c>
      <c r="AA773" s="746"/>
      <c r="AB773" s="746"/>
      <c r="AC773" s="747"/>
      <c r="AD773" s="740" t="s">
        <v>35</v>
      </c>
      <c r="AE773" s="741"/>
      <c r="AF773" s="741"/>
      <c r="AG773" s="741"/>
      <c r="AH773" s="741"/>
      <c r="AI773" s="742"/>
      <c r="AJ773" s="743"/>
      <c r="AK773" s="743"/>
      <c r="AL773" s="743"/>
      <c r="AM773" s="743"/>
      <c r="AN773" s="743"/>
      <c r="AO773" s="743"/>
      <c r="AP773" s="743"/>
      <c r="AQ773" s="743"/>
      <c r="AR773" s="743"/>
      <c r="AS773" s="743"/>
      <c r="AT773" s="743"/>
      <c r="AU773" s="744"/>
      <c r="AV773" s="745">
        <f>SUM(AV765:AY772)</f>
        <v>0</v>
      </c>
      <c r="AW773" s="746"/>
      <c r="AX773" s="746"/>
      <c r="AY773" s="748"/>
    </row>
    <row r="774" spans="1:51">
      <c r="A774" s="224"/>
      <c r="B774" s="224"/>
      <c r="C774" s="224"/>
      <c r="D774" s="224"/>
      <c r="E774" s="224"/>
      <c r="F774" s="224"/>
      <c r="G774" s="224"/>
      <c r="H774" s="224"/>
      <c r="I774" s="224"/>
      <c r="J774" s="224"/>
      <c r="K774" s="224"/>
      <c r="L774" s="224"/>
      <c r="M774" s="224"/>
      <c r="N774" s="224"/>
      <c r="O774" s="224"/>
      <c r="P774" s="224"/>
      <c r="Q774" s="224"/>
      <c r="R774" s="224"/>
      <c r="S774" s="224"/>
      <c r="T774" s="224"/>
      <c r="U774" s="224"/>
      <c r="V774" s="224"/>
      <c r="W774" s="224"/>
      <c r="X774" s="224"/>
      <c r="Y774" s="224"/>
      <c r="Z774" s="224"/>
      <c r="AA774" s="224"/>
      <c r="AB774" s="224"/>
      <c r="AC774" s="224"/>
      <c r="AD774" s="224"/>
      <c r="AE774" s="224"/>
      <c r="AF774" s="224"/>
      <c r="AG774" s="224"/>
      <c r="AH774" s="224"/>
      <c r="AI774" s="224"/>
      <c r="AJ774" s="224"/>
      <c r="AK774" s="224"/>
      <c r="AL774" s="224"/>
      <c r="AM774" s="224"/>
      <c r="AN774" s="224"/>
      <c r="AO774" s="224"/>
      <c r="AP774" s="224"/>
      <c r="AQ774" s="224"/>
      <c r="AR774" s="224"/>
      <c r="AS774" s="224"/>
      <c r="AT774" s="224"/>
      <c r="AU774" s="224"/>
      <c r="AV774" s="224"/>
      <c r="AW774" s="224"/>
      <c r="AX774" s="224"/>
      <c r="AY774" s="224"/>
    </row>
    <row r="775" spans="1:51" ht="23.25" customHeight="1">
      <c r="A775" s="224"/>
      <c r="B775" s="53" t="s">
        <v>121</v>
      </c>
      <c r="C775" s="53"/>
      <c r="D775" s="53"/>
      <c r="E775" s="222"/>
      <c r="F775" s="222"/>
      <c r="G775" s="308" t="s">
        <v>326</v>
      </c>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c r="AJ775" s="308"/>
      <c r="AK775" s="308"/>
      <c r="AL775" s="308"/>
      <c r="AM775" s="308"/>
      <c r="AN775" s="308"/>
      <c r="AO775" s="308"/>
      <c r="AP775" s="308"/>
      <c r="AQ775" s="308"/>
      <c r="AR775" s="308"/>
      <c r="AS775" s="308"/>
      <c r="AT775" s="308"/>
      <c r="AU775" s="308"/>
      <c r="AV775" s="308"/>
      <c r="AW775" s="308"/>
      <c r="AX775" s="308"/>
      <c r="AY775" s="222"/>
    </row>
    <row r="776" spans="1:51" ht="14.25">
      <c r="A776" s="224"/>
      <c r="B776" s="224"/>
      <c r="C776" s="55" t="s">
        <v>156</v>
      </c>
      <c r="D776" s="224"/>
      <c r="E776" s="224"/>
      <c r="F776" s="224"/>
      <c r="G776" s="224"/>
      <c r="H776" s="224"/>
      <c r="I776" s="224"/>
      <c r="J776" s="224"/>
      <c r="K776" s="224"/>
      <c r="L776" s="224"/>
      <c r="M776" s="224"/>
      <c r="N776" s="224"/>
      <c r="O776" s="224"/>
      <c r="P776" s="224"/>
      <c r="Q776" s="224"/>
      <c r="R776" s="224"/>
      <c r="S776" s="224"/>
      <c r="T776" s="224"/>
      <c r="U776" s="224"/>
      <c r="V776" s="224"/>
      <c r="W776" s="224"/>
      <c r="X776" s="224"/>
      <c r="Y776" s="224"/>
      <c r="Z776" s="224"/>
      <c r="AA776" s="224"/>
      <c r="AB776" s="224"/>
      <c r="AC776" s="224"/>
      <c r="AD776" s="224"/>
      <c r="AE776" s="224"/>
      <c r="AF776" s="224"/>
      <c r="AG776" s="224"/>
      <c r="AH776" s="224"/>
      <c r="AI776" s="224"/>
      <c r="AJ776" s="224"/>
      <c r="AK776" s="224"/>
      <c r="AL776" s="224"/>
      <c r="AM776" s="224"/>
      <c r="AN776" s="224"/>
      <c r="AO776" s="224"/>
      <c r="AP776" s="224"/>
      <c r="AQ776" s="224"/>
      <c r="AR776" s="224"/>
      <c r="AS776" s="224"/>
      <c r="AT776" s="224"/>
      <c r="AU776" s="224"/>
      <c r="AV776" s="224"/>
      <c r="AW776" s="224"/>
      <c r="AX776" s="224"/>
      <c r="AY776" s="224"/>
    </row>
    <row r="777" spans="1:51">
      <c r="A777" s="224"/>
      <c r="B777" s="224"/>
      <c r="C777" s="224" t="s">
        <v>325</v>
      </c>
      <c r="D777" s="224"/>
      <c r="E777" s="224"/>
      <c r="F777" s="224"/>
      <c r="G777" s="224"/>
      <c r="H777" s="224"/>
      <c r="I777" s="224"/>
      <c r="J777" s="224"/>
      <c r="K777" s="224"/>
      <c r="L777" s="224"/>
      <c r="M777" s="224"/>
      <c r="N777" s="224"/>
      <c r="O777" s="224"/>
      <c r="P777" s="224"/>
      <c r="Q777" s="224"/>
      <c r="R777" s="224"/>
      <c r="S777" s="224"/>
      <c r="T777" s="224"/>
      <c r="U777" s="224"/>
      <c r="V777" s="224"/>
      <c r="W777" s="224"/>
      <c r="X777" s="224"/>
      <c r="Y777" s="224"/>
      <c r="Z777" s="224"/>
      <c r="AA777" s="224"/>
      <c r="AB777" s="224"/>
      <c r="AC777" s="224"/>
      <c r="AD777" s="224"/>
      <c r="AE777" s="224"/>
      <c r="AF777" s="224"/>
      <c r="AG777" s="224"/>
      <c r="AH777" s="224"/>
      <c r="AI777" s="224"/>
      <c r="AJ777" s="224"/>
      <c r="AK777" s="224"/>
      <c r="AL777" s="224"/>
      <c r="AM777" s="224"/>
      <c r="AN777" s="224"/>
      <c r="AO777" s="224"/>
      <c r="AP777" s="224"/>
      <c r="AQ777" s="224"/>
      <c r="AR777" s="224"/>
      <c r="AS777" s="224"/>
      <c r="AT777" s="224"/>
      <c r="AU777" s="224"/>
      <c r="AV777" s="224"/>
      <c r="AW777" s="224"/>
      <c r="AX777" s="224"/>
      <c r="AY777" s="224"/>
    </row>
    <row r="778" spans="1:51" ht="34.5" customHeight="1">
      <c r="A778" s="224"/>
      <c r="B778" s="264"/>
      <c r="C778" s="264"/>
      <c r="D778" s="269" t="s">
        <v>157</v>
      </c>
      <c r="E778" s="269"/>
      <c r="F778" s="269"/>
      <c r="G778" s="269"/>
      <c r="H778" s="269"/>
      <c r="I778" s="269"/>
      <c r="J778" s="269"/>
      <c r="K778" s="269"/>
      <c r="L778" s="269"/>
      <c r="M778" s="269"/>
      <c r="N778" s="269" t="s">
        <v>158</v>
      </c>
      <c r="O778" s="269"/>
      <c r="P778" s="269"/>
      <c r="Q778" s="269"/>
      <c r="R778" s="269"/>
      <c r="S778" s="269"/>
      <c r="T778" s="269"/>
      <c r="U778" s="269"/>
      <c r="V778" s="269"/>
      <c r="W778" s="269"/>
      <c r="X778" s="269"/>
      <c r="Y778" s="269"/>
      <c r="Z778" s="269"/>
      <c r="AA778" s="269"/>
      <c r="AB778" s="269"/>
      <c r="AC778" s="269"/>
      <c r="AD778" s="269"/>
      <c r="AE778" s="269"/>
      <c r="AF778" s="269"/>
      <c r="AG778" s="269"/>
      <c r="AH778" s="269"/>
      <c r="AI778" s="269"/>
      <c r="AJ778" s="269"/>
      <c r="AK778" s="269"/>
      <c r="AL778" s="297" t="s">
        <v>159</v>
      </c>
      <c r="AM778" s="269"/>
      <c r="AN778" s="269"/>
      <c r="AO778" s="269"/>
      <c r="AP778" s="269"/>
      <c r="AQ778" s="269"/>
      <c r="AR778" s="269" t="s">
        <v>160</v>
      </c>
      <c r="AS778" s="269"/>
      <c r="AT778" s="269"/>
      <c r="AU778" s="269"/>
      <c r="AV778" s="269" t="s">
        <v>161</v>
      </c>
      <c r="AW778" s="269"/>
      <c r="AX778" s="269"/>
      <c r="AY778" s="224"/>
    </row>
    <row r="779" spans="1:51" ht="24" customHeight="1">
      <c r="A779" s="224"/>
      <c r="B779" s="264">
        <v>1</v>
      </c>
      <c r="C779" s="264">
        <v>1</v>
      </c>
      <c r="D779" s="1344" t="s">
        <v>324</v>
      </c>
      <c r="E779" s="1344"/>
      <c r="F779" s="1344"/>
      <c r="G779" s="1344"/>
      <c r="H779" s="1344"/>
      <c r="I779" s="1344"/>
      <c r="J779" s="1344"/>
      <c r="K779" s="1344"/>
      <c r="L779" s="1344"/>
      <c r="M779" s="1344"/>
      <c r="N779" s="1328" t="s">
        <v>323</v>
      </c>
      <c r="O779" s="1328"/>
      <c r="P779" s="1328"/>
      <c r="Q779" s="1328"/>
      <c r="R779" s="1328"/>
      <c r="S779" s="1328"/>
      <c r="T779" s="1328"/>
      <c r="U779" s="1328"/>
      <c r="V779" s="1328"/>
      <c r="W779" s="1328"/>
      <c r="X779" s="1328"/>
      <c r="Y779" s="1328"/>
      <c r="Z779" s="1328"/>
      <c r="AA779" s="1328"/>
      <c r="AB779" s="1328"/>
      <c r="AC779" s="1328"/>
      <c r="AD779" s="1328"/>
      <c r="AE779" s="1328"/>
      <c r="AF779" s="1328"/>
      <c r="AG779" s="1328"/>
      <c r="AH779" s="1328"/>
      <c r="AI779" s="1328"/>
      <c r="AJ779" s="1328"/>
      <c r="AK779" s="1328"/>
      <c r="AL779" s="1345">
        <v>1</v>
      </c>
      <c r="AM779" s="1328"/>
      <c r="AN779" s="1328"/>
      <c r="AO779" s="1328"/>
      <c r="AP779" s="1328"/>
      <c r="AQ779" s="1328"/>
      <c r="AR779" s="1109" t="s">
        <v>322</v>
      </c>
      <c r="AS779" s="1109"/>
      <c r="AT779" s="1109"/>
      <c r="AU779" s="1109"/>
      <c r="AV779" s="1109" t="s">
        <v>322</v>
      </c>
      <c r="AW779" s="1109"/>
      <c r="AX779" s="1109"/>
      <c r="AY779" s="224"/>
    </row>
    <row r="780" spans="1:51" ht="24" customHeight="1">
      <c r="A780" s="224"/>
      <c r="B780" s="264">
        <v>2</v>
      </c>
      <c r="C780" s="264">
        <v>1</v>
      </c>
      <c r="D780" s="1328"/>
      <c r="E780" s="1328"/>
      <c r="F780" s="1328"/>
      <c r="G780" s="1328"/>
      <c r="H780" s="1328"/>
      <c r="I780" s="1328"/>
      <c r="J780" s="1328"/>
      <c r="K780" s="1328"/>
      <c r="L780" s="1328"/>
      <c r="M780" s="1328"/>
      <c r="N780" s="1328"/>
      <c r="O780" s="1328"/>
      <c r="P780" s="1328"/>
      <c r="Q780" s="1328"/>
      <c r="R780" s="1328"/>
      <c r="S780" s="1328"/>
      <c r="T780" s="1328"/>
      <c r="U780" s="1328"/>
      <c r="V780" s="1328"/>
      <c r="W780" s="1328"/>
      <c r="X780" s="1328"/>
      <c r="Y780" s="1328"/>
      <c r="Z780" s="1328"/>
      <c r="AA780" s="1328"/>
      <c r="AB780" s="1328"/>
      <c r="AC780" s="1328"/>
      <c r="AD780" s="1328"/>
      <c r="AE780" s="1328"/>
      <c r="AF780" s="1328"/>
      <c r="AG780" s="1328"/>
      <c r="AH780" s="1328"/>
      <c r="AI780" s="1328"/>
      <c r="AJ780" s="1328"/>
      <c r="AK780" s="1328"/>
      <c r="AL780" s="267"/>
      <c r="AM780" s="266"/>
      <c r="AN780" s="266"/>
      <c r="AO780" s="266"/>
      <c r="AP780" s="266"/>
      <c r="AQ780" s="266"/>
      <c r="AR780" s="470"/>
      <c r="AS780" s="470"/>
      <c r="AT780" s="470"/>
      <c r="AU780" s="470"/>
      <c r="AV780" s="470"/>
      <c r="AW780" s="470"/>
      <c r="AX780" s="470"/>
      <c r="AY780" s="224"/>
    </row>
    <row r="781" spans="1:51" ht="24" customHeight="1">
      <c r="A781" s="224"/>
      <c r="B781" s="264">
        <v>3</v>
      </c>
      <c r="C781" s="264">
        <v>1</v>
      </c>
      <c r="D781" s="266"/>
      <c r="E781" s="266"/>
      <c r="F781" s="266"/>
      <c r="G781" s="266"/>
      <c r="H781" s="266"/>
      <c r="I781" s="266"/>
      <c r="J781" s="266"/>
      <c r="K781" s="266"/>
      <c r="L781" s="266"/>
      <c r="M781" s="266"/>
      <c r="N781" s="1328"/>
      <c r="O781" s="1328"/>
      <c r="P781" s="1328"/>
      <c r="Q781" s="1328"/>
      <c r="R781" s="1328"/>
      <c r="S781" s="1328"/>
      <c r="T781" s="1328"/>
      <c r="U781" s="1328"/>
      <c r="V781" s="1328"/>
      <c r="W781" s="1328"/>
      <c r="X781" s="1328"/>
      <c r="Y781" s="1328"/>
      <c r="Z781" s="1328"/>
      <c r="AA781" s="1328"/>
      <c r="AB781" s="1328"/>
      <c r="AC781" s="1328"/>
      <c r="AD781" s="1328"/>
      <c r="AE781" s="1328"/>
      <c r="AF781" s="1328"/>
      <c r="AG781" s="1328"/>
      <c r="AH781" s="1328"/>
      <c r="AI781" s="1328"/>
      <c r="AJ781" s="1328"/>
      <c r="AK781" s="1328"/>
      <c r="AL781" s="267"/>
      <c r="AM781" s="266"/>
      <c r="AN781" s="266"/>
      <c r="AO781" s="266"/>
      <c r="AP781" s="266"/>
      <c r="AQ781" s="266"/>
      <c r="AR781" s="470"/>
      <c r="AS781" s="470"/>
      <c r="AT781" s="470"/>
      <c r="AU781" s="470"/>
      <c r="AV781" s="470"/>
      <c r="AW781" s="470"/>
      <c r="AX781" s="470"/>
      <c r="AY781" s="224"/>
    </row>
    <row r="782" spans="1:51" ht="24" customHeight="1">
      <c r="A782" s="224"/>
      <c r="B782" s="264">
        <v>4</v>
      </c>
      <c r="C782" s="264">
        <v>1</v>
      </c>
      <c r="D782" s="266"/>
      <c r="E782" s="266"/>
      <c r="F782" s="266"/>
      <c r="G782" s="266"/>
      <c r="H782" s="266"/>
      <c r="I782" s="266"/>
      <c r="J782" s="266"/>
      <c r="K782" s="266"/>
      <c r="L782" s="266"/>
      <c r="M782" s="266"/>
      <c r="N782" s="1328"/>
      <c r="O782" s="1328"/>
      <c r="P782" s="1328"/>
      <c r="Q782" s="1328"/>
      <c r="R782" s="1328"/>
      <c r="S782" s="1328"/>
      <c r="T782" s="1328"/>
      <c r="U782" s="1328"/>
      <c r="V782" s="1328"/>
      <c r="W782" s="1328"/>
      <c r="X782" s="1328"/>
      <c r="Y782" s="1328"/>
      <c r="Z782" s="1328"/>
      <c r="AA782" s="1328"/>
      <c r="AB782" s="1328"/>
      <c r="AC782" s="1328"/>
      <c r="AD782" s="1328"/>
      <c r="AE782" s="1328"/>
      <c r="AF782" s="1328"/>
      <c r="AG782" s="1328"/>
      <c r="AH782" s="1328"/>
      <c r="AI782" s="1328"/>
      <c r="AJ782" s="1328"/>
      <c r="AK782" s="1328"/>
      <c r="AL782" s="267"/>
      <c r="AM782" s="266"/>
      <c r="AN782" s="266"/>
      <c r="AO782" s="266"/>
      <c r="AP782" s="266"/>
      <c r="AQ782" s="266"/>
      <c r="AR782" s="470"/>
      <c r="AS782" s="470"/>
      <c r="AT782" s="470"/>
      <c r="AU782" s="470"/>
      <c r="AV782" s="470"/>
      <c r="AW782" s="470"/>
      <c r="AX782" s="470"/>
      <c r="AY782" s="224"/>
    </row>
    <row r="783" spans="1:51" ht="24" customHeight="1">
      <c r="A783" s="224"/>
      <c r="B783" s="264">
        <v>5</v>
      </c>
      <c r="C783" s="264">
        <v>1</v>
      </c>
      <c r="D783" s="266"/>
      <c r="E783" s="266"/>
      <c r="F783" s="266"/>
      <c r="G783" s="266"/>
      <c r="H783" s="266"/>
      <c r="I783" s="266"/>
      <c r="J783" s="266"/>
      <c r="K783" s="266"/>
      <c r="L783" s="266"/>
      <c r="M783" s="266"/>
      <c r="N783" s="1328"/>
      <c r="O783" s="1328"/>
      <c r="P783" s="1328"/>
      <c r="Q783" s="1328"/>
      <c r="R783" s="1328"/>
      <c r="S783" s="1328"/>
      <c r="T783" s="1328"/>
      <c r="U783" s="1328"/>
      <c r="V783" s="1328"/>
      <c r="W783" s="1328"/>
      <c r="X783" s="1328"/>
      <c r="Y783" s="1328"/>
      <c r="Z783" s="1328"/>
      <c r="AA783" s="1328"/>
      <c r="AB783" s="1328"/>
      <c r="AC783" s="1328"/>
      <c r="AD783" s="1328"/>
      <c r="AE783" s="1328"/>
      <c r="AF783" s="1328"/>
      <c r="AG783" s="1328"/>
      <c r="AH783" s="1328"/>
      <c r="AI783" s="1328"/>
      <c r="AJ783" s="1328"/>
      <c r="AK783" s="1328"/>
      <c r="AL783" s="267"/>
      <c r="AM783" s="266"/>
      <c r="AN783" s="266"/>
      <c r="AO783" s="266"/>
      <c r="AP783" s="266"/>
      <c r="AQ783" s="266"/>
      <c r="AR783" s="470"/>
      <c r="AS783" s="470"/>
      <c r="AT783" s="470"/>
      <c r="AU783" s="470"/>
      <c r="AV783" s="470"/>
      <c r="AW783" s="470"/>
      <c r="AX783" s="470"/>
      <c r="AY783" s="224"/>
    </row>
    <row r="784" spans="1:51">
      <c r="A784" s="224"/>
      <c r="B784" s="224"/>
      <c r="C784" s="224"/>
      <c r="D784" s="224"/>
      <c r="E784" s="224"/>
      <c r="F784" s="224"/>
      <c r="G784" s="224"/>
      <c r="H784" s="224"/>
      <c r="I784" s="224"/>
      <c r="J784" s="224"/>
      <c r="K784" s="224"/>
      <c r="L784" s="224"/>
      <c r="M784" s="224"/>
      <c r="N784" s="224"/>
      <c r="O784" s="224"/>
      <c r="P784" s="224"/>
      <c r="Q784" s="224"/>
      <c r="R784" s="224"/>
      <c r="S784" s="224"/>
      <c r="T784" s="224"/>
      <c r="U784" s="224"/>
      <c r="V784" s="224"/>
      <c r="W784" s="224"/>
      <c r="X784" s="224"/>
      <c r="Y784" s="224"/>
      <c r="Z784" s="224"/>
      <c r="AA784" s="224"/>
      <c r="AB784" s="224"/>
      <c r="AC784" s="224"/>
      <c r="AD784" s="224"/>
      <c r="AE784" s="224"/>
      <c r="AF784" s="224"/>
      <c r="AG784" s="224"/>
      <c r="AH784" s="224"/>
      <c r="AI784" s="224"/>
      <c r="AJ784" s="224"/>
      <c r="AK784" s="224"/>
      <c r="AL784" s="224"/>
      <c r="AM784" s="224"/>
      <c r="AN784" s="224"/>
      <c r="AO784" s="224"/>
      <c r="AP784" s="224"/>
      <c r="AQ784" s="224"/>
      <c r="AR784" s="224"/>
      <c r="AS784" s="224"/>
      <c r="AT784" s="224"/>
      <c r="AU784" s="224"/>
      <c r="AV784" s="224"/>
      <c r="AW784" s="224"/>
      <c r="AX784" s="224"/>
      <c r="AY784" s="224"/>
    </row>
  </sheetData>
  <mergeCells count="3538">
    <mergeCell ref="B186:C186"/>
    <mergeCell ref="B191:C191"/>
    <mergeCell ref="AR191:AU191"/>
    <mergeCell ref="AV191:AX191"/>
    <mergeCell ref="AR190:AU190"/>
    <mergeCell ref="AV190:AX190"/>
    <mergeCell ref="D190:M190"/>
    <mergeCell ref="D191:M191"/>
    <mergeCell ref="N191:AK191"/>
    <mergeCell ref="AL191:AQ191"/>
    <mergeCell ref="H108:AY110"/>
    <mergeCell ref="D104:L104"/>
    <mergeCell ref="M104:R104"/>
    <mergeCell ref="S104:X104"/>
    <mergeCell ref="Y104:AY104"/>
    <mergeCell ref="D105:L105"/>
    <mergeCell ref="M105:R105"/>
    <mergeCell ref="S105:X105"/>
    <mergeCell ref="Y105:AY105"/>
    <mergeCell ref="B107:G107"/>
    <mergeCell ref="B188:C188"/>
    <mergeCell ref="D188:M188"/>
    <mergeCell ref="N188:AK188"/>
    <mergeCell ref="AL188:AQ188"/>
    <mergeCell ref="AR188:AU188"/>
    <mergeCell ref="AV188:AX188"/>
    <mergeCell ref="B189:C189"/>
    <mergeCell ref="D189:M189"/>
    <mergeCell ref="N189:AK189"/>
    <mergeCell ref="AL189:AQ189"/>
    <mergeCell ref="AR189:AU189"/>
    <mergeCell ref="AV189:AX189"/>
    <mergeCell ref="S102:X102"/>
    <mergeCell ref="Y102:AY102"/>
    <mergeCell ref="D103:L103"/>
    <mergeCell ref="M103:R103"/>
    <mergeCell ref="S103:X103"/>
    <mergeCell ref="Y103:AY103"/>
    <mergeCell ref="D186:M186"/>
    <mergeCell ref="N186:AK186"/>
    <mergeCell ref="AL186:AQ186"/>
    <mergeCell ref="AR186:AU186"/>
    <mergeCell ref="AV186:AX186"/>
    <mergeCell ref="B187:C187"/>
    <mergeCell ref="D187:M187"/>
    <mergeCell ref="N187:AK187"/>
    <mergeCell ref="AL187:AQ187"/>
    <mergeCell ref="AR187:AU187"/>
    <mergeCell ref="AV187:AX187"/>
    <mergeCell ref="M155:Y155"/>
    <mergeCell ref="AL176:AR176"/>
    <mergeCell ref="AS176:AW176"/>
    <mergeCell ref="Z175:AF175"/>
    <mergeCell ref="AG175:AK175"/>
    <mergeCell ref="AL175:AR175"/>
    <mergeCell ref="AS175:AW175"/>
    <mergeCell ref="B176:H176"/>
    <mergeCell ref="I176:M176"/>
    <mergeCell ref="N176:T176"/>
    <mergeCell ref="U176:Y176"/>
    <mergeCell ref="Z176:AF176"/>
    <mergeCell ref="AG176:AK176"/>
    <mergeCell ref="B174:H174"/>
    <mergeCell ref="I174:Y174"/>
    <mergeCell ref="B190:C190"/>
    <mergeCell ref="N190:AK190"/>
    <mergeCell ref="AL190:AQ190"/>
    <mergeCell ref="X96:AD96"/>
    <mergeCell ref="AE96:AK96"/>
    <mergeCell ref="AL96:AR96"/>
    <mergeCell ref="M101:R101"/>
    <mergeCell ref="D100:L100"/>
    <mergeCell ref="M100:R100"/>
    <mergeCell ref="S100:X100"/>
    <mergeCell ref="AS96:AY96"/>
    <mergeCell ref="B97:C105"/>
    <mergeCell ref="D102:L102"/>
    <mergeCell ref="M102:R102"/>
    <mergeCell ref="H95:P95"/>
    <mergeCell ref="Q95:W95"/>
    <mergeCell ref="X95:AD95"/>
    <mergeCell ref="H96:P96"/>
    <mergeCell ref="Q96:W96"/>
    <mergeCell ref="D101:L101"/>
    <mergeCell ref="AE95:AK95"/>
    <mergeCell ref="AL95:AR95"/>
    <mergeCell ref="AS95:AY95"/>
    <mergeCell ref="Y100:AY100"/>
    <mergeCell ref="B108:G110"/>
    <mergeCell ref="H156:L156"/>
    <mergeCell ref="M156:Y156"/>
    <mergeCell ref="Z156:AC156"/>
    <mergeCell ref="AD156:AH156"/>
    <mergeCell ref="AI156:AU156"/>
    <mergeCell ref="AV156:AY156"/>
    <mergeCell ref="H155:L155"/>
    <mergeCell ref="B85:G85"/>
    <mergeCell ref="H85:Y85"/>
    <mergeCell ref="Z85:AE85"/>
    <mergeCell ref="AF85:AQ85"/>
    <mergeCell ref="AR85:AY85"/>
    <mergeCell ref="J94:P94"/>
    <mergeCell ref="Q94:W94"/>
    <mergeCell ref="X94:AD94"/>
    <mergeCell ref="AE94:AK94"/>
    <mergeCell ref="AL94:AR94"/>
    <mergeCell ref="AS94:AY94"/>
    <mergeCell ref="J93:P93"/>
    <mergeCell ref="Q93:W93"/>
    <mergeCell ref="X93:AD93"/>
    <mergeCell ref="AE93:AK93"/>
    <mergeCell ref="AL93:AR93"/>
    <mergeCell ref="AS93:AY93"/>
    <mergeCell ref="X91:AD91"/>
    <mergeCell ref="AE91:AK91"/>
    <mergeCell ref="AL91:AR91"/>
    <mergeCell ref="AS91:AY91"/>
    <mergeCell ref="J92:P92"/>
    <mergeCell ref="Q92:W92"/>
    <mergeCell ref="X92:AD92"/>
    <mergeCell ref="AE92:AK92"/>
    <mergeCell ref="AL92:AR92"/>
    <mergeCell ref="AS92:AY92"/>
    <mergeCell ref="D98:L98"/>
    <mergeCell ref="M98:R98"/>
    <mergeCell ref="S98:X98"/>
    <mergeCell ref="Y98:AY98"/>
    <mergeCell ref="S101:X101"/>
    <mergeCell ref="Y101:AY101"/>
    <mergeCell ref="D99:L99"/>
    <mergeCell ref="M99:R99"/>
    <mergeCell ref="S99:X99"/>
    <mergeCell ref="Y99:AY99"/>
    <mergeCell ref="H91:I94"/>
    <mergeCell ref="J91:P91"/>
    <mergeCell ref="H90:P90"/>
    <mergeCell ref="Q90:W90"/>
    <mergeCell ref="X90:AD90"/>
    <mergeCell ref="D97:L97"/>
    <mergeCell ref="M97:R97"/>
    <mergeCell ref="S97:X97"/>
    <mergeCell ref="Y97:AY97"/>
    <mergeCell ref="Q91:W91"/>
    <mergeCell ref="AE90:AK90"/>
    <mergeCell ref="AL90:AR90"/>
    <mergeCell ref="AS90:AY90"/>
    <mergeCell ref="AK83:AQ83"/>
    <mergeCell ref="AR83:AY83"/>
    <mergeCell ref="B77:F77"/>
    <mergeCell ref="G77:AY77"/>
    <mergeCell ref="M81:AA81"/>
    <mergeCell ref="AL81:AY81"/>
    <mergeCell ref="B90:G96"/>
    <mergeCell ref="B80:AY80"/>
    <mergeCell ref="B79:AY79"/>
    <mergeCell ref="B76:AY76"/>
    <mergeCell ref="B78:AY78"/>
    <mergeCell ref="D71:AY71"/>
    <mergeCell ref="D72:AY72"/>
    <mergeCell ref="D73:AY73"/>
    <mergeCell ref="B74:AY74"/>
    <mergeCell ref="B75:F75"/>
    <mergeCell ref="G75:AY75"/>
    <mergeCell ref="B89:G89"/>
    <mergeCell ref="H89:AY89"/>
    <mergeCell ref="B86:G86"/>
    <mergeCell ref="H86:Y86"/>
    <mergeCell ref="Z86:AE86"/>
    <mergeCell ref="AF86:AY86"/>
    <mergeCell ref="B87:G88"/>
    <mergeCell ref="H87:Y88"/>
    <mergeCell ref="Z87:AE88"/>
    <mergeCell ref="AF87:AY88"/>
    <mergeCell ref="B84:G84"/>
    <mergeCell ref="H84:Y84"/>
    <mergeCell ref="Z84:AE84"/>
    <mergeCell ref="AF84:AQ84"/>
    <mergeCell ref="AR84:AY84"/>
    <mergeCell ref="B175:H175"/>
    <mergeCell ref="I175:M175"/>
    <mergeCell ref="N175:T175"/>
    <mergeCell ref="U175:Y175"/>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B169:C169"/>
    <mergeCell ref="D169:M169"/>
    <mergeCell ref="N169:AK169"/>
    <mergeCell ref="AL169:AQ169"/>
    <mergeCell ref="AR169:AU169"/>
    <mergeCell ref="AV169:AX169"/>
    <mergeCell ref="B168:C168"/>
    <mergeCell ref="D168:M168"/>
    <mergeCell ref="N168:AK168"/>
    <mergeCell ref="AL168:AQ168"/>
    <mergeCell ref="AR168:AU168"/>
    <mergeCell ref="AV168:AX168"/>
    <mergeCell ref="B167:C167"/>
    <mergeCell ref="D167:M167"/>
    <mergeCell ref="N167:AK167"/>
    <mergeCell ref="AL167:AQ167"/>
    <mergeCell ref="AR167:AU167"/>
    <mergeCell ref="AV167:AX167"/>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Z155:AC155"/>
    <mergeCell ref="AD155:AH155"/>
    <mergeCell ref="AI155:AU155"/>
    <mergeCell ref="AV155:AY155"/>
    <mergeCell ref="H154:L154"/>
    <mergeCell ref="M154:Y154"/>
    <mergeCell ref="Z154:AC154"/>
    <mergeCell ref="AD154:AH154"/>
    <mergeCell ref="AI154:AU154"/>
    <mergeCell ref="AV154:AY154"/>
    <mergeCell ref="H153:L153"/>
    <mergeCell ref="M153:Y153"/>
    <mergeCell ref="Z153:AC153"/>
    <mergeCell ref="AD153:AH153"/>
    <mergeCell ref="AI153:AU153"/>
    <mergeCell ref="AV153:AY153"/>
    <mergeCell ref="H152:L152"/>
    <mergeCell ref="M152:Y152"/>
    <mergeCell ref="Z152:AC152"/>
    <mergeCell ref="AD152:AH152"/>
    <mergeCell ref="AI152:AU152"/>
    <mergeCell ref="AV152:AY152"/>
    <mergeCell ref="H151:L151"/>
    <mergeCell ref="M151:Y151"/>
    <mergeCell ref="Z151:AC151"/>
    <mergeCell ref="AD151:AH151"/>
    <mergeCell ref="AI151:AU151"/>
    <mergeCell ref="AV151:AY151"/>
    <mergeCell ref="H150:L150"/>
    <mergeCell ref="M150:Y150"/>
    <mergeCell ref="Z150:AC150"/>
    <mergeCell ref="AD150:AH150"/>
    <mergeCell ref="AI150:AU150"/>
    <mergeCell ref="AV150:AY150"/>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H146:AC146"/>
    <mergeCell ref="AD146:AY146"/>
    <mergeCell ref="H147:L147"/>
    <mergeCell ref="M147:Y147"/>
    <mergeCell ref="Z147:AC147"/>
    <mergeCell ref="AD147:AH147"/>
    <mergeCell ref="AI147:AU147"/>
    <mergeCell ref="AV147:AY147"/>
    <mergeCell ref="H145:L145"/>
    <mergeCell ref="M145:Y145"/>
    <mergeCell ref="Z145:AC145"/>
    <mergeCell ref="AD145:AH145"/>
    <mergeCell ref="AI145:AU145"/>
    <mergeCell ref="AV145:AY145"/>
    <mergeCell ref="H144:L144"/>
    <mergeCell ref="M144:Y144"/>
    <mergeCell ref="Z144:AC144"/>
    <mergeCell ref="AD144:AH144"/>
    <mergeCell ref="AI144:AU144"/>
    <mergeCell ref="AV144:AY144"/>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40:L140"/>
    <mergeCell ref="M140:Y140"/>
    <mergeCell ref="Z140:AC140"/>
    <mergeCell ref="AD140:AH140"/>
    <mergeCell ref="AI140:AU140"/>
    <mergeCell ref="AV140:AY140"/>
    <mergeCell ref="H139:L139"/>
    <mergeCell ref="M139:Y139"/>
    <mergeCell ref="Z139:AC139"/>
    <mergeCell ref="AD139:AH139"/>
    <mergeCell ref="AI139:AU139"/>
    <mergeCell ref="AV139:AY139"/>
    <mergeCell ref="H138:L138"/>
    <mergeCell ref="M138:Y138"/>
    <mergeCell ref="Z138:AC138"/>
    <mergeCell ref="AD138:AH138"/>
    <mergeCell ref="AI138:AU138"/>
    <mergeCell ref="AV138:AY138"/>
    <mergeCell ref="H137:L137"/>
    <mergeCell ref="M137:Y137"/>
    <mergeCell ref="Z137:AC137"/>
    <mergeCell ref="AD137:AH137"/>
    <mergeCell ref="AI137:AU137"/>
    <mergeCell ref="AV137:AY137"/>
    <mergeCell ref="H135:AC135"/>
    <mergeCell ref="AD135:AY135"/>
    <mergeCell ref="H136:L136"/>
    <mergeCell ref="M136:Y136"/>
    <mergeCell ref="Z136:AC136"/>
    <mergeCell ref="AD136:AH136"/>
    <mergeCell ref="AI136:AU136"/>
    <mergeCell ref="AV136:AY136"/>
    <mergeCell ref="H134:L134"/>
    <mergeCell ref="M134:Y134"/>
    <mergeCell ref="Z134:AC134"/>
    <mergeCell ref="AD134:AH134"/>
    <mergeCell ref="AI134:AU134"/>
    <mergeCell ref="AV134:AY134"/>
    <mergeCell ref="H133:L133"/>
    <mergeCell ref="M133:Y133"/>
    <mergeCell ref="Z133:AC133"/>
    <mergeCell ref="AD133:AH133"/>
    <mergeCell ref="AI133:AU133"/>
    <mergeCell ref="AV133:AY133"/>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29:L129"/>
    <mergeCell ref="M129:Y129"/>
    <mergeCell ref="Z129:AC129"/>
    <mergeCell ref="AD129:AH129"/>
    <mergeCell ref="AI129:AU129"/>
    <mergeCell ref="AV129:AY129"/>
    <mergeCell ref="H128:L128"/>
    <mergeCell ref="M128:Y128"/>
    <mergeCell ref="Z128:AC128"/>
    <mergeCell ref="AD128:AH128"/>
    <mergeCell ref="AI128:AU128"/>
    <mergeCell ref="AV128:AY128"/>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4:AC124"/>
    <mergeCell ref="AD124:AY124"/>
    <mergeCell ref="H125:L125"/>
    <mergeCell ref="M125:Y125"/>
    <mergeCell ref="Z125:AC125"/>
    <mergeCell ref="AD125:AH125"/>
    <mergeCell ref="AI125:AU125"/>
    <mergeCell ref="AV125:AY125"/>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AD114:AH114"/>
    <mergeCell ref="AI114:AU114"/>
    <mergeCell ref="AV114:AY114"/>
    <mergeCell ref="H115:L115"/>
    <mergeCell ref="M115:Y115"/>
    <mergeCell ref="Z115:AC115"/>
    <mergeCell ref="AD115:AH115"/>
    <mergeCell ref="AI115:AU115"/>
    <mergeCell ref="AV115:AY115"/>
    <mergeCell ref="D67:G67"/>
    <mergeCell ref="H67:AG67"/>
    <mergeCell ref="D69:G69"/>
    <mergeCell ref="H69:AG69"/>
    <mergeCell ref="B70:C70"/>
    <mergeCell ref="D70:AY70"/>
    <mergeCell ref="D68:G68"/>
    <mergeCell ref="H68:U68"/>
    <mergeCell ref="V68:AG68"/>
    <mergeCell ref="D63:G63"/>
    <mergeCell ref="H63:AG63"/>
    <mergeCell ref="B64:C69"/>
    <mergeCell ref="D64:G64"/>
    <mergeCell ref="H64:AG64"/>
    <mergeCell ref="AH64:AY69"/>
    <mergeCell ref="D65:G65"/>
    <mergeCell ref="H65:AG65"/>
    <mergeCell ref="D66:G66"/>
    <mergeCell ref="H66:AG66"/>
    <mergeCell ref="B59:C63"/>
    <mergeCell ref="D59:G59"/>
    <mergeCell ref="H59:AG59"/>
    <mergeCell ref="AH59:AY63"/>
    <mergeCell ref="D60:G60"/>
    <mergeCell ref="H60:AG60"/>
    <mergeCell ref="D61:G61"/>
    <mergeCell ref="H61:AG61"/>
    <mergeCell ref="D62:G62"/>
    <mergeCell ref="H62:AG62"/>
    <mergeCell ref="B56:C58"/>
    <mergeCell ref="D56:G56"/>
    <mergeCell ref="H56:AG56"/>
    <mergeCell ref="AH56:AY58"/>
    <mergeCell ref="D57:G57"/>
    <mergeCell ref="H57:AG57"/>
    <mergeCell ref="D58:G58"/>
    <mergeCell ref="H58:AG58"/>
    <mergeCell ref="D52:AY52"/>
    <mergeCell ref="D53:AY53"/>
    <mergeCell ref="B54:AY54"/>
    <mergeCell ref="D55:G55"/>
    <mergeCell ref="H55:AG55"/>
    <mergeCell ref="AH55:AY55"/>
    <mergeCell ref="B48:C51"/>
    <mergeCell ref="D48:AY48"/>
    <mergeCell ref="D49:AY49"/>
    <mergeCell ref="D50:AY50"/>
    <mergeCell ref="D51:AY51"/>
    <mergeCell ref="H33:Y33"/>
    <mergeCell ref="AC33:AY33"/>
    <mergeCell ref="H25:Y26"/>
    <mergeCell ref="AU27:AY27"/>
    <mergeCell ref="H27:Y28"/>
    <mergeCell ref="AC27:AE28"/>
    <mergeCell ref="AF24:AJ24"/>
    <mergeCell ref="AK24:AO24"/>
    <mergeCell ref="AP24:AT24"/>
    <mergeCell ref="AU24:AY24"/>
    <mergeCell ref="AC29:AE30"/>
    <mergeCell ref="AF29:AJ29"/>
    <mergeCell ref="AK29:AO29"/>
    <mergeCell ref="AP29:AT29"/>
    <mergeCell ref="AU29:AY29"/>
    <mergeCell ref="AF30:AJ30"/>
    <mergeCell ref="AK30:AO30"/>
    <mergeCell ref="AP31:AT31"/>
    <mergeCell ref="AU31:AY31"/>
    <mergeCell ref="AF32:AJ32"/>
    <mergeCell ref="AK32:AO32"/>
    <mergeCell ref="AP32:AT32"/>
    <mergeCell ref="AU32:AY32"/>
    <mergeCell ref="B19:G23"/>
    <mergeCell ref="AC25:AE26"/>
    <mergeCell ref="AF25:AJ25"/>
    <mergeCell ref="AK25:AO25"/>
    <mergeCell ref="AP25:AT25"/>
    <mergeCell ref="AU25:AY25"/>
    <mergeCell ref="AP19:AT19"/>
    <mergeCell ref="AU19:AY19"/>
    <mergeCell ref="AC20:AE20"/>
    <mergeCell ref="AF20:AJ20"/>
    <mergeCell ref="AK20:AO20"/>
    <mergeCell ref="AP20:AT20"/>
    <mergeCell ref="AU20:AY20"/>
    <mergeCell ref="H19:Y19"/>
    <mergeCell ref="Z19:AB19"/>
    <mergeCell ref="AC19:AE19"/>
    <mergeCell ref="AF19:AJ19"/>
    <mergeCell ref="AK19:AO19"/>
    <mergeCell ref="AC21:AE21"/>
    <mergeCell ref="AF21:AJ21"/>
    <mergeCell ref="H20:Y20"/>
    <mergeCell ref="H21:Y21"/>
    <mergeCell ref="B24:G32"/>
    <mergeCell ref="AP27:AT27"/>
    <mergeCell ref="AF28:AJ28"/>
    <mergeCell ref="AK28:AO28"/>
    <mergeCell ref="AP28:AT28"/>
    <mergeCell ref="AU28:AY28"/>
    <mergeCell ref="AF26:AJ26"/>
    <mergeCell ref="AK26:AO26"/>
    <mergeCell ref="AP26:AT26"/>
    <mergeCell ref="AU26:AY26"/>
    <mergeCell ref="H13:I16"/>
    <mergeCell ref="J13:P13"/>
    <mergeCell ref="Q13:W13"/>
    <mergeCell ref="X13:AD13"/>
    <mergeCell ref="AE13:AK13"/>
    <mergeCell ref="AL13:AR13"/>
    <mergeCell ref="AS13:AY13"/>
    <mergeCell ref="J14:P14"/>
    <mergeCell ref="Q14:W14"/>
    <mergeCell ref="AS17:AY17"/>
    <mergeCell ref="H18:P18"/>
    <mergeCell ref="Q18:W18"/>
    <mergeCell ref="X18:AD18"/>
    <mergeCell ref="AE18:AK18"/>
    <mergeCell ref="AL18:AR18"/>
    <mergeCell ref="AS18:AY18"/>
    <mergeCell ref="Q16:W16"/>
    <mergeCell ref="X16:AD16"/>
    <mergeCell ref="AE16:AK16"/>
    <mergeCell ref="AL16:AR16"/>
    <mergeCell ref="AS16:AY16"/>
    <mergeCell ref="H17:P17"/>
    <mergeCell ref="Q17:W17"/>
    <mergeCell ref="X17:AD17"/>
    <mergeCell ref="AE17:AK17"/>
    <mergeCell ref="AL17:AR17"/>
    <mergeCell ref="B12:G18"/>
    <mergeCell ref="H12:P12"/>
    <mergeCell ref="Q12:W12"/>
    <mergeCell ref="X12:AD12"/>
    <mergeCell ref="AE12:AK12"/>
    <mergeCell ref="AL12:AR12"/>
    <mergeCell ref="X14:AD14"/>
    <mergeCell ref="AE14:AK14"/>
    <mergeCell ref="AL14:AR14"/>
    <mergeCell ref="J16:P16"/>
    <mergeCell ref="B9:G9"/>
    <mergeCell ref="H9:AY9"/>
    <mergeCell ref="B10:G10"/>
    <mergeCell ref="H10:AY10"/>
    <mergeCell ref="B11:G11"/>
    <mergeCell ref="H11:AY11"/>
    <mergeCell ref="B6:G6"/>
    <mergeCell ref="H6:Y6"/>
    <mergeCell ref="Z6:AE6"/>
    <mergeCell ref="AF6:AY6"/>
    <mergeCell ref="B7:G8"/>
    <mergeCell ref="H7:Y8"/>
    <mergeCell ref="Z7:AE8"/>
    <mergeCell ref="AF7:AY8"/>
    <mergeCell ref="AS14:AY14"/>
    <mergeCell ref="J15:P15"/>
    <mergeCell ref="Q15:W15"/>
    <mergeCell ref="X15:AD15"/>
    <mergeCell ref="AE15:AK15"/>
    <mergeCell ref="AL15:AR15"/>
    <mergeCell ref="AS15:AY15"/>
    <mergeCell ref="AS12:AY12"/>
    <mergeCell ref="AR4:AY4"/>
    <mergeCell ref="B5:G5"/>
    <mergeCell ref="H5:Y5"/>
    <mergeCell ref="Z5:AE5"/>
    <mergeCell ref="AF5:AQ5"/>
    <mergeCell ref="AR5:AY5"/>
    <mergeCell ref="AR178:AU178"/>
    <mergeCell ref="AV178:AX178"/>
    <mergeCell ref="AQ1:AW1"/>
    <mergeCell ref="AK2:AQ2"/>
    <mergeCell ref="AR2:AY2"/>
    <mergeCell ref="B3:AY3"/>
    <mergeCell ref="B4:G4"/>
    <mergeCell ref="H4:Y4"/>
    <mergeCell ref="Z4:AE4"/>
    <mergeCell ref="AF4:AQ4"/>
    <mergeCell ref="N179:AK179"/>
    <mergeCell ref="AL179:AQ179"/>
    <mergeCell ref="B178:C178"/>
    <mergeCell ref="D178:M178"/>
    <mergeCell ref="N178:AK178"/>
    <mergeCell ref="AL178:AQ178"/>
    <mergeCell ref="AR179:AU179"/>
    <mergeCell ref="AV179:AX179"/>
    <mergeCell ref="AF23:AJ23"/>
    <mergeCell ref="AF27:AJ27"/>
    <mergeCell ref="AK27:AO27"/>
    <mergeCell ref="AK23:AO23"/>
    <mergeCell ref="H24:Y24"/>
    <mergeCell ref="Z24:AB24"/>
    <mergeCell ref="AC24:AE24"/>
    <mergeCell ref="H29:Y30"/>
    <mergeCell ref="B180:C180"/>
    <mergeCell ref="D180:M180"/>
    <mergeCell ref="N180:AK180"/>
    <mergeCell ref="AL180:AQ180"/>
    <mergeCell ref="AR180:AU180"/>
    <mergeCell ref="AV180:AX180"/>
    <mergeCell ref="B179:C179"/>
    <mergeCell ref="D179:M179"/>
    <mergeCell ref="B181:C181"/>
    <mergeCell ref="D181:M181"/>
    <mergeCell ref="N181:AK181"/>
    <mergeCell ref="AL181:AQ181"/>
    <mergeCell ref="AR181:AU181"/>
    <mergeCell ref="AV181:AX181"/>
    <mergeCell ref="B182:C182"/>
    <mergeCell ref="D182:M182"/>
    <mergeCell ref="N182:AK182"/>
    <mergeCell ref="AL182:AQ182"/>
    <mergeCell ref="AR182:AU182"/>
    <mergeCell ref="AV182:AX182"/>
    <mergeCell ref="B183:C183"/>
    <mergeCell ref="D183:M183"/>
    <mergeCell ref="N183:AK183"/>
    <mergeCell ref="AL183:AQ183"/>
    <mergeCell ref="AR183:AU183"/>
    <mergeCell ref="AV183:AX183"/>
    <mergeCell ref="H107:AY107"/>
    <mergeCell ref="G158:AX158"/>
    <mergeCell ref="B112:G112"/>
    <mergeCell ref="H112:AY112"/>
    <mergeCell ref="B113:G156"/>
    <mergeCell ref="H113:AC113"/>
    <mergeCell ref="AD113:AY113"/>
    <mergeCell ref="H114:L114"/>
    <mergeCell ref="M114:Y114"/>
    <mergeCell ref="Z114:AC114"/>
    <mergeCell ref="B280:C280"/>
    <mergeCell ref="D280:M280"/>
    <mergeCell ref="N280:AK280"/>
    <mergeCell ref="AL280:AQ280"/>
    <mergeCell ref="AR280:AU280"/>
    <mergeCell ref="AV280:AX280"/>
    <mergeCell ref="B279:C279"/>
    <mergeCell ref="D279:M279"/>
    <mergeCell ref="N279:AK279"/>
    <mergeCell ref="AL279:AQ279"/>
    <mergeCell ref="AR279:AU279"/>
    <mergeCell ref="AV279:AX279"/>
    <mergeCell ref="B278:C278"/>
    <mergeCell ref="D278:M278"/>
    <mergeCell ref="N278:AK278"/>
    <mergeCell ref="AL278:AQ278"/>
    <mergeCell ref="AR278:AU278"/>
    <mergeCell ref="AV278:AX278"/>
    <mergeCell ref="B277:C277"/>
    <mergeCell ref="D277:M277"/>
    <mergeCell ref="N277:AK277"/>
    <mergeCell ref="AL277:AQ277"/>
    <mergeCell ref="AR277:AU277"/>
    <mergeCell ref="AV277:AX277"/>
    <mergeCell ref="B276:C276"/>
    <mergeCell ref="D276:M276"/>
    <mergeCell ref="N276:AK276"/>
    <mergeCell ref="AL276:AQ276"/>
    <mergeCell ref="AR276:AU276"/>
    <mergeCell ref="AV276:AX276"/>
    <mergeCell ref="B275:C275"/>
    <mergeCell ref="D275:M275"/>
    <mergeCell ref="N275:AK275"/>
    <mergeCell ref="AL275:AQ275"/>
    <mergeCell ref="AR275:AU275"/>
    <mergeCell ref="AV275:AX275"/>
    <mergeCell ref="B274:C274"/>
    <mergeCell ref="D274:M274"/>
    <mergeCell ref="N274:AK274"/>
    <mergeCell ref="AL274:AQ274"/>
    <mergeCell ref="AR274:AU274"/>
    <mergeCell ref="AV274:AX274"/>
    <mergeCell ref="B273:C273"/>
    <mergeCell ref="D273:M273"/>
    <mergeCell ref="N273:AK273"/>
    <mergeCell ref="AL273:AQ273"/>
    <mergeCell ref="AR273:AU273"/>
    <mergeCell ref="AV273:AX273"/>
    <mergeCell ref="B272:C272"/>
    <mergeCell ref="D272:M272"/>
    <mergeCell ref="N272:AK272"/>
    <mergeCell ref="AL272:AQ272"/>
    <mergeCell ref="AR272:AU272"/>
    <mergeCell ref="AV272:AX272"/>
    <mergeCell ref="G268:AX268"/>
    <mergeCell ref="B271:C271"/>
    <mergeCell ref="D271:M271"/>
    <mergeCell ref="N271:AK271"/>
    <mergeCell ref="AL271:AQ271"/>
    <mergeCell ref="AR271:AU271"/>
    <mergeCell ref="AV271:AX271"/>
    <mergeCell ref="H266:L266"/>
    <mergeCell ref="M266:Y266"/>
    <mergeCell ref="Z266:AC266"/>
    <mergeCell ref="AD266:AH266"/>
    <mergeCell ref="AI266:AU266"/>
    <mergeCell ref="AV266:AY266"/>
    <mergeCell ref="H265:L265"/>
    <mergeCell ref="M265:Y265"/>
    <mergeCell ref="Z265:AC265"/>
    <mergeCell ref="AD265:AH265"/>
    <mergeCell ref="AI265:AU265"/>
    <mergeCell ref="AV265:AY265"/>
    <mergeCell ref="H264:L264"/>
    <mergeCell ref="M264:Y264"/>
    <mergeCell ref="Z264:AC264"/>
    <mergeCell ref="AD264:AH264"/>
    <mergeCell ref="AI264:AU264"/>
    <mergeCell ref="AV264:AY264"/>
    <mergeCell ref="H263:L263"/>
    <mergeCell ref="M263:Y263"/>
    <mergeCell ref="Z263:AC263"/>
    <mergeCell ref="AD263:AH263"/>
    <mergeCell ref="AI263:AU263"/>
    <mergeCell ref="AV263:AY263"/>
    <mergeCell ref="H262:L262"/>
    <mergeCell ref="M262:Y262"/>
    <mergeCell ref="Z262:AC262"/>
    <mergeCell ref="AD262:AH262"/>
    <mergeCell ref="AI262:AU262"/>
    <mergeCell ref="AV262:AY262"/>
    <mergeCell ref="H261:L261"/>
    <mergeCell ref="M261:Y261"/>
    <mergeCell ref="Z261:AC261"/>
    <mergeCell ref="AD261:AH261"/>
    <mergeCell ref="AI261:AU261"/>
    <mergeCell ref="AV261:AY261"/>
    <mergeCell ref="H260:L260"/>
    <mergeCell ref="M260:Y260"/>
    <mergeCell ref="Z260:AC260"/>
    <mergeCell ref="AD260:AH260"/>
    <mergeCell ref="AI260:AU260"/>
    <mergeCell ref="AV260:AY260"/>
    <mergeCell ref="H259:L259"/>
    <mergeCell ref="M259:Y259"/>
    <mergeCell ref="Z259:AC259"/>
    <mergeCell ref="AD259:AH259"/>
    <mergeCell ref="AI259:AU259"/>
    <mergeCell ref="AV259:AY259"/>
    <mergeCell ref="H258:L258"/>
    <mergeCell ref="M258:Y258"/>
    <mergeCell ref="Z258:AC258"/>
    <mergeCell ref="AD258:AH258"/>
    <mergeCell ref="AI258:AU258"/>
    <mergeCell ref="AV258:AY258"/>
    <mergeCell ref="H256:AC256"/>
    <mergeCell ref="AD256:AY256"/>
    <mergeCell ref="H257:L257"/>
    <mergeCell ref="M257:Y257"/>
    <mergeCell ref="Z257:AC257"/>
    <mergeCell ref="AD257:AH257"/>
    <mergeCell ref="AI257:AU257"/>
    <mergeCell ref="AV257:AY257"/>
    <mergeCell ref="H255:L255"/>
    <mergeCell ref="M255:Y255"/>
    <mergeCell ref="Z255:AC255"/>
    <mergeCell ref="AD255:AH255"/>
    <mergeCell ref="AI255:AU255"/>
    <mergeCell ref="AV255:AY255"/>
    <mergeCell ref="H254:L254"/>
    <mergeCell ref="M254:Y254"/>
    <mergeCell ref="Z254:AC254"/>
    <mergeCell ref="AD254:AH254"/>
    <mergeCell ref="AI254:AU254"/>
    <mergeCell ref="AV254:AY254"/>
    <mergeCell ref="H253:L253"/>
    <mergeCell ref="M253:Y253"/>
    <mergeCell ref="Z253:AC253"/>
    <mergeCell ref="AD253:AH253"/>
    <mergeCell ref="AI253:AU253"/>
    <mergeCell ref="AV253:AY253"/>
    <mergeCell ref="H252:L252"/>
    <mergeCell ref="M252:Y252"/>
    <mergeCell ref="Z252:AC252"/>
    <mergeCell ref="AD252:AH252"/>
    <mergeCell ref="AI252:AU252"/>
    <mergeCell ref="AV252:AY252"/>
    <mergeCell ref="H251:L251"/>
    <mergeCell ref="M251:Y251"/>
    <mergeCell ref="Z251:AC251"/>
    <mergeCell ref="AD251:AH251"/>
    <mergeCell ref="AI251:AU251"/>
    <mergeCell ref="AV251:AY251"/>
    <mergeCell ref="H250:L250"/>
    <mergeCell ref="M250:Y250"/>
    <mergeCell ref="Z250:AC250"/>
    <mergeCell ref="AD250:AH250"/>
    <mergeCell ref="AI250:AU250"/>
    <mergeCell ref="AV250:AY250"/>
    <mergeCell ref="H249:L249"/>
    <mergeCell ref="M249:Y249"/>
    <mergeCell ref="Z249:AC249"/>
    <mergeCell ref="AD249:AH249"/>
    <mergeCell ref="AI249:AU249"/>
    <mergeCell ref="AV249:AY249"/>
    <mergeCell ref="H248:L248"/>
    <mergeCell ref="M248:Y248"/>
    <mergeCell ref="Z248:AC248"/>
    <mergeCell ref="AD248:AH248"/>
    <mergeCell ref="AI248:AU248"/>
    <mergeCell ref="AV248:AY248"/>
    <mergeCell ref="H247:L247"/>
    <mergeCell ref="M247:Y247"/>
    <mergeCell ref="Z247:AC247"/>
    <mergeCell ref="AD247:AH247"/>
    <mergeCell ref="AI247:AU247"/>
    <mergeCell ref="AV247:AY247"/>
    <mergeCell ref="H245:AC245"/>
    <mergeCell ref="AD245:AY245"/>
    <mergeCell ref="H246:L246"/>
    <mergeCell ref="M246:Y246"/>
    <mergeCell ref="Z246:AC246"/>
    <mergeCell ref="AD246:AH246"/>
    <mergeCell ref="AI246:AU246"/>
    <mergeCell ref="AV246:AY246"/>
    <mergeCell ref="H244:L244"/>
    <mergeCell ref="M244:Y244"/>
    <mergeCell ref="Z244:AC244"/>
    <mergeCell ref="AD244:AH244"/>
    <mergeCell ref="AI244:AU244"/>
    <mergeCell ref="AV244:AY244"/>
    <mergeCell ref="H243:L243"/>
    <mergeCell ref="M243:Y243"/>
    <mergeCell ref="Z243:AC243"/>
    <mergeCell ref="AD243:AH243"/>
    <mergeCell ref="AI243:AU243"/>
    <mergeCell ref="AV243:AY243"/>
    <mergeCell ref="H242:L242"/>
    <mergeCell ref="M242:Y242"/>
    <mergeCell ref="Z242:AC242"/>
    <mergeCell ref="AD242:AH242"/>
    <mergeCell ref="AI242:AU242"/>
    <mergeCell ref="AV242:AY242"/>
    <mergeCell ref="H241:L241"/>
    <mergeCell ref="M241:Y241"/>
    <mergeCell ref="Z241:AC241"/>
    <mergeCell ref="AD241:AH241"/>
    <mergeCell ref="AI241:AU241"/>
    <mergeCell ref="AV241:AY241"/>
    <mergeCell ref="H240:L240"/>
    <mergeCell ref="M240:Y240"/>
    <mergeCell ref="Z240:AC240"/>
    <mergeCell ref="AD240:AH240"/>
    <mergeCell ref="AI240:AU240"/>
    <mergeCell ref="AV240:AY240"/>
    <mergeCell ref="H239:L239"/>
    <mergeCell ref="M239:Y239"/>
    <mergeCell ref="Z239:AC239"/>
    <mergeCell ref="AD239:AH239"/>
    <mergeCell ref="AI239:AU239"/>
    <mergeCell ref="AV239:AY239"/>
    <mergeCell ref="H238:L238"/>
    <mergeCell ref="M238:Y238"/>
    <mergeCell ref="Z238:AC238"/>
    <mergeCell ref="AD238:AH238"/>
    <mergeCell ref="AI238:AU238"/>
    <mergeCell ref="AV238:AY238"/>
    <mergeCell ref="H237:L237"/>
    <mergeCell ref="M237:Y237"/>
    <mergeCell ref="Z237:AC237"/>
    <mergeCell ref="AD237:AH237"/>
    <mergeCell ref="AI237:AU237"/>
    <mergeCell ref="AV237:AY237"/>
    <mergeCell ref="H236:L236"/>
    <mergeCell ref="M236:Y236"/>
    <mergeCell ref="Z236:AC236"/>
    <mergeCell ref="AD236:AH236"/>
    <mergeCell ref="AI236:AU236"/>
    <mergeCell ref="AV236:AY236"/>
    <mergeCell ref="H234:AC234"/>
    <mergeCell ref="AD234:AY234"/>
    <mergeCell ref="H235:L235"/>
    <mergeCell ref="M235:Y235"/>
    <mergeCell ref="Z235:AC235"/>
    <mergeCell ref="AD235:AH235"/>
    <mergeCell ref="AI235:AU235"/>
    <mergeCell ref="AV235:AY235"/>
    <mergeCell ref="H233:L233"/>
    <mergeCell ref="M233:Y233"/>
    <mergeCell ref="Z233:AC233"/>
    <mergeCell ref="AD233:AH233"/>
    <mergeCell ref="AI233:AU233"/>
    <mergeCell ref="AV233:AY233"/>
    <mergeCell ref="H232:L232"/>
    <mergeCell ref="M232:Y232"/>
    <mergeCell ref="Z232:AC232"/>
    <mergeCell ref="AD232:AH232"/>
    <mergeCell ref="AI232:AU232"/>
    <mergeCell ref="AV232:AY232"/>
    <mergeCell ref="M226:Y226"/>
    <mergeCell ref="Z226:AC226"/>
    <mergeCell ref="AD226:AH226"/>
    <mergeCell ref="AI226:AU226"/>
    <mergeCell ref="AV226:AY226"/>
    <mergeCell ref="H231:L231"/>
    <mergeCell ref="M231:Y231"/>
    <mergeCell ref="Z231:AC231"/>
    <mergeCell ref="AD231:AH231"/>
    <mergeCell ref="AI231:AU231"/>
    <mergeCell ref="AV231:AY231"/>
    <mergeCell ref="H230:L230"/>
    <mergeCell ref="M230:Y230"/>
    <mergeCell ref="Z230:AC230"/>
    <mergeCell ref="AD230:AH230"/>
    <mergeCell ref="AI230:AU230"/>
    <mergeCell ref="AV230:AY230"/>
    <mergeCell ref="H229:L229"/>
    <mergeCell ref="M229:Y229"/>
    <mergeCell ref="Z229:AC229"/>
    <mergeCell ref="AD229:AH229"/>
    <mergeCell ref="AI229:AU229"/>
    <mergeCell ref="AV229:AY229"/>
    <mergeCell ref="AD224:AH224"/>
    <mergeCell ref="AI224:AU224"/>
    <mergeCell ref="AV224:AY224"/>
    <mergeCell ref="H225:L225"/>
    <mergeCell ref="M225:Y225"/>
    <mergeCell ref="Z225:AC225"/>
    <mergeCell ref="AD225:AH225"/>
    <mergeCell ref="AI225:AU225"/>
    <mergeCell ref="AV225:AY225"/>
    <mergeCell ref="B218:G220"/>
    <mergeCell ref="H218:AY220"/>
    <mergeCell ref="B222:G222"/>
    <mergeCell ref="H222:AY222"/>
    <mergeCell ref="B223:G266"/>
    <mergeCell ref="H223:AC223"/>
    <mergeCell ref="AD223:AY223"/>
    <mergeCell ref="H224:L224"/>
    <mergeCell ref="M224:Y224"/>
    <mergeCell ref="Z224:AC224"/>
    <mergeCell ref="H228:L228"/>
    <mergeCell ref="M228:Y228"/>
    <mergeCell ref="Z228:AC228"/>
    <mergeCell ref="AD228:AH228"/>
    <mergeCell ref="AI228:AU228"/>
    <mergeCell ref="AV228:AY228"/>
    <mergeCell ref="H227:L227"/>
    <mergeCell ref="M227:Y227"/>
    <mergeCell ref="Z227:AC227"/>
    <mergeCell ref="AD227:AH227"/>
    <mergeCell ref="AI227:AU227"/>
    <mergeCell ref="AV227:AY227"/>
    <mergeCell ref="H226:L226"/>
    <mergeCell ref="B217:G217"/>
    <mergeCell ref="H217:AY217"/>
    <mergeCell ref="B207:C215"/>
    <mergeCell ref="D207:L207"/>
    <mergeCell ref="M207:R207"/>
    <mergeCell ref="S207:X207"/>
    <mergeCell ref="D214:L214"/>
    <mergeCell ref="M214:R214"/>
    <mergeCell ref="S214:X214"/>
    <mergeCell ref="Y214:AY214"/>
    <mergeCell ref="D215:L215"/>
    <mergeCell ref="M215:R215"/>
    <mergeCell ref="S215:X215"/>
    <mergeCell ref="Y215:AY215"/>
    <mergeCell ref="D212:L212"/>
    <mergeCell ref="M212:R212"/>
    <mergeCell ref="S212:X212"/>
    <mergeCell ref="Y212:AY212"/>
    <mergeCell ref="D213:L213"/>
    <mergeCell ref="M213:R213"/>
    <mergeCell ref="S213:X213"/>
    <mergeCell ref="Y213:AY213"/>
    <mergeCell ref="D210:L210"/>
    <mergeCell ref="M210:R210"/>
    <mergeCell ref="S210:X210"/>
    <mergeCell ref="Y210:AY210"/>
    <mergeCell ref="D211:L211"/>
    <mergeCell ref="M211:R211"/>
    <mergeCell ref="S211:X211"/>
    <mergeCell ref="Y211:AY211"/>
    <mergeCell ref="Y207:AY207"/>
    <mergeCell ref="D208:L208"/>
    <mergeCell ref="M208:R208"/>
    <mergeCell ref="S208:X208"/>
    <mergeCell ref="Y208:AY208"/>
    <mergeCell ref="D209:L209"/>
    <mergeCell ref="M209:R209"/>
    <mergeCell ref="S209:X209"/>
    <mergeCell ref="Y209:AY209"/>
    <mergeCell ref="H206:P206"/>
    <mergeCell ref="Q206:W206"/>
    <mergeCell ref="X206:AD206"/>
    <mergeCell ref="AE206:AK206"/>
    <mergeCell ref="AL206:AR206"/>
    <mergeCell ref="AS206:AY206"/>
    <mergeCell ref="H205:P205"/>
    <mergeCell ref="Q205:W205"/>
    <mergeCell ref="X205:AD205"/>
    <mergeCell ref="AE205:AK205"/>
    <mergeCell ref="AL205:AR205"/>
    <mergeCell ref="AS205:AY205"/>
    <mergeCell ref="B200:G206"/>
    <mergeCell ref="J204:P204"/>
    <mergeCell ref="Q204:W204"/>
    <mergeCell ref="X204:AD204"/>
    <mergeCell ref="AE204:AK204"/>
    <mergeCell ref="AL204:AR204"/>
    <mergeCell ref="AS204:AY204"/>
    <mergeCell ref="J203:P203"/>
    <mergeCell ref="Q203:W203"/>
    <mergeCell ref="X203:AD203"/>
    <mergeCell ref="AE203:AK203"/>
    <mergeCell ref="AL203:AR203"/>
    <mergeCell ref="AS203:AY203"/>
    <mergeCell ref="AS200:AY200"/>
    <mergeCell ref="AE201:AK201"/>
    <mergeCell ref="AL201:AR201"/>
    <mergeCell ref="AS201:AY201"/>
    <mergeCell ref="J202:P202"/>
    <mergeCell ref="Q202:W202"/>
    <mergeCell ref="X202:AD202"/>
    <mergeCell ref="AE202:AK202"/>
    <mergeCell ref="AL202:AR202"/>
    <mergeCell ref="AS202:AY202"/>
    <mergeCell ref="H200:P200"/>
    <mergeCell ref="Q200:W200"/>
    <mergeCell ref="X200:AD200"/>
    <mergeCell ref="AE200:AK200"/>
    <mergeCell ref="AL200:AR200"/>
    <mergeCell ref="H201:I204"/>
    <mergeCell ref="J201:P201"/>
    <mergeCell ref="Q201:W201"/>
    <mergeCell ref="X201:AD201"/>
    <mergeCell ref="B197:G198"/>
    <mergeCell ref="H197:Y198"/>
    <mergeCell ref="Z197:AE198"/>
    <mergeCell ref="AF197:AY198"/>
    <mergeCell ref="B199:G199"/>
    <mergeCell ref="H199:AY199"/>
    <mergeCell ref="B195:G195"/>
    <mergeCell ref="H195:Y195"/>
    <mergeCell ref="Z195:AE195"/>
    <mergeCell ref="AF195:AQ195"/>
    <mergeCell ref="AR195:AY195"/>
    <mergeCell ref="B196:G196"/>
    <mergeCell ref="H196:Y196"/>
    <mergeCell ref="Z196:AE196"/>
    <mergeCell ref="AF196:AY196"/>
    <mergeCell ref="AK193:AQ193"/>
    <mergeCell ref="AR193:AY193"/>
    <mergeCell ref="B194:G194"/>
    <mergeCell ref="H194:Y194"/>
    <mergeCell ref="Z194:AE194"/>
    <mergeCell ref="AF194:AQ194"/>
    <mergeCell ref="AR194:AY194"/>
    <mergeCell ref="B281:C281"/>
    <mergeCell ref="D281:M281"/>
    <mergeCell ref="N281:AK281"/>
    <mergeCell ref="AL281:AQ281"/>
    <mergeCell ref="AR281:AU281"/>
    <mergeCell ref="AV281:AX281"/>
    <mergeCell ref="AK283:AQ283"/>
    <mergeCell ref="AR283:AY283"/>
    <mergeCell ref="B284:G284"/>
    <mergeCell ref="H284:Y284"/>
    <mergeCell ref="Z284:AE284"/>
    <mergeCell ref="AF284:AQ284"/>
    <mergeCell ref="AR284:AY284"/>
    <mergeCell ref="B285:G285"/>
    <mergeCell ref="H285:Y285"/>
    <mergeCell ref="Z285:AE285"/>
    <mergeCell ref="AF285:AQ285"/>
    <mergeCell ref="AR285:AY285"/>
    <mergeCell ref="B286:G286"/>
    <mergeCell ref="H286:Y286"/>
    <mergeCell ref="Z286:AE286"/>
    <mergeCell ref="AF286:AY286"/>
    <mergeCell ref="B287:G288"/>
    <mergeCell ref="H287:Y288"/>
    <mergeCell ref="Z287:AE288"/>
    <mergeCell ref="AF287:AY288"/>
    <mergeCell ref="B289:G289"/>
    <mergeCell ref="H289:AY289"/>
    <mergeCell ref="B290:G296"/>
    <mergeCell ref="H290:P290"/>
    <mergeCell ref="Q290:W290"/>
    <mergeCell ref="X290:AD290"/>
    <mergeCell ref="AE290:AK290"/>
    <mergeCell ref="AL290:AR290"/>
    <mergeCell ref="X292:AD292"/>
    <mergeCell ref="AE292:AK292"/>
    <mergeCell ref="AL292:AR292"/>
    <mergeCell ref="J294:P294"/>
    <mergeCell ref="AS290:AY290"/>
    <mergeCell ref="H291:I294"/>
    <mergeCell ref="J291:P291"/>
    <mergeCell ref="Q291:W291"/>
    <mergeCell ref="X291:AD291"/>
    <mergeCell ref="AE291:AK291"/>
    <mergeCell ref="AL291:AR291"/>
    <mergeCell ref="AS291:AY291"/>
    <mergeCell ref="J292:P292"/>
    <mergeCell ref="Q292:W292"/>
    <mergeCell ref="AS292:AY292"/>
    <mergeCell ref="J293:P293"/>
    <mergeCell ref="M300:R300"/>
    <mergeCell ref="S300:X300"/>
    <mergeCell ref="Y300:AY300"/>
    <mergeCell ref="D301:L301"/>
    <mergeCell ref="M301:R301"/>
    <mergeCell ref="S301:X301"/>
    <mergeCell ref="Y301:AY301"/>
    <mergeCell ref="Q293:W293"/>
    <mergeCell ref="X293:AD293"/>
    <mergeCell ref="AE293:AK293"/>
    <mergeCell ref="AL293:AR293"/>
    <mergeCell ref="AS293:AY293"/>
    <mergeCell ref="Q294:W294"/>
    <mergeCell ref="X294:AD294"/>
    <mergeCell ref="AE294:AK294"/>
    <mergeCell ref="AL294:AR294"/>
    <mergeCell ref="AS294:AY294"/>
    <mergeCell ref="H295:P295"/>
    <mergeCell ref="Q295:W295"/>
    <mergeCell ref="X295:AD295"/>
    <mergeCell ref="AE295:AK295"/>
    <mergeCell ref="AL295:AR295"/>
    <mergeCell ref="AS295:AY295"/>
    <mergeCell ref="H296:P296"/>
    <mergeCell ref="Q296:W296"/>
    <mergeCell ref="X296:AD296"/>
    <mergeCell ref="AE296:AK296"/>
    <mergeCell ref="AL296:AR296"/>
    <mergeCell ref="AS296:AY296"/>
    <mergeCell ref="D305:L305"/>
    <mergeCell ref="M305:R305"/>
    <mergeCell ref="S305:X305"/>
    <mergeCell ref="Y305:AY305"/>
    <mergeCell ref="D302:L302"/>
    <mergeCell ref="M302:R302"/>
    <mergeCell ref="S302:X302"/>
    <mergeCell ref="Y302:AY302"/>
    <mergeCell ref="D303:L303"/>
    <mergeCell ref="M303:R303"/>
    <mergeCell ref="B307:G307"/>
    <mergeCell ref="H307:AY307"/>
    <mergeCell ref="B297:C305"/>
    <mergeCell ref="D297:L297"/>
    <mergeCell ref="M297:R297"/>
    <mergeCell ref="S297:X297"/>
    <mergeCell ref="D304:L304"/>
    <mergeCell ref="M304:R304"/>
    <mergeCell ref="S304:X304"/>
    <mergeCell ref="Y304:AY304"/>
    <mergeCell ref="Y297:AY297"/>
    <mergeCell ref="D298:L298"/>
    <mergeCell ref="M298:R298"/>
    <mergeCell ref="S298:X298"/>
    <mergeCell ref="Y298:AY298"/>
    <mergeCell ref="D299:L299"/>
    <mergeCell ref="M299:R299"/>
    <mergeCell ref="S299:X299"/>
    <mergeCell ref="Y299:AY299"/>
    <mergeCell ref="S303:X303"/>
    <mergeCell ref="Y303:AY303"/>
    <mergeCell ref="D300:L300"/>
    <mergeCell ref="B308:G310"/>
    <mergeCell ref="H308:AY310"/>
    <mergeCell ref="B312:G312"/>
    <mergeCell ref="H312:AY312"/>
    <mergeCell ref="B313:G356"/>
    <mergeCell ref="H313:AC313"/>
    <mergeCell ref="AD313:AY313"/>
    <mergeCell ref="H314:L314"/>
    <mergeCell ref="M314:Y314"/>
    <mergeCell ref="Z314:AC314"/>
    <mergeCell ref="AD314:AH314"/>
    <mergeCell ref="AI314:AU314"/>
    <mergeCell ref="AV314:AY314"/>
    <mergeCell ref="H315:L315"/>
    <mergeCell ref="M315:Y315"/>
    <mergeCell ref="Z315:AC315"/>
    <mergeCell ref="AD315:AH315"/>
    <mergeCell ref="AI315:AU315"/>
    <mergeCell ref="AV315:AY315"/>
    <mergeCell ref="H316:L316"/>
    <mergeCell ref="M316:Y316"/>
    <mergeCell ref="Z316:AC316"/>
    <mergeCell ref="AD316:AH316"/>
    <mergeCell ref="AI316:AU316"/>
    <mergeCell ref="AV316:AY316"/>
    <mergeCell ref="H317:L317"/>
    <mergeCell ref="M317:Y317"/>
    <mergeCell ref="Z317:AC317"/>
    <mergeCell ref="AD317:AH317"/>
    <mergeCell ref="AI317:AU317"/>
    <mergeCell ref="AV317:AY317"/>
    <mergeCell ref="H318:L318"/>
    <mergeCell ref="M318:Y318"/>
    <mergeCell ref="Z318:AC318"/>
    <mergeCell ref="AD318:AH318"/>
    <mergeCell ref="AI318:AU318"/>
    <mergeCell ref="AV318:AY318"/>
    <mergeCell ref="H319:L319"/>
    <mergeCell ref="M319:Y319"/>
    <mergeCell ref="Z319:AC319"/>
    <mergeCell ref="AD319:AH319"/>
    <mergeCell ref="AI319:AU319"/>
    <mergeCell ref="AV319:AY319"/>
    <mergeCell ref="H320:L320"/>
    <mergeCell ref="M320:Y320"/>
    <mergeCell ref="Z320:AC320"/>
    <mergeCell ref="AD320:AH320"/>
    <mergeCell ref="AI320:AU320"/>
    <mergeCell ref="AV320:AY320"/>
    <mergeCell ref="H321:L321"/>
    <mergeCell ref="M321:Y321"/>
    <mergeCell ref="Z321:AC321"/>
    <mergeCell ref="AD321:AH321"/>
    <mergeCell ref="AI321:AU321"/>
    <mergeCell ref="AV321:AY321"/>
    <mergeCell ref="H322:L322"/>
    <mergeCell ref="M322:Y322"/>
    <mergeCell ref="Z322:AC322"/>
    <mergeCell ref="AD322:AH322"/>
    <mergeCell ref="AI322:AU322"/>
    <mergeCell ref="AV322:AY322"/>
    <mergeCell ref="H323:L323"/>
    <mergeCell ref="M323:Y323"/>
    <mergeCell ref="Z323:AC323"/>
    <mergeCell ref="AD323:AH323"/>
    <mergeCell ref="AI323:AU323"/>
    <mergeCell ref="AV323:AY323"/>
    <mergeCell ref="H324:AC324"/>
    <mergeCell ref="AD324:AY324"/>
    <mergeCell ref="H325:L325"/>
    <mergeCell ref="M325:Y325"/>
    <mergeCell ref="Z325:AC325"/>
    <mergeCell ref="AD325:AH325"/>
    <mergeCell ref="AI325:AU325"/>
    <mergeCell ref="AV325:AY325"/>
    <mergeCell ref="H326:L326"/>
    <mergeCell ref="M326:Y326"/>
    <mergeCell ref="Z326:AC326"/>
    <mergeCell ref="AD326:AH326"/>
    <mergeCell ref="AI326:AU326"/>
    <mergeCell ref="AV326:AY326"/>
    <mergeCell ref="H327:L327"/>
    <mergeCell ref="M327:Y327"/>
    <mergeCell ref="Z327:AC327"/>
    <mergeCell ref="AD327:AH327"/>
    <mergeCell ref="AI327:AU327"/>
    <mergeCell ref="AV327:AY327"/>
    <mergeCell ref="H328:L328"/>
    <mergeCell ref="M328:Y328"/>
    <mergeCell ref="Z328:AC328"/>
    <mergeCell ref="AD328:AH328"/>
    <mergeCell ref="AI328:AU328"/>
    <mergeCell ref="AV328:AY328"/>
    <mergeCell ref="H329:L329"/>
    <mergeCell ref="M329:Y329"/>
    <mergeCell ref="Z329:AC329"/>
    <mergeCell ref="AD329:AH329"/>
    <mergeCell ref="AI329:AU329"/>
    <mergeCell ref="AV329:AY329"/>
    <mergeCell ref="H330:L330"/>
    <mergeCell ref="M330:Y330"/>
    <mergeCell ref="Z330:AC330"/>
    <mergeCell ref="AD330:AH330"/>
    <mergeCell ref="AI330:AU330"/>
    <mergeCell ref="AV330:AY330"/>
    <mergeCell ref="H331:L331"/>
    <mergeCell ref="M331:Y331"/>
    <mergeCell ref="Z331:AC331"/>
    <mergeCell ref="AD331:AH331"/>
    <mergeCell ref="AI331:AU331"/>
    <mergeCell ref="AV331:AY331"/>
    <mergeCell ref="H332:L332"/>
    <mergeCell ref="M332:Y332"/>
    <mergeCell ref="Z332:AC332"/>
    <mergeCell ref="AD332:AH332"/>
    <mergeCell ref="AI332:AU332"/>
    <mergeCell ref="AV332:AY332"/>
    <mergeCell ref="H333:L333"/>
    <mergeCell ref="M333:Y333"/>
    <mergeCell ref="Z333:AC333"/>
    <mergeCell ref="AD333:AH333"/>
    <mergeCell ref="AI333:AU333"/>
    <mergeCell ref="AV333:AY333"/>
    <mergeCell ref="H334:L334"/>
    <mergeCell ref="M334:Y334"/>
    <mergeCell ref="Z334:AC334"/>
    <mergeCell ref="AD334:AH334"/>
    <mergeCell ref="AI334:AU334"/>
    <mergeCell ref="AV334:AY334"/>
    <mergeCell ref="H335:AC335"/>
    <mergeCell ref="AD335:AY335"/>
    <mergeCell ref="H336:L336"/>
    <mergeCell ref="M336:Y336"/>
    <mergeCell ref="Z336:AC336"/>
    <mergeCell ref="AD336:AH336"/>
    <mergeCell ref="AI336:AU336"/>
    <mergeCell ref="AV336:AY336"/>
    <mergeCell ref="H337:L337"/>
    <mergeCell ref="M337:Y337"/>
    <mergeCell ref="Z337:AC337"/>
    <mergeCell ref="AD337:AH337"/>
    <mergeCell ref="AI337:AU337"/>
    <mergeCell ref="AV337:AY337"/>
    <mergeCell ref="H338:L338"/>
    <mergeCell ref="M338:Y338"/>
    <mergeCell ref="Z338:AC338"/>
    <mergeCell ref="AD338:AH338"/>
    <mergeCell ref="AI338:AU338"/>
    <mergeCell ref="AV338:AY338"/>
    <mergeCell ref="H339:L339"/>
    <mergeCell ref="M339:Y339"/>
    <mergeCell ref="Z339:AC339"/>
    <mergeCell ref="AD339:AH339"/>
    <mergeCell ref="AI339:AU339"/>
    <mergeCell ref="AV339:AY339"/>
    <mergeCell ref="H340:L340"/>
    <mergeCell ref="M340:Y340"/>
    <mergeCell ref="Z340:AC340"/>
    <mergeCell ref="AD340:AH340"/>
    <mergeCell ref="AI340:AU340"/>
    <mergeCell ref="AV340:AY340"/>
    <mergeCell ref="H341:L341"/>
    <mergeCell ref="M341:Y341"/>
    <mergeCell ref="Z341:AC341"/>
    <mergeCell ref="AD341:AH341"/>
    <mergeCell ref="AI341:AU341"/>
    <mergeCell ref="AV341:AY341"/>
    <mergeCell ref="H342:L342"/>
    <mergeCell ref="M342:Y342"/>
    <mergeCell ref="Z342:AC342"/>
    <mergeCell ref="AD342:AH342"/>
    <mergeCell ref="AI342:AU342"/>
    <mergeCell ref="AV342:AY342"/>
    <mergeCell ref="H343:L343"/>
    <mergeCell ref="M343:Y343"/>
    <mergeCell ref="Z343:AC343"/>
    <mergeCell ref="AD343:AH343"/>
    <mergeCell ref="AI343:AU343"/>
    <mergeCell ref="AV343:AY343"/>
    <mergeCell ref="H344:L344"/>
    <mergeCell ref="M344:Y344"/>
    <mergeCell ref="Z344:AC344"/>
    <mergeCell ref="AD344:AH344"/>
    <mergeCell ref="AI344:AU344"/>
    <mergeCell ref="AV344:AY344"/>
    <mergeCell ref="H345:L345"/>
    <mergeCell ref="M345:Y345"/>
    <mergeCell ref="Z345:AC345"/>
    <mergeCell ref="AD345:AH345"/>
    <mergeCell ref="AI345:AU345"/>
    <mergeCell ref="AV345:AY345"/>
    <mergeCell ref="H346:AC346"/>
    <mergeCell ref="AD346:AY346"/>
    <mergeCell ref="H347:L347"/>
    <mergeCell ref="M347:Y347"/>
    <mergeCell ref="Z347:AC347"/>
    <mergeCell ref="AD347:AH347"/>
    <mergeCell ref="AI347:AU347"/>
    <mergeCell ref="AV347:AY347"/>
    <mergeCell ref="H348:L348"/>
    <mergeCell ref="M348:Y348"/>
    <mergeCell ref="Z348:AC348"/>
    <mergeCell ref="AD348:AH348"/>
    <mergeCell ref="AI348:AU348"/>
    <mergeCell ref="AV348:AY348"/>
    <mergeCell ref="H349:L349"/>
    <mergeCell ref="M349:Y349"/>
    <mergeCell ref="Z349:AC349"/>
    <mergeCell ref="AD349:AH349"/>
    <mergeCell ref="AI349:AU349"/>
    <mergeCell ref="AV349:AY349"/>
    <mergeCell ref="H350:L350"/>
    <mergeCell ref="M350:Y350"/>
    <mergeCell ref="Z350:AC350"/>
    <mergeCell ref="AD350:AH350"/>
    <mergeCell ref="AI350:AU350"/>
    <mergeCell ref="AV350:AY350"/>
    <mergeCell ref="H351:L351"/>
    <mergeCell ref="M351:Y351"/>
    <mergeCell ref="Z351:AC351"/>
    <mergeCell ref="AD351:AH351"/>
    <mergeCell ref="AI351:AU351"/>
    <mergeCell ref="AV351:AY351"/>
    <mergeCell ref="H352:L352"/>
    <mergeCell ref="M352:Y352"/>
    <mergeCell ref="Z352:AC352"/>
    <mergeCell ref="AD352:AH352"/>
    <mergeCell ref="AI352:AU352"/>
    <mergeCell ref="AV352:AY352"/>
    <mergeCell ref="H353:L353"/>
    <mergeCell ref="M353:Y353"/>
    <mergeCell ref="Z353:AC353"/>
    <mergeCell ref="AD353:AH353"/>
    <mergeCell ref="AI353:AU353"/>
    <mergeCell ref="AV353:AY353"/>
    <mergeCell ref="H354:L354"/>
    <mergeCell ref="M354:Y354"/>
    <mergeCell ref="Z354:AC354"/>
    <mergeCell ref="AD354:AH354"/>
    <mergeCell ref="AI354:AU354"/>
    <mergeCell ref="AV354:AY354"/>
    <mergeCell ref="H355:L355"/>
    <mergeCell ref="M355:Y355"/>
    <mergeCell ref="Z355:AC355"/>
    <mergeCell ref="AD355:AH355"/>
    <mergeCell ref="AI355:AU355"/>
    <mergeCell ref="AV355:AY355"/>
    <mergeCell ref="H356:L356"/>
    <mergeCell ref="M356:Y356"/>
    <mergeCell ref="Z356:AC356"/>
    <mergeCell ref="AD356:AH356"/>
    <mergeCell ref="AI356:AU356"/>
    <mergeCell ref="AV356:AY356"/>
    <mergeCell ref="G358:AX358"/>
    <mergeCell ref="B361:C361"/>
    <mergeCell ref="D361:M361"/>
    <mergeCell ref="N361:AK361"/>
    <mergeCell ref="AL361:AQ361"/>
    <mergeCell ref="AR361:AU361"/>
    <mergeCell ref="AV361:AX361"/>
    <mergeCell ref="B362:C362"/>
    <mergeCell ref="D362:M362"/>
    <mergeCell ref="N362:AK362"/>
    <mergeCell ref="AL362:AQ362"/>
    <mergeCell ref="AR362:AU362"/>
    <mergeCell ref="AV362:AX362"/>
    <mergeCell ref="B363:C363"/>
    <mergeCell ref="D363:M363"/>
    <mergeCell ref="N363:AK363"/>
    <mergeCell ref="AL363:AQ363"/>
    <mergeCell ref="AR363:AU363"/>
    <mergeCell ref="AV363:AX363"/>
    <mergeCell ref="B364:C364"/>
    <mergeCell ref="D364:M364"/>
    <mergeCell ref="N364:AK364"/>
    <mergeCell ref="AL364:AQ364"/>
    <mergeCell ref="AR364:AU364"/>
    <mergeCell ref="AV364:AX364"/>
    <mergeCell ref="B365:C365"/>
    <mergeCell ref="D365:M365"/>
    <mergeCell ref="N365:AK365"/>
    <mergeCell ref="AL365:AQ365"/>
    <mergeCell ref="AR365:AU365"/>
    <mergeCell ref="AV365:AX365"/>
    <mergeCell ref="B366:C366"/>
    <mergeCell ref="D366:M366"/>
    <mergeCell ref="N366:AK366"/>
    <mergeCell ref="AL366:AQ366"/>
    <mergeCell ref="AR366:AU366"/>
    <mergeCell ref="AV366:AX366"/>
    <mergeCell ref="B367:C367"/>
    <mergeCell ref="D367:M367"/>
    <mergeCell ref="N367:AK367"/>
    <mergeCell ref="AL367:AQ367"/>
    <mergeCell ref="AR367:AU367"/>
    <mergeCell ref="AV367:AX367"/>
    <mergeCell ref="B368:C368"/>
    <mergeCell ref="D368:M368"/>
    <mergeCell ref="N368:AK368"/>
    <mergeCell ref="AL368:AQ368"/>
    <mergeCell ref="AR368:AU368"/>
    <mergeCell ref="AV368:AX368"/>
    <mergeCell ref="B369:C369"/>
    <mergeCell ref="D369:M369"/>
    <mergeCell ref="N369:AK369"/>
    <mergeCell ref="AL369:AQ369"/>
    <mergeCell ref="AR369:AU369"/>
    <mergeCell ref="AV369:AX369"/>
    <mergeCell ref="B370:C370"/>
    <mergeCell ref="D370:M370"/>
    <mergeCell ref="N370:AK370"/>
    <mergeCell ref="AL370:AQ370"/>
    <mergeCell ref="AR370:AU370"/>
    <mergeCell ref="AV370:AX370"/>
    <mergeCell ref="B371:C371"/>
    <mergeCell ref="D371:M371"/>
    <mergeCell ref="N371:AK371"/>
    <mergeCell ref="AL371:AQ371"/>
    <mergeCell ref="AR371:AU371"/>
    <mergeCell ref="AV371:AX371"/>
    <mergeCell ref="AK373:AQ373"/>
    <mergeCell ref="AR373:AY373"/>
    <mergeCell ref="B374:G374"/>
    <mergeCell ref="H374:Y374"/>
    <mergeCell ref="Z374:AE374"/>
    <mergeCell ref="AF374:AQ374"/>
    <mergeCell ref="AR374:AY374"/>
    <mergeCell ref="B375:G375"/>
    <mergeCell ref="H375:Y375"/>
    <mergeCell ref="Z375:AE375"/>
    <mergeCell ref="AF375:AQ375"/>
    <mergeCell ref="AR375:AY375"/>
    <mergeCell ref="B376:G376"/>
    <mergeCell ref="H376:Y376"/>
    <mergeCell ref="Z376:AE376"/>
    <mergeCell ref="AF376:AY376"/>
    <mergeCell ref="B377:G378"/>
    <mergeCell ref="H377:Y378"/>
    <mergeCell ref="Z377:AE378"/>
    <mergeCell ref="AF377:AY378"/>
    <mergeCell ref="B379:G379"/>
    <mergeCell ref="H379:AY379"/>
    <mergeCell ref="B380:G386"/>
    <mergeCell ref="H380:P380"/>
    <mergeCell ref="Q380:W380"/>
    <mergeCell ref="X380:AD380"/>
    <mergeCell ref="AE380:AK380"/>
    <mergeCell ref="AL380:AR380"/>
    <mergeCell ref="X382:AD382"/>
    <mergeCell ref="AE382:AK382"/>
    <mergeCell ref="AL382:AR382"/>
    <mergeCell ref="J384:P384"/>
    <mergeCell ref="AS380:AY380"/>
    <mergeCell ref="H381:I384"/>
    <mergeCell ref="J381:P381"/>
    <mergeCell ref="Q381:W381"/>
    <mergeCell ref="X381:AD381"/>
    <mergeCell ref="AE381:AK381"/>
    <mergeCell ref="AL381:AR381"/>
    <mergeCell ref="AS381:AY381"/>
    <mergeCell ref="J382:P382"/>
    <mergeCell ref="Q382:W382"/>
    <mergeCell ref="AS382:AY382"/>
    <mergeCell ref="J383:P383"/>
    <mergeCell ref="Q383:W383"/>
    <mergeCell ref="X383:AD383"/>
    <mergeCell ref="AE383:AK383"/>
    <mergeCell ref="AL383:AR383"/>
    <mergeCell ref="AS383:AY383"/>
    <mergeCell ref="Q384:W384"/>
    <mergeCell ref="X384:AD384"/>
    <mergeCell ref="AE384:AK384"/>
    <mergeCell ref="AL384:AR384"/>
    <mergeCell ref="AS384:AY384"/>
    <mergeCell ref="H385:P385"/>
    <mergeCell ref="Q385:W385"/>
    <mergeCell ref="X385:AD385"/>
    <mergeCell ref="AE385:AK385"/>
    <mergeCell ref="AL385:AR385"/>
    <mergeCell ref="AS385:AY385"/>
    <mergeCell ref="H386:P386"/>
    <mergeCell ref="Q386:W386"/>
    <mergeCell ref="X386:AD386"/>
    <mergeCell ref="AE386:AK386"/>
    <mergeCell ref="AL386:AR386"/>
    <mergeCell ref="AS386:AY386"/>
    <mergeCell ref="Y387:AY387"/>
    <mergeCell ref="D388:L388"/>
    <mergeCell ref="M388:R388"/>
    <mergeCell ref="S388:X388"/>
    <mergeCell ref="Y388:AY388"/>
    <mergeCell ref="D389:L389"/>
    <mergeCell ref="M389:R389"/>
    <mergeCell ref="S389:X389"/>
    <mergeCell ref="Y389:AY389"/>
    <mergeCell ref="S393:X393"/>
    <mergeCell ref="Y393:AY393"/>
    <mergeCell ref="D390:L390"/>
    <mergeCell ref="M390:R390"/>
    <mergeCell ref="S390:X390"/>
    <mergeCell ref="Y390:AY390"/>
    <mergeCell ref="D391:L391"/>
    <mergeCell ref="M391:R391"/>
    <mergeCell ref="S391:X391"/>
    <mergeCell ref="Y391:AY391"/>
    <mergeCell ref="D395:L395"/>
    <mergeCell ref="M395:R395"/>
    <mergeCell ref="S395:X395"/>
    <mergeCell ref="Y395:AY395"/>
    <mergeCell ref="D392:L392"/>
    <mergeCell ref="M392:R392"/>
    <mergeCell ref="S392:X392"/>
    <mergeCell ref="Y392:AY392"/>
    <mergeCell ref="D393:L393"/>
    <mergeCell ref="M393:R393"/>
    <mergeCell ref="B397:G397"/>
    <mergeCell ref="H397:AY397"/>
    <mergeCell ref="B387:C395"/>
    <mergeCell ref="D387:L387"/>
    <mergeCell ref="M387:R387"/>
    <mergeCell ref="S387:X387"/>
    <mergeCell ref="D394:L394"/>
    <mergeCell ref="M394:R394"/>
    <mergeCell ref="S394:X394"/>
    <mergeCell ref="Y394:AY394"/>
    <mergeCell ref="B398:G400"/>
    <mergeCell ref="H398:AY400"/>
    <mergeCell ref="B402:G402"/>
    <mergeCell ref="H402:AY402"/>
    <mergeCell ref="B403:G446"/>
    <mergeCell ref="H403:AC403"/>
    <mergeCell ref="AD403:AY403"/>
    <mergeCell ref="H404:L404"/>
    <mergeCell ref="M404:Y404"/>
    <mergeCell ref="Z404:AC404"/>
    <mergeCell ref="AD404:AH404"/>
    <mergeCell ref="AI404:AU404"/>
    <mergeCell ref="AV404:AY404"/>
    <mergeCell ref="H405:L405"/>
    <mergeCell ref="M405:Y405"/>
    <mergeCell ref="Z405:AC405"/>
    <mergeCell ref="AD405:AH405"/>
    <mergeCell ref="AI405:AU405"/>
    <mergeCell ref="AV405:AY405"/>
    <mergeCell ref="H406:L406"/>
    <mergeCell ref="M406:Y406"/>
    <mergeCell ref="Z406:AC406"/>
    <mergeCell ref="AD406:AH406"/>
    <mergeCell ref="AI406:AU406"/>
    <mergeCell ref="AV406:AY406"/>
    <mergeCell ref="H407:L407"/>
    <mergeCell ref="M407:Y407"/>
    <mergeCell ref="Z407:AC407"/>
    <mergeCell ref="AD407:AH407"/>
    <mergeCell ref="AI407:AU407"/>
    <mergeCell ref="AV407:AY407"/>
    <mergeCell ref="H408:L408"/>
    <mergeCell ref="M408:Y408"/>
    <mergeCell ref="Z408:AC408"/>
    <mergeCell ref="AD408:AH408"/>
    <mergeCell ref="AI408:AU408"/>
    <mergeCell ref="AV408:AY408"/>
    <mergeCell ref="H409:L409"/>
    <mergeCell ref="M409:Y409"/>
    <mergeCell ref="Z409:AC409"/>
    <mergeCell ref="AD409:AH409"/>
    <mergeCell ref="AI409:AU409"/>
    <mergeCell ref="AV409:AY409"/>
    <mergeCell ref="H410:L410"/>
    <mergeCell ref="M410:Y410"/>
    <mergeCell ref="Z410:AC410"/>
    <mergeCell ref="AD410:AH410"/>
    <mergeCell ref="AI410:AU410"/>
    <mergeCell ref="AV410:AY410"/>
    <mergeCell ref="H411:L411"/>
    <mergeCell ref="M411:Y411"/>
    <mergeCell ref="Z411:AC411"/>
    <mergeCell ref="AD411:AH411"/>
    <mergeCell ref="AI411:AU411"/>
    <mergeCell ref="AV411:AY411"/>
    <mergeCell ref="H412:L412"/>
    <mergeCell ref="M412:Y412"/>
    <mergeCell ref="Z412:AC412"/>
    <mergeCell ref="AD412:AH412"/>
    <mergeCell ref="AI412:AU412"/>
    <mergeCell ref="AV412:AY412"/>
    <mergeCell ref="H413:L413"/>
    <mergeCell ref="M413:Y413"/>
    <mergeCell ref="Z413:AC413"/>
    <mergeCell ref="AD413:AH413"/>
    <mergeCell ref="AI413:AU413"/>
    <mergeCell ref="AV413:AY413"/>
    <mergeCell ref="H414:AC414"/>
    <mergeCell ref="AD414:AY414"/>
    <mergeCell ref="H415:L415"/>
    <mergeCell ref="M415:Y415"/>
    <mergeCell ref="Z415:AC415"/>
    <mergeCell ref="AD415:AH415"/>
    <mergeCell ref="AI415:AU415"/>
    <mergeCell ref="AV415:AY415"/>
    <mergeCell ref="H416:L416"/>
    <mergeCell ref="M416:Y416"/>
    <mergeCell ref="Z416:AC416"/>
    <mergeCell ref="AD416:AH416"/>
    <mergeCell ref="AI416:AU416"/>
    <mergeCell ref="AV416:AY416"/>
    <mergeCell ref="H417:L417"/>
    <mergeCell ref="M417:Y417"/>
    <mergeCell ref="Z417:AC417"/>
    <mergeCell ref="AD417:AH417"/>
    <mergeCell ref="AI417:AU417"/>
    <mergeCell ref="AV417:AY417"/>
    <mergeCell ref="H418:L418"/>
    <mergeCell ref="M418:Y418"/>
    <mergeCell ref="Z418:AC418"/>
    <mergeCell ref="AD418:AH418"/>
    <mergeCell ref="AI418:AU418"/>
    <mergeCell ref="AV418:AY418"/>
    <mergeCell ref="H419:L419"/>
    <mergeCell ref="M419:Y419"/>
    <mergeCell ref="Z419:AC419"/>
    <mergeCell ref="AD419:AH419"/>
    <mergeCell ref="AI419:AU419"/>
    <mergeCell ref="AV419:AY419"/>
    <mergeCell ref="H420:L420"/>
    <mergeCell ref="M420:Y420"/>
    <mergeCell ref="Z420:AC420"/>
    <mergeCell ref="AD420:AH420"/>
    <mergeCell ref="AI420:AU420"/>
    <mergeCell ref="AV420:AY420"/>
    <mergeCell ref="H421:L421"/>
    <mergeCell ref="M421:Y421"/>
    <mergeCell ref="Z421:AC421"/>
    <mergeCell ref="AD421:AH421"/>
    <mergeCell ref="AI421:AU421"/>
    <mergeCell ref="AV421:AY421"/>
    <mergeCell ref="H422:L422"/>
    <mergeCell ref="M422:Y422"/>
    <mergeCell ref="Z422:AC422"/>
    <mergeCell ref="AD422:AH422"/>
    <mergeCell ref="AI422:AU422"/>
    <mergeCell ref="AV422:AY422"/>
    <mergeCell ref="H423:L423"/>
    <mergeCell ref="M423:Y423"/>
    <mergeCell ref="Z423:AC423"/>
    <mergeCell ref="AD423:AH423"/>
    <mergeCell ref="AI423:AU423"/>
    <mergeCell ref="AV423:AY423"/>
    <mergeCell ref="H424:L424"/>
    <mergeCell ref="M424:Y424"/>
    <mergeCell ref="Z424:AC424"/>
    <mergeCell ref="AD424:AH424"/>
    <mergeCell ref="AI424:AU424"/>
    <mergeCell ref="AV424:AY424"/>
    <mergeCell ref="H425:AC425"/>
    <mergeCell ref="AD425:AY425"/>
    <mergeCell ref="H426:L426"/>
    <mergeCell ref="M426:Y426"/>
    <mergeCell ref="Z426:AC426"/>
    <mergeCell ref="AD426:AH426"/>
    <mergeCell ref="AI426:AU426"/>
    <mergeCell ref="AV426:AY426"/>
    <mergeCell ref="H427:L427"/>
    <mergeCell ref="M427:Y427"/>
    <mergeCell ref="Z427:AC427"/>
    <mergeCell ref="AD427:AH427"/>
    <mergeCell ref="AI427:AU427"/>
    <mergeCell ref="AV427:AY427"/>
    <mergeCell ref="H428:L428"/>
    <mergeCell ref="M428:Y428"/>
    <mergeCell ref="Z428:AC428"/>
    <mergeCell ref="AD428:AH428"/>
    <mergeCell ref="AI428:AU428"/>
    <mergeCell ref="AV428:AY428"/>
    <mergeCell ref="H429:L429"/>
    <mergeCell ref="M429:Y429"/>
    <mergeCell ref="Z429:AC429"/>
    <mergeCell ref="AD429:AH429"/>
    <mergeCell ref="AI429:AU429"/>
    <mergeCell ref="AV429:AY429"/>
    <mergeCell ref="H430:L430"/>
    <mergeCell ref="M430:Y430"/>
    <mergeCell ref="Z430:AC430"/>
    <mergeCell ref="AD430:AH430"/>
    <mergeCell ref="AI430:AU430"/>
    <mergeCell ref="AV430:AY430"/>
    <mergeCell ref="H431:L431"/>
    <mergeCell ref="M431:Y431"/>
    <mergeCell ref="Z431:AC431"/>
    <mergeCell ref="AD431:AH431"/>
    <mergeCell ref="AI431:AU431"/>
    <mergeCell ref="AV431:AY431"/>
    <mergeCell ref="H432:L432"/>
    <mergeCell ref="M432:Y432"/>
    <mergeCell ref="Z432:AC432"/>
    <mergeCell ref="AD432:AH432"/>
    <mergeCell ref="AI432:AU432"/>
    <mergeCell ref="AV432:AY432"/>
    <mergeCell ref="H433:L433"/>
    <mergeCell ref="M433:Y433"/>
    <mergeCell ref="Z433:AC433"/>
    <mergeCell ref="AD433:AH433"/>
    <mergeCell ref="AI433:AU433"/>
    <mergeCell ref="AV433:AY433"/>
    <mergeCell ref="H434:L434"/>
    <mergeCell ref="M434:Y434"/>
    <mergeCell ref="Z434:AC434"/>
    <mergeCell ref="AD434:AH434"/>
    <mergeCell ref="AI434:AU434"/>
    <mergeCell ref="AV434:AY434"/>
    <mergeCell ref="H435:L435"/>
    <mergeCell ref="M435:Y435"/>
    <mergeCell ref="Z435:AC435"/>
    <mergeCell ref="AD435:AH435"/>
    <mergeCell ref="AI435:AU435"/>
    <mergeCell ref="AV435:AY435"/>
    <mergeCell ref="H436:AC436"/>
    <mergeCell ref="AD436:AY436"/>
    <mergeCell ref="H437:L437"/>
    <mergeCell ref="M437:Y437"/>
    <mergeCell ref="Z437:AC437"/>
    <mergeCell ref="AD437:AH437"/>
    <mergeCell ref="AI437:AU437"/>
    <mergeCell ref="AV437:AY437"/>
    <mergeCell ref="H438:L438"/>
    <mergeCell ref="M438:Y438"/>
    <mergeCell ref="Z438:AC438"/>
    <mergeCell ref="AD438:AH438"/>
    <mergeCell ref="AI438:AU438"/>
    <mergeCell ref="AV438:AY438"/>
    <mergeCell ref="H439:L439"/>
    <mergeCell ref="M439:Y439"/>
    <mergeCell ref="Z439:AC439"/>
    <mergeCell ref="AD439:AH439"/>
    <mergeCell ref="AI439:AU439"/>
    <mergeCell ref="AV439:AY439"/>
    <mergeCell ref="H440:L440"/>
    <mergeCell ref="M440:Y440"/>
    <mergeCell ref="Z440:AC440"/>
    <mergeCell ref="AD440:AH440"/>
    <mergeCell ref="AI440:AU440"/>
    <mergeCell ref="AV440:AY440"/>
    <mergeCell ref="H441:L441"/>
    <mergeCell ref="M441:Y441"/>
    <mergeCell ref="Z441:AC441"/>
    <mergeCell ref="AD441:AH441"/>
    <mergeCell ref="AI441:AU441"/>
    <mergeCell ref="AV441:AY441"/>
    <mergeCell ref="H442:L442"/>
    <mergeCell ref="M442:Y442"/>
    <mergeCell ref="Z442:AC442"/>
    <mergeCell ref="AD442:AH442"/>
    <mergeCell ref="AI442:AU442"/>
    <mergeCell ref="AV442:AY442"/>
    <mergeCell ref="H443:L443"/>
    <mergeCell ref="M443:Y443"/>
    <mergeCell ref="Z443:AC443"/>
    <mergeCell ref="AD443:AH443"/>
    <mergeCell ref="AI443:AU443"/>
    <mergeCell ref="AV443:AY443"/>
    <mergeCell ref="H444:L444"/>
    <mergeCell ref="M444:Y444"/>
    <mergeCell ref="Z444:AC444"/>
    <mergeCell ref="AD444:AH444"/>
    <mergeCell ref="AI444:AU444"/>
    <mergeCell ref="AV444:AY444"/>
    <mergeCell ref="H445:L445"/>
    <mergeCell ref="M445:Y445"/>
    <mergeCell ref="Z445:AC445"/>
    <mergeCell ref="AD445:AH445"/>
    <mergeCell ref="AI445:AU445"/>
    <mergeCell ref="AV445:AY445"/>
    <mergeCell ref="H446:L446"/>
    <mergeCell ref="M446:Y446"/>
    <mergeCell ref="Z446:AC446"/>
    <mergeCell ref="AD446:AH446"/>
    <mergeCell ref="AI446:AU446"/>
    <mergeCell ref="AV446:AY446"/>
    <mergeCell ref="G448:AX448"/>
    <mergeCell ref="B451:C451"/>
    <mergeCell ref="D451:M451"/>
    <mergeCell ref="N451:AK451"/>
    <mergeCell ref="AL451:AQ451"/>
    <mergeCell ref="AR451:AU451"/>
    <mergeCell ref="AV451:AX451"/>
    <mergeCell ref="B452:C452"/>
    <mergeCell ref="D452:M452"/>
    <mergeCell ref="N452:AK452"/>
    <mergeCell ref="AL452:AQ452"/>
    <mergeCell ref="AR452:AU452"/>
    <mergeCell ref="AV452:AX452"/>
    <mergeCell ref="B453:C453"/>
    <mergeCell ref="D453:M453"/>
    <mergeCell ref="N453:AK453"/>
    <mergeCell ref="AL453:AQ453"/>
    <mergeCell ref="AR453:AU453"/>
    <mergeCell ref="AV453:AX453"/>
    <mergeCell ref="B454:C454"/>
    <mergeCell ref="D454:M454"/>
    <mergeCell ref="N454:AK454"/>
    <mergeCell ref="AL454:AQ454"/>
    <mergeCell ref="AR454:AU454"/>
    <mergeCell ref="AV454:AX454"/>
    <mergeCell ref="B455:C455"/>
    <mergeCell ref="D455:M455"/>
    <mergeCell ref="N455:AK455"/>
    <mergeCell ref="AL455:AQ455"/>
    <mergeCell ref="AR455:AU455"/>
    <mergeCell ref="AV455:AX455"/>
    <mergeCell ref="B456:C456"/>
    <mergeCell ref="D456:M456"/>
    <mergeCell ref="N456:AK456"/>
    <mergeCell ref="AL456:AQ456"/>
    <mergeCell ref="AR456:AU456"/>
    <mergeCell ref="AV456:AX456"/>
    <mergeCell ref="B459:H459"/>
    <mergeCell ref="I459:Y459"/>
    <mergeCell ref="B460:H460"/>
    <mergeCell ref="I460:M460"/>
    <mergeCell ref="N460:T460"/>
    <mergeCell ref="U460:Y460"/>
    <mergeCell ref="Z460:AF460"/>
    <mergeCell ref="AG460:AK460"/>
    <mergeCell ref="AL460:AR460"/>
    <mergeCell ref="AS460:AW460"/>
    <mergeCell ref="B461:H461"/>
    <mergeCell ref="I461:M461"/>
    <mergeCell ref="N461:T461"/>
    <mergeCell ref="U461:Y461"/>
    <mergeCell ref="Z461:AF461"/>
    <mergeCell ref="AG461:AK461"/>
    <mergeCell ref="AL461:AR461"/>
    <mergeCell ref="AS461:AW461"/>
    <mergeCell ref="B463:C463"/>
    <mergeCell ref="D463:M463"/>
    <mergeCell ref="N463:AK463"/>
    <mergeCell ref="AL463:AQ463"/>
    <mergeCell ref="AR463:AU463"/>
    <mergeCell ref="AV463:AX463"/>
    <mergeCell ref="B464:C464"/>
    <mergeCell ref="D464:M464"/>
    <mergeCell ref="N464:AK464"/>
    <mergeCell ref="AL464:AQ464"/>
    <mergeCell ref="AR464:AU464"/>
    <mergeCell ref="AV464:AX464"/>
    <mergeCell ref="B465:C465"/>
    <mergeCell ref="D465:M465"/>
    <mergeCell ref="N465:AK465"/>
    <mergeCell ref="AL465:AQ465"/>
    <mergeCell ref="AR465:AU465"/>
    <mergeCell ref="AV465:AX465"/>
    <mergeCell ref="B466:C466"/>
    <mergeCell ref="D466:M466"/>
    <mergeCell ref="N466:AK466"/>
    <mergeCell ref="AL466:AQ466"/>
    <mergeCell ref="AR466:AU466"/>
    <mergeCell ref="AV466:AX466"/>
    <mergeCell ref="B467:C467"/>
    <mergeCell ref="D467:M467"/>
    <mergeCell ref="N467:AK467"/>
    <mergeCell ref="AL467:AQ467"/>
    <mergeCell ref="AR467:AU467"/>
    <mergeCell ref="AV467:AX467"/>
    <mergeCell ref="B468:C468"/>
    <mergeCell ref="D468:M468"/>
    <mergeCell ref="N468:AK468"/>
    <mergeCell ref="AL468:AQ468"/>
    <mergeCell ref="AR468:AU468"/>
    <mergeCell ref="AV468:AX468"/>
    <mergeCell ref="AK470:AQ470"/>
    <mergeCell ref="AR470:AY470"/>
    <mergeCell ref="B471:G471"/>
    <mergeCell ref="H471:Y471"/>
    <mergeCell ref="Z471:AE471"/>
    <mergeCell ref="AF471:AQ471"/>
    <mergeCell ref="AR471:AY471"/>
    <mergeCell ref="B472:G472"/>
    <mergeCell ref="H472:Y472"/>
    <mergeCell ref="Z472:AE472"/>
    <mergeCell ref="AF472:AQ472"/>
    <mergeCell ref="AR472:AY472"/>
    <mergeCell ref="B473:G473"/>
    <mergeCell ref="H473:Y473"/>
    <mergeCell ref="Z473:AE473"/>
    <mergeCell ref="AF473:AY473"/>
    <mergeCell ref="B474:G475"/>
    <mergeCell ref="H474:Y475"/>
    <mergeCell ref="Z474:AE475"/>
    <mergeCell ref="AF474:AY475"/>
    <mergeCell ref="B476:G476"/>
    <mergeCell ref="H476:AY476"/>
    <mergeCell ref="B477:G483"/>
    <mergeCell ref="H477:P477"/>
    <mergeCell ref="Q477:W477"/>
    <mergeCell ref="X477:AD477"/>
    <mergeCell ref="AE477:AK477"/>
    <mergeCell ref="AL477:AR477"/>
    <mergeCell ref="X479:AD479"/>
    <mergeCell ref="AE479:AK479"/>
    <mergeCell ref="AL479:AR479"/>
    <mergeCell ref="J481:P481"/>
    <mergeCell ref="AS477:AY477"/>
    <mergeCell ref="H478:I481"/>
    <mergeCell ref="J478:P478"/>
    <mergeCell ref="Q478:W478"/>
    <mergeCell ref="X478:AD478"/>
    <mergeCell ref="AE478:AK478"/>
    <mergeCell ref="AL478:AR478"/>
    <mergeCell ref="AS478:AY478"/>
    <mergeCell ref="J479:P479"/>
    <mergeCell ref="Q479:W479"/>
    <mergeCell ref="AS479:AY479"/>
    <mergeCell ref="J480:P480"/>
    <mergeCell ref="Q480:W480"/>
    <mergeCell ref="X480:AD480"/>
    <mergeCell ref="AE480:AK480"/>
    <mergeCell ref="AL480:AR480"/>
    <mergeCell ref="AS480:AY480"/>
    <mergeCell ref="Q481:W481"/>
    <mergeCell ref="X481:AD481"/>
    <mergeCell ref="AE481:AK481"/>
    <mergeCell ref="AL481:AR481"/>
    <mergeCell ref="AS481:AY481"/>
    <mergeCell ref="H482:P482"/>
    <mergeCell ref="Q482:W482"/>
    <mergeCell ref="X482:AD482"/>
    <mergeCell ref="AE482:AK482"/>
    <mergeCell ref="AL482:AR482"/>
    <mergeCell ref="AS482:AY482"/>
    <mergeCell ref="H483:P483"/>
    <mergeCell ref="Q483:W483"/>
    <mergeCell ref="X483:AD483"/>
    <mergeCell ref="AE483:AK483"/>
    <mergeCell ref="AL483:AR483"/>
    <mergeCell ref="AS483:AY483"/>
    <mergeCell ref="Y484:AY484"/>
    <mergeCell ref="D485:L485"/>
    <mergeCell ref="M485:R485"/>
    <mergeCell ref="S485:X485"/>
    <mergeCell ref="Y485:AY485"/>
    <mergeCell ref="D486:L486"/>
    <mergeCell ref="M486:R486"/>
    <mergeCell ref="S486:X486"/>
    <mergeCell ref="Y486:AY486"/>
    <mergeCell ref="S490:X490"/>
    <mergeCell ref="Y490:AY490"/>
    <mergeCell ref="D487:L487"/>
    <mergeCell ref="M487:R487"/>
    <mergeCell ref="S487:X487"/>
    <mergeCell ref="Y487:AY487"/>
    <mergeCell ref="D488:L488"/>
    <mergeCell ref="M488:R488"/>
    <mergeCell ref="S488:X488"/>
    <mergeCell ref="Y488:AY488"/>
    <mergeCell ref="D492:L492"/>
    <mergeCell ref="M492:R492"/>
    <mergeCell ref="S492:X492"/>
    <mergeCell ref="Y492:AY492"/>
    <mergeCell ref="D489:L489"/>
    <mergeCell ref="M489:R489"/>
    <mergeCell ref="S489:X489"/>
    <mergeCell ref="Y489:AY489"/>
    <mergeCell ref="D490:L490"/>
    <mergeCell ref="M490:R490"/>
    <mergeCell ref="B494:G494"/>
    <mergeCell ref="H494:AY494"/>
    <mergeCell ref="B484:C492"/>
    <mergeCell ref="D484:L484"/>
    <mergeCell ref="M484:R484"/>
    <mergeCell ref="S484:X484"/>
    <mergeCell ref="D491:L491"/>
    <mergeCell ref="M491:R491"/>
    <mergeCell ref="S491:X491"/>
    <mergeCell ref="Y491:AY491"/>
    <mergeCell ref="B495:G497"/>
    <mergeCell ref="H495:AY497"/>
    <mergeCell ref="B499:G499"/>
    <mergeCell ref="H499:AY499"/>
    <mergeCell ref="B500:G543"/>
    <mergeCell ref="H500:AC500"/>
    <mergeCell ref="AD500:AY500"/>
    <mergeCell ref="H501:L501"/>
    <mergeCell ref="M501:Y501"/>
    <mergeCell ref="Z501:AC501"/>
    <mergeCell ref="AD501:AH501"/>
    <mergeCell ref="AI501:AU501"/>
    <mergeCell ref="AV501:AY501"/>
    <mergeCell ref="H502:L502"/>
    <mergeCell ref="M502:Y502"/>
    <mergeCell ref="Z502:AC502"/>
    <mergeCell ref="AD502:AH502"/>
    <mergeCell ref="AI502:AU502"/>
    <mergeCell ref="AV502:AY502"/>
    <mergeCell ref="H503:L503"/>
    <mergeCell ref="M503:Y503"/>
    <mergeCell ref="Z503:AC503"/>
    <mergeCell ref="AD503:AH503"/>
    <mergeCell ref="AI503:AU503"/>
    <mergeCell ref="AV503:AY503"/>
    <mergeCell ref="H504:L504"/>
    <mergeCell ref="M504:Y504"/>
    <mergeCell ref="Z504:AC504"/>
    <mergeCell ref="AD504:AH504"/>
    <mergeCell ref="AI504:AU504"/>
    <mergeCell ref="AV504:AY504"/>
    <mergeCell ref="H505:L505"/>
    <mergeCell ref="M505:Y505"/>
    <mergeCell ref="Z505:AC505"/>
    <mergeCell ref="AD505:AH505"/>
    <mergeCell ref="AI505:AU505"/>
    <mergeCell ref="AV505:AY505"/>
    <mergeCell ref="H506:L506"/>
    <mergeCell ref="M506:Y506"/>
    <mergeCell ref="Z506:AC506"/>
    <mergeCell ref="AD506:AH506"/>
    <mergeCell ref="AI506:AU506"/>
    <mergeCell ref="AV506:AY506"/>
    <mergeCell ref="H507:L507"/>
    <mergeCell ref="M507:Y507"/>
    <mergeCell ref="Z507:AC507"/>
    <mergeCell ref="AD507:AH507"/>
    <mergeCell ref="AI507:AU507"/>
    <mergeCell ref="AV507:AY507"/>
    <mergeCell ref="H508:L508"/>
    <mergeCell ref="M508:Y508"/>
    <mergeCell ref="Z508:AC508"/>
    <mergeCell ref="AD508:AH508"/>
    <mergeCell ref="AI508:AU508"/>
    <mergeCell ref="AV508:AY508"/>
    <mergeCell ref="H509:L509"/>
    <mergeCell ref="M509:Y509"/>
    <mergeCell ref="Z509:AC509"/>
    <mergeCell ref="AD509:AH509"/>
    <mergeCell ref="AI509:AU509"/>
    <mergeCell ref="AV509:AY509"/>
    <mergeCell ref="H510:L510"/>
    <mergeCell ref="M510:Y510"/>
    <mergeCell ref="Z510:AC510"/>
    <mergeCell ref="AD510:AH510"/>
    <mergeCell ref="AI510:AU510"/>
    <mergeCell ref="AV510:AY510"/>
    <mergeCell ref="H511:AC511"/>
    <mergeCell ref="AD511:AY511"/>
    <mergeCell ref="H512:L512"/>
    <mergeCell ref="M512:Y512"/>
    <mergeCell ref="Z512:AC512"/>
    <mergeCell ref="AD512:AH512"/>
    <mergeCell ref="AI512:AU512"/>
    <mergeCell ref="AV512:AY512"/>
    <mergeCell ref="H513:L513"/>
    <mergeCell ref="M513:Y513"/>
    <mergeCell ref="Z513:AC513"/>
    <mergeCell ref="AD513:AH513"/>
    <mergeCell ref="AI513:AU513"/>
    <mergeCell ref="AV513:AY513"/>
    <mergeCell ref="H514:L514"/>
    <mergeCell ref="M514:Y514"/>
    <mergeCell ref="Z514:AC514"/>
    <mergeCell ref="AD514:AH514"/>
    <mergeCell ref="AI514:AU514"/>
    <mergeCell ref="AV514:AY514"/>
    <mergeCell ref="H515:L515"/>
    <mergeCell ref="M515:Y515"/>
    <mergeCell ref="Z515:AC515"/>
    <mergeCell ref="AD515:AH515"/>
    <mergeCell ref="AI515:AU515"/>
    <mergeCell ref="AV515:AY515"/>
    <mergeCell ref="H516:L516"/>
    <mergeCell ref="M516:Y516"/>
    <mergeCell ref="Z516:AC516"/>
    <mergeCell ref="AD516:AH516"/>
    <mergeCell ref="AI516:AU516"/>
    <mergeCell ref="AV516:AY516"/>
    <mergeCell ref="H517:L517"/>
    <mergeCell ref="M517:Y517"/>
    <mergeCell ref="Z517:AC517"/>
    <mergeCell ref="AD517:AH517"/>
    <mergeCell ref="AI517:AU517"/>
    <mergeCell ref="AV517:AY517"/>
    <mergeCell ref="H518:L518"/>
    <mergeCell ref="M518:Y518"/>
    <mergeCell ref="Z518:AC518"/>
    <mergeCell ref="AD518:AH518"/>
    <mergeCell ref="AI518:AU518"/>
    <mergeCell ref="AV518:AY518"/>
    <mergeCell ref="H519:L519"/>
    <mergeCell ref="M519:Y519"/>
    <mergeCell ref="Z519:AC519"/>
    <mergeCell ref="AD519:AH519"/>
    <mergeCell ref="AI519:AU519"/>
    <mergeCell ref="AV519:AY519"/>
    <mergeCell ref="H520:L520"/>
    <mergeCell ref="M520:Y520"/>
    <mergeCell ref="Z520:AC520"/>
    <mergeCell ref="AD520:AH520"/>
    <mergeCell ref="AI520:AU520"/>
    <mergeCell ref="AV520:AY520"/>
    <mergeCell ref="H521:L521"/>
    <mergeCell ref="M521:Y521"/>
    <mergeCell ref="Z521:AC521"/>
    <mergeCell ref="AD521:AH521"/>
    <mergeCell ref="AI521:AU521"/>
    <mergeCell ref="AV521:AY521"/>
    <mergeCell ref="H522:AC522"/>
    <mergeCell ref="AD522:AY522"/>
    <mergeCell ref="H523:L523"/>
    <mergeCell ref="M523:Y523"/>
    <mergeCell ref="Z523:AC523"/>
    <mergeCell ref="AD523:AH523"/>
    <mergeCell ref="AI523:AU523"/>
    <mergeCell ref="AV523:AY523"/>
    <mergeCell ref="H524:L524"/>
    <mergeCell ref="M524:Y524"/>
    <mergeCell ref="Z524:AC524"/>
    <mergeCell ref="AD524:AH524"/>
    <mergeCell ref="AI524:AU524"/>
    <mergeCell ref="AV524:AY524"/>
    <mergeCell ref="H525:L525"/>
    <mergeCell ref="M525:Y525"/>
    <mergeCell ref="Z525:AC525"/>
    <mergeCell ref="AD525:AH525"/>
    <mergeCell ref="AI525:AU525"/>
    <mergeCell ref="AV525:AY525"/>
    <mergeCell ref="H526:L526"/>
    <mergeCell ref="M526:Y526"/>
    <mergeCell ref="Z526:AC526"/>
    <mergeCell ref="AD526:AH526"/>
    <mergeCell ref="AI526:AU526"/>
    <mergeCell ref="AV526:AY526"/>
    <mergeCell ref="H527:L527"/>
    <mergeCell ref="M527:Y527"/>
    <mergeCell ref="Z527:AC527"/>
    <mergeCell ref="AD527:AH527"/>
    <mergeCell ref="AI527:AU527"/>
    <mergeCell ref="AV527:AY527"/>
    <mergeCell ref="H528:L528"/>
    <mergeCell ref="M528:Y528"/>
    <mergeCell ref="Z528:AC528"/>
    <mergeCell ref="AD528:AH528"/>
    <mergeCell ref="AI528:AU528"/>
    <mergeCell ref="AV528:AY528"/>
    <mergeCell ref="H529:L529"/>
    <mergeCell ref="M529:Y529"/>
    <mergeCell ref="Z529:AC529"/>
    <mergeCell ref="AD529:AH529"/>
    <mergeCell ref="AI529:AU529"/>
    <mergeCell ref="AV529:AY529"/>
    <mergeCell ref="H530:L530"/>
    <mergeCell ref="M530:Y530"/>
    <mergeCell ref="Z530:AC530"/>
    <mergeCell ref="AD530:AH530"/>
    <mergeCell ref="AI530:AU530"/>
    <mergeCell ref="AV530:AY530"/>
    <mergeCell ref="H531:L531"/>
    <mergeCell ref="M531:Y531"/>
    <mergeCell ref="Z531:AC531"/>
    <mergeCell ref="AD531:AH531"/>
    <mergeCell ref="AI531:AU531"/>
    <mergeCell ref="AV531:AY531"/>
    <mergeCell ref="H532:L532"/>
    <mergeCell ref="M532:Y532"/>
    <mergeCell ref="Z532:AC532"/>
    <mergeCell ref="AD532:AH532"/>
    <mergeCell ref="AI532:AU532"/>
    <mergeCell ref="AV532:AY532"/>
    <mergeCell ref="H533:AC533"/>
    <mergeCell ref="AD533:AY533"/>
    <mergeCell ref="H534:L534"/>
    <mergeCell ref="M534:Y534"/>
    <mergeCell ref="Z534:AC534"/>
    <mergeCell ref="AD534:AH534"/>
    <mergeCell ref="AI534:AU534"/>
    <mergeCell ref="AV534:AY534"/>
    <mergeCell ref="H535:L535"/>
    <mergeCell ref="M535:Y535"/>
    <mergeCell ref="Z535:AC535"/>
    <mergeCell ref="AD535:AH535"/>
    <mergeCell ref="AI535:AU535"/>
    <mergeCell ref="AV535:AY535"/>
    <mergeCell ref="H536:L536"/>
    <mergeCell ref="M536:Y536"/>
    <mergeCell ref="Z536:AC536"/>
    <mergeCell ref="AD536:AH536"/>
    <mergeCell ref="AI536:AU536"/>
    <mergeCell ref="AV536:AY536"/>
    <mergeCell ref="H537:L537"/>
    <mergeCell ref="M537:Y537"/>
    <mergeCell ref="Z537:AC537"/>
    <mergeCell ref="AD537:AH537"/>
    <mergeCell ref="AI537:AU537"/>
    <mergeCell ref="AV537:AY537"/>
    <mergeCell ref="H538:L538"/>
    <mergeCell ref="M538:Y538"/>
    <mergeCell ref="Z538:AC538"/>
    <mergeCell ref="AD538:AH538"/>
    <mergeCell ref="AI538:AU538"/>
    <mergeCell ref="AV538:AY538"/>
    <mergeCell ref="H539:L539"/>
    <mergeCell ref="M539:Y539"/>
    <mergeCell ref="Z539:AC539"/>
    <mergeCell ref="AD539:AH539"/>
    <mergeCell ref="AI539:AU539"/>
    <mergeCell ref="AV539:AY539"/>
    <mergeCell ref="H540:L540"/>
    <mergeCell ref="M540:Y540"/>
    <mergeCell ref="Z540:AC540"/>
    <mergeCell ref="AD540:AH540"/>
    <mergeCell ref="AI540:AU540"/>
    <mergeCell ref="AV540:AY540"/>
    <mergeCell ref="H541:L541"/>
    <mergeCell ref="M541:Y541"/>
    <mergeCell ref="Z541:AC541"/>
    <mergeCell ref="AD541:AH541"/>
    <mergeCell ref="AI541:AU541"/>
    <mergeCell ref="AV541:AY541"/>
    <mergeCell ref="H542:L542"/>
    <mergeCell ref="M542:Y542"/>
    <mergeCell ref="Z542:AC542"/>
    <mergeCell ref="AD542:AH542"/>
    <mergeCell ref="AI542:AU542"/>
    <mergeCell ref="AV542:AY542"/>
    <mergeCell ref="H543:L543"/>
    <mergeCell ref="M543:Y543"/>
    <mergeCell ref="Z543:AC543"/>
    <mergeCell ref="AD543:AH543"/>
    <mergeCell ref="AI543:AU543"/>
    <mergeCell ref="AV543:AY543"/>
    <mergeCell ref="G545:AX545"/>
    <mergeCell ref="B548:C548"/>
    <mergeCell ref="D548:M548"/>
    <mergeCell ref="N548:AK548"/>
    <mergeCell ref="AL548:AQ548"/>
    <mergeCell ref="AR548:AU548"/>
    <mergeCell ref="AV548:AX548"/>
    <mergeCell ref="B549:C549"/>
    <mergeCell ref="D549:M549"/>
    <mergeCell ref="N549:AK549"/>
    <mergeCell ref="AL549:AQ549"/>
    <mergeCell ref="AR549:AU549"/>
    <mergeCell ref="AV549:AX549"/>
    <mergeCell ref="B550:C550"/>
    <mergeCell ref="D550:M550"/>
    <mergeCell ref="N550:AK550"/>
    <mergeCell ref="AL550:AQ550"/>
    <mergeCell ref="AR550:AU550"/>
    <mergeCell ref="AV550:AX550"/>
    <mergeCell ref="B551:C551"/>
    <mergeCell ref="D551:M551"/>
    <mergeCell ref="N551:AK551"/>
    <mergeCell ref="AL551:AQ551"/>
    <mergeCell ref="AR551:AU551"/>
    <mergeCell ref="AV551:AX551"/>
    <mergeCell ref="B552:C552"/>
    <mergeCell ref="D552:M552"/>
    <mergeCell ref="N552:AK552"/>
    <mergeCell ref="AL552:AQ552"/>
    <mergeCell ref="AR552:AU552"/>
    <mergeCell ref="AV552:AX552"/>
    <mergeCell ref="B553:C553"/>
    <mergeCell ref="D553:M553"/>
    <mergeCell ref="N553:AK553"/>
    <mergeCell ref="AL553:AQ553"/>
    <mergeCell ref="AR553:AU553"/>
    <mergeCell ref="AV553:AX553"/>
    <mergeCell ref="B556:H556"/>
    <mergeCell ref="I556:Y556"/>
    <mergeCell ref="B557:H557"/>
    <mergeCell ref="I557:M557"/>
    <mergeCell ref="N557:T557"/>
    <mergeCell ref="U557:Y557"/>
    <mergeCell ref="Z557:AF557"/>
    <mergeCell ref="AG557:AK557"/>
    <mergeCell ref="AL557:AR557"/>
    <mergeCell ref="AS557:AW557"/>
    <mergeCell ref="B558:H558"/>
    <mergeCell ref="I558:M558"/>
    <mergeCell ref="N558:T558"/>
    <mergeCell ref="U558:Y558"/>
    <mergeCell ref="Z558:AF558"/>
    <mergeCell ref="AG558:AK558"/>
    <mergeCell ref="AL558:AR558"/>
    <mergeCell ref="AS558:AW558"/>
    <mergeCell ref="B560:C560"/>
    <mergeCell ref="D560:M560"/>
    <mergeCell ref="N560:AK560"/>
    <mergeCell ref="AL560:AQ560"/>
    <mergeCell ref="AR560:AU560"/>
    <mergeCell ref="AV560:AX560"/>
    <mergeCell ref="B561:C561"/>
    <mergeCell ref="D561:M561"/>
    <mergeCell ref="N561:AK561"/>
    <mergeCell ref="AL561:AQ561"/>
    <mergeCell ref="AR561:AU561"/>
    <mergeCell ref="AV561:AX561"/>
    <mergeCell ref="B562:C562"/>
    <mergeCell ref="D562:M562"/>
    <mergeCell ref="N562:AK562"/>
    <mergeCell ref="AL562:AQ562"/>
    <mergeCell ref="AR562:AU562"/>
    <mergeCell ref="AV562:AX562"/>
    <mergeCell ref="B563:C563"/>
    <mergeCell ref="D563:M563"/>
    <mergeCell ref="N563:AK563"/>
    <mergeCell ref="AL563:AQ563"/>
    <mergeCell ref="AR563:AU563"/>
    <mergeCell ref="AV563:AX563"/>
    <mergeCell ref="B564:C564"/>
    <mergeCell ref="D564:M564"/>
    <mergeCell ref="N564:AK564"/>
    <mergeCell ref="AL564:AQ564"/>
    <mergeCell ref="AR564:AU564"/>
    <mergeCell ref="AV564:AX564"/>
    <mergeCell ref="B565:C565"/>
    <mergeCell ref="D565:M565"/>
    <mergeCell ref="N565:AK565"/>
    <mergeCell ref="AL565:AQ565"/>
    <mergeCell ref="AR565:AU565"/>
    <mergeCell ref="AV565:AX565"/>
    <mergeCell ref="B568:C568"/>
    <mergeCell ref="D568:M568"/>
    <mergeCell ref="N568:AK568"/>
    <mergeCell ref="AL568:AQ568"/>
    <mergeCell ref="AR568:AU568"/>
    <mergeCell ref="AV568:AX568"/>
    <mergeCell ref="B569:C569"/>
    <mergeCell ref="D569:M569"/>
    <mergeCell ref="N569:AK569"/>
    <mergeCell ref="AL569:AQ569"/>
    <mergeCell ref="AR569:AU569"/>
    <mergeCell ref="AV569:AX569"/>
    <mergeCell ref="B570:C570"/>
    <mergeCell ref="D570:M570"/>
    <mergeCell ref="N570:AK570"/>
    <mergeCell ref="AL570:AQ570"/>
    <mergeCell ref="AR570:AU570"/>
    <mergeCell ref="AV570:AX570"/>
    <mergeCell ref="B571:C571"/>
    <mergeCell ref="D571:M571"/>
    <mergeCell ref="N571:AK571"/>
    <mergeCell ref="AL571:AQ571"/>
    <mergeCell ref="AR571:AU571"/>
    <mergeCell ref="AV571:AX571"/>
    <mergeCell ref="B572:C572"/>
    <mergeCell ref="D572:M572"/>
    <mergeCell ref="N572:AK572"/>
    <mergeCell ref="AL572:AQ572"/>
    <mergeCell ref="AR572:AU572"/>
    <mergeCell ref="AV572:AX572"/>
    <mergeCell ref="B573:C573"/>
    <mergeCell ref="D573:M573"/>
    <mergeCell ref="N573:AK573"/>
    <mergeCell ref="AL573:AQ573"/>
    <mergeCell ref="AR573:AU573"/>
    <mergeCell ref="AV573:AX573"/>
    <mergeCell ref="B576:C576"/>
    <mergeCell ref="D576:M576"/>
    <mergeCell ref="N576:AK576"/>
    <mergeCell ref="AL576:AQ576"/>
    <mergeCell ref="AR576:AU576"/>
    <mergeCell ref="AV576:AX576"/>
    <mergeCell ref="B577:C577"/>
    <mergeCell ref="D577:M577"/>
    <mergeCell ref="N577:AK577"/>
    <mergeCell ref="AL577:AQ577"/>
    <mergeCell ref="AR577:AU577"/>
    <mergeCell ref="AV577:AX577"/>
    <mergeCell ref="B578:C578"/>
    <mergeCell ref="D578:M578"/>
    <mergeCell ref="N578:AK578"/>
    <mergeCell ref="AL578:AQ578"/>
    <mergeCell ref="AR578:AU578"/>
    <mergeCell ref="AV578:AX578"/>
    <mergeCell ref="B579:C579"/>
    <mergeCell ref="D579:M579"/>
    <mergeCell ref="N579:AK579"/>
    <mergeCell ref="AL579:AQ579"/>
    <mergeCell ref="AR579:AU579"/>
    <mergeCell ref="AV579:AX579"/>
    <mergeCell ref="B580:C580"/>
    <mergeCell ref="D580:M580"/>
    <mergeCell ref="N580:AK580"/>
    <mergeCell ref="AL580:AQ580"/>
    <mergeCell ref="AR580:AU580"/>
    <mergeCell ref="AV580:AX580"/>
    <mergeCell ref="B581:C581"/>
    <mergeCell ref="D581:M581"/>
    <mergeCell ref="N581:AK581"/>
    <mergeCell ref="AL581:AQ581"/>
    <mergeCell ref="AR581:AU581"/>
    <mergeCell ref="AV581:AX581"/>
    <mergeCell ref="B584:C584"/>
    <mergeCell ref="D584:M584"/>
    <mergeCell ref="N584:AK584"/>
    <mergeCell ref="AL584:AQ584"/>
    <mergeCell ref="AR584:AU584"/>
    <mergeCell ref="AV584:AX584"/>
    <mergeCell ref="B585:C585"/>
    <mergeCell ref="D585:M585"/>
    <mergeCell ref="N585:AK585"/>
    <mergeCell ref="AL585:AQ585"/>
    <mergeCell ref="AR585:AU585"/>
    <mergeCell ref="AV585:AX585"/>
    <mergeCell ref="B586:C586"/>
    <mergeCell ref="D586:M586"/>
    <mergeCell ref="N586:AK586"/>
    <mergeCell ref="AL586:AQ586"/>
    <mergeCell ref="AR586:AU586"/>
    <mergeCell ref="AV586:AX586"/>
    <mergeCell ref="B587:C587"/>
    <mergeCell ref="D587:M587"/>
    <mergeCell ref="N587:AK587"/>
    <mergeCell ref="AL587:AQ587"/>
    <mergeCell ref="AR587:AU587"/>
    <mergeCell ref="AV587:AX587"/>
    <mergeCell ref="B588:C588"/>
    <mergeCell ref="D588:M588"/>
    <mergeCell ref="N588:AK588"/>
    <mergeCell ref="AL588:AQ588"/>
    <mergeCell ref="AR588:AU588"/>
    <mergeCell ref="AV588:AX588"/>
    <mergeCell ref="B589:C589"/>
    <mergeCell ref="D589:M589"/>
    <mergeCell ref="N589:AK589"/>
    <mergeCell ref="AL589:AQ589"/>
    <mergeCell ref="AR589:AU589"/>
    <mergeCell ref="AV589:AX589"/>
    <mergeCell ref="AK591:AQ591"/>
    <mergeCell ref="AR591:AY591"/>
    <mergeCell ref="B592:G592"/>
    <mergeCell ref="H592:Y592"/>
    <mergeCell ref="Z592:AE592"/>
    <mergeCell ref="AF592:AQ592"/>
    <mergeCell ref="AR592:AY592"/>
    <mergeCell ref="B593:G593"/>
    <mergeCell ref="H593:Y593"/>
    <mergeCell ref="Z593:AE593"/>
    <mergeCell ref="AF593:AQ593"/>
    <mergeCell ref="AR593:AY593"/>
    <mergeCell ref="B594:G594"/>
    <mergeCell ref="H594:Y594"/>
    <mergeCell ref="Z594:AE594"/>
    <mergeCell ref="AF594:AY594"/>
    <mergeCell ref="B595:G596"/>
    <mergeCell ref="H595:Y596"/>
    <mergeCell ref="Z595:AE596"/>
    <mergeCell ref="AF595:AY596"/>
    <mergeCell ref="B597:G597"/>
    <mergeCell ref="H597:AY597"/>
    <mergeCell ref="B598:G604"/>
    <mergeCell ref="H598:P598"/>
    <mergeCell ref="Q598:W598"/>
    <mergeCell ref="X598:AD598"/>
    <mergeCell ref="AE598:AK598"/>
    <mergeCell ref="AL598:AR598"/>
    <mergeCell ref="X600:AD600"/>
    <mergeCell ref="AE600:AK600"/>
    <mergeCell ref="AL600:AR600"/>
    <mergeCell ref="J602:P602"/>
    <mergeCell ref="AS598:AY598"/>
    <mergeCell ref="H599:I602"/>
    <mergeCell ref="J599:P599"/>
    <mergeCell ref="Q599:W599"/>
    <mergeCell ref="X599:AD599"/>
    <mergeCell ref="AE599:AK599"/>
    <mergeCell ref="AL599:AR599"/>
    <mergeCell ref="AS599:AY599"/>
    <mergeCell ref="J600:P600"/>
    <mergeCell ref="Q600:W600"/>
    <mergeCell ref="AS600:AY600"/>
    <mergeCell ref="J601:P601"/>
    <mergeCell ref="Q601:W601"/>
    <mergeCell ref="X601:AD601"/>
    <mergeCell ref="AE601:AK601"/>
    <mergeCell ref="AL601:AR601"/>
    <mergeCell ref="AS601:AY601"/>
    <mergeCell ref="Q602:W602"/>
    <mergeCell ref="X602:AD602"/>
    <mergeCell ref="AE602:AK602"/>
    <mergeCell ref="AL602:AR602"/>
    <mergeCell ref="AS602:AY602"/>
    <mergeCell ref="H603:P603"/>
    <mergeCell ref="Q603:W603"/>
    <mergeCell ref="X603:AD603"/>
    <mergeCell ref="AE603:AK603"/>
    <mergeCell ref="AL603:AR603"/>
    <mergeCell ref="AS603:AY603"/>
    <mergeCell ref="H604:P604"/>
    <mergeCell ref="Q604:W604"/>
    <mergeCell ref="X604:AD604"/>
    <mergeCell ref="AE604:AK604"/>
    <mergeCell ref="AL604:AR604"/>
    <mergeCell ref="AS604:AY604"/>
    <mergeCell ref="Y605:AY605"/>
    <mergeCell ref="D606:L606"/>
    <mergeCell ref="M606:R606"/>
    <mergeCell ref="S606:X606"/>
    <mergeCell ref="Y606:AY606"/>
    <mergeCell ref="D607:L607"/>
    <mergeCell ref="M607:R607"/>
    <mergeCell ref="S607:X607"/>
    <mergeCell ref="Y607:AY607"/>
    <mergeCell ref="S611:X611"/>
    <mergeCell ref="Y611:AY611"/>
    <mergeCell ref="D608:L608"/>
    <mergeCell ref="M608:R608"/>
    <mergeCell ref="S608:X608"/>
    <mergeCell ref="Y608:AY608"/>
    <mergeCell ref="D609:L609"/>
    <mergeCell ref="M609:R609"/>
    <mergeCell ref="S609:X609"/>
    <mergeCell ref="Y609:AY609"/>
    <mergeCell ref="D613:L613"/>
    <mergeCell ref="M613:R613"/>
    <mergeCell ref="S613:X613"/>
    <mergeCell ref="Y613:AY613"/>
    <mergeCell ref="D610:L610"/>
    <mergeCell ref="M610:R610"/>
    <mergeCell ref="S610:X610"/>
    <mergeCell ref="Y610:AY610"/>
    <mergeCell ref="D611:L611"/>
    <mergeCell ref="M611:R611"/>
    <mergeCell ref="B615:G615"/>
    <mergeCell ref="H615:AY615"/>
    <mergeCell ref="B605:C613"/>
    <mergeCell ref="D605:L605"/>
    <mergeCell ref="M605:R605"/>
    <mergeCell ref="S605:X605"/>
    <mergeCell ref="D612:L612"/>
    <mergeCell ref="M612:R612"/>
    <mergeCell ref="S612:X612"/>
    <mergeCell ref="Y612:AY612"/>
    <mergeCell ref="B616:G618"/>
    <mergeCell ref="H616:AY618"/>
    <mergeCell ref="B620:G620"/>
    <mergeCell ref="H620:AY620"/>
    <mergeCell ref="B621:G664"/>
    <mergeCell ref="H621:AC621"/>
    <mergeCell ref="AD621:AY621"/>
    <mergeCell ref="H622:L622"/>
    <mergeCell ref="M622:Y622"/>
    <mergeCell ref="Z622:AC622"/>
    <mergeCell ref="AD622:AH622"/>
    <mergeCell ref="AI622:AU622"/>
    <mergeCell ref="AV622:AY622"/>
    <mergeCell ref="H623:L623"/>
    <mergeCell ref="M623:Y623"/>
    <mergeCell ref="Z623:AC623"/>
    <mergeCell ref="AD623:AH623"/>
    <mergeCell ref="AI623:AU623"/>
    <mergeCell ref="AV623:AY623"/>
    <mergeCell ref="H624:L624"/>
    <mergeCell ref="M624:Y624"/>
    <mergeCell ref="Z624:AC624"/>
    <mergeCell ref="AD624:AH624"/>
    <mergeCell ref="AI624:AU624"/>
    <mergeCell ref="AV624:AY624"/>
    <mergeCell ref="H625:L625"/>
    <mergeCell ref="M625:Y625"/>
    <mergeCell ref="Z625:AC625"/>
    <mergeCell ref="AD625:AH625"/>
    <mergeCell ref="AI625:AU625"/>
    <mergeCell ref="AV625:AY625"/>
    <mergeCell ref="H626:L626"/>
    <mergeCell ref="M626:Y626"/>
    <mergeCell ref="Z626:AC626"/>
    <mergeCell ref="AD626:AH626"/>
    <mergeCell ref="AI626:AU626"/>
    <mergeCell ref="AV626:AY626"/>
    <mergeCell ref="H627:L627"/>
    <mergeCell ref="M627:Y627"/>
    <mergeCell ref="Z627:AC627"/>
    <mergeCell ref="AD627:AH627"/>
    <mergeCell ref="AI627:AU627"/>
    <mergeCell ref="AV627:AY627"/>
    <mergeCell ref="H628:L628"/>
    <mergeCell ref="M628:Y628"/>
    <mergeCell ref="Z628:AC628"/>
    <mergeCell ref="AD628:AH628"/>
    <mergeCell ref="AI628:AU628"/>
    <mergeCell ref="AV628:AY628"/>
    <mergeCell ref="H629:L629"/>
    <mergeCell ref="M629:Y629"/>
    <mergeCell ref="Z629:AC629"/>
    <mergeCell ref="AD629:AH629"/>
    <mergeCell ref="AI629:AU629"/>
    <mergeCell ref="AV629:AY629"/>
    <mergeCell ref="H630:L630"/>
    <mergeCell ref="M630:Y630"/>
    <mergeCell ref="Z630:AC630"/>
    <mergeCell ref="AD630:AH630"/>
    <mergeCell ref="AI630:AU630"/>
    <mergeCell ref="AV630:AY630"/>
    <mergeCell ref="H631:L631"/>
    <mergeCell ref="M631:Y631"/>
    <mergeCell ref="Z631:AC631"/>
    <mergeCell ref="AD631:AH631"/>
    <mergeCell ref="AI631:AU631"/>
    <mergeCell ref="AV631:AY631"/>
    <mergeCell ref="H632:AC632"/>
    <mergeCell ref="AD632:AY632"/>
    <mergeCell ref="H633:L633"/>
    <mergeCell ref="M633:Y633"/>
    <mergeCell ref="Z633:AC633"/>
    <mergeCell ref="AD633:AH633"/>
    <mergeCell ref="AI633:AU633"/>
    <mergeCell ref="AV633:AY633"/>
    <mergeCell ref="H634:L634"/>
    <mergeCell ref="M634:Y634"/>
    <mergeCell ref="Z634:AC634"/>
    <mergeCell ref="AD634:AH634"/>
    <mergeCell ref="AI634:AU634"/>
    <mergeCell ref="AV634:AY634"/>
    <mergeCell ref="H635:L635"/>
    <mergeCell ref="M635:Y635"/>
    <mergeCell ref="Z635:AC635"/>
    <mergeCell ref="AD635:AH635"/>
    <mergeCell ref="AI635:AU635"/>
    <mergeCell ref="AV635:AY635"/>
    <mergeCell ref="H636:L636"/>
    <mergeCell ref="M636:Y636"/>
    <mergeCell ref="Z636:AC636"/>
    <mergeCell ref="AD636:AH636"/>
    <mergeCell ref="AI636:AU636"/>
    <mergeCell ref="AV636:AY636"/>
    <mergeCell ref="H637:L637"/>
    <mergeCell ref="M637:Y637"/>
    <mergeCell ref="Z637:AC637"/>
    <mergeCell ref="AD637:AH637"/>
    <mergeCell ref="AI637:AU637"/>
    <mergeCell ref="AV637:AY637"/>
    <mergeCell ref="H638:L638"/>
    <mergeCell ref="M638:Y638"/>
    <mergeCell ref="Z638:AC638"/>
    <mergeCell ref="AD638:AH638"/>
    <mergeCell ref="AI638:AU638"/>
    <mergeCell ref="AV638:AY638"/>
    <mergeCell ref="H639:L639"/>
    <mergeCell ref="M639:Y639"/>
    <mergeCell ref="Z639:AC639"/>
    <mergeCell ref="AD639:AH639"/>
    <mergeCell ref="AI639:AU639"/>
    <mergeCell ref="AV639:AY639"/>
    <mergeCell ref="H640:L640"/>
    <mergeCell ref="M640:Y640"/>
    <mergeCell ref="Z640:AC640"/>
    <mergeCell ref="AD640:AH640"/>
    <mergeCell ref="AI640:AU640"/>
    <mergeCell ref="AV640:AY640"/>
    <mergeCell ref="H641:L641"/>
    <mergeCell ref="M641:Y641"/>
    <mergeCell ref="Z641:AC641"/>
    <mergeCell ref="AD641:AH641"/>
    <mergeCell ref="AI641:AU641"/>
    <mergeCell ref="AV641:AY641"/>
    <mergeCell ref="H642:L642"/>
    <mergeCell ref="M642:Y642"/>
    <mergeCell ref="Z642:AC642"/>
    <mergeCell ref="AD642:AH642"/>
    <mergeCell ref="AI642:AU642"/>
    <mergeCell ref="AV642:AY642"/>
    <mergeCell ref="H643:AC643"/>
    <mergeCell ref="AD643:AY643"/>
    <mergeCell ref="H644:L644"/>
    <mergeCell ref="M644:Y644"/>
    <mergeCell ref="Z644:AC644"/>
    <mergeCell ref="AD644:AH644"/>
    <mergeCell ref="AI644:AU644"/>
    <mergeCell ref="AV644:AY644"/>
    <mergeCell ref="H645:L645"/>
    <mergeCell ref="M645:Y645"/>
    <mergeCell ref="Z645:AC645"/>
    <mergeCell ref="AD645:AH645"/>
    <mergeCell ref="AI645:AU645"/>
    <mergeCell ref="AV645:AY645"/>
    <mergeCell ref="H646:L646"/>
    <mergeCell ref="M646:Y646"/>
    <mergeCell ref="Z646:AC646"/>
    <mergeCell ref="AD646:AH646"/>
    <mergeCell ref="AI646:AU646"/>
    <mergeCell ref="AV646:AY646"/>
    <mergeCell ref="H647:L647"/>
    <mergeCell ref="M647:Y647"/>
    <mergeCell ref="Z647:AC647"/>
    <mergeCell ref="AD647:AH647"/>
    <mergeCell ref="AI647:AU647"/>
    <mergeCell ref="AV647:AY647"/>
    <mergeCell ref="H648:L648"/>
    <mergeCell ref="M648:Y648"/>
    <mergeCell ref="Z648:AC648"/>
    <mergeCell ref="AD648:AH648"/>
    <mergeCell ref="AI648:AU648"/>
    <mergeCell ref="AV648:AY648"/>
    <mergeCell ref="H649:L649"/>
    <mergeCell ref="M649:Y649"/>
    <mergeCell ref="Z649:AC649"/>
    <mergeCell ref="AD649:AH649"/>
    <mergeCell ref="AI649:AU649"/>
    <mergeCell ref="AV649:AY649"/>
    <mergeCell ref="H650:L650"/>
    <mergeCell ref="M650:Y650"/>
    <mergeCell ref="Z650:AC650"/>
    <mergeCell ref="AD650:AH650"/>
    <mergeCell ref="AI650:AU650"/>
    <mergeCell ref="AV650:AY650"/>
    <mergeCell ref="H651:L651"/>
    <mergeCell ref="M651:Y651"/>
    <mergeCell ref="Z651:AC651"/>
    <mergeCell ref="AD651:AH651"/>
    <mergeCell ref="AI651:AU651"/>
    <mergeCell ref="AV651:AY651"/>
    <mergeCell ref="H652:L652"/>
    <mergeCell ref="M652:Y652"/>
    <mergeCell ref="Z652:AC652"/>
    <mergeCell ref="AD652:AH652"/>
    <mergeCell ref="AI652:AU652"/>
    <mergeCell ref="AV652:AY652"/>
    <mergeCell ref="H653:L653"/>
    <mergeCell ref="M653:Y653"/>
    <mergeCell ref="Z653:AC653"/>
    <mergeCell ref="AD653:AH653"/>
    <mergeCell ref="AI653:AU653"/>
    <mergeCell ref="AV653:AY653"/>
    <mergeCell ref="H654:AC654"/>
    <mergeCell ref="AD654:AY654"/>
    <mergeCell ref="H655:L655"/>
    <mergeCell ref="M655:Y655"/>
    <mergeCell ref="Z655:AC655"/>
    <mergeCell ref="AD655:AH655"/>
    <mergeCell ref="AI655:AU655"/>
    <mergeCell ref="AV655:AY655"/>
    <mergeCell ref="H656:L656"/>
    <mergeCell ref="M656:Y656"/>
    <mergeCell ref="Z656:AC656"/>
    <mergeCell ref="AD656:AH656"/>
    <mergeCell ref="AI656:AU656"/>
    <mergeCell ref="AV656:AY656"/>
    <mergeCell ref="H657:L657"/>
    <mergeCell ref="M657:Y657"/>
    <mergeCell ref="Z657:AC657"/>
    <mergeCell ref="AD657:AH657"/>
    <mergeCell ref="AI657:AU657"/>
    <mergeCell ref="AV657:AY657"/>
    <mergeCell ref="H658:L658"/>
    <mergeCell ref="M658:Y658"/>
    <mergeCell ref="Z658:AC658"/>
    <mergeCell ref="AD658:AH658"/>
    <mergeCell ref="AI658:AU658"/>
    <mergeCell ref="AV658:AY658"/>
    <mergeCell ref="H659:L659"/>
    <mergeCell ref="M659:Y659"/>
    <mergeCell ref="Z659:AC659"/>
    <mergeCell ref="AD659:AH659"/>
    <mergeCell ref="AI659:AU659"/>
    <mergeCell ref="AV659:AY659"/>
    <mergeCell ref="H660:L660"/>
    <mergeCell ref="M660:Y660"/>
    <mergeCell ref="Z660:AC660"/>
    <mergeCell ref="AD660:AH660"/>
    <mergeCell ref="AI660:AU660"/>
    <mergeCell ref="AV660:AY660"/>
    <mergeCell ref="H661:L661"/>
    <mergeCell ref="M661:Y661"/>
    <mergeCell ref="Z661:AC661"/>
    <mergeCell ref="AD661:AH661"/>
    <mergeCell ref="AI661:AU661"/>
    <mergeCell ref="AV661:AY661"/>
    <mergeCell ref="H662:L662"/>
    <mergeCell ref="M662:Y662"/>
    <mergeCell ref="Z662:AC662"/>
    <mergeCell ref="AD662:AH662"/>
    <mergeCell ref="AI662:AU662"/>
    <mergeCell ref="AV662:AY662"/>
    <mergeCell ref="H663:L663"/>
    <mergeCell ref="M663:Y663"/>
    <mergeCell ref="Z663:AC663"/>
    <mergeCell ref="AD663:AH663"/>
    <mergeCell ref="AI663:AU663"/>
    <mergeCell ref="AV663:AY663"/>
    <mergeCell ref="H664:L664"/>
    <mergeCell ref="M664:Y664"/>
    <mergeCell ref="Z664:AC664"/>
    <mergeCell ref="AD664:AH664"/>
    <mergeCell ref="AI664:AU664"/>
    <mergeCell ref="AV664:AY664"/>
    <mergeCell ref="G666:AX666"/>
    <mergeCell ref="B669:C669"/>
    <mergeCell ref="D669:M669"/>
    <mergeCell ref="N669:AK669"/>
    <mergeCell ref="AL669:AQ669"/>
    <mergeCell ref="AR669:AU669"/>
    <mergeCell ref="AV669:AX669"/>
    <mergeCell ref="B670:C670"/>
    <mergeCell ref="D670:M670"/>
    <mergeCell ref="N670:AK670"/>
    <mergeCell ref="AL670:AQ670"/>
    <mergeCell ref="AR670:AU670"/>
    <mergeCell ref="AV670:AX670"/>
    <mergeCell ref="B671:C671"/>
    <mergeCell ref="D671:M671"/>
    <mergeCell ref="N671:AK671"/>
    <mergeCell ref="AL671:AQ671"/>
    <mergeCell ref="AR671:AU671"/>
    <mergeCell ref="AV671:AX671"/>
    <mergeCell ref="B672:C672"/>
    <mergeCell ref="D672:M672"/>
    <mergeCell ref="N672:AK672"/>
    <mergeCell ref="AL672:AQ672"/>
    <mergeCell ref="AR672:AU672"/>
    <mergeCell ref="AV672:AX672"/>
    <mergeCell ref="B673:C673"/>
    <mergeCell ref="D673:M673"/>
    <mergeCell ref="N673:AK673"/>
    <mergeCell ref="AL673:AQ673"/>
    <mergeCell ref="AR673:AU673"/>
    <mergeCell ref="AV673:AX673"/>
    <mergeCell ref="B674:C674"/>
    <mergeCell ref="D674:M674"/>
    <mergeCell ref="N674:AK674"/>
    <mergeCell ref="AL674:AQ674"/>
    <mergeCell ref="AR674:AU674"/>
    <mergeCell ref="AV674:AX674"/>
    <mergeCell ref="B675:C675"/>
    <mergeCell ref="D675:M675"/>
    <mergeCell ref="N675:AK675"/>
    <mergeCell ref="AL675:AQ675"/>
    <mergeCell ref="AR675:AU675"/>
    <mergeCell ref="AV675:AX675"/>
    <mergeCell ref="B676:C676"/>
    <mergeCell ref="D676:M676"/>
    <mergeCell ref="N676:AK676"/>
    <mergeCell ref="AL676:AQ676"/>
    <mergeCell ref="AR676:AU676"/>
    <mergeCell ref="AV676:AX676"/>
    <mergeCell ref="B677:C677"/>
    <mergeCell ref="D677:M677"/>
    <mergeCell ref="N677:AK677"/>
    <mergeCell ref="AL677:AQ677"/>
    <mergeCell ref="AR677:AU677"/>
    <mergeCell ref="AV677:AX677"/>
    <mergeCell ref="B678:C678"/>
    <mergeCell ref="D678:M678"/>
    <mergeCell ref="N678:AK678"/>
    <mergeCell ref="AL678:AQ678"/>
    <mergeCell ref="AR678:AU678"/>
    <mergeCell ref="AV678:AX678"/>
    <mergeCell ref="B681:H681"/>
    <mergeCell ref="I681:Y681"/>
    <mergeCell ref="B682:H682"/>
    <mergeCell ref="I682:M682"/>
    <mergeCell ref="N682:T682"/>
    <mergeCell ref="U682:Y682"/>
    <mergeCell ref="Z682:AF682"/>
    <mergeCell ref="AG682:AK682"/>
    <mergeCell ref="AL682:AR682"/>
    <mergeCell ref="AS682:AW682"/>
    <mergeCell ref="B683:H683"/>
    <mergeCell ref="I683:M683"/>
    <mergeCell ref="N683:T683"/>
    <mergeCell ref="U683:Y683"/>
    <mergeCell ref="Z683:AF683"/>
    <mergeCell ref="AG683:AK683"/>
    <mergeCell ref="AL683:AR683"/>
    <mergeCell ref="AS683:AW683"/>
    <mergeCell ref="B685:C685"/>
    <mergeCell ref="D685:M685"/>
    <mergeCell ref="N685:AK685"/>
    <mergeCell ref="AL685:AQ685"/>
    <mergeCell ref="AR685:AU685"/>
    <mergeCell ref="AV685:AX685"/>
    <mergeCell ref="B686:C686"/>
    <mergeCell ref="D686:M686"/>
    <mergeCell ref="N686:AK686"/>
    <mergeCell ref="AL686:AQ686"/>
    <mergeCell ref="AR686:AU686"/>
    <mergeCell ref="AV686:AX686"/>
    <mergeCell ref="B687:C687"/>
    <mergeCell ref="D687:M687"/>
    <mergeCell ref="N687:AK687"/>
    <mergeCell ref="AL687:AQ687"/>
    <mergeCell ref="AR687:AU687"/>
    <mergeCell ref="AV687:AX687"/>
    <mergeCell ref="B688:C688"/>
    <mergeCell ref="D688:M688"/>
    <mergeCell ref="N688:AK688"/>
    <mergeCell ref="AL688:AQ688"/>
    <mergeCell ref="AR688:AU688"/>
    <mergeCell ref="AV688:AX688"/>
    <mergeCell ref="B689:C689"/>
    <mergeCell ref="D689:M689"/>
    <mergeCell ref="N689:AK689"/>
    <mergeCell ref="AL689:AQ689"/>
    <mergeCell ref="AR689:AU689"/>
    <mergeCell ref="AV689:AX689"/>
    <mergeCell ref="B690:C690"/>
    <mergeCell ref="D690:M690"/>
    <mergeCell ref="N690:AK690"/>
    <mergeCell ref="AL690:AQ690"/>
    <mergeCell ref="AR690:AU690"/>
    <mergeCell ref="AV690:AX690"/>
    <mergeCell ref="B693:C693"/>
    <mergeCell ref="D693:M693"/>
    <mergeCell ref="N693:AK693"/>
    <mergeCell ref="AL693:AQ693"/>
    <mergeCell ref="AR693:AU693"/>
    <mergeCell ref="AV693:AX693"/>
    <mergeCell ref="B694:C694"/>
    <mergeCell ref="D694:M694"/>
    <mergeCell ref="N694:AK694"/>
    <mergeCell ref="AL694:AQ694"/>
    <mergeCell ref="AR694:AU694"/>
    <mergeCell ref="AV694:AX694"/>
    <mergeCell ref="B695:C695"/>
    <mergeCell ref="D695:M695"/>
    <mergeCell ref="N695:AK695"/>
    <mergeCell ref="AL695:AQ695"/>
    <mergeCell ref="AR695:AU695"/>
    <mergeCell ref="AV695:AX695"/>
    <mergeCell ref="B696:C696"/>
    <mergeCell ref="D696:M696"/>
    <mergeCell ref="N696:AK696"/>
    <mergeCell ref="AL696:AQ696"/>
    <mergeCell ref="AR696:AU696"/>
    <mergeCell ref="AV696:AX696"/>
    <mergeCell ref="B697:C697"/>
    <mergeCell ref="D697:M697"/>
    <mergeCell ref="N697:AK697"/>
    <mergeCell ref="AL697:AQ697"/>
    <mergeCell ref="AR697:AU697"/>
    <mergeCell ref="AV697:AX697"/>
    <mergeCell ref="B698:C698"/>
    <mergeCell ref="D698:M698"/>
    <mergeCell ref="N698:AK698"/>
    <mergeCell ref="AL698:AQ698"/>
    <mergeCell ref="AR698:AU698"/>
    <mergeCell ref="AV698:AX698"/>
    <mergeCell ref="AK700:AQ700"/>
    <mergeCell ref="AR700:AY700"/>
    <mergeCell ref="B701:G701"/>
    <mergeCell ref="H701:Y701"/>
    <mergeCell ref="Z701:AE701"/>
    <mergeCell ref="AF701:AQ701"/>
    <mergeCell ref="AR701:AY701"/>
    <mergeCell ref="B702:G702"/>
    <mergeCell ref="H702:Y702"/>
    <mergeCell ref="Z702:AE702"/>
    <mergeCell ref="AF702:AQ702"/>
    <mergeCell ref="AR702:AY702"/>
    <mergeCell ref="B703:G703"/>
    <mergeCell ref="H703:Y703"/>
    <mergeCell ref="Z703:AE703"/>
    <mergeCell ref="AF703:AY703"/>
    <mergeCell ref="B704:G705"/>
    <mergeCell ref="H704:Y705"/>
    <mergeCell ref="Z704:AE705"/>
    <mergeCell ref="AF704:AY705"/>
    <mergeCell ref="B706:G706"/>
    <mergeCell ref="H706:AY706"/>
    <mergeCell ref="B707:G713"/>
    <mergeCell ref="H707:P707"/>
    <mergeCell ref="Q707:W707"/>
    <mergeCell ref="X707:AD707"/>
    <mergeCell ref="AE707:AK707"/>
    <mergeCell ref="AL707:AR707"/>
    <mergeCell ref="X709:AD709"/>
    <mergeCell ref="AE709:AK709"/>
    <mergeCell ref="AL709:AR709"/>
    <mergeCell ref="J711:P711"/>
    <mergeCell ref="AS707:AY707"/>
    <mergeCell ref="H708:I711"/>
    <mergeCell ref="J708:P708"/>
    <mergeCell ref="Q708:W708"/>
    <mergeCell ref="X708:AD708"/>
    <mergeCell ref="AE708:AK708"/>
    <mergeCell ref="AL708:AR708"/>
    <mergeCell ref="AS708:AY708"/>
    <mergeCell ref="J709:P709"/>
    <mergeCell ref="Q709:W709"/>
    <mergeCell ref="AS709:AY709"/>
    <mergeCell ref="J710:P710"/>
    <mergeCell ref="M717:R717"/>
    <mergeCell ref="S717:X717"/>
    <mergeCell ref="Y717:AY717"/>
    <mergeCell ref="D718:L718"/>
    <mergeCell ref="M718:R718"/>
    <mergeCell ref="S718:X718"/>
    <mergeCell ref="Y718:AY718"/>
    <mergeCell ref="Q710:W710"/>
    <mergeCell ref="X710:AD710"/>
    <mergeCell ref="AE710:AK710"/>
    <mergeCell ref="AL710:AR710"/>
    <mergeCell ref="AS710:AY710"/>
    <mergeCell ref="Q711:W711"/>
    <mergeCell ref="X711:AD711"/>
    <mergeCell ref="AE711:AK711"/>
    <mergeCell ref="AL711:AR711"/>
    <mergeCell ref="AS711:AY711"/>
    <mergeCell ref="H712:P712"/>
    <mergeCell ref="Q712:W712"/>
    <mergeCell ref="X712:AD712"/>
    <mergeCell ref="AE712:AK712"/>
    <mergeCell ref="AL712:AR712"/>
    <mergeCell ref="AS712:AY712"/>
    <mergeCell ref="H713:P713"/>
    <mergeCell ref="Q713:W713"/>
    <mergeCell ref="X713:AD713"/>
    <mergeCell ref="AE713:AK713"/>
    <mergeCell ref="AL713:AR713"/>
    <mergeCell ref="AS713:AY713"/>
    <mergeCell ref="D722:L722"/>
    <mergeCell ref="M722:R722"/>
    <mergeCell ref="S722:X722"/>
    <mergeCell ref="Y722:AY722"/>
    <mergeCell ref="D719:L719"/>
    <mergeCell ref="M719:R719"/>
    <mergeCell ref="S719:X719"/>
    <mergeCell ref="Y719:AY719"/>
    <mergeCell ref="D720:L720"/>
    <mergeCell ref="M720:R720"/>
    <mergeCell ref="B724:G724"/>
    <mergeCell ref="H724:AY724"/>
    <mergeCell ref="B714:C722"/>
    <mergeCell ref="D714:L714"/>
    <mergeCell ref="M714:R714"/>
    <mergeCell ref="S714:X714"/>
    <mergeCell ref="D721:L721"/>
    <mergeCell ref="M721:R721"/>
    <mergeCell ref="S721:X721"/>
    <mergeCell ref="Y721:AY721"/>
    <mergeCell ref="Y714:AY714"/>
    <mergeCell ref="D715:L715"/>
    <mergeCell ref="M715:R715"/>
    <mergeCell ref="S715:X715"/>
    <mergeCell ref="Y715:AY715"/>
    <mergeCell ref="D716:L716"/>
    <mergeCell ref="M716:R716"/>
    <mergeCell ref="S716:X716"/>
    <mergeCell ref="Y716:AY716"/>
    <mergeCell ref="S720:X720"/>
    <mergeCell ref="Y720:AY720"/>
    <mergeCell ref="D717:L717"/>
    <mergeCell ref="B725:G727"/>
    <mergeCell ref="H725:AY727"/>
    <mergeCell ref="B729:G729"/>
    <mergeCell ref="H729:AY729"/>
    <mergeCell ref="B730:G773"/>
    <mergeCell ref="H730:AC730"/>
    <mergeCell ref="AD730:AY730"/>
    <mergeCell ref="H731:L731"/>
    <mergeCell ref="M731:Y731"/>
    <mergeCell ref="Z731:AC731"/>
    <mergeCell ref="AD731:AH731"/>
    <mergeCell ref="AI731:AU731"/>
    <mergeCell ref="AV731:AY731"/>
    <mergeCell ref="H732:L732"/>
    <mergeCell ref="M732:Y732"/>
    <mergeCell ref="Z732:AC732"/>
    <mergeCell ref="AD732:AH732"/>
    <mergeCell ref="AI732:AU732"/>
    <mergeCell ref="AV732:AY732"/>
    <mergeCell ref="H733:L733"/>
    <mergeCell ref="M733:Y733"/>
    <mergeCell ref="Z733:AC733"/>
    <mergeCell ref="AD733:AH733"/>
    <mergeCell ref="AI733:AU733"/>
    <mergeCell ref="AV733:AY733"/>
    <mergeCell ref="H734:L734"/>
    <mergeCell ref="M734:Y734"/>
    <mergeCell ref="Z734:AC734"/>
    <mergeCell ref="AD734:AH734"/>
    <mergeCell ref="AI734:AU734"/>
    <mergeCell ref="AV734:AY734"/>
    <mergeCell ref="H735:L735"/>
    <mergeCell ref="M735:Y735"/>
    <mergeCell ref="Z735:AC735"/>
    <mergeCell ref="AD735:AH735"/>
    <mergeCell ref="AI735:AU735"/>
    <mergeCell ref="AV735:AY735"/>
    <mergeCell ref="H736:L736"/>
    <mergeCell ref="M736:Y736"/>
    <mergeCell ref="Z736:AC736"/>
    <mergeCell ref="AD736:AH736"/>
    <mergeCell ref="AI736:AU736"/>
    <mergeCell ref="AV736:AY736"/>
    <mergeCell ref="H737:L737"/>
    <mergeCell ref="M737:Y737"/>
    <mergeCell ref="Z737:AC737"/>
    <mergeCell ref="AD737:AH737"/>
    <mergeCell ref="AI737:AU737"/>
    <mergeCell ref="AV737:AY737"/>
    <mergeCell ref="H738:L738"/>
    <mergeCell ref="M738:Y738"/>
    <mergeCell ref="Z738:AC738"/>
    <mergeCell ref="AD738:AH738"/>
    <mergeCell ref="AI738:AU738"/>
    <mergeCell ref="AV738:AY738"/>
    <mergeCell ref="H739:L739"/>
    <mergeCell ref="M739:Y739"/>
    <mergeCell ref="Z739:AC739"/>
    <mergeCell ref="AD739:AH739"/>
    <mergeCell ref="AI739:AU739"/>
    <mergeCell ref="AV739:AY739"/>
    <mergeCell ref="H740:L740"/>
    <mergeCell ref="M740:Y740"/>
    <mergeCell ref="Z740:AC740"/>
    <mergeCell ref="AD740:AH740"/>
    <mergeCell ref="AI740:AU740"/>
    <mergeCell ref="AV740:AY740"/>
    <mergeCell ref="H741:AC741"/>
    <mergeCell ref="AD741:AY741"/>
    <mergeCell ref="H742:L742"/>
    <mergeCell ref="M742:Y742"/>
    <mergeCell ref="Z742:AC742"/>
    <mergeCell ref="AD742:AH742"/>
    <mergeCell ref="AI742:AU742"/>
    <mergeCell ref="AV742:AY742"/>
    <mergeCell ref="H743:L743"/>
    <mergeCell ref="M743:Y743"/>
    <mergeCell ref="Z743:AC743"/>
    <mergeCell ref="AD743:AH743"/>
    <mergeCell ref="AI743:AU743"/>
    <mergeCell ref="AV743:AY743"/>
    <mergeCell ref="H744:L744"/>
    <mergeCell ref="M744:Y744"/>
    <mergeCell ref="Z744:AC744"/>
    <mergeCell ref="AD744:AH744"/>
    <mergeCell ref="AI744:AU744"/>
    <mergeCell ref="AV744:AY744"/>
    <mergeCell ref="H745:L745"/>
    <mergeCell ref="M745:Y745"/>
    <mergeCell ref="Z745:AC745"/>
    <mergeCell ref="AD745:AH745"/>
    <mergeCell ref="AI745:AU745"/>
    <mergeCell ref="AV745:AY745"/>
    <mergeCell ref="H746:L746"/>
    <mergeCell ref="M746:Y746"/>
    <mergeCell ref="Z746:AC746"/>
    <mergeCell ref="AD746:AH746"/>
    <mergeCell ref="AI746:AU746"/>
    <mergeCell ref="AV746:AY746"/>
    <mergeCell ref="H747:L747"/>
    <mergeCell ref="M747:Y747"/>
    <mergeCell ref="Z747:AC747"/>
    <mergeCell ref="AD747:AH747"/>
    <mergeCell ref="AI747:AU747"/>
    <mergeCell ref="AV747:AY747"/>
    <mergeCell ref="H748:L748"/>
    <mergeCell ref="M748:Y748"/>
    <mergeCell ref="Z748:AC748"/>
    <mergeCell ref="AD748:AH748"/>
    <mergeCell ref="AI748:AU748"/>
    <mergeCell ref="AV748:AY748"/>
    <mergeCell ref="H749:L749"/>
    <mergeCell ref="M749:Y749"/>
    <mergeCell ref="Z749:AC749"/>
    <mergeCell ref="AD749:AH749"/>
    <mergeCell ref="AI749:AU749"/>
    <mergeCell ref="AV749:AY749"/>
    <mergeCell ref="H750:L750"/>
    <mergeCell ref="M750:Y750"/>
    <mergeCell ref="Z750:AC750"/>
    <mergeCell ref="AD750:AH750"/>
    <mergeCell ref="AI750:AU750"/>
    <mergeCell ref="AV750:AY750"/>
    <mergeCell ref="H751:L751"/>
    <mergeCell ref="M751:Y751"/>
    <mergeCell ref="Z751:AC751"/>
    <mergeCell ref="AD751:AH751"/>
    <mergeCell ref="AI751:AU751"/>
    <mergeCell ref="AV751:AY751"/>
    <mergeCell ref="H752:AC752"/>
    <mergeCell ref="AD752:AY752"/>
    <mergeCell ref="H753:L753"/>
    <mergeCell ref="M753:Y753"/>
    <mergeCell ref="Z753:AC753"/>
    <mergeCell ref="AD753:AH753"/>
    <mergeCell ref="AI753:AU753"/>
    <mergeCell ref="AV753:AY753"/>
    <mergeCell ref="H754:L754"/>
    <mergeCell ref="M754:Y754"/>
    <mergeCell ref="Z754:AC754"/>
    <mergeCell ref="AD754:AH754"/>
    <mergeCell ref="AI754:AU754"/>
    <mergeCell ref="AV754:AY754"/>
    <mergeCell ref="H755:L755"/>
    <mergeCell ref="M755:Y755"/>
    <mergeCell ref="Z755:AC755"/>
    <mergeCell ref="AD755:AH755"/>
    <mergeCell ref="AI755:AU755"/>
    <mergeCell ref="AV755:AY755"/>
    <mergeCell ref="H756:L756"/>
    <mergeCell ref="M756:Y756"/>
    <mergeCell ref="Z756:AC756"/>
    <mergeCell ref="AD756:AH756"/>
    <mergeCell ref="AI756:AU756"/>
    <mergeCell ref="AV756:AY756"/>
    <mergeCell ref="H757:L757"/>
    <mergeCell ref="M757:Y757"/>
    <mergeCell ref="Z757:AC757"/>
    <mergeCell ref="AD757:AH757"/>
    <mergeCell ref="AI757:AU757"/>
    <mergeCell ref="AV757:AY757"/>
    <mergeCell ref="H758:L758"/>
    <mergeCell ref="M758:Y758"/>
    <mergeCell ref="Z758:AC758"/>
    <mergeCell ref="AD758:AH758"/>
    <mergeCell ref="AI758:AU758"/>
    <mergeCell ref="AV758:AY758"/>
    <mergeCell ref="H759:L759"/>
    <mergeCell ref="M759:Y759"/>
    <mergeCell ref="Z759:AC759"/>
    <mergeCell ref="AD759:AH759"/>
    <mergeCell ref="AI759:AU759"/>
    <mergeCell ref="AV759:AY759"/>
    <mergeCell ref="H760:L760"/>
    <mergeCell ref="M760:Y760"/>
    <mergeCell ref="Z760:AC760"/>
    <mergeCell ref="AD760:AH760"/>
    <mergeCell ref="AI760:AU760"/>
    <mergeCell ref="AV760:AY760"/>
    <mergeCell ref="H761:L761"/>
    <mergeCell ref="M761:Y761"/>
    <mergeCell ref="Z761:AC761"/>
    <mergeCell ref="AD761:AH761"/>
    <mergeCell ref="AI761:AU761"/>
    <mergeCell ref="AV761:AY761"/>
    <mergeCell ref="H762:L762"/>
    <mergeCell ref="M762:Y762"/>
    <mergeCell ref="Z762:AC762"/>
    <mergeCell ref="AD762:AH762"/>
    <mergeCell ref="AI762:AU762"/>
    <mergeCell ref="AV762:AY762"/>
    <mergeCell ref="H763:AC763"/>
    <mergeCell ref="AD763:AY763"/>
    <mergeCell ref="H764:L764"/>
    <mergeCell ref="M764:Y764"/>
    <mergeCell ref="Z764:AC764"/>
    <mergeCell ref="AD764:AH764"/>
    <mergeCell ref="AI764:AU764"/>
    <mergeCell ref="AV764:AY764"/>
    <mergeCell ref="H765:L765"/>
    <mergeCell ref="M765:Y765"/>
    <mergeCell ref="Z765:AC765"/>
    <mergeCell ref="AD765:AH765"/>
    <mergeCell ref="AI765:AU765"/>
    <mergeCell ref="AV765:AY765"/>
    <mergeCell ref="H766:L766"/>
    <mergeCell ref="M766:Y766"/>
    <mergeCell ref="Z766:AC766"/>
    <mergeCell ref="AD766:AH766"/>
    <mergeCell ref="AI766:AU766"/>
    <mergeCell ref="AV766:AY766"/>
    <mergeCell ref="H767:L767"/>
    <mergeCell ref="M767:Y767"/>
    <mergeCell ref="Z767:AC767"/>
    <mergeCell ref="AD767:AH767"/>
    <mergeCell ref="AI767:AU767"/>
    <mergeCell ref="AV767:AY767"/>
    <mergeCell ref="H768:L768"/>
    <mergeCell ref="M768:Y768"/>
    <mergeCell ref="Z768:AC768"/>
    <mergeCell ref="AD768:AH768"/>
    <mergeCell ref="AI768:AU768"/>
    <mergeCell ref="AV768:AY768"/>
    <mergeCell ref="H769:L769"/>
    <mergeCell ref="M769:Y769"/>
    <mergeCell ref="Z769:AC769"/>
    <mergeCell ref="AD769:AH769"/>
    <mergeCell ref="AI769:AU769"/>
    <mergeCell ref="AV769:AY769"/>
    <mergeCell ref="H770:L770"/>
    <mergeCell ref="M770:Y770"/>
    <mergeCell ref="Z770:AC770"/>
    <mergeCell ref="AD770:AH770"/>
    <mergeCell ref="AI770:AU770"/>
    <mergeCell ref="AV770:AY770"/>
    <mergeCell ref="H771:L771"/>
    <mergeCell ref="M771:Y771"/>
    <mergeCell ref="Z771:AC771"/>
    <mergeCell ref="AD771:AH771"/>
    <mergeCell ref="AI771:AU771"/>
    <mergeCell ref="AV771:AY771"/>
    <mergeCell ref="H772:L772"/>
    <mergeCell ref="M772:Y772"/>
    <mergeCell ref="Z772:AC772"/>
    <mergeCell ref="AD772:AH772"/>
    <mergeCell ref="AI772:AU772"/>
    <mergeCell ref="AV772:AY772"/>
    <mergeCell ref="H773:L773"/>
    <mergeCell ref="M773:Y773"/>
    <mergeCell ref="Z773:AC773"/>
    <mergeCell ref="AD773:AH773"/>
    <mergeCell ref="AI773:AU773"/>
    <mergeCell ref="AV773:AY773"/>
    <mergeCell ref="G775:AX775"/>
    <mergeCell ref="B778:C778"/>
    <mergeCell ref="D778:M778"/>
    <mergeCell ref="N778:AK778"/>
    <mergeCell ref="AL778:AQ778"/>
    <mergeCell ref="AR778:AU778"/>
    <mergeCell ref="AV778:AX778"/>
    <mergeCell ref="B779:C779"/>
    <mergeCell ref="D779:M779"/>
    <mergeCell ref="N779:AK779"/>
    <mergeCell ref="AL779:AQ779"/>
    <mergeCell ref="AR779:AU779"/>
    <mergeCell ref="AV779:AX779"/>
    <mergeCell ref="B780:C780"/>
    <mergeCell ref="D780:M780"/>
    <mergeCell ref="N780:AK780"/>
    <mergeCell ref="AL780:AQ780"/>
    <mergeCell ref="AR780:AU780"/>
    <mergeCell ref="AV780:AX780"/>
    <mergeCell ref="AL782:AQ782"/>
    <mergeCell ref="AR782:AU782"/>
    <mergeCell ref="AV782:AX782"/>
    <mergeCell ref="B781:C781"/>
    <mergeCell ref="D781:M781"/>
    <mergeCell ref="N781:AK781"/>
    <mergeCell ref="AL781:AQ781"/>
    <mergeCell ref="AR781:AU781"/>
    <mergeCell ref="AV781:AX781"/>
    <mergeCell ref="AU22:AY22"/>
    <mergeCell ref="B783:C783"/>
    <mergeCell ref="D783:M783"/>
    <mergeCell ref="N783:AK783"/>
    <mergeCell ref="AL783:AQ783"/>
    <mergeCell ref="AR783:AU783"/>
    <mergeCell ref="AV783:AX783"/>
    <mergeCell ref="B782:C782"/>
    <mergeCell ref="D782:M782"/>
    <mergeCell ref="N782:AK782"/>
    <mergeCell ref="AP23:AT23"/>
    <mergeCell ref="AU23:AY23"/>
    <mergeCell ref="Z20:AB23"/>
    <mergeCell ref="AK21:AO21"/>
    <mergeCell ref="AP21:AT21"/>
    <mergeCell ref="AU21:AY21"/>
    <mergeCell ref="AC22:AE22"/>
    <mergeCell ref="AF22:AJ22"/>
    <mergeCell ref="AK22:AO22"/>
    <mergeCell ref="AP22:AT22"/>
    <mergeCell ref="H22:Y22"/>
    <mergeCell ref="H23:Y23"/>
    <mergeCell ref="AC23:AE23"/>
    <mergeCell ref="H34:Y34"/>
    <mergeCell ref="AC34:AY34"/>
    <mergeCell ref="Z25:AB32"/>
    <mergeCell ref="AP30:AT30"/>
    <mergeCell ref="AU30:AY30"/>
    <mergeCell ref="H31:Y32"/>
    <mergeCell ref="AC31:AE32"/>
    <mergeCell ref="AF31:AJ31"/>
    <mergeCell ref="AK31:AO31"/>
    <mergeCell ref="H35:Y35"/>
    <mergeCell ref="AC35:AY35"/>
    <mergeCell ref="B33:G36"/>
    <mergeCell ref="H36:Y36"/>
    <mergeCell ref="AC36:AY36"/>
    <mergeCell ref="Z33:AB36"/>
    <mergeCell ref="B37:C45"/>
    <mergeCell ref="D37:L37"/>
    <mergeCell ref="M37:R37"/>
    <mergeCell ref="S37:X37"/>
    <mergeCell ref="Y37:AY37"/>
    <mergeCell ref="D38:L38"/>
    <mergeCell ref="M38:R38"/>
    <mergeCell ref="S38:X38"/>
    <mergeCell ref="Y38:AY38"/>
    <mergeCell ref="D39:L39"/>
    <mergeCell ref="M39:R39"/>
    <mergeCell ref="S39:X39"/>
    <mergeCell ref="Y39:AY39"/>
    <mergeCell ref="D40:L40"/>
    <mergeCell ref="M40:R40"/>
    <mergeCell ref="S40:X40"/>
    <mergeCell ref="Y40:AY40"/>
    <mergeCell ref="S44:X44"/>
    <mergeCell ref="Y44:AY44"/>
    <mergeCell ref="D41:L41"/>
    <mergeCell ref="M41:R41"/>
    <mergeCell ref="S41:X41"/>
    <mergeCell ref="Y41:AY41"/>
    <mergeCell ref="D42:L42"/>
    <mergeCell ref="M42:R42"/>
    <mergeCell ref="S42:X42"/>
    <mergeCell ref="Y42:AY42"/>
    <mergeCell ref="D45:L45"/>
    <mergeCell ref="M45:R45"/>
    <mergeCell ref="S45:X45"/>
    <mergeCell ref="Y45:AY45"/>
    <mergeCell ref="D43:L43"/>
    <mergeCell ref="M43:R43"/>
    <mergeCell ref="S43:X43"/>
    <mergeCell ref="Y43:AY43"/>
    <mergeCell ref="D44:L44"/>
    <mergeCell ref="M44:R44"/>
  </mergeCells>
  <phoneticPr fontId="1"/>
  <pageMargins left="0.51181102362204722" right="0.39370078740157483" top="0.51181102362204722" bottom="0.15748031496062992" header="0.39370078740157483" footer="0.51181102362204722"/>
  <pageSetup paperSize="9" scale="75" fitToHeight="5" orientation="portrait" r:id="rId1"/>
  <headerFooter differentFirst="1" alignWithMargins="0"/>
  <rowBreaks count="30" manualBreakCount="30">
    <brk id="18" max="50" man="1"/>
    <brk id="46" max="16383" man="1"/>
    <brk id="82" max="16383" man="1"/>
    <brk id="106" max="16383" man="1"/>
    <brk id="111" max="16383" man="1"/>
    <brk id="157" max="16383" man="1"/>
    <brk id="192" max="16383" man="1"/>
    <brk id="216" max="16383" man="1"/>
    <brk id="221" max="16383" man="1"/>
    <brk id="267" max="16383" man="1"/>
    <brk id="282" max="16383" man="1"/>
    <brk id="306" max="16383" man="1"/>
    <brk id="311" max="16383" man="1"/>
    <brk id="357" max="16383" man="1"/>
    <brk id="372" max="16383" man="1"/>
    <brk id="396" max="16383" man="1"/>
    <brk id="401" max="16383" man="1"/>
    <brk id="447" max="16383" man="1"/>
    <brk id="469" max="16383" man="1"/>
    <brk id="493" max="16383" man="1"/>
    <brk id="498" max="16383" man="1"/>
    <brk id="544" max="16383" man="1"/>
    <brk id="590" max="16383" man="1"/>
    <brk id="614" max="16383" man="1"/>
    <brk id="619" max="16383" man="1"/>
    <brk id="665" max="16383" man="1"/>
    <brk id="699" max="16383" man="1"/>
    <brk id="723" max="16383" man="1"/>
    <brk id="728" max="16383" man="1"/>
    <brk id="774" max="50" man="1"/>
  </rowBreaks>
  <drawing r:id="rId2"/>
</worksheet>
</file>

<file path=xl/worksheets/sheet6.xml><?xml version="1.0" encoding="utf-8"?>
<worksheet xmlns="http://schemas.openxmlformats.org/spreadsheetml/2006/main" xmlns:r="http://schemas.openxmlformats.org/officeDocument/2006/relationships">
  <dimension ref="A1:BH453"/>
  <sheetViews>
    <sheetView view="pageBreakPreview" topLeftCell="A3" zoomScale="75" zoomScaleNormal="75" zoomScaleSheetLayoutView="75" zoomScalePageLayoutView="30" workbookViewId="0">
      <selection activeCell="H25" sqref="H25:Y25"/>
    </sheetView>
  </sheetViews>
  <sheetFormatPr defaultRowHeight="13.5"/>
  <cols>
    <col min="1" max="2" width="2.25" style="227" customWidth="1"/>
    <col min="3" max="3" width="3.625" style="227" customWidth="1"/>
    <col min="4" max="6" width="2.25" style="227" customWidth="1"/>
    <col min="7" max="7" width="1.625" style="227" customWidth="1"/>
    <col min="8" max="25" width="2.25" style="227" customWidth="1"/>
    <col min="26" max="28" width="2.75" style="227" customWidth="1"/>
    <col min="29" max="34" width="2.25" style="227" customWidth="1"/>
    <col min="35" max="35" width="2.625" style="227" customWidth="1"/>
    <col min="36" max="36" width="3.5" style="227" customWidth="1"/>
    <col min="37" max="46" width="2.625" style="227" customWidth="1"/>
    <col min="47" max="47" width="3.5" style="227" customWidth="1"/>
    <col min="48" max="58" width="2.25" style="227" customWidth="1"/>
    <col min="59" max="59" width="8" style="227" customWidth="1"/>
    <col min="60" max="16384" width="9" style="227"/>
  </cols>
  <sheetData>
    <row r="1" spans="2:51" ht="23.25" customHeight="1">
      <c r="AQ1" s="270"/>
      <c r="AR1" s="270"/>
      <c r="AS1" s="270"/>
      <c r="AT1" s="270"/>
      <c r="AU1" s="270"/>
      <c r="AV1" s="270"/>
      <c r="AW1" s="270"/>
      <c r="AX1" s="2"/>
    </row>
    <row r="2" spans="2:51" ht="21.75" customHeight="1" thickBot="1">
      <c r="AK2" s="271" t="s">
        <v>0</v>
      </c>
      <c r="AL2" s="271"/>
      <c r="AM2" s="271"/>
      <c r="AN2" s="271"/>
      <c r="AO2" s="271"/>
      <c r="AP2" s="271"/>
      <c r="AQ2" s="271"/>
      <c r="AR2" s="271">
        <v>224</v>
      </c>
      <c r="AS2" s="271"/>
      <c r="AT2" s="271"/>
      <c r="AU2" s="271"/>
      <c r="AV2" s="271"/>
      <c r="AW2" s="271"/>
      <c r="AX2" s="271"/>
      <c r="AY2" s="271"/>
    </row>
    <row r="3" spans="2:51" ht="19.5" thickBot="1">
      <c r="B3" s="272" t="s">
        <v>1</v>
      </c>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4"/>
    </row>
    <row r="4" spans="2:51" ht="21" customHeight="1">
      <c r="B4" s="275" t="s">
        <v>2</v>
      </c>
      <c r="C4" s="276"/>
      <c r="D4" s="276"/>
      <c r="E4" s="276"/>
      <c r="F4" s="276"/>
      <c r="G4" s="276"/>
      <c r="H4" s="277" t="s">
        <v>924</v>
      </c>
      <c r="I4" s="278"/>
      <c r="J4" s="278"/>
      <c r="K4" s="278"/>
      <c r="L4" s="278"/>
      <c r="M4" s="278"/>
      <c r="N4" s="278"/>
      <c r="O4" s="278"/>
      <c r="P4" s="278"/>
      <c r="Q4" s="278"/>
      <c r="R4" s="278"/>
      <c r="S4" s="278"/>
      <c r="T4" s="278"/>
      <c r="U4" s="278"/>
      <c r="V4" s="278"/>
      <c r="W4" s="278"/>
      <c r="X4" s="278"/>
      <c r="Y4" s="278"/>
      <c r="Z4" s="279" t="s">
        <v>452</v>
      </c>
      <c r="AA4" s="280"/>
      <c r="AB4" s="280"/>
      <c r="AC4" s="280"/>
      <c r="AD4" s="280"/>
      <c r="AE4" s="281"/>
      <c r="AF4" s="282" t="s">
        <v>336</v>
      </c>
      <c r="AG4" s="280"/>
      <c r="AH4" s="280"/>
      <c r="AI4" s="280"/>
      <c r="AJ4" s="280"/>
      <c r="AK4" s="280"/>
      <c r="AL4" s="280"/>
      <c r="AM4" s="280"/>
      <c r="AN4" s="280"/>
      <c r="AO4" s="280"/>
      <c r="AP4" s="280"/>
      <c r="AQ4" s="281"/>
      <c r="AR4" s="283" t="s">
        <v>6</v>
      </c>
      <c r="AS4" s="282"/>
      <c r="AT4" s="282"/>
      <c r="AU4" s="282"/>
      <c r="AV4" s="282"/>
      <c r="AW4" s="282"/>
      <c r="AX4" s="282"/>
      <c r="AY4" s="284"/>
    </row>
    <row r="5" spans="2:51" ht="28.15" customHeight="1">
      <c r="B5" s="285" t="s">
        <v>7</v>
      </c>
      <c r="C5" s="286"/>
      <c r="D5" s="286"/>
      <c r="E5" s="286"/>
      <c r="F5" s="286"/>
      <c r="G5" s="287"/>
      <c r="H5" s="288" t="s">
        <v>449</v>
      </c>
      <c r="I5" s="289"/>
      <c r="J5" s="289"/>
      <c r="K5" s="289"/>
      <c r="L5" s="289"/>
      <c r="M5" s="289"/>
      <c r="N5" s="289"/>
      <c r="O5" s="289"/>
      <c r="P5" s="289"/>
      <c r="Q5" s="289"/>
      <c r="R5" s="289"/>
      <c r="S5" s="289"/>
      <c r="T5" s="289"/>
      <c r="U5" s="289"/>
      <c r="V5" s="289"/>
      <c r="W5" s="290"/>
      <c r="X5" s="290"/>
      <c r="Y5" s="290"/>
      <c r="Z5" s="291" t="s">
        <v>8</v>
      </c>
      <c r="AA5" s="292"/>
      <c r="AB5" s="292"/>
      <c r="AC5" s="292"/>
      <c r="AD5" s="292"/>
      <c r="AE5" s="293"/>
      <c r="AF5" s="292" t="s">
        <v>923</v>
      </c>
      <c r="AG5" s="292"/>
      <c r="AH5" s="292"/>
      <c r="AI5" s="292"/>
      <c r="AJ5" s="292"/>
      <c r="AK5" s="292"/>
      <c r="AL5" s="292"/>
      <c r="AM5" s="292"/>
      <c r="AN5" s="292"/>
      <c r="AO5" s="292"/>
      <c r="AP5" s="292"/>
      <c r="AQ5" s="293"/>
      <c r="AR5" s="294" t="s">
        <v>1639</v>
      </c>
      <c r="AS5" s="295"/>
      <c r="AT5" s="295"/>
      <c r="AU5" s="295"/>
      <c r="AV5" s="295"/>
      <c r="AW5" s="295"/>
      <c r="AX5" s="295"/>
      <c r="AY5" s="296"/>
    </row>
    <row r="6" spans="2:51" ht="30.75" customHeight="1">
      <c r="B6" s="361" t="s">
        <v>11</v>
      </c>
      <c r="C6" s="362"/>
      <c r="D6" s="362"/>
      <c r="E6" s="362"/>
      <c r="F6" s="362"/>
      <c r="G6" s="362"/>
      <c r="H6" s="363" t="s">
        <v>12</v>
      </c>
      <c r="I6" s="290"/>
      <c r="J6" s="290"/>
      <c r="K6" s="290"/>
      <c r="L6" s="290"/>
      <c r="M6" s="290"/>
      <c r="N6" s="290"/>
      <c r="O6" s="290"/>
      <c r="P6" s="290"/>
      <c r="Q6" s="290"/>
      <c r="R6" s="290"/>
      <c r="S6" s="290"/>
      <c r="T6" s="290"/>
      <c r="U6" s="290"/>
      <c r="V6" s="290"/>
      <c r="W6" s="290"/>
      <c r="X6" s="290"/>
      <c r="Y6" s="290"/>
      <c r="Z6" s="364" t="s">
        <v>13</v>
      </c>
      <c r="AA6" s="365"/>
      <c r="AB6" s="365"/>
      <c r="AC6" s="365"/>
      <c r="AD6" s="365"/>
      <c r="AE6" s="366"/>
      <c r="AF6" s="367" t="s">
        <v>885</v>
      </c>
      <c r="AG6" s="367"/>
      <c r="AH6" s="367"/>
      <c r="AI6" s="367"/>
      <c r="AJ6" s="367"/>
      <c r="AK6" s="367"/>
      <c r="AL6" s="367"/>
      <c r="AM6" s="367"/>
      <c r="AN6" s="367"/>
      <c r="AO6" s="367"/>
      <c r="AP6" s="367"/>
      <c r="AQ6" s="367"/>
      <c r="AR6" s="368"/>
      <c r="AS6" s="368"/>
      <c r="AT6" s="368"/>
      <c r="AU6" s="368"/>
      <c r="AV6" s="368"/>
      <c r="AW6" s="368"/>
      <c r="AX6" s="368"/>
      <c r="AY6" s="369"/>
    </row>
    <row r="7" spans="2:51" ht="18" customHeight="1">
      <c r="B7" s="370" t="s">
        <v>15</v>
      </c>
      <c r="C7" s="371"/>
      <c r="D7" s="371"/>
      <c r="E7" s="371"/>
      <c r="F7" s="371"/>
      <c r="G7" s="371"/>
      <c r="H7" s="925" t="s">
        <v>884</v>
      </c>
      <c r="I7" s="375"/>
      <c r="J7" s="375"/>
      <c r="K7" s="375"/>
      <c r="L7" s="375"/>
      <c r="M7" s="375"/>
      <c r="N7" s="375"/>
      <c r="O7" s="375"/>
      <c r="P7" s="375"/>
      <c r="Q7" s="375"/>
      <c r="R7" s="375"/>
      <c r="S7" s="375"/>
      <c r="T7" s="375"/>
      <c r="U7" s="375"/>
      <c r="V7" s="375"/>
      <c r="W7" s="376"/>
      <c r="X7" s="376"/>
      <c r="Y7" s="376"/>
      <c r="Z7" s="380" t="s">
        <v>454</v>
      </c>
      <c r="AA7" s="368"/>
      <c r="AB7" s="368"/>
      <c r="AC7" s="368"/>
      <c r="AD7" s="368"/>
      <c r="AE7" s="381"/>
      <c r="AF7" s="1411" t="s">
        <v>449</v>
      </c>
      <c r="AG7" s="507"/>
      <c r="AH7" s="507"/>
      <c r="AI7" s="507"/>
      <c r="AJ7" s="507"/>
      <c r="AK7" s="507"/>
      <c r="AL7" s="507"/>
      <c r="AM7" s="507"/>
      <c r="AN7" s="507"/>
      <c r="AO7" s="507"/>
      <c r="AP7" s="507"/>
      <c r="AQ7" s="507"/>
      <c r="AR7" s="507"/>
      <c r="AS7" s="507"/>
      <c r="AT7" s="507"/>
      <c r="AU7" s="507"/>
      <c r="AV7" s="507"/>
      <c r="AW7" s="507"/>
      <c r="AX7" s="507"/>
      <c r="AY7" s="1386"/>
    </row>
    <row r="8" spans="2:51" ht="24" customHeight="1">
      <c r="B8" s="372"/>
      <c r="C8" s="373"/>
      <c r="D8" s="373"/>
      <c r="E8" s="373"/>
      <c r="F8" s="373"/>
      <c r="G8" s="373"/>
      <c r="H8" s="377"/>
      <c r="I8" s="378"/>
      <c r="J8" s="378"/>
      <c r="K8" s="378"/>
      <c r="L8" s="378"/>
      <c r="M8" s="378"/>
      <c r="N8" s="378"/>
      <c r="O8" s="378"/>
      <c r="P8" s="378"/>
      <c r="Q8" s="378"/>
      <c r="R8" s="378"/>
      <c r="S8" s="378"/>
      <c r="T8" s="378"/>
      <c r="U8" s="378"/>
      <c r="V8" s="378"/>
      <c r="W8" s="379"/>
      <c r="X8" s="379"/>
      <c r="Y8" s="379"/>
      <c r="Z8" s="382"/>
      <c r="AA8" s="368"/>
      <c r="AB8" s="368"/>
      <c r="AC8" s="368"/>
      <c r="AD8" s="368"/>
      <c r="AE8" s="381"/>
      <c r="AF8" s="509"/>
      <c r="AG8" s="510"/>
      <c r="AH8" s="510"/>
      <c r="AI8" s="510"/>
      <c r="AJ8" s="510"/>
      <c r="AK8" s="510"/>
      <c r="AL8" s="510"/>
      <c r="AM8" s="510"/>
      <c r="AN8" s="510"/>
      <c r="AO8" s="510"/>
      <c r="AP8" s="510"/>
      <c r="AQ8" s="510"/>
      <c r="AR8" s="510"/>
      <c r="AS8" s="510"/>
      <c r="AT8" s="510"/>
      <c r="AU8" s="510"/>
      <c r="AV8" s="510"/>
      <c r="AW8" s="510"/>
      <c r="AX8" s="510"/>
      <c r="AY8" s="1387"/>
    </row>
    <row r="9" spans="2:51" ht="103.7" customHeight="1">
      <c r="B9" s="298" t="s">
        <v>18</v>
      </c>
      <c r="C9" s="299"/>
      <c r="D9" s="299"/>
      <c r="E9" s="299"/>
      <c r="F9" s="299"/>
      <c r="G9" s="299"/>
      <c r="H9" s="1470" t="s">
        <v>922</v>
      </c>
      <c r="I9" s="1471"/>
      <c r="J9" s="1471"/>
      <c r="K9" s="1471"/>
      <c r="L9" s="1471"/>
      <c r="M9" s="1471"/>
      <c r="N9" s="1471"/>
      <c r="O9" s="1471"/>
      <c r="P9" s="1471"/>
      <c r="Q9" s="1471"/>
      <c r="R9" s="1471"/>
      <c r="S9" s="1471"/>
      <c r="T9" s="1471"/>
      <c r="U9" s="1471"/>
      <c r="V9" s="1471"/>
      <c r="W9" s="1471"/>
      <c r="X9" s="1471"/>
      <c r="Y9" s="1471"/>
      <c r="Z9" s="1471"/>
      <c r="AA9" s="1471"/>
      <c r="AB9" s="1471"/>
      <c r="AC9" s="1471"/>
      <c r="AD9" s="1471"/>
      <c r="AE9" s="1471"/>
      <c r="AF9" s="1471"/>
      <c r="AG9" s="1471"/>
      <c r="AH9" s="1471"/>
      <c r="AI9" s="1471"/>
      <c r="AJ9" s="1471"/>
      <c r="AK9" s="1471"/>
      <c r="AL9" s="1471"/>
      <c r="AM9" s="1471"/>
      <c r="AN9" s="1471"/>
      <c r="AO9" s="1471"/>
      <c r="AP9" s="1471"/>
      <c r="AQ9" s="1471"/>
      <c r="AR9" s="1471"/>
      <c r="AS9" s="1471"/>
      <c r="AT9" s="1471"/>
      <c r="AU9" s="1471"/>
      <c r="AV9" s="1471"/>
      <c r="AW9" s="1471"/>
      <c r="AX9" s="1471"/>
      <c r="AY9" s="1472"/>
    </row>
    <row r="10" spans="2:51" ht="137.25" customHeight="1">
      <c r="B10" s="298" t="s">
        <v>20</v>
      </c>
      <c r="C10" s="299"/>
      <c r="D10" s="299"/>
      <c r="E10" s="299"/>
      <c r="F10" s="299"/>
      <c r="G10" s="299"/>
      <c r="H10" s="1473" t="s">
        <v>921</v>
      </c>
      <c r="I10" s="1474"/>
      <c r="J10" s="1474"/>
      <c r="K10" s="1474"/>
      <c r="L10" s="1474"/>
      <c r="M10" s="1474"/>
      <c r="N10" s="1474"/>
      <c r="O10" s="1474"/>
      <c r="P10" s="1474"/>
      <c r="Q10" s="1474"/>
      <c r="R10" s="1474"/>
      <c r="S10" s="1474"/>
      <c r="T10" s="1474"/>
      <c r="U10" s="1474"/>
      <c r="V10" s="1474"/>
      <c r="W10" s="1474"/>
      <c r="X10" s="1474"/>
      <c r="Y10" s="1474"/>
      <c r="Z10" s="1474"/>
      <c r="AA10" s="1474"/>
      <c r="AB10" s="1474"/>
      <c r="AC10" s="1474"/>
      <c r="AD10" s="1474"/>
      <c r="AE10" s="1474"/>
      <c r="AF10" s="1474"/>
      <c r="AG10" s="1474"/>
      <c r="AH10" s="1474"/>
      <c r="AI10" s="1474"/>
      <c r="AJ10" s="1474"/>
      <c r="AK10" s="1474"/>
      <c r="AL10" s="1474"/>
      <c r="AM10" s="1474"/>
      <c r="AN10" s="1474"/>
      <c r="AO10" s="1474"/>
      <c r="AP10" s="1474"/>
      <c r="AQ10" s="1474"/>
      <c r="AR10" s="1474"/>
      <c r="AS10" s="1474"/>
      <c r="AT10" s="1474"/>
      <c r="AU10" s="1474"/>
      <c r="AV10" s="1474"/>
      <c r="AW10" s="1474"/>
      <c r="AX10" s="1474"/>
      <c r="AY10" s="1475"/>
    </row>
    <row r="11" spans="2:51" ht="29.25" customHeight="1">
      <c r="B11" s="298" t="s">
        <v>22</v>
      </c>
      <c r="C11" s="299"/>
      <c r="D11" s="299"/>
      <c r="E11" s="299"/>
      <c r="F11" s="299"/>
      <c r="G11" s="303"/>
      <c r="H11" s="304" t="s">
        <v>268</v>
      </c>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305"/>
      <c r="AW11" s="305"/>
      <c r="AX11" s="305"/>
      <c r="AY11" s="306"/>
    </row>
    <row r="12" spans="2:51" ht="21" customHeight="1">
      <c r="B12" s="391" t="s">
        <v>24</v>
      </c>
      <c r="C12" s="392"/>
      <c r="D12" s="392"/>
      <c r="E12" s="392"/>
      <c r="F12" s="392"/>
      <c r="G12" s="393"/>
      <c r="H12" s="400"/>
      <c r="I12" s="401"/>
      <c r="J12" s="401"/>
      <c r="K12" s="401"/>
      <c r="L12" s="401"/>
      <c r="M12" s="401"/>
      <c r="N12" s="401"/>
      <c r="O12" s="401"/>
      <c r="P12" s="401"/>
      <c r="Q12" s="402" t="s">
        <v>25</v>
      </c>
      <c r="R12" s="403"/>
      <c r="S12" s="403"/>
      <c r="T12" s="403"/>
      <c r="U12" s="403"/>
      <c r="V12" s="403"/>
      <c r="W12" s="404"/>
      <c r="X12" s="402" t="s">
        <v>26</v>
      </c>
      <c r="Y12" s="403"/>
      <c r="Z12" s="403"/>
      <c r="AA12" s="403"/>
      <c r="AB12" s="403"/>
      <c r="AC12" s="403"/>
      <c r="AD12" s="404"/>
      <c r="AE12" s="402" t="s">
        <v>27</v>
      </c>
      <c r="AF12" s="403"/>
      <c r="AG12" s="403"/>
      <c r="AH12" s="403"/>
      <c r="AI12" s="403"/>
      <c r="AJ12" s="403"/>
      <c r="AK12" s="404"/>
      <c r="AL12" s="402" t="s">
        <v>28</v>
      </c>
      <c r="AM12" s="403"/>
      <c r="AN12" s="403"/>
      <c r="AO12" s="403"/>
      <c r="AP12" s="403"/>
      <c r="AQ12" s="403"/>
      <c r="AR12" s="404"/>
      <c r="AS12" s="402" t="s">
        <v>29</v>
      </c>
      <c r="AT12" s="403"/>
      <c r="AU12" s="403"/>
      <c r="AV12" s="403"/>
      <c r="AW12" s="403"/>
      <c r="AX12" s="403"/>
      <c r="AY12" s="426"/>
    </row>
    <row r="13" spans="2:51" ht="21" customHeight="1">
      <c r="B13" s="394"/>
      <c r="C13" s="395"/>
      <c r="D13" s="395"/>
      <c r="E13" s="395"/>
      <c r="F13" s="395"/>
      <c r="G13" s="396"/>
      <c r="H13" s="413" t="s">
        <v>30</v>
      </c>
      <c r="I13" s="414"/>
      <c r="J13" s="427" t="s">
        <v>31</v>
      </c>
      <c r="K13" s="428"/>
      <c r="L13" s="428"/>
      <c r="M13" s="428"/>
      <c r="N13" s="428"/>
      <c r="O13" s="428"/>
      <c r="P13" s="429"/>
      <c r="Q13" s="430">
        <v>87</v>
      </c>
      <c r="R13" s="430"/>
      <c r="S13" s="430"/>
      <c r="T13" s="430"/>
      <c r="U13" s="430"/>
      <c r="V13" s="430"/>
      <c r="W13" s="430"/>
      <c r="X13" s="430">
        <v>21</v>
      </c>
      <c r="Y13" s="430"/>
      <c r="Z13" s="430"/>
      <c r="AA13" s="430"/>
      <c r="AB13" s="430"/>
      <c r="AC13" s="430"/>
      <c r="AD13" s="430"/>
      <c r="AE13" s="430">
        <v>49</v>
      </c>
      <c r="AF13" s="430"/>
      <c r="AG13" s="430"/>
      <c r="AH13" s="430"/>
      <c r="AI13" s="430"/>
      <c r="AJ13" s="430"/>
      <c r="AK13" s="430"/>
      <c r="AL13" s="1476">
        <v>14</v>
      </c>
      <c r="AM13" s="1476"/>
      <c r="AN13" s="1476"/>
      <c r="AO13" s="1476"/>
      <c r="AP13" s="1476"/>
      <c r="AQ13" s="1476"/>
      <c r="AR13" s="1476"/>
      <c r="AS13" s="430">
        <v>14</v>
      </c>
      <c r="AT13" s="430"/>
      <c r="AU13" s="430"/>
      <c r="AV13" s="430"/>
      <c r="AW13" s="430"/>
      <c r="AX13" s="430"/>
      <c r="AY13" s="431"/>
    </row>
    <row r="14" spans="2:51" ht="21" customHeight="1">
      <c r="B14" s="394"/>
      <c r="C14" s="395"/>
      <c r="D14" s="395"/>
      <c r="E14" s="395"/>
      <c r="F14" s="395"/>
      <c r="G14" s="396"/>
      <c r="H14" s="415"/>
      <c r="I14" s="416"/>
      <c r="J14" s="409" t="s">
        <v>32</v>
      </c>
      <c r="K14" s="410"/>
      <c r="L14" s="410"/>
      <c r="M14" s="410"/>
      <c r="N14" s="410"/>
      <c r="O14" s="410"/>
      <c r="P14" s="411"/>
      <c r="Q14" s="791" t="s">
        <v>322</v>
      </c>
      <c r="R14" s="405"/>
      <c r="S14" s="405"/>
      <c r="T14" s="405"/>
      <c r="U14" s="405"/>
      <c r="V14" s="405"/>
      <c r="W14" s="405"/>
      <c r="X14" s="791" t="s">
        <v>322</v>
      </c>
      <c r="Y14" s="405"/>
      <c r="Z14" s="405"/>
      <c r="AA14" s="405"/>
      <c r="AB14" s="405"/>
      <c r="AC14" s="405"/>
      <c r="AD14" s="405"/>
      <c r="AE14" s="791" t="s">
        <v>322</v>
      </c>
      <c r="AF14" s="405"/>
      <c r="AG14" s="405"/>
      <c r="AH14" s="405"/>
      <c r="AI14" s="405"/>
      <c r="AJ14" s="405"/>
      <c r="AK14" s="405"/>
      <c r="AL14" s="1477" t="s">
        <v>322</v>
      </c>
      <c r="AM14" s="1477"/>
      <c r="AN14" s="1477"/>
      <c r="AO14" s="1477"/>
      <c r="AP14" s="1477"/>
      <c r="AQ14" s="1477"/>
      <c r="AR14" s="1477"/>
      <c r="AS14" s="432"/>
      <c r="AT14" s="432"/>
      <c r="AU14" s="432"/>
      <c r="AV14" s="432"/>
      <c r="AW14" s="432"/>
      <c r="AX14" s="432"/>
      <c r="AY14" s="433"/>
    </row>
    <row r="15" spans="2:51" ht="24.75" customHeight="1">
      <c r="B15" s="394"/>
      <c r="C15" s="395"/>
      <c r="D15" s="395"/>
      <c r="E15" s="395"/>
      <c r="F15" s="395"/>
      <c r="G15" s="396"/>
      <c r="H15" s="415"/>
      <c r="I15" s="416"/>
      <c r="J15" s="409" t="s">
        <v>34</v>
      </c>
      <c r="K15" s="410"/>
      <c r="L15" s="410"/>
      <c r="M15" s="410"/>
      <c r="N15" s="410"/>
      <c r="O15" s="410"/>
      <c r="P15" s="411"/>
      <c r="Q15" s="791" t="s">
        <v>322</v>
      </c>
      <c r="R15" s="405"/>
      <c r="S15" s="405"/>
      <c r="T15" s="405"/>
      <c r="U15" s="405"/>
      <c r="V15" s="405"/>
      <c r="W15" s="405"/>
      <c r="X15" s="791" t="s">
        <v>322</v>
      </c>
      <c r="Y15" s="405"/>
      <c r="Z15" s="405"/>
      <c r="AA15" s="405"/>
      <c r="AB15" s="405"/>
      <c r="AC15" s="405"/>
      <c r="AD15" s="405"/>
      <c r="AE15" s="791" t="s">
        <v>322</v>
      </c>
      <c r="AF15" s="405"/>
      <c r="AG15" s="405"/>
      <c r="AH15" s="405"/>
      <c r="AI15" s="405"/>
      <c r="AJ15" s="405"/>
      <c r="AK15" s="405"/>
      <c r="AL15" s="1477" t="s">
        <v>322</v>
      </c>
      <c r="AM15" s="1477"/>
      <c r="AN15" s="1477"/>
      <c r="AO15" s="1477"/>
      <c r="AP15" s="1477"/>
      <c r="AQ15" s="1477"/>
      <c r="AR15" s="1477"/>
      <c r="AS15" s="432"/>
      <c r="AT15" s="432"/>
      <c r="AU15" s="432"/>
      <c r="AV15" s="432"/>
      <c r="AW15" s="432"/>
      <c r="AX15" s="432"/>
      <c r="AY15" s="433"/>
    </row>
    <row r="16" spans="2:51" ht="24.75" customHeight="1">
      <c r="B16" s="394"/>
      <c r="C16" s="395"/>
      <c r="D16" s="395"/>
      <c r="E16" s="395"/>
      <c r="F16" s="395"/>
      <c r="G16" s="396"/>
      <c r="H16" s="417"/>
      <c r="I16" s="418"/>
      <c r="J16" s="406" t="s">
        <v>35</v>
      </c>
      <c r="K16" s="407"/>
      <c r="L16" s="407"/>
      <c r="M16" s="407"/>
      <c r="N16" s="407"/>
      <c r="O16" s="407"/>
      <c r="P16" s="408"/>
      <c r="Q16" s="412">
        <v>87</v>
      </c>
      <c r="R16" s="412"/>
      <c r="S16" s="412"/>
      <c r="T16" s="412"/>
      <c r="U16" s="412"/>
      <c r="V16" s="412"/>
      <c r="W16" s="412"/>
      <c r="X16" s="412">
        <v>21</v>
      </c>
      <c r="Y16" s="412"/>
      <c r="Z16" s="412"/>
      <c r="AA16" s="412"/>
      <c r="AB16" s="412"/>
      <c r="AC16" s="412"/>
      <c r="AD16" s="412"/>
      <c r="AE16" s="412">
        <v>49</v>
      </c>
      <c r="AF16" s="412"/>
      <c r="AG16" s="412"/>
      <c r="AH16" s="412"/>
      <c r="AI16" s="412"/>
      <c r="AJ16" s="412"/>
      <c r="AK16" s="412"/>
      <c r="AL16" s="1478">
        <v>14</v>
      </c>
      <c r="AM16" s="1478"/>
      <c r="AN16" s="1478"/>
      <c r="AO16" s="1478"/>
      <c r="AP16" s="1478"/>
      <c r="AQ16" s="1478"/>
      <c r="AR16" s="1478"/>
      <c r="AS16" s="412">
        <v>14</v>
      </c>
      <c r="AT16" s="412"/>
      <c r="AU16" s="412"/>
      <c r="AV16" s="412"/>
      <c r="AW16" s="412"/>
      <c r="AX16" s="412"/>
      <c r="AY16" s="412"/>
    </row>
    <row r="17" spans="2:51" ht="24.75" customHeight="1">
      <c r="B17" s="394"/>
      <c r="C17" s="395"/>
      <c r="D17" s="395"/>
      <c r="E17" s="395"/>
      <c r="F17" s="395"/>
      <c r="G17" s="396"/>
      <c r="H17" s="419" t="s">
        <v>36</v>
      </c>
      <c r="I17" s="420"/>
      <c r="J17" s="420"/>
      <c r="K17" s="420"/>
      <c r="L17" s="420"/>
      <c r="M17" s="420"/>
      <c r="N17" s="420"/>
      <c r="O17" s="420"/>
      <c r="P17" s="420"/>
      <c r="Q17" s="421">
        <v>99</v>
      </c>
      <c r="R17" s="421"/>
      <c r="S17" s="421"/>
      <c r="T17" s="421"/>
      <c r="U17" s="421"/>
      <c r="V17" s="421"/>
      <c r="W17" s="421"/>
      <c r="X17" s="421">
        <v>8</v>
      </c>
      <c r="Y17" s="421"/>
      <c r="Z17" s="421"/>
      <c r="AA17" s="421"/>
      <c r="AB17" s="421"/>
      <c r="AC17" s="421"/>
      <c r="AD17" s="421"/>
      <c r="AE17" s="421">
        <v>31</v>
      </c>
      <c r="AF17" s="421"/>
      <c r="AG17" s="421"/>
      <c r="AH17" s="421"/>
      <c r="AI17" s="421"/>
      <c r="AJ17" s="421"/>
      <c r="AK17" s="421"/>
      <c r="AL17" s="389"/>
      <c r="AM17" s="389"/>
      <c r="AN17" s="389"/>
      <c r="AO17" s="389"/>
      <c r="AP17" s="389"/>
      <c r="AQ17" s="389"/>
      <c r="AR17" s="389"/>
      <c r="AS17" s="389"/>
      <c r="AT17" s="389"/>
      <c r="AU17" s="389"/>
      <c r="AV17" s="389"/>
      <c r="AW17" s="389"/>
      <c r="AX17" s="389"/>
      <c r="AY17" s="390"/>
    </row>
    <row r="18" spans="2:51" ht="24.75" customHeight="1">
      <c r="B18" s="397"/>
      <c r="C18" s="398"/>
      <c r="D18" s="398"/>
      <c r="E18" s="398"/>
      <c r="F18" s="398"/>
      <c r="G18" s="399"/>
      <c r="H18" s="419" t="s">
        <v>37</v>
      </c>
      <c r="I18" s="420"/>
      <c r="J18" s="420"/>
      <c r="K18" s="420"/>
      <c r="L18" s="420"/>
      <c r="M18" s="420"/>
      <c r="N18" s="420"/>
      <c r="O18" s="420"/>
      <c r="P18" s="420"/>
      <c r="Q18" s="1064">
        <f>Q17/Q16</f>
        <v>1.1379310344827587</v>
      </c>
      <c r="R18" s="1064"/>
      <c r="S18" s="1064"/>
      <c r="T18" s="1064"/>
      <c r="U18" s="1064"/>
      <c r="V18" s="1064"/>
      <c r="W18" s="1064"/>
      <c r="X18" s="1064">
        <f>X17/X16</f>
        <v>0.38095238095238093</v>
      </c>
      <c r="Y18" s="1064"/>
      <c r="Z18" s="1064"/>
      <c r="AA18" s="1064"/>
      <c r="AB18" s="1064"/>
      <c r="AC18" s="1064"/>
      <c r="AD18" s="1064"/>
      <c r="AE18" s="1064">
        <f>AE17/AE16</f>
        <v>0.63265306122448983</v>
      </c>
      <c r="AF18" s="1064"/>
      <c r="AG18" s="1064"/>
      <c r="AH18" s="1064"/>
      <c r="AI18" s="1064"/>
      <c r="AJ18" s="1064"/>
      <c r="AK18" s="1064"/>
      <c r="AL18" s="389"/>
      <c r="AM18" s="389"/>
      <c r="AN18" s="389"/>
      <c r="AO18" s="389"/>
      <c r="AP18" s="389"/>
      <c r="AQ18" s="389"/>
      <c r="AR18" s="389"/>
      <c r="AS18" s="389"/>
      <c r="AT18" s="389"/>
      <c r="AU18" s="389"/>
      <c r="AV18" s="389"/>
      <c r="AW18" s="389"/>
      <c r="AX18" s="389"/>
      <c r="AY18" s="390"/>
    </row>
    <row r="19" spans="2:51" ht="31.7" customHeight="1">
      <c r="B19" s="450" t="s">
        <v>38</v>
      </c>
      <c r="C19" s="451"/>
      <c r="D19" s="451"/>
      <c r="E19" s="451"/>
      <c r="F19" s="451"/>
      <c r="G19" s="452"/>
      <c r="H19" s="422" t="s">
        <v>39</v>
      </c>
      <c r="I19" s="403"/>
      <c r="J19" s="403"/>
      <c r="K19" s="403"/>
      <c r="L19" s="403"/>
      <c r="M19" s="403"/>
      <c r="N19" s="403"/>
      <c r="O19" s="403"/>
      <c r="P19" s="403"/>
      <c r="Q19" s="403"/>
      <c r="R19" s="403"/>
      <c r="S19" s="403"/>
      <c r="T19" s="403"/>
      <c r="U19" s="403"/>
      <c r="V19" s="403"/>
      <c r="W19" s="403"/>
      <c r="X19" s="403"/>
      <c r="Y19" s="404"/>
      <c r="Z19" s="446"/>
      <c r="AA19" s="447"/>
      <c r="AB19" s="448"/>
      <c r="AC19" s="402" t="s">
        <v>40</v>
      </c>
      <c r="AD19" s="403"/>
      <c r="AE19" s="404"/>
      <c r="AF19" s="449" t="s">
        <v>25</v>
      </c>
      <c r="AG19" s="449"/>
      <c r="AH19" s="449"/>
      <c r="AI19" s="449"/>
      <c r="AJ19" s="449"/>
      <c r="AK19" s="449" t="s">
        <v>26</v>
      </c>
      <c r="AL19" s="449"/>
      <c r="AM19" s="449"/>
      <c r="AN19" s="449"/>
      <c r="AO19" s="449"/>
      <c r="AP19" s="449" t="s">
        <v>27</v>
      </c>
      <c r="AQ19" s="449"/>
      <c r="AR19" s="449"/>
      <c r="AS19" s="449"/>
      <c r="AT19" s="449"/>
      <c r="AU19" s="297" t="s">
        <v>920</v>
      </c>
      <c r="AV19" s="449"/>
      <c r="AW19" s="449"/>
      <c r="AX19" s="449"/>
      <c r="AY19" s="458"/>
    </row>
    <row r="20" spans="2:51" ht="32.25" customHeight="1">
      <c r="B20" s="453"/>
      <c r="C20" s="451"/>
      <c r="D20" s="451"/>
      <c r="E20" s="451"/>
      <c r="F20" s="451"/>
      <c r="G20" s="452"/>
      <c r="H20" s="1481" t="s">
        <v>919</v>
      </c>
      <c r="I20" s="956"/>
      <c r="J20" s="956"/>
      <c r="K20" s="956"/>
      <c r="L20" s="956"/>
      <c r="M20" s="956"/>
      <c r="N20" s="956"/>
      <c r="O20" s="956"/>
      <c r="P20" s="956"/>
      <c r="Q20" s="956"/>
      <c r="R20" s="956"/>
      <c r="S20" s="956"/>
      <c r="T20" s="956"/>
      <c r="U20" s="956"/>
      <c r="V20" s="956"/>
      <c r="W20" s="956"/>
      <c r="X20" s="956"/>
      <c r="Y20" s="1482"/>
      <c r="Z20" s="465" t="s">
        <v>43</v>
      </c>
      <c r="AA20" s="466"/>
      <c r="AB20" s="467"/>
      <c r="AC20" s="932" t="s">
        <v>918</v>
      </c>
      <c r="AD20" s="468"/>
      <c r="AE20" s="468"/>
      <c r="AF20" s="470">
        <v>26</v>
      </c>
      <c r="AG20" s="470"/>
      <c r="AH20" s="470"/>
      <c r="AI20" s="470"/>
      <c r="AJ20" s="470"/>
      <c r="AK20" s="470">
        <v>33</v>
      </c>
      <c r="AL20" s="470"/>
      <c r="AM20" s="470"/>
      <c r="AN20" s="470"/>
      <c r="AO20" s="470"/>
      <c r="AP20" s="470">
        <v>8</v>
      </c>
      <c r="AQ20" s="470"/>
      <c r="AR20" s="470"/>
      <c r="AS20" s="470"/>
      <c r="AT20" s="470"/>
      <c r="AU20" s="470">
        <v>30</v>
      </c>
      <c r="AV20" s="470"/>
      <c r="AW20" s="470"/>
      <c r="AX20" s="470"/>
      <c r="AY20" s="471"/>
    </row>
    <row r="21" spans="2:51" ht="32.25" customHeight="1">
      <c r="B21" s="454"/>
      <c r="C21" s="455"/>
      <c r="D21" s="455"/>
      <c r="E21" s="455"/>
      <c r="F21" s="455"/>
      <c r="G21" s="456"/>
      <c r="H21" s="566"/>
      <c r="I21" s="567"/>
      <c r="J21" s="567"/>
      <c r="K21" s="567"/>
      <c r="L21" s="567"/>
      <c r="M21" s="567"/>
      <c r="N21" s="567"/>
      <c r="O21" s="567"/>
      <c r="P21" s="567"/>
      <c r="Q21" s="567"/>
      <c r="R21" s="567"/>
      <c r="S21" s="567"/>
      <c r="T21" s="567"/>
      <c r="U21" s="567"/>
      <c r="V21" s="567"/>
      <c r="W21" s="567"/>
      <c r="X21" s="567"/>
      <c r="Y21" s="569"/>
      <c r="Z21" s="402" t="s">
        <v>45</v>
      </c>
      <c r="AA21" s="403"/>
      <c r="AB21" s="404"/>
      <c r="AC21" s="435" t="s">
        <v>46</v>
      </c>
      <c r="AD21" s="435"/>
      <c r="AE21" s="435"/>
      <c r="AF21" s="1479">
        <f>26/30*100</f>
        <v>86.666666666666671</v>
      </c>
      <c r="AG21" s="1480"/>
      <c r="AH21" s="1480"/>
      <c r="AI21" s="1480"/>
      <c r="AJ21" s="1480"/>
      <c r="AK21" s="1479">
        <f>33/30*100</f>
        <v>110.00000000000001</v>
      </c>
      <c r="AL21" s="1480"/>
      <c r="AM21" s="1480"/>
      <c r="AN21" s="1480"/>
      <c r="AO21" s="1480"/>
      <c r="AP21" s="1479">
        <f>8/30*100</f>
        <v>26.666666666666668</v>
      </c>
      <c r="AQ21" s="1480"/>
      <c r="AR21" s="1480"/>
      <c r="AS21" s="1480"/>
      <c r="AT21" s="1480"/>
      <c r="AU21" s="472"/>
      <c r="AV21" s="472"/>
      <c r="AW21" s="472"/>
      <c r="AX21" s="472"/>
      <c r="AY21" s="473"/>
    </row>
    <row r="22" spans="2:51" ht="31.7" customHeight="1">
      <c r="B22" s="512" t="s">
        <v>47</v>
      </c>
      <c r="C22" s="513"/>
      <c r="D22" s="513"/>
      <c r="E22" s="513"/>
      <c r="F22" s="513"/>
      <c r="G22" s="514"/>
      <c r="H22" s="422" t="s">
        <v>48</v>
      </c>
      <c r="I22" s="403"/>
      <c r="J22" s="403"/>
      <c r="K22" s="403"/>
      <c r="L22" s="403"/>
      <c r="M22" s="403"/>
      <c r="N22" s="403"/>
      <c r="O22" s="403"/>
      <c r="P22" s="403"/>
      <c r="Q22" s="403"/>
      <c r="R22" s="403"/>
      <c r="S22" s="403"/>
      <c r="T22" s="403"/>
      <c r="U22" s="403"/>
      <c r="V22" s="403"/>
      <c r="W22" s="403"/>
      <c r="X22" s="403"/>
      <c r="Y22" s="404"/>
      <c r="Z22" s="446"/>
      <c r="AA22" s="447"/>
      <c r="AB22" s="448"/>
      <c r="AC22" s="402" t="s">
        <v>40</v>
      </c>
      <c r="AD22" s="403"/>
      <c r="AE22" s="404"/>
      <c r="AF22" s="449" t="s">
        <v>25</v>
      </c>
      <c r="AG22" s="449"/>
      <c r="AH22" s="449"/>
      <c r="AI22" s="449"/>
      <c r="AJ22" s="449"/>
      <c r="AK22" s="449" t="s">
        <v>26</v>
      </c>
      <c r="AL22" s="449"/>
      <c r="AM22" s="449"/>
      <c r="AN22" s="449"/>
      <c r="AO22" s="449"/>
      <c r="AP22" s="449" t="s">
        <v>27</v>
      </c>
      <c r="AQ22" s="449"/>
      <c r="AR22" s="449"/>
      <c r="AS22" s="449"/>
      <c r="AT22" s="449"/>
      <c r="AU22" s="423" t="s">
        <v>49</v>
      </c>
      <c r="AV22" s="424"/>
      <c r="AW22" s="424"/>
      <c r="AX22" s="424"/>
      <c r="AY22" s="425"/>
    </row>
    <row r="23" spans="2:51" ht="39.950000000000003" customHeight="1">
      <c r="B23" s="313"/>
      <c r="C23" s="314"/>
      <c r="D23" s="314"/>
      <c r="E23" s="314"/>
      <c r="F23" s="314"/>
      <c r="G23" s="315"/>
      <c r="H23" s="1483" t="s">
        <v>917</v>
      </c>
      <c r="I23" s="727"/>
      <c r="J23" s="727"/>
      <c r="K23" s="727"/>
      <c r="L23" s="727"/>
      <c r="M23" s="727"/>
      <c r="N23" s="727"/>
      <c r="O23" s="727"/>
      <c r="P23" s="727"/>
      <c r="Q23" s="727"/>
      <c r="R23" s="727"/>
      <c r="S23" s="727"/>
      <c r="T23" s="727"/>
      <c r="U23" s="727"/>
      <c r="V23" s="727"/>
      <c r="W23" s="727"/>
      <c r="X23" s="727"/>
      <c r="Y23" s="1484"/>
      <c r="Z23" s="500" t="s">
        <v>51</v>
      </c>
      <c r="AA23" s="501"/>
      <c r="AB23" s="502"/>
      <c r="AC23" s="895" t="s">
        <v>52</v>
      </c>
      <c r="AD23" s="834"/>
      <c r="AE23" s="896"/>
      <c r="AF23" s="435">
        <v>2</v>
      </c>
      <c r="AG23" s="435"/>
      <c r="AH23" s="435"/>
      <c r="AI23" s="435"/>
      <c r="AJ23" s="435"/>
      <c r="AK23" s="435">
        <v>2</v>
      </c>
      <c r="AL23" s="435"/>
      <c r="AM23" s="435"/>
      <c r="AN23" s="435"/>
      <c r="AO23" s="435"/>
      <c r="AP23" s="435">
        <v>4</v>
      </c>
      <c r="AQ23" s="435"/>
      <c r="AR23" s="435"/>
      <c r="AS23" s="435"/>
      <c r="AT23" s="435"/>
      <c r="AU23" s="518" t="s">
        <v>430</v>
      </c>
      <c r="AV23" s="519"/>
      <c r="AW23" s="519"/>
      <c r="AX23" s="519"/>
      <c r="AY23" s="520"/>
    </row>
    <row r="24" spans="2:51" ht="26.85" customHeight="1">
      <c r="B24" s="515"/>
      <c r="C24" s="516"/>
      <c r="D24" s="516"/>
      <c r="E24" s="516"/>
      <c r="F24" s="516"/>
      <c r="G24" s="517"/>
      <c r="H24" s="1485"/>
      <c r="I24" s="953"/>
      <c r="J24" s="953"/>
      <c r="K24" s="953"/>
      <c r="L24" s="953"/>
      <c r="M24" s="953"/>
      <c r="N24" s="953"/>
      <c r="O24" s="953"/>
      <c r="P24" s="953"/>
      <c r="Q24" s="953"/>
      <c r="R24" s="953"/>
      <c r="S24" s="953"/>
      <c r="T24" s="953"/>
      <c r="U24" s="953"/>
      <c r="V24" s="953"/>
      <c r="W24" s="953"/>
      <c r="X24" s="953"/>
      <c r="Y24" s="1486"/>
      <c r="Z24" s="503"/>
      <c r="AA24" s="504"/>
      <c r="AB24" s="505"/>
      <c r="AC24" s="897"/>
      <c r="AD24" s="836"/>
      <c r="AE24" s="898"/>
      <c r="AF24" s="1254" t="s">
        <v>916</v>
      </c>
      <c r="AG24" s="1255"/>
      <c r="AH24" s="1255"/>
      <c r="AI24" s="1255"/>
      <c r="AJ24" s="1256"/>
      <c r="AK24" s="1254" t="s">
        <v>1656</v>
      </c>
      <c r="AL24" s="1255"/>
      <c r="AM24" s="1255"/>
      <c r="AN24" s="1255"/>
      <c r="AO24" s="1256"/>
      <c r="AP24" s="1254" t="s">
        <v>1655</v>
      </c>
      <c r="AQ24" s="1255"/>
      <c r="AR24" s="1255"/>
      <c r="AS24" s="1255"/>
      <c r="AT24" s="1256"/>
      <c r="AU24" s="521" t="s">
        <v>1654</v>
      </c>
      <c r="AV24" s="522"/>
      <c r="AW24" s="522"/>
      <c r="AX24" s="522"/>
      <c r="AY24" s="524"/>
    </row>
    <row r="25" spans="2:51" ht="88.5" customHeight="1">
      <c r="B25" s="512" t="s">
        <v>55</v>
      </c>
      <c r="C25" s="525"/>
      <c r="D25" s="525"/>
      <c r="E25" s="525"/>
      <c r="F25" s="525"/>
      <c r="G25" s="525"/>
      <c r="H25" s="526" t="s">
        <v>915</v>
      </c>
      <c r="I25" s="527"/>
      <c r="J25" s="527"/>
      <c r="K25" s="527"/>
      <c r="L25" s="527"/>
      <c r="M25" s="527"/>
      <c r="N25" s="527"/>
      <c r="O25" s="527"/>
      <c r="P25" s="527"/>
      <c r="Q25" s="527"/>
      <c r="R25" s="527"/>
      <c r="S25" s="527"/>
      <c r="T25" s="527"/>
      <c r="U25" s="527"/>
      <c r="V25" s="527"/>
      <c r="W25" s="527"/>
      <c r="X25" s="527"/>
      <c r="Y25" s="527"/>
      <c r="Z25" s="528" t="s">
        <v>57</v>
      </c>
      <c r="AA25" s="529"/>
      <c r="AB25" s="530"/>
      <c r="AC25" s="1138" t="s">
        <v>914</v>
      </c>
      <c r="AD25" s="327"/>
      <c r="AE25" s="327"/>
      <c r="AF25" s="327"/>
      <c r="AG25" s="327"/>
      <c r="AH25" s="327"/>
      <c r="AI25" s="327"/>
      <c r="AJ25" s="327"/>
      <c r="AK25" s="327"/>
      <c r="AL25" s="327"/>
      <c r="AM25" s="327"/>
      <c r="AN25" s="327"/>
      <c r="AO25" s="327"/>
      <c r="AP25" s="327"/>
      <c r="AQ25" s="327"/>
      <c r="AR25" s="327"/>
      <c r="AS25" s="327"/>
      <c r="AT25" s="327"/>
      <c r="AU25" s="327"/>
      <c r="AV25" s="327"/>
      <c r="AW25" s="327"/>
      <c r="AX25" s="327"/>
      <c r="AY25" s="1494"/>
    </row>
    <row r="26" spans="2:51" ht="23.1" customHeight="1">
      <c r="B26" s="546" t="s">
        <v>59</v>
      </c>
      <c r="C26" s="547"/>
      <c r="D26" s="493" t="s">
        <v>60</v>
      </c>
      <c r="E26" s="494"/>
      <c r="F26" s="494"/>
      <c r="G26" s="494"/>
      <c r="H26" s="494"/>
      <c r="I26" s="494"/>
      <c r="J26" s="494"/>
      <c r="K26" s="494"/>
      <c r="L26" s="495"/>
      <c r="M26" s="496" t="s">
        <v>61</v>
      </c>
      <c r="N26" s="496"/>
      <c r="O26" s="496"/>
      <c r="P26" s="496"/>
      <c r="Q26" s="496"/>
      <c r="R26" s="496"/>
      <c r="S26" s="497" t="s">
        <v>29</v>
      </c>
      <c r="T26" s="497"/>
      <c r="U26" s="497"/>
      <c r="V26" s="497"/>
      <c r="W26" s="497"/>
      <c r="X26" s="497"/>
      <c r="Y26" s="498" t="s">
        <v>62</v>
      </c>
      <c r="Z26" s="494"/>
      <c r="AA26" s="494"/>
      <c r="AB26" s="494"/>
      <c r="AC26" s="494"/>
      <c r="AD26" s="494"/>
      <c r="AE26" s="494"/>
      <c r="AF26" s="494"/>
      <c r="AG26" s="494"/>
      <c r="AH26" s="494"/>
      <c r="AI26" s="494"/>
      <c r="AJ26" s="494"/>
      <c r="AK26" s="494"/>
      <c r="AL26" s="494"/>
      <c r="AM26" s="494"/>
      <c r="AN26" s="494"/>
      <c r="AO26" s="494"/>
      <c r="AP26" s="494"/>
      <c r="AQ26" s="494"/>
      <c r="AR26" s="494"/>
      <c r="AS26" s="494"/>
      <c r="AT26" s="494"/>
      <c r="AU26" s="494"/>
      <c r="AV26" s="494"/>
      <c r="AW26" s="494"/>
      <c r="AX26" s="494"/>
      <c r="AY26" s="499"/>
    </row>
    <row r="27" spans="2:51" ht="23.1" customHeight="1">
      <c r="B27" s="548"/>
      <c r="C27" s="549"/>
      <c r="D27" s="1487" t="s">
        <v>904</v>
      </c>
      <c r="E27" s="1488"/>
      <c r="F27" s="1488"/>
      <c r="G27" s="1488"/>
      <c r="H27" s="1488"/>
      <c r="I27" s="1488"/>
      <c r="J27" s="1488"/>
      <c r="K27" s="1488"/>
      <c r="L27" s="1489"/>
      <c r="M27" s="1041">
        <v>1.6359999999999999</v>
      </c>
      <c r="N27" s="1017"/>
      <c r="O27" s="1017"/>
      <c r="P27" s="1017"/>
      <c r="Q27" s="1017"/>
      <c r="R27" s="1018"/>
      <c r="S27" s="442">
        <v>6.7329999999999997</v>
      </c>
      <c r="T27" s="442"/>
      <c r="U27" s="442"/>
      <c r="V27" s="442"/>
      <c r="W27" s="442"/>
      <c r="X27" s="442"/>
      <c r="Y27" s="792"/>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5"/>
    </row>
    <row r="28" spans="2:51" ht="23.1" customHeight="1">
      <c r="B28" s="548"/>
      <c r="C28" s="549"/>
      <c r="D28" s="1490" t="s">
        <v>913</v>
      </c>
      <c r="E28" s="1491"/>
      <c r="F28" s="1491"/>
      <c r="G28" s="1491"/>
      <c r="H28" s="1491"/>
      <c r="I28" s="1491"/>
      <c r="J28" s="1491"/>
      <c r="K28" s="1491"/>
      <c r="L28" s="1492"/>
      <c r="M28" s="486">
        <v>6.6609999999999996</v>
      </c>
      <c r="N28" s="486"/>
      <c r="O28" s="486"/>
      <c r="P28" s="486"/>
      <c r="Q28" s="486"/>
      <c r="R28" s="486"/>
      <c r="S28" s="486">
        <v>2.0339999999999998</v>
      </c>
      <c r="T28" s="486"/>
      <c r="U28" s="486"/>
      <c r="V28" s="486"/>
      <c r="W28" s="486"/>
      <c r="X28" s="486"/>
      <c r="Y28" s="478"/>
      <c r="Z28" s="479"/>
      <c r="AA28" s="479"/>
      <c r="AB28" s="479"/>
      <c r="AC28" s="479"/>
      <c r="AD28" s="479"/>
      <c r="AE28" s="479"/>
      <c r="AF28" s="479"/>
      <c r="AG28" s="479"/>
      <c r="AH28" s="479"/>
      <c r="AI28" s="479"/>
      <c r="AJ28" s="479"/>
      <c r="AK28" s="479"/>
      <c r="AL28" s="479"/>
      <c r="AM28" s="479"/>
      <c r="AN28" s="479"/>
      <c r="AO28" s="479"/>
      <c r="AP28" s="479"/>
      <c r="AQ28" s="479"/>
      <c r="AR28" s="479"/>
      <c r="AS28" s="479"/>
      <c r="AT28" s="479"/>
      <c r="AU28" s="479"/>
      <c r="AV28" s="479"/>
      <c r="AW28" s="479"/>
      <c r="AX28" s="479"/>
      <c r="AY28" s="480"/>
    </row>
    <row r="29" spans="2:51" ht="23.1" customHeight="1">
      <c r="B29" s="548"/>
      <c r="C29" s="549"/>
      <c r="D29" s="1490" t="s">
        <v>912</v>
      </c>
      <c r="E29" s="1491"/>
      <c r="F29" s="1491"/>
      <c r="G29" s="1491"/>
      <c r="H29" s="1491"/>
      <c r="I29" s="1491"/>
      <c r="J29" s="1491"/>
      <c r="K29" s="1491"/>
      <c r="L29" s="1492"/>
      <c r="M29" s="486">
        <v>5.58</v>
      </c>
      <c r="N29" s="486"/>
      <c r="O29" s="486"/>
      <c r="P29" s="486"/>
      <c r="Q29" s="486"/>
      <c r="R29" s="486"/>
      <c r="S29" s="486">
        <v>5.4480000000000004</v>
      </c>
      <c r="T29" s="486"/>
      <c r="U29" s="486"/>
      <c r="V29" s="486"/>
      <c r="W29" s="486"/>
      <c r="X29" s="486"/>
      <c r="Y29" s="478"/>
      <c r="Z29" s="479"/>
      <c r="AA29" s="479"/>
      <c r="AB29" s="479"/>
      <c r="AC29" s="479"/>
      <c r="AD29" s="479"/>
      <c r="AE29" s="479"/>
      <c r="AF29" s="479"/>
      <c r="AG29" s="479"/>
      <c r="AH29" s="479"/>
      <c r="AI29" s="479"/>
      <c r="AJ29" s="479"/>
      <c r="AK29" s="479"/>
      <c r="AL29" s="479"/>
      <c r="AM29" s="479"/>
      <c r="AN29" s="479"/>
      <c r="AO29" s="479"/>
      <c r="AP29" s="479"/>
      <c r="AQ29" s="479"/>
      <c r="AR29" s="479"/>
      <c r="AS29" s="479"/>
      <c r="AT29" s="479"/>
      <c r="AU29" s="479"/>
      <c r="AV29" s="479"/>
      <c r="AW29" s="479"/>
      <c r="AX29" s="479"/>
      <c r="AY29" s="480"/>
    </row>
    <row r="30" spans="2:51" ht="23.1" customHeight="1">
      <c r="B30" s="548"/>
      <c r="C30" s="549"/>
      <c r="D30" s="1490"/>
      <c r="E30" s="1491"/>
      <c r="F30" s="1491"/>
      <c r="G30" s="1491"/>
      <c r="H30" s="1491"/>
      <c r="I30" s="1491"/>
      <c r="J30" s="1491"/>
      <c r="K30" s="1491"/>
      <c r="L30" s="1492"/>
      <c r="M30" s="1493"/>
      <c r="N30" s="1493"/>
      <c r="O30" s="1493"/>
      <c r="P30" s="1493"/>
      <c r="Q30" s="1493"/>
      <c r="R30" s="1493"/>
      <c r="S30" s="486"/>
      <c r="T30" s="486"/>
      <c r="U30" s="486"/>
      <c r="V30" s="486"/>
      <c r="W30" s="486"/>
      <c r="X30" s="486"/>
      <c r="Y30" s="478"/>
      <c r="Z30" s="479"/>
      <c r="AA30" s="479"/>
      <c r="AB30" s="479"/>
      <c r="AC30" s="479"/>
      <c r="AD30" s="479"/>
      <c r="AE30" s="479"/>
      <c r="AF30" s="479"/>
      <c r="AG30" s="479"/>
      <c r="AH30" s="479"/>
      <c r="AI30" s="479"/>
      <c r="AJ30" s="479"/>
      <c r="AK30" s="479"/>
      <c r="AL30" s="479"/>
      <c r="AM30" s="479"/>
      <c r="AN30" s="479"/>
      <c r="AO30" s="479"/>
      <c r="AP30" s="479"/>
      <c r="AQ30" s="479"/>
      <c r="AR30" s="479"/>
      <c r="AS30" s="479"/>
      <c r="AT30" s="479"/>
      <c r="AU30" s="479"/>
      <c r="AV30" s="479"/>
      <c r="AW30" s="479"/>
      <c r="AX30" s="479"/>
      <c r="AY30" s="480"/>
    </row>
    <row r="31" spans="2:51" ht="23.1" customHeight="1">
      <c r="B31" s="548"/>
      <c r="C31" s="549"/>
      <c r="D31" s="972"/>
      <c r="E31" s="964"/>
      <c r="F31" s="964"/>
      <c r="G31" s="964"/>
      <c r="H31" s="964"/>
      <c r="I31" s="964"/>
      <c r="J31" s="964"/>
      <c r="K31" s="964"/>
      <c r="L31" s="965"/>
      <c r="M31" s="797"/>
      <c r="N31" s="797"/>
      <c r="O31" s="797"/>
      <c r="P31" s="797"/>
      <c r="Q31" s="797"/>
      <c r="R31" s="797"/>
      <c r="S31" s="486"/>
      <c r="T31" s="486"/>
      <c r="U31" s="486"/>
      <c r="V31" s="486"/>
      <c r="W31" s="486"/>
      <c r="X31" s="486"/>
      <c r="Y31" s="478"/>
      <c r="Z31" s="479"/>
      <c r="AA31" s="479"/>
      <c r="AB31" s="479"/>
      <c r="AC31" s="479"/>
      <c r="AD31" s="479"/>
      <c r="AE31" s="479"/>
      <c r="AF31" s="479"/>
      <c r="AG31" s="479"/>
      <c r="AH31" s="479"/>
      <c r="AI31" s="479"/>
      <c r="AJ31" s="479"/>
      <c r="AK31" s="479"/>
      <c r="AL31" s="479"/>
      <c r="AM31" s="479"/>
      <c r="AN31" s="479"/>
      <c r="AO31" s="479"/>
      <c r="AP31" s="479"/>
      <c r="AQ31" s="479"/>
      <c r="AR31" s="479"/>
      <c r="AS31" s="479"/>
      <c r="AT31" s="479"/>
      <c r="AU31" s="479"/>
      <c r="AV31" s="479"/>
      <c r="AW31" s="479"/>
      <c r="AX31" s="479"/>
      <c r="AY31" s="480"/>
    </row>
    <row r="32" spans="2:51" ht="23.1" customHeight="1">
      <c r="B32" s="548"/>
      <c r="C32" s="549"/>
      <c r="D32" s="972"/>
      <c r="E32" s="964"/>
      <c r="F32" s="964"/>
      <c r="G32" s="964"/>
      <c r="H32" s="964"/>
      <c r="I32" s="964"/>
      <c r="J32" s="964"/>
      <c r="K32" s="964"/>
      <c r="L32" s="965"/>
      <c r="M32" s="797"/>
      <c r="N32" s="797"/>
      <c r="O32" s="797"/>
      <c r="P32" s="797"/>
      <c r="Q32" s="797"/>
      <c r="R32" s="797"/>
      <c r="S32" s="486"/>
      <c r="T32" s="486"/>
      <c r="U32" s="486"/>
      <c r="V32" s="486"/>
      <c r="W32" s="486"/>
      <c r="X32" s="486"/>
      <c r="Y32" s="478"/>
      <c r="Z32" s="479"/>
      <c r="AA32" s="479"/>
      <c r="AB32" s="479"/>
      <c r="AC32" s="479"/>
      <c r="AD32" s="479"/>
      <c r="AE32" s="479"/>
      <c r="AF32" s="479"/>
      <c r="AG32" s="479"/>
      <c r="AH32" s="479"/>
      <c r="AI32" s="479"/>
      <c r="AJ32" s="479"/>
      <c r="AK32" s="479"/>
      <c r="AL32" s="479"/>
      <c r="AM32" s="479"/>
      <c r="AN32" s="479"/>
      <c r="AO32" s="479"/>
      <c r="AP32" s="479"/>
      <c r="AQ32" s="479"/>
      <c r="AR32" s="479"/>
      <c r="AS32" s="479"/>
      <c r="AT32" s="479"/>
      <c r="AU32" s="479"/>
      <c r="AV32" s="479"/>
      <c r="AW32" s="479"/>
      <c r="AX32" s="479"/>
      <c r="AY32" s="480"/>
    </row>
    <row r="33" spans="1:51" ht="23.1" customHeight="1">
      <c r="B33" s="548"/>
      <c r="C33" s="549"/>
      <c r="D33" s="474"/>
      <c r="E33" s="475"/>
      <c r="F33" s="475"/>
      <c r="G33" s="475"/>
      <c r="H33" s="475"/>
      <c r="I33" s="475"/>
      <c r="J33" s="475"/>
      <c r="K33" s="475"/>
      <c r="L33" s="476"/>
      <c r="M33" s="477"/>
      <c r="N33" s="477"/>
      <c r="O33" s="477"/>
      <c r="P33" s="477"/>
      <c r="Q33" s="477"/>
      <c r="R33" s="477"/>
      <c r="S33" s="477"/>
      <c r="T33" s="477"/>
      <c r="U33" s="477"/>
      <c r="V33" s="477"/>
      <c r="W33" s="477"/>
      <c r="X33" s="477"/>
      <c r="Y33" s="478"/>
      <c r="Z33" s="479"/>
      <c r="AA33" s="479"/>
      <c r="AB33" s="479"/>
      <c r="AC33" s="479"/>
      <c r="AD33" s="479"/>
      <c r="AE33" s="479"/>
      <c r="AF33" s="479"/>
      <c r="AG33" s="479"/>
      <c r="AH33" s="479"/>
      <c r="AI33" s="479"/>
      <c r="AJ33" s="479"/>
      <c r="AK33" s="479"/>
      <c r="AL33" s="479"/>
      <c r="AM33" s="479"/>
      <c r="AN33" s="479"/>
      <c r="AO33" s="479"/>
      <c r="AP33" s="479"/>
      <c r="AQ33" s="479"/>
      <c r="AR33" s="479"/>
      <c r="AS33" s="479"/>
      <c r="AT33" s="479"/>
      <c r="AU33" s="479"/>
      <c r="AV33" s="479"/>
      <c r="AW33" s="479"/>
      <c r="AX33" s="479"/>
      <c r="AY33" s="480"/>
    </row>
    <row r="34" spans="1:51" ht="23.1" customHeight="1">
      <c r="B34" s="550"/>
      <c r="C34" s="551"/>
      <c r="D34" s="481" t="s">
        <v>35</v>
      </c>
      <c r="E34" s="327"/>
      <c r="F34" s="327"/>
      <c r="G34" s="327"/>
      <c r="H34" s="327"/>
      <c r="I34" s="327"/>
      <c r="J34" s="327"/>
      <c r="K34" s="327"/>
      <c r="L34" s="328"/>
      <c r="M34" s="1495">
        <f>SUM(M27:R33)</f>
        <v>13.876999999999999</v>
      </c>
      <c r="N34" s="1495"/>
      <c r="O34" s="1495"/>
      <c r="P34" s="1495"/>
      <c r="Q34" s="1495"/>
      <c r="R34" s="1495"/>
      <c r="S34" s="482">
        <f>SUM(S27:X33)</f>
        <v>14.215</v>
      </c>
      <c r="T34" s="482"/>
      <c r="U34" s="482"/>
      <c r="V34" s="482"/>
      <c r="W34" s="482"/>
      <c r="X34" s="482"/>
      <c r="Y34" s="483"/>
      <c r="Z34" s="484"/>
      <c r="AA34" s="484"/>
      <c r="AB34" s="484"/>
      <c r="AC34" s="484"/>
      <c r="AD34" s="484"/>
      <c r="AE34" s="484"/>
      <c r="AF34" s="484"/>
      <c r="AG34" s="484"/>
      <c r="AH34" s="484"/>
      <c r="AI34" s="484"/>
      <c r="AJ34" s="484"/>
      <c r="AK34" s="484"/>
      <c r="AL34" s="484"/>
      <c r="AM34" s="484"/>
      <c r="AN34" s="484"/>
      <c r="AO34" s="484"/>
      <c r="AP34" s="484"/>
      <c r="AQ34" s="484"/>
      <c r="AR34" s="484"/>
      <c r="AS34" s="484"/>
      <c r="AT34" s="484"/>
      <c r="AU34" s="484"/>
      <c r="AV34" s="484"/>
      <c r="AW34" s="484"/>
      <c r="AX34" s="484"/>
      <c r="AY34" s="485"/>
    </row>
    <row r="35" spans="1:51" ht="3" customHeight="1">
      <c r="A35" s="3"/>
      <c r="B35" s="4"/>
      <c r="C35" s="4"/>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row>
    <row r="36" spans="1:51" ht="3" customHeight="1" thickBot="1">
      <c r="A36" s="3"/>
      <c r="B36" s="6"/>
      <c r="C36" s="6"/>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ht="21" hidden="1" customHeight="1">
      <c r="B37" s="531" t="s">
        <v>70</v>
      </c>
      <c r="C37" s="532"/>
      <c r="D37" s="535" t="s">
        <v>71</v>
      </c>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36"/>
    </row>
    <row r="38" spans="1:51" ht="203.25" hidden="1" customHeight="1">
      <c r="B38" s="531"/>
      <c r="C38" s="532"/>
      <c r="D38" s="537" t="s">
        <v>72</v>
      </c>
      <c r="E38" s="538"/>
      <c r="F38" s="538"/>
      <c r="G38" s="538"/>
      <c r="H38" s="538"/>
      <c r="I38" s="538"/>
      <c r="J38" s="538"/>
      <c r="K38" s="538"/>
      <c r="L38" s="538"/>
      <c r="M38" s="538"/>
      <c r="N38" s="538"/>
      <c r="O38" s="538"/>
      <c r="P38" s="538"/>
      <c r="Q38" s="538"/>
      <c r="R38" s="538"/>
      <c r="S38" s="538"/>
      <c r="T38" s="538"/>
      <c r="U38" s="538"/>
      <c r="V38" s="538"/>
      <c r="W38" s="538"/>
      <c r="X38" s="538"/>
      <c r="Y38" s="538"/>
      <c r="Z38" s="538"/>
      <c r="AA38" s="538"/>
      <c r="AB38" s="538"/>
      <c r="AC38" s="538"/>
      <c r="AD38" s="538"/>
      <c r="AE38" s="538"/>
      <c r="AF38" s="538"/>
      <c r="AG38" s="538"/>
      <c r="AH38" s="538"/>
      <c r="AI38" s="538"/>
      <c r="AJ38" s="538"/>
      <c r="AK38" s="538"/>
      <c r="AL38" s="538"/>
      <c r="AM38" s="538"/>
      <c r="AN38" s="538"/>
      <c r="AO38" s="538"/>
      <c r="AP38" s="538"/>
      <c r="AQ38" s="538"/>
      <c r="AR38" s="538"/>
      <c r="AS38" s="538"/>
      <c r="AT38" s="538"/>
      <c r="AU38" s="538"/>
      <c r="AV38" s="538"/>
      <c r="AW38" s="538"/>
      <c r="AX38" s="538"/>
      <c r="AY38" s="539"/>
    </row>
    <row r="39" spans="1:51" ht="20.25" hidden="1" customHeight="1">
      <c r="B39" s="531"/>
      <c r="C39" s="532"/>
      <c r="D39" s="540" t="s">
        <v>73</v>
      </c>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41"/>
      <c r="AO39" s="541"/>
      <c r="AP39" s="541"/>
      <c r="AQ39" s="541"/>
      <c r="AR39" s="541"/>
      <c r="AS39" s="541"/>
      <c r="AT39" s="541"/>
      <c r="AU39" s="541"/>
      <c r="AV39" s="541"/>
      <c r="AW39" s="541"/>
      <c r="AX39" s="541"/>
      <c r="AY39" s="542"/>
    </row>
    <row r="40" spans="1:51" ht="100.5" hidden="1" customHeight="1" thickBot="1">
      <c r="B40" s="533"/>
      <c r="C40" s="534"/>
      <c r="D40" s="543"/>
      <c r="E40" s="544"/>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5"/>
    </row>
    <row r="41" spans="1:51" ht="21" hidden="1" customHeight="1">
      <c r="A41" s="8"/>
      <c r="B41" s="9"/>
      <c r="C41" s="10"/>
      <c r="D41" s="557" t="s">
        <v>74</v>
      </c>
      <c r="E41" s="558"/>
      <c r="F41" s="558"/>
      <c r="G41" s="558"/>
      <c r="H41" s="558"/>
      <c r="I41" s="558"/>
      <c r="J41" s="558"/>
      <c r="K41" s="558"/>
      <c r="L41" s="558"/>
      <c r="M41" s="558"/>
      <c r="N41" s="558"/>
      <c r="O41" s="558"/>
      <c r="P41" s="558"/>
      <c r="Q41" s="558"/>
      <c r="R41" s="558"/>
      <c r="S41" s="558"/>
      <c r="T41" s="558"/>
      <c r="U41" s="558"/>
      <c r="V41" s="558"/>
      <c r="W41" s="558"/>
      <c r="X41" s="558"/>
      <c r="Y41" s="558"/>
      <c r="Z41" s="558"/>
      <c r="AA41" s="558"/>
      <c r="AB41" s="558"/>
      <c r="AC41" s="558"/>
      <c r="AD41" s="558"/>
      <c r="AE41" s="558"/>
      <c r="AF41" s="558"/>
      <c r="AG41" s="558"/>
      <c r="AH41" s="558"/>
      <c r="AI41" s="558"/>
      <c r="AJ41" s="558"/>
      <c r="AK41" s="558"/>
      <c r="AL41" s="558"/>
      <c r="AM41" s="558"/>
      <c r="AN41" s="558"/>
      <c r="AO41" s="558"/>
      <c r="AP41" s="558"/>
      <c r="AQ41" s="558"/>
      <c r="AR41" s="558"/>
      <c r="AS41" s="558"/>
      <c r="AT41" s="558"/>
      <c r="AU41" s="558"/>
      <c r="AV41" s="558"/>
      <c r="AW41" s="558"/>
      <c r="AX41" s="558"/>
      <c r="AY41" s="559"/>
    </row>
    <row r="42" spans="1:51" ht="135.94999999999999" hidden="1" customHeight="1">
      <c r="A42" s="8"/>
      <c r="B42" s="11"/>
      <c r="C42" s="12"/>
      <c r="D42" s="560"/>
      <c r="E42" s="561"/>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c r="AS42" s="561"/>
      <c r="AT42" s="561"/>
      <c r="AU42" s="561"/>
      <c r="AV42" s="561"/>
      <c r="AW42" s="561"/>
      <c r="AX42" s="561"/>
      <c r="AY42" s="562"/>
    </row>
    <row r="43" spans="1:51" ht="21" customHeight="1">
      <c r="A43" s="8"/>
      <c r="B43" s="563" t="s">
        <v>75</v>
      </c>
      <c r="C43" s="564"/>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5"/>
    </row>
    <row r="44" spans="1:51" ht="21" customHeight="1">
      <c r="A44" s="8"/>
      <c r="B44" s="11"/>
      <c r="C44" s="12"/>
      <c r="D44" s="566" t="s">
        <v>76</v>
      </c>
      <c r="E44" s="567"/>
      <c r="F44" s="567"/>
      <c r="G44" s="567"/>
      <c r="H44" s="568" t="s">
        <v>77</v>
      </c>
      <c r="I44" s="567"/>
      <c r="J44" s="567"/>
      <c r="K44" s="567"/>
      <c r="L44" s="567"/>
      <c r="M44" s="567"/>
      <c r="N44" s="567"/>
      <c r="O44" s="567"/>
      <c r="P44" s="567"/>
      <c r="Q44" s="567"/>
      <c r="R44" s="567"/>
      <c r="S44" s="567"/>
      <c r="T44" s="567"/>
      <c r="U44" s="567"/>
      <c r="V44" s="567"/>
      <c r="W44" s="567"/>
      <c r="X44" s="567"/>
      <c r="Y44" s="567"/>
      <c r="Z44" s="567"/>
      <c r="AA44" s="567"/>
      <c r="AB44" s="567"/>
      <c r="AC44" s="567"/>
      <c r="AD44" s="567"/>
      <c r="AE44" s="567"/>
      <c r="AF44" s="567"/>
      <c r="AG44" s="569"/>
      <c r="AH44" s="568" t="s">
        <v>78</v>
      </c>
      <c r="AI44" s="567"/>
      <c r="AJ44" s="567"/>
      <c r="AK44" s="567"/>
      <c r="AL44" s="567"/>
      <c r="AM44" s="567"/>
      <c r="AN44" s="567"/>
      <c r="AO44" s="567"/>
      <c r="AP44" s="567"/>
      <c r="AQ44" s="567"/>
      <c r="AR44" s="567"/>
      <c r="AS44" s="567"/>
      <c r="AT44" s="567"/>
      <c r="AU44" s="567"/>
      <c r="AV44" s="567"/>
      <c r="AW44" s="567"/>
      <c r="AX44" s="567"/>
      <c r="AY44" s="570"/>
    </row>
    <row r="45" spans="1:51" ht="26.25" customHeight="1">
      <c r="A45" s="8"/>
      <c r="B45" s="571" t="s">
        <v>79</v>
      </c>
      <c r="C45" s="572"/>
      <c r="D45" s="577" t="s">
        <v>1649</v>
      </c>
      <c r="E45" s="578"/>
      <c r="F45" s="578"/>
      <c r="G45" s="579"/>
      <c r="H45" s="580" t="s">
        <v>81</v>
      </c>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9"/>
      <c r="AH45" s="602" t="s">
        <v>911</v>
      </c>
      <c r="AI45" s="631"/>
      <c r="AJ45" s="631"/>
      <c r="AK45" s="631"/>
      <c r="AL45" s="631"/>
      <c r="AM45" s="631"/>
      <c r="AN45" s="631"/>
      <c r="AO45" s="631"/>
      <c r="AP45" s="631"/>
      <c r="AQ45" s="631"/>
      <c r="AR45" s="631"/>
      <c r="AS45" s="631"/>
      <c r="AT45" s="631"/>
      <c r="AU45" s="631"/>
      <c r="AV45" s="631"/>
      <c r="AW45" s="631"/>
      <c r="AX45" s="631"/>
      <c r="AY45" s="632"/>
    </row>
    <row r="46" spans="1:51" ht="33.4" customHeight="1">
      <c r="A46" s="8"/>
      <c r="B46" s="573"/>
      <c r="C46" s="574"/>
      <c r="D46" s="590" t="s">
        <v>1649</v>
      </c>
      <c r="E46" s="612"/>
      <c r="F46" s="612"/>
      <c r="G46" s="613"/>
      <c r="H46" s="591" t="s">
        <v>83</v>
      </c>
      <c r="I46" s="592"/>
      <c r="J46" s="592"/>
      <c r="K46" s="592"/>
      <c r="L46" s="592"/>
      <c r="M46" s="592"/>
      <c r="N46" s="592"/>
      <c r="O46" s="592"/>
      <c r="P46" s="592"/>
      <c r="Q46" s="592"/>
      <c r="R46" s="592"/>
      <c r="S46" s="592"/>
      <c r="T46" s="592"/>
      <c r="U46" s="592"/>
      <c r="V46" s="592"/>
      <c r="W46" s="592"/>
      <c r="X46" s="592"/>
      <c r="Y46" s="592"/>
      <c r="Z46" s="592"/>
      <c r="AA46" s="592"/>
      <c r="AB46" s="592"/>
      <c r="AC46" s="592"/>
      <c r="AD46" s="592"/>
      <c r="AE46" s="592"/>
      <c r="AF46" s="592"/>
      <c r="AG46" s="593"/>
      <c r="AH46" s="633"/>
      <c r="AI46" s="634"/>
      <c r="AJ46" s="634"/>
      <c r="AK46" s="634"/>
      <c r="AL46" s="634"/>
      <c r="AM46" s="634"/>
      <c r="AN46" s="634"/>
      <c r="AO46" s="634"/>
      <c r="AP46" s="634"/>
      <c r="AQ46" s="634"/>
      <c r="AR46" s="634"/>
      <c r="AS46" s="634"/>
      <c r="AT46" s="634"/>
      <c r="AU46" s="634"/>
      <c r="AV46" s="634"/>
      <c r="AW46" s="634"/>
      <c r="AX46" s="634"/>
      <c r="AY46" s="635"/>
    </row>
    <row r="47" spans="1:51" ht="26.25" customHeight="1">
      <c r="A47" s="8"/>
      <c r="B47" s="575"/>
      <c r="C47" s="576"/>
      <c r="D47" s="594" t="s">
        <v>1649</v>
      </c>
      <c r="E47" s="595"/>
      <c r="F47" s="595"/>
      <c r="G47" s="596"/>
      <c r="H47" s="597" t="s">
        <v>1653</v>
      </c>
      <c r="I47" s="598"/>
      <c r="J47" s="598"/>
      <c r="K47" s="598"/>
      <c r="L47" s="598"/>
      <c r="M47" s="598"/>
      <c r="N47" s="598"/>
      <c r="O47" s="598"/>
      <c r="P47" s="598"/>
      <c r="Q47" s="598"/>
      <c r="R47" s="598"/>
      <c r="S47" s="598"/>
      <c r="T47" s="598"/>
      <c r="U47" s="598"/>
      <c r="V47" s="598"/>
      <c r="W47" s="598"/>
      <c r="X47" s="598"/>
      <c r="Y47" s="598"/>
      <c r="Z47" s="598"/>
      <c r="AA47" s="598"/>
      <c r="AB47" s="598"/>
      <c r="AC47" s="598"/>
      <c r="AD47" s="598"/>
      <c r="AE47" s="598"/>
      <c r="AF47" s="598"/>
      <c r="AG47" s="599"/>
      <c r="AH47" s="636"/>
      <c r="AI47" s="637"/>
      <c r="AJ47" s="637"/>
      <c r="AK47" s="637"/>
      <c r="AL47" s="637"/>
      <c r="AM47" s="637"/>
      <c r="AN47" s="637"/>
      <c r="AO47" s="637"/>
      <c r="AP47" s="637"/>
      <c r="AQ47" s="637"/>
      <c r="AR47" s="637"/>
      <c r="AS47" s="637"/>
      <c r="AT47" s="637"/>
      <c r="AU47" s="637"/>
      <c r="AV47" s="637"/>
      <c r="AW47" s="637"/>
      <c r="AX47" s="637"/>
      <c r="AY47" s="638"/>
    </row>
    <row r="48" spans="1:51" ht="26.25" customHeight="1">
      <c r="A48" s="8"/>
      <c r="B48" s="573" t="s">
        <v>85</v>
      </c>
      <c r="C48" s="574"/>
      <c r="D48" s="355" t="s">
        <v>1649</v>
      </c>
      <c r="E48" s="600"/>
      <c r="F48" s="600"/>
      <c r="G48" s="601"/>
      <c r="H48" s="580" t="s">
        <v>86</v>
      </c>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9"/>
      <c r="AH48" s="1496" t="s">
        <v>910</v>
      </c>
      <c r="AI48" s="603"/>
      <c r="AJ48" s="603"/>
      <c r="AK48" s="603"/>
      <c r="AL48" s="603"/>
      <c r="AM48" s="603"/>
      <c r="AN48" s="603"/>
      <c r="AO48" s="603"/>
      <c r="AP48" s="603"/>
      <c r="AQ48" s="603"/>
      <c r="AR48" s="603"/>
      <c r="AS48" s="603"/>
      <c r="AT48" s="603"/>
      <c r="AU48" s="603"/>
      <c r="AV48" s="603"/>
      <c r="AW48" s="603"/>
      <c r="AX48" s="603"/>
      <c r="AY48" s="604"/>
    </row>
    <row r="49" spans="1:51" ht="26.25" customHeight="1">
      <c r="A49" s="8"/>
      <c r="B49" s="573"/>
      <c r="C49" s="574"/>
      <c r="D49" s="349" t="s">
        <v>1649</v>
      </c>
      <c r="E49" s="342"/>
      <c r="F49" s="342"/>
      <c r="G49" s="343"/>
      <c r="H49" s="611" t="s">
        <v>1652</v>
      </c>
      <c r="I49" s="612"/>
      <c r="J49" s="612"/>
      <c r="K49" s="612"/>
      <c r="L49" s="612"/>
      <c r="M49" s="612"/>
      <c r="N49" s="612"/>
      <c r="O49" s="612"/>
      <c r="P49" s="612"/>
      <c r="Q49" s="612"/>
      <c r="R49" s="612"/>
      <c r="S49" s="612"/>
      <c r="T49" s="612"/>
      <c r="U49" s="612"/>
      <c r="V49" s="612"/>
      <c r="W49" s="612"/>
      <c r="X49" s="612"/>
      <c r="Y49" s="612"/>
      <c r="Z49" s="612"/>
      <c r="AA49" s="612"/>
      <c r="AB49" s="612"/>
      <c r="AC49" s="612"/>
      <c r="AD49" s="612"/>
      <c r="AE49" s="612"/>
      <c r="AF49" s="612"/>
      <c r="AG49" s="613"/>
      <c r="AH49" s="605"/>
      <c r="AI49" s="606"/>
      <c r="AJ49" s="606"/>
      <c r="AK49" s="606"/>
      <c r="AL49" s="606"/>
      <c r="AM49" s="606"/>
      <c r="AN49" s="606"/>
      <c r="AO49" s="606"/>
      <c r="AP49" s="606"/>
      <c r="AQ49" s="606"/>
      <c r="AR49" s="606"/>
      <c r="AS49" s="606"/>
      <c r="AT49" s="606"/>
      <c r="AU49" s="606"/>
      <c r="AV49" s="606"/>
      <c r="AW49" s="606"/>
      <c r="AX49" s="606"/>
      <c r="AY49" s="607"/>
    </row>
    <row r="50" spans="1:51" ht="26.25" customHeight="1">
      <c r="A50" s="8"/>
      <c r="B50" s="573"/>
      <c r="C50" s="574"/>
      <c r="D50" s="349" t="s">
        <v>1650</v>
      </c>
      <c r="E50" s="342"/>
      <c r="F50" s="342"/>
      <c r="G50" s="343"/>
      <c r="H50" s="611" t="s">
        <v>89</v>
      </c>
      <c r="I50" s="612"/>
      <c r="J50" s="612"/>
      <c r="K50" s="612"/>
      <c r="L50" s="612"/>
      <c r="M50" s="612"/>
      <c r="N50" s="612"/>
      <c r="O50" s="612"/>
      <c r="P50" s="612"/>
      <c r="Q50" s="612"/>
      <c r="R50" s="612"/>
      <c r="S50" s="612"/>
      <c r="T50" s="612"/>
      <c r="U50" s="612"/>
      <c r="V50" s="612"/>
      <c r="W50" s="612"/>
      <c r="X50" s="612"/>
      <c r="Y50" s="612"/>
      <c r="Z50" s="612"/>
      <c r="AA50" s="612"/>
      <c r="AB50" s="612"/>
      <c r="AC50" s="612"/>
      <c r="AD50" s="612"/>
      <c r="AE50" s="612"/>
      <c r="AF50" s="612"/>
      <c r="AG50" s="613"/>
      <c r="AH50" s="605"/>
      <c r="AI50" s="606"/>
      <c r="AJ50" s="606"/>
      <c r="AK50" s="606"/>
      <c r="AL50" s="606"/>
      <c r="AM50" s="606"/>
      <c r="AN50" s="606"/>
      <c r="AO50" s="606"/>
      <c r="AP50" s="606"/>
      <c r="AQ50" s="606"/>
      <c r="AR50" s="606"/>
      <c r="AS50" s="606"/>
      <c r="AT50" s="606"/>
      <c r="AU50" s="606"/>
      <c r="AV50" s="606"/>
      <c r="AW50" s="606"/>
      <c r="AX50" s="606"/>
      <c r="AY50" s="607"/>
    </row>
    <row r="51" spans="1:51" ht="26.25" customHeight="1">
      <c r="A51" s="8"/>
      <c r="B51" s="573"/>
      <c r="C51" s="574"/>
      <c r="D51" s="349" t="s">
        <v>1649</v>
      </c>
      <c r="E51" s="342"/>
      <c r="F51" s="342"/>
      <c r="G51" s="343"/>
      <c r="H51" s="611" t="s">
        <v>90</v>
      </c>
      <c r="I51" s="612"/>
      <c r="J51" s="612"/>
      <c r="K51" s="612"/>
      <c r="L51" s="612"/>
      <c r="M51" s="612"/>
      <c r="N51" s="612"/>
      <c r="O51" s="612"/>
      <c r="P51" s="612"/>
      <c r="Q51" s="612"/>
      <c r="R51" s="612"/>
      <c r="S51" s="612"/>
      <c r="T51" s="612"/>
      <c r="U51" s="612"/>
      <c r="V51" s="612"/>
      <c r="W51" s="612"/>
      <c r="X51" s="612"/>
      <c r="Y51" s="612"/>
      <c r="Z51" s="612"/>
      <c r="AA51" s="612"/>
      <c r="AB51" s="612"/>
      <c r="AC51" s="612"/>
      <c r="AD51" s="612"/>
      <c r="AE51" s="612"/>
      <c r="AF51" s="612"/>
      <c r="AG51" s="613"/>
      <c r="AH51" s="605"/>
      <c r="AI51" s="606"/>
      <c r="AJ51" s="606"/>
      <c r="AK51" s="606"/>
      <c r="AL51" s="606"/>
      <c r="AM51" s="606"/>
      <c r="AN51" s="606"/>
      <c r="AO51" s="606"/>
      <c r="AP51" s="606"/>
      <c r="AQ51" s="606"/>
      <c r="AR51" s="606"/>
      <c r="AS51" s="606"/>
      <c r="AT51" s="606"/>
      <c r="AU51" s="606"/>
      <c r="AV51" s="606"/>
      <c r="AW51" s="606"/>
      <c r="AX51" s="606"/>
      <c r="AY51" s="607"/>
    </row>
    <row r="52" spans="1:51" ht="26.25" customHeight="1">
      <c r="A52" s="8"/>
      <c r="B52" s="575"/>
      <c r="C52" s="576"/>
      <c r="D52" s="594" t="s">
        <v>1649</v>
      </c>
      <c r="E52" s="595"/>
      <c r="F52" s="595"/>
      <c r="G52" s="596"/>
      <c r="H52" s="597" t="s">
        <v>91</v>
      </c>
      <c r="I52" s="598"/>
      <c r="J52" s="598"/>
      <c r="K52" s="598"/>
      <c r="L52" s="598"/>
      <c r="M52" s="598"/>
      <c r="N52" s="598"/>
      <c r="O52" s="598"/>
      <c r="P52" s="598"/>
      <c r="Q52" s="598"/>
      <c r="R52" s="598"/>
      <c r="S52" s="598"/>
      <c r="T52" s="598"/>
      <c r="U52" s="598"/>
      <c r="V52" s="598"/>
      <c r="W52" s="598"/>
      <c r="X52" s="598"/>
      <c r="Y52" s="598"/>
      <c r="Z52" s="598"/>
      <c r="AA52" s="598"/>
      <c r="AB52" s="598"/>
      <c r="AC52" s="598"/>
      <c r="AD52" s="598"/>
      <c r="AE52" s="598"/>
      <c r="AF52" s="598"/>
      <c r="AG52" s="599"/>
      <c r="AH52" s="608"/>
      <c r="AI52" s="609"/>
      <c r="AJ52" s="609"/>
      <c r="AK52" s="609"/>
      <c r="AL52" s="609"/>
      <c r="AM52" s="609"/>
      <c r="AN52" s="609"/>
      <c r="AO52" s="609"/>
      <c r="AP52" s="609"/>
      <c r="AQ52" s="609"/>
      <c r="AR52" s="609"/>
      <c r="AS52" s="609"/>
      <c r="AT52" s="609"/>
      <c r="AU52" s="609"/>
      <c r="AV52" s="609"/>
      <c r="AW52" s="609"/>
      <c r="AX52" s="609"/>
      <c r="AY52" s="610"/>
    </row>
    <row r="53" spans="1:51" ht="26.25" customHeight="1">
      <c r="A53" s="8"/>
      <c r="B53" s="571" t="s">
        <v>92</v>
      </c>
      <c r="C53" s="572"/>
      <c r="D53" s="355" t="s">
        <v>1649</v>
      </c>
      <c r="E53" s="600"/>
      <c r="F53" s="600"/>
      <c r="G53" s="601"/>
      <c r="H53" s="580" t="s">
        <v>93</v>
      </c>
      <c r="I53" s="578"/>
      <c r="J53" s="578"/>
      <c r="K53" s="578"/>
      <c r="L53" s="578"/>
      <c r="M53" s="578"/>
      <c r="N53" s="578"/>
      <c r="O53" s="578"/>
      <c r="P53" s="578"/>
      <c r="Q53" s="578"/>
      <c r="R53" s="578"/>
      <c r="S53" s="578"/>
      <c r="T53" s="578"/>
      <c r="U53" s="578"/>
      <c r="V53" s="578"/>
      <c r="W53" s="578"/>
      <c r="X53" s="578"/>
      <c r="Y53" s="578"/>
      <c r="Z53" s="578"/>
      <c r="AA53" s="578"/>
      <c r="AB53" s="578"/>
      <c r="AC53" s="578"/>
      <c r="AD53" s="578"/>
      <c r="AE53" s="578"/>
      <c r="AF53" s="578"/>
      <c r="AG53" s="579"/>
      <c r="AH53" s="602" t="s">
        <v>909</v>
      </c>
      <c r="AI53" s="603"/>
      <c r="AJ53" s="603"/>
      <c r="AK53" s="603"/>
      <c r="AL53" s="603"/>
      <c r="AM53" s="603"/>
      <c r="AN53" s="603"/>
      <c r="AO53" s="603"/>
      <c r="AP53" s="603"/>
      <c r="AQ53" s="603"/>
      <c r="AR53" s="603"/>
      <c r="AS53" s="603"/>
      <c r="AT53" s="603"/>
      <c r="AU53" s="603"/>
      <c r="AV53" s="603"/>
      <c r="AW53" s="603"/>
      <c r="AX53" s="603"/>
      <c r="AY53" s="604"/>
    </row>
    <row r="54" spans="1:51" ht="26.25" customHeight="1">
      <c r="A54" s="8"/>
      <c r="B54" s="573"/>
      <c r="C54" s="574"/>
      <c r="D54" s="349" t="s">
        <v>1649</v>
      </c>
      <c r="E54" s="342"/>
      <c r="F54" s="342"/>
      <c r="G54" s="343"/>
      <c r="H54" s="611" t="s">
        <v>95</v>
      </c>
      <c r="I54" s="612"/>
      <c r="J54" s="612"/>
      <c r="K54" s="612"/>
      <c r="L54" s="612"/>
      <c r="M54" s="612"/>
      <c r="N54" s="612"/>
      <c r="O54" s="612"/>
      <c r="P54" s="612"/>
      <c r="Q54" s="612"/>
      <c r="R54" s="612"/>
      <c r="S54" s="612"/>
      <c r="T54" s="612"/>
      <c r="U54" s="612"/>
      <c r="V54" s="612"/>
      <c r="W54" s="612"/>
      <c r="X54" s="612"/>
      <c r="Y54" s="612"/>
      <c r="Z54" s="612"/>
      <c r="AA54" s="612"/>
      <c r="AB54" s="612"/>
      <c r="AC54" s="612"/>
      <c r="AD54" s="612"/>
      <c r="AE54" s="612"/>
      <c r="AF54" s="612"/>
      <c r="AG54" s="613"/>
      <c r="AH54" s="605"/>
      <c r="AI54" s="606"/>
      <c r="AJ54" s="606"/>
      <c r="AK54" s="606"/>
      <c r="AL54" s="606"/>
      <c r="AM54" s="606"/>
      <c r="AN54" s="606"/>
      <c r="AO54" s="606"/>
      <c r="AP54" s="606"/>
      <c r="AQ54" s="606"/>
      <c r="AR54" s="606"/>
      <c r="AS54" s="606"/>
      <c r="AT54" s="606"/>
      <c r="AU54" s="606"/>
      <c r="AV54" s="606"/>
      <c r="AW54" s="606"/>
      <c r="AX54" s="606"/>
      <c r="AY54" s="607"/>
    </row>
    <row r="55" spans="1:51" ht="26.25" customHeight="1">
      <c r="A55" s="8"/>
      <c r="B55" s="573"/>
      <c r="C55" s="574"/>
      <c r="D55" s="349" t="s">
        <v>1649</v>
      </c>
      <c r="E55" s="342"/>
      <c r="F55" s="342"/>
      <c r="G55" s="343"/>
      <c r="H55" s="611" t="s">
        <v>1651</v>
      </c>
      <c r="I55" s="612"/>
      <c r="J55" s="612"/>
      <c r="K55" s="612"/>
      <c r="L55" s="612"/>
      <c r="M55" s="612"/>
      <c r="N55" s="612"/>
      <c r="O55" s="612"/>
      <c r="P55" s="612"/>
      <c r="Q55" s="612"/>
      <c r="R55" s="612"/>
      <c r="S55" s="612"/>
      <c r="T55" s="612"/>
      <c r="U55" s="612"/>
      <c r="V55" s="612"/>
      <c r="W55" s="612"/>
      <c r="X55" s="612"/>
      <c r="Y55" s="612"/>
      <c r="Z55" s="612"/>
      <c r="AA55" s="612"/>
      <c r="AB55" s="612"/>
      <c r="AC55" s="612"/>
      <c r="AD55" s="612"/>
      <c r="AE55" s="612"/>
      <c r="AF55" s="612"/>
      <c r="AG55" s="613"/>
      <c r="AH55" s="605"/>
      <c r="AI55" s="606"/>
      <c r="AJ55" s="606"/>
      <c r="AK55" s="606"/>
      <c r="AL55" s="606"/>
      <c r="AM55" s="606"/>
      <c r="AN55" s="606"/>
      <c r="AO55" s="606"/>
      <c r="AP55" s="606"/>
      <c r="AQ55" s="606"/>
      <c r="AR55" s="606"/>
      <c r="AS55" s="606"/>
      <c r="AT55" s="606"/>
      <c r="AU55" s="606"/>
      <c r="AV55" s="606"/>
      <c r="AW55" s="606"/>
      <c r="AX55" s="606"/>
      <c r="AY55" s="607"/>
    </row>
    <row r="56" spans="1:51" ht="26.25" customHeight="1">
      <c r="A56" s="8"/>
      <c r="B56" s="573"/>
      <c r="C56" s="574"/>
      <c r="D56" s="349" t="s">
        <v>1650</v>
      </c>
      <c r="E56" s="342"/>
      <c r="F56" s="342"/>
      <c r="G56" s="343"/>
      <c r="H56" s="616" t="s">
        <v>97</v>
      </c>
      <c r="I56" s="617"/>
      <c r="J56" s="617"/>
      <c r="K56" s="617"/>
      <c r="L56" s="617"/>
      <c r="M56" s="617"/>
      <c r="N56" s="617"/>
      <c r="O56" s="617"/>
      <c r="P56" s="617"/>
      <c r="Q56" s="617"/>
      <c r="R56" s="617"/>
      <c r="S56" s="617"/>
      <c r="T56" s="617"/>
      <c r="U56" s="617"/>
      <c r="V56" s="617"/>
      <c r="W56" s="617"/>
      <c r="X56" s="617"/>
      <c r="Y56" s="617"/>
      <c r="Z56" s="617"/>
      <c r="AA56" s="617"/>
      <c r="AB56" s="617"/>
      <c r="AC56" s="617"/>
      <c r="AD56" s="617"/>
      <c r="AE56" s="617"/>
      <c r="AF56" s="617"/>
      <c r="AG56" s="618"/>
      <c r="AH56" s="605"/>
      <c r="AI56" s="606"/>
      <c r="AJ56" s="606"/>
      <c r="AK56" s="606"/>
      <c r="AL56" s="606"/>
      <c r="AM56" s="606"/>
      <c r="AN56" s="606"/>
      <c r="AO56" s="606"/>
      <c r="AP56" s="606"/>
      <c r="AQ56" s="606"/>
      <c r="AR56" s="606"/>
      <c r="AS56" s="606"/>
      <c r="AT56" s="606"/>
      <c r="AU56" s="606"/>
      <c r="AV56" s="606"/>
      <c r="AW56" s="606"/>
      <c r="AX56" s="606"/>
      <c r="AY56" s="607"/>
    </row>
    <row r="57" spans="1:51" ht="26.25" customHeight="1">
      <c r="A57" s="8"/>
      <c r="B57" s="573"/>
      <c r="C57" s="574"/>
      <c r="D57" s="1497"/>
      <c r="E57" s="1498"/>
      <c r="F57" s="1498"/>
      <c r="G57" s="1499"/>
      <c r="H57" s="627" t="s">
        <v>98</v>
      </c>
      <c r="I57" s="628"/>
      <c r="J57" s="628"/>
      <c r="K57" s="628"/>
      <c r="L57" s="628"/>
      <c r="M57" s="628"/>
      <c r="N57" s="628"/>
      <c r="O57" s="628"/>
      <c r="P57" s="628"/>
      <c r="Q57" s="628"/>
      <c r="R57" s="628"/>
      <c r="S57" s="628"/>
      <c r="T57" s="628"/>
      <c r="U57" s="628"/>
      <c r="V57" s="629"/>
      <c r="W57" s="629"/>
      <c r="X57" s="629"/>
      <c r="Y57" s="629"/>
      <c r="Z57" s="629"/>
      <c r="AA57" s="629"/>
      <c r="AB57" s="629"/>
      <c r="AC57" s="629"/>
      <c r="AD57" s="629"/>
      <c r="AE57" s="629"/>
      <c r="AF57" s="629"/>
      <c r="AG57" s="630"/>
      <c r="AH57" s="605"/>
      <c r="AI57" s="606"/>
      <c r="AJ57" s="606"/>
      <c r="AK57" s="606"/>
      <c r="AL57" s="606"/>
      <c r="AM57" s="606"/>
      <c r="AN57" s="606"/>
      <c r="AO57" s="606"/>
      <c r="AP57" s="606"/>
      <c r="AQ57" s="606"/>
      <c r="AR57" s="606"/>
      <c r="AS57" s="606"/>
      <c r="AT57" s="606"/>
      <c r="AU57" s="606"/>
      <c r="AV57" s="606"/>
      <c r="AW57" s="606"/>
      <c r="AX57" s="606"/>
      <c r="AY57" s="607"/>
    </row>
    <row r="58" spans="1:51" ht="26.25" customHeight="1">
      <c r="A58" s="8"/>
      <c r="B58" s="575"/>
      <c r="C58" s="576"/>
      <c r="D58" s="594" t="s">
        <v>1649</v>
      </c>
      <c r="E58" s="595"/>
      <c r="F58" s="595"/>
      <c r="G58" s="596"/>
      <c r="H58" s="597" t="s">
        <v>99</v>
      </c>
      <c r="I58" s="598"/>
      <c r="J58" s="598"/>
      <c r="K58" s="598"/>
      <c r="L58" s="598"/>
      <c r="M58" s="598"/>
      <c r="N58" s="598"/>
      <c r="O58" s="598"/>
      <c r="P58" s="598"/>
      <c r="Q58" s="598"/>
      <c r="R58" s="598"/>
      <c r="S58" s="598"/>
      <c r="T58" s="598"/>
      <c r="U58" s="598"/>
      <c r="V58" s="598"/>
      <c r="W58" s="598"/>
      <c r="X58" s="598"/>
      <c r="Y58" s="598"/>
      <c r="Z58" s="598"/>
      <c r="AA58" s="598"/>
      <c r="AB58" s="598"/>
      <c r="AC58" s="598"/>
      <c r="AD58" s="598"/>
      <c r="AE58" s="598"/>
      <c r="AF58" s="598"/>
      <c r="AG58" s="599"/>
      <c r="AH58" s="608"/>
      <c r="AI58" s="609"/>
      <c r="AJ58" s="609"/>
      <c r="AK58" s="609"/>
      <c r="AL58" s="609"/>
      <c r="AM58" s="609"/>
      <c r="AN58" s="609"/>
      <c r="AO58" s="609"/>
      <c r="AP58" s="609"/>
      <c r="AQ58" s="609"/>
      <c r="AR58" s="609"/>
      <c r="AS58" s="609"/>
      <c r="AT58" s="609"/>
      <c r="AU58" s="609"/>
      <c r="AV58" s="609"/>
      <c r="AW58" s="609"/>
      <c r="AX58" s="609"/>
      <c r="AY58" s="610"/>
    </row>
    <row r="59" spans="1:51" ht="180" customHeight="1" thickBot="1">
      <c r="A59" s="8"/>
      <c r="B59" s="619" t="s">
        <v>100</v>
      </c>
      <c r="C59" s="620"/>
      <c r="D59" s="1500" t="s">
        <v>908</v>
      </c>
      <c r="E59" s="1501"/>
      <c r="F59" s="1501"/>
      <c r="G59" s="1501"/>
      <c r="H59" s="1501"/>
      <c r="I59" s="1501"/>
      <c r="J59" s="1501"/>
      <c r="K59" s="1501"/>
      <c r="L59" s="1501"/>
      <c r="M59" s="1501"/>
      <c r="N59" s="1501"/>
      <c r="O59" s="1501"/>
      <c r="P59" s="1501"/>
      <c r="Q59" s="1501"/>
      <c r="R59" s="1501"/>
      <c r="S59" s="1501"/>
      <c r="T59" s="1501"/>
      <c r="U59" s="1501"/>
      <c r="V59" s="1501"/>
      <c r="W59" s="1501"/>
      <c r="X59" s="1501"/>
      <c r="Y59" s="1501"/>
      <c r="Z59" s="1501"/>
      <c r="AA59" s="1501"/>
      <c r="AB59" s="1501"/>
      <c r="AC59" s="1501"/>
      <c r="AD59" s="1501"/>
      <c r="AE59" s="1501"/>
      <c r="AF59" s="1501"/>
      <c r="AG59" s="1501"/>
      <c r="AH59" s="1501"/>
      <c r="AI59" s="1501"/>
      <c r="AJ59" s="1501"/>
      <c r="AK59" s="1501"/>
      <c r="AL59" s="1501"/>
      <c r="AM59" s="1501"/>
      <c r="AN59" s="1501"/>
      <c r="AO59" s="1501"/>
      <c r="AP59" s="1501"/>
      <c r="AQ59" s="1501"/>
      <c r="AR59" s="1501"/>
      <c r="AS59" s="1501"/>
      <c r="AT59" s="1501"/>
      <c r="AU59" s="1501"/>
      <c r="AV59" s="1501"/>
      <c r="AW59" s="1501"/>
      <c r="AX59" s="1501"/>
      <c r="AY59" s="1502"/>
    </row>
    <row r="60" spans="1:51" ht="21" hidden="1" customHeight="1">
      <c r="A60" s="8"/>
      <c r="B60" s="11"/>
      <c r="C60" s="12"/>
      <c r="D60" s="535" t="s">
        <v>102</v>
      </c>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36"/>
    </row>
    <row r="61" spans="1:51" ht="97.5" hidden="1" customHeight="1">
      <c r="A61" s="8"/>
      <c r="B61" s="11"/>
      <c r="C61" s="12"/>
      <c r="D61" s="655" t="s">
        <v>103</v>
      </c>
      <c r="E61" s="656"/>
      <c r="F61" s="656"/>
      <c r="G61" s="656"/>
      <c r="H61" s="656"/>
      <c r="I61" s="656"/>
      <c r="J61" s="656"/>
      <c r="K61" s="656"/>
      <c r="L61" s="656"/>
      <c r="M61" s="656"/>
      <c r="N61" s="656"/>
      <c r="O61" s="656"/>
      <c r="P61" s="656"/>
      <c r="Q61" s="656"/>
      <c r="R61" s="656"/>
      <c r="S61" s="656"/>
      <c r="T61" s="656"/>
      <c r="U61" s="656"/>
      <c r="V61" s="656"/>
      <c r="W61" s="656"/>
      <c r="X61" s="656"/>
      <c r="Y61" s="656"/>
      <c r="Z61" s="656"/>
      <c r="AA61" s="656"/>
      <c r="AB61" s="656"/>
      <c r="AC61" s="656"/>
      <c r="AD61" s="656"/>
      <c r="AE61" s="656"/>
      <c r="AF61" s="656"/>
      <c r="AG61" s="656"/>
      <c r="AH61" s="656"/>
      <c r="AI61" s="656"/>
      <c r="AJ61" s="656"/>
      <c r="AK61" s="656"/>
      <c r="AL61" s="656"/>
      <c r="AM61" s="656"/>
      <c r="AN61" s="656"/>
      <c r="AO61" s="656"/>
      <c r="AP61" s="656"/>
      <c r="AQ61" s="656"/>
      <c r="AR61" s="656"/>
      <c r="AS61" s="656"/>
      <c r="AT61" s="656"/>
      <c r="AU61" s="656"/>
      <c r="AV61" s="656"/>
      <c r="AW61" s="656"/>
      <c r="AX61" s="656"/>
      <c r="AY61" s="657"/>
    </row>
    <row r="62" spans="1:51" ht="119.85" hidden="1" customHeight="1">
      <c r="A62" s="8"/>
      <c r="B62" s="11"/>
      <c r="C62" s="12"/>
      <c r="D62" s="658" t="s">
        <v>104</v>
      </c>
      <c r="E62" s="659"/>
      <c r="F62" s="659"/>
      <c r="G62" s="659"/>
      <c r="H62" s="659"/>
      <c r="I62" s="659"/>
      <c r="J62" s="659"/>
      <c r="K62" s="659"/>
      <c r="L62" s="659"/>
      <c r="M62" s="659"/>
      <c r="N62" s="659"/>
      <c r="O62" s="659"/>
      <c r="P62" s="659"/>
      <c r="Q62" s="659"/>
      <c r="R62" s="659"/>
      <c r="S62" s="659"/>
      <c r="T62" s="659"/>
      <c r="U62" s="659"/>
      <c r="V62" s="659"/>
      <c r="W62" s="659"/>
      <c r="X62" s="659"/>
      <c r="Y62" s="659"/>
      <c r="Z62" s="659"/>
      <c r="AA62" s="659"/>
      <c r="AB62" s="659"/>
      <c r="AC62" s="659"/>
      <c r="AD62" s="659"/>
      <c r="AE62" s="659"/>
      <c r="AF62" s="659"/>
      <c r="AG62" s="659"/>
      <c r="AH62" s="659"/>
      <c r="AI62" s="659"/>
      <c r="AJ62" s="659"/>
      <c r="AK62" s="659"/>
      <c r="AL62" s="659"/>
      <c r="AM62" s="659"/>
      <c r="AN62" s="659"/>
      <c r="AO62" s="659"/>
      <c r="AP62" s="659"/>
      <c r="AQ62" s="659"/>
      <c r="AR62" s="659"/>
      <c r="AS62" s="659"/>
      <c r="AT62" s="659"/>
      <c r="AU62" s="659"/>
      <c r="AV62" s="659"/>
      <c r="AW62" s="659"/>
      <c r="AX62" s="659"/>
      <c r="AY62" s="660"/>
    </row>
    <row r="63" spans="1:51" ht="21" customHeight="1">
      <c r="A63" s="8"/>
      <c r="B63" s="515" t="s">
        <v>105</v>
      </c>
      <c r="C63" s="516"/>
      <c r="D63" s="516"/>
      <c r="E63" s="516"/>
      <c r="F63" s="516"/>
      <c r="G63" s="516"/>
      <c r="H63" s="516"/>
      <c r="I63" s="516"/>
      <c r="J63" s="516"/>
      <c r="K63" s="516"/>
      <c r="L63" s="516"/>
      <c r="M63" s="516"/>
      <c r="N63" s="516"/>
      <c r="O63" s="516"/>
      <c r="P63" s="516"/>
      <c r="Q63" s="516"/>
      <c r="R63" s="516"/>
      <c r="S63" s="516"/>
      <c r="T63" s="516"/>
      <c r="U63" s="516"/>
      <c r="V63" s="516"/>
      <c r="W63" s="516"/>
      <c r="X63" s="516"/>
      <c r="Y63" s="516"/>
      <c r="Z63" s="516"/>
      <c r="AA63" s="516"/>
      <c r="AB63" s="516"/>
      <c r="AC63" s="516"/>
      <c r="AD63" s="516"/>
      <c r="AE63" s="516"/>
      <c r="AF63" s="516"/>
      <c r="AG63" s="516"/>
      <c r="AH63" s="516"/>
      <c r="AI63" s="516"/>
      <c r="AJ63" s="516"/>
      <c r="AK63" s="516"/>
      <c r="AL63" s="516"/>
      <c r="AM63" s="516"/>
      <c r="AN63" s="516"/>
      <c r="AO63" s="516"/>
      <c r="AP63" s="516"/>
      <c r="AQ63" s="516"/>
      <c r="AR63" s="516"/>
      <c r="AS63" s="516"/>
      <c r="AT63" s="516"/>
      <c r="AU63" s="516"/>
      <c r="AV63" s="516"/>
      <c r="AW63" s="516"/>
      <c r="AX63" s="516"/>
      <c r="AY63" s="536"/>
    </row>
    <row r="64" spans="1:51" ht="122.45" customHeight="1">
      <c r="A64" s="13"/>
      <c r="B64" s="661" t="s">
        <v>1601</v>
      </c>
      <c r="C64" s="662"/>
      <c r="D64" s="662"/>
      <c r="E64" s="662"/>
      <c r="F64" s="663"/>
      <c r="G64" s="664" t="s">
        <v>1648</v>
      </c>
      <c r="H64" s="665"/>
      <c r="I64" s="665"/>
      <c r="J64" s="665"/>
      <c r="K64" s="665"/>
      <c r="L64" s="665"/>
      <c r="M64" s="665"/>
      <c r="N64" s="665"/>
      <c r="O64" s="665"/>
      <c r="P64" s="665"/>
      <c r="Q64" s="665"/>
      <c r="R64" s="665"/>
      <c r="S64" s="665"/>
      <c r="T64" s="665"/>
      <c r="U64" s="665"/>
      <c r="V64" s="665"/>
      <c r="W64" s="665"/>
      <c r="X64" s="665"/>
      <c r="Y64" s="665"/>
      <c r="Z64" s="665"/>
      <c r="AA64" s="665"/>
      <c r="AB64" s="665"/>
      <c r="AC64" s="665"/>
      <c r="AD64" s="665"/>
      <c r="AE64" s="665"/>
      <c r="AF64" s="665"/>
      <c r="AG64" s="665"/>
      <c r="AH64" s="665"/>
      <c r="AI64" s="665"/>
      <c r="AJ64" s="665"/>
      <c r="AK64" s="665"/>
      <c r="AL64" s="665"/>
      <c r="AM64" s="665"/>
      <c r="AN64" s="665"/>
      <c r="AO64" s="665"/>
      <c r="AP64" s="665"/>
      <c r="AQ64" s="665"/>
      <c r="AR64" s="665"/>
      <c r="AS64" s="665"/>
      <c r="AT64" s="665"/>
      <c r="AU64" s="665"/>
      <c r="AV64" s="665"/>
      <c r="AW64" s="665"/>
      <c r="AX64" s="665"/>
      <c r="AY64" s="666"/>
    </row>
    <row r="65" spans="1:51" ht="18.399999999999999" customHeight="1">
      <c r="A65" s="13"/>
      <c r="B65" s="649" t="s">
        <v>106</v>
      </c>
      <c r="C65" s="650"/>
      <c r="D65" s="650"/>
      <c r="E65" s="650"/>
      <c r="F65" s="650"/>
      <c r="G65" s="650"/>
      <c r="H65" s="650"/>
      <c r="I65" s="650"/>
      <c r="J65" s="650"/>
      <c r="K65" s="650"/>
      <c r="L65" s="650"/>
      <c r="M65" s="650"/>
      <c r="N65" s="650"/>
      <c r="O65" s="650"/>
      <c r="P65" s="650"/>
      <c r="Q65" s="650"/>
      <c r="R65" s="650"/>
      <c r="S65" s="650"/>
      <c r="T65" s="650"/>
      <c r="U65" s="650"/>
      <c r="V65" s="650"/>
      <c r="W65" s="650"/>
      <c r="X65" s="650"/>
      <c r="Y65" s="650"/>
      <c r="Z65" s="650"/>
      <c r="AA65" s="650"/>
      <c r="AB65" s="650"/>
      <c r="AC65" s="650"/>
      <c r="AD65" s="650"/>
      <c r="AE65" s="650"/>
      <c r="AF65" s="650"/>
      <c r="AG65" s="650"/>
      <c r="AH65" s="650"/>
      <c r="AI65" s="650"/>
      <c r="AJ65" s="650"/>
      <c r="AK65" s="650"/>
      <c r="AL65" s="650"/>
      <c r="AM65" s="650"/>
      <c r="AN65" s="650"/>
      <c r="AO65" s="650"/>
      <c r="AP65" s="650"/>
      <c r="AQ65" s="650"/>
      <c r="AR65" s="650"/>
      <c r="AS65" s="650"/>
      <c r="AT65" s="650"/>
      <c r="AU65" s="650"/>
      <c r="AV65" s="650"/>
      <c r="AW65" s="650"/>
      <c r="AX65" s="650"/>
      <c r="AY65" s="651"/>
    </row>
    <row r="66" spans="1:51" ht="119.1" customHeight="1" thickBot="1">
      <c r="A66" s="13"/>
      <c r="B66" s="675" t="s">
        <v>1601</v>
      </c>
      <c r="C66" s="676"/>
      <c r="D66" s="676"/>
      <c r="E66" s="676"/>
      <c r="F66" s="677"/>
      <c r="G66" s="961" t="s">
        <v>1648</v>
      </c>
      <c r="H66" s="622"/>
      <c r="I66" s="622"/>
      <c r="J66" s="622"/>
      <c r="K66" s="622"/>
      <c r="L66" s="622"/>
      <c r="M66" s="622"/>
      <c r="N66" s="622"/>
      <c r="O66" s="622"/>
      <c r="P66" s="622"/>
      <c r="Q66" s="622"/>
      <c r="R66" s="622"/>
      <c r="S66" s="622"/>
      <c r="T66" s="622"/>
      <c r="U66" s="622"/>
      <c r="V66" s="622"/>
      <c r="W66" s="622"/>
      <c r="X66" s="622"/>
      <c r="Y66" s="622"/>
      <c r="Z66" s="622"/>
      <c r="AA66" s="622"/>
      <c r="AB66" s="622"/>
      <c r="AC66" s="622"/>
      <c r="AD66" s="622"/>
      <c r="AE66" s="622"/>
      <c r="AF66" s="622"/>
      <c r="AG66" s="622"/>
      <c r="AH66" s="622"/>
      <c r="AI66" s="622"/>
      <c r="AJ66" s="622"/>
      <c r="AK66" s="622"/>
      <c r="AL66" s="622"/>
      <c r="AM66" s="622"/>
      <c r="AN66" s="622"/>
      <c r="AO66" s="622"/>
      <c r="AP66" s="622"/>
      <c r="AQ66" s="622"/>
      <c r="AR66" s="622"/>
      <c r="AS66" s="622"/>
      <c r="AT66" s="622"/>
      <c r="AU66" s="622"/>
      <c r="AV66" s="622"/>
      <c r="AW66" s="622"/>
      <c r="AX66" s="622"/>
      <c r="AY66" s="623"/>
    </row>
    <row r="67" spans="1:51" ht="19.7" customHeight="1">
      <c r="A67" s="13"/>
      <c r="B67" s="652" t="s">
        <v>107</v>
      </c>
      <c r="C67" s="653"/>
      <c r="D67" s="653"/>
      <c r="E67" s="653"/>
      <c r="F67" s="653"/>
      <c r="G67" s="653"/>
      <c r="H67" s="653"/>
      <c r="I67" s="653"/>
      <c r="J67" s="653"/>
      <c r="K67" s="653"/>
      <c r="L67" s="653"/>
      <c r="M67" s="653"/>
      <c r="N67" s="653"/>
      <c r="O67" s="653"/>
      <c r="P67" s="653"/>
      <c r="Q67" s="653"/>
      <c r="R67" s="653"/>
      <c r="S67" s="653"/>
      <c r="T67" s="653"/>
      <c r="U67" s="653"/>
      <c r="V67" s="653"/>
      <c r="W67" s="653"/>
      <c r="X67" s="653"/>
      <c r="Y67" s="653"/>
      <c r="Z67" s="653"/>
      <c r="AA67" s="653"/>
      <c r="AB67" s="653"/>
      <c r="AC67" s="653"/>
      <c r="AD67" s="653"/>
      <c r="AE67" s="653"/>
      <c r="AF67" s="653"/>
      <c r="AG67" s="653"/>
      <c r="AH67" s="653"/>
      <c r="AI67" s="653"/>
      <c r="AJ67" s="653"/>
      <c r="AK67" s="653"/>
      <c r="AL67" s="653"/>
      <c r="AM67" s="653"/>
      <c r="AN67" s="653"/>
      <c r="AO67" s="653"/>
      <c r="AP67" s="653"/>
      <c r="AQ67" s="653"/>
      <c r="AR67" s="653"/>
      <c r="AS67" s="653"/>
      <c r="AT67" s="653"/>
      <c r="AU67" s="653"/>
      <c r="AV67" s="653"/>
      <c r="AW67" s="653"/>
      <c r="AX67" s="653"/>
      <c r="AY67" s="654"/>
    </row>
    <row r="68" spans="1:51" ht="205.15" customHeight="1" thickBot="1">
      <c r="A68" s="13"/>
      <c r="B68" s="686"/>
      <c r="C68" s="687"/>
      <c r="D68" s="687"/>
      <c r="E68" s="687"/>
      <c r="F68" s="687"/>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c r="AI68" s="687"/>
      <c r="AJ68" s="687"/>
      <c r="AK68" s="687"/>
      <c r="AL68" s="687"/>
      <c r="AM68" s="687"/>
      <c r="AN68" s="687"/>
      <c r="AO68" s="687"/>
      <c r="AP68" s="687"/>
      <c r="AQ68" s="687"/>
      <c r="AR68" s="687"/>
      <c r="AS68" s="687"/>
      <c r="AT68" s="687"/>
      <c r="AU68" s="687"/>
      <c r="AV68" s="687"/>
      <c r="AW68" s="687"/>
      <c r="AX68" s="687"/>
      <c r="AY68" s="688"/>
    </row>
    <row r="69" spans="1:51" ht="19.7" customHeight="1">
      <c r="A69" s="13"/>
      <c r="B69" s="683" t="s">
        <v>108</v>
      </c>
      <c r="C69" s="684"/>
      <c r="D69" s="684"/>
      <c r="E69" s="684"/>
      <c r="F69" s="684"/>
      <c r="G69" s="684"/>
      <c r="H69" s="684"/>
      <c r="I69" s="684"/>
      <c r="J69" s="684"/>
      <c r="K69" s="684"/>
      <c r="L69" s="684"/>
      <c r="M69" s="684"/>
      <c r="N69" s="684"/>
      <c r="O69" s="684"/>
      <c r="P69" s="684"/>
      <c r="Q69" s="684"/>
      <c r="R69" s="684"/>
      <c r="S69" s="684"/>
      <c r="T69" s="684"/>
      <c r="U69" s="684"/>
      <c r="V69" s="684"/>
      <c r="W69" s="684"/>
      <c r="X69" s="684"/>
      <c r="Y69" s="684"/>
      <c r="Z69" s="684"/>
      <c r="AA69" s="684"/>
      <c r="AB69" s="684"/>
      <c r="AC69" s="684"/>
      <c r="AD69" s="684"/>
      <c r="AE69" s="684"/>
      <c r="AF69" s="684"/>
      <c r="AG69" s="684"/>
      <c r="AH69" s="684"/>
      <c r="AI69" s="684"/>
      <c r="AJ69" s="684"/>
      <c r="AK69" s="684"/>
      <c r="AL69" s="684"/>
      <c r="AM69" s="684"/>
      <c r="AN69" s="684"/>
      <c r="AO69" s="684"/>
      <c r="AP69" s="684"/>
      <c r="AQ69" s="684"/>
      <c r="AR69" s="684"/>
      <c r="AS69" s="684"/>
      <c r="AT69" s="684"/>
      <c r="AU69" s="684"/>
      <c r="AV69" s="684"/>
      <c r="AW69" s="684"/>
      <c r="AX69" s="684"/>
      <c r="AY69" s="685"/>
    </row>
    <row r="70" spans="1:51" ht="19.899999999999999" customHeight="1">
      <c r="A70" s="13"/>
      <c r="B70" s="14" t="s">
        <v>109</v>
      </c>
      <c r="C70" s="15"/>
      <c r="D70" s="15"/>
      <c r="E70" s="15"/>
      <c r="F70" s="15"/>
      <c r="G70" s="15"/>
      <c r="H70" s="15"/>
      <c r="I70" s="15"/>
      <c r="J70" s="15"/>
      <c r="K70" s="15"/>
      <c r="L70" s="16"/>
      <c r="M70" s="1464" t="s">
        <v>1647</v>
      </c>
      <c r="N70" s="1465"/>
      <c r="O70" s="1465"/>
      <c r="P70" s="1465"/>
      <c r="Q70" s="1465"/>
      <c r="R70" s="1465"/>
      <c r="S70" s="1465"/>
      <c r="T70" s="1465"/>
      <c r="U70" s="1465"/>
      <c r="V70" s="1465"/>
      <c r="W70" s="1465"/>
      <c r="X70" s="1465"/>
      <c r="Y70" s="1465"/>
      <c r="Z70" s="1465"/>
      <c r="AA70" s="1466"/>
      <c r="AB70" s="15" t="s">
        <v>111</v>
      </c>
      <c r="AC70" s="15"/>
      <c r="AD70" s="15"/>
      <c r="AE70" s="15"/>
      <c r="AF70" s="15"/>
      <c r="AG70" s="15"/>
      <c r="AH70" s="15"/>
      <c r="AI70" s="15"/>
      <c r="AJ70" s="15"/>
      <c r="AK70" s="16"/>
      <c r="AL70" s="1464" t="s">
        <v>1646</v>
      </c>
      <c r="AM70" s="1465"/>
      <c r="AN70" s="1465"/>
      <c r="AO70" s="1465"/>
      <c r="AP70" s="1465"/>
      <c r="AQ70" s="1465"/>
      <c r="AR70" s="1465"/>
      <c r="AS70" s="1465"/>
      <c r="AT70" s="1465"/>
      <c r="AU70" s="1465"/>
      <c r="AV70" s="1465"/>
      <c r="AW70" s="1465"/>
      <c r="AX70" s="1465"/>
      <c r="AY70" s="1467"/>
    </row>
    <row r="71" spans="1:51" ht="3" customHeight="1">
      <c r="A71" s="8"/>
      <c r="B71" s="4"/>
      <c r="C71" s="4"/>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row>
    <row r="72" spans="1:51" ht="21.75" customHeight="1" thickBot="1">
      <c r="AK72" s="271"/>
      <c r="AL72" s="271"/>
      <c r="AM72" s="271"/>
      <c r="AN72" s="271"/>
      <c r="AO72" s="271"/>
      <c r="AP72" s="271"/>
      <c r="AQ72" s="271"/>
      <c r="AR72" s="810" t="s">
        <v>113</v>
      </c>
      <c r="AS72" s="810"/>
      <c r="AT72" s="810"/>
      <c r="AU72" s="810"/>
      <c r="AV72" s="810"/>
      <c r="AW72" s="810"/>
      <c r="AX72" s="810"/>
      <c r="AY72" s="810"/>
    </row>
    <row r="73" spans="1:51" ht="36" customHeight="1">
      <c r="B73" s="275" t="s">
        <v>114</v>
      </c>
      <c r="C73" s="276"/>
      <c r="D73" s="276"/>
      <c r="E73" s="276"/>
      <c r="F73" s="276"/>
      <c r="G73" s="276"/>
      <c r="H73" s="1503" t="s">
        <v>904</v>
      </c>
      <c r="I73" s="1504"/>
      <c r="J73" s="1504"/>
      <c r="K73" s="1504"/>
      <c r="L73" s="1504"/>
      <c r="M73" s="1504"/>
      <c r="N73" s="1504"/>
      <c r="O73" s="1504"/>
      <c r="P73" s="1504"/>
      <c r="Q73" s="1504"/>
      <c r="R73" s="1504"/>
      <c r="S73" s="1504"/>
      <c r="T73" s="1504"/>
      <c r="U73" s="1504"/>
      <c r="V73" s="1504"/>
      <c r="W73" s="1504"/>
      <c r="X73" s="1504"/>
      <c r="Y73" s="1505"/>
      <c r="Z73" s="279" t="s">
        <v>1640</v>
      </c>
      <c r="AA73" s="280"/>
      <c r="AB73" s="280"/>
      <c r="AC73" s="280"/>
      <c r="AD73" s="280"/>
      <c r="AE73" s="281"/>
      <c r="AF73" s="282" t="s">
        <v>336</v>
      </c>
      <c r="AG73" s="280"/>
      <c r="AH73" s="280"/>
      <c r="AI73" s="280"/>
      <c r="AJ73" s="280"/>
      <c r="AK73" s="280"/>
      <c r="AL73" s="280"/>
      <c r="AM73" s="280"/>
      <c r="AN73" s="280"/>
      <c r="AO73" s="280"/>
      <c r="AP73" s="280"/>
      <c r="AQ73" s="281"/>
      <c r="AR73" s="283" t="s">
        <v>6</v>
      </c>
      <c r="AS73" s="282"/>
      <c r="AT73" s="282"/>
      <c r="AU73" s="282"/>
      <c r="AV73" s="282"/>
      <c r="AW73" s="282"/>
      <c r="AX73" s="282"/>
      <c r="AY73" s="284"/>
    </row>
    <row r="74" spans="1:51" ht="28.15" customHeight="1">
      <c r="B74" s="285" t="s">
        <v>7</v>
      </c>
      <c r="C74" s="286"/>
      <c r="D74" s="286"/>
      <c r="E74" s="286"/>
      <c r="F74" s="286"/>
      <c r="G74" s="287"/>
      <c r="H74" s="1506" t="s">
        <v>907</v>
      </c>
      <c r="I74" s="1507"/>
      <c r="J74" s="1507"/>
      <c r="K74" s="1507"/>
      <c r="L74" s="1507"/>
      <c r="M74" s="1507"/>
      <c r="N74" s="1507"/>
      <c r="O74" s="1507"/>
      <c r="P74" s="1507"/>
      <c r="Q74" s="1507"/>
      <c r="R74" s="1507"/>
      <c r="S74" s="1507"/>
      <c r="T74" s="1507"/>
      <c r="U74" s="1507"/>
      <c r="V74" s="1507"/>
      <c r="W74" s="1508"/>
      <c r="X74" s="1508"/>
      <c r="Y74" s="1508"/>
      <c r="Z74" s="291" t="s">
        <v>8</v>
      </c>
      <c r="AA74" s="292"/>
      <c r="AB74" s="292"/>
      <c r="AC74" s="292"/>
      <c r="AD74" s="292"/>
      <c r="AE74" s="293"/>
      <c r="AF74" s="292" t="s">
        <v>886</v>
      </c>
      <c r="AG74" s="292"/>
      <c r="AH74" s="292"/>
      <c r="AI74" s="292"/>
      <c r="AJ74" s="292"/>
      <c r="AK74" s="292"/>
      <c r="AL74" s="292"/>
      <c r="AM74" s="292"/>
      <c r="AN74" s="292"/>
      <c r="AO74" s="292"/>
      <c r="AP74" s="292"/>
      <c r="AQ74" s="293"/>
      <c r="AR74" s="294" t="s">
        <v>1639</v>
      </c>
      <c r="AS74" s="295"/>
      <c r="AT74" s="295"/>
      <c r="AU74" s="295"/>
      <c r="AV74" s="295"/>
      <c r="AW74" s="295"/>
      <c r="AX74" s="295"/>
      <c r="AY74" s="296"/>
    </row>
    <row r="75" spans="1:51" ht="30.75" customHeight="1">
      <c r="B75" s="361" t="s">
        <v>11</v>
      </c>
      <c r="C75" s="362"/>
      <c r="D75" s="362"/>
      <c r="E75" s="362"/>
      <c r="F75" s="362"/>
      <c r="G75" s="362"/>
      <c r="H75" s="363" t="s">
        <v>12</v>
      </c>
      <c r="I75" s="290"/>
      <c r="J75" s="290"/>
      <c r="K75" s="290"/>
      <c r="L75" s="290"/>
      <c r="M75" s="290"/>
      <c r="N75" s="290"/>
      <c r="O75" s="290"/>
      <c r="P75" s="290"/>
      <c r="Q75" s="290"/>
      <c r="R75" s="290"/>
      <c r="S75" s="290"/>
      <c r="T75" s="290"/>
      <c r="U75" s="290"/>
      <c r="V75" s="290"/>
      <c r="W75" s="290"/>
      <c r="X75" s="290"/>
      <c r="Y75" s="290"/>
      <c r="Z75" s="364" t="s">
        <v>13</v>
      </c>
      <c r="AA75" s="365"/>
      <c r="AB75" s="365"/>
      <c r="AC75" s="365"/>
      <c r="AD75" s="365"/>
      <c r="AE75" s="366"/>
      <c r="AF75" s="367" t="s">
        <v>885</v>
      </c>
      <c r="AG75" s="367"/>
      <c r="AH75" s="367"/>
      <c r="AI75" s="367"/>
      <c r="AJ75" s="367"/>
      <c r="AK75" s="367"/>
      <c r="AL75" s="367"/>
      <c r="AM75" s="367"/>
      <c r="AN75" s="367"/>
      <c r="AO75" s="367"/>
      <c r="AP75" s="367"/>
      <c r="AQ75" s="367"/>
      <c r="AR75" s="368"/>
      <c r="AS75" s="368"/>
      <c r="AT75" s="368"/>
      <c r="AU75" s="368"/>
      <c r="AV75" s="368"/>
      <c r="AW75" s="368"/>
      <c r="AX75" s="368"/>
      <c r="AY75" s="369"/>
    </row>
    <row r="76" spans="1:51" ht="18" customHeight="1">
      <c r="B76" s="370" t="s">
        <v>15</v>
      </c>
      <c r="C76" s="371"/>
      <c r="D76" s="371"/>
      <c r="E76" s="371"/>
      <c r="F76" s="371"/>
      <c r="G76" s="371"/>
      <c r="H76" s="925" t="s">
        <v>884</v>
      </c>
      <c r="I76" s="375"/>
      <c r="J76" s="375"/>
      <c r="K76" s="375"/>
      <c r="L76" s="375"/>
      <c r="M76" s="375"/>
      <c r="N76" s="375"/>
      <c r="O76" s="375"/>
      <c r="P76" s="375"/>
      <c r="Q76" s="375"/>
      <c r="R76" s="375"/>
      <c r="S76" s="375"/>
      <c r="T76" s="375"/>
      <c r="U76" s="375"/>
      <c r="V76" s="375"/>
      <c r="W76" s="376"/>
      <c r="X76" s="376"/>
      <c r="Y76" s="376"/>
      <c r="Z76" s="380" t="s">
        <v>1638</v>
      </c>
      <c r="AA76" s="368"/>
      <c r="AB76" s="368"/>
      <c r="AC76" s="368"/>
      <c r="AD76" s="368"/>
      <c r="AE76" s="381"/>
      <c r="AF76" s="1509" t="s">
        <v>906</v>
      </c>
      <c r="AG76" s="1510"/>
      <c r="AH76" s="1510"/>
      <c r="AI76" s="1510"/>
      <c r="AJ76" s="1510"/>
      <c r="AK76" s="1510"/>
      <c r="AL76" s="1510"/>
      <c r="AM76" s="1510"/>
      <c r="AN76" s="1510"/>
      <c r="AO76" s="1510"/>
      <c r="AP76" s="1510"/>
      <c r="AQ76" s="1510"/>
      <c r="AR76" s="1510"/>
      <c r="AS76" s="1510"/>
      <c r="AT76" s="1510"/>
      <c r="AU76" s="1510"/>
      <c r="AV76" s="1510"/>
      <c r="AW76" s="1510"/>
      <c r="AX76" s="1510"/>
      <c r="AY76" s="1511"/>
    </row>
    <row r="77" spans="1:51" ht="24" customHeight="1">
      <c r="B77" s="372"/>
      <c r="C77" s="373"/>
      <c r="D77" s="373"/>
      <c r="E77" s="373"/>
      <c r="F77" s="373"/>
      <c r="G77" s="373"/>
      <c r="H77" s="377"/>
      <c r="I77" s="378"/>
      <c r="J77" s="378"/>
      <c r="K77" s="378"/>
      <c r="L77" s="378"/>
      <c r="M77" s="378"/>
      <c r="N77" s="378"/>
      <c r="O77" s="378"/>
      <c r="P77" s="378"/>
      <c r="Q77" s="378"/>
      <c r="R77" s="378"/>
      <c r="S77" s="378"/>
      <c r="T77" s="378"/>
      <c r="U77" s="378"/>
      <c r="V77" s="378"/>
      <c r="W77" s="379"/>
      <c r="X77" s="379"/>
      <c r="Y77" s="379"/>
      <c r="Z77" s="382"/>
      <c r="AA77" s="368"/>
      <c r="AB77" s="368"/>
      <c r="AC77" s="368"/>
      <c r="AD77" s="368"/>
      <c r="AE77" s="381"/>
      <c r="AF77" s="1512"/>
      <c r="AG77" s="1513"/>
      <c r="AH77" s="1513"/>
      <c r="AI77" s="1513"/>
      <c r="AJ77" s="1513"/>
      <c r="AK77" s="1513"/>
      <c r="AL77" s="1513"/>
      <c r="AM77" s="1513"/>
      <c r="AN77" s="1513"/>
      <c r="AO77" s="1513"/>
      <c r="AP77" s="1513"/>
      <c r="AQ77" s="1513"/>
      <c r="AR77" s="1513"/>
      <c r="AS77" s="1513"/>
      <c r="AT77" s="1513"/>
      <c r="AU77" s="1513"/>
      <c r="AV77" s="1513"/>
      <c r="AW77" s="1513"/>
      <c r="AX77" s="1513"/>
      <c r="AY77" s="1514"/>
    </row>
    <row r="78" spans="1:51" ht="29.25" customHeight="1">
      <c r="B78" s="298" t="s">
        <v>22</v>
      </c>
      <c r="C78" s="299"/>
      <c r="D78" s="299"/>
      <c r="E78" s="299"/>
      <c r="F78" s="299"/>
      <c r="G78" s="303"/>
      <c r="H78" s="304" t="s">
        <v>118</v>
      </c>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c r="AJ78" s="305"/>
      <c r="AK78" s="305"/>
      <c r="AL78" s="305"/>
      <c r="AM78" s="305"/>
      <c r="AN78" s="305"/>
      <c r="AO78" s="305"/>
      <c r="AP78" s="305"/>
      <c r="AQ78" s="305"/>
      <c r="AR78" s="305"/>
      <c r="AS78" s="305"/>
      <c r="AT78" s="305"/>
      <c r="AU78" s="305"/>
      <c r="AV78" s="305"/>
      <c r="AW78" s="305"/>
      <c r="AX78" s="305"/>
      <c r="AY78" s="306"/>
    </row>
    <row r="79" spans="1:51" ht="21" customHeight="1">
      <c r="B79" s="391" t="s">
        <v>24</v>
      </c>
      <c r="C79" s="392"/>
      <c r="D79" s="392"/>
      <c r="E79" s="392"/>
      <c r="F79" s="392"/>
      <c r="G79" s="393"/>
      <c r="H79" s="400"/>
      <c r="I79" s="401"/>
      <c r="J79" s="401"/>
      <c r="K79" s="401"/>
      <c r="L79" s="401"/>
      <c r="M79" s="401"/>
      <c r="N79" s="401"/>
      <c r="O79" s="401"/>
      <c r="P79" s="401"/>
      <c r="Q79" s="402" t="s">
        <v>25</v>
      </c>
      <c r="R79" s="403"/>
      <c r="S79" s="403"/>
      <c r="T79" s="403"/>
      <c r="U79" s="403"/>
      <c r="V79" s="403"/>
      <c r="W79" s="404"/>
      <c r="X79" s="402" t="s">
        <v>26</v>
      </c>
      <c r="Y79" s="403"/>
      <c r="Z79" s="403"/>
      <c r="AA79" s="403"/>
      <c r="AB79" s="403"/>
      <c r="AC79" s="403"/>
      <c r="AD79" s="404"/>
      <c r="AE79" s="402" t="s">
        <v>27</v>
      </c>
      <c r="AF79" s="403"/>
      <c r="AG79" s="403"/>
      <c r="AH79" s="403"/>
      <c r="AI79" s="403"/>
      <c r="AJ79" s="403"/>
      <c r="AK79" s="404"/>
      <c r="AL79" s="402" t="s">
        <v>28</v>
      </c>
      <c r="AM79" s="403"/>
      <c r="AN79" s="403"/>
      <c r="AO79" s="403"/>
      <c r="AP79" s="403"/>
      <c r="AQ79" s="403"/>
      <c r="AR79" s="404"/>
      <c r="AS79" s="402" t="s">
        <v>29</v>
      </c>
      <c r="AT79" s="403"/>
      <c r="AU79" s="403"/>
      <c r="AV79" s="403"/>
      <c r="AW79" s="403"/>
      <c r="AX79" s="403"/>
      <c r="AY79" s="426"/>
    </row>
    <row r="80" spans="1:51" ht="21" customHeight="1">
      <c r="B80" s="394"/>
      <c r="C80" s="395"/>
      <c r="D80" s="395"/>
      <c r="E80" s="395"/>
      <c r="F80" s="395"/>
      <c r="G80" s="396"/>
      <c r="H80" s="413" t="s">
        <v>30</v>
      </c>
      <c r="I80" s="414"/>
      <c r="J80" s="427" t="s">
        <v>31</v>
      </c>
      <c r="K80" s="428"/>
      <c r="L80" s="428"/>
      <c r="M80" s="428"/>
      <c r="N80" s="428"/>
      <c r="O80" s="428"/>
      <c r="P80" s="429"/>
      <c r="Q80" s="430">
        <v>8</v>
      </c>
      <c r="R80" s="430"/>
      <c r="S80" s="430"/>
      <c r="T80" s="430"/>
      <c r="U80" s="430"/>
      <c r="V80" s="430"/>
      <c r="W80" s="430"/>
      <c r="X80" s="430">
        <v>8</v>
      </c>
      <c r="Y80" s="430"/>
      <c r="Z80" s="430"/>
      <c r="AA80" s="430"/>
      <c r="AB80" s="430"/>
      <c r="AC80" s="430"/>
      <c r="AD80" s="430"/>
      <c r="AE80" s="430">
        <v>10</v>
      </c>
      <c r="AF80" s="430"/>
      <c r="AG80" s="430"/>
      <c r="AH80" s="430"/>
      <c r="AI80" s="430"/>
      <c r="AJ80" s="430"/>
      <c r="AK80" s="430"/>
      <c r="AL80" s="1029">
        <v>2</v>
      </c>
      <c r="AM80" s="430"/>
      <c r="AN80" s="430"/>
      <c r="AO80" s="430"/>
      <c r="AP80" s="430"/>
      <c r="AQ80" s="430"/>
      <c r="AR80" s="430"/>
      <c r="AS80" s="430">
        <v>7</v>
      </c>
      <c r="AT80" s="430"/>
      <c r="AU80" s="430"/>
      <c r="AV80" s="430"/>
      <c r="AW80" s="430"/>
      <c r="AX80" s="430"/>
      <c r="AY80" s="431"/>
    </row>
    <row r="81" spans="2:60" ht="21" customHeight="1">
      <c r="B81" s="394"/>
      <c r="C81" s="395"/>
      <c r="D81" s="395"/>
      <c r="E81" s="395"/>
      <c r="F81" s="395"/>
      <c r="G81" s="396"/>
      <c r="H81" s="415"/>
      <c r="I81" s="416"/>
      <c r="J81" s="409" t="s">
        <v>32</v>
      </c>
      <c r="K81" s="410"/>
      <c r="L81" s="410"/>
      <c r="M81" s="410"/>
      <c r="N81" s="410"/>
      <c r="O81" s="410"/>
      <c r="P81" s="411"/>
      <c r="Q81" s="791" t="s">
        <v>1642</v>
      </c>
      <c r="R81" s="405"/>
      <c r="S81" s="405"/>
      <c r="T81" s="405"/>
      <c r="U81" s="405"/>
      <c r="V81" s="405"/>
      <c r="W81" s="405"/>
      <c r="X81" s="791" t="s">
        <v>1643</v>
      </c>
      <c r="Y81" s="405"/>
      <c r="Z81" s="405"/>
      <c r="AA81" s="405"/>
      <c r="AB81" s="405"/>
      <c r="AC81" s="405"/>
      <c r="AD81" s="405"/>
      <c r="AE81" s="791" t="s">
        <v>1643</v>
      </c>
      <c r="AF81" s="405"/>
      <c r="AG81" s="405"/>
      <c r="AH81" s="405"/>
      <c r="AI81" s="405"/>
      <c r="AJ81" s="405"/>
      <c r="AK81" s="405"/>
      <c r="AL81" s="791" t="s">
        <v>1642</v>
      </c>
      <c r="AM81" s="405"/>
      <c r="AN81" s="405"/>
      <c r="AO81" s="405"/>
      <c r="AP81" s="405"/>
      <c r="AQ81" s="405"/>
      <c r="AR81" s="405"/>
      <c r="AS81" s="432"/>
      <c r="AT81" s="432"/>
      <c r="AU81" s="432"/>
      <c r="AV81" s="432"/>
      <c r="AW81" s="432"/>
      <c r="AX81" s="432"/>
      <c r="AY81" s="433"/>
    </row>
    <row r="82" spans="2:60" ht="24.75" customHeight="1">
      <c r="B82" s="394"/>
      <c r="C82" s="395"/>
      <c r="D82" s="395"/>
      <c r="E82" s="395"/>
      <c r="F82" s="395"/>
      <c r="G82" s="396"/>
      <c r="H82" s="415"/>
      <c r="I82" s="416"/>
      <c r="J82" s="409" t="s">
        <v>34</v>
      </c>
      <c r="K82" s="410"/>
      <c r="L82" s="410"/>
      <c r="M82" s="410"/>
      <c r="N82" s="410"/>
      <c r="O82" s="410"/>
      <c r="P82" s="411"/>
      <c r="Q82" s="791" t="s">
        <v>1642</v>
      </c>
      <c r="R82" s="405"/>
      <c r="S82" s="405"/>
      <c r="T82" s="405"/>
      <c r="U82" s="405"/>
      <c r="V82" s="405"/>
      <c r="W82" s="405"/>
      <c r="X82" s="791" t="s">
        <v>1643</v>
      </c>
      <c r="Y82" s="405"/>
      <c r="Z82" s="405"/>
      <c r="AA82" s="405"/>
      <c r="AB82" s="405"/>
      <c r="AC82" s="405"/>
      <c r="AD82" s="405"/>
      <c r="AE82" s="791" t="s">
        <v>1643</v>
      </c>
      <c r="AF82" s="405"/>
      <c r="AG82" s="405"/>
      <c r="AH82" s="405"/>
      <c r="AI82" s="405"/>
      <c r="AJ82" s="405"/>
      <c r="AK82" s="405"/>
      <c r="AL82" s="791" t="s">
        <v>1642</v>
      </c>
      <c r="AM82" s="405"/>
      <c r="AN82" s="405"/>
      <c r="AO82" s="405"/>
      <c r="AP82" s="405"/>
      <c r="AQ82" s="405"/>
      <c r="AR82" s="405"/>
      <c r="AS82" s="432"/>
      <c r="AT82" s="432"/>
      <c r="AU82" s="432"/>
      <c r="AV82" s="432"/>
      <c r="AW82" s="432"/>
      <c r="AX82" s="432"/>
      <c r="AY82" s="433"/>
    </row>
    <row r="83" spans="2:60" ht="24.75" customHeight="1">
      <c r="B83" s="394"/>
      <c r="C83" s="395"/>
      <c r="D83" s="395"/>
      <c r="E83" s="395"/>
      <c r="F83" s="395"/>
      <c r="G83" s="396"/>
      <c r="H83" s="417"/>
      <c r="I83" s="418"/>
      <c r="J83" s="406" t="s">
        <v>35</v>
      </c>
      <c r="K83" s="407"/>
      <c r="L83" s="407"/>
      <c r="M83" s="407"/>
      <c r="N83" s="407"/>
      <c r="O83" s="407"/>
      <c r="P83" s="408"/>
      <c r="Q83" s="412">
        <v>8</v>
      </c>
      <c r="R83" s="412"/>
      <c r="S83" s="412"/>
      <c r="T83" s="412"/>
      <c r="U83" s="412"/>
      <c r="V83" s="412"/>
      <c r="W83" s="412"/>
      <c r="X83" s="412">
        <v>3</v>
      </c>
      <c r="Y83" s="412"/>
      <c r="Z83" s="412"/>
      <c r="AA83" s="412"/>
      <c r="AB83" s="412"/>
      <c r="AC83" s="412"/>
      <c r="AD83" s="412"/>
      <c r="AE83" s="412">
        <v>10</v>
      </c>
      <c r="AF83" s="412"/>
      <c r="AG83" s="412"/>
      <c r="AH83" s="412"/>
      <c r="AI83" s="412"/>
      <c r="AJ83" s="412"/>
      <c r="AK83" s="412"/>
      <c r="AL83" s="412">
        <v>2</v>
      </c>
      <c r="AM83" s="412"/>
      <c r="AN83" s="412"/>
      <c r="AO83" s="412"/>
      <c r="AP83" s="412"/>
      <c r="AQ83" s="412"/>
      <c r="AR83" s="412"/>
      <c r="AS83" s="412">
        <v>7</v>
      </c>
      <c r="AT83" s="412"/>
      <c r="AU83" s="412"/>
      <c r="AV83" s="412"/>
      <c r="AW83" s="412"/>
      <c r="AX83" s="412"/>
      <c r="AY83" s="412"/>
    </row>
    <row r="84" spans="2:60" ht="24.75" customHeight="1">
      <c r="B84" s="394"/>
      <c r="C84" s="395"/>
      <c r="D84" s="395"/>
      <c r="E84" s="395"/>
      <c r="F84" s="395"/>
      <c r="G84" s="396"/>
      <c r="H84" s="419" t="s">
        <v>36</v>
      </c>
      <c r="I84" s="420"/>
      <c r="J84" s="420"/>
      <c r="K84" s="420"/>
      <c r="L84" s="420"/>
      <c r="M84" s="420"/>
      <c r="N84" s="420"/>
      <c r="O84" s="420"/>
      <c r="P84" s="420"/>
      <c r="Q84" s="421">
        <v>8</v>
      </c>
      <c r="R84" s="421"/>
      <c r="S84" s="421"/>
      <c r="T84" s="421"/>
      <c r="U84" s="421"/>
      <c r="V84" s="421"/>
      <c r="W84" s="421"/>
      <c r="X84" s="421">
        <v>0</v>
      </c>
      <c r="Y84" s="421"/>
      <c r="Z84" s="421"/>
      <c r="AA84" s="421"/>
      <c r="AB84" s="421"/>
      <c r="AC84" s="421"/>
      <c r="AD84" s="421"/>
      <c r="AE84" s="421">
        <v>6</v>
      </c>
      <c r="AF84" s="421"/>
      <c r="AG84" s="421"/>
      <c r="AH84" s="421"/>
      <c r="AI84" s="421"/>
      <c r="AJ84" s="421"/>
      <c r="AK84" s="421"/>
      <c r="AL84" s="389"/>
      <c r="AM84" s="389"/>
      <c r="AN84" s="389"/>
      <c r="AO84" s="389"/>
      <c r="AP84" s="389"/>
      <c r="AQ84" s="389"/>
      <c r="AR84" s="389"/>
      <c r="AS84" s="389"/>
      <c r="AT84" s="389"/>
      <c r="AU84" s="389"/>
      <c r="AV84" s="389"/>
      <c r="AW84" s="389"/>
      <c r="AX84" s="389"/>
      <c r="AY84" s="390"/>
      <c r="BH84" s="18"/>
    </row>
    <row r="85" spans="2:60" ht="24.75" customHeight="1">
      <c r="B85" s="397"/>
      <c r="C85" s="398"/>
      <c r="D85" s="398"/>
      <c r="E85" s="398"/>
      <c r="F85" s="398"/>
      <c r="G85" s="399"/>
      <c r="H85" s="419" t="s">
        <v>37</v>
      </c>
      <c r="I85" s="420"/>
      <c r="J85" s="420"/>
      <c r="K85" s="420"/>
      <c r="L85" s="420"/>
      <c r="M85" s="420"/>
      <c r="N85" s="420"/>
      <c r="O85" s="420"/>
      <c r="P85" s="420"/>
      <c r="Q85" s="421">
        <v>100</v>
      </c>
      <c r="R85" s="421"/>
      <c r="S85" s="421"/>
      <c r="T85" s="421"/>
      <c r="U85" s="421"/>
      <c r="V85" s="421"/>
      <c r="W85" s="421"/>
      <c r="X85" s="421">
        <v>0</v>
      </c>
      <c r="Y85" s="421"/>
      <c r="Z85" s="421"/>
      <c r="AA85" s="421"/>
      <c r="AB85" s="421"/>
      <c r="AC85" s="421"/>
      <c r="AD85" s="421"/>
      <c r="AE85" s="421">
        <v>60</v>
      </c>
      <c r="AF85" s="421"/>
      <c r="AG85" s="421"/>
      <c r="AH85" s="421"/>
      <c r="AI85" s="421"/>
      <c r="AJ85" s="421"/>
      <c r="AK85" s="421"/>
      <c r="AL85" s="389"/>
      <c r="AM85" s="389"/>
      <c r="AN85" s="389"/>
      <c r="AO85" s="389"/>
      <c r="AP85" s="389"/>
      <c r="AQ85" s="389"/>
      <c r="AR85" s="389"/>
      <c r="AS85" s="389"/>
      <c r="AT85" s="389"/>
      <c r="AU85" s="389"/>
      <c r="AV85" s="389"/>
      <c r="AW85" s="389"/>
      <c r="AX85" s="389"/>
      <c r="AY85" s="390"/>
    </row>
    <row r="86" spans="2:60" ht="23.1" customHeight="1">
      <c r="B86" s="546" t="s">
        <v>59</v>
      </c>
      <c r="C86" s="547"/>
      <c r="D86" s="493" t="s">
        <v>60</v>
      </c>
      <c r="E86" s="494"/>
      <c r="F86" s="494"/>
      <c r="G86" s="494"/>
      <c r="H86" s="494"/>
      <c r="I86" s="494"/>
      <c r="J86" s="494"/>
      <c r="K86" s="494"/>
      <c r="L86" s="495"/>
      <c r="M86" s="496" t="s">
        <v>61</v>
      </c>
      <c r="N86" s="496"/>
      <c r="O86" s="496"/>
      <c r="P86" s="496"/>
      <c r="Q86" s="496"/>
      <c r="R86" s="496"/>
      <c r="S86" s="497" t="s">
        <v>29</v>
      </c>
      <c r="T86" s="497"/>
      <c r="U86" s="497"/>
      <c r="V86" s="497"/>
      <c r="W86" s="497"/>
      <c r="X86" s="497"/>
      <c r="Y86" s="498"/>
      <c r="Z86" s="494"/>
      <c r="AA86" s="494"/>
      <c r="AB86" s="494"/>
      <c r="AC86" s="494"/>
      <c r="AD86" s="494"/>
      <c r="AE86" s="494"/>
      <c r="AF86" s="494"/>
      <c r="AG86" s="494"/>
      <c r="AH86" s="494"/>
      <c r="AI86" s="494"/>
      <c r="AJ86" s="494"/>
      <c r="AK86" s="494"/>
      <c r="AL86" s="494"/>
      <c r="AM86" s="494"/>
      <c r="AN86" s="494"/>
      <c r="AO86" s="494"/>
      <c r="AP86" s="494"/>
      <c r="AQ86" s="494"/>
      <c r="AR86" s="494"/>
      <c r="AS86" s="494"/>
      <c r="AT86" s="494"/>
      <c r="AU86" s="494"/>
      <c r="AV86" s="494"/>
      <c r="AW86" s="494"/>
      <c r="AX86" s="494"/>
      <c r="AY86" s="499"/>
    </row>
    <row r="87" spans="2:60" ht="23.1" customHeight="1">
      <c r="B87" s="548"/>
      <c r="C87" s="549"/>
      <c r="D87" s="966" t="s">
        <v>463</v>
      </c>
      <c r="E87" s="356"/>
      <c r="F87" s="356"/>
      <c r="G87" s="356"/>
      <c r="H87" s="356"/>
      <c r="I87" s="356"/>
      <c r="J87" s="356"/>
      <c r="K87" s="356"/>
      <c r="L87" s="357"/>
      <c r="M87" s="1016">
        <v>1.6359999999999999</v>
      </c>
      <c r="N87" s="1017"/>
      <c r="O87" s="1017"/>
      <c r="P87" s="1017"/>
      <c r="Q87" s="1017"/>
      <c r="R87" s="1018"/>
      <c r="S87" s="442">
        <v>6.7329999999999997</v>
      </c>
      <c r="T87" s="442"/>
      <c r="U87" s="442"/>
      <c r="V87" s="442"/>
      <c r="W87" s="442"/>
      <c r="X87" s="442"/>
      <c r="Y87" s="792"/>
      <c r="Z87" s="444"/>
      <c r="AA87" s="444"/>
      <c r="AB87" s="444"/>
      <c r="AC87" s="444"/>
      <c r="AD87" s="444"/>
      <c r="AE87" s="444"/>
      <c r="AF87" s="444"/>
      <c r="AG87" s="444"/>
      <c r="AH87" s="444"/>
      <c r="AI87" s="444"/>
      <c r="AJ87" s="444"/>
      <c r="AK87" s="444"/>
      <c r="AL87" s="444"/>
      <c r="AM87" s="444"/>
      <c r="AN87" s="444"/>
      <c r="AO87" s="444"/>
      <c r="AP87" s="444"/>
      <c r="AQ87" s="444"/>
      <c r="AR87" s="444"/>
      <c r="AS87" s="444"/>
      <c r="AT87" s="444"/>
      <c r="AU87" s="444"/>
      <c r="AV87" s="444"/>
      <c r="AW87" s="444"/>
      <c r="AX87" s="444"/>
      <c r="AY87" s="445"/>
    </row>
    <row r="88" spans="2:60" ht="23.1" customHeight="1">
      <c r="B88" s="548"/>
      <c r="C88" s="549"/>
      <c r="D88" s="972"/>
      <c r="E88" s="964"/>
      <c r="F88" s="964"/>
      <c r="G88" s="964"/>
      <c r="H88" s="964"/>
      <c r="I88" s="964"/>
      <c r="J88" s="964"/>
      <c r="K88" s="964"/>
      <c r="L88" s="965"/>
      <c r="M88" s="797"/>
      <c r="N88" s="797"/>
      <c r="O88" s="797"/>
      <c r="P88" s="797"/>
      <c r="Q88" s="797"/>
      <c r="R88" s="797"/>
      <c r="S88" s="486"/>
      <c r="T88" s="486"/>
      <c r="U88" s="486"/>
      <c r="V88" s="486"/>
      <c r="W88" s="486"/>
      <c r="X88" s="486"/>
      <c r="Y88" s="478"/>
      <c r="Z88" s="479"/>
      <c r="AA88" s="479"/>
      <c r="AB88" s="479"/>
      <c r="AC88" s="479"/>
      <c r="AD88" s="479"/>
      <c r="AE88" s="479"/>
      <c r="AF88" s="479"/>
      <c r="AG88" s="479"/>
      <c r="AH88" s="479"/>
      <c r="AI88" s="479"/>
      <c r="AJ88" s="479"/>
      <c r="AK88" s="479"/>
      <c r="AL88" s="479"/>
      <c r="AM88" s="479"/>
      <c r="AN88" s="479"/>
      <c r="AO88" s="479"/>
      <c r="AP88" s="479"/>
      <c r="AQ88" s="479"/>
      <c r="AR88" s="479"/>
      <c r="AS88" s="479"/>
      <c r="AT88" s="479"/>
      <c r="AU88" s="479"/>
      <c r="AV88" s="479"/>
      <c r="AW88" s="479"/>
      <c r="AX88" s="479"/>
      <c r="AY88" s="480"/>
    </row>
    <row r="89" spans="2:60" ht="23.1" customHeight="1">
      <c r="B89" s="548"/>
      <c r="C89" s="549"/>
      <c r="D89" s="553"/>
      <c r="E89" s="554"/>
      <c r="F89" s="554"/>
      <c r="G89" s="554"/>
      <c r="H89" s="554"/>
      <c r="I89" s="554"/>
      <c r="J89" s="554"/>
      <c r="K89" s="554"/>
      <c r="L89" s="555"/>
      <c r="M89" s="486"/>
      <c r="N89" s="486"/>
      <c r="O89" s="486"/>
      <c r="P89" s="486"/>
      <c r="Q89" s="486"/>
      <c r="R89" s="486"/>
      <c r="S89" s="486"/>
      <c r="T89" s="486"/>
      <c r="U89" s="486"/>
      <c r="V89" s="486"/>
      <c r="W89" s="486"/>
      <c r="X89" s="486"/>
      <c r="Y89" s="478"/>
      <c r="Z89" s="479"/>
      <c r="AA89" s="479"/>
      <c r="AB89" s="479"/>
      <c r="AC89" s="479"/>
      <c r="AD89" s="479"/>
      <c r="AE89" s="479"/>
      <c r="AF89" s="479"/>
      <c r="AG89" s="479"/>
      <c r="AH89" s="479"/>
      <c r="AI89" s="479"/>
      <c r="AJ89" s="479"/>
      <c r="AK89" s="479"/>
      <c r="AL89" s="479"/>
      <c r="AM89" s="479"/>
      <c r="AN89" s="479"/>
      <c r="AO89" s="479"/>
      <c r="AP89" s="479"/>
      <c r="AQ89" s="479"/>
      <c r="AR89" s="479"/>
      <c r="AS89" s="479"/>
      <c r="AT89" s="479"/>
      <c r="AU89" s="479"/>
      <c r="AV89" s="479"/>
      <c r="AW89" s="479"/>
      <c r="AX89" s="479"/>
      <c r="AY89" s="480"/>
    </row>
    <row r="90" spans="2:60" ht="23.1" customHeight="1">
      <c r="B90" s="548"/>
      <c r="C90" s="549"/>
      <c r="D90" s="553"/>
      <c r="E90" s="554"/>
      <c r="F90" s="554"/>
      <c r="G90" s="554"/>
      <c r="H90" s="554"/>
      <c r="I90" s="554"/>
      <c r="J90" s="554"/>
      <c r="K90" s="554"/>
      <c r="L90" s="555"/>
      <c r="M90" s="486"/>
      <c r="N90" s="486"/>
      <c r="O90" s="486"/>
      <c r="P90" s="486"/>
      <c r="Q90" s="486"/>
      <c r="R90" s="486"/>
      <c r="S90" s="486"/>
      <c r="T90" s="486"/>
      <c r="U90" s="486"/>
      <c r="V90" s="486"/>
      <c r="W90" s="486"/>
      <c r="X90" s="486"/>
      <c r="Y90" s="478"/>
      <c r="Z90" s="479"/>
      <c r="AA90" s="479"/>
      <c r="AB90" s="479"/>
      <c r="AC90" s="479"/>
      <c r="AD90" s="479"/>
      <c r="AE90" s="479"/>
      <c r="AF90" s="479"/>
      <c r="AG90" s="479"/>
      <c r="AH90" s="479"/>
      <c r="AI90" s="479"/>
      <c r="AJ90" s="479"/>
      <c r="AK90" s="479"/>
      <c r="AL90" s="479"/>
      <c r="AM90" s="479"/>
      <c r="AN90" s="479"/>
      <c r="AO90" s="479"/>
      <c r="AP90" s="479"/>
      <c r="AQ90" s="479"/>
      <c r="AR90" s="479"/>
      <c r="AS90" s="479"/>
      <c r="AT90" s="479"/>
      <c r="AU90" s="479"/>
      <c r="AV90" s="479"/>
      <c r="AW90" s="479"/>
      <c r="AX90" s="479"/>
      <c r="AY90" s="480"/>
    </row>
    <row r="91" spans="2:60" ht="23.1" customHeight="1">
      <c r="B91" s="548"/>
      <c r="C91" s="549"/>
      <c r="D91" s="553"/>
      <c r="E91" s="554"/>
      <c r="F91" s="554"/>
      <c r="G91" s="554"/>
      <c r="H91" s="554"/>
      <c r="I91" s="554"/>
      <c r="J91" s="554"/>
      <c r="K91" s="554"/>
      <c r="L91" s="555"/>
      <c r="M91" s="486"/>
      <c r="N91" s="486"/>
      <c r="O91" s="486"/>
      <c r="P91" s="486"/>
      <c r="Q91" s="486"/>
      <c r="R91" s="486"/>
      <c r="S91" s="486"/>
      <c r="T91" s="486"/>
      <c r="U91" s="486"/>
      <c r="V91" s="486"/>
      <c r="W91" s="486"/>
      <c r="X91" s="486"/>
      <c r="Y91" s="478"/>
      <c r="Z91" s="479"/>
      <c r="AA91" s="479"/>
      <c r="AB91" s="479"/>
      <c r="AC91" s="479"/>
      <c r="AD91" s="479"/>
      <c r="AE91" s="479"/>
      <c r="AF91" s="479"/>
      <c r="AG91" s="479"/>
      <c r="AH91" s="479"/>
      <c r="AI91" s="479"/>
      <c r="AJ91" s="479"/>
      <c r="AK91" s="479"/>
      <c r="AL91" s="479"/>
      <c r="AM91" s="479"/>
      <c r="AN91" s="479"/>
      <c r="AO91" s="479"/>
      <c r="AP91" s="479"/>
      <c r="AQ91" s="479"/>
      <c r="AR91" s="479"/>
      <c r="AS91" s="479"/>
      <c r="AT91" s="479"/>
      <c r="AU91" s="479"/>
      <c r="AV91" s="479"/>
      <c r="AW91" s="479"/>
      <c r="AX91" s="479"/>
      <c r="AY91" s="480"/>
    </row>
    <row r="92" spans="2:60" ht="23.1" customHeight="1">
      <c r="B92" s="548"/>
      <c r="C92" s="549"/>
      <c r="D92" s="553"/>
      <c r="E92" s="554"/>
      <c r="F92" s="554"/>
      <c r="G92" s="554"/>
      <c r="H92" s="554"/>
      <c r="I92" s="554"/>
      <c r="J92" s="554"/>
      <c r="K92" s="554"/>
      <c r="L92" s="555"/>
      <c r="M92" s="486"/>
      <c r="N92" s="486"/>
      <c r="O92" s="486"/>
      <c r="P92" s="486"/>
      <c r="Q92" s="486"/>
      <c r="R92" s="486"/>
      <c r="S92" s="486"/>
      <c r="T92" s="486"/>
      <c r="U92" s="486"/>
      <c r="V92" s="486"/>
      <c r="W92" s="486"/>
      <c r="X92" s="486"/>
      <c r="Y92" s="478"/>
      <c r="Z92" s="479"/>
      <c r="AA92" s="479"/>
      <c r="AB92" s="479"/>
      <c r="AC92" s="479"/>
      <c r="AD92" s="479"/>
      <c r="AE92" s="479"/>
      <c r="AF92" s="479"/>
      <c r="AG92" s="479"/>
      <c r="AH92" s="479"/>
      <c r="AI92" s="479"/>
      <c r="AJ92" s="479"/>
      <c r="AK92" s="479"/>
      <c r="AL92" s="479"/>
      <c r="AM92" s="479"/>
      <c r="AN92" s="479"/>
      <c r="AO92" s="479"/>
      <c r="AP92" s="479"/>
      <c r="AQ92" s="479"/>
      <c r="AR92" s="479"/>
      <c r="AS92" s="479"/>
      <c r="AT92" s="479"/>
      <c r="AU92" s="479"/>
      <c r="AV92" s="479"/>
      <c r="AW92" s="479"/>
      <c r="AX92" s="479"/>
      <c r="AY92" s="480"/>
    </row>
    <row r="93" spans="2:60" ht="23.1" customHeight="1">
      <c r="B93" s="548"/>
      <c r="C93" s="549"/>
      <c r="D93" s="474"/>
      <c r="E93" s="475"/>
      <c r="F93" s="475"/>
      <c r="G93" s="475"/>
      <c r="H93" s="475"/>
      <c r="I93" s="475"/>
      <c r="J93" s="475"/>
      <c r="K93" s="475"/>
      <c r="L93" s="476"/>
      <c r="M93" s="477"/>
      <c r="N93" s="477"/>
      <c r="O93" s="477"/>
      <c r="P93" s="477"/>
      <c r="Q93" s="477"/>
      <c r="R93" s="477"/>
      <c r="S93" s="477"/>
      <c r="T93" s="477"/>
      <c r="U93" s="477"/>
      <c r="V93" s="477"/>
      <c r="W93" s="477"/>
      <c r="X93" s="477"/>
      <c r="Y93" s="478"/>
      <c r="Z93" s="479"/>
      <c r="AA93" s="479"/>
      <c r="AB93" s="479"/>
      <c r="AC93" s="479"/>
      <c r="AD93" s="479"/>
      <c r="AE93" s="479"/>
      <c r="AF93" s="479"/>
      <c r="AG93" s="479"/>
      <c r="AH93" s="479"/>
      <c r="AI93" s="479"/>
      <c r="AJ93" s="479"/>
      <c r="AK93" s="479"/>
      <c r="AL93" s="479"/>
      <c r="AM93" s="479"/>
      <c r="AN93" s="479"/>
      <c r="AO93" s="479"/>
      <c r="AP93" s="479"/>
      <c r="AQ93" s="479"/>
      <c r="AR93" s="479"/>
      <c r="AS93" s="479"/>
      <c r="AT93" s="479"/>
      <c r="AU93" s="479"/>
      <c r="AV93" s="479"/>
      <c r="AW93" s="479"/>
      <c r="AX93" s="479"/>
      <c r="AY93" s="480"/>
    </row>
    <row r="94" spans="2:60" ht="23.1" customHeight="1">
      <c r="B94" s="550"/>
      <c r="C94" s="551"/>
      <c r="D94" s="481" t="s">
        <v>35</v>
      </c>
      <c r="E94" s="327"/>
      <c r="F94" s="327"/>
      <c r="G94" s="327"/>
      <c r="H94" s="327"/>
      <c r="I94" s="327"/>
      <c r="J94" s="327"/>
      <c r="K94" s="327"/>
      <c r="L94" s="328"/>
      <c r="M94" s="482">
        <v>2</v>
      </c>
      <c r="N94" s="482"/>
      <c r="O94" s="482"/>
      <c r="P94" s="482"/>
      <c r="Q94" s="482"/>
      <c r="R94" s="482"/>
      <c r="S94" s="482">
        <f>SUM(S87:X93)</f>
        <v>6.7329999999999997</v>
      </c>
      <c r="T94" s="482"/>
      <c r="U94" s="482"/>
      <c r="V94" s="482"/>
      <c r="W94" s="482"/>
      <c r="X94" s="482"/>
      <c r="Y94" s="483"/>
      <c r="Z94" s="484"/>
      <c r="AA94" s="484"/>
      <c r="AB94" s="484"/>
      <c r="AC94" s="484"/>
      <c r="AD94" s="484"/>
      <c r="AE94" s="484"/>
      <c r="AF94" s="484"/>
      <c r="AG94" s="484"/>
      <c r="AH94" s="484"/>
      <c r="AI94" s="484"/>
      <c r="AJ94" s="484"/>
      <c r="AK94" s="484"/>
      <c r="AL94" s="484"/>
      <c r="AM94" s="484"/>
      <c r="AN94" s="484"/>
      <c r="AO94" s="484"/>
      <c r="AP94" s="484"/>
      <c r="AQ94" s="484"/>
      <c r="AR94" s="484"/>
      <c r="AS94" s="484"/>
      <c r="AT94" s="484"/>
      <c r="AU94" s="484"/>
      <c r="AV94" s="484"/>
      <c r="AW94" s="484"/>
      <c r="AX94" s="484"/>
      <c r="AY94" s="485"/>
    </row>
    <row r="95" spans="2:60" ht="24.75" customHeight="1">
      <c r="B95" s="19"/>
      <c r="C95" s="19"/>
      <c r="D95" s="19"/>
      <c r="E95" s="19"/>
      <c r="F95" s="19"/>
      <c r="G95" s="19"/>
      <c r="H95" s="20"/>
      <c r="I95" s="20"/>
      <c r="J95" s="20"/>
      <c r="K95" s="20"/>
      <c r="L95" s="20"/>
      <c r="M95" s="20"/>
      <c r="N95" s="20"/>
      <c r="O95" s="20"/>
      <c r="P95" s="20"/>
      <c r="Q95" s="226"/>
      <c r="R95" s="226"/>
      <c r="S95" s="226"/>
      <c r="T95" s="226"/>
      <c r="U95" s="226"/>
      <c r="V95" s="226"/>
      <c r="W95" s="226"/>
      <c r="X95" s="226"/>
      <c r="Y95" s="226"/>
      <c r="Z95" s="226"/>
      <c r="AA95" s="226"/>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row>
    <row r="96" spans="2:60">
      <c r="B96" s="19"/>
      <c r="C96" s="19"/>
      <c r="D96" s="19"/>
      <c r="E96" s="19"/>
      <c r="F96" s="19"/>
      <c r="G96" s="19"/>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row>
    <row r="97" spans="1:51" ht="23.25" customHeight="1" thickBot="1">
      <c r="A97" s="8"/>
      <c r="B97" s="689" t="s">
        <v>121</v>
      </c>
      <c r="C97" s="690"/>
      <c r="D97" s="690"/>
      <c r="E97" s="690"/>
      <c r="F97" s="690"/>
      <c r="G97" s="690"/>
      <c r="H97" s="690" t="s">
        <v>904</v>
      </c>
      <c r="I97" s="690"/>
      <c r="J97" s="690"/>
      <c r="K97" s="690"/>
      <c r="L97" s="690"/>
      <c r="M97" s="690"/>
      <c r="N97" s="690"/>
      <c r="O97" s="690"/>
      <c r="P97" s="690"/>
      <c r="Q97" s="690"/>
      <c r="R97" s="690"/>
      <c r="S97" s="690"/>
      <c r="T97" s="690"/>
      <c r="U97" s="690"/>
      <c r="V97" s="690"/>
      <c r="W97" s="690"/>
      <c r="X97" s="690"/>
      <c r="Y97" s="690"/>
      <c r="Z97" s="690"/>
      <c r="AA97" s="690"/>
      <c r="AB97" s="690"/>
      <c r="AC97" s="690"/>
      <c r="AD97" s="690"/>
      <c r="AE97" s="690"/>
      <c r="AF97" s="690"/>
      <c r="AG97" s="690"/>
      <c r="AH97" s="690"/>
      <c r="AI97" s="690"/>
      <c r="AJ97" s="690"/>
      <c r="AK97" s="690"/>
      <c r="AL97" s="690"/>
      <c r="AM97" s="690"/>
      <c r="AN97" s="690"/>
      <c r="AO97" s="690"/>
      <c r="AP97" s="690"/>
      <c r="AQ97" s="690"/>
      <c r="AR97" s="690"/>
      <c r="AS97" s="690"/>
      <c r="AT97" s="690"/>
      <c r="AU97" s="690"/>
      <c r="AV97" s="690"/>
      <c r="AW97" s="690"/>
      <c r="AX97" s="690"/>
      <c r="AY97" s="690"/>
    </row>
    <row r="98" spans="1:51" ht="385.5" customHeight="1">
      <c r="A98" s="13"/>
      <c r="B98" s="667" t="s">
        <v>122</v>
      </c>
      <c r="C98" s="668"/>
      <c r="D98" s="668"/>
      <c r="E98" s="668"/>
      <c r="F98" s="668"/>
      <c r="G98" s="669"/>
      <c r="H98" s="22" t="s">
        <v>123</v>
      </c>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4"/>
    </row>
    <row r="99" spans="1:51" ht="348.95" customHeight="1">
      <c r="B99" s="394"/>
      <c r="C99" s="395"/>
      <c r="D99" s="395"/>
      <c r="E99" s="395"/>
      <c r="F99" s="395"/>
      <c r="G99" s="396"/>
      <c r="H99" s="25"/>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7"/>
    </row>
    <row r="100" spans="1:51" ht="324" customHeight="1" thickBot="1">
      <c r="B100" s="670"/>
      <c r="C100" s="671"/>
      <c r="D100" s="671"/>
      <c r="E100" s="671"/>
      <c r="F100" s="671"/>
      <c r="G100" s="672"/>
      <c r="H100" s="50"/>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2"/>
    </row>
    <row r="101" spans="1:51">
      <c r="B101" s="19"/>
      <c r="C101" s="19"/>
      <c r="D101" s="19"/>
      <c r="E101" s="19"/>
      <c r="F101" s="19"/>
      <c r="G101" s="19"/>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row>
    <row r="102" spans="1:51" ht="30" customHeight="1" thickBot="1">
      <c r="B102" s="307" t="s">
        <v>121</v>
      </c>
      <c r="C102" s="307"/>
      <c r="D102" s="307"/>
      <c r="E102" s="307"/>
      <c r="F102" s="308"/>
      <c r="G102" s="308"/>
      <c r="H102" s="690" t="s">
        <v>904</v>
      </c>
      <c r="I102" s="690"/>
      <c r="J102" s="690"/>
      <c r="K102" s="690"/>
      <c r="L102" s="690"/>
      <c r="M102" s="690"/>
      <c r="N102" s="690"/>
      <c r="O102" s="690"/>
      <c r="P102" s="690"/>
      <c r="Q102" s="690"/>
      <c r="R102" s="690"/>
      <c r="S102" s="690"/>
      <c r="T102" s="690"/>
      <c r="U102" s="690"/>
      <c r="V102" s="690"/>
      <c r="W102" s="690"/>
      <c r="X102" s="690"/>
      <c r="Y102" s="690"/>
      <c r="Z102" s="690"/>
      <c r="AA102" s="690"/>
      <c r="AB102" s="690"/>
      <c r="AC102" s="690"/>
      <c r="AD102" s="690"/>
      <c r="AE102" s="690"/>
      <c r="AF102" s="690"/>
      <c r="AG102" s="690"/>
      <c r="AH102" s="690"/>
      <c r="AI102" s="690"/>
      <c r="AJ102" s="690"/>
      <c r="AK102" s="690"/>
      <c r="AL102" s="690"/>
      <c r="AM102" s="690"/>
      <c r="AN102" s="690"/>
      <c r="AO102" s="690"/>
      <c r="AP102" s="690"/>
      <c r="AQ102" s="690"/>
      <c r="AR102" s="690"/>
      <c r="AS102" s="690"/>
      <c r="AT102" s="690"/>
      <c r="AU102" s="690"/>
      <c r="AV102" s="690"/>
      <c r="AW102" s="690"/>
      <c r="AX102" s="690"/>
      <c r="AY102" s="690"/>
    </row>
    <row r="103" spans="1:51" ht="24.75" customHeight="1">
      <c r="B103" s="313" t="s">
        <v>140</v>
      </c>
      <c r="C103" s="314"/>
      <c r="D103" s="314"/>
      <c r="E103" s="314"/>
      <c r="F103" s="314"/>
      <c r="G103" s="315"/>
      <c r="H103" s="319" t="s">
        <v>1628</v>
      </c>
      <c r="I103" s="320"/>
      <c r="J103" s="320"/>
      <c r="K103" s="320"/>
      <c r="L103" s="320"/>
      <c r="M103" s="320"/>
      <c r="N103" s="320"/>
      <c r="O103" s="320"/>
      <c r="P103" s="320"/>
      <c r="Q103" s="320"/>
      <c r="R103" s="320"/>
      <c r="S103" s="320"/>
      <c r="T103" s="320"/>
      <c r="U103" s="320"/>
      <c r="V103" s="320"/>
      <c r="W103" s="320"/>
      <c r="X103" s="320"/>
      <c r="Y103" s="320"/>
      <c r="Z103" s="320"/>
      <c r="AA103" s="320"/>
      <c r="AB103" s="320"/>
      <c r="AC103" s="321"/>
      <c r="AD103" s="319" t="s">
        <v>1636</v>
      </c>
      <c r="AE103" s="320"/>
      <c r="AF103" s="320"/>
      <c r="AG103" s="320"/>
      <c r="AH103" s="320"/>
      <c r="AI103" s="320"/>
      <c r="AJ103" s="320"/>
      <c r="AK103" s="320"/>
      <c r="AL103" s="320"/>
      <c r="AM103" s="320"/>
      <c r="AN103" s="320"/>
      <c r="AO103" s="320"/>
      <c r="AP103" s="320"/>
      <c r="AQ103" s="320"/>
      <c r="AR103" s="320"/>
      <c r="AS103" s="320"/>
      <c r="AT103" s="320"/>
      <c r="AU103" s="320"/>
      <c r="AV103" s="320"/>
      <c r="AW103" s="320"/>
      <c r="AX103" s="320"/>
      <c r="AY103" s="322"/>
    </row>
    <row r="104" spans="1:51" ht="24.75" customHeight="1">
      <c r="B104" s="313"/>
      <c r="C104" s="314"/>
      <c r="D104" s="314"/>
      <c r="E104" s="314"/>
      <c r="F104" s="314"/>
      <c r="G104" s="315"/>
      <c r="H104" s="326" t="s">
        <v>60</v>
      </c>
      <c r="I104" s="327"/>
      <c r="J104" s="327"/>
      <c r="K104" s="327"/>
      <c r="L104" s="328"/>
      <c r="M104" s="329" t="s">
        <v>143</v>
      </c>
      <c r="N104" s="327"/>
      <c r="O104" s="327"/>
      <c r="P104" s="327"/>
      <c r="Q104" s="327"/>
      <c r="R104" s="327"/>
      <c r="S104" s="327"/>
      <c r="T104" s="327"/>
      <c r="U104" s="327"/>
      <c r="V104" s="327"/>
      <c r="W104" s="327"/>
      <c r="X104" s="327"/>
      <c r="Y104" s="328"/>
      <c r="Z104" s="323" t="s">
        <v>144</v>
      </c>
      <c r="AA104" s="324"/>
      <c r="AB104" s="324"/>
      <c r="AC104" s="325"/>
      <c r="AD104" s="326" t="s">
        <v>60</v>
      </c>
      <c r="AE104" s="327"/>
      <c r="AF104" s="327"/>
      <c r="AG104" s="327"/>
      <c r="AH104" s="328"/>
      <c r="AI104" s="329" t="s">
        <v>143</v>
      </c>
      <c r="AJ104" s="327"/>
      <c r="AK104" s="327"/>
      <c r="AL104" s="327"/>
      <c r="AM104" s="327"/>
      <c r="AN104" s="327"/>
      <c r="AO104" s="327"/>
      <c r="AP104" s="327"/>
      <c r="AQ104" s="327"/>
      <c r="AR104" s="327"/>
      <c r="AS104" s="327"/>
      <c r="AT104" s="327"/>
      <c r="AU104" s="328"/>
      <c r="AV104" s="323" t="s">
        <v>144</v>
      </c>
      <c r="AW104" s="324"/>
      <c r="AX104" s="324"/>
      <c r="AY104" s="330"/>
    </row>
    <row r="105" spans="1:51" ht="24.75" customHeight="1">
      <c r="B105" s="313"/>
      <c r="C105" s="314"/>
      <c r="D105" s="314"/>
      <c r="E105" s="314"/>
      <c r="F105" s="314"/>
      <c r="G105" s="315"/>
      <c r="H105" s="703" t="s">
        <v>148</v>
      </c>
      <c r="I105" s="600"/>
      <c r="J105" s="600"/>
      <c r="K105" s="600"/>
      <c r="L105" s="601"/>
      <c r="M105" s="704" t="s">
        <v>892</v>
      </c>
      <c r="N105" s="705"/>
      <c r="O105" s="705"/>
      <c r="P105" s="705"/>
      <c r="Q105" s="705"/>
      <c r="R105" s="705"/>
      <c r="S105" s="705"/>
      <c r="T105" s="705"/>
      <c r="U105" s="705"/>
      <c r="V105" s="705"/>
      <c r="W105" s="705"/>
      <c r="X105" s="705"/>
      <c r="Y105" s="706"/>
      <c r="Z105" s="694">
        <v>1</v>
      </c>
      <c r="AA105" s="695"/>
      <c r="AB105" s="695"/>
      <c r="AC105" s="921"/>
      <c r="AD105" s="703"/>
      <c r="AE105" s="600"/>
      <c r="AF105" s="600"/>
      <c r="AG105" s="600"/>
      <c r="AH105" s="601"/>
      <c r="AI105" s="704"/>
      <c r="AJ105" s="705"/>
      <c r="AK105" s="705"/>
      <c r="AL105" s="705"/>
      <c r="AM105" s="705"/>
      <c r="AN105" s="705"/>
      <c r="AO105" s="705"/>
      <c r="AP105" s="705"/>
      <c r="AQ105" s="705"/>
      <c r="AR105" s="705"/>
      <c r="AS105" s="705"/>
      <c r="AT105" s="705"/>
      <c r="AU105" s="706"/>
      <c r="AV105" s="694"/>
      <c r="AW105" s="695"/>
      <c r="AX105" s="695"/>
      <c r="AY105" s="696"/>
    </row>
    <row r="106" spans="1:51" ht="24.75" customHeight="1">
      <c r="B106" s="313"/>
      <c r="C106" s="314"/>
      <c r="D106" s="314"/>
      <c r="E106" s="314"/>
      <c r="F106" s="314"/>
      <c r="G106" s="315"/>
      <c r="H106" s="341"/>
      <c r="I106" s="342"/>
      <c r="J106" s="342"/>
      <c r="K106" s="342"/>
      <c r="L106" s="343"/>
      <c r="M106" s="346"/>
      <c r="N106" s="347"/>
      <c r="O106" s="347"/>
      <c r="P106" s="347"/>
      <c r="Q106" s="347"/>
      <c r="R106" s="347"/>
      <c r="S106" s="347"/>
      <c r="T106" s="347"/>
      <c r="U106" s="347"/>
      <c r="V106" s="347"/>
      <c r="W106" s="347"/>
      <c r="X106" s="347"/>
      <c r="Y106" s="348"/>
      <c r="Z106" s="697"/>
      <c r="AA106" s="698"/>
      <c r="AB106" s="698"/>
      <c r="AC106" s="720"/>
      <c r="AD106" s="341"/>
      <c r="AE106" s="342"/>
      <c r="AF106" s="342"/>
      <c r="AG106" s="342"/>
      <c r="AH106" s="343"/>
      <c r="AI106" s="346"/>
      <c r="AJ106" s="347"/>
      <c r="AK106" s="347"/>
      <c r="AL106" s="347"/>
      <c r="AM106" s="347"/>
      <c r="AN106" s="347"/>
      <c r="AO106" s="347"/>
      <c r="AP106" s="347"/>
      <c r="AQ106" s="347"/>
      <c r="AR106" s="347"/>
      <c r="AS106" s="347"/>
      <c r="AT106" s="347"/>
      <c r="AU106" s="348"/>
      <c r="AV106" s="697"/>
      <c r="AW106" s="698"/>
      <c r="AX106" s="698"/>
      <c r="AY106" s="699"/>
    </row>
    <row r="107" spans="1:51" ht="24.75" customHeight="1">
      <c r="B107" s="313"/>
      <c r="C107" s="314"/>
      <c r="D107" s="314"/>
      <c r="E107" s="314"/>
      <c r="F107" s="314"/>
      <c r="G107" s="315"/>
      <c r="H107" s="341"/>
      <c r="I107" s="342"/>
      <c r="J107" s="342"/>
      <c r="K107" s="342"/>
      <c r="L107" s="343"/>
      <c r="M107" s="346"/>
      <c r="N107" s="347"/>
      <c r="O107" s="347"/>
      <c r="P107" s="347"/>
      <c r="Q107" s="347"/>
      <c r="R107" s="347"/>
      <c r="S107" s="347"/>
      <c r="T107" s="347"/>
      <c r="U107" s="347"/>
      <c r="V107" s="347"/>
      <c r="W107" s="347"/>
      <c r="X107" s="347"/>
      <c r="Y107" s="348"/>
      <c r="Z107" s="697"/>
      <c r="AA107" s="698"/>
      <c r="AB107" s="698"/>
      <c r="AC107" s="720"/>
      <c r="AD107" s="341"/>
      <c r="AE107" s="342"/>
      <c r="AF107" s="342"/>
      <c r="AG107" s="342"/>
      <c r="AH107" s="343"/>
      <c r="AI107" s="346"/>
      <c r="AJ107" s="347"/>
      <c r="AK107" s="347"/>
      <c r="AL107" s="347"/>
      <c r="AM107" s="347"/>
      <c r="AN107" s="347"/>
      <c r="AO107" s="347"/>
      <c r="AP107" s="347"/>
      <c r="AQ107" s="347"/>
      <c r="AR107" s="347"/>
      <c r="AS107" s="347"/>
      <c r="AT107" s="347"/>
      <c r="AU107" s="348"/>
      <c r="AV107" s="697"/>
      <c r="AW107" s="698"/>
      <c r="AX107" s="698"/>
      <c r="AY107" s="699"/>
    </row>
    <row r="108" spans="1:51" ht="24.75" customHeight="1">
      <c r="B108" s="313"/>
      <c r="C108" s="314"/>
      <c r="D108" s="314"/>
      <c r="E108" s="314"/>
      <c r="F108" s="314"/>
      <c r="G108" s="315"/>
      <c r="H108" s="341"/>
      <c r="I108" s="342"/>
      <c r="J108" s="342"/>
      <c r="K108" s="342"/>
      <c r="L108" s="343"/>
      <c r="M108" s="346"/>
      <c r="N108" s="347"/>
      <c r="O108" s="347"/>
      <c r="P108" s="347"/>
      <c r="Q108" s="347"/>
      <c r="R108" s="347"/>
      <c r="S108" s="347"/>
      <c r="T108" s="347"/>
      <c r="U108" s="347"/>
      <c r="V108" s="347"/>
      <c r="W108" s="347"/>
      <c r="X108" s="347"/>
      <c r="Y108" s="348"/>
      <c r="Z108" s="697"/>
      <c r="AA108" s="698"/>
      <c r="AB108" s="698"/>
      <c r="AC108" s="720"/>
      <c r="AD108" s="341"/>
      <c r="AE108" s="342"/>
      <c r="AF108" s="342"/>
      <c r="AG108" s="342"/>
      <c r="AH108" s="343"/>
      <c r="AI108" s="346"/>
      <c r="AJ108" s="347"/>
      <c r="AK108" s="347"/>
      <c r="AL108" s="347"/>
      <c r="AM108" s="347"/>
      <c r="AN108" s="347"/>
      <c r="AO108" s="347"/>
      <c r="AP108" s="347"/>
      <c r="AQ108" s="347"/>
      <c r="AR108" s="347"/>
      <c r="AS108" s="347"/>
      <c r="AT108" s="347"/>
      <c r="AU108" s="348"/>
      <c r="AV108" s="697"/>
      <c r="AW108" s="698"/>
      <c r="AX108" s="698"/>
      <c r="AY108" s="699"/>
    </row>
    <row r="109" spans="1:51" ht="24.75" customHeight="1">
      <c r="B109" s="313"/>
      <c r="C109" s="314"/>
      <c r="D109" s="314"/>
      <c r="E109" s="314"/>
      <c r="F109" s="314"/>
      <c r="G109" s="315"/>
      <c r="H109" s="341"/>
      <c r="I109" s="342"/>
      <c r="J109" s="342"/>
      <c r="K109" s="342"/>
      <c r="L109" s="343"/>
      <c r="M109" s="346"/>
      <c r="N109" s="347"/>
      <c r="O109" s="347"/>
      <c r="P109" s="347"/>
      <c r="Q109" s="347"/>
      <c r="R109" s="347"/>
      <c r="S109" s="347"/>
      <c r="T109" s="347"/>
      <c r="U109" s="347"/>
      <c r="V109" s="347"/>
      <c r="W109" s="347"/>
      <c r="X109" s="347"/>
      <c r="Y109" s="348"/>
      <c r="Z109" s="697"/>
      <c r="AA109" s="698"/>
      <c r="AB109" s="698"/>
      <c r="AC109" s="698"/>
      <c r="AD109" s="341"/>
      <c r="AE109" s="342"/>
      <c r="AF109" s="342"/>
      <c r="AG109" s="342"/>
      <c r="AH109" s="343"/>
      <c r="AI109" s="346"/>
      <c r="AJ109" s="347"/>
      <c r="AK109" s="347"/>
      <c r="AL109" s="347"/>
      <c r="AM109" s="347"/>
      <c r="AN109" s="347"/>
      <c r="AO109" s="347"/>
      <c r="AP109" s="347"/>
      <c r="AQ109" s="347"/>
      <c r="AR109" s="347"/>
      <c r="AS109" s="347"/>
      <c r="AT109" s="347"/>
      <c r="AU109" s="348"/>
      <c r="AV109" s="697"/>
      <c r="AW109" s="698"/>
      <c r="AX109" s="698"/>
      <c r="AY109" s="699"/>
    </row>
    <row r="110" spans="1:51" ht="24.75" customHeight="1">
      <c r="B110" s="313"/>
      <c r="C110" s="314"/>
      <c r="D110" s="314"/>
      <c r="E110" s="314"/>
      <c r="F110" s="314"/>
      <c r="G110" s="315"/>
      <c r="H110" s="341"/>
      <c r="I110" s="342"/>
      <c r="J110" s="342"/>
      <c r="K110" s="342"/>
      <c r="L110" s="343"/>
      <c r="M110" s="346"/>
      <c r="N110" s="347"/>
      <c r="O110" s="347"/>
      <c r="P110" s="347"/>
      <c r="Q110" s="347"/>
      <c r="R110" s="347"/>
      <c r="S110" s="347"/>
      <c r="T110" s="347"/>
      <c r="U110" s="347"/>
      <c r="V110" s="347"/>
      <c r="W110" s="347"/>
      <c r="X110" s="347"/>
      <c r="Y110" s="348"/>
      <c r="Z110" s="697"/>
      <c r="AA110" s="698"/>
      <c r="AB110" s="698"/>
      <c r="AC110" s="698"/>
      <c r="AD110" s="341"/>
      <c r="AE110" s="342"/>
      <c r="AF110" s="342"/>
      <c r="AG110" s="342"/>
      <c r="AH110" s="343"/>
      <c r="AI110" s="346"/>
      <c r="AJ110" s="347"/>
      <c r="AK110" s="347"/>
      <c r="AL110" s="347"/>
      <c r="AM110" s="347"/>
      <c r="AN110" s="347"/>
      <c r="AO110" s="347"/>
      <c r="AP110" s="347"/>
      <c r="AQ110" s="347"/>
      <c r="AR110" s="347"/>
      <c r="AS110" s="347"/>
      <c r="AT110" s="347"/>
      <c r="AU110" s="348"/>
      <c r="AV110" s="697"/>
      <c r="AW110" s="698"/>
      <c r="AX110" s="698"/>
      <c r="AY110" s="699"/>
    </row>
    <row r="111" spans="1:51" ht="24.75" customHeight="1">
      <c r="B111" s="313"/>
      <c r="C111" s="314"/>
      <c r="D111" s="314"/>
      <c r="E111" s="314"/>
      <c r="F111" s="314"/>
      <c r="G111" s="315"/>
      <c r="H111" s="341"/>
      <c r="I111" s="342"/>
      <c r="J111" s="342"/>
      <c r="K111" s="342"/>
      <c r="L111" s="343"/>
      <c r="M111" s="346"/>
      <c r="N111" s="347"/>
      <c r="O111" s="347"/>
      <c r="P111" s="347"/>
      <c r="Q111" s="347"/>
      <c r="R111" s="347"/>
      <c r="S111" s="347"/>
      <c r="T111" s="347"/>
      <c r="U111" s="347"/>
      <c r="V111" s="347"/>
      <c r="W111" s="347"/>
      <c r="X111" s="347"/>
      <c r="Y111" s="348"/>
      <c r="Z111" s="697"/>
      <c r="AA111" s="698"/>
      <c r="AB111" s="698"/>
      <c r="AC111" s="698"/>
      <c r="AD111" s="341"/>
      <c r="AE111" s="342"/>
      <c r="AF111" s="342"/>
      <c r="AG111" s="342"/>
      <c r="AH111" s="343"/>
      <c r="AI111" s="346"/>
      <c r="AJ111" s="347"/>
      <c r="AK111" s="347"/>
      <c r="AL111" s="347"/>
      <c r="AM111" s="347"/>
      <c r="AN111" s="347"/>
      <c r="AO111" s="347"/>
      <c r="AP111" s="347"/>
      <c r="AQ111" s="347"/>
      <c r="AR111" s="347"/>
      <c r="AS111" s="347"/>
      <c r="AT111" s="347"/>
      <c r="AU111" s="348"/>
      <c r="AV111" s="697"/>
      <c r="AW111" s="698"/>
      <c r="AX111" s="698"/>
      <c r="AY111" s="699"/>
    </row>
    <row r="112" spans="1:51" ht="24.75" customHeight="1">
      <c r="B112" s="313"/>
      <c r="C112" s="314"/>
      <c r="D112" s="314"/>
      <c r="E112" s="314"/>
      <c r="F112" s="314"/>
      <c r="G112" s="315"/>
      <c r="H112" s="642"/>
      <c r="I112" s="595"/>
      <c r="J112" s="595"/>
      <c r="K112" s="595"/>
      <c r="L112" s="596"/>
      <c r="M112" s="643"/>
      <c r="N112" s="644"/>
      <c r="O112" s="644"/>
      <c r="P112" s="644"/>
      <c r="Q112" s="644"/>
      <c r="R112" s="644"/>
      <c r="S112" s="644"/>
      <c r="T112" s="644"/>
      <c r="U112" s="644"/>
      <c r="V112" s="644"/>
      <c r="W112" s="644"/>
      <c r="X112" s="644"/>
      <c r="Y112" s="645"/>
      <c r="Z112" s="646"/>
      <c r="AA112" s="647"/>
      <c r="AB112" s="647"/>
      <c r="AC112" s="647"/>
      <c r="AD112" s="642"/>
      <c r="AE112" s="595"/>
      <c r="AF112" s="595"/>
      <c r="AG112" s="595"/>
      <c r="AH112" s="596"/>
      <c r="AI112" s="643"/>
      <c r="AJ112" s="644"/>
      <c r="AK112" s="644"/>
      <c r="AL112" s="644"/>
      <c r="AM112" s="644"/>
      <c r="AN112" s="644"/>
      <c r="AO112" s="644"/>
      <c r="AP112" s="644"/>
      <c r="AQ112" s="644"/>
      <c r="AR112" s="644"/>
      <c r="AS112" s="644"/>
      <c r="AT112" s="644"/>
      <c r="AU112" s="645"/>
      <c r="AV112" s="646"/>
      <c r="AW112" s="647"/>
      <c r="AX112" s="647"/>
      <c r="AY112" s="648"/>
    </row>
    <row r="113" spans="2:51" ht="24.75" customHeight="1">
      <c r="B113" s="313"/>
      <c r="C113" s="314"/>
      <c r="D113" s="314"/>
      <c r="E113" s="314"/>
      <c r="F113" s="314"/>
      <c r="G113" s="315"/>
      <c r="H113" s="716" t="s">
        <v>35</v>
      </c>
      <c r="I113" s="368"/>
      <c r="J113" s="368"/>
      <c r="K113" s="368"/>
      <c r="L113" s="368"/>
      <c r="M113" s="717"/>
      <c r="N113" s="718"/>
      <c r="O113" s="718"/>
      <c r="P113" s="718"/>
      <c r="Q113" s="718"/>
      <c r="R113" s="718"/>
      <c r="S113" s="718"/>
      <c r="T113" s="718"/>
      <c r="U113" s="718"/>
      <c r="V113" s="718"/>
      <c r="W113" s="718"/>
      <c r="X113" s="718"/>
      <c r="Y113" s="719"/>
      <c r="Z113" s="639">
        <f>SUM(Z105:AC112)</f>
        <v>1</v>
      </c>
      <c r="AA113" s="640"/>
      <c r="AB113" s="640"/>
      <c r="AC113" s="736"/>
      <c r="AD113" s="716" t="s">
        <v>35</v>
      </c>
      <c r="AE113" s="368"/>
      <c r="AF113" s="368"/>
      <c r="AG113" s="368"/>
      <c r="AH113" s="368"/>
      <c r="AI113" s="717"/>
      <c r="AJ113" s="718"/>
      <c r="AK113" s="718"/>
      <c r="AL113" s="718"/>
      <c r="AM113" s="718"/>
      <c r="AN113" s="718"/>
      <c r="AO113" s="718"/>
      <c r="AP113" s="718"/>
      <c r="AQ113" s="718"/>
      <c r="AR113" s="718"/>
      <c r="AS113" s="718"/>
      <c r="AT113" s="718"/>
      <c r="AU113" s="719"/>
      <c r="AV113" s="639">
        <f>SUM(AV105:AY112)</f>
        <v>0</v>
      </c>
      <c r="AW113" s="640"/>
      <c r="AX113" s="640"/>
      <c r="AY113" s="641"/>
    </row>
    <row r="114" spans="2:51" ht="25.15" customHeight="1">
      <c r="B114" s="313"/>
      <c r="C114" s="314"/>
      <c r="D114" s="314"/>
      <c r="E114" s="314"/>
      <c r="F114" s="314"/>
      <c r="G114" s="315"/>
      <c r="H114" s="721" t="s">
        <v>1635</v>
      </c>
      <c r="I114" s="724"/>
      <c r="J114" s="724"/>
      <c r="K114" s="724"/>
      <c r="L114" s="724"/>
      <c r="M114" s="724"/>
      <c r="N114" s="724"/>
      <c r="O114" s="724"/>
      <c r="P114" s="724"/>
      <c r="Q114" s="724"/>
      <c r="R114" s="724"/>
      <c r="S114" s="724"/>
      <c r="T114" s="724"/>
      <c r="U114" s="724"/>
      <c r="V114" s="724"/>
      <c r="W114" s="724"/>
      <c r="X114" s="724"/>
      <c r="Y114" s="724"/>
      <c r="Z114" s="724"/>
      <c r="AA114" s="724"/>
      <c r="AB114" s="724"/>
      <c r="AC114" s="737"/>
      <c r="AD114" s="721" t="s">
        <v>1634</v>
      </c>
      <c r="AE114" s="724"/>
      <c r="AF114" s="724"/>
      <c r="AG114" s="724"/>
      <c r="AH114" s="724"/>
      <c r="AI114" s="724"/>
      <c r="AJ114" s="724"/>
      <c r="AK114" s="724"/>
      <c r="AL114" s="724"/>
      <c r="AM114" s="724"/>
      <c r="AN114" s="724"/>
      <c r="AO114" s="724"/>
      <c r="AP114" s="724"/>
      <c r="AQ114" s="724"/>
      <c r="AR114" s="724"/>
      <c r="AS114" s="724"/>
      <c r="AT114" s="724"/>
      <c r="AU114" s="724"/>
      <c r="AV114" s="724"/>
      <c r="AW114" s="724"/>
      <c r="AX114" s="724"/>
      <c r="AY114" s="725"/>
    </row>
    <row r="115" spans="2:51" ht="25.5" customHeight="1">
      <c r="B115" s="313"/>
      <c r="C115" s="314"/>
      <c r="D115" s="314"/>
      <c r="E115" s="314"/>
      <c r="F115" s="314"/>
      <c r="G115" s="315"/>
      <c r="H115" s="726" t="s">
        <v>60</v>
      </c>
      <c r="I115" s="519"/>
      <c r="J115" s="519"/>
      <c r="K115" s="519"/>
      <c r="L115" s="519"/>
      <c r="M115" s="329" t="s">
        <v>143</v>
      </c>
      <c r="N115" s="290"/>
      <c r="O115" s="290"/>
      <c r="P115" s="290"/>
      <c r="Q115" s="290"/>
      <c r="R115" s="290"/>
      <c r="S115" s="290"/>
      <c r="T115" s="290"/>
      <c r="U115" s="290"/>
      <c r="V115" s="290"/>
      <c r="W115" s="290"/>
      <c r="X115" s="290"/>
      <c r="Y115" s="731"/>
      <c r="Z115" s="323" t="s">
        <v>144</v>
      </c>
      <c r="AA115" s="732"/>
      <c r="AB115" s="732"/>
      <c r="AC115" s="738"/>
      <c r="AD115" s="726" t="s">
        <v>60</v>
      </c>
      <c r="AE115" s="519"/>
      <c r="AF115" s="519"/>
      <c r="AG115" s="519"/>
      <c r="AH115" s="519"/>
      <c r="AI115" s="329" t="s">
        <v>143</v>
      </c>
      <c r="AJ115" s="290"/>
      <c r="AK115" s="290"/>
      <c r="AL115" s="290"/>
      <c r="AM115" s="290"/>
      <c r="AN115" s="290"/>
      <c r="AO115" s="290"/>
      <c r="AP115" s="290"/>
      <c r="AQ115" s="290"/>
      <c r="AR115" s="290"/>
      <c r="AS115" s="290"/>
      <c r="AT115" s="290"/>
      <c r="AU115" s="731"/>
      <c r="AV115" s="323" t="s">
        <v>144</v>
      </c>
      <c r="AW115" s="732"/>
      <c r="AX115" s="732"/>
      <c r="AY115" s="733"/>
    </row>
    <row r="116" spans="2:51" ht="24.75" customHeight="1">
      <c r="B116" s="313"/>
      <c r="C116" s="314"/>
      <c r="D116" s="314"/>
      <c r="E116" s="314"/>
      <c r="F116" s="314"/>
      <c r="G116" s="315"/>
      <c r="H116" s="703" t="s">
        <v>148</v>
      </c>
      <c r="I116" s="600"/>
      <c r="J116" s="600"/>
      <c r="K116" s="600"/>
      <c r="L116" s="601"/>
      <c r="M116" s="704" t="s">
        <v>905</v>
      </c>
      <c r="N116" s="734"/>
      <c r="O116" s="734"/>
      <c r="P116" s="734"/>
      <c r="Q116" s="734"/>
      <c r="R116" s="734"/>
      <c r="S116" s="734"/>
      <c r="T116" s="734"/>
      <c r="U116" s="734"/>
      <c r="V116" s="734"/>
      <c r="W116" s="734"/>
      <c r="X116" s="734"/>
      <c r="Y116" s="735"/>
      <c r="Z116" s="694">
        <v>4</v>
      </c>
      <c r="AA116" s="695"/>
      <c r="AB116" s="695"/>
      <c r="AC116" s="739"/>
      <c r="AD116" s="703"/>
      <c r="AE116" s="600"/>
      <c r="AF116" s="600"/>
      <c r="AG116" s="600"/>
      <c r="AH116" s="601"/>
      <c r="AI116" s="704"/>
      <c r="AJ116" s="734"/>
      <c r="AK116" s="734"/>
      <c r="AL116" s="734"/>
      <c r="AM116" s="734"/>
      <c r="AN116" s="734"/>
      <c r="AO116" s="734"/>
      <c r="AP116" s="734"/>
      <c r="AQ116" s="734"/>
      <c r="AR116" s="734"/>
      <c r="AS116" s="734"/>
      <c r="AT116" s="734"/>
      <c r="AU116" s="735"/>
      <c r="AV116" s="694"/>
      <c r="AW116" s="695"/>
      <c r="AX116" s="695"/>
      <c r="AY116" s="696"/>
    </row>
    <row r="117" spans="2:51" ht="24.75" customHeight="1">
      <c r="B117" s="313"/>
      <c r="C117" s="314"/>
      <c r="D117" s="314"/>
      <c r="E117" s="314"/>
      <c r="F117" s="314"/>
      <c r="G117" s="315"/>
      <c r="H117" s="341"/>
      <c r="I117" s="342"/>
      <c r="J117" s="342"/>
      <c r="K117" s="342"/>
      <c r="L117" s="343"/>
      <c r="M117" s="346"/>
      <c r="N117" s="347"/>
      <c r="O117" s="347"/>
      <c r="P117" s="347"/>
      <c r="Q117" s="347"/>
      <c r="R117" s="347"/>
      <c r="S117" s="347"/>
      <c r="T117" s="347"/>
      <c r="U117" s="347"/>
      <c r="V117" s="347"/>
      <c r="W117" s="347"/>
      <c r="X117" s="347"/>
      <c r="Y117" s="348"/>
      <c r="Z117" s="697"/>
      <c r="AA117" s="698"/>
      <c r="AB117" s="698"/>
      <c r="AC117" s="720"/>
      <c r="AD117" s="341"/>
      <c r="AE117" s="342"/>
      <c r="AF117" s="342"/>
      <c r="AG117" s="342"/>
      <c r="AH117" s="343"/>
      <c r="AI117" s="346"/>
      <c r="AJ117" s="347"/>
      <c r="AK117" s="347"/>
      <c r="AL117" s="347"/>
      <c r="AM117" s="347"/>
      <c r="AN117" s="347"/>
      <c r="AO117" s="347"/>
      <c r="AP117" s="347"/>
      <c r="AQ117" s="347"/>
      <c r="AR117" s="347"/>
      <c r="AS117" s="347"/>
      <c r="AT117" s="347"/>
      <c r="AU117" s="348"/>
      <c r="AV117" s="697"/>
      <c r="AW117" s="698"/>
      <c r="AX117" s="698"/>
      <c r="AY117" s="699"/>
    </row>
    <row r="118" spans="2:51" ht="24.75" customHeight="1">
      <c r="B118" s="313"/>
      <c r="C118" s="314"/>
      <c r="D118" s="314"/>
      <c r="E118" s="314"/>
      <c r="F118" s="314"/>
      <c r="G118" s="315"/>
      <c r="H118" s="341"/>
      <c r="I118" s="342"/>
      <c r="J118" s="342"/>
      <c r="K118" s="342"/>
      <c r="L118" s="343"/>
      <c r="M118" s="346"/>
      <c r="N118" s="347"/>
      <c r="O118" s="347"/>
      <c r="P118" s="347"/>
      <c r="Q118" s="347"/>
      <c r="R118" s="347"/>
      <c r="S118" s="347"/>
      <c r="T118" s="347"/>
      <c r="U118" s="347"/>
      <c r="V118" s="347"/>
      <c r="W118" s="347"/>
      <c r="X118" s="347"/>
      <c r="Y118" s="348"/>
      <c r="Z118" s="697"/>
      <c r="AA118" s="698"/>
      <c r="AB118" s="698"/>
      <c r="AC118" s="720"/>
      <c r="AD118" s="341"/>
      <c r="AE118" s="342"/>
      <c r="AF118" s="342"/>
      <c r="AG118" s="342"/>
      <c r="AH118" s="343"/>
      <c r="AI118" s="346"/>
      <c r="AJ118" s="347"/>
      <c r="AK118" s="347"/>
      <c r="AL118" s="347"/>
      <c r="AM118" s="347"/>
      <c r="AN118" s="347"/>
      <c r="AO118" s="347"/>
      <c r="AP118" s="347"/>
      <c r="AQ118" s="347"/>
      <c r="AR118" s="347"/>
      <c r="AS118" s="347"/>
      <c r="AT118" s="347"/>
      <c r="AU118" s="348"/>
      <c r="AV118" s="697"/>
      <c r="AW118" s="698"/>
      <c r="AX118" s="698"/>
      <c r="AY118" s="699"/>
    </row>
    <row r="119" spans="2:51" ht="24.75" customHeight="1">
      <c r="B119" s="313"/>
      <c r="C119" s="314"/>
      <c r="D119" s="314"/>
      <c r="E119" s="314"/>
      <c r="F119" s="314"/>
      <c r="G119" s="315"/>
      <c r="H119" s="341"/>
      <c r="I119" s="342"/>
      <c r="J119" s="342"/>
      <c r="K119" s="342"/>
      <c r="L119" s="343"/>
      <c r="M119" s="346"/>
      <c r="N119" s="347"/>
      <c r="O119" s="347"/>
      <c r="P119" s="347"/>
      <c r="Q119" s="347"/>
      <c r="R119" s="347"/>
      <c r="S119" s="347"/>
      <c r="T119" s="347"/>
      <c r="U119" s="347"/>
      <c r="V119" s="347"/>
      <c r="W119" s="347"/>
      <c r="X119" s="347"/>
      <c r="Y119" s="348"/>
      <c r="Z119" s="697"/>
      <c r="AA119" s="698"/>
      <c r="AB119" s="698"/>
      <c r="AC119" s="720"/>
      <c r="AD119" s="341"/>
      <c r="AE119" s="342"/>
      <c r="AF119" s="342"/>
      <c r="AG119" s="342"/>
      <c r="AH119" s="343"/>
      <c r="AI119" s="346"/>
      <c r="AJ119" s="347"/>
      <c r="AK119" s="347"/>
      <c r="AL119" s="347"/>
      <c r="AM119" s="347"/>
      <c r="AN119" s="347"/>
      <c r="AO119" s="347"/>
      <c r="AP119" s="347"/>
      <c r="AQ119" s="347"/>
      <c r="AR119" s="347"/>
      <c r="AS119" s="347"/>
      <c r="AT119" s="347"/>
      <c r="AU119" s="348"/>
      <c r="AV119" s="697"/>
      <c r="AW119" s="698"/>
      <c r="AX119" s="698"/>
      <c r="AY119" s="699"/>
    </row>
    <row r="120" spans="2:51" ht="24.75" customHeight="1">
      <c r="B120" s="313"/>
      <c r="C120" s="314"/>
      <c r="D120" s="314"/>
      <c r="E120" s="314"/>
      <c r="F120" s="314"/>
      <c r="G120" s="315"/>
      <c r="H120" s="341"/>
      <c r="I120" s="342"/>
      <c r="J120" s="342"/>
      <c r="K120" s="342"/>
      <c r="L120" s="343"/>
      <c r="M120" s="346"/>
      <c r="N120" s="347"/>
      <c r="O120" s="347"/>
      <c r="P120" s="347"/>
      <c r="Q120" s="347"/>
      <c r="R120" s="347"/>
      <c r="S120" s="347"/>
      <c r="T120" s="347"/>
      <c r="U120" s="347"/>
      <c r="V120" s="347"/>
      <c r="W120" s="347"/>
      <c r="X120" s="347"/>
      <c r="Y120" s="348"/>
      <c r="Z120" s="697"/>
      <c r="AA120" s="698"/>
      <c r="AB120" s="698"/>
      <c r="AC120" s="698"/>
      <c r="AD120" s="341"/>
      <c r="AE120" s="342"/>
      <c r="AF120" s="342"/>
      <c r="AG120" s="342"/>
      <c r="AH120" s="343"/>
      <c r="AI120" s="346"/>
      <c r="AJ120" s="347"/>
      <c r="AK120" s="347"/>
      <c r="AL120" s="347"/>
      <c r="AM120" s="347"/>
      <c r="AN120" s="347"/>
      <c r="AO120" s="347"/>
      <c r="AP120" s="347"/>
      <c r="AQ120" s="347"/>
      <c r="AR120" s="347"/>
      <c r="AS120" s="347"/>
      <c r="AT120" s="347"/>
      <c r="AU120" s="348"/>
      <c r="AV120" s="697"/>
      <c r="AW120" s="698"/>
      <c r="AX120" s="698"/>
      <c r="AY120" s="699"/>
    </row>
    <row r="121" spans="2:51" ht="24.75" customHeight="1">
      <c r="B121" s="313"/>
      <c r="C121" s="314"/>
      <c r="D121" s="314"/>
      <c r="E121" s="314"/>
      <c r="F121" s="314"/>
      <c r="G121" s="315"/>
      <c r="H121" s="341"/>
      <c r="I121" s="342"/>
      <c r="J121" s="342"/>
      <c r="K121" s="342"/>
      <c r="L121" s="343"/>
      <c r="M121" s="346"/>
      <c r="N121" s="347"/>
      <c r="O121" s="347"/>
      <c r="P121" s="347"/>
      <c r="Q121" s="347"/>
      <c r="R121" s="347"/>
      <c r="S121" s="347"/>
      <c r="T121" s="347"/>
      <c r="U121" s="347"/>
      <c r="V121" s="347"/>
      <c r="W121" s="347"/>
      <c r="X121" s="347"/>
      <c r="Y121" s="348"/>
      <c r="Z121" s="697"/>
      <c r="AA121" s="698"/>
      <c r="AB121" s="698"/>
      <c r="AC121" s="698"/>
      <c r="AD121" s="341"/>
      <c r="AE121" s="342"/>
      <c r="AF121" s="342"/>
      <c r="AG121" s="342"/>
      <c r="AH121" s="343"/>
      <c r="AI121" s="346"/>
      <c r="AJ121" s="347"/>
      <c r="AK121" s="347"/>
      <c r="AL121" s="347"/>
      <c r="AM121" s="347"/>
      <c r="AN121" s="347"/>
      <c r="AO121" s="347"/>
      <c r="AP121" s="347"/>
      <c r="AQ121" s="347"/>
      <c r="AR121" s="347"/>
      <c r="AS121" s="347"/>
      <c r="AT121" s="347"/>
      <c r="AU121" s="348"/>
      <c r="AV121" s="697"/>
      <c r="AW121" s="698"/>
      <c r="AX121" s="698"/>
      <c r="AY121" s="699"/>
    </row>
    <row r="122" spans="2:51" ht="24.75" customHeight="1">
      <c r="B122" s="313"/>
      <c r="C122" s="314"/>
      <c r="D122" s="314"/>
      <c r="E122" s="314"/>
      <c r="F122" s="314"/>
      <c r="G122" s="315"/>
      <c r="H122" s="341"/>
      <c r="I122" s="342"/>
      <c r="J122" s="342"/>
      <c r="K122" s="342"/>
      <c r="L122" s="343"/>
      <c r="M122" s="346"/>
      <c r="N122" s="347"/>
      <c r="O122" s="347"/>
      <c r="P122" s="347"/>
      <c r="Q122" s="347"/>
      <c r="R122" s="347"/>
      <c r="S122" s="347"/>
      <c r="T122" s="347"/>
      <c r="U122" s="347"/>
      <c r="V122" s="347"/>
      <c r="W122" s="347"/>
      <c r="X122" s="347"/>
      <c r="Y122" s="348"/>
      <c r="Z122" s="697"/>
      <c r="AA122" s="698"/>
      <c r="AB122" s="698"/>
      <c r="AC122" s="698"/>
      <c r="AD122" s="341"/>
      <c r="AE122" s="342"/>
      <c r="AF122" s="342"/>
      <c r="AG122" s="342"/>
      <c r="AH122" s="343"/>
      <c r="AI122" s="346"/>
      <c r="AJ122" s="347"/>
      <c r="AK122" s="347"/>
      <c r="AL122" s="347"/>
      <c r="AM122" s="347"/>
      <c r="AN122" s="347"/>
      <c r="AO122" s="347"/>
      <c r="AP122" s="347"/>
      <c r="AQ122" s="347"/>
      <c r="AR122" s="347"/>
      <c r="AS122" s="347"/>
      <c r="AT122" s="347"/>
      <c r="AU122" s="348"/>
      <c r="AV122" s="697"/>
      <c r="AW122" s="698"/>
      <c r="AX122" s="698"/>
      <c r="AY122" s="699"/>
    </row>
    <row r="123" spans="2:51" ht="24.75" customHeight="1">
      <c r="B123" s="313"/>
      <c r="C123" s="314"/>
      <c r="D123" s="314"/>
      <c r="E123" s="314"/>
      <c r="F123" s="314"/>
      <c r="G123" s="315"/>
      <c r="H123" s="642"/>
      <c r="I123" s="595"/>
      <c r="J123" s="595"/>
      <c r="K123" s="595"/>
      <c r="L123" s="596"/>
      <c r="M123" s="643"/>
      <c r="N123" s="644"/>
      <c r="O123" s="644"/>
      <c r="P123" s="644"/>
      <c r="Q123" s="644"/>
      <c r="R123" s="644"/>
      <c r="S123" s="644"/>
      <c r="T123" s="644"/>
      <c r="U123" s="644"/>
      <c r="V123" s="644"/>
      <c r="W123" s="644"/>
      <c r="X123" s="644"/>
      <c r="Y123" s="645"/>
      <c r="Z123" s="646"/>
      <c r="AA123" s="647"/>
      <c r="AB123" s="647"/>
      <c r="AC123" s="647"/>
      <c r="AD123" s="642"/>
      <c r="AE123" s="595"/>
      <c r="AF123" s="595"/>
      <c r="AG123" s="595"/>
      <c r="AH123" s="596"/>
      <c r="AI123" s="643"/>
      <c r="AJ123" s="644"/>
      <c r="AK123" s="644"/>
      <c r="AL123" s="644"/>
      <c r="AM123" s="644"/>
      <c r="AN123" s="644"/>
      <c r="AO123" s="644"/>
      <c r="AP123" s="644"/>
      <c r="AQ123" s="644"/>
      <c r="AR123" s="644"/>
      <c r="AS123" s="644"/>
      <c r="AT123" s="644"/>
      <c r="AU123" s="645"/>
      <c r="AV123" s="646"/>
      <c r="AW123" s="647"/>
      <c r="AX123" s="647"/>
      <c r="AY123" s="648"/>
    </row>
    <row r="124" spans="2:51" ht="24.75" customHeight="1">
      <c r="B124" s="313"/>
      <c r="C124" s="314"/>
      <c r="D124" s="314"/>
      <c r="E124" s="314"/>
      <c r="F124" s="314"/>
      <c r="G124" s="315"/>
      <c r="H124" s="716" t="s">
        <v>35</v>
      </c>
      <c r="I124" s="368"/>
      <c r="J124" s="368"/>
      <c r="K124" s="368"/>
      <c r="L124" s="368"/>
      <c r="M124" s="717"/>
      <c r="N124" s="718"/>
      <c r="O124" s="718"/>
      <c r="P124" s="718"/>
      <c r="Q124" s="718"/>
      <c r="R124" s="718"/>
      <c r="S124" s="718"/>
      <c r="T124" s="718"/>
      <c r="U124" s="718"/>
      <c r="V124" s="718"/>
      <c r="W124" s="718"/>
      <c r="X124" s="718"/>
      <c r="Y124" s="719"/>
      <c r="Z124" s="639">
        <f>SUM(Z116:AC123)</f>
        <v>4</v>
      </c>
      <c r="AA124" s="640"/>
      <c r="AB124" s="640"/>
      <c r="AC124" s="736"/>
      <c r="AD124" s="716" t="s">
        <v>35</v>
      </c>
      <c r="AE124" s="368"/>
      <c r="AF124" s="368"/>
      <c r="AG124" s="368"/>
      <c r="AH124" s="368"/>
      <c r="AI124" s="717"/>
      <c r="AJ124" s="718"/>
      <c r="AK124" s="718"/>
      <c r="AL124" s="718"/>
      <c r="AM124" s="718"/>
      <c r="AN124" s="718"/>
      <c r="AO124" s="718"/>
      <c r="AP124" s="718"/>
      <c r="AQ124" s="718"/>
      <c r="AR124" s="718"/>
      <c r="AS124" s="718"/>
      <c r="AT124" s="718"/>
      <c r="AU124" s="719"/>
      <c r="AV124" s="639">
        <f>SUM(AV116:AY123)</f>
        <v>0</v>
      </c>
      <c r="AW124" s="640"/>
      <c r="AX124" s="640"/>
      <c r="AY124" s="641"/>
    </row>
    <row r="125" spans="2:51" ht="24.75" customHeight="1">
      <c r="B125" s="313"/>
      <c r="C125" s="314"/>
      <c r="D125" s="314"/>
      <c r="E125" s="314"/>
      <c r="F125" s="314"/>
      <c r="G125" s="315"/>
      <c r="H125" s="721" t="s">
        <v>1633</v>
      </c>
      <c r="I125" s="724"/>
      <c r="J125" s="724"/>
      <c r="K125" s="724"/>
      <c r="L125" s="724"/>
      <c r="M125" s="724"/>
      <c r="N125" s="724"/>
      <c r="O125" s="724"/>
      <c r="P125" s="724"/>
      <c r="Q125" s="724"/>
      <c r="R125" s="724"/>
      <c r="S125" s="724"/>
      <c r="T125" s="724"/>
      <c r="U125" s="724"/>
      <c r="V125" s="724"/>
      <c r="W125" s="724"/>
      <c r="X125" s="724"/>
      <c r="Y125" s="724"/>
      <c r="Z125" s="724"/>
      <c r="AA125" s="724"/>
      <c r="AB125" s="724"/>
      <c r="AC125" s="737"/>
      <c r="AD125" s="721" t="s">
        <v>1632</v>
      </c>
      <c r="AE125" s="724"/>
      <c r="AF125" s="724"/>
      <c r="AG125" s="724"/>
      <c r="AH125" s="724"/>
      <c r="AI125" s="724"/>
      <c r="AJ125" s="724"/>
      <c r="AK125" s="724"/>
      <c r="AL125" s="724"/>
      <c r="AM125" s="724"/>
      <c r="AN125" s="724"/>
      <c r="AO125" s="724"/>
      <c r="AP125" s="724"/>
      <c r="AQ125" s="724"/>
      <c r="AR125" s="724"/>
      <c r="AS125" s="724"/>
      <c r="AT125" s="724"/>
      <c r="AU125" s="724"/>
      <c r="AV125" s="724"/>
      <c r="AW125" s="724"/>
      <c r="AX125" s="724"/>
      <c r="AY125" s="725"/>
    </row>
    <row r="126" spans="2:51" ht="24.75" customHeight="1">
      <c r="B126" s="313"/>
      <c r="C126" s="314"/>
      <c r="D126" s="314"/>
      <c r="E126" s="314"/>
      <c r="F126" s="314"/>
      <c r="G126" s="315"/>
      <c r="H126" s="726" t="s">
        <v>60</v>
      </c>
      <c r="I126" s="519"/>
      <c r="J126" s="519"/>
      <c r="K126" s="519"/>
      <c r="L126" s="519"/>
      <c r="M126" s="329" t="s">
        <v>143</v>
      </c>
      <c r="N126" s="290"/>
      <c r="O126" s="290"/>
      <c r="P126" s="290"/>
      <c r="Q126" s="290"/>
      <c r="R126" s="290"/>
      <c r="S126" s="290"/>
      <c r="T126" s="290"/>
      <c r="U126" s="290"/>
      <c r="V126" s="290"/>
      <c r="W126" s="290"/>
      <c r="X126" s="290"/>
      <c r="Y126" s="731"/>
      <c r="Z126" s="323" t="s">
        <v>144</v>
      </c>
      <c r="AA126" s="732"/>
      <c r="AB126" s="732"/>
      <c r="AC126" s="738"/>
      <c r="AD126" s="726" t="s">
        <v>60</v>
      </c>
      <c r="AE126" s="519"/>
      <c r="AF126" s="519"/>
      <c r="AG126" s="519"/>
      <c r="AH126" s="519"/>
      <c r="AI126" s="329" t="s">
        <v>143</v>
      </c>
      <c r="AJ126" s="290"/>
      <c r="AK126" s="290"/>
      <c r="AL126" s="290"/>
      <c r="AM126" s="290"/>
      <c r="AN126" s="290"/>
      <c r="AO126" s="290"/>
      <c r="AP126" s="290"/>
      <c r="AQ126" s="290"/>
      <c r="AR126" s="290"/>
      <c r="AS126" s="290"/>
      <c r="AT126" s="290"/>
      <c r="AU126" s="731"/>
      <c r="AV126" s="323" t="s">
        <v>144</v>
      </c>
      <c r="AW126" s="732"/>
      <c r="AX126" s="732"/>
      <c r="AY126" s="733"/>
    </row>
    <row r="127" spans="2:51" ht="24.75" customHeight="1">
      <c r="B127" s="313"/>
      <c r="C127" s="314"/>
      <c r="D127" s="314"/>
      <c r="E127" s="314"/>
      <c r="F127" s="314"/>
      <c r="G127" s="315"/>
      <c r="H127" s="703"/>
      <c r="I127" s="600"/>
      <c r="J127" s="600"/>
      <c r="K127" s="600"/>
      <c r="L127" s="601"/>
      <c r="M127" s="704"/>
      <c r="N127" s="734"/>
      <c r="O127" s="734"/>
      <c r="P127" s="734"/>
      <c r="Q127" s="734"/>
      <c r="R127" s="734"/>
      <c r="S127" s="734"/>
      <c r="T127" s="734"/>
      <c r="U127" s="734"/>
      <c r="V127" s="734"/>
      <c r="W127" s="734"/>
      <c r="X127" s="734"/>
      <c r="Y127" s="735"/>
      <c r="Z127" s="694"/>
      <c r="AA127" s="695"/>
      <c r="AB127" s="695"/>
      <c r="AC127" s="739"/>
      <c r="AD127" s="703"/>
      <c r="AE127" s="600"/>
      <c r="AF127" s="600"/>
      <c r="AG127" s="600"/>
      <c r="AH127" s="601"/>
      <c r="AI127" s="704"/>
      <c r="AJ127" s="734"/>
      <c r="AK127" s="734"/>
      <c r="AL127" s="734"/>
      <c r="AM127" s="734"/>
      <c r="AN127" s="734"/>
      <c r="AO127" s="734"/>
      <c r="AP127" s="734"/>
      <c r="AQ127" s="734"/>
      <c r="AR127" s="734"/>
      <c r="AS127" s="734"/>
      <c r="AT127" s="734"/>
      <c r="AU127" s="735"/>
      <c r="AV127" s="694"/>
      <c r="AW127" s="695"/>
      <c r="AX127" s="695"/>
      <c r="AY127" s="696"/>
    </row>
    <row r="128" spans="2:51" ht="24.75" customHeight="1">
      <c r="B128" s="313"/>
      <c r="C128" s="314"/>
      <c r="D128" s="314"/>
      <c r="E128" s="314"/>
      <c r="F128" s="314"/>
      <c r="G128" s="315"/>
      <c r="H128" s="341"/>
      <c r="I128" s="342"/>
      <c r="J128" s="342"/>
      <c r="K128" s="342"/>
      <c r="L128" s="343"/>
      <c r="M128" s="346"/>
      <c r="N128" s="347"/>
      <c r="O128" s="347"/>
      <c r="P128" s="347"/>
      <c r="Q128" s="347"/>
      <c r="R128" s="347"/>
      <c r="S128" s="347"/>
      <c r="T128" s="347"/>
      <c r="U128" s="347"/>
      <c r="V128" s="347"/>
      <c r="W128" s="347"/>
      <c r="X128" s="347"/>
      <c r="Y128" s="348"/>
      <c r="Z128" s="697"/>
      <c r="AA128" s="698"/>
      <c r="AB128" s="698"/>
      <c r="AC128" s="720"/>
      <c r="AD128" s="341"/>
      <c r="AE128" s="342"/>
      <c r="AF128" s="342"/>
      <c r="AG128" s="342"/>
      <c r="AH128" s="343"/>
      <c r="AI128" s="346"/>
      <c r="AJ128" s="347"/>
      <c r="AK128" s="347"/>
      <c r="AL128" s="347"/>
      <c r="AM128" s="347"/>
      <c r="AN128" s="347"/>
      <c r="AO128" s="347"/>
      <c r="AP128" s="347"/>
      <c r="AQ128" s="347"/>
      <c r="AR128" s="347"/>
      <c r="AS128" s="347"/>
      <c r="AT128" s="347"/>
      <c r="AU128" s="348"/>
      <c r="AV128" s="697"/>
      <c r="AW128" s="698"/>
      <c r="AX128" s="698"/>
      <c r="AY128" s="699"/>
    </row>
    <row r="129" spans="2:51" ht="24.75" customHeight="1">
      <c r="B129" s="313"/>
      <c r="C129" s="314"/>
      <c r="D129" s="314"/>
      <c r="E129" s="314"/>
      <c r="F129" s="314"/>
      <c r="G129" s="315"/>
      <c r="H129" s="341"/>
      <c r="I129" s="342"/>
      <c r="J129" s="342"/>
      <c r="K129" s="342"/>
      <c r="L129" s="343"/>
      <c r="M129" s="346"/>
      <c r="N129" s="347"/>
      <c r="O129" s="347"/>
      <c r="P129" s="347"/>
      <c r="Q129" s="347"/>
      <c r="R129" s="347"/>
      <c r="S129" s="347"/>
      <c r="T129" s="347"/>
      <c r="U129" s="347"/>
      <c r="V129" s="347"/>
      <c r="W129" s="347"/>
      <c r="X129" s="347"/>
      <c r="Y129" s="348"/>
      <c r="Z129" s="697"/>
      <c r="AA129" s="698"/>
      <c r="AB129" s="698"/>
      <c r="AC129" s="720"/>
      <c r="AD129" s="341"/>
      <c r="AE129" s="342"/>
      <c r="AF129" s="342"/>
      <c r="AG129" s="342"/>
      <c r="AH129" s="343"/>
      <c r="AI129" s="346"/>
      <c r="AJ129" s="347"/>
      <c r="AK129" s="347"/>
      <c r="AL129" s="347"/>
      <c r="AM129" s="347"/>
      <c r="AN129" s="347"/>
      <c r="AO129" s="347"/>
      <c r="AP129" s="347"/>
      <c r="AQ129" s="347"/>
      <c r="AR129" s="347"/>
      <c r="AS129" s="347"/>
      <c r="AT129" s="347"/>
      <c r="AU129" s="348"/>
      <c r="AV129" s="697"/>
      <c r="AW129" s="698"/>
      <c r="AX129" s="698"/>
      <c r="AY129" s="699"/>
    </row>
    <row r="130" spans="2:51" ht="24.75" customHeight="1">
      <c r="B130" s="313"/>
      <c r="C130" s="314"/>
      <c r="D130" s="314"/>
      <c r="E130" s="314"/>
      <c r="F130" s="314"/>
      <c r="G130" s="315"/>
      <c r="H130" s="341"/>
      <c r="I130" s="342"/>
      <c r="J130" s="342"/>
      <c r="K130" s="342"/>
      <c r="L130" s="343"/>
      <c r="M130" s="346"/>
      <c r="N130" s="347"/>
      <c r="O130" s="347"/>
      <c r="P130" s="347"/>
      <c r="Q130" s="347"/>
      <c r="R130" s="347"/>
      <c r="S130" s="347"/>
      <c r="T130" s="347"/>
      <c r="U130" s="347"/>
      <c r="V130" s="347"/>
      <c r="W130" s="347"/>
      <c r="X130" s="347"/>
      <c r="Y130" s="348"/>
      <c r="Z130" s="697"/>
      <c r="AA130" s="698"/>
      <c r="AB130" s="698"/>
      <c r="AC130" s="720"/>
      <c r="AD130" s="341"/>
      <c r="AE130" s="342"/>
      <c r="AF130" s="342"/>
      <c r="AG130" s="342"/>
      <c r="AH130" s="343"/>
      <c r="AI130" s="346"/>
      <c r="AJ130" s="347"/>
      <c r="AK130" s="347"/>
      <c r="AL130" s="347"/>
      <c r="AM130" s="347"/>
      <c r="AN130" s="347"/>
      <c r="AO130" s="347"/>
      <c r="AP130" s="347"/>
      <c r="AQ130" s="347"/>
      <c r="AR130" s="347"/>
      <c r="AS130" s="347"/>
      <c r="AT130" s="347"/>
      <c r="AU130" s="348"/>
      <c r="AV130" s="697"/>
      <c r="AW130" s="698"/>
      <c r="AX130" s="698"/>
      <c r="AY130" s="699"/>
    </row>
    <row r="131" spans="2:51" ht="24.75" customHeight="1">
      <c r="B131" s="313"/>
      <c r="C131" s="314"/>
      <c r="D131" s="314"/>
      <c r="E131" s="314"/>
      <c r="F131" s="314"/>
      <c r="G131" s="315"/>
      <c r="H131" s="341"/>
      <c r="I131" s="342"/>
      <c r="J131" s="342"/>
      <c r="K131" s="342"/>
      <c r="L131" s="343"/>
      <c r="M131" s="346"/>
      <c r="N131" s="347"/>
      <c r="O131" s="347"/>
      <c r="P131" s="347"/>
      <c r="Q131" s="347"/>
      <c r="R131" s="347"/>
      <c r="S131" s="347"/>
      <c r="T131" s="347"/>
      <c r="U131" s="347"/>
      <c r="V131" s="347"/>
      <c r="W131" s="347"/>
      <c r="X131" s="347"/>
      <c r="Y131" s="348"/>
      <c r="Z131" s="697"/>
      <c r="AA131" s="698"/>
      <c r="AB131" s="698"/>
      <c r="AC131" s="698"/>
      <c r="AD131" s="341"/>
      <c r="AE131" s="342"/>
      <c r="AF131" s="342"/>
      <c r="AG131" s="342"/>
      <c r="AH131" s="343"/>
      <c r="AI131" s="346"/>
      <c r="AJ131" s="347"/>
      <c r="AK131" s="347"/>
      <c r="AL131" s="347"/>
      <c r="AM131" s="347"/>
      <c r="AN131" s="347"/>
      <c r="AO131" s="347"/>
      <c r="AP131" s="347"/>
      <c r="AQ131" s="347"/>
      <c r="AR131" s="347"/>
      <c r="AS131" s="347"/>
      <c r="AT131" s="347"/>
      <c r="AU131" s="348"/>
      <c r="AV131" s="697"/>
      <c r="AW131" s="698"/>
      <c r="AX131" s="698"/>
      <c r="AY131" s="699"/>
    </row>
    <row r="132" spans="2:51" ht="24.75" customHeight="1">
      <c r="B132" s="313"/>
      <c r="C132" s="314"/>
      <c r="D132" s="314"/>
      <c r="E132" s="314"/>
      <c r="F132" s="314"/>
      <c r="G132" s="315"/>
      <c r="H132" s="341"/>
      <c r="I132" s="342"/>
      <c r="J132" s="342"/>
      <c r="K132" s="342"/>
      <c r="L132" s="343"/>
      <c r="M132" s="346"/>
      <c r="N132" s="347"/>
      <c r="O132" s="347"/>
      <c r="P132" s="347"/>
      <c r="Q132" s="347"/>
      <c r="R132" s="347"/>
      <c r="S132" s="347"/>
      <c r="T132" s="347"/>
      <c r="U132" s="347"/>
      <c r="V132" s="347"/>
      <c r="W132" s="347"/>
      <c r="X132" s="347"/>
      <c r="Y132" s="348"/>
      <c r="Z132" s="697"/>
      <c r="AA132" s="698"/>
      <c r="AB132" s="698"/>
      <c r="AC132" s="698"/>
      <c r="AD132" s="341"/>
      <c r="AE132" s="342"/>
      <c r="AF132" s="342"/>
      <c r="AG132" s="342"/>
      <c r="AH132" s="343"/>
      <c r="AI132" s="346"/>
      <c r="AJ132" s="347"/>
      <c r="AK132" s="347"/>
      <c r="AL132" s="347"/>
      <c r="AM132" s="347"/>
      <c r="AN132" s="347"/>
      <c r="AO132" s="347"/>
      <c r="AP132" s="347"/>
      <c r="AQ132" s="347"/>
      <c r="AR132" s="347"/>
      <c r="AS132" s="347"/>
      <c r="AT132" s="347"/>
      <c r="AU132" s="348"/>
      <c r="AV132" s="697"/>
      <c r="AW132" s="698"/>
      <c r="AX132" s="698"/>
      <c r="AY132" s="699"/>
    </row>
    <row r="133" spans="2:51" ht="24.75" customHeight="1">
      <c r="B133" s="313"/>
      <c r="C133" s="314"/>
      <c r="D133" s="314"/>
      <c r="E133" s="314"/>
      <c r="F133" s="314"/>
      <c r="G133" s="315"/>
      <c r="H133" s="341"/>
      <c r="I133" s="342"/>
      <c r="J133" s="342"/>
      <c r="K133" s="342"/>
      <c r="L133" s="343"/>
      <c r="M133" s="346"/>
      <c r="N133" s="347"/>
      <c r="O133" s="347"/>
      <c r="P133" s="347"/>
      <c r="Q133" s="347"/>
      <c r="R133" s="347"/>
      <c r="S133" s="347"/>
      <c r="T133" s="347"/>
      <c r="U133" s="347"/>
      <c r="V133" s="347"/>
      <c r="W133" s="347"/>
      <c r="X133" s="347"/>
      <c r="Y133" s="348"/>
      <c r="Z133" s="697"/>
      <c r="AA133" s="698"/>
      <c r="AB133" s="698"/>
      <c r="AC133" s="698"/>
      <c r="AD133" s="341"/>
      <c r="AE133" s="342"/>
      <c r="AF133" s="342"/>
      <c r="AG133" s="342"/>
      <c r="AH133" s="343"/>
      <c r="AI133" s="346"/>
      <c r="AJ133" s="347"/>
      <c r="AK133" s="347"/>
      <c r="AL133" s="347"/>
      <c r="AM133" s="347"/>
      <c r="AN133" s="347"/>
      <c r="AO133" s="347"/>
      <c r="AP133" s="347"/>
      <c r="AQ133" s="347"/>
      <c r="AR133" s="347"/>
      <c r="AS133" s="347"/>
      <c r="AT133" s="347"/>
      <c r="AU133" s="348"/>
      <c r="AV133" s="697"/>
      <c r="AW133" s="698"/>
      <c r="AX133" s="698"/>
      <c r="AY133" s="699"/>
    </row>
    <row r="134" spans="2:51" ht="24.75" customHeight="1">
      <c r="B134" s="313"/>
      <c r="C134" s="314"/>
      <c r="D134" s="314"/>
      <c r="E134" s="314"/>
      <c r="F134" s="314"/>
      <c r="G134" s="315"/>
      <c r="H134" s="642"/>
      <c r="I134" s="595"/>
      <c r="J134" s="595"/>
      <c r="K134" s="595"/>
      <c r="L134" s="596"/>
      <c r="M134" s="643"/>
      <c r="N134" s="644"/>
      <c r="O134" s="644"/>
      <c r="P134" s="644"/>
      <c r="Q134" s="644"/>
      <c r="R134" s="644"/>
      <c r="S134" s="644"/>
      <c r="T134" s="644"/>
      <c r="U134" s="644"/>
      <c r="V134" s="644"/>
      <c r="W134" s="644"/>
      <c r="X134" s="644"/>
      <c r="Y134" s="645"/>
      <c r="Z134" s="646"/>
      <c r="AA134" s="647"/>
      <c r="AB134" s="647"/>
      <c r="AC134" s="647"/>
      <c r="AD134" s="642"/>
      <c r="AE134" s="595"/>
      <c r="AF134" s="595"/>
      <c r="AG134" s="595"/>
      <c r="AH134" s="596"/>
      <c r="AI134" s="643"/>
      <c r="AJ134" s="644"/>
      <c r="AK134" s="644"/>
      <c r="AL134" s="644"/>
      <c r="AM134" s="644"/>
      <c r="AN134" s="644"/>
      <c r="AO134" s="644"/>
      <c r="AP134" s="644"/>
      <c r="AQ134" s="644"/>
      <c r="AR134" s="644"/>
      <c r="AS134" s="644"/>
      <c r="AT134" s="644"/>
      <c r="AU134" s="645"/>
      <c r="AV134" s="646"/>
      <c r="AW134" s="647"/>
      <c r="AX134" s="647"/>
      <c r="AY134" s="648"/>
    </row>
    <row r="135" spans="2:51" ht="24.75" customHeight="1">
      <c r="B135" s="313"/>
      <c r="C135" s="314"/>
      <c r="D135" s="314"/>
      <c r="E135" s="314"/>
      <c r="F135" s="314"/>
      <c r="G135" s="315"/>
      <c r="H135" s="716" t="s">
        <v>35</v>
      </c>
      <c r="I135" s="368"/>
      <c r="J135" s="368"/>
      <c r="K135" s="368"/>
      <c r="L135" s="368"/>
      <c r="M135" s="717"/>
      <c r="N135" s="718"/>
      <c r="O135" s="718"/>
      <c r="P135" s="718"/>
      <c r="Q135" s="718"/>
      <c r="R135" s="718"/>
      <c r="S135" s="718"/>
      <c r="T135" s="718"/>
      <c r="U135" s="718"/>
      <c r="V135" s="718"/>
      <c r="W135" s="718"/>
      <c r="X135" s="718"/>
      <c r="Y135" s="719"/>
      <c r="Z135" s="639">
        <f>SUM(Z127:AC134)</f>
        <v>0</v>
      </c>
      <c r="AA135" s="640"/>
      <c r="AB135" s="640"/>
      <c r="AC135" s="736"/>
      <c r="AD135" s="716" t="s">
        <v>35</v>
      </c>
      <c r="AE135" s="368"/>
      <c r="AF135" s="368"/>
      <c r="AG135" s="368"/>
      <c r="AH135" s="368"/>
      <c r="AI135" s="717"/>
      <c r="AJ135" s="718"/>
      <c r="AK135" s="718"/>
      <c r="AL135" s="718"/>
      <c r="AM135" s="718"/>
      <c r="AN135" s="718"/>
      <c r="AO135" s="718"/>
      <c r="AP135" s="718"/>
      <c r="AQ135" s="718"/>
      <c r="AR135" s="718"/>
      <c r="AS135" s="718"/>
      <c r="AT135" s="718"/>
      <c r="AU135" s="719"/>
      <c r="AV135" s="639">
        <f>SUM(AV127:AY134)</f>
        <v>0</v>
      </c>
      <c r="AW135" s="640"/>
      <c r="AX135" s="640"/>
      <c r="AY135" s="641"/>
    </row>
    <row r="136" spans="2:51" ht="24.75" customHeight="1">
      <c r="B136" s="313"/>
      <c r="C136" s="314"/>
      <c r="D136" s="314"/>
      <c r="E136" s="314"/>
      <c r="F136" s="314"/>
      <c r="G136" s="315"/>
      <c r="H136" s="721" t="s">
        <v>1631</v>
      </c>
      <c r="I136" s="724"/>
      <c r="J136" s="724"/>
      <c r="K136" s="724"/>
      <c r="L136" s="724"/>
      <c r="M136" s="724"/>
      <c r="N136" s="724"/>
      <c r="O136" s="724"/>
      <c r="P136" s="724"/>
      <c r="Q136" s="724"/>
      <c r="R136" s="724"/>
      <c r="S136" s="724"/>
      <c r="T136" s="724"/>
      <c r="U136" s="724"/>
      <c r="V136" s="724"/>
      <c r="W136" s="724"/>
      <c r="X136" s="724"/>
      <c r="Y136" s="724"/>
      <c r="Z136" s="724"/>
      <c r="AA136" s="724"/>
      <c r="AB136" s="724"/>
      <c r="AC136" s="737"/>
      <c r="AD136" s="721" t="s">
        <v>1641</v>
      </c>
      <c r="AE136" s="724"/>
      <c r="AF136" s="724"/>
      <c r="AG136" s="724"/>
      <c r="AH136" s="724"/>
      <c r="AI136" s="724"/>
      <c r="AJ136" s="724"/>
      <c r="AK136" s="724"/>
      <c r="AL136" s="724"/>
      <c r="AM136" s="724"/>
      <c r="AN136" s="724"/>
      <c r="AO136" s="724"/>
      <c r="AP136" s="724"/>
      <c r="AQ136" s="724"/>
      <c r="AR136" s="724"/>
      <c r="AS136" s="724"/>
      <c r="AT136" s="724"/>
      <c r="AU136" s="724"/>
      <c r="AV136" s="724"/>
      <c r="AW136" s="724"/>
      <c r="AX136" s="724"/>
      <c r="AY136" s="725"/>
    </row>
    <row r="137" spans="2:51" ht="24.75" customHeight="1">
      <c r="B137" s="313"/>
      <c r="C137" s="314"/>
      <c r="D137" s="314"/>
      <c r="E137" s="314"/>
      <c r="F137" s="314"/>
      <c r="G137" s="315"/>
      <c r="H137" s="726" t="s">
        <v>60</v>
      </c>
      <c r="I137" s="519"/>
      <c r="J137" s="519"/>
      <c r="K137" s="519"/>
      <c r="L137" s="519"/>
      <c r="M137" s="329" t="s">
        <v>143</v>
      </c>
      <c r="N137" s="290"/>
      <c r="O137" s="290"/>
      <c r="P137" s="290"/>
      <c r="Q137" s="290"/>
      <c r="R137" s="290"/>
      <c r="S137" s="290"/>
      <c r="T137" s="290"/>
      <c r="U137" s="290"/>
      <c r="V137" s="290"/>
      <c r="W137" s="290"/>
      <c r="X137" s="290"/>
      <c r="Y137" s="731"/>
      <c r="Z137" s="323" t="s">
        <v>144</v>
      </c>
      <c r="AA137" s="732"/>
      <c r="AB137" s="732"/>
      <c r="AC137" s="738"/>
      <c r="AD137" s="726" t="s">
        <v>60</v>
      </c>
      <c r="AE137" s="519"/>
      <c r="AF137" s="519"/>
      <c r="AG137" s="519"/>
      <c r="AH137" s="519"/>
      <c r="AI137" s="329" t="s">
        <v>143</v>
      </c>
      <c r="AJ137" s="290"/>
      <c r="AK137" s="290"/>
      <c r="AL137" s="290"/>
      <c r="AM137" s="290"/>
      <c r="AN137" s="290"/>
      <c r="AO137" s="290"/>
      <c r="AP137" s="290"/>
      <c r="AQ137" s="290"/>
      <c r="AR137" s="290"/>
      <c r="AS137" s="290"/>
      <c r="AT137" s="290"/>
      <c r="AU137" s="731"/>
      <c r="AV137" s="323" t="s">
        <v>144</v>
      </c>
      <c r="AW137" s="732"/>
      <c r="AX137" s="732"/>
      <c r="AY137" s="733"/>
    </row>
    <row r="138" spans="2:51" ht="24.75" customHeight="1">
      <c r="B138" s="313"/>
      <c r="C138" s="314"/>
      <c r="D138" s="314"/>
      <c r="E138" s="314"/>
      <c r="F138" s="314"/>
      <c r="G138" s="315"/>
      <c r="H138" s="703"/>
      <c r="I138" s="600"/>
      <c r="J138" s="600"/>
      <c r="K138" s="600"/>
      <c r="L138" s="601"/>
      <c r="M138" s="704"/>
      <c r="N138" s="734"/>
      <c r="O138" s="734"/>
      <c r="P138" s="734"/>
      <c r="Q138" s="734"/>
      <c r="R138" s="734"/>
      <c r="S138" s="734"/>
      <c r="T138" s="734"/>
      <c r="U138" s="734"/>
      <c r="V138" s="734"/>
      <c r="W138" s="734"/>
      <c r="X138" s="734"/>
      <c r="Y138" s="735"/>
      <c r="Z138" s="694"/>
      <c r="AA138" s="695"/>
      <c r="AB138" s="695"/>
      <c r="AC138" s="739"/>
      <c r="AD138" s="703"/>
      <c r="AE138" s="600"/>
      <c r="AF138" s="600"/>
      <c r="AG138" s="600"/>
      <c r="AH138" s="601"/>
      <c r="AI138" s="704"/>
      <c r="AJ138" s="734"/>
      <c r="AK138" s="734"/>
      <c r="AL138" s="734"/>
      <c r="AM138" s="734"/>
      <c r="AN138" s="734"/>
      <c r="AO138" s="734"/>
      <c r="AP138" s="734"/>
      <c r="AQ138" s="734"/>
      <c r="AR138" s="734"/>
      <c r="AS138" s="734"/>
      <c r="AT138" s="734"/>
      <c r="AU138" s="735"/>
      <c r="AV138" s="694"/>
      <c r="AW138" s="695"/>
      <c r="AX138" s="695"/>
      <c r="AY138" s="696"/>
    </row>
    <row r="139" spans="2:51" ht="24.75" customHeight="1">
      <c r="B139" s="313"/>
      <c r="C139" s="314"/>
      <c r="D139" s="314"/>
      <c r="E139" s="314"/>
      <c r="F139" s="314"/>
      <c r="G139" s="315"/>
      <c r="H139" s="341"/>
      <c r="I139" s="342"/>
      <c r="J139" s="342"/>
      <c r="K139" s="342"/>
      <c r="L139" s="343"/>
      <c r="M139" s="346"/>
      <c r="N139" s="347"/>
      <c r="O139" s="347"/>
      <c r="P139" s="347"/>
      <c r="Q139" s="347"/>
      <c r="R139" s="347"/>
      <c r="S139" s="347"/>
      <c r="T139" s="347"/>
      <c r="U139" s="347"/>
      <c r="V139" s="347"/>
      <c r="W139" s="347"/>
      <c r="X139" s="347"/>
      <c r="Y139" s="348"/>
      <c r="Z139" s="697"/>
      <c r="AA139" s="698"/>
      <c r="AB139" s="698"/>
      <c r="AC139" s="720"/>
      <c r="AD139" s="341"/>
      <c r="AE139" s="342"/>
      <c r="AF139" s="342"/>
      <c r="AG139" s="342"/>
      <c r="AH139" s="343"/>
      <c r="AI139" s="346"/>
      <c r="AJ139" s="347"/>
      <c r="AK139" s="347"/>
      <c r="AL139" s="347"/>
      <c r="AM139" s="347"/>
      <c r="AN139" s="347"/>
      <c r="AO139" s="347"/>
      <c r="AP139" s="347"/>
      <c r="AQ139" s="347"/>
      <c r="AR139" s="347"/>
      <c r="AS139" s="347"/>
      <c r="AT139" s="347"/>
      <c r="AU139" s="348"/>
      <c r="AV139" s="697"/>
      <c r="AW139" s="698"/>
      <c r="AX139" s="698"/>
      <c r="AY139" s="699"/>
    </row>
    <row r="140" spans="2:51" ht="24.75" customHeight="1">
      <c r="B140" s="313"/>
      <c r="C140" s="314"/>
      <c r="D140" s="314"/>
      <c r="E140" s="314"/>
      <c r="F140" s="314"/>
      <c r="G140" s="315"/>
      <c r="H140" s="341"/>
      <c r="I140" s="342"/>
      <c r="J140" s="342"/>
      <c r="K140" s="342"/>
      <c r="L140" s="343"/>
      <c r="M140" s="346"/>
      <c r="N140" s="347"/>
      <c r="O140" s="347"/>
      <c r="P140" s="347"/>
      <c r="Q140" s="347"/>
      <c r="R140" s="347"/>
      <c r="S140" s="347"/>
      <c r="T140" s="347"/>
      <c r="U140" s="347"/>
      <c r="V140" s="347"/>
      <c r="W140" s="347"/>
      <c r="X140" s="347"/>
      <c r="Y140" s="348"/>
      <c r="Z140" s="697"/>
      <c r="AA140" s="698"/>
      <c r="AB140" s="698"/>
      <c r="AC140" s="720"/>
      <c r="AD140" s="341"/>
      <c r="AE140" s="342"/>
      <c r="AF140" s="342"/>
      <c r="AG140" s="342"/>
      <c r="AH140" s="343"/>
      <c r="AI140" s="346"/>
      <c r="AJ140" s="347"/>
      <c r="AK140" s="347"/>
      <c r="AL140" s="347"/>
      <c r="AM140" s="347"/>
      <c r="AN140" s="347"/>
      <c r="AO140" s="347"/>
      <c r="AP140" s="347"/>
      <c r="AQ140" s="347"/>
      <c r="AR140" s="347"/>
      <c r="AS140" s="347"/>
      <c r="AT140" s="347"/>
      <c r="AU140" s="348"/>
      <c r="AV140" s="697"/>
      <c r="AW140" s="698"/>
      <c r="AX140" s="698"/>
      <c r="AY140" s="699"/>
    </row>
    <row r="141" spans="2:51" ht="24.75" customHeight="1">
      <c r="B141" s="313"/>
      <c r="C141" s="314"/>
      <c r="D141" s="314"/>
      <c r="E141" s="314"/>
      <c r="F141" s="314"/>
      <c r="G141" s="315"/>
      <c r="H141" s="341"/>
      <c r="I141" s="342"/>
      <c r="J141" s="342"/>
      <c r="K141" s="342"/>
      <c r="L141" s="343"/>
      <c r="M141" s="346"/>
      <c r="N141" s="347"/>
      <c r="O141" s="347"/>
      <c r="P141" s="347"/>
      <c r="Q141" s="347"/>
      <c r="R141" s="347"/>
      <c r="S141" s="347"/>
      <c r="T141" s="347"/>
      <c r="U141" s="347"/>
      <c r="V141" s="347"/>
      <c r="W141" s="347"/>
      <c r="X141" s="347"/>
      <c r="Y141" s="348"/>
      <c r="Z141" s="697"/>
      <c r="AA141" s="698"/>
      <c r="AB141" s="698"/>
      <c r="AC141" s="720"/>
      <c r="AD141" s="341"/>
      <c r="AE141" s="342"/>
      <c r="AF141" s="342"/>
      <c r="AG141" s="342"/>
      <c r="AH141" s="343"/>
      <c r="AI141" s="346"/>
      <c r="AJ141" s="347"/>
      <c r="AK141" s="347"/>
      <c r="AL141" s="347"/>
      <c r="AM141" s="347"/>
      <c r="AN141" s="347"/>
      <c r="AO141" s="347"/>
      <c r="AP141" s="347"/>
      <c r="AQ141" s="347"/>
      <c r="AR141" s="347"/>
      <c r="AS141" s="347"/>
      <c r="AT141" s="347"/>
      <c r="AU141" s="348"/>
      <c r="AV141" s="697"/>
      <c r="AW141" s="698"/>
      <c r="AX141" s="698"/>
      <c r="AY141" s="699"/>
    </row>
    <row r="142" spans="2:51" ht="24.75" customHeight="1">
      <c r="B142" s="313"/>
      <c r="C142" s="314"/>
      <c r="D142" s="314"/>
      <c r="E142" s="314"/>
      <c r="F142" s="314"/>
      <c r="G142" s="315"/>
      <c r="H142" s="341"/>
      <c r="I142" s="342"/>
      <c r="J142" s="342"/>
      <c r="K142" s="342"/>
      <c r="L142" s="343"/>
      <c r="M142" s="346"/>
      <c r="N142" s="347"/>
      <c r="O142" s="347"/>
      <c r="P142" s="347"/>
      <c r="Q142" s="347"/>
      <c r="R142" s="347"/>
      <c r="S142" s="347"/>
      <c r="T142" s="347"/>
      <c r="U142" s="347"/>
      <c r="V142" s="347"/>
      <c r="W142" s="347"/>
      <c r="X142" s="347"/>
      <c r="Y142" s="348"/>
      <c r="Z142" s="697"/>
      <c r="AA142" s="698"/>
      <c r="AB142" s="698"/>
      <c r="AC142" s="698"/>
      <c r="AD142" s="341"/>
      <c r="AE142" s="342"/>
      <c r="AF142" s="342"/>
      <c r="AG142" s="342"/>
      <c r="AH142" s="343"/>
      <c r="AI142" s="346"/>
      <c r="AJ142" s="347"/>
      <c r="AK142" s="347"/>
      <c r="AL142" s="347"/>
      <c r="AM142" s="347"/>
      <c r="AN142" s="347"/>
      <c r="AO142" s="347"/>
      <c r="AP142" s="347"/>
      <c r="AQ142" s="347"/>
      <c r="AR142" s="347"/>
      <c r="AS142" s="347"/>
      <c r="AT142" s="347"/>
      <c r="AU142" s="348"/>
      <c r="AV142" s="697"/>
      <c r="AW142" s="698"/>
      <c r="AX142" s="698"/>
      <c r="AY142" s="699"/>
    </row>
    <row r="143" spans="2:51" ht="24.75" customHeight="1">
      <c r="B143" s="313"/>
      <c r="C143" s="314"/>
      <c r="D143" s="314"/>
      <c r="E143" s="314"/>
      <c r="F143" s="314"/>
      <c r="G143" s="315"/>
      <c r="H143" s="341"/>
      <c r="I143" s="342"/>
      <c r="J143" s="342"/>
      <c r="K143" s="342"/>
      <c r="L143" s="343"/>
      <c r="M143" s="346"/>
      <c r="N143" s="347"/>
      <c r="O143" s="347"/>
      <c r="P143" s="347"/>
      <c r="Q143" s="347"/>
      <c r="R143" s="347"/>
      <c r="S143" s="347"/>
      <c r="T143" s="347"/>
      <c r="U143" s="347"/>
      <c r="V143" s="347"/>
      <c r="W143" s="347"/>
      <c r="X143" s="347"/>
      <c r="Y143" s="348"/>
      <c r="Z143" s="697"/>
      <c r="AA143" s="698"/>
      <c r="AB143" s="698"/>
      <c r="AC143" s="698"/>
      <c r="AD143" s="341"/>
      <c r="AE143" s="342"/>
      <c r="AF143" s="342"/>
      <c r="AG143" s="342"/>
      <c r="AH143" s="343"/>
      <c r="AI143" s="346"/>
      <c r="AJ143" s="347"/>
      <c r="AK143" s="347"/>
      <c r="AL143" s="347"/>
      <c r="AM143" s="347"/>
      <c r="AN143" s="347"/>
      <c r="AO143" s="347"/>
      <c r="AP143" s="347"/>
      <c r="AQ143" s="347"/>
      <c r="AR143" s="347"/>
      <c r="AS143" s="347"/>
      <c r="AT143" s="347"/>
      <c r="AU143" s="348"/>
      <c r="AV143" s="697"/>
      <c r="AW143" s="698"/>
      <c r="AX143" s="698"/>
      <c r="AY143" s="699"/>
    </row>
    <row r="144" spans="2:51" ht="24.75" customHeight="1">
      <c r="B144" s="313"/>
      <c r="C144" s="314"/>
      <c r="D144" s="314"/>
      <c r="E144" s="314"/>
      <c r="F144" s="314"/>
      <c r="G144" s="315"/>
      <c r="H144" s="341"/>
      <c r="I144" s="342"/>
      <c r="J144" s="342"/>
      <c r="K144" s="342"/>
      <c r="L144" s="343"/>
      <c r="M144" s="346"/>
      <c r="N144" s="347"/>
      <c r="O144" s="347"/>
      <c r="P144" s="347"/>
      <c r="Q144" s="347"/>
      <c r="R144" s="347"/>
      <c r="S144" s="347"/>
      <c r="T144" s="347"/>
      <c r="U144" s="347"/>
      <c r="V144" s="347"/>
      <c r="W144" s="347"/>
      <c r="X144" s="347"/>
      <c r="Y144" s="348"/>
      <c r="Z144" s="697"/>
      <c r="AA144" s="698"/>
      <c r="AB144" s="698"/>
      <c r="AC144" s="698"/>
      <c r="AD144" s="341"/>
      <c r="AE144" s="342"/>
      <c r="AF144" s="342"/>
      <c r="AG144" s="342"/>
      <c r="AH144" s="343"/>
      <c r="AI144" s="346"/>
      <c r="AJ144" s="347"/>
      <c r="AK144" s="347"/>
      <c r="AL144" s="347"/>
      <c r="AM144" s="347"/>
      <c r="AN144" s="347"/>
      <c r="AO144" s="347"/>
      <c r="AP144" s="347"/>
      <c r="AQ144" s="347"/>
      <c r="AR144" s="347"/>
      <c r="AS144" s="347"/>
      <c r="AT144" s="347"/>
      <c r="AU144" s="348"/>
      <c r="AV144" s="697"/>
      <c r="AW144" s="698"/>
      <c r="AX144" s="698"/>
      <c r="AY144" s="699"/>
    </row>
    <row r="145" spans="2:51" ht="24.75" customHeight="1">
      <c r="B145" s="313"/>
      <c r="C145" s="314"/>
      <c r="D145" s="314"/>
      <c r="E145" s="314"/>
      <c r="F145" s="314"/>
      <c r="G145" s="315"/>
      <c r="H145" s="642"/>
      <c r="I145" s="595"/>
      <c r="J145" s="595"/>
      <c r="K145" s="595"/>
      <c r="L145" s="596"/>
      <c r="M145" s="643"/>
      <c r="N145" s="644"/>
      <c r="O145" s="644"/>
      <c r="P145" s="644"/>
      <c r="Q145" s="644"/>
      <c r="R145" s="644"/>
      <c r="S145" s="644"/>
      <c r="T145" s="644"/>
      <c r="U145" s="644"/>
      <c r="V145" s="644"/>
      <c r="W145" s="644"/>
      <c r="X145" s="644"/>
      <c r="Y145" s="645"/>
      <c r="Z145" s="646"/>
      <c r="AA145" s="647"/>
      <c r="AB145" s="647"/>
      <c r="AC145" s="647"/>
      <c r="AD145" s="642"/>
      <c r="AE145" s="595"/>
      <c r="AF145" s="595"/>
      <c r="AG145" s="595"/>
      <c r="AH145" s="596"/>
      <c r="AI145" s="643"/>
      <c r="AJ145" s="644"/>
      <c r="AK145" s="644"/>
      <c r="AL145" s="644"/>
      <c r="AM145" s="644"/>
      <c r="AN145" s="644"/>
      <c r="AO145" s="644"/>
      <c r="AP145" s="644"/>
      <c r="AQ145" s="644"/>
      <c r="AR145" s="644"/>
      <c r="AS145" s="644"/>
      <c r="AT145" s="644"/>
      <c r="AU145" s="645"/>
      <c r="AV145" s="646"/>
      <c r="AW145" s="647"/>
      <c r="AX145" s="647"/>
      <c r="AY145" s="648"/>
    </row>
    <row r="146" spans="2:51" ht="24.75" customHeight="1" thickBot="1">
      <c r="B146" s="316"/>
      <c r="C146" s="317"/>
      <c r="D146" s="317"/>
      <c r="E146" s="317"/>
      <c r="F146" s="317"/>
      <c r="G146" s="318"/>
      <c r="H146" s="740" t="s">
        <v>35</v>
      </c>
      <c r="I146" s="741"/>
      <c r="J146" s="741"/>
      <c r="K146" s="741"/>
      <c r="L146" s="741"/>
      <c r="M146" s="742"/>
      <c r="N146" s="743"/>
      <c r="O146" s="743"/>
      <c r="P146" s="743"/>
      <c r="Q146" s="743"/>
      <c r="R146" s="743"/>
      <c r="S146" s="743"/>
      <c r="T146" s="743"/>
      <c r="U146" s="743"/>
      <c r="V146" s="743"/>
      <c r="W146" s="743"/>
      <c r="X146" s="743"/>
      <c r="Y146" s="744"/>
      <c r="Z146" s="745">
        <f>SUM(Z138:AC145)</f>
        <v>0</v>
      </c>
      <c r="AA146" s="746"/>
      <c r="AB146" s="746"/>
      <c r="AC146" s="747"/>
      <c r="AD146" s="740" t="s">
        <v>35</v>
      </c>
      <c r="AE146" s="741"/>
      <c r="AF146" s="741"/>
      <c r="AG146" s="741"/>
      <c r="AH146" s="741"/>
      <c r="AI146" s="742"/>
      <c r="AJ146" s="743"/>
      <c r="AK146" s="743"/>
      <c r="AL146" s="743"/>
      <c r="AM146" s="743"/>
      <c r="AN146" s="743"/>
      <c r="AO146" s="743"/>
      <c r="AP146" s="743"/>
      <c r="AQ146" s="743"/>
      <c r="AR146" s="743"/>
      <c r="AS146" s="743"/>
      <c r="AT146" s="743"/>
      <c r="AU146" s="744"/>
      <c r="AV146" s="745">
        <f>SUM(AV138:AY145)</f>
        <v>0</v>
      </c>
      <c r="AW146" s="746"/>
      <c r="AX146" s="746"/>
      <c r="AY146" s="748"/>
    </row>
    <row r="148" spans="2:51" ht="23.25" customHeight="1">
      <c r="B148" s="53" t="s">
        <v>121</v>
      </c>
      <c r="C148" s="53"/>
      <c r="D148" s="53"/>
      <c r="E148" s="225"/>
      <c r="F148" s="225"/>
      <c r="G148" s="308" t="s">
        <v>904</v>
      </c>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c r="AJ148" s="308"/>
      <c r="AK148" s="308"/>
      <c r="AL148" s="308"/>
      <c r="AM148" s="308"/>
      <c r="AN148" s="308"/>
      <c r="AO148" s="308"/>
      <c r="AP148" s="308"/>
      <c r="AQ148" s="308"/>
      <c r="AR148" s="308"/>
      <c r="AS148" s="308"/>
      <c r="AT148" s="308"/>
      <c r="AU148" s="308"/>
      <c r="AV148" s="308"/>
      <c r="AW148" s="308"/>
      <c r="AX148" s="308"/>
      <c r="AY148" s="225"/>
    </row>
    <row r="149" spans="2:51" ht="14.25">
      <c r="C149" s="55" t="s">
        <v>1629</v>
      </c>
    </row>
    <row r="150" spans="2:51">
      <c r="C150" s="227" t="s">
        <v>1628</v>
      </c>
    </row>
    <row r="151" spans="2:51" ht="34.5" customHeight="1">
      <c r="B151" s="264"/>
      <c r="C151" s="264"/>
      <c r="D151" s="269" t="s">
        <v>1627</v>
      </c>
      <c r="E151" s="269"/>
      <c r="F151" s="269"/>
      <c r="G151" s="269"/>
      <c r="H151" s="269"/>
      <c r="I151" s="269"/>
      <c r="J151" s="269"/>
      <c r="K151" s="269"/>
      <c r="L151" s="269"/>
      <c r="M151" s="269"/>
      <c r="N151" s="269" t="s">
        <v>1626</v>
      </c>
      <c r="O151" s="269"/>
      <c r="P151" s="269"/>
      <c r="Q151" s="269"/>
      <c r="R151" s="269"/>
      <c r="S151" s="269"/>
      <c r="T151" s="269"/>
      <c r="U151" s="269"/>
      <c r="V151" s="269"/>
      <c r="W151" s="269"/>
      <c r="X151" s="269"/>
      <c r="Y151" s="269"/>
      <c r="Z151" s="269"/>
      <c r="AA151" s="269"/>
      <c r="AB151" s="269"/>
      <c r="AC151" s="269"/>
      <c r="AD151" s="269"/>
      <c r="AE151" s="269"/>
      <c r="AF151" s="269"/>
      <c r="AG151" s="269"/>
      <c r="AH151" s="269"/>
      <c r="AI151" s="269"/>
      <c r="AJ151" s="269"/>
      <c r="AK151" s="269"/>
      <c r="AL151" s="297" t="s">
        <v>1625</v>
      </c>
      <c r="AM151" s="269"/>
      <c r="AN151" s="269"/>
      <c r="AO151" s="269"/>
      <c r="AP151" s="269"/>
      <c r="AQ151" s="269"/>
      <c r="AR151" s="269" t="s">
        <v>160</v>
      </c>
      <c r="AS151" s="269"/>
      <c r="AT151" s="269"/>
      <c r="AU151" s="269"/>
      <c r="AV151" s="269" t="s">
        <v>161</v>
      </c>
      <c r="AW151" s="269"/>
      <c r="AX151" s="269"/>
    </row>
    <row r="152" spans="2:51" ht="24" customHeight="1">
      <c r="B152" s="264">
        <v>1</v>
      </c>
      <c r="C152" s="264">
        <v>1</v>
      </c>
      <c r="D152" s="263" t="s">
        <v>903</v>
      </c>
      <c r="E152" s="1515"/>
      <c r="F152" s="1515"/>
      <c r="G152" s="1515"/>
      <c r="H152" s="1515"/>
      <c r="I152" s="1515"/>
      <c r="J152" s="1515"/>
      <c r="K152" s="1515"/>
      <c r="L152" s="1515"/>
      <c r="M152" s="1515"/>
      <c r="N152" s="1515" t="s">
        <v>340</v>
      </c>
      <c r="O152" s="1515"/>
      <c r="P152" s="1515"/>
      <c r="Q152" s="1515"/>
      <c r="R152" s="1515"/>
      <c r="S152" s="1515"/>
      <c r="T152" s="1515"/>
      <c r="U152" s="1515"/>
      <c r="V152" s="1515"/>
      <c r="W152" s="1515"/>
      <c r="X152" s="1515"/>
      <c r="Y152" s="1515"/>
      <c r="Z152" s="1515"/>
      <c r="AA152" s="1515"/>
      <c r="AB152" s="1515"/>
      <c r="AC152" s="1515"/>
      <c r="AD152" s="1515"/>
      <c r="AE152" s="1515"/>
      <c r="AF152" s="1515"/>
      <c r="AG152" s="1515"/>
      <c r="AH152" s="1515"/>
      <c r="AI152" s="1515"/>
      <c r="AJ152" s="1515"/>
      <c r="AK152" s="1515"/>
      <c r="AL152" s="1516">
        <v>1</v>
      </c>
      <c r="AM152" s="1515"/>
      <c r="AN152" s="1515"/>
      <c r="AO152" s="1515"/>
      <c r="AP152" s="1515"/>
      <c r="AQ152" s="1515"/>
      <c r="AR152" s="266"/>
      <c r="AS152" s="266"/>
      <c r="AT152" s="266"/>
      <c r="AU152" s="266"/>
      <c r="AV152" s="266"/>
      <c r="AW152" s="266"/>
      <c r="AX152" s="266"/>
    </row>
    <row r="153" spans="2:51" ht="24" customHeight="1">
      <c r="B153" s="264">
        <v>2</v>
      </c>
      <c r="C153" s="264">
        <v>1</v>
      </c>
      <c r="D153" s="749" t="s">
        <v>901</v>
      </c>
      <c r="E153" s="750"/>
      <c r="F153" s="750"/>
      <c r="G153" s="750"/>
      <c r="H153" s="750"/>
      <c r="I153" s="750"/>
      <c r="J153" s="750"/>
      <c r="K153" s="750"/>
      <c r="L153" s="750"/>
      <c r="M153" s="751"/>
      <c r="N153" s="749" t="s">
        <v>902</v>
      </c>
      <c r="O153" s="1517"/>
      <c r="P153" s="1517"/>
      <c r="Q153" s="1517"/>
      <c r="R153" s="1517"/>
      <c r="S153" s="1517"/>
      <c r="T153" s="1517"/>
      <c r="U153" s="1517"/>
      <c r="V153" s="1517"/>
      <c r="W153" s="1517"/>
      <c r="X153" s="1517"/>
      <c r="Y153" s="1517"/>
      <c r="Z153" s="1517"/>
      <c r="AA153" s="1517"/>
      <c r="AB153" s="1517"/>
      <c r="AC153" s="1517"/>
      <c r="AD153" s="1517"/>
      <c r="AE153" s="1517"/>
      <c r="AF153" s="1517"/>
      <c r="AG153" s="1517"/>
      <c r="AH153" s="1517"/>
      <c r="AI153" s="1517"/>
      <c r="AJ153" s="1517"/>
      <c r="AK153" s="1518"/>
      <c r="AL153" s="1519">
        <v>4</v>
      </c>
      <c r="AM153" s="1520"/>
      <c r="AN153" s="1520"/>
      <c r="AO153" s="1520"/>
      <c r="AP153" s="1520"/>
      <c r="AQ153" s="1521"/>
      <c r="AR153" s="266"/>
      <c r="AS153" s="266"/>
      <c r="AT153" s="266"/>
      <c r="AU153" s="266"/>
      <c r="AV153" s="266"/>
      <c r="AW153" s="266"/>
      <c r="AX153" s="266"/>
    </row>
    <row r="154" spans="2:51" ht="24" customHeight="1">
      <c r="B154" s="264">
        <v>3</v>
      </c>
      <c r="C154" s="264">
        <v>1</v>
      </c>
      <c r="D154" s="749" t="s">
        <v>901</v>
      </c>
      <c r="E154" s="750"/>
      <c r="F154" s="750"/>
      <c r="G154" s="750"/>
      <c r="H154" s="750"/>
      <c r="I154" s="750"/>
      <c r="J154" s="750"/>
      <c r="K154" s="750"/>
      <c r="L154" s="750"/>
      <c r="M154" s="751"/>
      <c r="N154" s="749" t="s">
        <v>900</v>
      </c>
      <c r="O154" s="1517"/>
      <c r="P154" s="1517"/>
      <c r="Q154" s="1517"/>
      <c r="R154" s="1517"/>
      <c r="S154" s="1517"/>
      <c r="T154" s="1517"/>
      <c r="U154" s="1517"/>
      <c r="V154" s="1517"/>
      <c r="W154" s="1517"/>
      <c r="X154" s="1517"/>
      <c r="Y154" s="1517"/>
      <c r="Z154" s="1517"/>
      <c r="AA154" s="1517"/>
      <c r="AB154" s="1517"/>
      <c r="AC154" s="1517"/>
      <c r="AD154" s="1517"/>
      <c r="AE154" s="1517"/>
      <c r="AF154" s="1517"/>
      <c r="AG154" s="1517"/>
      <c r="AH154" s="1517"/>
      <c r="AI154" s="1517"/>
      <c r="AJ154" s="1517"/>
      <c r="AK154" s="1518"/>
      <c r="AL154" s="1519">
        <v>0.1</v>
      </c>
      <c r="AM154" s="1520"/>
      <c r="AN154" s="1520"/>
      <c r="AO154" s="1520"/>
      <c r="AP154" s="1520"/>
      <c r="AQ154" s="1521"/>
      <c r="AR154" s="266"/>
      <c r="AS154" s="266"/>
      <c r="AT154" s="266"/>
      <c r="AU154" s="266"/>
      <c r="AV154" s="266"/>
      <c r="AW154" s="266"/>
      <c r="AX154" s="266"/>
    </row>
    <row r="155" spans="2:51" ht="24" customHeight="1">
      <c r="B155" s="264">
        <v>4</v>
      </c>
      <c r="C155" s="264">
        <v>1</v>
      </c>
      <c r="D155" s="749" t="s">
        <v>1645</v>
      </c>
      <c r="E155" s="1517"/>
      <c r="F155" s="1517"/>
      <c r="G155" s="1517"/>
      <c r="H155" s="1517"/>
      <c r="I155" s="1517"/>
      <c r="J155" s="1517"/>
      <c r="K155" s="1517"/>
      <c r="L155" s="1517"/>
      <c r="M155" s="1518"/>
      <c r="N155" s="749" t="s">
        <v>899</v>
      </c>
      <c r="O155" s="1517"/>
      <c r="P155" s="1517"/>
      <c r="Q155" s="1517"/>
      <c r="R155" s="1517"/>
      <c r="S155" s="1517"/>
      <c r="T155" s="1517"/>
      <c r="U155" s="1517"/>
      <c r="V155" s="1517"/>
      <c r="W155" s="1517"/>
      <c r="X155" s="1517"/>
      <c r="Y155" s="1517"/>
      <c r="Z155" s="1517"/>
      <c r="AA155" s="1517"/>
      <c r="AB155" s="1517"/>
      <c r="AC155" s="1517"/>
      <c r="AD155" s="1517"/>
      <c r="AE155" s="1517"/>
      <c r="AF155" s="1517"/>
      <c r="AG155" s="1517"/>
      <c r="AH155" s="1517"/>
      <c r="AI155" s="1517"/>
      <c r="AJ155" s="1517"/>
      <c r="AK155" s="1518"/>
      <c r="AL155" s="1519">
        <v>0.1</v>
      </c>
      <c r="AM155" s="1520"/>
      <c r="AN155" s="1520"/>
      <c r="AO155" s="1520"/>
      <c r="AP155" s="1520"/>
      <c r="AQ155" s="1521"/>
      <c r="AR155" s="266"/>
      <c r="AS155" s="266"/>
      <c r="AT155" s="266"/>
      <c r="AU155" s="266"/>
      <c r="AV155" s="266"/>
      <c r="AW155" s="266"/>
      <c r="AX155" s="266"/>
    </row>
    <row r="156" spans="2:51" ht="24" customHeight="1">
      <c r="B156" s="264">
        <v>5</v>
      </c>
      <c r="C156" s="264">
        <v>1</v>
      </c>
      <c r="D156" s="758" t="s">
        <v>1644</v>
      </c>
      <c r="E156" s="662"/>
      <c r="F156" s="662"/>
      <c r="G156" s="662"/>
      <c r="H156" s="662"/>
      <c r="I156" s="662"/>
      <c r="J156" s="662"/>
      <c r="K156" s="662"/>
      <c r="L156" s="662"/>
      <c r="M156" s="759"/>
      <c r="N156" s="749" t="s">
        <v>152</v>
      </c>
      <c r="O156" s="1517"/>
      <c r="P156" s="1517"/>
      <c r="Q156" s="1517"/>
      <c r="R156" s="1517"/>
      <c r="S156" s="1517"/>
      <c r="T156" s="1517"/>
      <c r="U156" s="1517"/>
      <c r="V156" s="1517"/>
      <c r="W156" s="1517"/>
      <c r="X156" s="1517"/>
      <c r="Y156" s="1517"/>
      <c r="Z156" s="1517"/>
      <c r="AA156" s="1517"/>
      <c r="AB156" s="1517"/>
      <c r="AC156" s="1517"/>
      <c r="AD156" s="1517"/>
      <c r="AE156" s="1517"/>
      <c r="AF156" s="1517"/>
      <c r="AG156" s="1517"/>
      <c r="AH156" s="1517"/>
      <c r="AI156" s="1517"/>
      <c r="AJ156" s="1517"/>
      <c r="AK156" s="1518"/>
      <c r="AL156" s="436">
        <v>0.2</v>
      </c>
      <c r="AM156" s="437"/>
      <c r="AN156" s="437"/>
      <c r="AO156" s="437"/>
      <c r="AP156" s="437"/>
      <c r="AQ156" s="761"/>
      <c r="AR156" s="266"/>
      <c r="AS156" s="266"/>
      <c r="AT156" s="266"/>
      <c r="AU156" s="266"/>
      <c r="AV156" s="266"/>
      <c r="AW156" s="266"/>
      <c r="AX156" s="266"/>
    </row>
    <row r="157" spans="2:51" ht="24" customHeight="1">
      <c r="B157" s="264">
        <v>6</v>
      </c>
      <c r="C157" s="264">
        <v>1</v>
      </c>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7"/>
      <c r="AM157" s="266"/>
      <c r="AN157" s="266"/>
      <c r="AO157" s="266"/>
      <c r="AP157" s="266"/>
      <c r="AQ157" s="266"/>
      <c r="AR157" s="266"/>
      <c r="AS157" s="266"/>
      <c r="AT157" s="266"/>
      <c r="AU157" s="266"/>
      <c r="AV157" s="266"/>
      <c r="AW157" s="266"/>
      <c r="AX157" s="266"/>
    </row>
    <row r="158" spans="2:51" ht="24" customHeight="1">
      <c r="B158" s="264">
        <v>7</v>
      </c>
      <c r="C158" s="264">
        <v>1</v>
      </c>
      <c r="D158" s="266"/>
      <c r="E158" s="266"/>
      <c r="F158" s="266"/>
      <c r="G158" s="266"/>
      <c r="H158" s="266"/>
      <c r="I158" s="266"/>
      <c r="J158" s="266"/>
      <c r="K158" s="266"/>
      <c r="L158" s="266"/>
      <c r="M158" s="266"/>
      <c r="N158" s="266"/>
      <c r="O158" s="266"/>
      <c r="P158" s="266"/>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7"/>
      <c r="AM158" s="266"/>
      <c r="AN158" s="266"/>
      <c r="AO158" s="266"/>
      <c r="AP158" s="266"/>
      <c r="AQ158" s="266"/>
      <c r="AR158" s="266"/>
      <c r="AS158" s="266"/>
      <c r="AT158" s="266"/>
      <c r="AU158" s="266"/>
      <c r="AV158" s="266"/>
      <c r="AW158" s="266"/>
      <c r="AX158" s="266"/>
    </row>
    <row r="159" spans="2:51" ht="24" customHeight="1">
      <c r="B159" s="264">
        <v>8</v>
      </c>
      <c r="C159" s="264">
        <v>1</v>
      </c>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7"/>
      <c r="AM159" s="266"/>
      <c r="AN159" s="266"/>
      <c r="AO159" s="266"/>
      <c r="AP159" s="266"/>
      <c r="AQ159" s="266"/>
      <c r="AR159" s="266"/>
      <c r="AS159" s="266"/>
      <c r="AT159" s="266"/>
      <c r="AU159" s="266"/>
      <c r="AV159" s="266"/>
      <c r="AW159" s="266"/>
      <c r="AX159" s="266"/>
    </row>
    <row r="160" spans="2:51" ht="24" customHeight="1">
      <c r="B160" s="264">
        <v>9</v>
      </c>
      <c r="C160" s="264">
        <v>1</v>
      </c>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7"/>
      <c r="AM160" s="266"/>
      <c r="AN160" s="266"/>
      <c r="AO160" s="266"/>
      <c r="AP160" s="266"/>
      <c r="AQ160" s="266"/>
      <c r="AR160" s="266"/>
      <c r="AS160" s="266"/>
      <c r="AT160" s="266"/>
      <c r="AU160" s="266"/>
      <c r="AV160" s="266"/>
      <c r="AW160" s="266"/>
      <c r="AX160" s="266"/>
    </row>
    <row r="161" spans="2:51" ht="24" customHeight="1">
      <c r="B161" s="264">
        <v>10</v>
      </c>
      <c r="C161" s="264">
        <v>1</v>
      </c>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7"/>
      <c r="AM161" s="266"/>
      <c r="AN161" s="266"/>
      <c r="AO161" s="266"/>
      <c r="AP161" s="266"/>
      <c r="AQ161" s="266"/>
      <c r="AR161" s="266"/>
      <c r="AS161" s="266"/>
      <c r="AT161" s="266"/>
      <c r="AU161" s="266"/>
      <c r="AV161" s="266"/>
      <c r="AW161" s="266"/>
      <c r="AX161" s="266"/>
    </row>
    <row r="163" spans="2:51" ht="23.25" hidden="1" customHeight="1">
      <c r="B163" s="227" t="s">
        <v>165</v>
      </c>
    </row>
    <row r="164" spans="2:51" ht="36" hidden="1" customHeight="1">
      <c r="B164" s="269" t="s">
        <v>166</v>
      </c>
      <c r="C164" s="269"/>
      <c r="D164" s="269"/>
      <c r="E164" s="269"/>
      <c r="F164" s="269"/>
      <c r="G164" s="269"/>
      <c r="H164" s="269"/>
      <c r="I164" s="469"/>
      <c r="J164" s="469"/>
      <c r="K164" s="469"/>
      <c r="L164" s="469"/>
      <c r="M164" s="469"/>
      <c r="N164" s="469"/>
      <c r="O164" s="469"/>
      <c r="P164" s="469"/>
      <c r="Q164" s="469"/>
      <c r="R164" s="469"/>
      <c r="S164" s="469"/>
      <c r="T164" s="469"/>
      <c r="U164" s="469"/>
      <c r="V164" s="469"/>
      <c r="W164" s="469"/>
      <c r="X164" s="469"/>
      <c r="Y164" s="469"/>
    </row>
    <row r="165" spans="2:51" ht="36" hidden="1" customHeight="1">
      <c r="B165" s="760" t="s">
        <v>167</v>
      </c>
      <c r="C165" s="756"/>
      <c r="D165" s="756"/>
      <c r="E165" s="756"/>
      <c r="F165" s="756"/>
      <c r="G165" s="756"/>
      <c r="H165" s="757"/>
      <c r="I165" s="382" t="s">
        <v>1624</v>
      </c>
      <c r="J165" s="368"/>
      <c r="K165" s="368"/>
      <c r="L165" s="368"/>
      <c r="M165" s="381"/>
      <c r="N165" s="755" t="s">
        <v>169</v>
      </c>
      <c r="O165" s="756"/>
      <c r="P165" s="756"/>
      <c r="Q165" s="756"/>
      <c r="R165" s="756"/>
      <c r="S165" s="756"/>
      <c r="T165" s="757"/>
      <c r="U165" s="382" t="s">
        <v>1624</v>
      </c>
      <c r="V165" s="368"/>
      <c r="W165" s="368"/>
      <c r="X165" s="368"/>
      <c r="Y165" s="381"/>
      <c r="Z165" s="755" t="s">
        <v>170</v>
      </c>
      <c r="AA165" s="756"/>
      <c r="AB165" s="756"/>
      <c r="AC165" s="756"/>
      <c r="AD165" s="756"/>
      <c r="AE165" s="756"/>
      <c r="AF165" s="757"/>
      <c r="AG165" s="382" t="s">
        <v>1624</v>
      </c>
      <c r="AH165" s="368"/>
      <c r="AI165" s="368"/>
      <c r="AJ165" s="368"/>
      <c r="AK165" s="381"/>
      <c r="AL165" s="755" t="s">
        <v>171</v>
      </c>
      <c r="AM165" s="756"/>
      <c r="AN165" s="756"/>
      <c r="AO165" s="756"/>
      <c r="AP165" s="756"/>
      <c r="AQ165" s="756"/>
      <c r="AR165" s="757"/>
      <c r="AS165" s="382" t="s">
        <v>1624</v>
      </c>
      <c r="AT165" s="368"/>
      <c r="AU165" s="368"/>
      <c r="AV165" s="368"/>
      <c r="AW165" s="381"/>
    </row>
    <row r="166" spans="2:51" ht="36" hidden="1" customHeight="1">
      <c r="B166" s="755" t="s">
        <v>172</v>
      </c>
      <c r="C166" s="756"/>
      <c r="D166" s="756"/>
      <c r="E166" s="756"/>
      <c r="F166" s="756"/>
      <c r="G166" s="756"/>
      <c r="H166" s="757"/>
      <c r="I166" s="758"/>
      <c r="J166" s="662"/>
      <c r="K166" s="662"/>
      <c r="L166" s="662"/>
      <c r="M166" s="759"/>
      <c r="N166" s="755" t="s">
        <v>173</v>
      </c>
      <c r="O166" s="756"/>
      <c r="P166" s="756"/>
      <c r="Q166" s="756"/>
      <c r="R166" s="756"/>
      <c r="S166" s="756"/>
      <c r="T166" s="757"/>
      <c r="U166" s="758"/>
      <c r="V166" s="662"/>
      <c r="W166" s="662"/>
      <c r="X166" s="662"/>
      <c r="Y166" s="759"/>
      <c r="Z166" s="755" t="s">
        <v>174</v>
      </c>
      <c r="AA166" s="756"/>
      <c r="AB166" s="756"/>
      <c r="AC166" s="756"/>
      <c r="AD166" s="756"/>
      <c r="AE166" s="756"/>
      <c r="AF166" s="757"/>
      <c r="AG166" s="758"/>
      <c r="AH166" s="662"/>
      <c r="AI166" s="662"/>
      <c r="AJ166" s="662"/>
      <c r="AK166" s="759"/>
      <c r="AL166" s="760" t="s">
        <v>175</v>
      </c>
      <c r="AM166" s="756"/>
      <c r="AN166" s="756"/>
      <c r="AO166" s="756"/>
      <c r="AP166" s="756"/>
      <c r="AQ166" s="756"/>
      <c r="AR166" s="757"/>
      <c r="AS166" s="758"/>
      <c r="AT166" s="662"/>
      <c r="AU166" s="662"/>
      <c r="AV166" s="662"/>
      <c r="AW166" s="759"/>
    </row>
    <row r="167" spans="2:51" ht="21.75" customHeight="1" thickBot="1">
      <c r="AK167" s="271"/>
      <c r="AL167" s="271"/>
      <c r="AM167" s="271"/>
      <c r="AN167" s="271"/>
      <c r="AO167" s="271"/>
      <c r="AP167" s="271"/>
      <c r="AQ167" s="271"/>
      <c r="AR167" s="810" t="s">
        <v>113</v>
      </c>
      <c r="AS167" s="810"/>
      <c r="AT167" s="810"/>
      <c r="AU167" s="810"/>
      <c r="AV167" s="810"/>
      <c r="AW167" s="810"/>
      <c r="AX167" s="810"/>
      <c r="AY167" s="810"/>
    </row>
    <row r="168" spans="2:51" ht="36" customHeight="1">
      <c r="B168" s="275" t="s">
        <v>114</v>
      </c>
      <c r="C168" s="276"/>
      <c r="D168" s="276"/>
      <c r="E168" s="276"/>
      <c r="F168" s="276"/>
      <c r="G168" s="276"/>
      <c r="H168" s="1522" t="s">
        <v>895</v>
      </c>
      <c r="I168" s="1523"/>
      <c r="J168" s="1523"/>
      <c r="K168" s="1523"/>
      <c r="L168" s="1523"/>
      <c r="M168" s="1523"/>
      <c r="N168" s="1523"/>
      <c r="O168" s="1523"/>
      <c r="P168" s="1523"/>
      <c r="Q168" s="1523"/>
      <c r="R168" s="1523"/>
      <c r="S168" s="1523"/>
      <c r="T168" s="1523"/>
      <c r="U168" s="1523"/>
      <c r="V168" s="1523"/>
      <c r="W168" s="1523"/>
      <c r="X168" s="1523"/>
      <c r="Y168" s="1524"/>
      <c r="Z168" s="279" t="s">
        <v>1640</v>
      </c>
      <c r="AA168" s="280"/>
      <c r="AB168" s="280"/>
      <c r="AC168" s="280"/>
      <c r="AD168" s="280"/>
      <c r="AE168" s="281"/>
      <c r="AF168" s="282" t="s">
        <v>336</v>
      </c>
      <c r="AG168" s="280"/>
      <c r="AH168" s="280"/>
      <c r="AI168" s="280"/>
      <c r="AJ168" s="280"/>
      <c r="AK168" s="280"/>
      <c r="AL168" s="280"/>
      <c r="AM168" s="280"/>
      <c r="AN168" s="280"/>
      <c r="AO168" s="280"/>
      <c r="AP168" s="280"/>
      <c r="AQ168" s="281"/>
      <c r="AR168" s="283" t="s">
        <v>6</v>
      </c>
      <c r="AS168" s="282"/>
      <c r="AT168" s="282"/>
      <c r="AU168" s="282"/>
      <c r="AV168" s="282"/>
      <c r="AW168" s="282"/>
      <c r="AX168" s="282"/>
      <c r="AY168" s="284"/>
    </row>
    <row r="169" spans="2:51" ht="28.15" customHeight="1">
      <c r="B169" s="285" t="s">
        <v>7</v>
      </c>
      <c r="C169" s="286"/>
      <c r="D169" s="286"/>
      <c r="E169" s="286"/>
      <c r="F169" s="286"/>
      <c r="G169" s="287"/>
      <c r="H169" s="1506" t="s">
        <v>898</v>
      </c>
      <c r="I169" s="1507"/>
      <c r="J169" s="1507"/>
      <c r="K169" s="1507"/>
      <c r="L169" s="1507"/>
      <c r="M169" s="1507"/>
      <c r="N169" s="1507"/>
      <c r="O169" s="1507"/>
      <c r="P169" s="1507"/>
      <c r="Q169" s="1507"/>
      <c r="R169" s="1507"/>
      <c r="S169" s="1507"/>
      <c r="T169" s="1507"/>
      <c r="U169" s="1507"/>
      <c r="V169" s="1507"/>
      <c r="W169" s="1508"/>
      <c r="X169" s="1508"/>
      <c r="Y169" s="1508"/>
      <c r="Z169" s="291" t="s">
        <v>8</v>
      </c>
      <c r="AA169" s="292"/>
      <c r="AB169" s="292"/>
      <c r="AC169" s="292"/>
      <c r="AD169" s="292"/>
      <c r="AE169" s="293"/>
      <c r="AF169" s="292" t="s">
        <v>886</v>
      </c>
      <c r="AG169" s="292"/>
      <c r="AH169" s="292"/>
      <c r="AI169" s="292"/>
      <c r="AJ169" s="292"/>
      <c r="AK169" s="292"/>
      <c r="AL169" s="292"/>
      <c r="AM169" s="292"/>
      <c r="AN169" s="292"/>
      <c r="AO169" s="292"/>
      <c r="AP169" s="292"/>
      <c r="AQ169" s="293"/>
      <c r="AR169" s="294" t="s">
        <v>1639</v>
      </c>
      <c r="AS169" s="295"/>
      <c r="AT169" s="295"/>
      <c r="AU169" s="295"/>
      <c r="AV169" s="295"/>
      <c r="AW169" s="295"/>
      <c r="AX169" s="295"/>
      <c r="AY169" s="296"/>
    </row>
    <row r="170" spans="2:51" ht="30.75" customHeight="1">
      <c r="B170" s="361" t="s">
        <v>11</v>
      </c>
      <c r="C170" s="362"/>
      <c r="D170" s="362"/>
      <c r="E170" s="362"/>
      <c r="F170" s="362"/>
      <c r="G170" s="362"/>
      <c r="H170" s="363" t="s">
        <v>12</v>
      </c>
      <c r="I170" s="290"/>
      <c r="J170" s="290"/>
      <c r="K170" s="290"/>
      <c r="L170" s="290"/>
      <c r="M170" s="290"/>
      <c r="N170" s="290"/>
      <c r="O170" s="290"/>
      <c r="P170" s="290"/>
      <c r="Q170" s="290"/>
      <c r="R170" s="290"/>
      <c r="S170" s="290"/>
      <c r="T170" s="290"/>
      <c r="U170" s="290"/>
      <c r="V170" s="290"/>
      <c r="W170" s="290"/>
      <c r="X170" s="290"/>
      <c r="Y170" s="290"/>
      <c r="Z170" s="364" t="s">
        <v>13</v>
      </c>
      <c r="AA170" s="365"/>
      <c r="AB170" s="365"/>
      <c r="AC170" s="365"/>
      <c r="AD170" s="365"/>
      <c r="AE170" s="366"/>
      <c r="AF170" s="367" t="s">
        <v>885</v>
      </c>
      <c r="AG170" s="367"/>
      <c r="AH170" s="367"/>
      <c r="AI170" s="367"/>
      <c r="AJ170" s="367"/>
      <c r="AK170" s="367"/>
      <c r="AL170" s="367"/>
      <c r="AM170" s="367"/>
      <c r="AN170" s="367"/>
      <c r="AO170" s="367"/>
      <c r="AP170" s="367"/>
      <c r="AQ170" s="367"/>
      <c r="AR170" s="368"/>
      <c r="AS170" s="368"/>
      <c r="AT170" s="368"/>
      <c r="AU170" s="368"/>
      <c r="AV170" s="368"/>
      <c r="AW170" s="368"/>
      <c r="AX170" s="368"/>
      <c r="AY170" s="369"/>
    </row>
    <row r="171" spans="2:51" ht="18" customHeight="1">
      <c r="B171" s="370" t="s">
        <v>15</v>
      </c>
      <c r="C171" s="371"/>
      <c r="D171" s="371"/>
      <c r="E171" s="371"/>
      <c r="F171" s="371"/>
      <c r="G171" s="371"/>
      <c r="H171" s="925" t="s">
        <v>884</v>
      </c>
      <c r="I171" s="375"/>
      <c r="J171" s="375"/>
      <c r="K171" s="375"/>
      <c r="L171" s="375"/>
      <c r="M171" s="375"/>
      <c r="N171" s="375"/>
      <c r="O171" s="375"/>
      <c r="P171" s="375"/>
      <c r="Q171" s="375"/>
      <c r="R171" s="375"/>
      <c r="S171" s="375"/>
      <c r="T171" s="375"/>
      <c r="U171" s="375"/>
      <c r="V171" s="375"/>
      <c r="W171" s="376"/>
      <c r="X171" s="376"/>
      <c r="Y171" s="376"/>
      <c r="Z171" s="380" t="s">
        <v>1638</v>
      </c>
      <c r="AA171" s="368"/>
      <c r="AB171" s="368"/>
      <c r="AC171" s="368"/>
      <c r="AD171" s="368"/>
      <c r="AE171" s="381"/>
      <c r="AF171" s="1509"/>
      <c r="AG171" s="1510"/>
      <c r="AH171" s="1510"/>
      <c r="AI171" s="1510"/>
      <c r="AJ171" s="1510"/>
      <c r="AK171" s="1510"/>
      <c r="AL171" s="1510"/>
      <c r="AM171" s="1510"/>
      <c r="AN171" s="1510"/>
      <c r="AO171" s="1510"/>
      <c r="AP171" s="1510"/>
      <c r="AQ171" s="1510"/>
      <c r="AR171" s="1510"/>
      <c r="AS171" s="1510"/>
      <c r="AT171" s="1510"/>
      <c r="AU171" s="1510"/>
      <c r="AV171" s="1510"/>
      <c r="AW171" s="1510"/>
      <c r="AX171" s="1510"/>
      <c r="AY171" s="1511"/>
    </row>
    <row r="172" spans="2:51" ht="24" customHeight="1">
      <c r="B172" s="372"/>
      <c r="C172" s="373"/>
      <c r="D172" s="373"/>
      <c r="E172" s="373"/>
      <c r="F172" s="373"/>
      <c r="G172" s="373"/>
      <c r="H172" s="377"/>
      <c r="I172" s="378"/>
      <c r="J172" s="378"/>
      <c r="K172" s="378"/>
      <c r="L172" s="378"/>
      <c r="M172" s="378"/>
      <c r="N172" s="378"/>
      <c r="O172" s="378"/>
      <c r="P172" s="378"/>
      <c r="Q172" s="378"/>
      <c r="R172" s="378"/>
      <c r="S172" s="378"/>
      <c r="T172" s="378"/>
      <c r="U172" s="378"/>
      <c r="V172" s="378"/>
      <c r="W172" s="379"/>
      <c r="X172" s="379"/>
      <c r="Y172" s="379"/>
      <c r="Z172" s="382"/>
      <c r="AA172" s="368"/>
      <c r="AB172" s="368"/>
      <c r="AC172" s="368"/>
      <c r="AD172" s="368"/>
      <c r="AE172" s="381"/>
      <c r="AF172" s="1512"/>
      <c r="AG172" s="1513"/>
      <c r="AH172" s="1513"/>
      <c r="AI172" s="1513"/>
      <c r="AJ172" s="1513"/>
      <c r="AK172" s="1513"/>
      <c r="AL172" s="1513"/>
      <c r="AM172" s="1513"/>
      <c r="AN172" s="1513"/>
      <c r="AO172" s="1513"/>
      <c r="AP172" s="1513"/>
      <c r="AQ172" s="1513"/>
      <c r="AR172" s="1513"/>
      <c r="AS172" s="1513"/>
      <c r="AT172" s="1513"/>
      <c r="AU172" s="1513"/>
      <c r="AV172" s="1513"/>
      <c r="AW172" s="1513"/>
      <c r="AX172" s="1513"/>
      <c r="AY172" s="1514"/>
    </row>
    <row r="173" spans="2:51" ht="29.25" customHeight="1">
      <c r="B173" s="298" t="s">
        <v>22</v>
      </c>
      <c r="C173" s="299"/>
      <c r="D173" s="299"/>
      <c r="E173" s="299"/>
      <c r="F173" s="299"/>
      <c r="G173" s="303"/>
      <c r="H173" s="304" t="s">
        <v>381</v>
      </c>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c r="AJ173" s="305"/>
      <c r="AK173" s="305"/>
      <c r="AL173" s="305"/>
      <c r="AM173" s="305"/>
      <c r="AN173" s="305"/>
      <c r="AO173" s="305"/>
      <c r="AP173" s="305"/>
      <c r="AQ173" s="305"/>
      <c r="AR173" s="305"/>
      <c r="AS173" s="305"/>
      <c r="AT173" s="305"/>
      <c r="AU173" s="305"/>
      <c r="AV173" s="305"/>
      <c r="AW173" s="305"/>
      <c r="AX173" s="305"/>
      <c r="AY173" s="306"/>
    </row>
    <row r="174" spans="2:51" ht="21" customHeight="1">
      <c r="B174" s="391" t="s">
        <v>24</v>
      </c>
      <c r="C174" s="392"/>
      <c r="D174" s="392"/>
      <c r="E174" s="392"/>
      <c r="F174" s="392"/>
      <c r="G174" s="393"/>
      <c r="H174" s="400"/>
      <c r="I174" s="401"/>
      <c r="J174" s="401"/>
      <c r="K174" s="401"/>
      <c r="L174" s="401"/>
      <c r="M174" s="401"/>
      <c r="N174" s="401"/>
      <c r="O174" s="401"/>
      <c r="P174" s="401"/>
      <c r="Q174" s="402" t="s">
        <v>25</v>
      </c>
      <c r="R174" s="403"/>
      <c r="S174" s="403"/>
      <c r="T174" s="403"/>
      <c r="U174" s="403"/>
      <c r="V174" s="403"/>
      <c r="W174" s="404"/>
      <c r="X174" s="402" t="s">
        <v>26</v>
      </c>
      <c r="Y174" s="403"/>
      <c r="Z174" s="403"/>
      <c r="AA174" s="403"/>
      <c r="AB174" s="403"/>
      <c r="AC174" s="403"/>
      <c r="AD174" s="404"/>
      <c r="AE174" s="402" t="s">
        <v>27</v>
      </c>
      <c r="AF174" s="403"/>
      <c r="AG174" s="403"/>
      <c r="AH174" s="403"/>
      <c r="AI174" s="403"/>
      <c r="AJ174" s="403"/>
      <c r="AK174" s="404"/>
      <c r="AL174" s="402" t="s">
        <v>28</v>
      </c>
      <c r="AM174" s="403"/>
      <c r="AN174" s="403"/>
      <c r="AO174" s="403"/>
      <c r="AP174" s="403"/>
      <c r="AQ174" s="403"/>
      <c r="AR174" s="404"/>
      <c r="AS174" s="402" t="s">
        <v>29</v>
      </c>
      <c r="AT174" s="403"/>
      <c r="AU174" s="403"/>
      <c r="AV174" s="403"/>
      <c r="AW174" s="403"/>
      <c r="AX174" s="403"/>
      <c r="AY174" s="426"/>
    </row>
    <row r="175" spans="2:51" ht="21" customHeight="1">
      <c r="B175" s="394"/>
      <c r="C175" s="395"/>
      <c r="D175" s="395"/>
      <c r="E175" s="395"/>
      <c r="F175" s="395"/>
      <c r="G175" s="396"/>
      <c r="H175" s="413" t="s">
        <v>30</v>
      </c>
      <c r="I175" s="414"/>
      <c r="J175" s="427" t="s">
        <v>31</v>
      </c>
      <c r="K175" s="428"/>
      <c r="L175" s="428"/>
      <c r="M175" s="428"/>
      <c r="N175" s="428"/>
      <c r="O175" s="428"/>
      <c r="P175" s="429"/>
      <c r="Q175" s="430">
        <v>5</v>
      </c>
      <c r="R175" s="430"/>
      <c r="S175" s="430"/>
      <c r="T175" s="430"/>
      <c r="U175" s="430"/>
      <c r="V175" s="430"/>
      <c r="W175" s="430"/>
      <c r="X175" s="430">
        <v>6</v>
      </c>
      <c r="Y175" s="430"/>
      <c r="Z175" s="430"/>
      <c r="AA175" s="430"/>
      <c r="AB175" s="430"/>
      <c r="AC175" s="430"/>
      <c r="AD175" s="430"/>
      <c r="AE175" s="430">
        <v>2</v>
      </c>
      <c r="AF175" s="430"/>
      <c r="AG175" s="430"/>
      <c r="AH175" s="430"/>
      <c r="AI175" s="430"/>
      <c r="AJ175" s="430"/>
      <c r="AK175" s="430"/>
      <c r="AL175" s="1029">
        <v>7</v>
      </c>
      <c r="AM175" s="430"/>
      <c r="AN175" s="430"/>
      <c r="AO175" s="430"/>
      <c r="AP175" s="430"/>
      <c r="AQ175" s="430"/>
      <c r="AR175" s="430"/>
      <c r="AS175" s="430">
        <v>2</v>
      </c>
      <c r="AT175" s="430"/>
      <c r="AU175" s="430"/>
      <c r="AV175" s="430"/>
      <c r="AW175" s="430"/>
      <c r="AX175" s="430"/>
      <c r="AY175" s="431"/>
    </row>
    <row r="176" spans="2:51" ht="21" customHeight="1">
      <c r="B176" s="394"/>
      <c r="C176" s="395"/>
      <c r="D176" s="395"/>
      <c r="E176" s="395"/>
      <c r="F176" s="395"/>
      <c r="G176" s="396"/>
      <c r="H176" s="415"/>
      <c r="I176" s="416"/>
      <c r="J176" s="409" t="s">
        <v>32</v>
      </c>
      <c r="K176" s="410"/>
      <c r="L176" s="410"/>
      <c r="M176" s="410"/>
      <c r="N176" s="410"/>
      <c r="O176" s="410"/>
      <c r="P176" s="411"/>
      <c r="Q176" s="791" t="s">
        <v>1642</v>
      </c>
      <c r="R176" s="405"/>
      <c r="S176" s="405"/>
      <c r="T176" s="405"/>
      <c r="U176" s="405"/>
      <c r="V176" s="405"/>
      <c r="W176" s="405"/>
      <c r="X176" s="791" t="s">
        <v>1643</v>
      </c>
      <c r="Y176" s="405"/>
      <c r="Z176" s="405"/>
      <c r="AA176" s="405"/>
      <c r="AB176" s="405"/>
      <c r="AC176" s="405"/>
      <c r="AD176" s="405"/>
      <c r="AE176" s="791" t="s">
        <v>1643</v>
      </c>
      <c r="AF176" s="405"/>
      <c r="AG176" s="405"/>
      <c r="AH176" s="405"/>
      <c r="AI176" s="405"/>
      <c r="AJ176" s="405"/>
      <c r="AK176" s="405"/>
      <c r="AL176" s="791" t="s">
        <v>1642</v>
      </c>
      <c r="AM176" s="405"/>
      <c r="AN176" s="405"/>
      <c r="AO176" s="405"/>
      <c r="AP176" s="405"/>
      <c r="AQ176" s="405"/>
      <c r="AR176" s="405"/>
      <c r="AS176" s="432"/>
      <c r="AT176" s="432"/>
      <c r="AU176" s="432"/>
      <c r="AV176" s="432"/>
      <c r="AW176" s="432"/>
      <c r="AX176" s="432"/>
      <c r="AY176" s="433"/>
    </row>
    <row r="177" spans="1:60" ht="24.75" customHeight="1">
      <c r="B177" s="394"/>
      <c r="C177" s="395"/>
      <c r="D177" s="395"/>
      <c r="E177" s="395"/>
      <c r="F177" s="395"/>
      <c r="G177" s="396"/>
      <c r="H177" s="415"/>
      <c r="I177" s="416"/>
      <c r="J177" s="409" t="s">
        <v>34</v>
      </c>
      <c r="K177" s="410"/>
      <c r="L177" s="410"/>
      <c r="M177" s="410"/>
      <c r="N177" s="410"/>
      <c r="O177" s="410"/>
      <c r="P177" s="411"/>
      <c r="Q177" s="791" t="s">
        <v>1642</v>
      </c>
      <c r="R177" s="405"/>
      <c r="S177" s="405"/>
      <c r="T177" s="405"/>
      <c r="U177" s="405"/>
      <c r="V177" s="405"/>
      <c r="W177" s="405"/>
      <c r="X177" s="791" t="s">
        <v>1643</v>
      </c>
      <c r="Y177" s="405"/>
      <c r="Z177" s="405"/>
      <c r="AA177" s="405"/>
      <c r="AB177" s="405"/>
      <c r="AC177" s="405"/>
      <c r="AD177" s="405"/>
      <c r="AE177" s="791" t="s">
        <v>1643</v>
      </c>
      <c r="AF177" s="405"/>
      <c r="AG177" s="405"/>
      <c r="AH177" s="405"/>
      <c r="AI177" s="405"/>
      <c r="AJ177" s="405"/>
      <c r="AK177" s="405"/>
      <c r="AL177" s="791" t="s">
        <v>1642</v>
      </c>
      <c r="AM177" s="405"/>
      <c r="AN177" s="405"/>
      <c r="AO177" s="405"/>
      <c r="AP177" s="405"/>
      <c r="AQ177" s="405"/>
      <c r="AR177" s="405"/>
      <c r="AS177" s="432"/>
      <c r="AT177" s="432"/>
      <c r="AU177" s="432"/>
      <c r="AV177" s="432"/>
      <c r="AW177" s="432"/>
      <c r="AX177" s="432"/>
      <c r="AY177" s="433"/>
    </row>
    <row r="178" spans="1:60" ht="24.75" customHeight="1">
      <c r="B178" s="394"/>
      <c r="C178" s="395"/>
      <c r="D178" s="395"/>
      <c r="E178" s="395"/>
      <c r="F178" s="395"/>
      <c r="G178" s="396"/>
      <c r="H178" s="417"/>
      <c r="I178" s="418"/>
      <c r="J178" s="406" t="s">
        <v>35</v>
      </c>
      <c r="K178" s="407"/>
      <c r="L178" s="407"/>
      <c r="M178" s="407"/>
      <c r="N178" s="407"/>
      <c r="O178" s="407"/>
      <c r="P178" s="408"/>
      <c r="Q178" s="412">
        <v>5</v>
      </c>
      <c r="R178" s="412"/>
      <c r="S178" s="412"/>
      <c r="T178" s="412"/>
      <c r="U178" s="412"/>
      <c r="V178" s="412"/>
      <c r="W178" s="412"/>
      <c r="X178" s="412">
        <v>6</v>
      </c>
      <c r="Y178" s="412"/>
      <c r="Z178" s="412"/>
      <c r="AA178" s="412"/>
      <c r="AB178" s="412"/>
      <c r="AC178" s="412"/>
      <c r="AD178" s="412"/>
      <c r="AE178" s="412">
        <v>2</v>
      </c>
      <c r="AF178" s="412"/>
      <c r="AG178" s="412"/>
      <c r="AH178" s="412"/>
      <c r="AI178" s="412"/>
      <c r="AJ178" s="412"/>
      <c r="AK178" s="412"/>
      <c r="AL178" s="412">
        <v>7</v>
      </c>
      <c r="AM178" s="412"/>
      <c r="AN178" s="412"/>
      <c r="AO178" s="412"/>
      <c r="AP178" s="412"/>
      <c r="AQ178" s="412"/>
      <c r="AR178" s="412"/>
      <c r="AS178" s="412">
        <v>2</v>
      </c>
      <c r="AT178" s="412"/>
      <c r="AU178" s="412"/>
      <c r="AV178" s="412"/>
      <c r="AW178" s="412"/>
      <c r="AX178" s="412"/>
      <c r="AY178" s="412"/>
    </row>
    <row r="179" spans="1:60" ht="24.75" customHeight="1">
      <c r="B179" s="394"/>
      <c r="C179" s="395"/>
      <c r="D179" s="395"/>
      <c r="E179" s="395"/>
      <c r="F179" s="395"/>
      <c r="G179" s="396"/>
      <c r="H179" s="419" t="s">
        <v>36</v>
      </c>
      <c r="I179" s="420"/>
      <c r="J179" s="420"/>
      <c r="K179" s="420"/>
      <c r="L179" s="420"/>
      <c r="M179" s="420"/>
      <c r="N179" s="420"/>
      <c r="O179" s="420"/>
      <c r="P179" s="420"/>
      <c r="Q179" s="421">
        <v>4</v>
      </c>
      <c r="R179" s="421"/>
      <c r="S179" s="421"/>
      <c r="T179" s="421"/>
      <c r="U179" s="421"/>
      <c r="V179" s="421"/>
      <c r="W179" s="421"/>
      <c r="X179" s="421">
        <v>7</v>
      </c>
      <c r="Y179" s="421"/>
      <c r="Z179" s="421"/>
      <c r="AA179" s="421"/>
      <c r="AB179" s="421"/>
      <c r="AC179" s="421"/>
      <c r="AD179" s="421"/>
      <c r="AE179" s="421">
        <v>2</v>
      </c>
      <c r="AF179" s="421"/>
      <c r="AG179" s="421"/>
      <c r="AH179" s="421"/>
      <c r="AI179" s="421"/>
      <c r="AJ179" s="421"/>
      <c r="AK179" s="421"/>
      <c r="AL179" s="389"/>
      <c r="AM179" s="389"/>
      <c r="AN179" s="389"/>
      <c r="AO179" s="389"/>
      <c r="AP179" s="389"/>
      <c r="AQ179" s="389"/>
      <c r="AR179" s="389"/>
      <c r="AS179" s="389"/>
      <c r="AT179" s="389"/>
      <c r="AU179" s="389"/>
      <c r="AV179" s="389"/>
      <c r="AW179" s="389"/>
      <c r="AX179" s="389"/>
      <c r="AY179" s="390"/>
      <c r="BH179" s="18" t="s">
        <v>882</v>
      </c>
    </row>
    <row r="180" spans="1:60" ht="24.75" customHeight="1">
      <c r="B180" s="397"/>
      <c r="C180" s="398"/>
      <c r="D180" s="398"/>
      <c r="E180" s="398"/>
      <c r="F180" s="398"/>
      <c r="G180" s="399"/>
      <c r="H180" s="419" t="s">
        <v>37</v>
      </c>
      <c r="I180" s="420"/>
      <c r="J180" s="420"/>
      <c r="K180" s="420"/>
      <c r="L180" s="420"/>
      <c r="M180" s="420"/>
      <c r="N180" s="420"/>
      <c r="O180" s="420"/>
      <c r="P180" s="420"/>
      <c r="Q180" s="421">
        <v>80</v>
      </c>
      <c r="R180" s="421"/>
      <c r="S180" s="421"/>
      <c r="T180" s="421"/>
      <c r="U180" s="421"/>
      <c r="V180" s="421"/>
      <c r="W180" s="421"/>
      <c r="X180" s="421">
        <v>100</v>
      </c>
      <c r="Y180" s="421"/>
      <c r="Z180" s="421"/>
      <c r="AA180" s="421"/>
      <c r="AB180" s="421"/>
      <c r="AC180" s="421"/>
      <c r="AD180" s="421"/>
      <c r="AE180" s="421">
        <v>100</v>
      </c>
      <c r="AF180" s="421"/>
      <c r="AG180" s="421"/>
      <c r="AH180" s="421"/>
      <c r="AI180" s="421"/>
      <c r="AJ180" s="421"/>
      <c r="AK180" s="421"/>
      <c r="AL180" s="389"/>
      <c r="AM180" s="389"/>
      <c r="AN180" s="389"/>
      <c r="AO180" s="389"/>
      <c r="AP180" s="389"/>
      <c r="AQ180" s="389"/>
      <c r="AR180" s="389"/>
      <c r="AS180" s="389"/>
      <c r="AT180" s="389"/>
      <c r="AU180" s="389"/>
      <c r="AV180" s="389"/>
      <c r="AW180" s="389"/>
      <c r="AX180" s="389"/>
      <c r="AY180" s="390"/>
    </row>
    <row r="181" spans="1:60" ht="23.1" customHeight="1">
      <c r="B181" s="546" t="s">
        <v>59</v>
      </c>
      <c r="C181" s="547"/>
      <c r="D181" s="493" t="s">
        <v>60</v>
      </c>
      <c r="E181" s="494"/>
      <c r="F181" s="494"/>
      <c r="G181" s="494"/>
      <c r="H181" s="494"/>
      <c r="I181" s="494"/>
      <c r="J181" s="494"/>
      <c r="K181" s="494"/>
      <c r="L181" s="495"/>
      <c r="M181" s="496" t="s">
        <v>61</v>
      </c>
      <c r="N181" s="496"/>
      <c r="O181" s="496"/>
      <c r="P181" s="496"/>
      <c r="Q181" s="496"/>
      <c r="R181" s="496"/>
      <c r="S181" s="497" t="s">
        <v>29</v>
      </c>
      <c r="T181" s="497"/>
      <c r="U181" s="497"/>
      <c r="V181" s="497"/>
      <c r="W181" s="497"/>
      <c r="X181" s="497"/>
      <c r="Y181" s="498"/>
      <c r="Z181" s="494"/>
      <c r="AA181" s="494"/>
      <c r="AB181" s="494"/>
      <c r="AC181" s="494"/>
      <c r="AD181" s="494"/>
      <c r="AE181" s="494"/>
      <c r="AF181" s="494"/>
      <c r="AG181" s="494"/>
      <c r="AH181" s="494"/>
      <c r="AI181" s="494"/>
      <c r="AJ181" s="494"/>
      <c r="AK181" s="494"/>
      <c r="AL181" s="494"/>
      <c r="AM181" s="494"/>
      <c r="AN181" s="494"/>
      <c r="AO181" s="494"/>
      <c r="AP181" s="494"/>
      <c r="AQ181" s="494"/>
      <c r="AR181" s="494"/>
      <c r="AS181" s="494"/>
      <c r="AT181" s="494"/>
      <c r="AU181" s="494"/>
      <c r="AV181" s="494"/>
      <c r="AW181" s="494"/>
      <c r="AX181" s="494"/>
      <c r="AY181" s="499"/>
    </row>
    <row r="182" spans="1:60" ht="23.1" customHeight="1">
      <c r="B182" s="548"/>
      <c r="C182" s="549"/>
      <c r="D182" s="966" t="s">
        <v>893</v>
      </c>
      <c r="E182" s="356"/>
      <c r="F182" s="356"/>
      <c r="G182" s="356"/>
      <c r="H182" s="356"/>
      <c r="I182" s="356"/>
      <c r="J182" s="356"/>
      <c r="K182" s="356"/>
      <c r="L182" s="357"/>
      <c r="M182" s="777">
        <v>0.2</v>
      </c>
      <c r="N182" s="778"/>
      <c r="O182" s="778"/>
      <c r="P182" s="778"/>
      <c r="Q182" s="778"/>
      <c r="R182" s="779"/>
      <c r="S182" s="442">
        <v>2.0339999999999998</v>
      </c>
      <c r="T182" s="442"/>
      <c r="U182" s="442"/>
      <c r="V182" s="442"/>
      <c r="W182" s="442"/>
      <c r="X182" s="442"/>
      <c r="Y182" s="792"/>
      <c r="Z182" s="444"/>
      <c r="AA182" s="444"/>
      <c r="AB182" s="444"/>
      <c r="AC182" s="444"/>
      <c r="AD182" s="444"/>
      <c r="AE182" s="444"/>
      <c r="AF182" s="444"/>
      <c r="AG182" s="444"/>
      <c r="AH182" s="444"/>
      <c r="AI182" s="444"/>
      <c r="AJ182" s="444"/>
      <c r="AK182" s="444"/>
      <c r="AL182" s="444"/>
      <c r="AM182" s="444"/>
      <c r="AN182" s="444"/>
      <c r="AO182" s="444"/>
      <c r="AP182" s="444"/>
      <c r="AQ182" s="444"/>
      <c r="AR182" s="444"/>
      <c r="AS182" s="444"/>
      <c r="AT182" s="444"/>
      <c r="AU182" s="444"/>
      <c r="AV182" s="444"/>
      <c r="AW182" s="444"/>
      <c r="AX182" s="444"/>
      <c r="AY182" s="445"/>
    </row>
    <row r="183" spans="1:60" ht="23.1" customHeight="1">
      <c r="B183" s="548"/>
      <c r="C183" s="549"/>
      <c r="D183" s="972" t="s">
        <v>148</v>
      </c>
      <c r="E183" s="964"/>
      <c r="F183" s="964"/>
      <c r="G183" s="964"/>
      <c r="H183" s="964"/>
      <c r="I183" s="964"/>
      <c r="J183" s="964"/>
      <c r="K183" s="964"/>
      <c r="L183" s="965"/>
      <c r="M183" s="486">
        <v>6.4610000000000003</v>
      </c>
      <c r="N183" s="486"/>
      <c r="O183" s="486"/>
      <c r="P183" s="486"/>
      <c r="Q183" s="486"/>
      <c r="R183" s="486"/>
      <c r="S183" s="486">
        <v>0</v>
      </c>
      <c r="T183" s="486"/>
      <c r="U183" s="486"/>
      <c r="V183" s="486"/>
      <c r="W183" s="486"/>
      <c r="X183" s="486"/>
      <c r="Y183" s="478"/>
      <c r="Z183" s="479"/>
      <c r="AA183" s="479"/>
      <c r="AB183" s="479"/>
      <c r="AC183" s="479"/>
      <c r="AD183" s="479"/>
      <c r="AE183" s="479"/>
      <c r="AF183" s="479"/>
      <c r="AG183" s="479"/>
      <c r="AH183" s="479"/>
      <c r="AI183" s="479"/>
      <c r="AJ183" s="479"/>
      <c r="AK183" s="479"/>
      <c r="AL183" s="479"/>
      <c r="AM183" s="479"/>
      <c r="AN183" s="479"/>
      <c r="AO183" s="479"/>
      <c r="AP183" s="479"/>
      <c r="AQ183" s="479"/>
      <c r="AR183" s="479"/>
      <c r="AS183" s="479"/>
      <c r="AT183" s="479"/>
      <c r="AU183" s="479"/>
      <c r="AV183" s="479"/>
      <c r="AW183" s="479"/>
      <c r="AX183" s="479"/>
      <c r="AY183" s="480"/>
    </row>
    <row r="184" spans="1:60" ht="23.1" customHeight="1">
      <c r="B184" s="548"/>
      <c r="C184" s="549"/>
      <c r="D184" s="553"/>
      <c r="E184" s="554"/>
      <c r="F184" s="554"/>
      <c r="G184" s="554"/>
      <c r="H184" s="554"/>
      <c r="I184" s="554"/>
      <c r="J184" s="554"/>
      <c r="K184" s="554"/>
      <c r="L184" s="555"/>
      <c r="M184" s="486"/>
      <c r="N184" s="486"/>
      <c r="O184" s="486"/>
      <c r="P184" s="486"/>
      <c r="Q184" s="486"/>
      <c r="R184" s="486"/>
      <c r="S184" s="486"/>
      <c r="T184" s="486"/>
      <c r="U184" s="486"/>
      <c r="V184" s="486"/>
      <c r="W184" s="486"/>
      <c r="X184" s="486"/>
      <c r="Y184" s="478"/>
      <c r="Z184" s="479"/>
      <c r="AA184" s="479"/>
      <c r="AB184" s="479"/>
      <c r="AC184" s="479"/>
      <c r="AD184" s="479"/>
      <c r="AE184" s="479"/>
      <c r="AF184" s="479"/>
      <c r="AG184" s="479"/>
      <c r="AH184" s="479"/>
      <c r="AI184" s="479"/>
      <c r="AJ184" s="479"/>
      <c r="AK184" s="479"/>
      <c r="AL184" s="479"/>
      <c r="AM184" s="479"/>
      <c r="AN184" s="479"/>
      <c r="AO184" s="479"/>
      <c r="AP184" s="479"/>
      <c r="AQ184" s="479"/>
      <c r="AR184" s="479"/>
      <c r="AS184" s="479"/>
      <c r="AT184" s="479"/>
      <c r="AU184" s="479"/>
      <c r="AV184" s="479"/>
      <c r="AW184" s="479"/>
      <c r="AX184" s="479"/>
      <c r="AY184" s="480"/>
    </row>
    <row r="185" spans="1:60" ht="23.1" customHeight="1">
      <c r="B185" s="548"/>
      <c r="C185" s="549"/>
      <c r="D185" s="553"/>
      <c r="E185" s="554"/>
      <c r="F185" s="554"/>
      <c r="G185" s="554"/>
      <c r="H185" s="554"/>
      <c r="I185" s="554"/>
      <c r="J185" s="554"/>
      <c r="K185" s="554"/>
      <c r="L185" s="555"/>
      <c r="M185" s="486"/>
      <c r="N185" s="486"/>
      <c r="O185" s="486"/>
      <c r="P185" s="486"/>
      <c r="Q185" s="486"/>
      <c r="R185" s="486"/>
      <c r="S185" s="486"/>
      <c r="T185" s="486"/>
      <c r="U185" s="486"/>
      <c r="V185" s="486"/>
      <c r="W185" s="486"/>
      <c r="X185" s="486"/>
      <c r="Y185" s="478"/>
      <c r="Z185" s="479"/>
      <c r="AA185" s="479"/>
      <c r="AB185" s="479"/>
      <c r="AC185" s="479"/>
      <c r="AD185" s="479"/>
      <c r="AE185" s="479"/>
      <c r="AF185" s="479"/>
      <c r="AG185" s="479"/>
      <c r="AH185" s="479"/>
      <c r="AI185" s="479"/>
      <c r="AJ185" s="479"/>
      <c r="AK185" s="479"/>
      <c r="AL185" s="479"/>
      <c r="AM185" s="479"/>
      <c r="AN185" s="479"/>
      <c r="AO185" s="479"/>
      <c r="AP185" s="479"/>
      <c r="AQ185" s="479"/>
      <c r="AR185" s="479"/>
      <c r="AS185" s="479"/>
      <c r="AT185" s="479"/>
      <c r="AU185" s="479"/>
      <c r="AV185" s="479"/>
      <c r="AW185" s="479"/>
      <c r="AX185" s="479"/>
      <c r="AY185" s="480"/>
    </row>
    <row r="186" spans="1:60" ht="23.1" customHeight="1">
      <c r="B186" s="548"/>
      <c r="C186" s="549"/>
      <c r="D186" s="553"/>
      <c r="E186" s="554"/>
      <c r="F186" s="554"/>
      <c r="G186" s="554"/>
      <c r="H186" s="554"/>
      <c r="I186" s="554"/>
      <c r="J186" s="554"/>
      <c r="K186" s="554"/>
      <c r="L186" s="555"/>
      <c r="M186" s="486"/>
      <c r="N186" s="486"/>
      <c r="O186" s="486"/>
      <c r="P186" s="486"/>
      <c r="Q186" s="486"/>
      <c r="R186" s="486"/>
      <c r="S186" s="486"/>
      <c r="T186" s="486"/>
      <c r="U186" s="486"/>
      <c r="V186" s="486"/>
      <c r="W186" s="486"/>
      <c r="X186" s="486"/>
      <c r="Y186" s="478"/>
      <c r="Z186" s="479"/>
      <c r="AA186" s="479"/>
      <c r="AB186" s="479"/>
      <c r="AC186" s="479"/>
      <c r="AD186" s="479"/>
      <c r="AE186" s="479"/>
      <c r="AF186" s="479"/>
      <c r="AG186" s="479"/>
      <c r="AH186" s="479"/>
      <c r="AI186" s="479"/>
      <c r="AJ186" s="479"/>
      <c r="AK186" s="479"/>
      <c r="AL186" s="479"/>
      <c r="AM186" s="479"/>
      <c r="AN186" s="479"/>
      <c r="AO186" s="479"/>
      <c r="AP186" s="479"/>
      <c r="AQ186" s="479"/>
      <c r="AR186" s="479"/>
      <c r="AS186" s="479"/>
      <c r="AT186" s="479"/>
      <c r="AU186" s="479"/>
      <c r="AV186" s="479"/>
      <c r="AW186" s="479"/>
      <c r="AX186" s="479"/>
      <c r="AY186" s="480"/>
    </row>
    <row r="187" spans="1:60" ht="23.1" customHeight="1">
      <c r="B187" s="548"/>
      <c r="C187" s="549"/>
      <c r="D187" s="553"/>
      <c r="E187" s="554"/>
      <c r="F187" s="554"/>
      <c r="G187" s="554"/>
      <c r="H187" s="554"/>
      <c r="I187" s="554"/>
      <c r="J187" s="554"/>
      <c r="K187" s="554"/>
      <c r="L187" s="555"/>
      <c r="M187" s="486"/>
      <c r="N187" s="486"/>
      <c r="O187" s="486"/>
      <c r="P187" s="486"/>
      <c r="Q187" s="486"/>
      <c r="R187" s="486"/>
      <c r="S187" s="486"/>
      <c r="T187" s="486"/>
      <c r="U187" s="486"/>
      <c r="V187" s="486"/>
      <c r="W187" s="486"/>
      <c r="X187" s="486"/>
      <c r="Y187" s="478"/>
      <c r="Z187" s="479"/>
      <c r="AA187" s="479"/>
      <c r="AB187" s="479"/>
      <c r="AC187" s="479"/>
      <c r="AD187" s="479"/>
      <c r="AE187" s="479"/>
      <c r="AF187" s="479"/>
      <c r="AG187" s="479"/>
      <c r="AH187" s="479"/>
      <c r="AI187" s="479"/>
      <c r="AJ187" s="479"/>
      <c r="AK187" s="479"/>
      <c r="AL187" s="479"/>
      <c r="AM187" s="479"/>
      <c r="AN187" s="479"/>
      <c r="AO187" s="479"/>
      <c r="AP187" s="479"/>
      <c r="AQ187" s="479"/>
      <c r="AR187" s="479"/>
      <c r="AS187" s="479"/>
      <c r="AT187" s="479"/>
      <c r="AU187" s="479"/>
      <c r="AV187" s="479"/>
      <c r="AW187" s="479"/>
      <c r="AX187" s="479"/>
      <c r="AY187" s="480"/>
    </row>
    <row r="188" spans="1:60" ht="23.1" customHeight="1">
      <c r="B188" s="548"/>
      <c r="C188" s="549"/>
      <c r="D188" s="474"/>
      <c r="E188" s="475"/>
      <c r="F188" s="475"/>
      <c r="G188" s="475"/>
      <c r="H188" s="475"/>
      <c r="I188" s="475"/>
      <c r="J188" s="475"/>
      <c r="K188" s="475"/>
      <c r="L188" s="476"/>
      <c r="M188" s="477"/>
      <c r="N188" s="477"/>
      <c r="O188" s="477"/>
      <c r="P188" s="477"/>
      <c r="Q188" s="477"/>
      <c r="R188" s="477"/>
      <c r="S188" s="477"/>
      <c r="T188" s="477"/>
      <c r="U188" s="477"/>
      <c r="V188" s="477"/>
      <c r="W188" s="477"/>
      <c r="X188" s="477"/>
      <c r="Y188" s="478"/>
      <c r="Z188" s="479"/>
      <c r="AA188" s="479"/>
      <c r="AB188" s="479"/>
      <c r="AC188" s="479"/>
      <c r="AD188" s="479"/>
      <c r="AE188" s="479"/>
      <c r="AF188" s="479"/>
      <c r="AG188" s="479"/>
      <c r="AH188" s="479"/>
      <c r="AI188" s="479"/>
      <c r="AJ188" s="479"/>
      <c r="AK188" s="479"/>
      <c r="AL188" s="479"/>
      <c r="AM188" s="479"/>
      <c r="AN188" s="479"/>
      <c r="AO188" s="479"/>
      <c r="AP188" s="479"/>
      <c r="AQ188" s="479"/>
      <c r="AR188" s="479"/>
      <c r="AS188" s="479"/>
      <c r="AT188" s="479"/>
      <c r="AU188" s="479"/>
      <c r="AV188" s="479"/>
      <c r="AW188" s="479"/>
      <c r="AX188" s="479"/>
      <c r="AY188" s="480"/>
    </row>
    <row r="189" spans="1:60" ht="23.1" customHeight="1">
      <c r="B189" s="550"/>
      <c r="C189" s="551"/>
      <c r="D189" s="481" t="s">
        <v>35</v>
      </c>
      <c r="E189" s="327"/>
      <c r="F189" s="327"/>
      <c r="G189" s="327"/>
      <c r="H189" s="327"/>
      <c r="I189" s="327"/>
      <c r="J189" s="327"/>
      <c r="K189" s="327"/>
      <c r="L189" s="328"/>
      <c r="M189" s="482">
        <f>SUM(M182:R188)</f>
        <v>6.6610000000000005</v>
      </c>
      <c r="N189" s="482"/>
      <c r="O189" s="482"/>
      <c r="P189" s="482"/>
      <c r="Q189" s="482"/>
      <c r="R189" s="482"/>
      <c r="S189" s="482">
        <f>SUM(S182:X188)</f>
        <v>2.0339999999999998</v>
      </c>
      <c r="T189" s="482"/>
      <c r="U189" s="482"/>
      <c r="V189" s="482"/>
      <c r="W189" s="482"/>
      <c r="X189" s="482"/>
      <c r="Y189" s="483"/>
      <c r="Z189" s="484"/>
      <c r="AA189" s="484"/>
      <c r="AB189" s="484"/>
      <c r="AC189" s="484"/>
      <c r="AD189" s="484"/>
      <c r="AE189" s="484"/>
      <c r="AF189" s="484"/>
      <c r="AG189" s="484"/>
      <c r="AH189" s="484"/>
      <c r="AI189" s="484"/>
      <c r="AJ189" s="484"/>
      <c r="AK189" s="484"/>
      <c r="AL189" s="484"/>
      <c r="AM189" s="484"/>
      <c r="AN189" s="484"/>
      <c r="AO189" s="484"/>
      <c r="AP189" s="484"/>
      <c r="AQ189" s="484"/>
      <c r="AR189" s="484"/>
      <c r="AS189" s="484"/>
      <c r="AT189" s="484"/>
      <c r="AU189" s="484"/>
      <c r="AV189" s="484"/>
      <c r="AW189" s="484"/>
      <c r="AX189" s="484"/>
      <c r="AY189" s="485"/>
    </row>
    <row r="190" spans="1:60" ht="24.75" customHeight="1">
      <c r="B190" s="19"/>
      <c r="C190" s="19"/>
      <c r="D190" s="19"/>
      <c r="E190" s="19"/>
      <c r="F190" s="19"/>
      <c r="G190" s="19"/>
      <c r="H190" s="20"/>
      <c r="I190" s="20"/>
      <c r="J190" s="20"/>
      <c r="K190" s="20"/>
      <c r="L190" s="20"/>
      <c r="M190" s="20"/>
      <c r="N190" s="20"/>
      <c r="O190" s="20"/>
      <c r="P190" s="20"/>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row>
    <row r="191" spans="1:60">
      <c r="B191" s="19"/>
      <c r="C191" s="19"/>
      <c r="D191" s="19"/>
      <c r="E191" s="19"/>
      <c r="F191" s="19"/>
      <c r="G191" s="19"/>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row>
    <row r="192" spans="1:60" ht="23.25" customHeight="1" thickBot="1">
      <c r="A192" s="8"/>
      <c r="B192" s="689" t="s">
        <v>121</v>
      </c>
      <c r="C192" s="690"/>
      <c r="D192" s="690"/>
      <c r="E192" s="690"/>
      <c r="F192" s="690"/>
      <c r="G192" s="690"/>
      <c r="H192" s="690" t="s">
        <v>895</v>
      </c>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row>
    <row r="193" spans="1:51" ht="385.5" customHeight="1">
      <c r="A193" s="13"/>
      <c r="B193" s="667" t="s">
        <v>122</v>
      </c>
      <c r="C193" s="668"/>
      <c r="D193" s="668"/>
      <c r="E193" s="668"/>
      <c r="F193" s="668"/>
      <c r="G193" s="669"/>
      <c r="H193" s="22" t="s">
        <v>123</v>
      </c>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4"/>
    </row>
    <row r="194" spans="1:51" ht="348.95" customHeight="1">
      <c r="B194" s="394"/>
      <c r="C194" s="395"/>
      <c r="D194" s="395"/>
      <c r="E194" s="395"/>
      <c r="F194" s="395"/>
      <c r="G194" s="396"/>
      <c r="H194" s="25"/>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7"/>
    </row>
    <row r="195" spans="1:51" ht="324" customHeight="1" thickBot="1">
      <c r="B195" s="670"/>
      <c r="C195" s="671"/>
      <c r="D195" s="671"/>
      <c r="E195" s="671"/>
      <c r="F195" s="671"/>
      <c r="G195" s="672"/>
      <c r="H195" s="50"/>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2"/>
    </row>
    <row r="196" spans="1:51" ht="41.25" customHeight="1">
      <c r="B196" s="19"/>
      <c r="C196" s="19"/>
      <c r="D196" s="19"/>
      <c r="E196" s="19"/>
      <c r="F196" s="19"/>
      <c r="G196" s="19"/>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row>
    <row r="197" spans="1:51" ht="30" customHeight="1" thickBot="1">
      <c r="B197" s="307" t="s">
        <v>121</v>
      </c>
      <c r="C197" s="307"/>
      <c r="D197" s="307"/>
      <c r="E197" s="307"/>
      <c r="F197" s="308"/>
      <c r="G197" s="308"/>
      <c r="H197" s="690" t="s">
        <v>895</v>
      </c>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row>
    <row r="198" spans="1:51" ht="24.75" customHeight="1">
      <c r="B198" s="313" t="s">
        <v>140</v>
      </c>
      <c r="C198" s="314"/>
      <c r="D198" s="314"/>
      <c r="E198" s="314"/>
      <c r="F198" s="314"/>
      <c r="G198" s="315"/>
      <c r="H198" s="319" t="s">
        <v>1628</v>
      </c>
      <c r="I198" s="320"/>
      <c r="J198" s="320"/>
      <c r="K198" s="320"/>
      <c r="L198" s="320"/>
      <c r="M198" s="320"/>
      <c r="N198" s="320"/>
      <c r="O198" s="320"/>
      <c r="P198" s="320"/>
      <c r="Q198" s="320"/>
      <c r="R198" s="320"/>
      <c r="S198" s="320"/>
      <c r="T198" s="320"/>
      <c r="U198" s="320"/>
      <c r="V198" s="320"/>
      <c r="W198" s="320"/>
      <c r="X198" s="320"/>
      <c r="Y198" s="320"/>
      <c r="Z198" s="320"/>
      <c r="AA198" s="320"/>
      <c r="AB198" s="320"/>
      <c r="AC198" s="321"/>
      <c r="AD198" s="319" t="s">
        <v>1636</v>
      </c>
      <c r="AE198" s="320"/>
      <c r="AF198" s="320"/>
      <c r="AG198" s="320"/>
      <c r="AH198" s="320"/>
      <c r="AI198" s="320"/>
      <c r="AJ198" s="320"/>
      <c r="AK198" s="320"/>
      <c r="AL198" s="320"/>
      <c r="AM198" s="320"/>
      <c r="AN198" s="320"/>
      <c r="AO198" s="320"/>
      <c r="AP198" s="320"/>
      <c r="AQ198" s="320"/>
      <c r="AR198" s="320"/>
      <c r="AS198" s="320"/>
      <c r="AT198" s="320"/>
      <c r="AU198" s="320"/>
      <c r="AV198" s="320"/>
      <c r="AW198" s="320"/>
      <c r="AX198" s="320"/>
      <c r="AY198" s="322"/>
    </row>
    <row r="199" spans="1:51" ht="24.75" customHeight="1">
      <c r="B199" s="313"/>
      <c r="C199" s="314"/>
      <c r="D199" s="314"/>
      <c r="E199" s="314"/>
      <c r="F199" s="314"/>
      <c r="G199" s="315"/>
      <c r="H199" s="326" t="s">
        <v>60</v>
      </c>
      <c r="I199" s="327"/>
      <c r="J199" s="327"/>
      <c r="K199" s="327"/>
      <c r="L199" s="328"/>
      <c r="M199" s="329" t="s">
        <v>143</v>
      </c>
      <c r="N199" s="327"/>
      <c r="O199" s="327"/>
      <c r="P199" s="327"/>
      <c r="Q199" s="327"/>
      <c r="R199" s="327"/>
      <c r="S199" s="327"/>
      <c r="T199" s="327"/>
      <c r="U199" s="327"/>
      <c r="V199" s="327"/>
      <c r="W199" s="327"/>
      <c r="X199" s="327"/>
      <c r="Y199" s="328"/>
      <c r="Z199" s="323" t="s">
        <v>144</v>
      </c>
      <c r="AA199" s="324"/>
      <c r="AB199" s="324"/>
      <c r="AC199" s="325"/>
      <c r="AD199" s="326" t="s">
        <v>60</v>
      </c>
      <c r="AE199" s="327"/>
      <c r="AF199" s="327"/>
      <c r="AG199" s="327"/>
      <c r="AH199" s="328"/>
      <c r="AI199" s="329" t="s">
        <v>143</v>
      </c>
      <c r="AJ199" s="327"/>
      <c r="AK199" s="327"/>
      <c r="AL199" s="327"/>
      <c r="AM199" s="327"/>
      <c r="AN199" s="327"/>
      <c r="AO199" s="327"/>
      <c r="AP199" s="327"/>
      <c r="AQ199" s="327"/>
      <c r="AR199" s="327"/>
      <c r="AS199" s="327"/>
      <c r="AT199" s="327"/>
      <c r="AU199" s="328"/>
      <c r="AV199" s="323" t="s">
        <v>144</v>
      </c>
      <c r="AW199" s="324"/>
      <c r="AX199" s="324"/>
      <c r="AY199" s="330"/>
    </row>
    <row r="200" spans="1:51" ht="24.75" customHeight="1">
      <c r="B200" s="313"/>
      <c r="C200" s="314"/>
      <c r="D200" s="314"/>
      <c r="E200" s="314"/>
      <c r="F200" s="314"/>
      <c r="G200" s="315"/>
      <c r="H200" s="703" t="s">
        <v>897</v>
      </c>
      <c r="I200" s="600"/>
      <c r="J200" s="600"/>
      <c r="K200" s="600"/>
      <c r="L200" s="601"/>
      <c r="M200" s="704" t="s">
        <v>896</v>
      </c>
      <c r="N200" s="705"/>
      <c r="O200" s="705"/>
      <c r="P200" s="705"/>
      <c r="Q200" s="705"/>
      <c r="R200" s="705"/>
      <c r="S200" s="705"/>
      <c r="T200" s="705"/>
      <c r="U200" s="705"/>
      <c r="V200" s="705"/>
      <c r="W200" s="705"/>
      <c r="X200" s="705"/>
      <c r="Y200" s="706"/>
      <c r="Z200" s="694">
        <v>2</v>
      </c>
      <c r="AA200" s="695"/>
      <c r="AB200" s="695"/>
      <c r="AC200" s="921"/>
      <c r="AD200" s="703"/>
      <c r="AE200" s="600"/>
      <c r="AF200" s="600"/>
      <c r="AG200" s="600"/>
      <c r="AH200" s="601"/>
      <c r="AI200" s="704"/>
      <c r="AJ200" s="705"/>
      <c r="AK200" s="705"/>
      <c r="AL200" s="705"/>
      <c r="AM200" s="705"/>
      <c r="AN200" s="705"/>
      <c r="AO200" s="705"/>
      <c r="AP200" s="705"/>
      <c r="AQ200" s="705"/>
      <c r="AR200" s="705"/>
      <c r="AS200" s="705"/>
      <c r="AT200" s="705"/>
      <c r="AU200" s="706"/>
      <c r="AV200" s="694"/>
      <c r="AW200" s="695"/>
      <c r="AX200" s="695"/>
      <c r="AY200" s="696"/>
    </row>
    <row r="201" spans="1:51" ht="24.75" customHeight="1">
      <c r="B201" s="313"/>
      <c r="C201" s="314"/>
      <c r="D201" s="314"/>
      <c r="E201" s="314"/>
      <c r="F201" s="314"/>
      <c r="G201" s="315"/>
      <c r="H201" s="341"/>
      <c r="I201" s="342"/>
      <c r="J201" s="342"/>
      <c r="K201" s="342"/>
      <c r="L201" s="343"/>
      <c r="M201" s="346"/>
      <c r="N201" s="347"/>
      <c r="O201" s="347"/>
      <c r="P201" s="347"/>
      <c r="Q201" s="347"/>
      <c r="R201" s="347"/>
      <c r="S201" s="347"/>
      <c r="T201" s="347"/>
      <c r="U201" s="347"/>
      <c r="V201" s="347"/>
      <c r="W201" s="347"/>
      <c r="X201" s="347"/>
      <c r="Y201" s="348"/>
      <c r="Z201" s="697"/>
      <c r="AA201" s="698"/>
      <c r="AB201" s="698"/>
      <c r="AC201" s="720"/>
      <c r="AD201" s="341"/>
      <c r="AE201" s="342"/>
      <c r="AF201" s="342"/>
      <c r="AG201" s="342"/>
      <c r="AH201" s="343"/>
      <c r="AI201" s="346"/>
      <c r="AJ201" s="347"/>
      <c r="AK201" s="347"/>
      <c r="AL201" s="347"/>
      <c r="AM201" s="347"/>
      <c r="AN201" s="347"/>
      <c r="AO201" s="347"/>
      <c r="AP201" s="347"/>
      <c r="AQ201" s="347"/>
      <c r="AR201" s="347"/>
      <c r="AS201" s="347"/>
      <c r="AT201" s="347"/>
      <c r="AU201" s="348"/>
      <c r="AV201" s="697"/>
      <c r="AW201" s="698"/>
      <c r="AX201" s="698"/>
      <c r="AY201" s="699"/>
    </row>
    <row r="202" spans="1:51" ht="24.75" customHeight="1">
      <c r="B202" s="313"/>
      <c r="C202" s="314"/>
      <c r="D202" s="314"/>
      <c r="E202" s="314"/>
      <c r="F202" s="314"/>
      <c r="G202" s="315"/>
      <c r="H202" s="341"/>
      <c r="I202" s="342"/>
      <c r="J202" s="342"/>
      <c r="K202" s="342"/>
      <c r="L202" s="343"/>
      <c r="M202" s="346"/>
      <c r="N202" s="347"/>
      <c r="O202" s="347"/>
      <c r="P202" s="347"/>
      <c r="Q202" s="347"/>
      <c r="R202" s="347"/>
      <c r="S202" s="347"/>
      <c r="T202" s="347"/>
      <c r="U202" s="347"/>
      <c r="V202" s="347"/>
      <c r="W202" s="347"/>
      <c r="X202" s="347"/>
      <c r="Y202" s="348"/>
      <c r="Z202" s="697"/>
      <c r="AA202" s="698"/>
      <c r="AB202" s="698"/>
      <c r="AC202" s="720"/>
      <c r="AD202" s="341"/>
      <c r="AE202" s="342"/>
      <c r="AF202" s="342"/>
      <c r="AG202" s="342"/>
      <c r="AH202" s="343"/>
      <c r="AI202" s="346"/>
      <c r="AJ202" s="347"/>
      <c r="AK202" s="347"/>
      <c r="AL202" s="347"/>
      <c r="AM202" s="347"/>
      <c r="AN202" s="347"/>
      <c r="AO202" s="347"/>
      <c r="AP202" s="347"/>
      <c r="AQ202" s="347"/>
      <c r="AR202" s="347"/>
      <c r="AS202" s="347"/>
      <c r="AT202" s="347"/>
      <c r="AU202" s="348"/>
      <c r="AV202" s="697"/>
      <c r="AW202" s="698"/>
      <c r="AX202" s="698"/>
      <c r="AY202" s="699"/>
    </row>
    <row r="203" spans="1:51" ht="24.75" customHeight="1">
      <c r="B203" s="313"/>
      <c r="C203" s="314"/>
      <c r="D203" s="314"/>
      <c r="E203" s="314"/>
      <c r="F203" s="314"/>
      <c r="G203" s="315"/>
      <c r="H203" s="341"/>
      <c r="I203" s="342"/>
      <c r="J203" s="342"/>
      <c r="K203" s="342"/>
      <c r="L203" s="343"/>
      <c r="M203" s="346"/>
      <c r="N203" s="347"/>
      <c r="O203" s="347"/>
      <c r="P203" s="347"/>
      <c r="Q203" s="347"/>
      <c r="R203" s="347"/>
      <c r="S203" s="347"/>
      <c r="T203" s="347"/>
      <c r="U203" s="347"/>
      <c r="V203" s="347"/>
      <c r="W203" s="347"/>
      <c r="X203" s="347"/>
      <c r="Y203" s="348"/>
      <c r="Z203" s="697"/>
      <c r="AA203" s="698"/>
      <c r="AB203" s="698"/>
      <c r="AC203" s="720"/>
      <c r="AD203" s="341"/>
      <c r="AE203" s="342"/>
      <c r="AF203" s="342"/>
      <c r="AG203" s="342"/>
      <c r="AH203" s="343"/>
      <c r="AI203" s="346"/>
      <c r="AJ203" s="347"/>
      <c r="AK203" s="347"/>
      <c r="AL203" s="347"/>
      <c r="AM203" s="347"/>
      <c r="AN203" s="347"/>
      <c r="AO203" s="347"/>
      <c r="AP203" s="347"/>
      <c r="AQ203" s="347"/>
      <c r="AR203" s="347"/>
      <c r="AS203" s="347"/>
      <c r="AT203" s="347"/>
      <c r="AU203" s="348"/>
      <c r="AV203" s="697"/>
      <c r="AW203" s="698"/>
      <c r="AX203" s="698"/>
      <c r="AY203" s="699"/>
    </row>
    <row r="204" spans="1:51" ht="24.75" customHeight="1">
      <c r="B204" s="313"/>
      <c r="C204" s="314"/>
      <c r="D204" s="314"/>
      <c r="E204" s="314"/>
      <c r="F204" s="314"/>
      <c r="G204" s="315"/>
      <c r="H204" s="341"/>
      <c r="I204" s="342"/>
      <c r="J204" s="342"/>
      <c r="K204" s="342"/>
      <c r="L204" s="343"/>
      <c r="M204" s="346"/>
      <c r="N204" s="347"/>
      <c r="O204" s="347"/>
      <c r="P204" s="347"/>
      <c r="Q204" s="347"/>
      <c r="R204" s="347"/>
      <c r="S204" s="347"/>
      <c r="T204" s="347"/>
      <c r="U204" s="347"/>
      <c r="V204" s="347"/>
      <c r="W204" s="347"/>
      <c r="X204" s="347"/>
      <c r="Y204" s="348"/>
      <c r="Z204" s="697"/>
      <c r="AA204" s="698"/>
      <c r="AB204" s="698"/>
      <c r="AC204" s="698"/>
      <c r="AD204" s="341"/>
      <c r="AE204" s="342"/>
      <c r="AF204" s="342"/>
      <c r="AG204" s="342"/>
      <c r="AH204" s="343"/>
      <c r="AI204" s="346"/>
      <c r="AJ204" s="347"/>
      <c r="AK204" s="347"/>
      <c r="AL204" s="347"/>
      <c r="AM204" s="347"/>
      <c r="AN204" s="347"/>
      <c r="AO204" s="347"/>
      <c r="AP204" s="347"/>
      <c r="AQ204" s="347"/>
      <c r="AR204" s="347"/>
      <c r="AS204" s="347"/>
      <c r="AT204" s="347"/>
      <c r="AU204" s="348"/>
      <c r="AV204" s="697"/>
      <c r="AW204" s="698"/>
      <c r="AX204" s="698"/>
      <c r="AY204" s="699"/>
    </row>
    <row r="205" spans="1:51" ht="24.75" customHeight="1">
      <c r="B205" s="313"/>
      <c r="C205" s="314"/>
      <c r="D205" s="314"/>
      <c r="E205" s="314"/>
      <c r="F205" s="314"/>
      <c r="G205" s="315"/>
      <c r="H205" s="341"/>
      <c r="I205" s="342"/>
      <c r="J205" s="342"/>
      <c r="K205" s="342"/>
      <c r="L205" s="343"/>
      <c r="M205" s="346"/>
      <c r="N205" s="347"/>
      <c r="O205" s="347"/>
      <c r="P205" s="347"/>
      <c r="Q205" s="347"/>
      <c r="R205" s="347"/>
      <c r="S205" s="347"/>
      <c r="T205" s="347"/>
      <c r="U205" s="347"/>
      <c r="V205" s="347"/>
      <c r="W205" s="347"/>
      <c r="X205" s="347"/>
      <c r="Y205" s="348"/>
      <c r="Z205" s="697"/>
      <c r="AA205" s="698"/>
      <c r="AB205" s="698"/>
      <c r="AC205" s="698"/>
      <c r="AD205" s="341"/>
      <c r="AE205" s="342"/>
      <c r="AF205" s="342"/>
      <c r="AG205" s="342"/>
      <c r="AH205" s="343"/>
      <c r="AI205" s="346"/>
      <c r="AJ205" s="347"/>
      <c r="AK205" s="347"/>
      <c r="AL205" s="347"/>
      <c r="AM205" s="347"/>
      <c r="AN205" s="347"/>
      <c r="AO205" s="347"/>
      <c r="AP205" s="347"/>
      <c r="AQ205" s="347"/>
      <c r="AR205" s="347"/>
      <c r="AS205" s="347"/>
      <c r="AT205" s="347"/>
      <c r="AU205" s="348"/>
      <c r="AV205" s="697"/>
      <c r="AW205" s="698"/>
      <c r="AX205" s="698"/>
      <c r="AY205" s="699"/>
    </row>
    <row r="206" spans="1:51" ht="24.75" customHeight="1">
      <c r="B206" s="313"/>
      <c r="C206" s="314"/>
      <c r="D206" s="314"/>
      <c r="E206" s="314"/>
      <c r="F206" s="314"/>
      <c r="G206" s="315"/>
      <c r="H206" s="341"/>
      <c r="I206" s="342"/>
      <c r="J206" s="342"/>
      <c r="K206" s="342"/>
      <c r="L206" s="343"/>
      <c r="M206" s="346"/>
      <c r="N206" s="347"/>
      <c r="O206" s="347"/>
      <c r="P206" s="347"/>
      <c r="Q206" s="347"/>
      <c r="R206" s="347"/>
      <c r="S206" s="347"/>
      <c r="T206" s="347"/>
      <c r="U206" s="347"/>
      <c r="V206" s="347"/>
      <c r="W206" s="347"/>
      <c r="X206" s="347"/>
      <c r="Y206" s="348"/>
      <c r="Z206" s="697"/>
      <c r="AA206" s="698"/>
      <c r="AB206" s="698"/>
      <c r="AC206" s="698"/>
      <c r="AD206" s="341"/>
      <c r="AE206" s="342"/>
      <c r="AF206" s="342"/>
      <c r="AG206" s="342"/>
      <c r="AH206" s="343"/>
      <c r="AI206" s="346"/>
      <c r="AJ206" s="347"/>
      <c r="AK206" s="347"/>
      <c r="AL206" s="347"/>
      <c r="AM206" s="347"/>
      <c r="AN206" s="347"/>
      <c r="AO206" s="347"/>
      <c r="AP206" s="347"/>
      <c r="AQ206" s="347"/>
      <c r="AR206" s="347"/>
      <c r="AS206" s="347"/>
      <c r="AT206" s="347"/>
      <c r="AU206" s="348"/>
      <c r="AV206" s="697"/>
      <c r="AW206" s="698"/>
      <c r="AX206" s="698"/>
      <c r="AY206" s="699"/>
    </row>
    <row r="207" spans="1:51" ht="24.75" customHeight="1">
      <c r="B207" s="313"/>
      <c r="C207" s="314"/>
      <c r="D207" s="314"/>
      <c r="E207" s="314"/>
      <c r="F207" s="314"/>
      <c r="G207" s="315"/>
      <c r="H207" s="642"/>
      <c r="I207" s="595"/>
      <c r="J207" s="595"/>
      <c r="K207" s="595"/>
      <c r="L207" s="596"/>
      <c r="M207" s="643"/>
      <c r="N207" s="644"/>
      <c r="O207" s="644"/>
      <c r="P207" s="644"/>
      <c r="Q207" s="644"/>
      <c r="R207" s="644"/>
      <c r="S207" s="644"/>
      <c r="T207" s="644"/>
      <c r="U207" s="644"/>
      <c r="V207" s="644"/>
      <c r="W207" s="644"/>
      <c r="X207" s="644"/>
      <c r="Y207" s="645"/>
      <c r="Z207" s="646"/>
      <c r="AA207" s="647"/>
      <c r="AB207" s="647"/>
      <c r="AC207" s="647"/>
      <c r="AD207" s="642"/>
      <c r="AE207" s="595"/>
      <c r="AF207" s="595"/>
      <c r="AG207" s="595"/>
      <c r="AH207" s="596"/>
      <c r="AI207" s="643"/>
      <c r="AJ207" s="644"/>
      <c r="AK207" s="644"/>
      <c r="AL207" s="644"/>
      <c r="AM207" s="644"/>
      <c r="AN207" s="644"/>
      <c r="AO207" s="644"/>
      <c r="AP207" s="644"/>
      <c r="AQ207" s="644"/>
      <c r="AR207" s="644"/>
      <c r="AS207" s="644"/>
      <c r="AT207" s="644"/>
      <c r="AU207" s="645"/>
      <c r="AV207" s="646"/>
      <c r="AW207" s="647"/>
      <c r="AX207" s="647"/>
      <c r="AY207" s="648"/>
    </row>
    <row r="208" spans="1:51" ht="24.75" customHeight="1">
      <c r="B208" s="313"/>
      <c r="C208" s="314"/>
      <c r="D208" s="314"/>
      <c r="E208" s="314"/>
      <c r="F208" s="314"/>
      <c r="G208" s="315"/>
      <c r="H208" s="716" t="s">
        <v>35</v>
      </c>
      <c r="I208" s="368"/>
      <c r="J208" s="368"/>
      <c r="K208" s="368"/>
      <c r="L208" s="368"/>
      <c r="M208" s="717"/>
      <c r="N208" s="718"/>
      <c r="O208" s="718"/>
      <c r="P208" s="718"/>
      <c r="Q208" s="718"/>
      <c r="R208" s="718"/>
      <c r="S208" s="718"/>
      <c r="T208" s="718"/>
      <c r="U208" s="718"/>
      <c r="V208" s="718"/>
      <c r="W208" s="718"/>
      <c r="X208" s="718"/>
      <c r="Y208" s="719"/>
      <c r="Z208" s="639">
        <f>SUM(Z200:AC207)</f>
        <v>2</v>
      </c>
      <c r="AA208" s="640"/>
      <c r="AB208" s="640"/>
      <c r="AC208" s="736"/>
      <c r="AD208" s="716" t="s">
        <v>35</v>
      </c>
      <c r="AE208" s="368"/>
      <c r="AF208" s="368"/>
      <c r="AG208" s="368"/>
      <c r="AH208" s="368"/>
      <c r="AI208" s="717"/>
      <c r="AJ208" s="718"/>
      <c r="AK208" s="718"/>
      <c r="AL208" s="718"/>
      <c r="AM208" s="718"/>
      <c r="AN208" s="718"/>
      <c r="AO208" s="718"/>
      <c r="AP208" s="718"/>
      <c r="AQ208" s="718"/>
      <c r="AR208" s="718"/>
      <c r="AS208" s="718"/>
      <c r="AT208" s="718"/>
      <c r="AU208" s="719"/>
      <c r="AV208" s="639">
        <f>SUM(AV200:AY207)</f>
        <v>0</v>
      </c>
      <c r="AW208" s="640"/>
      <c r="AX208" s="640"/>
      <c r="AY208" s="641"/>
    </row>
    <row r="209" spans="2:51" ht="25.15" customHeight="1">
      <c r="B209" s="313"/>
      <c r="C209" s="314"/>
      <c r="D209" s="314"/>
      <c r="E209" s="314"/>
      <c r="F209" s="314"/>
      <c r="G209" s="315"/>
      <c r="H209" s="721" t="s">
        <v>1635</v>
      </c>
      <c r="I209" s="724"/>
      <c r="J209" s="724"/>
      <c r="K209" s="724"/>
      <c r="L209" s="724"/>
      <c r="M209" s="724"/>
      <c r="N209" s="724"/>
      <c r="O209" s="724"/>
      <c r="P209" s="724"/>
      <c r="Q209" s="724"/>
      <c r="R209" s="724"/>
      <c r="S209" s="724"/>
      <c r="T209" s="724"/>
      <c r="U209" s="724"/>
      <c r="V209" s="724"/>
      <c r="W209" s="724"/>
      <c r="X209" s="724"/>
      <c r="Y209" s="724"/>
      <c r="Z209" s="724"/>
      <c r="AA209" s="724"/>
      <c r="AB209" s="724"/>
      <c r="AC209" s="737"/>
      <c r="AD209" s="721" t="s">
        <v>1634</v>
      </c>
      <c r="AE209" s="724"/>
      <c r="AF209" s="724"/>
      <c r="AG209" s="724"/>
      <c r="AH209" s="724"/>
      <c r="AI209" s="724"/>
      <c r="AJ209" s="724"/>
      <c r="AK209" s="724"/>
      <c r="AL209" s="724"/>
      <c r="AM209" s="724"/>
      <c r="AN209" s="724"/>
      <c r="AO209" s="724"/>
      <c r="AP209" s="724"/>
      <c r="AQ209" s="724"/>
      <c r="AR209" s="724"/>
      <c r="AS209" s="724"/>
      <c r="AT209" s="724"/>
      <c r="AU209" s="724"/>
      <c r="AV209" s="724"/>
      <c r="AW209" s="724"/>
      <c r="AX209" s="724"/>
      <c r="AY209" s="725"/>
    </row>
    <row r="210" spans="2:51" ht="25.5" customHeight="1">
      <c r="B210" s="313"/>
      <c r="C210" s="314"/>
      <c r="D210" s="314"/>
      <c r="E210" s="314"/>
      <c r="F210" s="314"/>
      <c r="G210" s="315"/>
      <c r="H210" s="726" t="s">
        <v>60</v>
      </c>
      <c r="I210" s="519"/>
      <c r="J210" s="519"/>
      <c r="K210" s="519"/>
      <c r="L210" s="519"/>
      <c r="M210" s="329" t="s">
        <v>143</v>
      </c>
      <c r="N210" s="290"/>
      <c r="O210" s="290"/>
      <c r="P210" s="290"/>
      <c r="Q210" s="290"/>
      <c r="R210" s="290"/>
      <c r="S210" s="290"/>
      <c r="T210" s="290"/>
      <c r="U210" s="290"/>
      <c r="V210" s="290"/>
      <c r="W210" s="290"/>
      <c r="X210" s="290"/>
      <c r="Y210" s="731"/>
      <c r="Z210" s="323" t="s">
        <v>144</v>
      </c>
      <c r="AA210" s="732"/>
      <c r="AB210" s="732"/>
      <c r="AC210" s="738"/>
      <c r="AD210" s="726" t="s">
        <v>60</v>
      </c>
      <c r="AE210" s="519"/>
      <c r="AF210" s="519"/>
      <c r="AG210" s="519"/>
      <c r="AH210" s="519"/>
      <c r="AI210" s="329" t="s">
        <v>143</v>
      </c>
      <c r="AJ210" s="290"/>
      <c r="AK210" s="290"/>
      <c r="AL210" s="290"/>
      <c r="AM210" s="290"/>
      <c r="AN210" s="290"/>
      <c r="AO210" s="290"/>
      <c r="AP210" s="290"/>
      <c r="AQ210" s="290"/>
      <c r="AR210" s="290"/>
      <c r="AS210" s="290"/>
      <c r="AT210" s="290"/>
      <c r="AU210" s="731"/>
      <c r="AV210" s="323" t="s">
        <v>144</v>
      </c>
      <c r="AW210" s="732"/>
      <c r="AX210" s="732"/>
      <c r="AY210" s="733"/>
    </row>
    <row r="211" spans="2:51" ht="24.75" customHeight="1">
      <c r="B211" s="313"/>
      <c r="C211" s="314"/>
      <c r="D211" s="314"/>
      <c r="E211" s="314"/>
      <c r="F211" s="314"/>
      <c r="G211" s="315"/>
      <c r="H211" s="703"/>
      <c r="I211" s="600"/>
      <c r="J211" s="600"/>
      <c r="K211" s="600"/>
      <c r="L211" s="601"/>
      <c r="M211" s="704"/>
      <c r="N211" s="734"/>
      <c r="O211" s="734"/>
      <c r="P211" s="734"/>
      <c r="Q211" s="734"/>
      <c r="R211" s="734"/>
      <c r="S211" s="734"/>
      <c r="T211" s="734"/>
      <c r="U211" s="734"/>
      <c r="V211" s="734"/>
      <c r="W211" s="734"/>
      <c r="X211" s="734"/>
      <c r="Y211" s="735"/>
      <c r="Z211" s="694"/>
      <c r="AA211" s="695"/>
      <c r="AB211" s="695"/>
      <c r="AC211" s="739"/>
      <c r="AD211" s="703"/>
      <c r="AE211" s="600"/>
      <c r="AF211" s="600"/>
      <c r="AG211" s="600"/>
      <c r="AH211" s="601"/>
      <c r="AI211" s="704"/>
      <c r="AJ211" s="734"/>
      <c r="AK211" s="734"/>
      <c r="AL211" s="734"/>
      <c r="AM211" s="734"/>
      <c r="AN211" s="734"/>
      <c r="AO211" s="734"/>
      <c r="AP211" s="734"/>
      <c r="AQ211" s="734"/>
      <c r="AR211" s="734"/>
      <c r="AS211" s="734"/>
      <c r="AT211" s="734"/>
      <c r="AU211" s="735"/>
      <c r="AV211" s="694"/>
      <c r="AW211" s="695"/>
      <c r="AX211" s="695"/>
      <c r="AY211" s="696"/>
    </row>
    <row r="212" spans="2:51" ht="24.75" customHeight="1">
      <c r="B212" s="313"/>
      <c r="C212" s="314"/>
      <c r="D212" s="314"/>
      <c r="E212" s="314"/>
      <c r="F212" s="314"/>
      <c r="G212" s="315"/>
      <c r="H212" s="341"/>
      <c r="I212" s="342"/>
      <c r="J212" s="342"/>
      <c r="K212" s="342"/>
      <c r="L212" s="343"/>
      <c r="M212" s="346"/>
      <c r="N212" s="347"/>
      <c r="O212" s="347"/>
      <c r="P212" s="347"/>
      <c r="Q212" s="347"/>
      <c r="R212" s="347"/>
      <c r="S212" s="347"/>
      <c r="T212" s="347"/>
      <c r="U212" s="347"/>
      <c r="V212" s="347"/>
      <c r="W212" s="347"/>
      <c r="X212" s="347"/>
      <c r="Y212" s="348"/>
      <c r="Z212" s="697"/>
      <c r="AA212" s="698"/>
      <c r="AB212" s="698"/>
      <c r="AC212" s="720"/>
      <c r="AD212" s="341"/>
      <c r="AE212" s="342"/>
      <c r="AF212" s="342"/>
      <c r="AG212" s="342"/>
      <c r="AH212" s="343"/>
      <c r="AI212" s="346"/>
      <c r="AJ212" s="347"/>
      <c r="AK212" s="347"/>
      <c r="AL212" s="347"/>
      <c r="AM212" s="347"/>
      <c r="AN212" s="347"/>
      <c r="AO212" s="347"/>
      <c r="AP212" s="347"/>
      <c r="AQ212" s="347"/>
      <c r="AR212" s="347"/>
      <c r="AS212" s="347"/>
      <c r="AT212" s="347"/>
      <c r="AU212" s="348"/>
      <c r="AV212" s="697"/>
      <c r="AW212" s="698"/>
      <c r="AX212" s="698"/>
      <c r="AY212" s="699"/>
    </row>
    <row r="213" spans="2:51" ht="24.75" customHeight="1">
      <c r="B213" s="313"/>
      <c r="C213" s="314"/>
      <c r="D213" s="314"/>
      <c r="E213" s="314"/>
      <c r="F213" s="314"/>
      <c r="G213" s="315"/>
      <c r="H213" s="341"/>
      <c r="I213" s="342"/>
      <c r="J213" s="342"/>
      <c r="K213" s="342"/>
      <c r="L213" s="343"/>
      <c r="M213" s="346"/>
      <c r="N213" s="347"/>
      <c r="O213" s="347"/>
      <c r="P213" s="347"/>
      <c r="Q213" s="347"/>
      <c r="R213" s="347"/>
      <c r="S213" s="347"/>
      <c r="T213" s="347"/>
      <c r="U213" s="347"/>
      <c r="V213" s="347"/>
      <c r="W213" s="347"/>
      <c r="X213" s="347"/>
      <c r="Y213" s="348"/>
      <c r="Z213" s="697"/>
      <c r="AA213" s="698"/>
      <c r="AB213" s="698"/>
      <c r="AC213" s="720"/>
      <c r="AD213" s="341"/>
      <c r="AE213" s="342"/>
      <c r="AF213" s="342"/>
      <c r="AG213" s="342"/>
      <c r="AH213" s="343"/>
      <c r="AI213" s="346"/>
      <c r="AJ213" s="347"/>
      <c r="AK213" s="347"/>
      <c r="AL213" s="347"/>
      <c r="AM213" s="347"/>
      <c r="AN213" s="347"/>
      <c r="AO213" s="347"/>
      <c r="AP213" s="347"/>
      <c r="AQ213" s="347"/>
      <c r="AR213" s="347"/>
      <c r="AS213" s="347"/>
      <c r="AT213" s="347"/>
      <c r="AU213" s="348"/>
      <c r="AV213" s="697"/>
      <c r="AW213" s="698"/>
      <c r="AX213" s="698"/>
      <c r="AY213" s="699"/>
    </row>
    <row r="214" spans="2:51" ht="24.75" customHeight="1">
      <c r="B214" s="313"/>
      <c r="C214" s="314"/>
      <c r="D214" s="314"/>
      <c r="E214" s="314"/>
      <c r="F214" s="314"/>
      <c r="G214" s="315"/>
      <c r="H214" s="341"/>
      <c r="I214" s="342"/>
      <c r="J214" s="342"/>
      <c r="K214" s="342"/>
      <c r="L214" s="343"/>
      <c r="M214" s="346"/>
      <c r="N214" s="347"/>
      <c r="O214" s="347"/>
      <c r="P214" s="347"/>
      <c r="Q214" s="347"/>
      <c r="R214" s="347"/>
      <c r="S214" s="347"/>
      <c r="T214" s="347"/>
      <c r="U214" s="347"/>
      <c r="V214" s="347"/>
      <c r="W214" s="347"/>
      <c r="X214" s="347"/>
      <c r="Y214" s="348"/>
      <c r="Z214" s="697"/>
      <c r="AA214" s="698"/>
      <c r="AB214" s="698"/>
      <c r="AC214" s="720"/>
      <c r="AD214" s="341"/>
      <c r="AE214" s="342"/>
      <c r="AF214" s="342"/>
      <c r="AG214" s="342"/>
      <c r="AH214" s="343"/>
      <c r="AI214" s="346"/>
      <c r="AJ214" s="347"/>
      <c r="AK214" s="347"/>
      <c r="AL214" s="347"/>
      <c r="AM214" s="347"/>
      <c r="AN214" s="347"/>
      <c r="AO214" s="347"/>
      <c r="AP214" s="347"/>
      <c r="AQ214" s="347"/>
      <c r="AR214" s="347"/>
      <c r="AS214" s="347"/>
      <c r="AT214" s="347"/>
      <c r="AU214" s="348"/>
      <c r="AV214" s="697"/>
      <c r="AW214" s="698"/>
      <c r="AX214" s="698"/>
      <c r="AY214" s="699"/>
    </row>
    <row r="215" spans="2:51" ht="24.75" customHeight="1">
      <c r="B215" s="313"/>
      <c r="C215" s="314"/>
      <c r="D215" s="314"/>
      <c r="E215" s="314"/>
      <c r="F215" s="314"/>
      <c r="G215" s="315"/>
      <c r="H215" s="341"/>
      <c r="I215" s="342"/>
      <c r="J215" s="342"/>
      <c r="K215" s="342"/>
      <c r="L215" s="343"/>
      <c r="M215" s="346"/>
      <c r="N215" s="347"/>
      <c r="O215" s="347"/>
      <c r="P215" s="347"/>
      <c r="Q215" s="347"/>
      <c r="R215" s="347"/>
      <c r="S215" s="347"/>
      <c r="T215" s="347"/>
      <c r="U215" s="347"/>
      <c r="V215" s="347"/>
      <c r="W215" s="347"/>
      <c r="X215" s="347"/>
      <c r="Y215" s="348"/>
      <c r="Z215" s="697"/>
      <c r="AA215" s="698"/>
      <c r="AB215" s="698"/>
      <c r="AC215" s="698"/>
      <c r="AD215" s="341"/>
      <c r="AE215" s="342"/>
      <c r="AF215" s="342"/>
      <c r="AG215" s="342"/>
      <c r="AH215" s="343"/>
      <c r="AI215" s="346"/>
      <c r="AJ215" s="347"/>
      <c r="AK215" s="347"/>
      <c r="AL215" s="347"/>
      <c r="AM215" s="347"/>
      <c r="AN215" s="347"/>
      <c r="AO215" s="347"/>
      <c r="AP215" s="347"/>
      <c r="AQ215" s="347"/>
      <c r="AR215" s="347"/>
      <c r="AS215" s="347"/>
      <c r="AT215" s="347"/>
      <c r="AU215" s="348"/>
      <c r="AV215" s="697"/>
      <c r="AW215" s="698"/>
      <c r="AX215" s="698"/>
      <c r="AY215" s="699"/>
    </row>
    <row r="216" spans="2:51" ht="24.75" customHeight="1">
      <c r="B216" s="313"/>
      <c r="C216" s="314"/>
      <c r="D216" s="314"/>
      <c r="E216" s="314"/>
      <c r="F216" s="314"/>
      <c r="G216" s="315"/>
      <c r="H216" s="341"/>
      <c r="I216" s="342"/>
      <c r="J216" s="342"/>
      <c r="K216" s="342"/>
      <c r="L216" s="343"/>
      <c r="M216" s="346"/>
      <c r="N216" s="347"/>
      <c r="O216" s="347"/>
      <c r="P216" s="347"/>
      <c r="Q216" s="347"/>
      <c r="R216" s="347"/>
      <c r="S216" s="347"/>
      <c r="T216" s="347"/>
      <c r="U216" s="347"/>
      <c r="V216" s="347"/>
      <c r="W216" s="347"/>
      <c r="X216" s="347"/>
      <c r="Y216" s="348"/>
      <c r="Z216" s="697"/>
      <c r="AA216" s="698"/>
      <c r="AB216" s="698"/>
      <c r="AC216" s="698"/>
      <c r="AD216" s="341"/>
      <c r="AE216" s="342"/>
      <c r="AF216" s="342"/>
      <c r="AG216" s="342"/>
      <c r="AH216" s="343"/>
      <c r="AI216" s="346"/>
      <c r="AJ216" s="347"/>
      <c r="AK216" s="347"/>
      <c r="AL216" s="347"/>
      <c r="AM216" s="347"/>
      <c r="AN216" s="347"/>
      <c r="AO216" s="347"/>
      <c r="AP216" s="347"/>
      <c r="AQ216" s="347"/>
      <c r="AR216" s="347"/>
      <c r="AS216" s="347"/>
      <c r="AT216" s="347"/>
      <c r="AU216" s="348"/>
      <c r="AV216" s="697"/>
      <c r="AW216" s="698"/>
      <c r="AX216" s="698"/>
      <c r="AY216" s="699"/>
    </row>
    <row r="217" spans="2:51" ht="24.75" customHeight="1">
      <c r="B217" s="313"/>
      <c r="C217" s="314"/>
      <c r="D217" s="314"/>
      <c r="E217" s="314"/>
      <c r="F217" s="314"/>
      <c r="G217" s="315"/>
      <c r="H217" s="341"/>
      <c r="I217" s="342"/>
      <c r="J217" s="342"/>
      <c r="K217" s="342"/>
      <c r="L217" s="343"/>
      <c r="M217" s="346"/>
      <c r="N217" s="347"/>
      <c r="O217" s="347"/>
      <c r="P217" s="347"/>
      <c r="Q217" s="347"/>
      <c r="R217" s="347"/>
      <c r="S217" s="347"/>
      <c r="T217" s="347"/>
      <c r="U217" s="347"/>
      <c r="V217" s="347"/>
      <c r="W217" s="347"/>
      <c r="X217" s="347"/>
      <c r="Y217" s="348"/>
      <c r="Z217" s="697"/>
      <c r="AA217" s="698"/>
      <c r="AB217" s="698"/>
      <c r="AC217" s="698"/>
      <c r="AD217" s="341"/>
      <c r="AE217" s="342"/>
      <c r="AF217" s="342"/>
      <c r="AG217" s="342"/>
      <c r="AH217" s="343"/>
      <c r="AI217" s="346"/>
      <c r="AJ217" s="347"/>
      <c r="AK217" s="347"/>
      <c r="AL217" s="347"/>
      <c r="AM217" s="347"/>
      <c r="AN217" s="347"/>
      <c r="AO217" s="347"/>
      <c r="AP217" s="347"/>
      <c r="AQ217" s="347"/>
      <c r="AR217" s="347"/>
      <c r="AS217" s="347"/>
      <c r="AT217" s="347"/>
      <c r="AU217" s="348"/>
      <c r="AV217" s="697"/>
      <c r="AW217" s="698"/>
      <c r="AX217" s="698"/>
      <c r="AY217" s="699"/>
    </row>
    <row r="218" spans="2:51" ht="24.75" customHeight="1">
      <c r="B218" s="313"/>
      <c r="C218" s="314"/>
      <c r="D218" s="314"/>
      <c r="E218" s="314"/>
      <c r="F218" s="314"/>
      <c r="G218" s="315"/>
      <c r="H218" s="642"/>
      <c r="I218" s="595"/>
      <c r="J218" s="595"/>
      <c r="K218" s="595"/>
      <c r="L218" s="596"/>
      <c r="M218" s="643"/>
      <c r="N218" s="644"/>
      <c r="O218" s="644"/>
      <c r="P218" s="644"/>
      <c r="Q218" s="644"/>
      <c r="R218" s="644"/>
      <c r="S218" s="644"/>
      <c r="T218" s="644"/>
      <c r="U218" s="644"/>
      <c r="V218" s="644"/>
      <c r="W218" s="644"/>
      <c r="X218" s="644"/>
      <c r="Y218" s="645"/>
      <c r="Z218" s="646"/>
      <c r="AA218" s="647"/>
      <c r="AB218" s="647"/>
      <c r="AC218" s="647"/>
      <c r="AD218" s="642"/>
      <c r="AE218" s="595"/>
      <c r="AF218" s="595"/>
      <c r="AG218" s="595"/>
      <c r="AH218" s="596"/>
      <c r="AI218" s="643"/>
      <c r="AJ218" s="644"/>
      <c r="AK218" s="644"/>
      <c r="AL218" s="644"/>
      <c r="AM218" s="644"/>
      <c r="AN218" s="644"/>
      <c r="AO218" s="644"/>
      <c r="AP218" s="644"/>
      <c r="AQ218" s="644"/>
      <c r="AR218" s="644"/>
      <c r="AS218" s="644"/>
      <c r="AT218" s="644"/>
      <c r="AU218" s="645"/>
      <c r="AV218" s="646"/>
      <c r="AW218" s="647"/>
      <c r="AX218" s="647"/>
      <c r="AY218" s="648"/>
    </row>
    <row r="219" spans="2:51" ht="24.75" customHeight="1">
      <c r="B219" s="313"/>
      <c r="C219" s="314"/>
      <c r="D219" s="314"/>
      <c r="E219" s="314"/>
      <c r="F219" s="314"/>
      <c r="G219" s="315"/>
      <c r="H219" s="716" t="s">
        <v>35</v>
      </c>
      <c r="I219" s="368"/>
      <c r="J219" s="368"/>
      <c r="K219" s="368"/>
      <c r="L219" s="368"/>
      <c r="M219" s="717"/>
      <c r="N219" s="718"/>
      <c r="O219" s="718"/>
      <c r="P219" s="718"/>
      <c r="Q219" s="718"/>
      <c r="R219" s="718"/>
      <c r="S219" s="718"/>
      <c r="T219" s="718"/>
      <c r="U219" s="718"/>
      <c r="V219" s="718"/>
      <c r="W219" s="718"/>
      <c r="X219" s="718"/>
      <c r="Y219" s="719"/>
      <c r="Z219" s="639">
        <f>SUM(Z211:AC218)</f>
        <v>0</v>
      </c>
      <c r="AA219" s="640"/>
      <c r="AB219" s="640"/>
      <c r="AC219" s="736"/>
      <c r="AD219" s="716" t="s">
        <v>35</v>
      </c>
      <c r="AE219" s="368"/>
      <c r="AF219" s="368"/>
      <c r="AG219" s="368"/>
      <c r="AH219" s="368"/>
      <c r="AI219" s="717"/>
      <c r="AJ219" s="718"/>
      <c r="AK219" s="718"/>
      <c r="AL219" s="718"/>
      <c r="AM219" s="718"/>
      <c r="AN219" s="718"/>
      <c r="AO219" s="718"/>
      <c r="AP219" s="718"/>
      <c r="AQ219" s="718"/>
      <c r="AR219" s="718"/>
      <c r="AS219" s="718"/>
      <c r="AT219" s="718"/>
      <c r="AU219" s="719"/>
      <c r="AV219" s="639">
        <f>SUM(AV211:AY218)</f>
        <v>0</v>
      </c>
      <c r="AW219" s="640"/>
      <c r="AX219" s="640"/>
      <c r="AY219" s="641"/>
    </row>
    <row r="220" spans="2:51" ht="24.75" customHeight="1">
      <c r="B220" s="313"/>
      <c r="C220" s="314"/>
      <c r="D220" s="314"/>
      <c r="E220" s="314"/>
      <c r="F220" s="314"/>
      <c r="G220" s="315"/>
      <c r="H220" s="721" t="s">
        <v>1633</v>
      </c>
      <c r="I220" s="724"/>
      <c r="J220" s="724"/>
      <c r="K220" s="724"/>
      <c r="L220" s="724"/>
      <c r="M220" s="724"/>
      <c r="N220" s="724"/>
      <c r="O220" s="724"/>
      <c r="P220" s="724"/>
      <c r="Q220" s="724"/>
      <c r="R220" s="724"/>
      <c r="S220" s="724"/>
      <c r="T220" s="724"/>
      <c r="U220" s="724"/>
      <c r="V220" s="724"/>
      <c r="W220" s="724"/>
      <c r="X220" s="724"/>
      <c r="Y220" s="724"/>
      <c r="Z220" s="724"/>
      <c r="AA220" s="724"/>
      <c r="AB220" s="724"/>
      <c r="AC220" s="737"/>
      <c r="AD220" s="721" t="s">
        <v>1632</v>
      </c>
      <c r="AE220" s="724"/>
      <c r="AF220" s="724"/>
      <c r="AG220" s="724"/>
      <c r="AH220" s="724"/>
      <c r="AI220" s="724"/>
      <c r="AJ220" s="724"/>
      <c r="AK220" s="724"/>
      <c r="AL220" s="724"/>
      <c r="AM220" s="724"/>
      <c r="AN220" s="724"/>
      <c r="AO220" s="724"/>
      <c r="AP220" s="724"/>
      <c r="AQ220" s="724"/>
      <c r="AR220" s="724"/>
      <c r="AS220" s="724"/>
      <c r="AT220" s="724"/>
      <c r="AU220" s="724"/>
      <c r="AV220" s="724"/>
      <c r="AW220" s="724"/>
      <c r="AX220" s="724"/>
      <c r="AY220" s="725"/>
    </row>
    <row r="221" spans="2:51" ht="24.75" customHeight="1">
      <c r="B221" s="313"/>
      <c r="C221" s="314"/>
      <c r="D221" s="314"/>
      <c r="E221" s="314"/>
      <c r="F221" s="314"/>
      <c r="G221" s="315"/>
      <c r="H221" s="726" t="s">
        <v>60</v>
      </c>
      <c r="I221" s="519"/>
      <c r="J221" s="519"/>
      <c r="K221" s="519"/>
      <c r="L221" s="519"/>
      <c r="M221" s="329" t="s">
        <v>143</v>
      </c>
      <c r="N221" s="290"/>
      <c r="O221" s="290"/>
      <c r="P221" s="290"/>
      <c r="Q221" s="290"/>
      <c r="R221" s="290"/>
      <c r="S221" s="290"/>
      <c r="T221" s="290"/>
      <c r="U221" s="290"/>
      <c r="V221" s="290"/>
      <c r="W221" s="290"/>
      <c r="X221" s="290"/>
      <c r="Y221" s="731"/>
      <c r="Z221" s="323" t="s">
        <v>144</v>
      </c>
      <c r="AA221" s="732"/>
      <c r="AB221" s="732"/>
      <c r="AC221" s="738"/>
      <c r="AD221" s="726" t="s">
        <v>60</v>
      </c>
      <c r="AE221" s="519"/>
      <c r="AF221" s="519"/>
      <c r="AG221" s="519"/>
      <c r="AH221" s="519"/>
      <c r="AI221" s="329" t="s">
        <v>143</v>
      </c>
      <c r="AJ221" s="290"/>
      <c r="AK221" s="290"/>
      <c r="AL221" s="290"/>
      <c r="AM221" s="290"/>
      <c r="AN221" s="290"/>
      <c r="AO221" s="290"/>
      <c r="AP221" s="290"/>
      <c r="AQ221" s="290"/>
      <c r="AR221" s="290"/>
      <c r="AS221" s="290"/>
      <c r="AT221" s="290"/>
      <c r="AU221" s="731"/>
      <c r="AV221" s="323" t="s">
        <v>144</v>
      </c>
      <c r="AW221" s="732"/>
      <c r="AX221" s="732"/>
      <c r="AY221" s="733"/>
    </row>
    <row r="222" spans="2:51" ht="24.75" customHeight="1">
      <c r="B222" s="313"/>
      <c r="C222" s="314"/>
      <c r="D222" s="314"/>
      <c r="E222" s="314"/>
      <c r="F222" s="314"/>
      <c r="G222" s="315"/>
      <c r="H222" s="703"/>
      <c r="I222" s="600"/>
      <c r="J222" s="600"/>
      <c r="K222" s="600"/>
      <c r="L222" s="601"/>
      <c r="M222" s="704"/>
      <c r="N222" s="734"/>
      <c r="O222" s="734"/>
      <c r="P222" s="734"/>
      <c r="Q222" s="734"/>
      <c r="R222" s="734"/>
      <c r="S222" s="734"/>
      <c r="T222" s="734"/>
      <c r="U222" s="734"/>
      <c r="V222" s="734"/>
      <c r="W222" s="734"/>
      <c r="X222" s="734"/>
      <c r="Y222" s="735"/>
      <c r="Z222" s="694"/>
      <c r="AA222" s="695"/>
      <c r="AB222" s="695"/>
      <c r="AC222" s="739"/>
      <c r="AD222" s="703"/>
      <c r="AE222" s="600"/>
      <c r="AF222" s="600"/>
      <c r="AG222" s="600"/>
      <c r="AH222" s="601"/>
      <c r="AI222" s="704"/>
      <c r="AJ222" s="734"/>
      <c r="AK222" s="734"/>
      <c r="AL222" s="734"/>
      <c r="AM222" s="734"/>
      <c r="AN222" s="734"/>
      <c r="AO222" s="734"/>
      <c r="AP222" s="734"/>
      <c r="AQ222" s="734"/>
      <c r="AR222" s="734"/>
      <c r="AS222" s="734"/>
      <c r="AT222" s="734"/>
      <c r="AU222" s="735"/>
      <c r="AV222" s="694"/>
      <c r="AW222" s="695"/>
      <c r="AX222" s="695"/>
      <c r="AY222" s="696"/>
    </row>
    <row r="223" spans="2:51" ht="24.75" customHeight="1">
      <c r="B223" s="313"/>
      <c r="C223" s="314"/>
      <c r="D223" s="314"/>
      <c r="E223" s="314"/>
      <c r="F223" s="314"/>
      <c r="G223" s="315"/>
      <c r="H223" s="341"/>
      <c r="I223" s="342"/>
      <c r="J223" s="342"/>
      <c r="K223" s="342"/>
      <c r="L223" s="343"/>
      <c r="M223" s="346"/>
      <c r="N223" s="347"/>
      <c r="O223" s="347"/>
      <c r="P223" s="347"/>
      <c r="Q223" s="347"/>
      <c r="R223" s="347"/>
      <c r="S223" s="347"/>
      <c r="T223" s="347"/>
      <c r="U223" s="347"/>
      <c r="V223" s="347"/>
      <c r="W223" s="347"/>
      <c r="X223" s="347"/>
      <c r="Y223" s="348"/>
      <c r="Z223" s="697"/>
      <c r="AA223" s="698"/>
      <c r="AB223" s="698"/>
      <c r="AC223" s="720"/>
      <c r="AD223" s="341"/>
      <c r="AE223" s="342"/>
      <c r="AF223" s="342"/>
      <c r="AG223" s="342"/>
      <c r="AH223" s="343"/>
      <c r="AI223" s="346"/>
      <c r="AJ223" s="347"/>
      <c r="AK223" s="347"/>
      <c r="AL223" s="347"/>
      <c r="AM223" s="347"/>
      <c r="AN223" s="347"/>
      <c r="AO223" s="347"/>
      <c r="AP223" s="347"/>
      <c r="AQ223" s="347"/>
      <c r="AR223" s="347"/>
      <c r="AS223" s="347"/>
      <c r="AT223" s="347"/>
      <c r="AU223" s="348"/>
      <c r="AV223" s="697"/>
      <c r="AW223" s="698"/>
      <c r="AX223" s="698"/>
      <c r="AY223" s="699"/>
    </row>
    <row r="224" spans="2:51" ht="24.75" customHeight="1">
      <c r="B224" s="313"/>
      <c r="C224" s="314"/>
      <c r="D224" s="314"/>
      <c r="E224" s="314"/>
      <c r="F224" s="314"/>
      <c r="G224" s="315"/>
      <c r="H224" s="341"/>
      <c r="I224" s="342"/>
      <c r="J224" s="342"/>
      <c r="K224" s="342"/>
      <c r="L224" s="343"/>
      <c r="M224" s="346"/>
      <c r="N224" s="347"/>
      <c r="O224" s="347"/>
      <c r="P224" s="347"/>
      <c r="Q224" s="347"/>
      <c r="R224" s="347"/>
      <c r="S224" s="347"/>
      <c r="T224" s="347"/>
      <c r="U224" s="347"/>
      <c r="V224" s="347"/>
      <c r="W224" s="347"/>
      <c r="X224" s="347"/>
      <c r="Y224" s="348"/>
      <c r="Z224" s="697"/>
      <c r="AA224" s="698"/>
      <c r="AB224" s="698"/>
      <c r="AC224" s="720"/>
      <c r="AD224" s="341"/>
      <c r="AE224" s="342"/>
      <c r="AF224" s="342"/>
      <c r="AG224" s="342"/>
      <c r="AH224" s="343"/>
      <c r="AI224" s="346"/>
      <c r="AJ224" s="347"/>
      <c r="AK224" s="347"/>
      <c r="AL224" s="347"/>
      <c r="AM224" s="347"/>
      <c r="AN224" s="347"/>
      <c r="AO224" s="347"/>
      <c r="AP224" s="347"/>
      <c r="AQ224" s="347"/>
      <c r="AR224" s="347"/>
      <c r="AS224" s="347"/>
      <c r="AT224" s="347"/>
      <c r="AU224" s="348"/>
      <c r="AV224" s="697"/>
      <c r="AW224" s="698"/>
      <c r="AX224" s="698"/>
      <c r="AY224" s="699"/>
    </row>
    <row r="225" spans="2:51" ht="24.75" customHeight="1">
      <c r="B225" s="313"/>
      <c r="C225" s="314"/>
      <c r="D225" s="314"/>
      <c r="E225" s="314"/>
      <c r="F225" s="314"/>
      <c r="G225" s="315"/>
      <c r="H225" s="341"/>
      <c r="I225" s="342"/>
      <c r="J225" s="342"/>
      <c r="K225" s="342"/>
      <c r="L225" s="343"/>
      <c r="M225" s="346"/>
      <c r="N225" s="347"/>
      <c r="O225" s="347"/>
      <c r="P225" s="347"/>
      <c r="Q225" s="347"/>
      <c r="R225" s="347"/>
      <c r="S225" s="347"/>
      <c r="T225" s="347"/>
      <c r="U225" s="347"/>
      <c r="V225" s="347"/>
      <c r="W225" s="347"/>
      <c r="X225" s="347"/>
      <c r="Y225" s="348"/>
      <c r="Z225" s="697"/>
      <c r="AA225" s="698"/>
      <c r="AB225" s="698"/>
      <c r="AC225" s="720"/>
      <c r="AD225" s="341"/>
      <c r="AE225" s="342"/>
      <c r="AF225" s="342"/>
      <c r="AG225" s="342"/>
      <c r="AH225" s="343"/>
      <c r="AI225" s="346"/>
      <c r="AJ225" s="347"/>
      <c r="AK225" s="347"/>
      <c r="AL225" s="347"/>
      <c r="AM225" s="347"/>
      <c r="AN225" s="347"/>
      <c r="AO225" s="347"/>
      <c r="AP225" s="347"/>
      <c r="AQ225" s="347"/>
      <c r="AR225" s="347"/>
      <c r="AS225" s="347"/>
      <c r="AT225" s="347"/>
      <c r="AU225" s="348"/>
      <c r="AV225" s="697"/>
      <c r="AW225" s="698"/>
      <c r="AX225" s="698"/>
      <c r="AY225" s="699"/>
    </row>
    <row r="226" spans="2:51" ht="24.75" customHeight="1">
      <c r="B226" s="313"/>
      <c r="C226" s="314"/>
      <c r="D226" s="314"/>
      <c r="E226" s="314"/>
      <c r="F226" s="314"/>
      <c r="G226" s="315"/>
      <c r="H226" s="341"/>
      <c r="I226" s="342"/>
      <c r="J226" s="342"/>
      <c r="K226" s="342"/>
      <c r="L226" s="343"/>
      <c r="M226" s="346"/>
      <c r="N226" s="347"/>
      <c r="O226" s="347"/>
      <c r="P226" s="347"/>
      <c r="Q226" s="347"/>
      <c r="R226" s="347"/>
      <c r="S226" s="347"/>
      <c r="T226" s="347"/>
      <c r="U226" s="347"/>
      <c r="V226" s="347"/>
      <c r="W226" s="347"/>
      <c r="X226" s="347"/>
      <c r="Y226" s="348"/>
      <c r="Z226" s="697"/>
      <c r="AA226" s="698"/>
      <c r="AB226" s="698"/>
      <c r="AC226" s="698"/>
      <c r="AD226" s="341"/>
      <c r="AE226" s="342"/>
      <c r="AF226" s="342"/>
      <c r="AG226" s="342"/>
      <c r="AH226" s="343"/>
      <c r="AI226" s="346"/>
      <c r="AJ226" s="347"/>
      <c r="AK226" s="347"/>
      <c r="AL226" s="347"/>
      <c r="AM226" s="347"/>
      <c r="AN226" s="347"/>
      <c r="AO226" s="347"/>
      <c r="AP226" s="347"/>
      <c r="AQ226" s="347"/>
      <c r="AR226" s="347"/>
      <c r="AS226" s="347"/>
      <c r="AT226" s="347"/>
      <c r="AU226" s="348"/>
      <c r="AV226" s="697"/>
      <c r="AW226" s="698"/>
      <c r="AX226" s="698"/>
      <c r="AY226" s="699"/>
    </row>
    <row r="227" spans="2:51" ht="24.75" customHeight="1">
      <c r="B227" s="313"/>
      <c r="C227" s="314"/>
      <c r="D227" s="314"/>
      <c r="E227" s="314"/>
      <c r="F227" s="314"/>
      <c r="G227" s="315"/>
      <c r="H227" s="341"/>
      <c r="I227" s="342"/>
      <c r="J227" s="342"/>
      <c r="K227" s="342"/>
      <c r="L227" s="343"/>
      <c r="M227" s="346"/>
      <c r="N227" s="347"/>
      <c r="O227" s="347"/>
      <c r="P227" s="347"/>
      <c r="Q227" s="347"/>
      <c r="R227" s="347"/>
      <c r="S227" s="347"/>
      <c r="T227" s="347"/>
      <c r="U227" s="347"/>
      <c r="V227" s="347"/>
      <c r="W227" s="347"/>
      <c r="X227" s="347"/>
      <c r="Y227" s="348"/>
      <c r="Z227" s="697"/>
      <c r="AA227" s="698"/>
      <c r="AB227" s="698"/>
      <c r="AC227" s="698"/>
      <c r="AD227" s="341"/>
      <c r="AE227" s="342"/>
      <c r="AF227" s="342"/>
      <c r="AG227" s="342"/>
      <c r="AH227" s="343"/>
      <c r="AI227" s="346"/>
      <c r="AJ227" s="347"/>
      <c r="AK227" s="347"/>
      <c r="AL227" s="347"/>
      <c r="AM227" s="347"/>
      <c r="AN227" s="347"/>
      <c r="AO227" s="347"/>
      <c r="AP227" s="347"/>
      <c r="AQ227" s="347"/>
      <c r="AR227" s="347"/>
      <c r="AS227" s="347"/>
      <c r="AT227" s="347"/>
      <c r="AU227" s="348"/>
      <c r="AV227" s="697"/>
      <c r="AW227" s="698"/>
      <c r="AX227" s="698"/>
      <c r="AY227" s="699"/>
    </row>
    <row r="228" spans="2:51" ht="24.75" customHeight="1">
      <c r="B228" s="313"/>
      <c r="C228" s="314"/>
      <c r="D228" s="314"/>
      <c r="E228" s="314"/>
      <c r="F228" s="314"/>
      <c r="G228" s="315"/>
      <c r="H228" s="341"/>
      <c r="I228" s="342"/>
      <c r="J228" s="342"/>
      <c r="K228" s="342"/>
      <c r="L228" s="343"/>
      <c r="M228" s="346"/>
      <c r="N228" s="347"/>
      <c r="O228" s="347"/>
      <c r="P228" s="347"/>
      <c r="Q228" s="347"/>
      <c r="R228" s="347"/>
      <c r="S228" s="347"/>
      <c r="T228" s="347"/>
      <c r="U228" s="347"/>
      <c r="V228" s="347"/>
      <c r="W228" s="347"/>
      <c r="X228" s="347"/>
      <c r="Y228" s="348"/>
      <c r="Z228" s="697"/>
      <c r="AA228" s="698"/>
      <c r="AB228" s="698"/>
      <c r="AC228" s="698"/>
      <c r="AD228" s="341"/>
      <c r="AE228" s="342"/>
      <c r="AF228" s="342"/>
      <c r="AG228" s="342"/>
      <c r="AH228" s="343"/>
      <c r="AI228" s="346"/>
      <c r="AJ228" s="347"/>
      <c r="AK228" s="347"/>
      <c r="AL228" s="347"/>
      <c r="AM228" s="347"/>
      <c r="AN228" s="347"/>
      <c r="AO228" s="347"/>
      <c r="AP228" s="347"/>
      <c r="AQ228" s="347"/>
      <c r="AR228" s="347"/>
      <c r="AS228" s="347"/>
      <c r="AT228" s="347"/>
      <c r="AU228" s="348"/>
      <c r="AV228" s="697"/>
      <c r="AW228" s="698"/>
      <c r="AX228" s="698"/>
      <c r="AY228" s="699"/>
    </row>
    <row r="229" spans="2:51" ht="24.75" customHeight="1">
      <c r="B229" s="313"/>
      <c r="C229" s="314"/>
      <c r="D229" s="314"/>
      <c r="E229" s="314"/>
      <c r="F229" s="314"/>
      <c r="G229" s="315"/>
      <c r="H229" s="642"/>
      <c r="I229" s="595"/>
      <c r="J229" s="595"/>
      <c r="K229" s="595"/>
      <c r="L229" s="596"/>
      <c r="M229" s="643"/>
      <c r="N229" s="644"/>
      <c r="O229" s="644"/>
      <c r="P229" s="644"/>
      <c r="Q229" s="644"/>
      <c r="R229" s="644"/>
      <c r="S229" s="644"/>
      <c r="T229" s="644"/>
      <c r="U229" s="644"/>
      <c r="V229" s="644"/>
      <c r="W229" s="644"/>
      <c r="X229" s="644"/>
      <c r="Y229" s="645"/>
      <c r="Z229" s="646"/>
      <c r="AA229" s="647"/>
      <c r="AB229" s="647"/>
      <c r="AC229" s="647"/>
      <c r="AD229" s="642"/>
      <c r="AE229" s="595"/>
      <c r="AF229" s="595"/>
      <c r="AG229" s="595"/>
      <c r="AH229" s="596"/>
      <c r="AI229" s="643"/>
      <c r="AJ229" s="644"/>
      <c r="AK229" s="644"/>
      <c r="AL229" s="644"/>
      <c r="AM229" s="644"/>
      <c r="AN229" s="644"/>
      <c r="AO229" s="644"/>
      <c r="AP229" s="644"/>
      <c r="AQ229" s="644"/>
      <c r="AR229" s="644"/>
      <c r="AS229" s="644"/>
      <c r="AT229" s="644"/>
      <c r="AU229" s="645"/>
      <c r="AV229" s="646"/>
      <c r="AW229" s="647"/>
      <c r="AX229" s="647"/>
      <c r="AY229" s="648"/>
    </row>
    <row r="230" spans="2:51" ht="24.75" customHeight="1">
      <c r="B230" s="313"/>
      <c r="C230" s="314"/>
      <c r="D230" s="314"/>
      <c r="E230" s="314"/>
      <c r="F230" s="314"/>
      <c r="G230" s="315"/>
      <c r="H230" s="716" t="s">
        <v>35</v>
      </c>
      <c r="I230" s="368"/>
      <c r="J230" s="368"/>
      <c r="K230" s="368"/>
      <c r="L230" s="368"/>
      <c r="M230" s="717"/>
      <c r="N230" s="718"/>
      <c r="O230" s="718"/>
      <c r="P230" s="718"/>
      <c r="Q230" s="718"/>
      <c r="R230" s="718"/>
      <c r="S230" s="718"/>
      <c r="T230" s="718"/>
      <c r="U230" s="718"/>
      <c r="V230" s="718"/>
      <c r="W230" s="718"/>
      <c r="X230" s="718"/>
      <c r="Y230" s="719"/>
      <c r="Z230" s="639">
        <f>SUM(Z222:AC229)</f>
        <v>0</v>
      </c>
      <c r="AA230" s="640"/>
      <c r="AB230" s="640"/>
      <c r="AC230" s="736"/>
      <c r="AD230" s="716" t="s">
        <v>35</v>
      </c>
      <c r="AE230" s="368"/>
      <c r="AF230" s="368"/>
      <c r="AG230" s="368"/>
      <c r="AH230" s="368"/>
      <c r="AI230" s="717"/>
      <c r="AJ230" s="718"/>
      <c r="AK230" s="718"/>
      <c r="AL230" s="718"/>
      <c r="AM230" s="718"/>
      <c r="AN230" s="718"/>
      <c r="AO230" s="718"/>
      <c r="AP230" s="718"/>
      <c r="AQ230" s="718"/>
      <c r="AR230" s="718"/>
      <c r="AS230" s="718"/>
      <c r="AT230" s="718"/>
      <c r="AU230" s="719"/>
      <c r="AV230" s="639">
        <f>SUM(AV222:AY229)</f>
        <v>0</v>
      </c>
      <c r="AW230" s="640"/>
      <c r="AX230" s="640"/>
      <c r="AY230" s="641"/>
    </row>
    <row r="231" spans="2:51" ht="24.75" customHeight="1">
      <c r="B231" s="313"/>
      <c r="C231" s="314"/>
      <c r="D231" s="314"/>
      <c r="E231" s="314"/>
      <c r="F231" s="314"/>
      <c r="G231" s="315"/>
      <c r="H231" s="721" t="s">
        <v>1631</v>
      </c>
      <c r="I231" s="724"/>
      <c r="J231" s="724"/>
      <c r="K231" s="724"/>
      <c r="L231" s="724"/>
      <c r="M231" s="724"/>
      <c r="N231" s="724"/>
      <c r="O231" s="724"/>
      <c r="P231" s="724"/>
      <c r="Q231" s="724"/>
      <c r="R231" s="724"/>
      <c r="S231" s="724"/>
      <c r="T231" s="724"/>
      <c r="U231" s="724"/>
      <c r="V231" s="724"/>
      <c r="W231" s="724"/>
      <c r="X231" s="724"/>
      <c r="Y231" s="724"/>
      <c r="Z231" s="724"/>
      <c r="AA231" s="724"/>
      <c r="AB231" s="724"/>
      <c r="AC231" s="737"/>
      <c r="AD231" s="721" t="s">
        <v>1641</v>
      </c>
      <c r="AE231" s="724"/>
      <c r="AF231" s="724"/>
      <c r="AG231" s="724"/>
      <c r="AH231" s="724"/>
      <c r="AI231" s="724"/>
      <c r="AJ231" s="724"/>
      <c r="AK231" s="724"/>
      <c r="AL231" s="724"/>
      <c r="AM231" s="724"/>
      <c r="AN231" s="724"/>
      <c r="AO231" s="724"/>
      <c r="AP231" s="724"/>
      <c r="AQ231" s="724"/>
      <c r="AR231" s="724"/>
      <c r="AS231" s="724"/>
      <c r="AT231" s="724"/>
      <c r="AU231" s="724"/>
      <c r="AV231" s="724"/>
      <c r="AW231" s="724"/>
      <c r="AX231" s="724"/>
      <c r="AY231" s="725"/>
    </row>
    <row r="232" spans="2:51" ht="24.75" customHeight="1">
      <c r="B232" s="313"/>
      <c r="C232" s="314"/>
      <c r="D232" s="314"/>
      <c r="E232" s="314"/>
      <c r="F232" s="314"/>
      <c r="G232" s="315"/>
      <c r="H232" s="726" t="s">
        <v>60</v>
      </c>
      <c r="I232" s="519"/>
      <c r="J232" s="519"/>
      <c r="K232" s="519"/>
      <c r="L232" s="519"/>
      <c r="M232" s="329" t="s">
        <v>143</v>
      </c>
      <c r="N232" s="290"/>
      <c r="O232" s="290"/>
      <c r="P232" s="290"/>
      <c r="Q232" s="290"/>
      <c r="R232" s="290"/>
      <c r="S232" s="290"/>
      <c r="T232" s="290"/>
      <c r="U232" s="290"/>
      <c r="V232" s="290"/>
      <c r="W232" s="290"/>
      <c r="X232" s="290"/>
      <c r="Y232" s="731"/>
      <c r="Z232" s="323" t="s">
        <v>144</v>
      </c>
      <c r="AA232" s="732"/>
      <c r="AB232" s="732"/>
      <c r="AC232" s="738"/>
      <c r="AD232" s="726" t="s">
        <v>60</v>
      </c>
      <c r="AE232" s="519"/>
      <c r="AF232" s="519"/>
      <c r="AG232" s="519"/>
      <c r="AH232" s="519"/>
      <c r="AI232" s="329" t="s">
        <v>143</v>
      </c>
      <c r="AJ232" s="290"/>
      <c r="AK232" s="290"/>
      <c r="AL232" s="290"/>
      <c r="AM232" s="290"/>
      <c r="AN232" s="290"/>
      <c r="AO232" s="290"/>
      <c r="AP232" s="290"/>
      <c r="AQ232" s="290"/>
      <c r="AR232" s="290"/>
      <c r="AS232" s="290"/>
      <c r="AT232" s="290"/>
      <c r="AU232" s="731"/>
      <c r="AV232" s="323" t="s">
        <v>144</v>
      </c>
      <c r="AW232" s="732"/>
      <c r="AX232" s="732"/>
      <c r="AY232" s="733"/>
    </row>
    <row r="233" spans="2:51" ht="24.75" customHeight="1">
      <c r="B233" s="313"/>
      <c r="C233" s="314"/>
      <c r="D233" s="314"/>
      <c r="E233" s="314"/>
      <c r="F233" s="314"/>
      <c r="G233" s="315"/>
      <c r="H233" s="703"/>
      <c r="I233" s="600"/>
      <c r="J233" s="600"/>
      <c r="K233" s="600"/>
      <c r="L233" s="601"/>
      <c r="M233" s="704"/>
      <c r="N233" s="734"/>
      <c r="O233" s="734"/>
      <c r="P233" s="734"/>
      <c r="Q233" s="734"/>
      <c r="R233" s="734"/>
      <c r="S233" s="734"/>
      <c r="T233" s="734"/>
      <c r="U233" s="734"/>
      <c r="V233" s="734"/>
      <c r="W233" s="734"/>
      <c r="X233" s="734"/>
      <c r="Y233" s="735"/>
      <c r="Z233" s="694"/>
      <c r="AA233" s="695"/>
      <c r="AB233" s="695"/>
      <c r="AC233" s="739"/>
      <c r="AD233" s="703"/>
      <c r="AE233" s="600"/>
      <c r="AF233" s="600"/>
      <c r="AG233" s="600"/>
      <c r="AH233" s="601"/>
      <c r="AI233" s="704"/>
      <c r="AJ233" s="734"/>
      <c r="AK233" s="734"/>
      <c r="AL233" s="734"/>
      <c r="AM233" s="734"/>
      <c r="AN233" s="734"/>
      <c r="AO233" s="734"/>
      <c r="AP233" s="734"/>
      <c r="AQ233" s="734"/>
      <c r="AR233" s="734"/>
      <c r="AS233" s="734"/>
      <c r="AT233" s="734"/>
      <c r="AU233" s="735"/>
      <c r="AV233" s="694"/>
      <c r="AW233" s="695"/>
      <c r="AX233" s="695"/>
      <c r="AY233" s="696"/>
    </row>
    <row r="234" spans="2:51" ht="24.75" customHeight="1">
      <c r="B234" s="313"/>
      <c r="C234" s="314"/>
      <c r="D234" s="314"/>
      <c r="E234" s="314"/>
      <c r="F234" s="314"/>
      <c r="G234" s="315"/>
      <c r="H234" s="341"/>
      <c r="I234" s="342"/>
      <c r="J234" s="342"/>
      <c r="K234" s="342"/>
      <c r="L234" s="343"/>
      <c r="M234" s="346"/>
      <c r="N234" s="347"/>
      <c r="O234" s="347"/>
      <c r="P234" s="347"/>
      <c r="Q234" s="347"/>
      <c r="R234" s="347"/>
      <c r="S234" s="347"/>
      <c r="T234" s="347"/>
      <c r="U234" s="347"/>
      <c r="V234" s="347"/>
      <c r="W234" s="347"/>
      <c r="X234" s="347"/>
      <c r="Y234" s="348"/>
      <c r="Z234" s="697"/>
      <c r="AA234" s="698"/>
      <c r="AB234" s="698"/>
      <c r="AC234" s="720"/>
      <c r="AD234" s="341"/>
      <c r="AE234" s="342"/>
      <c r="AF234" s="342"/>
      <c r="AG234" s="342"/>
      <c r="AH234" s="343"/>
      <c r="AI234" s="346"/>
      <c r="AJ234" s="347"/>
      <c r="AK234" s="347"/>
      <c r="AL234" s="347"/>
      <c r="AM234" s="347"/>
      <c r="AN234" s="347"/>
      <c r="AO234" s="347"/>
      <c r="AP234" s="347"/>
      <c r="AQ234" s="347"/>
      <c r="AR234" s="347"/>
      <c r="AS234" s="347"/>
      <c r="AT234" s="347"/>
      <c r="AU234" s="348"/>
      <c r="AV234" s="697"/>
      <c r="AW234" s="698"/>
      <c r="AX234" s="698"/>
      <c r="AY234" s="699"/>
    </row>
    <row r="235" spans="2:51" ht="24.75" customHeight="1">
      <c r="B235" s="313"/>
      <c r="C235" s="314"/>
      <c r="D235" s="314"/>
      <c r="E235" s="314"/>
      <c r="F235" s="314"/>
      <c r="G235" s="315"/>
      <c r="H235" s="341"/>
      <c r="I235" s="342"/>
      <c r="J235" s="342"/>
      <c r="K235" s="342"/>
      <c r="L235" s="343"/>
      <c r="M235" s="346"/>
      <c r="N235" s="347"/>
      <c r="O235" s="347"/>
      <c r="P235" s="347"/>
      <c r="Q235" s="347"/>
      <c r="R235" s="347"/>
      <c r="S235" s="347"/>
      <c r="T235" s="347"/>
      <c r="U235" s="347"/>
      <c r="V235" s="347"/>
      <c r="W235" s="347"/>
      <c r="X235" s="347"/>
      <c r="Y235" s="348"/>
      <c r="Z235" s="697"/>
      <c r="AA235" s="698"/>
      <c r="AB235" s="698"/>
      <c r="AC235" s="720"/>
      <c r="AD235" s="341"/>
      <c r="AE235" s="342"/>
      <c r="AF235" s="342"/>
      <c r="AG235" s="342"/>
      <c r="AH235" s="343"/>
      <c r="AI235" s="346"/>
      <c r="AJ235" s="347"/>
      <c r="AK235" s="347"/>
      <c r="AL235" s="347"/>
      <c r="AM235" s="347"/>
      <c r="AN235" s="347"/>
      <c r="AO235" s="347"/>
      <c r="AP235" s="347"/>
      <c r="AQ235" s="347"/>
      <c r="AR235" s="347"/>
      <c r="AS235" s="347"/>
      <c r="AT235" s="347"/>
      <c r="AU235" s="348"/>
      <c r="AV235" s="697"/>
      <c r="AW235" s="698"/>
      <c r="AX235" s="698"/>
      <c r="AY235" s="699"/>
    </row>
    <row r="236" spans="2:51" ht="24.75" customHeight="1">
      <c r="B236" s="313"/>
      <c r="C236" s="314"/>
      <c r="D236" s="314"/>
      <c r="E236" s="314"/>
      <c r="F236" s="314"/>
      <c r="G236" s="315"/>
      <c r="H236" s="341"/>
      <c r="I236" s="342"/>
      <c r="J236" s="342"/>
      <c r="K236" s="342"/>
      <c r="L236" s="343"/>
      <c r="M236" s="346"/>
      <c r="N236" s="347"/>
      <c r="O236" s="347"/>
      <c r="P236" s="347"/>
      <c r="Q236" s="347"/>
      <c r="R236" s="347"/>
      <c r="S236" s="347"/>
      <c r="T236" s="347"/>
      <c r="U236" s="347"/>
      <c r="V236" s="347"/>
      <c r="W236" s="347"/>
      <c r="X236" s="347"/>
      <c r="Y236" s="348"/>
      <c r="Z236" s="697"/>
      <c r="AA236" s="698"/>
      <c r="AB236" s="698"/>
      <c r="AC236" s="720"/>
      <c r="AD236" s="341"/>
      <c r="AE236" s="342"/>
      <c r="AF236" s="342"/>
      <c r="AG236" s="342"/>
      <c r="AH236" s="343"/>
      <c r="AI236" s="346"/>
      <c r="AJ236" s="347"/>
      <c r="AK236" s="347"/>
      <c r="AL236" s="347"/>
      <c r="AM236" s="347"/>
      <c r="AN236" s="347"/>
      <c r="AO236" s="347"/>
      <c r="AP236" s="347"/>
      <c r="AQ236" s="347"/>
      <c r="AR236" s="347"/>
      <c r="AS236" s="347"/>
      <c r="AT236" s="347"/>
      <c r="AU236" s="348"/>
      <c r="AV236" s="697"/>
      <c r="AW236" s="698"/>
      <c r="AX236" s="698"/>
      <c r="AY236" s="699"/>
    </row>
    <row r="237" spans="2:51" ht="24.75" customHeight="1">
      <c r="B237" s="313"/>
      <c r="C237" s="314"/>
      <c r="D237" s="314"/>
      <c r="E237" s="314"/>
      <c r="F237" s="314"/>
      <c r="G237" s="315"/>
      <c r="H237" s="341"/>
      <c r="I237" s="342"/>
      <c r="J237" s="342"/>
      <c r="K237" s="342"/>
      <c r="L237" s="343"/>
      <c r="M237" s="346"/>
      <c r="N237" s="347"/>
      <c r="O237" s="347"/>
      <c r="P237" s="347"/>
      <c r="Q237" s="347"/>
      <c r="R237" s="347"/>
      <c r="S237" s="347"/>
      <c r="T237" s="347"/>
      <c r="U237" s="347"/>
      <c r="V237" s="347"/>
      <c r="W237" s="347"/>
      <c r="X237" s="347"/>
      <c r="Y237" s="348"/>
      <c r="Z237" s="697"/>
      <c r="AA237" s="698"/>
      <c r="AB237" s="698"/>
      <c r="AC237" s="698"/>
      <c r="AD237" s="341"/>
      <c r="AE237" s="342"/>
      <c r="AF237" s="342"/>
      <c r="AG237" s="342"/>
      <c r="AH237" s="343"/>
      <c r="AI237" s="346"/>
      <c r="AJ237" s="347"/>
      <c r="AK237" s="347"/>
      <c r="AL237" s="347"/>
      <c r="AM237" s="347"/>
      <c r="AN237" s="347"/>
      <c r="AO237" s="347"/>
      <c r="AP237" s="347"/>
      <c r="AQ237" s="347"/>
      <c r="AR237" s="347"/>
      <c r="AS237" s="347"/>
      <c r="AT237" s="347"/>
      <c r="AU237" s="348"/>
      <c r="AV237" s="697"/>
      <c r="AW237" s="698"/>
      <c r="AX237" s="698"/>
      <c r="AY237" s="699"/>
    </row>
    <row r="238" spans="2:51" ht="24.75" customHeight="1">
      <c r="B238" s="313"/>
      <c r="C238" s="314"/>
      <c r="D238" s="314"/>
      <c r="E238" s="314"/>
      <c r="F238" s="314"/>
      <c r="G238" s="315"/>
      <c r="H238" s="341"/>
      <c r="I238" s="342"/>
      <c r="J238" s="342"/>
      <c r="K238" s="342"/>
      <c r="L238" s="343"/>
      <c r="M238" s="346"/>
      <c r="N238" s="347"/>
      <c r="O238" s="347"/>
      <c r="P238" s="347"/>
      <c r="Q238" s="347"/>
      <c r="R238" s="347"/>
      <c r="S238" s="347"/>
      <c r="T238" s="347"/>
      <c r="U238" s="347"/>
      <c r="V238" s="347"/>
      <c r="W238" s="347"/>
      <c r="X238" s="347"/>
      <c r="Y238" s="348"/>
      <c r="Z238" s="697"/>
      <c r="AA238" s="698"/>
      <c r="AB238" s="698"/>
      <c r="AC238" s="698"/>
      <c r="AD238" s="341"/>
      <c r="AE238" s="342"/>
      <c r="AF238" s="342"/>
      <c r="AG238" s="342"/>
      <c r="AH238" s="343"/>
      <c r="AI238" s="346"/>
      <c r="AJ238" s="347"/>
      <c r="AK238" s="347"/>
      <c r="AL238" s="347"/>
      <c r="AM238" s="347"/>
      <c r="AN238" s="347"/>
      <c r="AO238" s="347"/>
      <c r="AP238" s="347"/>
      <c r="AQ238" s="347"/>
      <c r="AR238" s="347"/>
      <c r="AS238" s="347"/>
      <c r="AT238" s="347"/>
      <c r="AU238" s="348"/>
      <c r="AV238" s="697"/>
      <c r="AW238" s="698"/>
      <c r="AX238" s="698"/>
      <c r="AY238" s="699"/>
    </row>
    <row r="239" spans="2:51" ht="24.75" customHeight="1">
      <c r="B239" s="313"/>
      <c r="C239" s="314"/>
      <c r="D239" s="314"/>
      <c r="E239" s="314"/>
      <c r="F239" s="314"/>
      <c r="G239" s="315"/>
      <c r="H239" s="341"/>
      <c r="I239" s="342"/>
      <c r="J239" s="342"/>
      <c r="K239" s="342"/>
      <c r="L239" s="343"/>
      <c r="M239" s="346"/>
      <c r="N239" s="347"/>
      <c r="O239" s="347"/>
      <c r="P239" s="347"/>
      <c r="Q239" s="347"/>
      <c r="R239" s="347"/>
      <c r="S239" s="347"/>
      <c r="T239" s="347"/>
      <c r="U239" s="347"/>
      <c r="V239" s="347"/>
      <c r="W239" s="347"/>
      <c r="X239" s="347"/>
      <c r="Y239" s="348"/>
      <c r="Z239" s="697"/>
      <c r="AA239" s="698"/>
      <c r="AB239" s="698"/>
      <c r="AC239" s="698"/>
      <c r="AD239" s="341"/>
      <c r="AE239" s="342"/>
      <c r="AF239" s="342"/>
      <c r="AG239" s="342"/>
      <c r="AH239" s="343"/>
      <c r="AI239" s="346"/>
      <c r="AJ239" s="347"/>
      <c r="AK239" s="347"/>
      <c r="AL239" s="347"/>
      <c r="AM239" s="347"/>
      <c r="AN239" s="347"/>
      <c r="AO239" s="347"/>
      <c r="AP239" s="347"/>
      <c r="AQ239" s="347"/>
      <c r="AR239" s="347"/>
      <c r="AS239" s="347"/>
      <c r="AT239" s="347"/>
      <c r="AU239" s="348"/>
      <c r="AV239" s="697"/>
      <c r="AW239" s="698"/>
      <c r="AX239" s="698"/>
      <c r="AY239" s="699"/>
    </row>
    <row r="240" spans="2:51" ht="24.75" customHeight="1">
      <c r="B240" s="313"/>
      <c r="C240" s="314"/>
      <c r="D240" s="314"/>
      <c r="E240" s="314"/>
      <c r="F240" s="314"/>
      <c r="G240" s="315"/>
      <c r="H240" s="642"/>
      <c r="I240" s="595"/>
      <c r="J240" s="595"/>
      <c r="K240" s="595"/>
      <c r="L240" s="596"/>
      <c r="M240" s="643"/>
      <c r="N240" s="644"/>
      <c r="O240" s="644"/>
      <c r="P240" s="644"/>
      <c r="Q240" s="644"/>
      <c r="R240" s="644"/>
      <c r="S240" s="644"/>
      <c r="T240" s="644"/>
      <c r="U240" s="644"/>
      <c r="V240" s="644"/>
      <c r="W240" s="644"/>
      <c r="X240" s="644"/>
      <c r="Y240" s="645"/>
      <c r="Z240" s="646"/>
      <c r="AA240" s="647"/>
      <c r="AB240" s="647"/>
      <c r="AC240" s="647"/>
      <c r="AD240" s="642"/>
      <c r="AE240" s="595"/>
      <c r="AF240" s="595"/>
      <c r="AG240" s="595"/>
      <c r="AH240" s="596"/>
      <c r="AI240" s="643"/>
      <c r="AJ240" s="644"/>
      <c r="AK240" s="644"/>
      <c r="AL240" s="644"/>
      <c r="AM240" s="644"/>
      <c r="AN240" s="644"/>
      <c r="AO240" s="644"/>
      <c r="AP240" s="644"/>
      <c r="AQ240" s="644"/>
      <c r="AR240" s="644"/>
      <c r="AS240" s="644"/>
      <c r="AT240" s="644"/>
      <c r="AU240" s="645"/>
      <c r="AV240" s="646"/>
      <c r="AW240" s="647"/>
      <c r="AX240" s="647"/>
      <c r="AY240" s="648"/>
    </row>
    <row r="241" spans="2:51" ht="24.75" customHeight="1" thickBot="1">
      <c r="B241" s="316"/>
      <c r="C241" s="317"/>
      <c r="D241" s="317"/>
      <c r="E241" s="317"/>
      <c r="F241" s="317"/>
      <c r="G241" s="318"/>
      <c r="H241" s="740" t="s">
        <v>35</v>
      </c>
      <c r="I241" s="741"/>
      <c r="J241" s="741"/>
      <c r="K241" s="741"/>
      <c r="L241" s="741"/>
      <c r="M241" s="742"/>
      <c r="N241" s="743"/>
      <c r="O241" s="743"/>
      <c r="P241" s="743"/>
      <c r="Q241" s="743"/>
      <c r="R241" s="743"/>
      <c r="S241" s="743"/>
      <c r="T241" s="743"/>
      <c r="U241" s="743"/>
      <c r="V241" s="743"/>
      <c r="W241" s="743"/>
      <c r="X241" s="743"/>
      <c r="Y241" s="744"/>
      <c r="Z241" s="745">
        <f>SUM(Z233:AC240)</f>
        <v>0</v>
      </c>
      <c r="AA241" s="746"/>
      <c r="AB241" s="746"/>
      <c r="AC241" s="747"/>
      <c r="AD241" s="740" t="s">
        <v>35</v>
      </c>
      <c r="AE241" s="741"/>
      <c r="AF241" s="741"/>
      <c r="AG241" s="741"/>
      <c r="AH241" s="741"/>
      <c r="AI241" s="742"/>
      <c r="AJ241" s="743"/>
      <c r="AK241" s="743"/>
      <c r="AL241" s="743"/>
      <c r="AM241" s="743"/>
      <c r="AN241" s="743"/>
      <c r="AO241" s="743"/>
      <c r="AP241" s="743"/>
      <c r="AQ241" s="743"/>
      <c r="AR241" s="743"/>
      <c r="AS241" s="743"/>
      <c r="AT241" s="743"/>
      <c r="AU241" s="744"/>
      <c r="AV241" s="745">
        <f>SUM(AV233:AY240)</f>
        <v>0</v>
      </c>
      <c r="AW241" s="746"/>
      <c r="AX241" s="746"/>
      <c r="AY241" s="748"/>
    </row>
    <row r="243" spans="2:51" ht="23.25" customHeight="1">
      <c r="B243" s="53" t="s">
        <v>121</v>
      </c>
      <c r="C243" s="53"/>
      <c r="D243" s="53"/>
      <c r="E243" s="225"/>
      <c r="F243" s="225"/>
      <c r="G243" s="308" t="s">
        <v>895</v>
      </c>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c r="AJ243" s="308"/>
      <c r="AK243" s="308"/>
      <c r="AL243" s="308"/>
      <c r="AM243" s="308"/>
      <c r="AN243" s="308"/>
      <c r="AO243" s="308"/>
      <c r="AP243" s="308"/>
      <c r="AQ243" s="308"/>
      <c r="AR243" s="308"/>
      <c r="AS243" s="308"/>
      <c r="AT243" s="308"/>
      <c r="AU243" s="308"/>
      <c r="AV243" s="308"/>
      <c r="AW243" s="308"/>
      <c r="AX243" s="308"/>
      <c r="AY243" s="225"/>
    </row>
    <row r="244" spans="2:51" ht="14.25">
      <c r="C244" s="55" t="s">
        <v>1629</v>
      </c>
    </row>
    <row r="245" spans="2:51">
      <c r="C245" s="227" t="s">
        <v>1628</v>
      </c>
    </row>
    <row r="246" spans="2:51" ht="34.5" customHeight="1">
      <c r="B246" s="264"/>
      <c r="C246" s="264"/>
      <c r="D246" s="269" t="s">
        <v>1627</v>
      </c>
      <c r="E246" s="269"/>
      <c r="F246" s="269"/>
      <c r="G246" s="269"/>
      <c r="H246" s="269"/>
      <c r="I246" s="269"/>
      <c r="J246" s="269"/>
      <c r="K246" s="269"/>
      <c r="L246" s="269"/>
      <c r="M246" s="269"/>
      <c r="N246" s="269" t="s">
        <v>1626</v>
      </c>
      <c r="O246" s="269"/>
      <c r="P246" s="269"/>
      <c r="Q246" s="269"/>
      <c r="R246" s="269"/>
      <c r="S246" s="269"/>
      <c r="T246" s="269"/>
      <c r="U246" s="269"/>
      <c r="V246" s="269"/>
      <c r="W246" s="269"/>
      <c r="X246" s="269"/>
      <c r="Y246" s="269"/>
      <c r="Z246" s="269"/>
      <c r="AA246" s="269"/>
      <c r="AB246" s="269"/>
      <c r="AC246" s="269"/>
      <c r="AD246" s="269"/>
      <c r="AE246" s="269"/>
      <c r="AF246" s="269"/>
      <c r="AG246" s="269"/>
      <c r="AH246" s="269"/>
      <c r="AI246" s="269"/>
      <c r="AJ246" s="269"/>
      <c r="AK246" s="269"/>
      <c r="AL246" s="297" t="s">
        <v>1625</v>
      </c>
      <c r="AM246" s="269"/>
      <c r="AN246" s="269"/>
      <c r="AO246" s="269"/>
      <c r="AP246" s="269"/>
      <c r="AQ246" s="269"/>
      <c r="AR246" s="269" t="s">
        <v>160</v>
      </c>
      <c r="AS246" s="269"/>
      <c r="AT246" s="269"/>
      <c r="AU246" s="269"/>
      <c r="AV246" s="269" t="s">
        <v>161</v>
      </c>
      <c r="AW246" s="269"/>
      <c r="AX246" s="269"/>
    </row>
    <row r="247" spans="2:51" ht="24" customHeight="1">
      <c r="B247" s="264">
        <v>1</v>
      </c>
      <c r="C247" s="264">
        <v>1</v>
      </c>
      <c r="D247" s="1525" t="s">
        <v>894</v>
      </c>
      <c r="E247" s="1526"/>
      <c r="F247" s="1526"/>
      <c r="G247" s="1526"/>
      <c r="H247" s="1526"/>
      <c r="I247" s="1526"/>
      <c r="J247" s="1526"/>
      <c r="K247" s="1526"/>
      <c r="L247" s="1526"/>
      <c r="M247" s="1527"/>
      <c r="N247" s="263" t="s">
        <v>868</v>
      </c>
      <c r="O247" s="1515"/>
      <c r="P247" s="1515"/>
      <c r="Q247" s="1515"/>
      <c r="R247" s="1515"/>
      <c r="S247" s="1515"/>
      <c r="T247" s="1515"/>
      <c r="U247" s="1515"/>
      <c r="V247" s="1515"/>
      <c r="W247" s="1515"/>
      <c r="X247" s="1515"/>
      <c r="Y247" s="1515"/>
      <c r="Z247" s="1515"/>
      <c r="AA247" s="1515"/>
      <c r="AB247" s="1515"/>
      <c r="AC247" s="1515"/>
      <c r="AD247" s="1515"/>
      <c r="AE247" s="1515"/>
      <c r="AF247" s="1515"/>
      <c r="AG247" s="1515"/>
      <c r="AH247" s="1515"/>
      <c r="AI247" s="1515"/>
      <c r="AJ247" s="1515"/>
      <c r="AK247" s="1515"/>
      <c r="AL247" s="1516">
        <v>2</v>
      </c>
      <c r="AM247" s="1515"/>
      <c r="AN247" s="1515"/>
      <c r="AO247" s="1515"/>
      <c r="AP247" s="1515"/>
      <c r="AQ247" s="1515"/>
      <c r="AR247" s="266"/>
      <c r="AS247" s="266"/>
      <c r="AT247" s="266"/>
      <c r="AU247" s="266"/>
      <c r="AV247" s="266"/>
      <c r="AW247" s="266"/>
      <c r="AX247" s="266"/>
    </row>
    <row r="248" spans="2:51" ht="24" customHeight="1">
      <c r="B248" s="264">
        <v>2</v>
      </c>
      <c r="C248" s="264">
        <v>1</v>
      </c>
      <c r="D248" s="749"/>
      <c r="E248" s="750"/>
      <c r="F248" s="750"/>
      <c r="G248" s="750"/>
      <c r="H248" s="750"/>
      <c r="I248" s="750"/>
      <c r="J248" s="750"/>
      <c r="K248" s="750"/>
      <c r="L248" s="750"/>
      <c r="M248" s="751"/>
      <c r="N248" s="1528"/>
      <c r="O248" s="1517"/>
      <c r="P248" s="1517"/>
      <c r="Q248" s="1517"/>
      <c r="R248" s="1517"/>
      <c r="S248" s="1517"/>
      <c r="T248" s="1517"/>
      <c r="U248" s="1517"/>
      <c r="V248" s="1517"/>
      <c r="W248" s="1517"/>
      <c r="X248" s="1517"/>
      <c r="Y248" s="1517"/>
      <c r="Z248" s="1517"/>
      <c r="AA248" s="1517"/>
      <c r="AB248" s="1517"/>
      <c r="AC248" s="1517"/>
      <c r="AD248" s="1517"/>
      <c r="AE248" s="1517"/>
      <c r="AF248" s="1517"/>
      <c r="AG248" s="1517"/>
      <c r="AH248" s="1517"/>
      <c r="AI248" s="1517"/>
      <c r="AJ248" s="1517"/>
      <c r="AK248" s="1518"/>
      <c r="AL248" s="1519"/>
      <c r="AM248" s="1520"/>
      <c r="AN248" s="1520"/>
      <c r="AO248" s="1520"/>
      <c r="AP248" s="1520"/>
      <c r="AQ248" s="1521"/>
      <c r="AR248" s="266"/>
      <c r="AS248" s="266"/>
      <c r="AT248" s="266"/>
      <c r="AU248" s="266"/>
      <c r="AV248" s="266"/>
      <c r="AW248" s="266"/>
      <c r="AX248" s="266"/>
    </row>
    <row r="249" spans="2:51" ht="24" customHeight="1">
      <c r="B249" s="264">
        <v>3</v>
      </c>
      <c r="C249" s="264">
        <v>1</v>
      </c>
      <c r="D249" s="749"/>
      <c r="E249" s="750"/>
      <c r="F249" s="750"/>
      <c r="G249" s="750"/>
      <c r="H249" s="750"/>
      <c r="I249" s="750"/>
      <c r="J249" s="750"/>
      <c r="K249" s="750"/>
      <c r="L249" s="750"/>
      <c r="M249" s="751"/>
      <c r="N249" s="1528"/>
      <c r="O249" s="1517"/>
      <c r="P249" s="1517"/>
      <c r="Q249" s="1517"/>
      <c r="R249" s="1517"/>
      <c r="S249" s="1517"/>
      <c r="T249" s="1517"/>
      <c r="U249" s="1517"/>
      <c r="V249" s="1517"/>
      <c r="W249" s="1517"/>
      <c r="X249" s="1517"/>
      <c r="Y249" s="1517"/>
      <c r="Z249" s="1517"/>
      <c r="AA249" s="1517"/>
      <c r="AB249" s="1517"/>
      <c r="AC249" s="1517"/>
      <c r="AD249" s="1517"/>
      <c r="AE249" s="1517"/>
      <c r="AF249" s="1517"/>
      <c r="AG249" s="1517"/>
      <c r="AH249" s="1517"/>
      <c r="AI249" s="1517"/>
      <c r="AJ249" s="1517"/>
      <c r="AK249" s="1518"/>
      <c r="AL249" s="1519"/>
      <c r="AM249" s="1520"/>
      <c r="AN249" s="1520"/>
      <c r="AO249" s="1520"/>
      <c r="AP249" s="1520"/>
      <c r="AQ249" s="1521"/>
      <c r="AR249" s="266"/>
      <c r="AS249" s="266"/>
      <c r="AT249" s="266"/>
      <c r="AU249" s="266"/>
      <c r="AV249" s="266"/>
      <c r="AW249" s="266"/>
      <c r="AX249" s="266"/>
    </row>
    <row r="250" spans="2:51" ht="24" customHeight="1">
      <c r="B250" s="264">
        <v>4</v>
      </c>
      <c r="C250" s="264">
        <v>1</v>
      </c>
      <c r="D250" s="1528"/>
      <c r="E250" s="1517"/>
      <c r="F250" s="1517"/>
      <c r="G250" s="1517"/>
      <c r="H250" s="1517"/>
      <c r="I250" s="1517"/>
      <c r="J250" s="1517"/>
      <c r="K250" s="1517"/>
      <c r="L250" s="1517"/>
      <c r="M250" s="1518"/>
      <c r="N250" s="1528"/>
      <c r="O250" s="1517"/>
      <c r="P250" s="1517"/>
      <c r="Q250" s="1517"/>
      <c r="R250" s="1517"/>
      <c r="S250" s="1517"/>
      <c r="T250" s="1517"/>
      <c r="U250" s="1517"/>
      <c r="V250" s="1517"/>
      <c r="W250" s="1517"/>
      <c r="X250" s="1517"/>
      <c r="Y250" s="1517"/>
      <c r="Z250" s="1517"/>
      <c r="AA250" s="1517"/>
      <c r="AB250" s="1517"/>
      <c r="AC250" s="1517"/>
      <c r="AD250" s="1517"/>
      <c r="AE250" s="1517"/>
      <c r="AF250" s="1517"/>
      <c r="AG250" s="1517"/>
      <c r="AH250" s="1517"/>
      <c r="AI250" s="1517"/>
      <c r="AJ250" s="1517"/>
      <c r="AK250" s="1518"/>
      <c r="AL250" s="1519"/>
      <c r="AM250" s="1520"/>
      <c r="AN250" s="1520"/>
      <c r="AO250" s="1520"/>
      <c r="AP250" s="1520"/>
      <c r="AQ250" s="1521"/>
      <c r="AR250" s="266"/>
      <c r="AS250" s="266"/>
      <c r="AT250" s="266"/>
      <c r="AU250" s="266"/>
      <c r="AV250" s="266"/>
      <c r="AW250" s="266"/>
      <c r="AX250" s="266"/>
    </row>
    <row r="251" spans="2:51" ht="24" customHeight="1">
      <c r="B251" s="264">
        <v>5</v>
      </c>
      <c r="C251" s="264">
        <v>1</v>
      </c>
      <c r="D251" s="758"/>
      <c r="E251" s="662"/>
      <c r="F251" s="662"/>
      <c r="G251" s="662"/>
      <c r="H251" s="662"/>
      <c r="I251" s="662"/>
      <c r="J251" s="662"/>
      <c r="K251" s="662"/>
      <c r="L251" s="662"/>
      <c r="M251" s="759"/>
      <c r="N251" s="1528"/>
      <c r="O251" s="1517"/>
      <c r="P251" s="1517"/>
      <c r="Q251" s="1517"/>
      <c r="R251" s="1517"/>
      <c r="S251" s="1517"/>
      <c r="T251" s="1517"/>
      <c r="U251" s="1517"/>
      <c r="V251" s="1517"/>
      <c r="W251" s="1517"/>
      <c r="X251" s="1517"/>
      <c r="Y251" s="1517"/>
      <c r="Z251" s="1517"/>
      <c r="AA251" s="1517"/>
      <c r="AB251" s="1517"/>
      <c r="AC251" s="1517"/>
      <c r="AD251" s="1517"/>
      <c r="AE251" s="1517"/>
      <c r="AF251" s="1517"/>
      <c r="AG251" s="1517"/>
      <c r="AH251" s="1517"/>
      <c r="AI251" s="1517"/>
      <c r="AJ251" s="1517"/>
      <c r="AK251" s="1518"/>
      <c r="AL251" s="436"/>
      <c r="AM251" s="437"/>
      <c r="AN251" s="437"/>
      <c r="AO251" s="437"/>
      <c r="AP251" s="437"/>
      <c r="AQ251" s="761"/>
      <c r="AR251" s="266"/>
      <c r="AS251" s="266"/>
      <c r="AT251" s="266"/>
      <c r="AU251" s="266"/>
      <c r="AV251" s="266"/>
      <c r="AW251" s="266"/>
      <c r="AX251" s="266"/>
    </row>
    <row r="252" spans="2:51" ht="24" customHeight="1">
      <c r="B252" s="264">
        <v>6</v>
      </c>
      <c r="C252" s="264">
        <v>1</v>
      </c>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7"/>
      <c r="AM252" s="266"/>
      <c r="AN252" s="266"/>
      <c r="AO252" s="266"/>
      <c r="AP252" s="266"/>
      <c r="AQ252" s="266"/>
      <c r="AR252" s="266"/>
      <c r="AS252" s="266"/>
      <c r="AT252" s="266"/>
      <c r="AU252" s="266"/>
      <c r="AV252" s="266"/>
      <c r="AW252" s="266"/>
      <c r="AX252" s="266"/>
    </row>
    <row r="253" spans="2:51" ht="24" customHeight="1">
      <c r="B253" s="264">
        <v>7</v>
      </c>
      <c r="C253" s="264">
        <v>1</v>
      </c>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7"/>
      <c r="AM253" s="266"/>
      <c r="AN253" s="266"/>
      <c r="AO253" s="266"/>
      <c r="AP253" s="266"/>
      <c r="AQ253" s="266"/>
      <c r="AR253" s="266"/>
      <c r="AS253" s="266"/>
      <c r="AT253" s="266"/>
      <c r="AU253" s="266"/>
      <c r="AV253" s="266"/>
      <c r="AW253" s="266"/>
      <c r="AX253" s="266"/>
    </row>
    <row r="254" spans="2:51" ht="24" customHeight="1">
      <c r="B254" s="264">
        <v>8</v>
      </c>
      <c r="C254" s="264">
        <v>1</v>
      </c>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7"/>
      <c r="AM254" s="266"/>
      <c r="AN254" s="266"/>
      <c r="AO254" s="266"/>
      <c r="AP254" s="266"/>
      <c r="AQ254" s="266"/>
      <c r="AR254" s="266"/>
      <c r="AS254" s="266"/>
      <c r="AT254" s="266"/>
      <c r="AU254" s="266"/>
      <c r="AV254" s="266"/>
      <c r="AW254" s="266"/>
      <c r="AX254" s="266"/>
    </row>
    <row r="255" spans="2:51" ht="24" customHeight="1">
      <c r="B255" s="264">
        <v>9</v>
      </c>
      <c r="C255" s="264">
        <v>1</v>
      </c>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7"/>
      <c r="AM255" s="266"/>
      <c r="AN255" s="266"/>
      <c r="AO255" s="266"/>
      <c r="AP255" s="266"/>
      <c r="AQ255" s="266"/>
      <c r="AR255" s="266"/>
      <c r="AS255" s="266"/>
      <c r="AT255" s="266"/>
      <c r="AU255" s="266"/>
      <c r="AV255" s="266"/>
      <c r="AW255" s="266"/>
      <c r="AX255" s="266"/>
    </row>
    <row r="256" spans="2:51" ht="24" customHeight="1">
      <c r="B256" s="264">
        <v>10</v>
      </c>
      <c r="C256" s="264">
        <v>1</v>
      </c>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7"/>
      <c r="AM256" s="266"/>
      <c r="AN256" s="266"/>
      <c r="AO256" s="266"/>
      <c r="AP256" s="266"/>
      <c r="AQ256" s="266"/>
      <c r="AR256" s="266"/>
      <c r="AS256" s="266"/>
      <c r="AT256" s="266"/>
      <c r="AU256" s="266"/>
      <c r="AV256" s="266"/>
      <c r="AW256" s="266"/>
      <c r="AX256" s="266"/>
    </row>
    <row r="258" spans="2:51" ht="23.25" hidden="1" customHeight="1">
      <c r="B258" s="227" t="s">
        <v>165</v>
      </c>
    </row>
    <row r="259" spans="2:51" ht="36" hidden="1" customHeight="1">
      <c r="B259" s="269" t="s">
        <v>166</v>
      </c>
      <c r="C259" s="269"/>
      <c r="D259" s="269"/>
      <c r="E259" s="269"/>
      <c r="F259" s="269"/>
      <c r="G259" s="269"/>
      <c r="H259" s="269"/>
      <c r="I259" s="469"/>
      <c r="J259" s="469"/>
      <c r="K259" s="469"/>
      <c r="L259" s="469"/>
      <c r="M259" s="469"/>
      <c r="N259" s="469"/>
      <c r="O259" s="469"/>
      <c r="P259" s="469"/>
      <c r="Q259" s="469"/>
      <c r="R259" s="469"/>
      <c r="S259" s="469"/>
      <c r="T259" s="469"/>
      <c r="U259" s="469"/>
      <c r="V259" s="469"/>
      <c r="W259" s="469"/>
      <c r="X259" s="469"/>
      <c r="Y259" s="469"/>
    </row>
    <row r="260" spans="2:51" ht="36" hidden="1" customHeight="1">
      <c r="B260" s="760" t="s">
        <v>167</v>
      </c>
      <c r="C260" s="756"/>
      <c r="D260" s="756"/>
      <c r="E260" s="756"/>
      <c r="F260" s="756"/>
      <c r="G260" s="756"/>
      <c r="H260" s="757"/>
      <c r="I260" s="382" t="s">
        <v>1624</v>
      </c>
      <c r="J260" s="368"/>
      <c r="K260" s="368"/>
      <c r="L260" s="368"/>
      <c r="M260" s="381"/>
      <c r="N260" s="755" t="s">
        <v>169</v>
      </c>
      <c r="O260" s="756"/>
      <c r="P260" s="756"/>
      <c r="Q260" s="756"/>
      <c r="R260" s="756"/>
      <c r="S260" s="756"/>
      <c r="T260" s="757"/>
      <c r="U260" s="382" t="s">
        <v>1624</v>
      </c>
      <c r="V260" s="368"/>
      <c r="W260" s="368"/>
      <c r="X260" s="368"/>
      <c r="Y260" s="381"/>
      <c r="Z260" s="755" t="s">
        <v>170</v>
      </c>
      <c r="AA260" s="756"/>
      <c r="AB260" s="756"/>
      <c r="AC260" s="756"/>
      <c r="AD260" s="756"/>
      <c r="AE260" s="756"/>
      <c r="AF260" s="757"/>
      <c r="AG260" s="382" t="s">
        <v>1624</v>
      </c>
      <c r="AH260" s="368"/>
      <c r="AI260" s="368"/>
      <c r="AJ260" s="368"/>
      <c r="AK260" s="381"/>
      <c r="AL260" s="755" t="s">
        <v>171</v>
      </c>
      <c r="AM260" s="756"/>
      <c r="AN260" s="756"/>
      <c r="AO260" s="756"/>
      <c r="AP260" s="756"/>
      <c r="AQ260" s="756"/>
      <c r="AR260" s="757"/>
      <c r="AS260" s="382" t="s">
        <v>1624</v>
      </c>
      <c r="AT260" s="368"/>
      <c r="AU260" s="368"/>
      <c r="AV260" s="368"/>
      <c r="AW260" s="381"/>
    </row>
    <row r="261" spans="2:51" ht="36" hidden="1" customHeight="1">
      <c r="B261" s="755" t="s">
        <v>172</v>
      </c>
      <c r="C261" s="756"/>
      <c r="D261" s="756"/>
      <c r="E261" s="756"/>
      <c r="F261" s="756"/>
      <c r="G261" s="756"/>
      <c r="H261" s="757"/>
      <c r="I261" s="758"/>
      <c r="J261" s="662"/>
      <c r="K261" s="662"/>
      <c r="L261" s="662"/>
      <c r="M261" s="759"/>
      <c r="N261" s="755" t="s">
        <v>173</v>
      </c>
      <c r="O261" s="756"/>
      <c r="P261" s="756"/>
      <c r="Q261" s="756"/>
      <c r="R261" s="756"/>
      <c r="S261" s="756"/>
      <c r="T261" s="757"/>
      <c r="U261" s="758"/>
      <c r="V261" s="662"/>
      <c r="W261" s="662"/>
      <c r="X261" s="662"/>
      <c r="Y261" s="759"/>
      <c r="Z261" s="755" t="s">
        <v>174</v>
      </c>
      <c r="AA261" s="756"/>
      <c r="AB261" s="756"/>
      <c r="AC261" s="756"/>
      <c r="AD261" s="756"/>
      <c r="AE261" s="756"/>
      <c r="AF261" s="757"/>
      <c r="AG261" s="758"/>
      <c r="AH261" s="662"/>
      <c r="AI261" s="662"/>
      <c r="AJ261" s="662"/>
      <c r="AK261" s="759"/>
      <c r="AL261" s="760" t="s">
        <v>175</v>
      </c>
      <c r="AM261" s="756"/>
      <c r="AN261" s="756"/>
      <c r="AO261" s="756"/>
      <c r="AP261" s="756"/>
      <c r="AQ261" s="756"/>
      <c r="AR261" s="757"/>
      <c r="AS261" s="758"/>
      <c r="AT261" s="662"/>
      <c r="AU261" s="662"/>
      <c r="AV261" s="662"/>
      <c r="AW261" s="759"/>
    </row>
    <row r="263" spans="2:51" ht="21.75" customHeight="1" thickBot="1">
      <c r="AK263" s="271"/>
      <c r="AL263" s="271"/>
      <c r="AM263" s="271"/>
      <c r="AN263" s="271"/>
      <c r="AO263" s="271"/>
      <c r="AP263" s="271"/>
      <c r="AQ263" s="271"/>
      <c r="AR263" s="810" t="s">
        <v>113</v>
      </c>
      <c r="AS263" s="810"/>
      <c r="AT263" s="810"/>
      <c r="AU263" s="810"/>
      <c r="AV263" s="810"/>
      <c r="AW263" s="810"/>
      <c r="AX263" s="810"/>
      <c r="AY263" s="810"/>
    </row>
    <row r="264" spans="2:51" ht="36" customHeight="1">
      <c r="B264" s="275" t="s">
        <v>114</v>
      </c>
      <c r="C264" s="276"/>
      <c r="D264" s="276"/>
      <c r="E264" s="276"/>
      <c r="F264" s="276"/>
      <c r="G264" s="276"/>
      <c r="H264" s="1522" t="s">
        <v>890</v>
      </c>
      <c r="I264" s="1523"/>
      <c r="J264" s="1523"/>
      <c r="K264" s="1523"/>
      <c r="L264" s="1523"/>
      <c r="M264" s="1523"/>
      <c r="N264" s="1523"/>
      <c r="O264" s="1523"/>
      <c r="P264" s="1523"/>
      <c r="Q264" s="1523"/>
      <c r="R264" s="1523"/>
      <c r="S264" s="1523"/>
      <c r="T264" s="1523"/>
      <c r="U264" s="1523"/>
      <c r="V264" s="1523"/>
      <c r="W264" s="1523"/>
      <c r="X264" s="1523"/>
      <c r="Y264" s="1524"/>
      <c r="Z264" s="279" t="s">
        <v>1640</v>
      </c>
      <c r="AA264" s="280"/>
      <c r="AB264" s="280"/>
      <c r="AC264" s="280"/>
      <c r="AD264" s="280"/>
      <c r="AE264" s="281"/>
      <c r="AF264" s="282" t="s">
        <v>336</v>
      </c>
      <c r="AG264" s="280"/>
      <c r="AH264" s="280"/>
      <c r="AI264" s="280"/>
      <c r="AJ264" s="280"/>
      <c r="AK264" s="280"/>
      <c r="AL264" s="280"/>
      <c r="AM264" s="280"/>
      <c r="AN264" s="280"/>
      <c r="AO264" s="280"/>
      <c r="AP264" s="280"/>
      <c r="AQ264" s="281"/>
      <c r="AR264" s="283" t="s">
        <v>6</v>
      </c>
      <c r="AS264" s="282"/>
      <c r="AT264" s="282"/>
      <c r="AU264" s="282"/>
      <c r="AV264" s="282"/>
      <c r="AW264" s="282"/>
      <c r="AX264" s="282"/>
      <c r="AY264" s="284"/>
    </row>
    <row r="265" spans="2:51" ht="28.15" customHeight="1">
      <c r="B265" s="285" t="s">
        <v>7</v>
      </c>
      <c r="C265" s="286"/>
      <c r="D265" s="286"/>
      <c r="E265" s="286"/>
      <c r="F265" s="286"/>
      <c r="G265" s="287"/>
      <c r="H265" s="1506" t="s">
        <v>335</v>
      </c>
      <c r="I265" s="1507"/>
      <c r="J265" s="1507"/>
      <c r="K265" s="1507"/>
      <c r="L265" s="1507"/>
      <c r="M265" s="1507"/>
      <c r="N265" s="1507"/>
      <c r="O265" s="1507"/>
      <c r="P265" s="1507"/>
      <c r="Q265" s="1507"/>
      <c r="R265" s="1507"/>
      <c r="S265" s="1507"/>
      <c r="T265" s="1507"/>
      <c r="U265" s="1507"/>
      <c r="V265" s="1507"/>
      <c r="W265" s="1508"/>
      <c r="X265" s="1508"/>
      <c r="Y265" s="1508"/>
      <c r="Z265" s="291" t="s">
        <v>8</v>
      </c>
      <c r="AA265" s="292"/>
      <c r="AB265" s="292"/>
      <c r="AC265" s="292"/>
      <c r="AD265" s="292"/>
      <c r="AE265" s="293"/>
      <c r="AF265" s="292" t="s">
        <v>886</v>
      </c>
      <c r="AG265" s="292"/>
      <c r="AH265" s="292"/>
      <c r="AI265" s="292"/>
      <c r="AJ265" s="292"/>
      <c r="AK265" s="292"/>
      <c r="AL265" s="292"/>
      <c r="AM265" s="292"/>
      <c r="AN265" s="292"/>
      <c r="AO265" s="292"/>
      <c r="AP265" s="292"/>
      <c r="AQ265" s="293"/>
      <c r="AR265" s="294" t="s">
        <v>1639</v>
      </c>
      <c r="AS265" s="295"/>
      <c r="AT265" s="295"/>
      <c r="AU265" s="295"/>
      <c r="AV265" s="295"/>
      <c r="AW265" s="295"/>
      <c r="AX265" s="295"/>
      <c r="AY265" s="296"/>
    </row>
    <row r="266" spans="2:51" ht="30.75" customHeight="1">
      <c r="B266" s="361" t="s">
        <v>11</v>
      </c>
      <c r="C266" s="362"/>
      <c r="D266" s="362"/>
      <c r="E266" s="362"/>
      <c r="F266" s="362"/>
      <c r="G266" s="362"/>
      <c r="H266" s="363" t="s">
        <v>12</v>
      </c>
      <c r="I266" s="290"/>
      <c r="J266" s="290"/>
      <c r="K266" s="290"/>
      <c r="L266" s="290"/>
      <c r="M266" s="290"/>
      <c r="N266" s="290"/>
      <c r="O266" s="290"/>
      <c r="P266" s="290"/>
      <c r="Q266" s="290"/>
      <c r="R266" s="290"/>
      <c r="S266" s="290"/>
      <c r="T266" s="290"/>
      <c r="U266" s="290"/>
      <c r="V266" s="290"/>
      <c r="W266" s="290"/>
      <c r="X266" s="290"/>
      <c r="Y266" s="290"/>
      <c r="Z266" s="364" t="s">
        <v>13</v>
      </c>
      <c r="AA266" s="365"/>
      <c r="AB266" s="365"/>
      <c r="AC266" s="365"/>
      <c r="AD266" s="365"/>
      <c r="AE266" s="366"/>
      <c r="AF266" s="367" t="s">
        <v>885</v>
      </c>
      <c r="AG266" s="367"/>
      <c r="AH266" s="367"/>
      <c r="AI266" s="367"/>
      <c r="AJ266" s="367"/>
      <c r="AK266" s="367"/>
      <c r="AL266" s="367"/>
      <c r="AM266" s="367"/>
      <c r="AN266" s="367"/>
      <c r="AO266" s="367"/>
      <c r="AP266" s="367"/>
      <c r="AQ266" s="367"/>
      <c r="AR266" s="368"/>
      <c r="AS266" s="368"/>
      <c r="AT266" s="368"/>
      <c r="AU266" s="368"/>
      <c r="AV266" s="368"/>
      <c r="AW266" s="368"/>
      <c r="AX266" s="368"/>
      <c r="AY266" s="369"/>
    </row>
    <row r="267" spans="2:51" ht="18" customHeight="1">
      <c r="B267" s="370" t="s">
        <v>15</v>
      </c>
      <c r="C267" s="371"/>
      <c r="D267" s="371"/>
      <c r="E267" s="371"/>
      <c r="F267" s="371"/>
      <c r="G267" s="371"/>
      <c r="H267" s="925" t="s">
        <v>884</v>
      </c>
      <c r="I267" s="375"/>
      <c r="J267" s="375"/>
      <c r="K267" s="375"/>
      <c r="L267" s="375"/>
      <c r="M267" s="375"/>
      <c r="N267" s="375"/>
      <c r="O267" s="375"/>
      <c r="P267" s="375"/>
      <c r="Q267" s="375"/>
      <c r="R267" s="375"/>
      <c r="S267" s="375"/>
      <c r="T267" s="375"/>
      <c r="U267" s="375"/>
      <c r="V267" s="375"/>
      <c r="W267" s="376"/>
      <c r="X267" s="376"/>
      <c r="Y267" s="376"/>
      <c r="Z267" s="380" t="s">
        <v>1638</v>
      </c>
      <c r="AA267" s="368"/>
      <c r="AB267" s="368"/>
      <c r="AC267" s="368"/>
      <c r="AD267" s="368"/>
      <c r="AE267" s="381"/>
      <c r="AF267" s="1509"/>
      <c r="AG267" s="1510"/>
      <c r="AH267" s="1510"/>
      <c r="AI267" s="1510"/>
      <c r="AJ267" s="1510"/>
      <c r="AK267" s="1510"/>
      <c r="AL267" s="1510"/>
      <c r="AM267" s="1510"/>
      <c r="AN267" s="1510"/>
      <c r="AO267" s="1510"/>
      <c r="AP267" s="1510"/>
      <c r="AQ267" s="1510"/>
      <c r="AR267" s="1510"/>
      <c r="AS267" s="1510"/>
      <c r="AT267" s="1510"/>
      <c r="AU267" s="1510"/>
      <c r="AV267" s="1510"/>
      <c r="AW267" s="1510"/>
      <c r="AX267" s="1510"/>
      <c r="AY267" s="1511"/>
    </row>
    <row r="268" spans="2:51" ht="24" customHeight="1">
      <c r="B268" s="372"/>
      <c r="C268" s="373"/>
      <c r="D268" s="373"/>
      <c r="E268" s="373"/>
      <c r="F268" s="373"/>
      <c r="G268" s="373"/>
      <c r="H268" s="377"/>
      <c r="I268" s="378"/>
      <c r="J268" s="378"/>
      <c r="K268" s="378"/>
      <c r="L268" s="378"/>
      <c r="M268" s="378"/>
      <c r="N268" s="378"/>
      <c r="O268" s="378"/>
      <c r="P268" s="378"/>
      <c r="Q268" s="378"/>
      <c r="R268" s="378"/>
      <c r="S268" s="378"/>
      <c r="T268" s="378"/>
      <c r="U268" s="378"/>
      <c r="V268" s="378"/>
      <c r="W268" s="379"/>
      <c r="X268" s="379"/>
      <c r="Y268" s="379"/>
      <c r="Z268" s="382"/>
      <c r="AA268" s="368"/>
      <c r="AB268" s="368"/>
      <c r="AC268" s="368"/>
      <c r="AD268" s="368"/>
      <c r="AE268" s="381"/>
      <c r="AF268" s="1512"/>
      <c r="AG268" s="1513"/>
      <c r="AH268" s="1513"/>
      <c r="AI268" s="1513"/>
      <c r="AJ268" s="1513"/>
      <c r="AK268" s="1513"/>
      <c r="AL268" s="1513"/>
      <c r="AM268" s="1513"/>
      <c r="AN268" s="1513"/>
      <c r="AO268" s="1513"/>
      <c r="AP268" s="1513"/>
      <c r="AQ268" s="1513"/>
      <c r="AR268" s="1513"/>
      <c r="AS268" s="1513"/>
      <c r="AT268" s="1513"/>
      <c r="AU268" s="1513"/>
      <c r="AV268" s="1513"/>
      <c r="AW268" s="1513"/>
      <c r="AX268" s="1513"/>
      <c r="AY268" s="1514"/>
    </row>
    <row r="269" spans="2:51" ht="29.25" customHeight="1">
      <c r="B269" s="298" t="s">
        <v>22</v>
      </c>
      <c r="C269" s="299"/>
      <c r="D269" s="299"/>
      <c r="E269" s="299"/>
      <c r="F269" s="299"/>
      <c r="G269" s="303"/>
      <c r="H269" s="304" t="s">
        <v>381</v>
      </c>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c r="AJ269" s="305"/>
      <c r="AK269" s="305"/>
      <c r="AL269" s="305"/>
      <c r="AM269" s="305"/>
      <c r="AN269" s="305"/>
      <c r="AO269" s="305"/>
      <c r="AP269" s="305"/>
      <c r="AQ269" s="305"/>
      <c r="AR269" s="305"/>
      <c r="AS269" s="305"/>
      <c r="AT269" s="305"/>
      <c r="AU269" s="305"/>
      <c r="AV269" s="305"/>
      <c r="AW269" s="305"/>
      <c r="AX269" s="305"/>
      <c r="AY269" s="306"/>
    </row>
    <row r="270" spans="2:51" ht="21" customHeight="1">
      <c r="B270" s="391" t="s">
        <v>24</v>
      </c>
      <c r="C270" s="392"/>
      <c r="D270" s="392"/>
      <c r="E270" s="392"/>
      <c r="F270" s="392"/>
      <c r="G270" s="393"/>
      <c r="H270" s="400"/>
      <c r="I270" s="401"/>
      <c r="J270" s="401"/>
      <c r="K270" s="401"/>
      <c r="L270" s="401"/>
      <c r="M270" s="401"/>
      <c r="N270" s="401"/>
      <c r="O270" s="401"/>
      <c r="P270" s="401"/>
      <c r="Q270" s="402" t="s">
        <v>25</v>
      </c>
      <c r="R270" s="403"/>
      <c r="S270" s="403"/>
      <c r="T270" s="403"/>
      <c r="U270" s="403"/>
      <c r="V270" s="403"/>
      <c r="W270" s="404"/>
      <c r="X270" s="402" t="s">
        <v>26</v>
      </c>
      <c r="Y270" s="403"/>
      <c r="Z270" s="403"/>
      <c r="AA270" s="403"/>
      <c r="AB270" s="403"/>
      <c r="AC270" s="403"/>
      <c r="AD270" s="404"/>
      <c r="AE270" s="402" t="s">
        <v>27</v>
      </c>
      <c r="AF270" s="403"/>
      <c r="AG270" s="403"/>
      <c r="AH270" s="403"/>
      <c r="AI270" s="403"/>
      <c r="AJ270" s="403"/>
      <c r="AK270" s="404"/>
      <c r="AL270" s="402" t="s">
        <v>28</v>
      </c>
      <c r="AM270" s="403"/>
      <c r="AN270" s="403"/>
      <c r="AO270" s="403"/>
      <c r="AP270" s="403"/>
      <c r="AQ270" s="403"/>
      <c r="AR270" s="404"/>
      <c r="AS270" s="402" t="s">
        <v>29</v>
      </c>
      <c r="AT270" s="403"/>
      <c r="AU270" s="403"/>
      <c r="AV270" s="403"/>
      <c r="AW270" s="403"/>
      <c r="AX270" s="403"/>
      <c r="AY270" s="426"/>
    </row>
    <row r="271" spans="2:51" ht="21" customHeight="1">
      <c r="B271" s="394"/>
      <c r="C271" s="395"/>
      <c r="D271" s="395"/>
      <c r="E271" s="395"/>
      <c r="F271" s="395"/>
      <c r="G271" s="396"/>
      <c r="H271" s="413" t="s">
        <v>30</v>
      </c>
      <c r="I271" s="414"/>
      <c r="J271" s="427" t="s">
        <v>31</v>
      </c>
      <c r="K271" s="428"/>
      <c r="L271" s="428"/>
      <c r="M271" s="428"/>
      <c r="N271" s="428"/>
      <c r="O271" s="428"/>
      <c r="P271" s="429"/>
      <c r="Q271" s="1391">
        <v>4</v>
      </c>
      <c r="R271" s="1391"/>
      <c r="S271" s="1391"/>
      <c r="T271" s="1391"/>
      <c r="U271" s="1391"/>
      <c r="V271" s="1391"/>
      <c r="W271" s="1391"/>
      <c r="X271" s="430">
        <v>7</v>
      </c>
      <c r="Y271" s="430"/>
      <c r="Z271" s="430"/>
      <c r="AA271" s="430"/>
      <c r="AB271" s="430"/>
      <c r="AC271" s="430"/>
      <c r="AD271" s="430"/>
      <c r="AE271" s="430">
        <v>5</v>
      </c>
      <c r="AF271" s="430"/>
      <c r="AG271" s="430"/>
      <c r="AH271" s="430"/>
      <c r="AI271" s="430"/>
      <c r="AJ271" s="430"/>
      <c r="AK271" s="430"/>
      <c r="AL271" s="1029">
        <v>6</v>
      </c>
      <c r="AM271" s="430"/>
      <c r="AN271" s="430"/>
      <c r="AO271" s="430"/>
      <c r="AP271" s="430"/>
      <c r="AQ271" s="430"/>
      <c r="AR271" s="430"/>
      <c r="AS271" s="430">
        <v>5</v>
      </c>
      <c r="AT271" s="430"/>
      <c r="AU271" s="430"/>
      <c r="AV271" s="430"/>
      <c r="AW271" s="430"/>
      <c r="AX271" s="430"/>
      <c r="AY271" s="431"/>
    </row>
    <row r="272" spans="2:51" ht="21" customHeight="1">
      <c r="B272" s="394"/>
      <c r="C272" s="395"/>
      <c r="D272" s="395"/>
      <c r="E272" s="395"/>
      <c r="F272" s="395"/>
      <c r="G272" s="396"/>
      <c r="H272" s="415"/>
      <c r="I272" s="416"/>
      <c r="J272" s="409" t="s">
        <v>32</v>
      </c>
      <c r="K272" s="410"/>
      <c r="L272" s="410"/>
      <c r="M272" s="410"/>
      <c r="N272" s="410"/>
      <c r="O272" s="410"/>
      <c r="P272" s="411"/>
      <c r="Q272" s="1380" t="s">
        <v>883</v>
      </c>
      <c r="R272" s="1380"/>
      <c r="S272" s="1380"/>
      <c r="T272" s="1380"/>
      <c r="U272" s="1380"/>
      <c r="V272" s="1380"/>
      <c r="W272" s="1380"/>
      <c r="X272" s="791" t="s">
        <v>1643</v>
      </c>
      <c r="Y272" s="405"/>
      <c r="Z272" s="405"/>
      <c r="AA272" s="405"/>
      <c r="AB272" s="405"/>
      <c r="AC272" s="405"/>
      <c r="AD272" s="405"/>
      <c r="AE272" s="791" t="s">
        <v>1643</v>
      </c>
      <c r="AF272" s="405"/>
      <c r="AG272" s="405"/>
      <c r="AH272" s="405"/>
      <c r="AI272" s="405"/>
      <c r="AJ272" s="405"/>
      <c r="AK272" s="405"/>
      <c r="AL272" s="791" t="s">
        <v>1642</v>
      </c>
      <c r="AM272" s="405"/>
      <c r="AN272" s="405"/>
      <c r="AO272" s="405"/>
      <c r="AP272" s="405"/>
      <c r="AQ272" s="405"/>
      <c r="AR272" s="405"/>
      <c r="AS272" s="432"/>
      <c r="AT272" s="432"/>
      <c r="AU272" s="432"/>
      <c r="AV272" s="432"/>
      <c r="AW272" s="432"/>
      <c r="AX272" s="432"/>
      <c r="AY272" s="433"/>
    </row>
    <row r="273" spans="1:60" ht="24.75" customHeight="1">
      <c r="B273" s="394"/>
      <c r="C273" s="395"/>
      <c r="D273" s="395"/>
      <c r="E273" s="395"/>
      <c r="F273" s="395"/>
      <c r="G273" s="396"/>
      <c r="H273" s="415"/>
      <c r="I273" s="416"/>
      <c r="J273" s="409" t="s">
        <v>34</v>
      </c>
      <c r="K273" s="410"/>
      <c r="L273" s="410"/>
      <c r="M273" s="410"/>
      <c r="N273" s="410"/>
      <c r="O273" s="410"/>
      <c r="P273" s="411"/>
      <c r="Q273" s="1380" t="s">
        <v>883</v>
      </c>
      <c r="R273" s="1380"/>
      <c r="S273" s="1380"/>
      <c r="T273" s="1380"/>
      <c r="U273" s="1380"/>
      <c r="V273" s="1380"/>
      <c r="W273" s="1380"/>
      <c r="X273" s="791" t="s">
        <v>1643</v>
      </c>
      <c r="Y273" s="405"/>
      <c r="Z273" s="405"/>
      <c r="AA273" s="405"/>
      <c r="AB273" s="405"/>
      <c r="AC273" s="405"/>
      <c r="AD273" s="405"/>
      <c r="AE273" s="791" t="s">
        <v>1643</v>
      </c>
      <c r="AF273" s="405"/>
      <c r="AG273" s="405"/>
      <c r="AH273" s="405"/>
      <c r="AI273" s="405"/>
      <c r="AJ273" s="405"/>
      <c r="AK273" s="405"/>
      <c r="AL273" s="791" t="s">
        <v>1642</v>
      </c>
      <c r="AM273" s="405"/>
      <c r="AN273" s="405"/>
      <c r="AO273" s="405"/>
      <c r="AP273" s="405"/>
      <c r="AQ273" s="405"/>
      <c r="AR273" s="405"/>
      <c r="AS273" s="432"/>
      <c r="AT273" s="432"/>
      <c r="AU273" s="432"/>
      <c r="AV273" s="432"/>
      <c r="AW273" s="432"/>
      <c r="AX273" s="432"/>
      <c r="AY273" s="433"/>
    </row>
    <row r="274" spans="1:60" ht="24.75" customHeight="1">
      <c r="B274" s="394"/>
      <c r="C274" s="395"/>
      <c r="D274" s="395"/>
      <c r="E274" s="395"/>
      <c r="F274" s="395"/>
      <c r="G274" s="396"/>
      <c r="H274" s="417"/>
      <c r="I274" s="418"/>
      <c r="J274" s="406" t="s">
        <v>35</v>
      </c>
      <c r="K274" s="407"/>
      <c r="L274" s="407"/>
      <c r="M274" s="407"/>
      <c r="N274" s="407"/>
      <c r="O274" s="407"/>
      <c r="P274" s="408"/>
      <c r="Q274" s="1382">
        <v>4</v>
      </c>
      <c r="R274" s="1382"/>
      <c r="S274" s="1382"/>
      <c r="T274" s="1382"/>
      <c r="U274" s="1382"/>
      <c r="V274" s="1382"/>
      <c r="W274" s="1382"/>
      <c r="X274" s="412">
        <v>7</v>
      </c>
      <c r="Y274" s="412"/>
      <c r="Z274" s="412"/>
      <c r="AA274" s="412"/>
      <c r="AB274" s="412"/>
      <c r="AC274" s="412"/>
      <c r="AD274" s="412"/>
      <c r="AE274" s="412">
        <v>5</v>
      </c>
      <c r="AF274" s="412"/>
      <c r="AG274" s="412"/>
      <c r="AH274" s="412"/>
      <c r="AI274" s="412"/>
      <c r="AJ274" s="412"/>
      <c r="AK274" s="412"/>
      <c r="AL274" s="412">
        <v>6</v>
      </c>
      <c r="AM274" s="412"/>
      <c r="AN274" s="412"/>
      <c r="AO274" s="412"/>
      <c r="AP274" s="412"/>
      <c r="AQ274" s="412"/>
      <c r="AR274" s="412"/>
      <c r="AS274" s="412">
        <v>5</v>
      </c>
      <c r="AT274" s="412"/>
      <c r="AU274" s="412"/>
      <c r="AV274" s="412"/>
      <c r="AW274" s="412"/>
      <c r="AX274" s="412"/>
      <c r="AY274" s="412"/>
    </row>
    <row r="275" spans="1:60" ht="24.75" customHeight="1">
      <c r="B275" s="394"/>
      <c r="C275" s="395"/>
      <c r="D275" s="395"/>
      <c r="E275" s="395"/>
      <c r="F275" s="395"/>
      <c r="G275" s="396"/>
      <c r="H275" s="419" t="s">
        <v>36</v>
      </c>
      <c r="I275" s="420"/>
      <c r="J275" s="420"/>
      <c r="K275" s="420"/>
      <c r="L275" s="420"/>
      <c r="M275" s="420"/>
      <c r="N275" s="420"/>
      <c r="O275" s="420"/>
      <c r="P275" s="420"/>
      <c r="Q275" s="1109">
        <v>0</v>
      </c>
      <c r="R275" s="1109"/>
      <c r="S275" s="1109"/>
      <c r="T275" s="1109"/>
      <c r="U275" s="1109"/>
      <c r="V275" s="1109"/>
      <c r="W275" s="1109"/>
      <c r="X275" s="421">
        <v>1</v>
      </c>
      <c r="Y275" s="421"/>
      <c r="Z275" s="421"/>
      <c r="AA275" s="421"/>
      <c r="AB275" s="421"/>
      <c r="AC275" s="421"/>
      <c r="AD275" s="421"/>
      <c r="AE275" s="421">
        <v>4</v>
      </c>
      <c r="AF275" s="421"/>
      <c r="AG275" s="421"/>
      <c r="AH275" s="421"/>
      <c r="AI275" s="421"/>
      <c r="AJ275" s="421"/>
      <c r="AK275" s="421"/>
      <c r="AL275" s="389"/>
      <c r="AM275" s="389"/>
      <c r="AN275" s="389"/>
      <c r="AO275" s="389"/>
      <c r="AP275" s="389"/>
      <c r="AQ275" s="389"/>
      <c r="AR275" s="389"/>
      <c r="AS275" s="389"/>
      <c r="AT275" s="389"/>
      <c r="AU275" s="389"/>
      <c r="AV275" s="389"/>
      <c r="AW275" s="389"/>
      <c r="AX275" s="389"/>
      <c r="AY275" s="390"/>
      <c r="BH275" s="18" t="s">
        <v>882</v>
      </c>
    </row>
    <row r="276" spans="1:60" ht="24.75" customHeight="1">
      <c r="B276" s="397"/>
      <c r="C276" s="398"/>
      <c r="D276" s="398"/>
      <c r="E276" s="398"/>
      <c r="F276" s="398"/>
      <c r="G276" s="399"/>
      <c r="H276" s="419" t="s">
        <v>37</v>
      </c>
      <c r="I276" s="420"/>
      <c r="J276" s="420"/>
      <c r="K276" s="420"/>
      <c r="L276" s="420"/>
      <c r="M276" s="420"/>
      <c r="N276" s="420"/>
      <c r="O276" s="420"/>
      <c r="P276" s="420"/>
      <c r="Q276" s="1529">
        <v>0</v>
      </c>
      <c r="R276" s="1109"/>
      <c r="S276" s="1109"/>
      <c r="T276" s="1109"/>
      <c r="U276" s="1109"/>
      <c r="V276" s="1109"/>
      <c r="W276" s="1109"/>
      <c r="X276" s="1064">
        <v>0.14000000000000001</v>
      </c>
      <c r="Y276" s="1064"/>
      <c r="Z276" s="1064"/>
      <c r="AA276" s="1064"/>
      <c r="AB276" s="1064"/>
      <c r="AC276" s="1064"/>
      <c r="AD276" s="1064"/>
      <c r="AE276" s="421"/>
      <c r="AF276" s="421"/>
      <c r="AG276" s="421"/>
      <c r="AH276" s="421"/>
      <c r="AI276" s="421"/>
      <c r="AJ276" s="421"/>
      <c r="AK276" s="421"/>
      <c r="AL276" s="389"/>
      <c r="AM276" s="389"/>
      <c r="AN276" s="389"/>
      <c r="AO276" s="389"/>
      <c r="AP276" s="389"/>
      <c r="AQ276" s="389"/>
      <c r="AR276" s="389"/>
      <c r="AS276" s="389"/>
      <c r="AT276" s="389"/>
      <c r="AU276" s="389"/>
      <c r="AV276" s="389"/>
      <c r="AW276" s="389"/>
      <c r="AX276" s="389"/>
      <c r="AY276" s="390"/>
    </row>
    <row r="277" spans="1:60" ht="23.1" customHeight="1">
      <c r="B277" s="546" t="s">
        <v>59</v>
      </c>
      <c r="C277" s="547"/>
      <c r="D277" s="493" t="s">
        <v>60</v>
      </c>
      <c r="E277" s="494"/>
      <c r="F277" s="494"/>
      <c r="G277" s="494"/>
      <c r="H277" s="494"/>
      <c r="I277" s="494"/>
      <c r="J277" s="494"/>
      <c r="K277" s="494"/>
      <c r="L277" s="495"/>
      <c r="M277" s="496" t="s">
        <v>61</v>
      </c>
      <c r="N277" s="496"/>
      <c r="O277" s="496"/>
      <c r="P277" s="496"/>
      <c r="Q277" s="496"/>
      <c r="R277" s="496"/>
      <c r="S277" s="497" t="s">
        <v>29</v>
      </c>
      <c r="T277" s="497"/>
      <c r="U277" s="497"/>
      <c r="V277" s="497"/>
      <c r="W277" s="497"/>
      <c r="X277" s="497"/>
      <c r="Y277" s="498"/>
      <c r="Z277" s="494"/>
      <c r="AA277" s="494"/>
      <c r="AB277" s="494"/>
      <c r="AC277" s="494"/>
      <c r="AD277" s="494"/>
      <c r="AE277" s="494"/>
      <c r="AF277" s="494"/>
      <c r="AG277" s="494"/>
      <c r="AH277" s="494"/>
      <c r="AI277" s="494"/>
      <c r="AJ277" s="494"/>
      <c r="AK277" s="494"/>
      <c r="AL277" s="494"/>
      <c r="AM277" s="494"/>
      <c r="AN277" s="494"/>
      <c r="AO277" s="494"/>
      <c r="AP277" s="494"/>
      <c r="AQ277" s="494"/>
      <c r="AR277" s="494"/>
      <c r="AS277" s="494"/>
      <c r="AT277" s="494"/>
      <c r="AU277" s="494"/>
      <c r="AV277" s="494"/>
      <c r="AW277" s="494"/>
      <c r="AX277" s="494"/>
      <c r="AY277" s="499"/>
    </row>
    <row r="278" spans="1:60" ht="23.1" customHeight="1">
      <c r="B278" s="548"/>
      <c r="C278" s="549"/>
      <c r="D278" s="966" t="s">
        <v>893</v>
      </c>
      <c r="E278" s="356"/>
      <c r="F278" s="356"/>
      <c r="G278" s="356"/>
      <c r="H278" s="356"/>
      <c r="I278" s="356"/>
      <c r="J278" s="356"/>
      <c r="K278" s="356"/>
      <c r="L278" s="357"/>
      <c r="M278" s="777">
        <v>0.24</v>
      </c>
      <c r="N278" s="778"/>
      <c r="O278" s="778"/>
      <c r="P278" s="778"/>
      <c r="Q278" s="778"/>
      <c r="R278" s="779"/>
      <c r="S278" s="1033">
        <v>0.24</v>
      </c>
      <c r="T278" s="1033"/>
      <c r="U278" s="1033"/>
      <c r="V278" s="1033"/>
      <c r="W278" s="1033"/>
      <c r="X278" s="1033"/>
      <c r="Y278" s="792"/>
      <c r="Z278" s="444"/>
      <c r="AA278" s="444"/>
      <c r="AB278" s="444"/>
      <c r="AC278" s="444"/>
      <c r="AD278" s="444"/>
      <c r="AE278" s="444"/>
      <c r="AF278" s="444"/>
      <c r="AG278" s="444"/>
      <c r="AH278" s="444"/>
      <c r="AI278" s="444"/>
      <c r="AJ278" s="444"/>
      <c r="AK278" s="444"/>
      <c r="AL278" s="444"/>
      <c r="AM278" s="444"/>
      <c r="AN278" s="444"/>
      <c r="AO278" s="444"/>
      <c r="AP278" s="444"/>
      <c r="AQ278" s="444"/>
      <c r="AR278" s="444"/>
      <c r="AS278" s="444"/>
      <c r="AT278" s="444"/>
      <c r="AU278" s="444"/>
      <c r="AV278" s="444"/>
      <c r="AW278" s="444"/>
      <c r="AX278" s="444"/>
      <c r="AY278" s="445"/>
    </row>
    <row r="279" spans="1:60" ht="23.1" customHeight="1">
      <c r="B279" s="548"/>
      <c r="C279" s="549"/>
      <c r="D279" s="972" t="s">
        <v>148</v>
      </c>
      <c r="E279" s="964"/>
      <c r="F279" s="964"/>
      <c r="G279" s="964"/>
      <c r="H279" s="964"/>
      <c r="I279" s="964"/>
      <c r="J279" s="964"/>
      <c r="K279" s="964"/>
      <c r="L279" s="965"/>
      <c r="M279" s="486">
        <v>4.5810000000000004</v>
      </c>
      <c r="N279" s="486"/>
      <c r="O279" s="486"/>
      <c r="P279" s="486"/>
      <c r="Q279" s="486"/>
      <c r="R279" s="486"/>
      <c r="S279" s="486">
        <v>4.2320000000000002</v>
      </c>
      <c r="T279" s="486"/>
      <c r="U279" s="486"/>
      <c r="V279" s="486"/>
      <c r="W279" s="486"/>
      <c r="X279" s="486"/>
      <c r="Y279" s="478"/>
      <c r="Z279" s="479"/>
      <c r="AA279" s="479"/>
      <c r="AB279" s="479"/>
      <c r="AC279" s="479"/>
      <c r="AD279" s="479"/>
      <c r="AE279" s="479"/>
      <c r="AF279" s="479"/>
      <c r="AG279" s="479"/>
      <c r="AH279" s="479"/>
      <c r="AI279" s="479"/>
      <c r="AJ279" s="479"/>
      <c r="AK279" s="479"/>
      <c r="AL279" s="479"/>
      <c r="AM279" s="479"/>
      <c r="AN279" s="479"/>
      <c r="AO279" s="479"/>
      <c r="AP279" s="479"/>
      <c r="AQ279" s="479"/>
      <c r="AR279" s="479"/>
      <c r="AS279" s="479"/>
      <c r="AT279" s="479"/>
      <c r="AU279" s="479"/>
      <c r="AV279" s="479"/>
      <c r="AW279" s="479"/>
      <c r="AX279" s="479"/>
      <c r="AY279" s="480"/>
    </row>
    <row r="280" spans="1:60" ht="23.1" customHeight="1">
      <c r="B280" s="548"/>
      <c r="C280" s="549"/>
      <c r="D280" s="556" t="s">
        <v>463</v>
      </c>
      <c r="E280" s="554"/>
      <c r="F280" s="554"/>
      <c r="G280" s="554"/>
      <c r="H280" s="554"/>
      <c r="I280" s="554"/>
      <c r="J280" s="554"/>
      <c r="K280" s="554"/>
      <c r="L280" s="555"/>
      <c r="M280" s="797">
        <v>0.75900000000000001</v>
      </c>
      <c r="N280" s="797"/>
      <c r="O280" s="797"/>
      <c r="P280" s="797"/>
      <c r="Q280" s="797"/>
      <c r="R280" s="797"/>
      <c r="S280" s="486">
        <v>0.97599999999999998</v>
      </c>
      <c r="T280" s="486"/>
      <c r="U280" s="486"/>
      <c r="V280" s="486"/>
      <c r="W280" s="486"/>
      <c r="X280" s="486"/>
      <c r="Y280" s="478"/>
      <c r="Z280" s="479"/>
      <c r="AA280" s="479"/>
      <c r="AB280" s="479"/>
      <c r="AC280" s="479"/>
      <c r="AD280" s="479"/>
      <c r="AE280" s="479"/>
      <c r="AF280" s="479"/>
      <c r="AG280" s="479"/>
      <c r="AH280" s="479"/>
      <c r="AI280" s="479"/>
      <c r="AJ280" s="479"/>
      <c r="AK280" s="479"/>
      <c r="AL280" s="479"/>
      <c r="AM280" s="479"/>
      <c r="AN280" s="479"/>
      <c r="AO280" s="479"/>
      <c r="AP280" s="479"/>
      <c r="AQ280" s="479"/>
      <c r="AR280" s="479"/>
      <c r="AS280" s="479"/>
      <c r="AT280" s="479"/>
      <c r="AU280" s="479"/>
      <c r="AV280" s="479"/>
      <c r="AW280" s="479"/>
      <c r="AX280" s="479"/>
      <c r="AY280" s="480"/>
    </row>
    <row r="281" spans="1:60" ht="23.1" customHeight="1">
      <c r="B281" s="548"/>
      <c r="C281" s="549"/>
      <c r="D281" s="553"/>
      <c r="E281" s="554"/>
      <c r="F281" s="554"/>
      <c r="G281" s="554"/>
      <c r="H281" s="554"/>
      <c r="I281" s="554"/>
      <c r="J281" s="554"/>
      <c r="K281" s="554"/>
      <c r="L281" s="555"/>
      <c r="M281" s="486"/>
      <c r="N281" s="486"/>
      <c r="O281" s="486"/>
      <c r="P281" s="486"/>
      <c r="Q281" s="486"/>
      <c r="R281" s="486"/>
      <c r="S281" s="486"/>
      <c r="T281" s="486"/>
      <c r="U281" s="486"/>
      <c r="V281" s="486"/>
      <c r="W281" s="486"/>
      <c r="X281" s="486"/>
      <c r="Y281" s="478"/>
      <c r="Z281" s="479"/>
      <c r="AA281" s="479"/>
      <c r="AB281" s="479"/>
      <c r="AC281" s="479"/>
      <c r="AD281" s="479"/>
      <c r="AE281" s="479"/>
      <c r="AF281" s="479"/>
      <c r="AG281" s="479"/>
      <c r="AH281" s="479"/>
      <c r="AI281" s="479"/>
      <c r="AJ281" s="479"/>
      <c r="AK281" s="479"/>
      <c r="AL281" s="479"/>
      <c r="AM281" s="479"/>
      <c r="AN281" s="479"/>
      <c r="AO281" s="479"/>
      <c r="AP281" s="479"/>
      <c r="AQ281" s="479"/>
      <c r="AR281" s="479"/>
      <c r="AS281" s="479"/>
      <c r="AT281" s="479"/>
      <c r="AU281" s="479"/>
      <c r="AV281" s="479"/>
      <c r="AW281" s="479"/>
      <c r="AX281" s="479"/>
      <c r="AY281" s="480"/>
    </row>
    <row r="282" spans="1:60" ht="23.1" customHeight="1">
      <c r="B282" s="548"/>
      <c r="C282" s="549"/>
      <c r="D282" s="553"/>
      <c r="E282" s="554"/>
      <c r="F282" s="554"/>
      <c r="G282" s="554"/>
      <c r="H282" s="554"/>
      <c r="I282" s="554"/>
      <c r="J282" s="554"/>
      <c r="K282" s="554"/>
      <c r="L282" s="555"/>
      <c r="M282" s="486"/>
      <c r="N282" s="486"/>
      <c r="O282" s="486"/>
      <c r="P282" s="486"/>
      <c r="Q282" s="486"/>
      <c r="R282" s="486"/>
      <c r="S282" s="486"/>
      <c r="T282" s="486"/>
      <c r="U282" s="486"/>
      <c r="V282" s="486"/>
      <c r="W282" s="486"/>
      <c r="X282" s="486"/>
      <c r="Y282" s="478"/>
      <c r="Z282" s="479"/>
      <c r="AA282" s="479"/>
      <c r="AB282" s="479"/>
      <c r="AC282" s="479"/>
      <c r="AD282" s="479"/>
      <c r="AE282" s="479"/>
      <c r="AF282" s="479"/>
      <c r="AG282" s="479"/>
      <c r="AH282" s="479"/>
      <c r="AI282" s="479"/>
      <c r="AJ282" s="479"/>
      <c r="AK282" s="479"/>
      <c r="AL282" s="479"/>
      <c r="AM282" s="479"/>
      <c r="AN282" s="479"/>
      <c r="AO282" s="479"/>
      <c r="AP282" s="479"/>
      <c r="AQ282" s="479"/>
      <c r="AR282" s="479"/>
      <c r="AS282" s="479"/>
      <c r="AT282" s="479"/>
      <c r="AU282" s="479"/>
      <c r="AV282" s="479"/>
      <c r="AW282" s="479"/>
      <c r="AX282" s="479"/>
      <c r="AY282" s="480"/>
    </row>
    <row r="283" spans="1:60" ht="23.1" customHeight="1">
      <c r="B283" s="548"/>
      <c r="C283" s="549"/>
      <c r="D283" s="553"/>
      <c r="E283" s="554"/>
      <c r="F283" s="554"/>
      <c r="G283" s="554"/>
      <c r="H283" s="554"/>
      <c r="I283" s="554"/>
      <c r="J283" s="554"/>
      <c r="K283" s="554"/>
      <c r="L283" s="555"/>
      <c r="M283" s="486"/>
      <c r="N283" s="486"/>
      <c r="O283" s="486"/>
      <c r="P283" s="486"/>
      <c r="Q283" s="486"/>
      <c r="R283" s="486"/>
      <c r="S283" s="486"/>
      <c r="T283" s="486"/>
      <c r="U283" s="486"/>
      <c r="V283" s="486"/>
      <c r="W283" s="486"/>
      <c r="X283" s="486"/>
      <c r="Y283" s="478"/>
      <c r="Z283" s="479"/>
      <c r="AA283" s="479"/>
      <c r="AB283" s="479"/>
      <c r="AC283" s="479"/>
      <c r="AD283" s="479"/>
      <c r="AE283" s="479"/>
      <c r="AF283" s="479"/>
      <c r="AG283" s="479"/>
      <c r="AH283" s="479"/>
      <c r="AI283" s="479"/>
      <c r="AJ283" s="479"/>
      <c r="AK283" s="479"/>
      <c r="AL283" s="479"/>
      <c r="AM283" s="479"/>
      <c r="AN283" s="479"/>
      <c r="AO283" s="479"/>
      <c r="AP283" s="479"/>
      <c r="AQ283" s="479"/>
      <c r="AR283" s="479"/>
      <c r="AS283" s="479"/>
      <c r="AT283" s="479"/>
      <c r="AU283" s="479"/>
      <c r="AV283" s="479"/>
      <c r="AW283" s="479"/>
      <c r="AX283" s="479"/>
      <c r="AY283" s="480"/>
    </row>
    <row r="284" spans="1:60" ht="23.1" customHeight="1">
      <c r="B284" s="548"/>
      <c r="C284" s="549"/>
      <c r="D284" s="474"/>
      <c r="E284" s="475"/>
      <c r="F284" s="475"/>
      <c r="G284" s="475"/>
      <c r="H284" s="475"/>
      <c r="I284" s="475"/>
      <c r="J284" s="475"/>
      <c r="K284" s="475"/>
      <c r="L284" s="476"/>
      <c r="M284" s="477"/>
      <c r="N284" s="477"/>
      <c r="O284" s="477"/>
      <c r="P284" s="477"/>
      <c r="Q284" s="477"/>
      <c r="R284" s="477"/>
      <c r="S284" s="477"/>
      <c r="T284" s="477"/>
      <c r="U284" s="477"/>
      <c r="V284" s="477"/>
      <c r="W284" s="477"/>
      <c r="X284" s="477"/>
      <c r="Y284" s="478"/>
      <c r="Z284" s="479"/>
      <c r="AA284" s="479"/>
      <c r="AB284" s="479"/>
      <c r="AC284" s="479"/>
      <c r="AD284" s="479"/>
      <c r="AE284" s="479"/>
      <c r="AF284" s="479"/>
      <c r="AG284" s="479"/>
      <c r="AH284" s="479"/>
      <c r="AI284" s="479"/>
      <c r="AJ284" s="479"/>
      <c r="AK284" s="479"/>
      <c r="AL284" s="479"/>
      <c r="AM284" s="479"/>
      <c r="AN284" s="479"/>
      <c r="AO284" s="479"/>
      <c r="AP284" s="479"/>
      <c r="AQ284" s="479"/>
      <c r="AR284" s="479"/>
      <c r="AS284" s="479"/>
      <c r="AT284" s="479"/>
      <c r="AU284" s="479"/>
      <c r="AV284" s="479"/>
      <c r="AW284" s="479"/>
      <c r="AX284" s="479"/>
      <c r="AY284" s="480"/>
    </row>
    <row r="285" spans="1:60" ht="23.1" customHeight="1">
      <c r="B285" s="550"/>
      <c r="C285" s="551"/>
      <c r="D285" s="481" t="s">
        <v>35</v>
      </c>
      <c r="E285" s="327"/>
      <c r="F285" s="327"/>
      <c r="G285" s="327"/>
      <c r="H285" s="327"/>
      <c r="I285" s="327"/>
      <c r="J285" s="327"/>
      <c r="K285" s="327"/>
      <c r="L285" s="328"/>
      <c r="M285" s="482">
        <v>5.5</v>
      </c>
      <c r="N285" s="482"/>
      <c r="O285" s="482"/>
      <c r="P285" s="482"/>
      <c r="Q285" s="482"/>
      <c r="R285" s="482"/>
      <c r="S285" s="482">
        <f>SUM(S278:X284)</f>
        <v>5.4480000000000004</v>
      </c>
      <c r="T285" s="482"/>
      <c r="U285" s="482"/>
      <c r="V285" s="482"/>
      <c r="W285" s="482"/>
      <c r="X285" s="482"/>
      <c r="Y285" s="483"/>
      <c r="Z285" s="484"/>
      <c r="AA285" s="484"/>
      <c r="AB285" s="484"/>
      <c r="AC285" s="484"/>
      <c r="AD285" s="484"/>
      <c r="AE285" s="484"/>
      <c r="AF285" s="484"/>
      <c r="AG285" s="484"/>
      <c r="AH285" s="484"/>
      <c r="AI285" s="484"/>
      <c r="AJ285" s="484"/>
      <c r="AK285" s="484"/>
      <c r="AL285" s="484"/>
      <c r="AM285" s="484"/>
      <c r="AN285" s="484"/>
      <c r="AO285" s="484"/>
      <c r="AP285" s="484"/>
      <c r="AQ285" s="484"/>
      <c r="AR285" s="484"/>
      <c r="AS285" s="484"/>
      <c r="AT285" s="484"/>
      <c r="AU285" s="484"/>
      <c r="AV285" s="484"/>
      <c r="AW285" s="484"/>
      <c r="AX285" s="484"/>
      <c r="AY285" s="485"/>
    </row>
    <row r="286" spans="1:60" ht="24.75" customHeight="1">
      <c r="B286" s="19"/>
      <c r="C286" s="19"/>
      <c r="D286" s="19"/>
      <c r="E286" s="19"/>
      <c r="F286" s="19"/>
      <c r="G286" s="19"/>
      <c r="H286" s="20"/>
      <c r="I286" s="20"/>
      <c r="J286" s="20"/>
      <c r="K286" s="20"/>
      <c r="L286" s="20"/>
      <c r="M286" s="20"/>
      <c r="N286" s="20"/>
      <c r="O286" s="20"/>
      <c r="P286" s="20"/>
      <c r="Q286" s="226"/>
      <c r="R286" s="226"/>
      <c r="S286" s="226"/>
      <c r="T286" s="226"/>
      <c r="U286" s="226"/>
      <c r="V286" s="226"/>
      <c r="W286" s="226"/>
      <c r="X286" s="226"/>
      <c r="Y286" s="226"/>
      <c r="Z286" s="226"/>
      <c r="AA286" s="226"/>
      <c r="AB286" s="226"/>
      <c r="AC286" s="226"/>
      <c r="AD286" s="226"/>
      <c r="AE286" s="226"/>
      <c r="AF286" s="226"/>
      <c r="AG286" s="226"/>
      <c r="AH286" s="226"/>
      <c r="AI286" s="226"/>
      <c r="AJ286" s="226"/>
      <c r="AK286" s="226"/>
      <c r="AL286" s="226"/>
      <c r="AM286" s="226"/>
      <c r="AN286" s="226"/>
      <c r="AO286" s="226"/>
      <c r="AP286" s="226"/>
      <c r="AQ286" s="226"/>
      <c r="AR286" s="226"/>
      <c r="AS286" s="226"/>
      <c r="AT286" s="226"/>
      <c r="AU286" s="226"/>
      <c r="AV286" s="226"/>
      <c r="AW286" s="226"/>
      <c r="AX286" s="226"/>
      <c r="AY286" s="226"/>
    </row>
    <row r="287" spans="1:60">
      <c r="B287" s="19"/>
      <c r="C287" s="19"/>
      <c r="D287" s="19"/>
      <c r="E287" s="19"/>
      <c r="F287" s="19"/>
      <c r="G287" s="19"/>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row>
    <row r="288" spans="1:60" ht="23.25" customHeight="1" thickBot="1">
      <c r="A288" s="8"/>
      <c r="B288" s="689" t="s">
        <v>121</v>
      </c>
      <c r="C288" s="690"/>
      <c r="D288" s="690"/>
      <c r="E288" s="690"/>
      <c r="F288" s="690"/>
      <c r="G288" s="690"/>
      <c r="H288" s="690" t="s">
        <v>890</v>
      </c>
      <c r="I288" s="690"/>
      <c r="J288" s="690"/>
      <c r="K288" s="690"/>
      <c r="L288" s="690"/>
      <c r="M288" s="690"/>
      <c r="N288" s="690"/>
      <c r="O288" s="690"/>
      <c r="P288" s="690"/>
      <c r="Q288" s="690"/>
      <c r="R288" s="690"/>
      <c r="S288" s="690"/>
      <c r="T288" s="690"/>
      <c r="U288" s="690"/>
      <c r="V288" s="690"/>
      <c r="W288" s="690"/>
      <c r="X288" s="690"/>
      <c r="Y288" s="690"/>
      <c r="Z288" s="690"/>
      <c r="AA288" s="690"/>
      <c r="AB288" s="690"/>
      <c r="AC288" s="690"/>
      <c r="AD288" s="690"/>
      <c r="AE288" s="690"/>
      <c r="AF288" s="690"/>
      <c r="AG288" s="690"/>
      <c r="AH288" s="690"/>
      <c r="AI288" s="690"/>
      <c r="AJ288" s="690"/>
      <c r="AK288" s="690"/>
      <c r="AL288" s="690"/>
      <c r="AM288" s="690"/>
      <c r="AN288" s="690"/>
      <c r="AO288" s="690"/>
      <c r="AP288" s="690"/>
      <c r="AQ288" s="690"/>
      <c r="AR288" s="690"/>
      <c r="AS288" s="690"/>
      <c r="AT288" s="690"/>
      <c r="AU288" s="690"/>
      <c r="AV288" s="690"/>
      <c r="AW288" s="690"/>
      <c r="AX288" s="690"/>
      <c r="AY288" s="690"/>
    </row>
    <row r="289" spans="1:51" ht="385.5" customHeight="1">
      <c r="A289" s="13"/>
      <c r="B289" s="667" t="s">
        <v>122</v>
      </c>
      <c r="C289" s="668"/>
      <c r="D289" s="668"/>
      <c r="E289" s="668"/>
      <c r="F289" s="668"/>
      <c r="G289" s="669"/>
      <c r="H289" s="22" t="s">
        <v>123</v>
      </c>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4"/>
    </row>
    <row r="290" spans="1:51" ht="348.95" customHeight="1">
      <c r="B290" s="394"/>
      <c r="C290" s="395"/>
      <c r="D290" s="395"/>
      <c r="E290" s="395"/>
      <c r="F290" s="395"/>
      <c r="G290" s="396"/>
      <c r="H290" s="25"/>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7"/>
    </row>
    <row r="291" spans="1:51" ht="324" customHeight="1" thickBot="1">
      <c r="B291" s="670"/>
      <c r="C291" s="671"/>
      <c r="D291" s="671"/>
      <c r="E291" s="671"/>
      <c r="F291" s="671"/>
      <c r="G291" s="672"/>
      <c r="H291" s="50"/>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2"/>
    </row>
    <row r="292" spans="1:51" ht="41.25" customHeight="1">
      <c r="B292" s="19"/>
      <c r="C292" s="19"/>
      <c r="D292" s="19"/>
      <c r="E292" s="19"/>
      <c r="F292" s="19"/>
      <c r="G292" s="19"/>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row>
    <row r="293" spans="1:51" ht="30" customHeight="1" thickBot="1">
      <c r="B293" s="307" t="s">
        <v>121</v>
      </c>
      <c r="C293" s="307"/>
      <c r="D293" s="307"/>
      <c r="E293" s="307"/>
      <c r="F293" s="308"/>
      <c r="G293" s="308"/>
      <c r="H293" s="690" t="s">
        <v>890</v>
      </c>
      <c r="I293" s="690"/>
      <c r="J293" s="690"/>
      <c r="K293" s="690"/>
      <c r="L293" s="690"/>
      <c r="M293" s="690"/>
      <c r="N293" s="690"/>
      <c r="O293" s="690"/>
      <c r="P293" s="690"/>
      <c r="Q293" s="690"/>
      <c r="R293" s="690"/>
      <c r="S293" s="690"/>
      <c r="T293" s="690"/>
      <c r="U293" s="690"/>
      <c r="V293" s="690"/>
      <c r="W293" s="690"/>
      <c r="X293" s="690"/>
      <c r="Y293" s="690"/>
      <c r="Z293" s="690"/>
      <c r="AA293" s="690"/>
      <c r="AB293" s="690"/>
      <c r="AC293" s="690"/>
      <c r="AD293" s="690"/>
      <c r="AE293" s="690"/>
      <c r="AF293" s="690"/>
      <c r="AG293" s="690"/>
      <c r="AH293" s="690"/>
      <c r="AI293" s="690"/>
      <c r="AJ293" s="690"/>
      <c r="AK293" s="690"/>
      <c r="AL293" s="690"/>
      <c r="AM293" s="690"/>
      <c r="AN293" s="690"/>
      <c r="AO293" s="690"/>
      <c r="AP293" s="690"/>
      <c r="AQ293" s="690"/>
      <c r="AR293" s="690"/>
      <c r="AS293" s="690"/>
      <c r="AT293" s="690"/>
      <c r="AU293" s="690"/>
      <c r="AV293" s="690"/>
      <c r="AW293" s="690"/>
      <c r="AX293" s="690"/>
      <c r="AY293" s="690"/>
    </row>
    <row r="294" spans="1:51" ht="24.75" customHeight="1">
      <c r="B294" s="313" t="s">
        <v>140</v>
      </c>
      <c r="C294" s="314"/>
      <c r="D294" s="314"/>
      <c r="E294" s="314"/>
      <c r="F294" s="314"/>
      <c r="G294" s="315"/>
      <c r="H294" s="319" t="s">
        <v>1628</v>
      </c>
      <c r="I294" s="320"/>
      <c r="J294" s="320"/>
      <c r="K294" s="320"/>
      <c r="L294" s="320"/>
      <c r="M294" s="320"/>
      <c r="N294" s="320"/>
      <c r="O294" s="320"/>
      <c r="P294" s="320"/>
      <c r="Q294" s="320"/>
      <c r="R294" s="320"/>
      <c r="S294" s="320"/>
      <c r="T294" s="320"/>
      <c r="U294" s="320"/>
      <c r="V294" s="320"/>
      <c r="W294" s="320"/>
      <c r="X294" s="320"/>
      <c r="Y294" s="320"/>
      <c r="Z294" s="320"/>
      <c r="AA294" s="320"/>
      <c r="AB294" s="320"/>
      <c r="AC294" s="321"/>
      <c r="AD294" s="319" t="s">
        <v>1636</v>
      </c>
      <c r="AE294" s="320"/>
      <c r="AF294" s="320"/>
      <c r="AG294" s="320"/>
      <c r="AH294" s="320"/>
      <c r="AI294" s="320"/>
      <c r="AJ294" s="320"/>
      <c r="AK294" s="320"/>
      <c r="AL294" s="320"/>
      <c r="AM294" s="320"/>
      <c r="AN294" s="320"/>
      <c r="AO294" s="320"/>
      <c r="AP294" s="320"/>
      <c r="AQ294" s="320"/>
      <c r="AR294" s="320"/>
      <c r="AS294" s="320"/>
      <c r="AT294" s="320"/>
      <c r="AU294" s="320"/>
      <c r="AV294" s="320"/>
      <c r="AW294" s="320"/>
      <c r="AX294" s="320"/>
      <c r="AY294" s="322"/>
    </row>
    <row r="295" spans="1:51" ht="24.75" customHeight="1">
      <c r="B295" s="313"/>
      <c r="C295" s="314"/>
      <c r="D295" s="314"/>
      <c r="E295" s="314"/>
      <c r="F295" s="314"/>
      <c r="G295" s="315"/>
      <c r="H295" s="326" t="s">
        <v>60</v>
      </c>
      <c r="I295" s="327"/>
      <c r="J295" s="327"/>
      <c r="K295" s="327"/>
      <c r="L295" s="328"/>
      <c r="M295" s="329" t="s">
        <v>143</v>
      </c>
      <c r="N295" s="327"/>
      <c r="O295" s="327"/>
      <c r="P295" s="327"/>
      <c r="Q295" s="327"/>
      <c r="R295" s="327"/>
      <c r="S295" s="327"/>
      <c r="T295" s="327"/>
      <c r="U295" s="327"/>
      <c r="V295" s="327"/>
      <c r="W295" s="327"/>
      <c r="X295" s="327"/>
      <c r="Y295" s="328"/>
      <c r="Z295" s="323" t="s">
        <v>144</v>
      </c>
      <c r="AA295" s="324"/>
      <c r="AB295" s="324"/>
      <c r="AC295" s="325"/>
      <c r="AD295" s="326" t="s">
        <v>60</v>
      </c>
      <c r="AE295" s="327"/>
      <c r="AF295" s="327"/>
      <c r="AG295" s="327"/>
      <c r="AH295" s="328"/>
      <c r="AI295" s="329" t="s">
        <v>143</v>
      </c>
      <c r="AJ295" s="327"/>
      <c r="AK295" s="327"/>
      <c r="AL295" s="327"/>
      <c r="AM295" s="327"/>
      <c r="AN295" s="327"/>
      <c r="AO295" s="327"/>
      <c r="AP295" s="327"/>
      <c r="AQ295" s="327"/>
      <c r="AR295" s="327"/>
      <c r="AS295" s="327"/>
      <c r="AT295" s="327"/>
      <c r="AU295" s="328"/>
      <c r="AV295" s="323" t="s">
        <v>144</v>
      </c>
      <c r="AW295" s="324"/>
      <c r="AX295" s="324"/>
      <c r="AY295" s="330"/>
    </row>
    <row r="296" spans="1:51" ht="24.75" customHeight="1">
      <c r="B296" s="313"/>
      <c r="C296" s="314"/>
      <c r="D296" s="314"/>
      <c r="E296" s="314"/>
      <c r="F296" s="314"/>
      <c r="G296" s="315"/>
      <c r="H296" s="703" t="s">
        <v>148</v>
      </c>
      <c r="I296" s="600"/>
      <c r="J296" s="600"/>
      <c r="K296" s="600"/>
      <c r="L296" s="601"/>
      <c r="M296" s="704" t="s">
        <v>892</v>
      </c>
      <c r="N296" s="705"/>
      <c r="O296" s="705"/>
      <c r="P296" s="705"/>
      <c r="Q296" s="705"/>
      <c r="R296" s="705"/>
      <c r="S296" s="705"/>
      <c r="T296" s="705"/>
      <c r="U296" s="705"/>
      <c r="V296" s="705"/>
      <c r="W296" s="705"/>
      <c r="X296" s="705"/>
      <c r="Y296" s="706"/>
      <c r="Z296" s="694">
        <v>1</v>
      </c>
      <c r="AA296" s="695"/>
      <c r="AB296" s="695"/>
      <c r="AC296" s="921"/>
      <c r="AD296" s="703"/>
      <c r="AE296" s="600"/>
      <c r="AF296" s="600"/>
      <c r="AG296" s="600"/>
      <c r="AH296" s="601"/>
      <c r="AI296" s="704"/>
      <c r="AJ296" s="705"/>
      <c r="AK296" s="705"/>
      <c r="AL296" s="705"/>
      <c r="AM296" s="705"/>
      <c r="AN296" s="705"/>
      <c r="AO296" s="705"/>
      <c r="AP296" s="705"/>
      <c r="AQ296" s="705"/>
      <c r="AR296" s="705"/>
      <c r="AS296" s="705"/>
      <c r="AT296" s="705"/>
      <c r="AU296" s="706"/>
      <c r="AV296" s="694"/>
      <c r="AW296" s="695"/>
      <c r="AX296" s="695"/>
      <c r="AY296" s="696"/>
    </row>
    <row r="297" spans="1:51" ht="24.75" customHeight="1">
      <c r="B297" s="313"/>
      <c r="C297" s="314"/>
      <c r="D297" s="314"/>
      <c r="E297" s="314"/>
      <c r="F297" s="314"/>
      <c r="G297" s="315"/>
      <c r="H297" s="341"/>
      <c r="I297" s="342"/>
      <c r="J297" s="342"/>
      <c r="K297" s="342"/>
      <c r="L297" s="343"/>
      <c r="M297" s="346"/>
      <c r="N297" s="347"/>
      <c r="O297" s="347"/>
      <c r="P297" s="347"/>
      <c r="Q297" s="347"/>
      <c r="R297" s="347"/>
      <c r="S297" s="347"/>
      <c r="T297" s="347"/>
      <c r="U297" s="347"/>
      <c r="V297" s="347"/>
      <c r="W297" s="347"/>
      <c r="X297" s="347"/>
      <c r="Y297" s="348"/>
      <c r="Z297" s="697"/>
      <c r="AA297" s="698"/>
      <c r="AB297" s="698"/>
      <c r="AC297" s="720"/>
      <c r="AD297" s="341"/>
      <c r="AE297" s="342"/>
      <c r="AF297" s="342"/>
      <c r="AG297" s="342"/>
      <c r="AH297" s="343"/>
      <c r="AI297" s="346"/>
      <c r="AJ297" s="347"/>
      <c r="AK297" s="347"/>
      <c r="AL297" s="347"/>
      <c r="AM297" s="347"/>
      <c r="AN297" s="347"/>
      <c r="AO297" s="347"/>
      <c r="AP297" s="347"/>
      <c r="AQ297" s="347"/>
      <c r="AR297" s="347"/>
      <c r="AS297" s="347"/>
      <c r="AT297" s="347"/>
      <c r="AU297" s="348"/>
      <c r="AV297" s="697"/>
      <c r="AW297" s="698"/>
      <c r="AX297" s="698"/>
      <c r="AY297" s="699"/>
    </row>
    <row r="298" spans="1:51" ht="24.75" customHeight="1">
      <c r="B298" s="313"/>
      <c r="C298" s="314"/>
      <c r="D298" s="314"/>
      <c r="E298" s="314"/>
      <c r="F298" s="314"/>
      <c r="G298" s="315"/>
      <c r="H298" s="341"/>
      <c r="I298" s="342"/>
      <c r="J298" s="342"/>
      <c r="K298" s="342"/>
      <c r="L298" s="343"/>
      <c r="M298" s="346"/>
      <c r="N298" s="347"/>
      <c r="O298" s="347"/>
      <c r="P298" s="347"/>
      <c r="Q298" s="347"/>
      <c r="R298" s="347"/>
      <c r="S298" s="347"/>
      <c r="T298" s="347"/>
      <c r="U298" s="347"/>
      <c r="V298" s="347"/>
      <c r="W298" s="347"/>
      <c r="X298" s="347"/>
      <c r="Y298" s="348"/>
      <c r="Z298" s="697"/>
      <c r="AA298" s="698"/>
      <c r="AB298" s="698"/>
      <c r="AC298" s="720"/>
      <c r="AD298" s="341"/>
      <c r="AE298" s="342"/>
      <c r="AF298" s="342"/>
      <c r="AG298" s="342"/>
      <c r="AH298" s="343"/>
      <c r="AI298" s="346"/>
      <c r="AJ298" s="347"/>
      <c r="AK298" s="347"/>
      <c r="AL298" s="347"/>
      <c r="AM298" s="347"/>
      <c r="AN298" s="347"/>
      <c r="AO298" s="347"/>
      <c r="AP298" s="347"/>
      <c r="AQ298" s="347"/>
      <c r="AR298" s="347"/>
      <c r="AS298" s="347"/>
      <c r="AT298" s="347"/>
      <c r="AU298" s="348"/>
      <c r="AV298" s="697"/>
      <c r="AW298" s="698"/>
      <c r="AX298" s="698"/>
      <c r="AY298" s="699"/>
    </row>
    <row r="299" spans="1:51" ht="24.75" customHeight="1">
      <c r="B299" s="313"/>
      <c r="C299" s="314"/>
      <c r="D299" s="314"/>
      <c r="E299" s="314"/>
      <c r="F299" s="314"/>
      <c r="G299" s="315"/>
      <c r="H299" s="341"/>
      <c r="I299" s="342"/>
      <c r="J299" s="342"/>
      <c r="K299" s="342"/>
      <c r="L299" s="343"/>
      <c r="M299" s="346"/>
      <c r="N299" s="347"/>
      <c r="O299" s="347"/>
      <c r="P299" s="347"/>
      <c r="Q299" s="347"/>
      <c r="R299" s="347"/>
      <c r="S299" s="347"/>
      <c r="T299" s="347"/>
      <c r="U299" s="347"/>
      <c r="V299" s="347"/>
      <c r="W299" s="347"/>
      <c r="X299" s="347"/>
      <c r="Y299" s="348"/>
      <c r="Z299" s="697"/>
      <c r="AA299" s="698"/>
      <c r="AB299" s="698"/>
      <c r="AC299" s="720"/>
      <c r="AD299" s="341"/>
      <c r="AE299" s="342"/>
      <c r="AF299" s="342"/>
      <c r="AG299" s="342"/>
      <c r="AH299" s="343"/>
      <c r="AI299" s="346"/>
      <c r="AJ299" s="347"/>
      <c r="AK299" s="347"/>
      <c r="AL299" s="347"/>
      <c r="AM299" s="347"/>
      <c r="AN299" s="347"/>
      <c r="AO299" s="347"/>
      <c r="AP299" s="347"/>
      <c r="AQ299" s="347"/>
      <c r="AR299" s="347"/>
      <c r="AS299" s="347"/>
      <c r="AT299" s="347"/>
      <c r="AU299" s="348"/>
      <c r="AV299" s="697"/>
      <c r="AW299" s="698"/>
      <c r="AX299" s="698"/>
      <c r="AY299" s="699"/>
    </row>
    <row r="300" spans="1:51" ht="24.75" customHeight="1">
      <c r="B300" s="313"/>
      <c r="C300" s="314"/>
      <c r="D300" s="314"/>
      <c r="E300" s="314"/>
      <c r="F300" s="314"/>
      <c r="G300" s="315"/>
      <c r="H300" s="341"/>
      <c r="I300" s="342"/>
      <c r="J300" s="342"/>
      <c r="K300" s="342"/>
      <c r="L300" s="343"/>
      <c r="M300" s="346"/>
      <c r="N300" s="347"/>
      <c r="O300" s="347"/>
      <c r="P300" s="347"/>
      <c r="Q300" s="347"/>
      <c r="R300" s="347"/>
      <c r="S300" s="347"/>
      <c r="T300" s="347"/>
      <c r="U300" s="347"/>
      <c r="V300" s="347"/>
      <c r="W300" s="347"/>
      <c r="X300" s="347"/>
      <c r="Y300" s="348"/>
      <c r="Z300" s="697"/>
      <c r="AA300" s="698"/>
      <c r="AB300" s="698"/>
      <c r="AC300" s="698"/>
      <c r="AD300" s="341"/>
      <c r="AE300" s="342"/>
      <c r="AF300" s="342"/>
      <c r="AG300" s="342"/>
      <c r="AH300" s="343"/>
      <c r="AI300" s="346"/>
      <c r="AJ300" s="347"/>
      <c r="AK300" s="347"/>
      <c r="AL300" s="347"/>
      <c r="AM300" s="347"/>
      <c r="AN300" s="347"/>
      <c r="AO300" s="347"/>
      <c r="AP300" s="347"/>
      <c r="AQ300" s="347"/>
      <c r="AR300" s="347"/>
      <c r="AS300" s="347"/>
      <c r="AT300" s="347"/>
      <c r="AU300" s="348"/>
      <c r="AV300" s="697"/>
      <c r="AW300" s="698"/>
      <c r="AX300" s="698"/>
      <c r="AY300" s="699"/>
    </row>
    <row r="301" spans="1:51" ht="24.75" customHeight="1">
      <c r="B301" s="313"/>
      <c r="C301" s="314"/>
      <c r="D301" s="314"/>
      <c r="E301" s="314"/>
      <c r="F301" s="314"/>
      <c r="G301" s="315"/>
      <c r="H301" s="341"/>
      <c r="I301" s="342"/>
      <c r="J301" s="342"/>
      <c r="K301" s="342"/>
      <c r="L301" s="343"/>
      <c r="M301" s="346"/>
      <c r="N301" s="347"/>
      <c r="O301" s="347"/>
      <c r="P301" s="347"/>
      <c r="Q301" s="347"/>
      <c r="R301" s="347"/>
      <c r="S301" s="347"/>
      <c r="T301" s="347"/>
      <c r="U301" s="347"/>
      <c r="V301" s="347"/>
      <c r="W301" s="347"/>
      <c r="X301" s="347"/>
      <c r="Y301" s="348"/>
      <c r="Z301" s="697"/>
      <c r="AA301" s="698"/>
      <c r="AB301" s="698"/>
      <c r="AC301" s="698"/>
      <c r="AD301" s="341"/>
      <c r="AE301" s="342"/>
      <c r="AF301" s="342"/>
      <c r="AG301" s="342"/>
      <c r="AH301" s="343"/>
      <c r="AI301" s="346"/>
      <c r="AJ301" s="347"/>
      <c r="AK301" s="347"/>
      <c r="AL301" s="347"/>
      <c r="AM301" s="347"/>
      <c r="AN301" s="347"/>
      <c r="AO301" s="347"/>
      <c r="AP301" s="347"/>
      <c r="AQ301" s="347"/>
      <c r="AR301" s="347"/>
      <c r="AS301" s="347"/>
      <c r="AT301" s="347"/>
      <c r="AU301" s="348"/>
      <c r="AV301" s="697"/>
      <c r="AW301" s="698"/>
      <c r="AX301" s="698"/>
      <c r="AY301" s="699"/>
    </row>
    <row r="302" spans="1:51" ht="24.75" customHeight="1">
      <c r="B302" s="313"/>
      <c r="C302" s="314"/>
      <c r="D302" s="314"/>
      <c r="E302" s="314"/>
      <c r="F302" s="314"/>
      <c r="G302" s="315"/>
      <c r="H302" s="341"/>
      <c r="I302" s="342"/>
      <c r="J302" s="342"/>
      <c r="K302" s="342"/>
      <c r="L302" s="343"/>
      <c r="M302" s="346"/>
      <c r="N302" s="347"/>
      <c r="O302" s="347"/>
      <c r="P302" s="347"/>
      <c r="Q302" s="347"/>
      <c r="R302" s="347"/>
      <c r="S302" s="347"/>
      <c r="T302" s="347"/>
      <c r="U302" s="347"/>
      <c r="V302" s="347"/>
      <c r="W302" s="347"/>
      <c r="X302" s="347"/>
      <c r="Y302" s="348"/>
      <c r="Z302" s="697"/>
      <c r="AA302" s="698"/>
      <c r="AB302" s="698"/>
      <c r="AC302" s="698"/>
      <c r="AD302" s="341"/>
      <c r="AE302" s="342"/>
      <c r="AF302" s="342"/>
      <c r="AG302" s="342"/>
      <c r="AH302" s="343"/>
      <c r="AI302" s="346"/>
      <c r="AJ302" s="347"/>
      <c r="AK302" s="347"/>
      <c r="AL302" s="347"/>
      <c r="AM302" s="347"/>
      <c r="AN302" s="347"/>
      <c r="AO302" s="347"/>
      <c r="AP302" s="347"/>
      <c r="AQ302" s="347"/>
      <c r="AR302" s="347"/>
      <c r="AS302" s="347"/>
      <c r="AT302" s="347"/>
      <c r="AU302" s="348"/>
      <c r="AV302" s="697"/>
      <c r="AW302" s="698"/>
      <c r="AX302" s="698"/>
      <c r="AY302" s="699"/>
    </row>
    <row r="303" spans="1:51" ht="24.75" customHeight="1">
      <c r="B303" s="313"/>
      <c r="C303" s="314"/>
      <c r="D303" s="314"/>
      <c r="E303" s="314"/>
      <c r="F303" s="314"/>
      <c r="G303" s="315"/>
      <c r="H303" s="642"/>
      <c r="I303" s="595"/>
      <c r="J303" s="595"/>
      <c r="K303" s="595"/>
      <c r="L303" s="596"/>
      <c r="M303" s="643"/>
      <c r="N303" s="644"/>
      <c r="O303" s="644"/>
      <c r="P303" s="644"/>
      <c r="Q303" s="644"/>
      <c r="R303" s="644"/>
      <c r="S303" s="644"/>
      <c r="T303" s="644"/>
      <c r="U303" s="644"/>
      <c r="V303" s="644"/>
      <c r="W303" s="644"/>
      <c r="X303" s="644"/>
      <c r="Y303" s="645"/>
      <c r="Z303" s="646"/>
      <c r="AA303" s="647"/>
      <c r="AB303" s="647"/>
      <c r="AC303" s="647"/>
      <c r="AD303" s="642"/>
      <c r="AE303" s="595"/>
      <c r="AF303" s="595"/>
      <c r="AG303" s="595"/>
      <c r="AH303" s="596"/>
      <c r="AI303" s="643"/>
      <c r="AJ303" s="644"/>
      <c r="AK303" s="644"/>
      <c r="AL303" s="644"/>
      <c r="AM303" s="644"/>
      <c r="AN303" s="644"/>
      <c r="AO303" s="644"/>
      <c r="AP303" s="644"/>
      <c r="AQ303" s="644"/>
      <c r="AR303" s="644"/>
      <c r="AS303" s="644"/>
      <c r="AT303" s="644"/>
      <c r="AU303" s="645"/>
      <c r="AV303" s="646"/>
      <c r="AW303" s="647"/>
      <c r="AX303" s="647"/>
      <c r="AY303" s="648"/>
    </row>
    <row r="304" spans="1:51" ht="24.75" customHeight="1">
      <c r="B304" s="313"/>
      <c r="C304" s="314"/>
      <c r="D304" s="314"/>
      <c r="E304" s="314"/>
      <c r="F304" s="314"/>
      <c r="G304" s="315"/>
      <c r="H304" s="716" t="s">
        <v>35</v>
      </c>
      <c r="I304" s="368"/>
      <c r="J304" s="368"/>
      <c r="K304" s="368"/>
      <c r="L304" s="368"/>
      <c r="M304" s="717"/>
      <c r="N304" s="718"/>
      <c r="O304" s="718"/>
      <c r="P304" s="718"/>
      <c r="Q304" s="718"/>
      <c r="R304" s="718"/>
      <c r="S304" s="718"/>
      <c r="T304" s="718"/>
      <c r="U304" s="718"/>
      <c r="V304" s="718"/>
      <c r="W304" s="718"/>
      <c r="X304" s="718"/>
      <c r="Y304" s="719"/>
      <c r="Z304" s="639">
        <f>SUM(Z296:AC303)</f>
        <v>1</v>
      </c>
      <c r="AA304" s="640"/>
      <c r="AB304" s="640"/>
      <c r="AC304" s="736"/>
      <c r="AD304" s="716" t="s">
        <v>35</v>
      </c>
      <c r="AE304" s="368"/>
      <c r="AF304" s="368"/>
      <c r="AG304" s="368"/>
      <c r="AH304" s="368"/>
      <c r="AI304" s="717"/>
      <c r="AJ304" s="718"/>
      <c r="AK304" s="718"/>
      <c r="AL304" s="718"/>
      <c r="AM304" s="718"/>
      <c r="AN304" s="718"/>
      <c r="AO304" s="718"/>
      <c r="AP304" s="718"/>
      <c r="AQ304" s="718"/>
      <c r="AR304" s="718"/>
      <c r="AS304" s="718"/>
      <c r="AT304" s="718"/>
      <c r="AU304" s="719"/>
      <c r="AV304" s="639">
        <f>SUM(AV296:AY303)</f>
        <v>0</v>
      </c>
      <c r="AW304" s="640"/>
      <c r="AX304" s="640"/>
      <c r="AY304" s="641"/>
    </row>
    <row r="305" spans="2:51" ht="25.15" customHeight="1">
      <c r="B305" s="313"/>
      <c r="C305" s="314"/>
      <c r="D305" s="314"/>
      <c r="E305" s="314"/>
      <c r="F305" s="314"/>
      <c r="G305" s="315"/>
      <c r="H305" s="721" t="s">
        <v>1635</v>
      </c>
      <c r="I305" s="724"/>
      <c r="J305" s="724"/>
      <c r="K305" s="724"/>
      <c r="L305" s="724"/>
      <c r="M305" s="724"/>
      <c r="N305" s="724"/>
      <c r="O305" s="724"/>
      <c r="P305" s="724"/>
      <c r="Q305" s="724"/>
      <c r="R305" s="724"/>
      <c r="S305" s="724"/>
      <c r="T305" s="724"/>
      <c r="U305" s="724"/>
      <c r="V305" s="724"/>
      <c r="W305" s="724"/>
      <c r="X305" s="724"/>
      <c r="Y305" s="724"/>
      <c r="Z305" s="724"/>
      <c r="AA305" s="724"/>
      <c r="AB305" s="724"/>
      <c r="AC305" s="737"/>
      <c r="AD305" s="721" t="s">
        <v>1634</v>
      </c>
      <c r="AE305" s="724"/>
      <c r="AF305" s="724"/>
      <c r="AG305" s="724"/>
      <c r="AH305" s="724"/>
      <c r="AI305" s="724"/>
      <c r="AJ305" s="724"/>
      <c r="AK305" s="724"/>
      <c r="AL305" s="724"/>
      <c r="AM305" s="724"/>
      <c r="AN305" s="724"/>
      <c r="AO305" s="724"/>
      <c r="AP305" s="724"/>
      <c r="AQ305" s="724"/>
      <c r="AR305" s="724"/>
      <c r="AS305" s="724"/>
      <c r="AT305" s="724"/>
      <c r="AU305" s="724"/>
      <c r="AV305" s="724"/>
      <c r="AW305" s="724"/>
      <c r="AX305" s="724"/>
      <c r="AY305" s="725"/>
    </row>
    <row r="306" spans="2:51" ht="25.5" customHeight="1">
      <c r="B306" s="313"/>
      <c r="C306" s="314"/>
      <c r="D306" s="314"/>
      <c r="E306" s="314"/>
      <c r="F306" s="314"/>
      <c r="G306" s="315"/>
      <c r="H306" s="726" t="s">
        <v>60</v>
      </c>
      <c r="I306" s="519"/>
      <c r="J306" s="519"/>
      <c r="K306" s="519"/>
      <c r="L306" s="519"/>
      <c r="M306" s="329" t="s">
        <v>143</v>
      </c>
      <c r="N306" s="290"/>
      <c r="O306" s="290"/>
      <c r="P306" s="290"/>
      <c r="Q306" s="290"/>
      <c r="R306" s="290"/>
      <c r="S306" s="290"/>
      <c r="T306" s="290"/>
      <c r="U306" s="290"/>
      <c r="V306" s="290"/>
      <c r="W306" s="290"/>
      <c r="X306" s="290"/>
      <c r="Y306" s="731"/>
      <c r="Z306" s="323" t="s">
        <v>144</v>
      </c>
      <c r="AA306" s="732"/>
      <c r="AB306" s="732"/>
      <c r="AC306" s="738"/>
      <c r="AD306" s="726" t="s">
        <v>60</v>
      </c>
      <c r="AE306" s="519"/>
      <c r="AF306" s="519"/>
      <c r="AG306" s="519"/>
      <c r="AH306" s="519"/>
      <c r="AI306" s="329" t="s">
        <v>143</v>
      </c>
      <c r="AJ306" s="290"/>
      <c r="AK306" s="290"/>
      <c r="AL306" s="290"/>
      <c r="AM306" s="290"/>
      <c r="AN306" s="290"/>
      <c r="AO306" s="290"/>
      <c r="AP306" s="290"/>
      <c r="AQ306" s="290"/>
      <c r="AR306" s="290"/>
      <c r="AS306" s="290"/>
      <c r="AT306" s="290"/>
      <c r="AU306" s="731"/>
      <c r="AV306" s="323" t="s">
        <v>144</v>
      </c>
      <c r="AW306" s="732"/>
      <c r="AX306" s="732"/>
      <c r="AY306" s="733"/>
    </row>
    <row r="307" spans="2:51" ht="24.75" customHeight="1">
      <c r="B307" s="313"/>
      <c r="C307" s="314"/>
      <c r="D307" s="314"/>
      <c r="E307" s="314"/>
      <c r="F307" s="314"/>
      <c r="G307" s="315"/>
      <c r="H307" s="703" t="s">
        <v>889</v>
      </c>
      <c r="I307" s="600"/>
      <c r="J307" s="600"/>
      <c r="K307" s="600"/>
      <c r="L307" s="601"/>
      <c r="M307" s="704" t="s">
        <v>891</v>
      </c>
      <c r="N307" s="705"/>
      <c r="O307" s="705"/>
      <c r="P307" s="705"/>
      <c r="Q307" s="705"/>
      <c r="R307" s="705"/>
      <c r="S307" s="705"/>
      <c r="T307" s="705"/>
      <c r="U307" s="705"/>
      <c r="V307" s="705"/>
      <c r="W307" s="705"/>
      <c r="X307" s="705"/>
      <c r="Y307" s="706"/>
      <c r="Z307" s="694">
        <v>3</v>
      </c>
      <c r="AA307" s="695"/>
      <c r="AB307" s="695"/>
      <c r="AC307" s="739"/>
      <c r="AD307" s="703"/>
      <c r="AE307" s="600"/>
      <c r="AF307" s="600"/>
      <c r="AG307" s="600"/>
      <c r="AH307" s="601"/>
      <c r="AI307" s="704"/>
      <c r="AJ307" s="734"/>
      <c r="AK307" s="734"/>
      <c r="AL307" s="734"/>
      <c r="AM307" s="734"/>
      <c r="AN307" s="734"/>
      <c r="AO307" s="734"/>
      <c r="AP307" s="734"/>
      <c r="AQ307" s="734"/>
      <c r="AR307" s="734"/>
      <c r="AS307" s="734"/>
      <c r="AT307" s="734"/>
      <c r="AU307" s="735"/>
      <c r="AV307" s="694"/>
      <c r="AW307" s="695"/>
      <c r="AX307" s="695"/>
      <c r="AY307" s="696"/>
    </row>
    <row r="308" spans="2:51" ht="24.75" customHeight="1">
      <c r="B308" s="313"/>
      <c r="C308" s="314"/>
      <c r="D308" s="314"/>
      <c r="E308" s="314"/>
      <c r="F308" s="314"/>
      <c r="G308" s="315"/>
      <c r="H308" s="341"/>
      <c r="I308" s="342"/>
      <c r="J308" s="342"/>
      <c r="K308" s="342"/>
      <c r="L308" s="343"/>
      <c r="M308" s="346"/>
      <c r="N308" s="347"/>
      <c r="O308" s="347"/>
      <c r="P308" s="347"/>
      <c r="Q308" s="347"/>
      <c r="R308" s="347"/>
      <c r="S308" s="347"/>
      <c r="T308" s="347"/>
      <c r="U308" s="347"/>
      <c r="V308" s="347"/>
      <c r="W308" s="347"/>
      <c r="X308" s="347"/>
      <c r="Y308" s="348"/>
      <c r="Z308" s="697"/>
      <c r="AA308" s="698"/>
      <c r="AB308" s="698"/>
      <c r="AC308" s="720"/>
      <c r="AD308" s="341"/>
      <c r="AE308" s="342"/>
      <c r="AF308" s="342"/>
      <c r="AG308" s="342"/>
      <c r="AH308" s="343"/>
      <c r="AI308" s="346"/>
      <c r="AJ308" s="347"/>
      <c r="AK308" s="347"/>
      <c r="AL308" s="347"/>
      <c r="AM308" s="347"/>
      <c r="AN308" s="347"/>
      <c r="AO308" s="347"/>
      <c r="AP308" s="347"/>
      <c r="AQ308" s="347"/>
      <c r="AR308" s="347"/>
      <c r="AS308" s="347"/>
      <c r="AT308" s="347"/>
      <c r="AU308" s="348"/>
      <c r="AV308" s="697"/>
      <c r="AW308" s="698"/>
      <c r="AX308" s="698"/>
      <c r="AY308" s="699"/>
    </row>
    <row r="309" spans="2:51" ht="24.75" customHeight="1">
      <c r="B309" s="313"/>
      <c r="C309" s="314"/>
      <c r="D309" s="314"/>
      <c r="E309" s="314"/>
      <c r="F309" s="314"/>
      <c r="G309" s="315"/>
      <c r="H309" s="341"/>
      <c r="I309" s="342"/>
      <c r="J309" s="342"/>
      <c r="K309" s="342"/>
      <c r="L309" s="343"/>
      <c r="M309" s="346"/>
      <c r="N309" s="347"/>
      <c r="O309" s="347"/>
      <c r="P309" s="347"/>
      <c r="Q309" s="347"/>
      <c r="R309" s="347"/>
      <c r="S309" s="347"/>
      <c r="T309" s="347"/>
      <c r="U309" s="347"/>
      <c r="V309" s="347"/>
      <c r="W309" s="347"/>
      <c r="X309" s="347"/>
      <c r="Y309" s="348"/>
      <c r="Z309" s="697"/>
      <c r="AA309" s="698"/>
      <c r="AB309" s="698"/>
      <c r="AC309" s="720"/>
      <c r="AD309" s="341"/>
      <c r="AE309" s="342"/>
      <c r="AF309" s="342"/>
      <c r="AG309" s="342"/>
      <c r="AH309" s="343"/>
      <c r="AI309" s="346"/>
      <c r="AJ309" s="347"/>
      <c r="AK309" s="347"/>
      <c r="AL309" s="347"/>
      <c r="AM309" s="347"/>
      <c r="AN309" s="347"/>
      <c r="AO309" s="347"/>
      <c r="AP309" s="347"/>
      <c r="AQ309" s="347"/>
      <c r="AR309" s="347"/>
      <c r="AS309" s="347"/>
      <c r="AT309" s="347"/>
      <c r="AU309" s="348"/>
      <c r="AV309" s="697"/>
      <c r="AW309" s="698"/>
      <c r="AX309" s="698"/>
      <c r="AY309" s="699"/>
    </row>
    <row r="310" spans="2:51" ht="24.75" customHeight="1">
      <c r="B310" s="313"/>
      <c r="C310" s="314"/>
      <c r="D310" s="314"/>
      <c r="E310" s="314"/>
      <c r="F310" s="314"/>
      <c r="G310" s="315"/>
      <c r="H310" s="341"/>
      <c r="I310" s="342"/>
      <c r="J310" s="342"/>
      <c r="K310" s="342"/>
      <c r="L310" s="343"/>
      <c r="M310" s="346"/>
      <c r="N310" s="347"/>
      <c r="O310" s="347"/>
      <c r="P310" s="347"/>
      <c r="Q310" s="347"/>
      <c r="R310" s="347"/>
      <c r="S310" s="347"/>
      <c r="T310" s="347"/>
      <c r="U310" s="347"/>
      <c r="V310" s="347"/>
      <c r="W310" s="347"/>
      <c r="X310" s="347"/>
      <c r="Y310" s="348"/>
      <c r="Z310" s="697"/>
      <c r="AA310" s="698"/>
      <c r="AB310" s="698"/>
      <c r="AC310" s="720"/>
      <c r="AD310" s="341"/>
      <c r="AE310" s="342"/>
      <c r="AF310" s="342"/>
      <c r="AG310" s="342"/>
      <c r="AH310" s="343"/>
      <c r="AI310" s="346"/>
      <c r="AJ310" s="347"/>
      <c r="AK310" s="347"/>
      <c r="AL310" s="347"/>
      <c r="AM310" s="347"/>
      <c r="AN310" s="347"/>
      <c r="AO310" s="347"/>
      <c r="AP310" s="347"/>
      <c r="AQ310" s="347"/>
      <c r="AR310" s="347"/>
      <c r="AS310" s="347"/>
      <c r="AT310" s="347"/>
      <c r="AU310" s="348"/>
      <c r="AV310" s="697"/>
      <c r="AW310" s="698"/>
      <c r="AX310" s="698"/>
      <c r="AY310" s="699"/>
    </row>
    <row r="311" spans="2:51" ht="24.75" customHeight="1">
      <c r="B311" s="313"/>
      <c r="C311" s="314"/>
      <c r="D311" s="314"/>
      <c r="E311" s="314"/>
      <c r="F311" s="314"/>
      <c r="G311" s="315"/>
      <c r="H311" s="341"/>
      <c r="I311" s="342"/>
      <c r="J311" s="342"/>
      <c r="K311" s="342"/>
      <c r="L311" s="343"/>
      <c r="M311" s="346"/>
      <c r="N311" s="347"/>
      <c r="O311" s="347"/>
      <c r="P311" s="347"/>
      <c r="Q311" s="347"/>
      <c r="R311" s="347"/>
      <c r="S311" s="347"/>
      <c r="T311" s="347"/>
      <c r="U311" s="347"/>
      <c r="V311" s="347"/>
      <c r="W311" s="347"/>
      <c r="X311" s="347"/>
      <c r="Y311" s="348"/>
      <c r="Z311" s="697"/>
      <c r="AA311" s="698"/>
      <c r="AB311" s="698"/>
      <c r="AC311" s="698"/>
      <c r="AD311" s="341"/>
      <c r="AE311" s="342"/>
      <c r="AF311" s="342"/>
      <c r="AG311" s="342"/>
      <c r="AH311" s="343"/>
      <c r="AI311" s="346"/>
      <c r="AJ311" s="347"/>
      <c r="AK311" s="347"/>
      <c r="AL311" s="347"/>
      <c r="AM311" s="347"/>
      <c r="AN311" s="347"/>
      <c r="AO311" s="347"/>
      <c r="AP311" s="347"/>
      <c r="AQ311" s="347"/>
      <c r="AR311" s="347"/>
      <c r="AS311" s="347"/>
      <c r="AT311" s="347"/>
      <c r="AU311" s="348"/>
      <c r="AV311" s="697"/>
      <c r="AW311" s="698"/>
      <c r="AX311" s="698"/>
      <c r="AY311" s="699"/>
    </row>
    <row r="312" spans="2:51" ht="24.75" customHeight="1">
      <c r="B312" s="313"/>
      <c r="C312" s="314"/>
      <c r="D312" s="314"/>
      <c r="E312" s="314"/>
      <c r="F312" s="314"/>
      <c r="G312" s="315"/>
      <c r="H312" s="341"/>
      <c r="I312" s="342"/>
      <c r="J312" s="342"/>
      <c r="K312" s="342"/>
      <c r="L312" s="343"/>
      <c r="M312" s="346"/>
      <c r="N312" s="347"/>
      <c r="O312" s="347"/>
      <c r="P312" s="347"/>
      <c r="Q312" s="347"/>
      <c r="R312" s="347"/>
      <c r="S312" s="347"/>
      <c r="T312" s="347"/>
      <c r="U312" s="347"/>
      <c r="V312" s="347"/>
      <c r="W312" s="347"/>
      <c r="X312" s="347"/>
      <c r="Y312" s="348"/>
      <c r="Z312" s="697"/>
      <c r="AA312" s="698"/>
      <c r="AB312" s="698"/>
      <c r="AC312" s="698"/>
      <c r="AD312" s="341"/>
      <c r="AE312" s="342"/>
      <c r="AF312" s="342"/>
      <c r="AG312" s="342"/>
      <c r="AH312" s="343"/>
      <c r="AI312" s="346"/>
      <c r="AJ312" s="347"/>
      <c r="AK312" s="347"/>
      <c r="AL312" s="347"/>
      <c r="AM312" s="347"/>
      <c r="AN312" s="347"/>
      <c r="AO312" s="347"/>
      <c r="AP312" s="347"/>
      <c r="AQ312" s="347"/>
      <c r="AR312" s="347"/>
      <c r="AS312" s="347"/>
      <c r="AT312" s="347"/>
      <c r="AU312" s="348"/>
      <c r="AV312" s="697"/>
      <c r="AW312" s="698"/>
      <c r="AX312" s="698"/>
      <c r="AY312" s="699"/>
    </row>
    <row r="313" spans="2:51" ht="24.75" customHeight="1">
      <c r="B313" s="313"/>
      <c r="C313" s="314"/>
      <c r="D313" s="314"/>
      <c r="E313" s="314"/>
      <c r="F313" s="314"/>
      <c r="G313" s="315"/>
      <c r="H313" s="341"/>
      <c r="I313" s="342"/>
      <c r="J313" s="342"/>
      <c r="K313" s="342"/>
      <c r="L313" s="343"/>
      <c r="M313" s="346"/>
      <c r="N313" s="347"/>
      <c r="O313" s="347"/>
      <c r="P313" s="347"/>
      <c r="Q313" s="347"/>
      <c r="R313" s="347"/>
      <c r="S313" s="347"/>
      <c r="T313" s="347"/>
      <c r="U313" s="347"/>
      <c r="V313" s="347"/>
      <c r="W313" s="347"/>
      <c r="X313" s="347"/>
      <c r="Y313" s="348"/>
      <c r="Z313" s="697"/>
      <c r="AA313" s="698"/>
      <c r="AB313" s="698"/>
      <c r="AC313" s="698"/>
      <c r="AD313" s="341"/>
      <c r="AE313" s="342"/>
      <c r="AF313" s="342"/>
      <c r="AG313" s="342"/>
      <c r="AH313" s="343"/>
      <c r="AI313" s="346"/>
      <c r="AJ313" s="347"/>
      <c r="AK313" s="347"/>
      <c r="AL313" s="347"/>
      <c r="AM313" s="347"/>
      <c r="AN313" s="347"/>
      <c r="AO313" s="347"/>
      <c r="AP313" s="347"/>
      <c r="AQ313" s="347"/>
      <c r="AR313" s="347"/>
      <c r="AS313" s="347"/>
      <c r="AT313" s="347"/>
      <c r="AU313" s="348"/>
      <c r="AV313" s="697"/>
      <c r="AW313" s="698"/>
      <c r="AX313" s="698"/>
      <c r="AY313" s="699"/>
    </row>
    <row r="314" spans="2:51" ht="24.75" customHeight="1">
      <c r="B314" s="313"/>
      <c r="C314" s="314"/>
      <c r="D314" s="314"/>
      <c r="E314" s="314"/>
      <c r="F314" s="314"/>
      <c r="G314" s="315"/>
      <c r="H314" s="642"/>
      <c r="I314" s="595"/>
      <c r="J314" s="595"/>
      <c r="K314" s="595"/>
      <c r="L314" s="596"/>
      <c r="M314" s="643"/>
      <c r="N314" s="644"/>
      <c r="O314" s="644"/>
      <c r="P314" s="644"/>
      <c r="Q314" s="644"/>
      <c r="R314" s="644"/>
      <c r="S314" s="644"/>
      <c r="T314" s="644"/>
      <c r="U314" s="644"/>
      <c r="V314" s="644"/>
      <c r="W314" s="644"/>
      <c r="X314" s="644"/>
      <c r="Y314" s="645"/>
      <c r="Z314" s="646"/>
      <c r="AA314" s="647"/>
      <c r="AB314" s="647"/>
      <c r="AC314" s="647"/>
      <c r="AD314" s="642"/>
      <c r="AE314" s="595"/>
      <c r="AF314" s="595"/>
      <c r="AG314" s="595"/>
      <c r="AH314" s="596"/>
      <c r="AI314" s="643"/>
      <c r="AJ314" s="644"/>
      <c r="AK314" s="644"/>
      <c r="AL314" s="644"/>
      <c r="AM314" s="644"/>
      <c r="AN314" s="644"/>
      <c r="AO314" s="644"/>
      <c r="AP314" s="644"/>
      <c r="AQ314" s="644"/>
      <c r="AR314" s="644"/>
      <c r="AS314" s="644"/>
      <c r="AT314" s="644"/>
      <c r="AU314" s="645"/>
      <c r="AV314" s="646"/>
      <c r="AW314" s="647"/>
      <c r="AX314" s="647"/>
      <c r="AY314" s="648"/>
    </row>
    <row r="315" spans="2:51" ht="24.75" customHeight="1">
      <c r="B315" s="313"/>
      <c r="C315" s="314"/>
      <c r="D315" s="314"/>
      <c r="E315" s="314"/>
      <c r="F315" s="314"/>
      <c r="G315" s="315"/>
      <c r="H315" s="716" t="s">
        <v>35</v>
      </c>
      <c r="I315" s="368"/>
      <c r="J315" s="368"/>
      <c r="K315" s="368"/>
      <c r="L315" s="368"/>
      <c r="M315" s="717"/>
      <c r="N315" s="718"/>
      <c r="O315" s="718"/>
      <c r="P315" s="718"/>
      <c r="Q315" s="718"/>
      <c r="R315" s="718"/>
      <c r="S315" s="718"/>
      <c r="T315" s="718"/>
      <c r="U315" s="718"/>
      <c r="V315" s="718"/>
      <c r="W315" s="718"/>
      <c r="X315" s="718"/>
      <c r="Y315" s="719"/>
      <c r="Z315" s="639">
        <f>SUM(Z307:AC314)</f>
        <v>3</v>
      </c>
      <c r="AA315" s="640"/>
      <c r="AB315" s="640"/>
      <c r="AC315" s="736"/>
      <c r="AD315" s="716" t="s">
        <v>35</v>
      </c>
      <c r="AE315" s="368"/>
      <c r="AF315" s="368"/>
      <c r="AG315" s="368"/>
      <c r="AH315" s="368"/>
      <c r="AI315" s="717"/>
      <c r="AJ315" s="718"/>
      <c r="AK315" s="718"/>
      <c r="AL315" s="718"/>
      <c r="AM315" s="718"/>
      <c r="AN315" s="718"/>
      <c r="AO315" s="718"/>
      <c r="AP315" s="718"/>
      <c r="AQ315" s="718"/>
      <c r="AR315" s="718"/>
      <c r="AS315" s="718"/>
      <c r="AT315" s="718"/>
      <c r="AU315" s="719"/>
      <c r="AV315" s="639">
        <f>SUM(AV307:AY314)</f>
        <v>0</v>
      </c>
      <c r="AW315" s="640"/>
      <c r="AX315" s="640"/>
      <c r="AY315" s="641"/>
    </row>
    <row r="316" spans="2:51" ht="24.75" customHeight="1">
      <c r="B316" s="313"/>
      <c r="C316" s="314"/>
      <c r="D316" s="314"/>
      <c r="E316" s="314"/>
      <c r="F316" s="314"/>
      <c r="G316" s="315"/>
      <c r="H316" s="721" t="s">
        <v>1633</v>
      </c>
      <c r="I316" s="724"/>
      <c r="J316" s="724"/>
      <c r="K316" s="724"/>
      <c r="L316" s="724"/>
      <c r="M316" s="724"/>
      <c r="N316" s="724"/>
      <c r="O316" s="724"/>
      <c r="P316" s="724"/>
      <c r="Q316" s="724"/>
      <c r="R316" s="724"/>
      <c r="S316" s="724"/>
      <c r="T316" s="724"/>
      <c r="U316" s="724"/>
      <c r="V316" s="724"/>
      <c r="W316" s="724"/>
      <c r="X316" s="724"/>
      <c r="Y316" s="724"/>
      <c r="Z316" s="724"/>
      <c r="AA316" s="724"/>
      <c r="AB316" s="724"/>
      <c r="AC316" s="737"/>
      <c r="AD316" s="721" t="s">
        <v>1632</v>
      </c>
      <c r="AE316" s="724"/>
      <c r="AF316" s="724"/>
      <c r="AG316" s="724"/>
      <c r="AH316" s="724"/>
      <c r="AI316" s="724"/>
      <c r="AJ316" s="724"/>
      <c r="AK316" s="724"/>
      <c r="AL316" s="724"/>
      <c r="AM316" s="724"/>
      <c r="AN316" s="724"/>
      <c r="AO316" s="724"/>
      <c r="AP316" s="724"/>
      <c r="AQ316" s="724"/>
      <c r="AR316" s="724"/>
      <c r="AS316" s="724"/>
      <c r="AT316" s="724"/>
      <c r="AU316" s="724"/>
      <c r="AV316" s="724"/>
      <c r="AW316" s="724"/>
      <c r="AX316" s="724"/>
      <c r="AY316" s="725"/>
    </row>
    <row r="317" spans="2:51" ht="24.75" customHeight="1">
      <c r="B317" s="313"/>
      <c r="C317" s="314"/>
      <c r="D317" s="314"/>
      <c r="E317" s="314"/>
      <c r="F317" s="314"/>
      <c r="G317" s="315"/>
      <c r="H317" s="726" t="s">
        <v>60</v>
      </c>
      <c r="I317" s="519"/>
      <c r="J317" s="519"/>
      <c r="K317" s="519"/>
      <c r="L317" s="519"/>
      <c r="M317" s="329" t="s">
        <v>143</v>
      </c>
      <c r="N317" s="290"/>
      <c r="O317" s="290"/>
      <c r="P317" s="290"/>
      <c r="Q317" s="290"/>
      <c r="R317" s="290"/>
      <c r="S317" s="290"/>
      <c r="T317" s="290"/>
      <c r="U317" s="290"/>
      <c r="V317" s="290"/>
      <c r="W317" s="290"/>
      <c r="X317" s="290"/>
      <c r="Y317" s="731"/>
      <c r="Z317" s="323" t="s">
        <v>144</v>
      </c>
      <c r="AA317" s="732"/>
      <c r="AB317" s="732"/>
      <c r="AC317" s="738"/>
      <c r="AD317" s="726" t="s">
        <v>60</v>
      </c>
      <c r="AE317" s="519"/>
      <c r="AF317" s="519"/>
      <c r="AG317" s="519"/>
      <c r="AH317" s="519"/>
      <c r="AI317" s="329" t="s">
        <v>143</v>
      </c>
      <c r="AJ317" s="290"/>
      <c r="AK317" s="290"/>
      <c r="AL317" s="290"/>
      <c r="AM317" s="290"/>
      <c r="AN317" s="290"/>
      <c r="AO317" s="290"/>
      <c r="AP317" s="290"/>
      <c r="AQ317" s="290"/>
      <c r="AR317" s="290"/>
      <c r="AS317" s="290"/>
      <c r="AT317" s="290"/>
      <c r="AU317" s="731"/>
      <c r="AV317" s="323" t="s">
        <v>144</v>
      </c>
      <c r="AW317" s="732"/>
      <c r="AX317" s="732"/>
      <c r="AY317" s="733"/>
    </row>
    <row r="318" spans="2:51" ht="24.75" customHeight="1">
      <c r="B318" s="313"/>
      <c r="C318" s="314"/>
      <c r="D318" s="314"/>
      <c r="E318" s="314"/>
      <c r="F318" s="314"/>
      <c r="G318" s="315"/>
      <c r="H318" s="703"/>
      <c r="I318" s="600"/>
      <c r="J318" s="600"/>
      <c r="K318" s="600"/>
      <c r="L318" s="601"/>
      <c r="M318" s="704"/>
      <c r="N318" s="734"/>
      <c r="O318" s="734"/>
      <c r="P318" s="734"/>
      <c r="Q318" s="734"/>
      <c r="R318" s="734"/>
      <c r="S318" s="734"/>
      <c r="T318" s="734"/>
      <c r="U318" s="734"/>
      <c r="V318" s="734"/>
      <c r="W318" s="734"/>
      <c r="X318" s="734"/>
      <c r="Y318" s="735"/>
      <c r="Z318" s="694"/>
      <c r="AA318" s="695"/>
      <c r="AB318" s="695"/>
      <c r="AC318" s="739"/>
      <c r="AD318" s="703"/>
      <c r="AE318" s="600"/>
      <c r="AF318" s="600"/>
      <c r="AG318" s="600"/>
      <c r="AH318" s="601"/>
      <c r="AI318" s="704"/>
      <c r="AJ318" s="734"/>
      <c r="AK318" s="734"/>
      <c r="AL318" s="734"/>
      <c r="AM318" s="734"/>
      <c r="AN318" s="734"/>
      <c r="AO318" s="734"/>
      <c r="AP318" s="734"/>
      <c r="AQ318" s="734"/>
      <c r="AR318" s="734"/>
      <c r="AS318" s="734"/>
      <c r="AT318" s="734"/>
      <c r="AU318" s="735"/>
      <c r="AV318" s="694"/>
      <c r="AW318" s="695"/>
      <c r="AX318" s="695"/>
      <c r="AY318" s="696"/>
    </row>
    <row r="319" spans="2:51" ht="24.75" customHeight="1">
      <c r="B319" s="313"/>
      <c r="C319" s="314"/>
      <c r="D319" s="314"/>
      <c r="E319" s="314"/>
      <c r="F319" s="314"/>
      <c r="G319" s="315"/>
      <c r="H319" s="341"/>
      <c r="I319" s="342"/>
      <c r="J319" s="342"/>
      <c r="K319" s="342"/>
      <c r="L319" s="343"/>
      <c r="M319" s="346"/>
      <c r="N319" s="347"/>
      <c r="O319" s="347"/>
      <c r="P319" s="347"/>
      <c r="Q319" s="347"/>
      <c r="R319" s="347"/>
      <c r="S319" s="347"/>
      <c r="T319" s="347"/>
      <c r="U319" s="347"/>
      <c r="V319" s="347"/>
      <c r="W319" s="347"/>
      <c r="X319" s="347"/>
      <c r="Y319" s="348"/>
      <c r="Z319" s="697"/>
      <c r="AA319" s="698"/>
      <c r="AB319" s="698"/>
      <c r="AC319" s="720"/>
      <c r="AD319" s="341"/>
      <c r="AE319" s="342"/>
      <c r="AF319" s="342"/>
      <c r="AG319" s="342"/>
      <c r="AH319" s="343"/>
      <c r="AI319" s="346"/>
      <c r="AJ319" s="347"/>
      <c r="AK319" s="347"/>
      <c r="AL319" s="347"/>
      <c r="AM319" s="347"/>
      <c r="AN319" s="347"/>
      <c r="AO319" s="347"/>
      <c r="AP319" s="347"/>
      <c r="AQ319" s="347"/>
      <c r="AR319" s="347"/>
      <c r="AS319" s="347"/>
      <c r="AT319" s="347"/>
      <c r="AU319" s="348"/>
      <c r="AV319" s="697"/>
      <c r="AW319" s="698"/>
      <c r="AX319" s="698"/>
      <c r="AY319" s="699"/>
    </row>
    <row r="320" spans="2:51" ht="24.75" customHeight="1">
      <c r="B320" s="313"/>
      <c r="C320" s="314"/>
      <c r="D320" s="314"/>
      <c r="E320" s="314"/>
      <c r="F320" s="314"/>
      <c r="G320" s="315"/>
      <c r="H320" s="341"/>
      <c r="I320" s="342"/>
      <c r="J320" s="342"/>
      <c r="K320" s="342"/>
      <c r="L320" s="343"/>
      <c r="M320" s="346"/>
      <c r="N320" s="347"/>
      <c r="O320" s="347"/>
      <c r="P320" s="347"/>
      <c r="Q320" s="347"/>
      <c r="R320" s="347"/>
      <c r="S320" s="347"/>
      <c r="T320" s="347"/>
      <c r="U320" s="347"/>
      <c r="V320" s="347"/>
      <c r="W320" s="347"/>
      <c r="X320" s="347"/>
      <c r="Y320" s="348"/>
      <c r="Z320" s="697"/>
      <c r="AA320" s="698"/>
      <c r="AB320" s="698"/>
      <c r="AC320" s="720"/>
      <c r="AD320" s="341"/>
      <c r="AE320" s="342"/>
      <c r="AF320" s="342"/>
      <c r="AG320" s="342"/>
      <c r="AH320" s="343"/>
      <c r="AI320" s="346"/>
      <c r="AJ320" s="347"/>
      <c r="AK320" s="347"/>
      <c r="AL320" s="347"/>
      <c r="AM320" s="347"/>
      <c r="AN320" s="347"/>
      <c r="AO320" s="347"/>
      <c r="AP320" s="347"/>
      <c r="AQ320" s="347"/>
      <c r="AR320" s="347"/>
      <c r="AS320" s="347"/>
      <c r="AT320" s="347"/>
      <c r="AU320" s="348"/>
      <c r="AV320" s="697"/>
      <c r="AW320" s="698"/>
      <c r="AX320" s="698"/>
      <c r="AY320" s="699"/>
    </row>
    <row r="321" spans="2:51" ht="24.75" customHeight="1">
      <c r="B321" s="313"/>
      <c r="C321" s="314"/>
      <c r="D321" s="314"/>
      <c r="E321" s="314"/>
      <c r="F321" s="314"/>
      <c r="G321" s="315"/>
      <c r="H321" s="341"/>
      <c r="I321" s="342"/>
      <c r="J321" s="342"/>
      <c r="K321" s="342"/>
      <c r="L321" s="343"/>
      <c r="M321" s="346"/>
      <c r="N321" s="347"/>
      <c r="O321" s="347"/>
      <c r="P321" s="347"/>
      <c r="Q321" s="347"/>
      <c r="R321" s="347"/>
      <c r="S321" s="347"/>
      <c r="T321" s="347"/>
      <c r="U321" s="347"/>
      <c r="V321" s="347"/>
      <c r="W321" s="347"/>
      <c r="X321" s="347"/>
      <c r="Y321" s="348"/>
      <c r="Z321" s="697"/>
      <c r="AA321" s="698"/>
      <c r="AB321" s="698"/>
      <c r="AC321" s="720"/>
      <c r="AD321" s="341"/>
      <c r="AE321" s="342"/>
      <c r="AF321" s="342"/>
      <c r="AG321" s="342"/>
      <c r="AH321" s="343"/>
      <c r="AI321" s="346"/>
      <c r="AJ321" s="347"/>
      <c r="AK321" s="347"/>
      <c r="AL321" s="347"/>
      <c r="AM321" s="347"/>
      <c r="AN321" s="347"/>
      <c r="AO321" s="347"/>
      <c r="AP321" s="347"/>
      <c r="AQ321" s="347"/>
      <c r="AR321" s="347"/>
      <c r="AS321" s="347"/>
      <c r="AT321" s="347"/>
      <c r="AU321" s="348"/>
      <c r="AV321" s="697"/>
      <c r="AW321" s="698"/>
      <c r="AX321" s="698"/>
      <c r="AY321" s="699"/>
    </row>
    <row r="322" spans="2:51" ht="24.75" customHeight="1">
      <c r="B322" s="313"/>
      <c r="C322" s="314"/>
      <c r="D322" s="314"/>
      <c r="E322" s="314"/>
      <c r="F322" s="314"/>
      <c r="G322" s="315"/>
      <c r="H322" s="341"/>
      <c r="I322" s="342"/>
      <c r="J322" s="342"/>
      <c r="K322" s="342"/>
      <c r="L322" s="343"/>
      <c r="M322" s="346"/>
      <c r="N322" s="347"/>
      <c r="O322" s="347"/>
      <c r="P322" s="347"/>
      <c r="Q322" s="347"/>
      <c r="R322" s="347"/>
      <c r="S322" s="347"/>
      <c r="T322" s="347"/>
      <c r="U322" s="347"/>
      <c r="V322" s="347"/>
      <c r="W322" s="347"/>
      <c r="X322" s="347"/>
      <c r="Y322" s="348"/>
      <c r="Z322" s="697"/>
      <c r="AA322" s="698"/>
      <c r="AB322" s="698"/>
      <c r="AC322" s="698"/>
      <c r="AD322" s="341"/>
      <c r="AE322" s="342"/>
      <c r="AF322" s="342"/>
      <c r="AG322" s="342"/>
      <c r="AH322" s="343"/>
      <c r="AI322" s="346"/>
      <c r="AJ322" s="347"/>
      <c r="AK322" s="347"/>
      <c r="AL322" s="347"/>
      <c r="AM322" s="347"/>
      <c r="AN322" s="347"/>
      <c r="AO322" s="347"/>
      <c r="AP322" s="347"/>
      <c r="AQ322" s="347"/>
      <c r="AR322" s="347"/>
      <c r="AS322" s="347"/>
      <c r="AT322" s="347"/>
      <c r="AU322" s="348"/>
      <c r="AV322" s="697"/>
      <c r="AW322" s="698"/>
      <c r="AX322" s="698"/>
      <c r="AY322" s="699"/>
    </row>
    <row r="323" spans="2:51" ht="24.75" customHeight="1">
      <c r="B323" s="313"/>
      <c r="C323" s="314"/>
      <c r="D323" s="314"/>
      <c r="E323" s="314"/>
      <c r="F323" s="314"/>
      <c r="G323" s="315"/>
      <c r="H323" s="341"/>
      <c r="I323" s="342"/>
      <c r="J323" s="342"/>
      <c r="K323" s="342"/>
      <c r="L323" s="343"/>
      <c r="M323" s="346"/>
      <c r="N323" s="347"/>
      <c r="O323" s="347"/>
      <c r="P323" s="347"/>
      <c r="Q323" s="347"/>
      <c r="R323" s="347"/>
      <c r="S323" s="347"/>
      <c r="T323" s="347"/>
      <c r="U323" s="347"/>
      <c r="V323" s="347"/>
      <c r="W323" s="347"/>
      <c r="X323" s="347"/>
      <c r="Y323" s="348"/>
      <c r="Z323" s="697"/>
      <c r="AA323" s="698"/>
      <c r="AB323" s="698"/>
      <c r="AC323" s="698"/>
      <c r="AD323" s="341"/>
      <c r="AE323" s="342"/>
      <c r="AF323" s="342"/>
      <c r="AG323" s="342"/>
      <c r="AH323" s="343"/>
      <c r="AI323" s="346"/>
      <c r="AJ323" s="347"/>
      <c r="AK323" s="347"/>
      <c r="AL323" s="347"/>
      <c r="AM323" s="347"/>
      <c r="AN323" s="347"/>
      <c r="AO323" s="347"/>
      <c r="AP323" s="347"/>
      <c r="AQ323" s="347"/>
      <c r="AR323" s="347"/>
      <c r="AS323" s="347"/>
      <c r="AT323" s="347"/>
      <c r="AU323" s="348"/>
      <c r="AV323" s="697"/>
      <c r="AW323" s="698"/>
      <c r="AX323" s="698"/>
      <c r="AY323" s="699"/>
    </row>
    <row r="324" spans="2:51" ht="24.75" customHeight="1">
      <c r="B324" s="313"/>
      <c r="C324" s="314"/>
      <c r="D324" s="314"/>
      <c r="E324" s="314"/>
      <c r="F324" s="314"/>
      <c r="G324" s="315"/>
      <c r="H324" s="341"/>
      <c r="I324" s="342"/>
      <c r="J324" s="342"/>
      <c r="K324" s="342"/>
      <c r="L324" s="343"/>
      <c r="M324" s="346"/>
      <c r="N324" s="347"/>
      <c r="O324" s="347"/>
      <c r="P324" s="347"/>
      <c r="Q324" s="347"/>
      <c r="R324" s="347"/>
      <c r="S324" s="347"/>
      <c r="T324" s="347"/>
      <c r="U324" s="347"/>
      <c r="V324" s="347"/>
      <c r="W324" s="347"/>
      <c r="X324" s="347"/>
      <c r="Y324" s="348"/>
      <c r="Z324" s="697"/>
      <c r="AA324" s="698"/>
      <c r="AB324" s="698"/>
      <c r="AC324" s="698"/>
      <c r="AD324" s="341"/>
      <c r="AE324" s="342"/>
      <c r="AF324" s="342"/>
      <c r="AG324" s="342"/>
      <c r="AH324" s="343"/>
      <c r="AI324" s="346"/>
      <c r="AJ324" s="347"/>
      <c r="AK324" s="347"/>
      <c r="AL324" s="347"/>
      <c r="AM324" s="347"/>
      <c r="AN324" s="347"/>
      <c r="AO324" s="347"/>
      <c r="AP324" s="347"/>
      <c r="AQ324" s="347"/>
      <c r="AR324" s="347"/>
      <c r="AS324" s="347"/>
      <c r="AT324" s="347"/>
      <c r="AU324" s="348"/>
      <c r="AV324" s="697"/>
      <c r="AW324" s="698"/>
      <c r="AX324" s="698"/>
      <c r="AY324" s="699"/>
    </row>
    <row r="325" spans="2:51" ht="24.75" customHeight="1">
      <c r="B325" s="313"/>
      <c r="C325" s="314"/>
      <c r="D325" s="314"/>
      <c r="E325" s="314"/>
      <c r="F325" s="314"/>
      <c r="G325" s="315"/>
      <c r="H325" s="642"/>
      <c r="I325" s="595"/>
      <c r="J325" s="595"/>
      <c r="K325" s="595"/>
      <c r="L325" s="596"/>
      <c r="M325" s="643"/>
      <c r="N325" s="644"/>
      <c r="O325" s="644"/>
      <c r="P325" s="644"/>
      <c r="Q325" s="644"/>
      <c r="R325" s="644"/>
      <c r="S325" s="644"/>
      <c r="T325" s="644"/>
      <c r="U325" s="644"/>
      <c r="V325" s="644"/>
      <c r="W325" s="644"/>
      <c r="X325" s="644"/>
      <c r="Y325" s="645"/>
      <c r="Z325" s="646"/>
      <c r="AA325" s="647"/>
      <c r="AB325" s="647"/>
      <c r="AC325" s="647"/>
      <c r="AD325" s="642"/>
      <c r="AE325" s="595"/>
      <c r="AF325" s="595"/>
      <c r="AG325" s="595"/>
      <c r="AH325" s="596"/>
      <c r="AI325" s="643"/>
      <c r="AJ325" s="644"/>
      <c r="AK325" s="644"/>
      <c r="AL325" s="644"/>
      <c r="AM325" s="644"/>
      <c r="AN325" s="644"/>
      <c r="AO325" s="644"/>
      <c r="AP325" s="644"/>
      <c r="AQ325" s="644"/>
      <c r="AR325" s="644"/>
      <c r="AS325" s="644"/>
      <c r="AT325" s="644"/>
      <c r="AU325" s="645"/>
      <c r="AV325" s="646"/>
      <c r="AW325" s="647"/>
      <c r="AX325" s="647"/>
      <c r="AY325" s="648"/>
    </row>
    <row r="326" spans="2:51" ht="24.75" customHeight="1">
      <c r="B326" s="313"/>
      <c r="C326" s="314"/>
      <c r="D326" s="314"/>
      <c r="E326" s="314"/>
      <c r="F326" s="314"/>
      <c r="G326" s="315"/>
      <c r="H326" s="716" t="s">
        <v>35</v>
      </c>
      <c r="I326" s="368"/>
      <c r="J326" s="368"/>
      <c r="K326" s="368"/>
      <c r="L326" s="368"/>
      <c r="M326" s="717"/>
      <c r="N326" s="718"/>
      <c r="O326" s="718"/>
      <c r="P326" s="718"/>
      <c r="Q326" s="718"/>
      <c r="R326" s="718"/>
      <c r="S326" s="718"/>
      <c r="T326" s="718"/>
      <c r="U326" s="718"/>
      <c r="V326" s="718"/>
      <c r="W326" s="718"/>
      <c r="X326" s="718"/>
      <c r="Y326" s="719"/>
      <c r="Z326" s="639">
        <f>SUM(Z318:AC325)</f>
        <v>0</v>
      </c>
      <c r="AA326" s="640"/>
      <c r="AB326" s="640"/>
      <c r="AC326" s="736"/>
      <c r="AD326" s="716" t="s">
        <v>35</v>
      </c>
      <c r="AE326" s="368"/>
      <c r="AF326" s="368"/>
      <c r="AG326" s="368"/>
      <c r="AH326" s="368"/>
      <c r="AI326" s="717"/>
      <c r="AJ326" s="718"/>
      <c r="AK326" s="718"/>
      <c r="AL326" s="718"/>
      <c r="AM326" s="718"/>
      <c r="AN326" s="718"/>
      <c r="AO326" s="718"/>
      <c r="AP326" s="718"/>
      <c r="AQ326" s="718"/>
      <c r="AR326" s="718"/>
      <c r="AS326" s="718"/>
      <c r="AT326" s="718"/>
      <c r="AU326" s="719"/>
      <c r="AV326" s="639">
        <f>SUM(AV318:AY325)</f>
        <v>0</v>
      </c>
      <c r="AW326" s="640"/>
      <c r="AX326" s="640"/>
      <c r="AY326" s="641"/>
    </row>
    <row r="327" spans="2:51" ht="24.75" customHeight="1">
      <c r="B327" s="313"/>
      <c r="C327" s="314"/>
      <c r="D327" s="314"/>
      <c r="E327" s="314"/>
      <c r="F327" s="314"/>
      <c r="G327" s="315"/>
      <c r="H327" s="721" t="s">
        <v>1631</v>
      </c>
      <c r="I327" s="724"/>
      <c r="J327" s="724"/>
      <c r="K327" s="724"/>
      <c r="L327" s="724"/>
      <c r="M327" s="724"/>
      <c r="N327" s="724"/>
      <c r="O327" s="724"/>
      <c r="P327" s="724"/>
      <c r="Q327" s="724"/>
      <c r="R327" s="724"/>
      <c r="S327" s="724"/>
      <c r="T327" s="724"/>
      <c r="U327" s="724"/>
      <c r="V327" s="724"/>
      <c r="W327" s="724"/>
      <c r="X327" s="724"/>
      <c r="Y327" s="724"/>
      <c r="Z327" s="724"/>
      <c r="AA327" s="724"/>
      <c r="AB327" s="724"/>
      <c r="AC327" s="737"/>
      <c r="AD327" s="721" t="s">
        <v>1641</v>
      </c>
      <c r="AE327" s="724"/>
      <c r="AF327" s="724"/>
      <c r="AG327" s="724"/>
      <c r="AH327" s="724"/>
      <c r="AI327" s="724"/>
      <c r="AJ327" s="724"/>
      <c r="AK327" s="724"/>
      <c r="AL327" s="724"/>
      <c r="AM327" s="724"/>
      <c r="AN327" s="724"/>
      <c r="AO327" s="724"/>
      <c r="AP327" s="724"/>
      <c r="AQ327" s="724"/>
      <c r="AR327" s="724"/>
      <c r="AS327" s="724"/>
      <c r="AT327" s="724"/>
      <c r="AU327" s="724"/>
      <c r="AV327" s="724"/>
      <c r="AW327" s="724"/>
      <c r="AX327" s="724"/>
      <c r="AY327" s="725"/>
    </row>
    <row r="328" spans="2:51" ht="24.75" customHeight="1">
      <c r="B328" s="313"/>
      <c r="C328" s="314"/>
      <c r="D328" s="314"/>
      <c r="E328" s="314"/>
      <c r="F328" s="314"/>
      <c r="G328" s="315"/>
      <c r="H328" s="726" t="s">
        <v>60</v>
      </c>
      <c r="I328" s="519"/>
      <c r="J328" s="519"/>
      <c r="K328" s="519"/>
      <c r="L328" s="519"/>
      <c r="M328" s="329" t="s">
        <v>143</v>
      </c>
      <c r="N328" s="290"/>
      <c r="O328" s="290"/>
      <c r="P328" s="290"/>
      <c r="Q328" s="290"/>
      <c r="R328" s="290"/>
      <c r="S328" s="290"/>
      <c r="T328" s="290"/>
      <c r="U328" s="290"/>
      <c r="V328" s="290"/>
      <c r="W328" s="290"/>
      <c r="X328" s="290"/>
      <c r="Y328" s="731"/>
      <c r="Z328" s="323" t="s">
        <v>144</v>
      </c>
      <c r="AA328" s="732"/>
      <c r="AB328" s="732"/>
      <c r="AC328" s="738"/>
      <c r="AD328" s="726" t="s">
        <v>60</v>
      </c>
      <c r="AE328" s="519"/>
      <c r="AF328" s="519"/>
      <c r="AG328" s="519"/>
      <c r="AH328" s="519"/>
      <c r="AI328" s="329" t="s">
        <v>143</v>
      </c>
      <c r="AJ328" s="290"/>
      <c r="AK328" s="290"/>
      <c r="AL328" s="290"/>
      <c r="AM328" s="290"/>
      <c r="AN328" s="290"/>
      <c r="AO328" s="290"/>
      <c r="AP328" s="290"/>
      <c r="AQ328" s="290"/>
      <c r="AR328" s="290"/>
      <c r="AS328" s="290"/>
      <c r="AT328" s="290"/>
      <c r="AU328" s="731"/>
      <c r="AV328" s="323" t="s">
        <v>144</v>
      </c>
      <c r="AW328" s="732"/>
      <c r="AX328" s="732"/>
      <c r="AY328" s="733"/>
    </row>
    <row r="329" spans="2:51" ht="24.75" customHeight="1">
      <c r="B329" s="313"/>
      <c r="C329" s="314"/>
      <c r="D329" s="314"/>
      <c r="E329" s="314"/>
      <c r="F329" s="314"/>
      <c r="G329" s="315"/>
      <c r="H329" s="703"/>
      <c r="I329" s="600"/>
      <c r="J329" s="600"/>
      <c r="K329" s="600"/>
      <c r="L329" s="601"/>
      <c r="M329" s="704"/>
      <c r="N329" s="734"/>
      <c r="O329" s="734"/>
      <c r="P329" s="734"/>
      <c r="Q329" s="734"/>
      <c r="R329" s="734"/>
      <c r="S329" s="734"/>
      <c r="T329" s="734"/>
      <c r="U329" s="734"/>
      <c r="V329" s="734"/>
      <c r="W329" s="734"/>
      <c r="X329" s="734"/>
      <c r="Y329" s="735"/>
      <c r="Z329" s="694"/>
      <c r="AA329" s="695"/>
      <c r="AB329" s="695"/>
      <c r="AC329" s="739"/>
      <c r="AD329" s="703"/>
      <c r="AE329" s="600"/>
      <c r="AF329" s="600"/>
      <c r="AG329" s="600"/>
      <c r="AH329" s="601"/>
      <c r="AI329" s="704"/>
      <c r="AJ329" s="734"/>
      <c r="AK329" s="734"/>
      <c r="AL329" s="734"/>
      <c r="AM329" s="734"/>
      <c r="AN329" s="734"/>
      <c r="AO329" s="734"/>
      <c r="AP329" s="734"/>
      <c r="AQ329" s="734"/>
      <c r="AR329" s="734"/>
      <c r="AS329" s="734"/>
      <c r="AT329" s="734"/>
      <c r="AU329" s="735"/>
      <c r="AV329" s="694"/>
      <c r="AW329" s="695"/>
      <c r="AX329" s="695"/>
      <c r="AY329" s="696"/>
    </row>
    <row r="330" spans="2:51" ht="24.75" customHeight="1">
      <c r="B330" s="313"/>
      <c r="C330" s="314"/>
      <c r="D330" s="314"/>
      <c r="E330" s="314"/>
      <c r="F330" s="314"/>
      <c r="G330" s="315"/>
      <c r="H330" s="341"/>
      <c r="I330" s="342"/>
      <c r="J330" s="342"/>
      <c r="K330" s="342"/>
      <c r="L330" s="343"/>
      <c r="M330" s="346"/>
      <c r="N330" s="347"/>
      <c r="O330" s="347"/>
      <c r="P330" s="347"/>
      <c r="Q330" s="347"/>
      <c r="R330" s="347"/>
      <c r="S330" s="347"/>
      <c r="T330" s="347"/>
      <c r="U330" s="347"/>
      <c r="V330" s="347"/>
      <c r="W330" s="347"/>
      <c r="X330" s="347"/>
      <c r="Y330" s="348"/>
      <c r="Z330" s="697"/>
      <c r="AA330" s="698"/>
      <c r="AB330" s="698"/>
      <c r="AC330" s="720"/>
      <c r="AD330" s="341"/>
      <c r="AE330" s="342"/>
      <c r="AF330" s="342"/>
      <c r="AG330" s="342"/>
      <c r="AH330" s="343"/>
      <c r="AI330" s="346"/>
      <c r="AJ330" s="347"/>
      <c r="AK330" s="347"/>
      <c r="AL330" s="347"/>
      <c r="AM330" s="347"/>
      <c r="AN330" s="347"/>
      <c r="AO330" s="347"/>
      <c r="AP330" s="347"/>
      <c r="AQ330" s="347"/>
      <c r="AR330" s="347"/>
      <c r="AS330" s="347"/>
      <c r="AT330" s="347"/>
      <c r="AU330" s="348"/>
      <c r="AV330" s="697"/>
      <c r="AW330" s="698"/>
      <c r="AX330" s="698"/>
      <c r="AY330" s="699"/>
    </row>
    <row r="331" spans="2:51" ht="24.75" customHeight="1">
      <c r="B331" s="313"/>
      <c r="C331" s="314"/>
      <c r="D331" s="314"/>
      <c r="E331" s="314"/>
      <c r="F331" s="314"/>
      <c r="G331" s="315"/>
      <c r="H331" s="341"/>
      <c r="I331" s="342"/>
      <c r="J331" s="342"/>
      <c r="K331" s="342"/>
      <c r="L331" s="343"/>
      <c r="M331" s="346"/>
      <c r="N331" s="347"/>
      <c r="O331" s="347"/>
      <c r="P331" s="347"/>
      <c r="Q331" s="347"/>
      <c r="R331" s="347"/>
      <c r="S331" s="347"/>
      <c r="T331" s="347"/>
      <c r="U331" s="347"/>
      <c r="V331" s="347"/>
      <c r="W331" s="347"/>
      <c r="X331" s="347"/>
      <c r="Y331" s="348"/>
      <c r="Z331" s="697"/>
      <c r="AA331" s="698"/>
      <c r="AB331" s="698"/>
      <c r="AC331" s="720"/>
      <c r="AD331" s="341"/>
      <c r="AE331" s="342"/>
      <c r="AF331" s="342"/>
      <c r="AG331" s="342"/>
      <c r="AH331" s="343"/>
      <c r="AI331" s="346"/>
      <c r="AJ331" s="347"/>
      <c r="AK331" s="347"/>
      <c r="AL331" s="347"/>
      <c r="AM331" s="347"/>
      <c r="AN331" s="347"/>
      <c r="AO331" s="347"/>
      <c r="AP331" s="347"/>
      <c r="AQ331" s="347"/>
      <c r="AR331" s="347"/>
      <c r="AS331" s="347"/>
      <c r="AT331" s="347"/>
      <c r="AU331" s="348"/>
      <c r="AV331" s="697"/>
      <c r="AW331" s="698"/>
      <c r="AX331" s="698"/>
      <c r="AY331" s="699"/>
    </row>
    <row r="332" spans="2:51" ht="24.75" customHeight="1">
      <c r="B332" s="313"/>
      <c r="C332" s="314"/>
      <c r="D332" s="314"/>
      <c r="E332" s="314"/>
      <c r="F332" s="314"/>
      <c r="G332" s="315"/>
      <c r="H332" s="341"/>
      <c r="I332" s="342"/>
      <c r="J332" s="342"/>
      <c r="K332" s="342"/>
      <c r="L332" s="343"/>
      <c r="M332" s="346"/>
      <c r="N332" s="347"/>
      <c r="O332" s="347"/>
      <c r="P332" s="347"/>
      <c r="Q332" s="347"/>
      <c r="R332" s="347"/>
      <c r="S332" s="347"/>
      <c r="T332" s="347"/>
      <c r="U332" s="347"/>
      <c r="V332" s="347"/>
      <c r="W332" s="347"/>
      <c r="X332" s="347"/>
      <c r="Y332" s="348"/>
      <c r="Z332" s="697"/>
      <c r="AA332" s="698"/>
      <c r="AB332" s="698"/>
      <c r="AC332" s="720"/>
      <c r="AD332" s="341"/>
      <c r="AE332" s="342"/>
      <c r="AF332" s="342"/>
      <c r="AG332" s="342"/>
      <c r="AH332" s="343"/>
      <c r="AI332" s="346"/>
      <c r="AJ332" s="347"/>
      <c r="AK332" s="347"/>
      <c r="AL332" s="347"/>
      <c r="AM332" s="347"/>
      <c r="AN332" s="347"/>
      <c r="AO332" s="347"/>
      <c r="AP332" s="347"/>
      <c r="AQ332" s="347"/>
      <c r="AR332" s="347"/>
      <c r="AS332" s="347"/>
      <c r="AT332" s="347"/>
      <c r="AU332" s="348"/>
      <c r="AV332" s="697"/>
      <c r="AW332" s="698"/>
      <c r="AX332" s="698"/>
      <c r="AY332" s="699"/>
    </row>
    <row r="333" spans="2:51" ht="24.75" customHeight="1">
      <c r="B333" s="313"/>
      <c r="C333" s="314"/>
      <c r="D333" s="314"/>
      <c r="E333" s="314"/>
      <c r="F333" s="314"/>
      <c r="G333" s="315"/>
      <c r="H333" s="341"/>
      <c r="I333" s="342"/>
      <c r="J333" s="342"/>
      <c r="K333" s="342"/>
      <c r="L333" s="343"/>
      <c r="M333" s="346"/>
      <c r="N333" s="347"/>
      <c r="O333" s="347"/>
      <c r="P333" s="347"/>
      <c r="Q333" s="347"/>
      <c r="R333" s="347"/>
      <c r="S333" s="347"/>
      <c r="T333" s="347"/>
      <c r="U333" s="347"/>
      <c r="V333" s="347"/>
      <c r="W333" s="347"/>
      <c r="X333" s="347"/>
      <c r="Y333" s="348"/>
      <c r="Z333" s="697"/>
      <c r="AA333" s="698"/>
      <c r="AB333" s="698"/>
      <c r="AC333" s="698"/>
      <c r="AD333" s="341"/>
      <c r="AE333" s="342"/>
      <c r="AF333" s="342"/>
      <c r="AG333" s="342"/>
      <c r="AH333" s="343"/>
      <c r="AI333" s="346"/>
      <c r="AJ333" s="347"/>
      <c r="AK333" s="347"/>
      <c r="AL333" s="347"/>
      <c r="AM333" s="347"/>
      <c r="AN333" s="347"/>
      <c r="AO333" s="347"/>
      <c r="AP333" s="347"/>
      <c r="AQ333" s="347"/>
      <c r="AR333" s="347"/>
      <c r="AS333" s="347"/>
      <c r="AT333" s="347"/>
      <c r="AU333" s="348"/>
      <c r="AV333" s="697"/>
      <c r="AW333" s="698"/>
      <c r="AX333" s="698"/>
      <c r="AY333" s="699"/>
    </row>
    <row r="334" spans="2:51" ht="24.75" customHeight="1">
      <c r="B334" s="313"/>
      <c r="C334" s="314"/>
      <c r="D334" s="314"/>
      <c r="E334" s="314"/>
      <c r="F334" s="314"/>
      <c r="G334" s="315"/>
      <c r="H334" s="341"/>
      <c r="I334" s="342"/>
      <c r="J334" s="342"/>
      <c r="K334" s="342"/>
      <c r="L334" s="343"/>
      <c r="M334" s="346"/>
      <c r="N334" s="347"/>
      <c r="O334" s="347"/>
      <c r="P334" s="347"/>
      <c r="Q334" s="347"/>
      <c r="R334" s="347"/>
      <c r="S334" s="347"/>
      <c r="T334" s="347"/>
      <c r="U334" s="347"/>
      <c r="V334" s="347"/>
      <c r="W334" s="347"/>
      <c r="X334" s="347"/>
      <c r="Y334" s="348"/>
      <c r="Z334" s="697"/>
      <c r="AA334" s="698"/>
      <c r="AB334" s="698"/>
      <c r="AC334" s="698"/>
      <c r="AD334" s="341"/>
      <c r="AE334" s="342"/>
      <c r="AF334" s="342"/>
      <c r="AG334" s="342"/>
      <c r="AH334" s="343"/>
      <c r="AI334" s="346"/>
      <c r="AJ334" s="347"/>
      <c r="AK334" s="347"/>
      <c r="AL334" s="347"/>
      <c r="AM334" s="347"/>
      <c r="AN334" s="347"/>
      <c r="AO334" s="347"/>
      <c r="AP334" s="347"/>
      <c r="AQ334" s="347"/>
      <c r="AR334" s="347"/>
      <c r="AS334" s="347"/>
      <c r="AT334" s="347"/>
      <c r="AU334" s="348"/>
      <c r="AV334" s="697"/>
      <c r="AW334" s="698"/>
      <c r="AX334" s="698"/>
      <c r="AY334" s="699"/>
    </row>
    <row r="335" spans="2:51" ht="24.75" customHeight="1">
      <c r="B335" s="313"/>
      <c r="C335" s="314"/>
      <c r="D335" s="314"/>
      <c r="E335" s="314"/>
      <c r="F335" s="314"/>
      <c r="G335" s="315"/>
      <c r="H335" s="341"/>
      <c r="I335" s="342"/>
      <c r="J335" s="342"/>
      <c r="K335" s="342"/>
      <c r="L335" s="343"/>
      <c r="M335" s="346"/>
      <c r="N335" s="347"/>
      <c r="O335" s="347"/>
      <c r="P335" s="347"/>
      <c r="Q335" s="347"/>
      <c r="R335" s="347"/>
      <c r="S335" s="347"/>
      <c r="T335" s="347"/>
      <c r="U335" s="347"/>
      <c r="V335" s="347"/>
      <c r="W335" s="347"/>
      <c r="X335" s="347"/>
      <c r="Y335" s="348"/>
      <c r="Z335" s="697"/>
      <c r="AA335" s="698"/>
      <c r="AB335" s="698"/>
      <c r="AC335" s="698"/>
      <c r="AD335" s="341"/>
      <c r="AE335" s="342"/>
      <c r="AF335" s="342"/>
      <c r="AG335" s="342"/>
      <c r="AH335" s="343"/>
      <c r="AI335" s="346"/>
      <c r="AJ335" s="347"/>
      <c r="AK335" s="347"/>
      <c r="AL335" s="347"/>
      <c r="AM335" s="347"/>
      <c r="AN335" s="347"/>
      <c r="AO335" s="347"/>
      <c r="AP335" s="347"/>
      <c r="AQ335" s="347"/>
      <c r="AR335" s="347"/>
      <c r="AS335" s="347"/>
      <c r="AT335" s="347"/>
      <c r="AU335" s="348"/>
      <c r="AV335" s="697"/>
      <c r="AW335" s="698"/>
      <c r="AX335" s="698"/>
      <c r="AY335" s="699"/>
    </row>
    <row r="336" spans="2:51" ht="24.75" customHeight="1">
      <c r="B336" s="313"/>
      <c r="C336" s="314"/>
      <c r="D336" s="314"/>
      <c r="E336" s="314"/>
      <c r="F336" s="314"/>
      <c r="G336" s="315"/>
      <c r="H336" s="642"/>
      <c r="I336" s="595"/>
      <c r="J336" s="595"/>
      <c r="K336" s="595"/>
      <c r="L336" s="596"/>
      <c r="M336" s="643"/>
      <c r="N336" s="644"/>
      <c r="O336" s="644"/>
      <c r="P336" s="644"/>
      <c r="Q336" s="644"/>
      <c r="R336" s="644"/>
      <c r="S336" s="644"/>
      <c r="T336" s="644"/>
      <c r="U336" s="644"/>
      <c r="V336" s="644"/>
      <c r="W336" s="644"/>
      <c r="X336" s="644"/>
      <c r="Y336" s="645"/>
      <c r="Z336" s="646"/>
      <c r="AA336" s="647"/>
      <c r="AB336" s="647"/>
      <c r="AC336" s="647"/>
      <c r="AD336" s="642"/>
      <c r="AE336" s="595"/>
      <c r="AF336" s="595"/>
      <c r="AG336" s="595"/>
      <c r="AH336" s="596"/>
      <c r="AI336" s="643"/>
      <c r="AJ336" s="644"/>
      <c r="AK336" s="644"/>
      <c r="AL336" s="644"/>
      <c r="AM336" s="644"/>
      <c r="AN336" s="644"/>
      <c r="AO336" s="644"/>
      <c r="AP336" s="644"/>
      <c r="AQ336" s="644"/>
      <c r="AR336" s="644"/>
      <c r="AS336" s="644"/>
      <c r="AT336" s="644"/>
      <c r="AU336" s="645"/>
      <c r="AV336" s="646"/>
      <c r="AW336" s="647"/>
      <c r="AX336" s="647"/>
      <c r="AY336" s="648"/>
    </row>
    <row r="337" spans="2:51" ht="24.75" customHeight="1" thickBot="1">
      <c r="B337" s="316"/>
      <c r="C337" s="317"/>
      <c r="D337" s="317"/>
      <c r="E337" s="317"/>
      <c r="F337" s="317"/>
      <c r="G337" s="318"/>
      <c r="H337" s="740" t="s">
        <v>35</v>
      </c>
      <c r="I337" s="741"/>
      <c r="J337" s="741"/>
      <c r="K337" s="741"/>
      <c r="L337" s="741"/>
      <c r="M337" s="742"/>
      <c r="N337" s="743"/>
      <c r="O337" s="743"/>
      <c r="P337" s="743"/>
      <c r="Q337" s="743"/>
      <c r="R337" s="743"/>
      <c r="S337" s="743"/>
      <c r="T337" s="743"/>
      <c r="U337" s="743"/>
      <c r="V337" s="743"/>
      <c r="W337" s="743"/>
      <c r="X337" s="743"/>
      <c r="Y337" s="744"/>
      <c r="Z337" s="745">
        <f>SUM(Z329:AC336)</f>
        <v>0</v>
      </c>
      <c r="AA337" s="746"/>
      <c r="AB337" s="746"/>
      <c r="AC337" s="747"/>
      <c r="AD337" s="740" t="s">
        <v>35</v>
      </c>
      <c r="AE337" s="741"/>
      <c r="AF337" s="741"/>
      <c r="AG337" s="741"/>
      <c r="AH337" s="741"/>
      <c r="AI337" s="742"/>
      <c r="AJ337" s="743"/>
      <c r="AK337" s="743"/>
      <c r="AL337" s="743"/>
      <c r="AM337" s="743"/>
      <c r="AN337" s="743"/>
      <c r="AO337" s="743"/>
      <c r="AP337" s="743"/>
      <c r="AQ337" s="743"/>
      <c r="AR337" s="743"/>
      <c r="AS337" s="743"/>
      <c r="AT337" s="743"/>
      <c r="AU337" s="744"/>
      <c r="AV337" s="745">
        <f>SUM(AV329:AY336)</f>
        <v>0</v>
      </c>
      <c r="AW337" s="746"/>
      <c r="AX337" s="746"/>
      <c r="AY337" s="748"/>
    </row>
    <row r="339" spans="2:51" ht="23.25" customHeight="1">
      <c r="B339" s="53" t="s">
        <v>121</v>
      </c>
      <c r="C339" s="53"/>
      <c r="D339" s="53"/>
      <c r="E339" s="225"/>
      <c r="F339" s="225"/>
      <c r="G339" s="308" t="s">
        <v>890</v>
      </c>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c r="AJ339" s="308"/>
      <c r="AK339" s="308"/>
      <c r="AL339" s="308"/>
      <c r="AM339" s="308"/>
      <c r="AN339" s="308"/>
      <c r="AO339" s="308"/>
      <c r="AP339" s="308"/>
      <c r="AQ339" s="308"/>
      <c r="AR339" s="308"/>
      <c r="AS339" s="308"/>
      <c r="AT339" s="308"/>
      <c r="AU339" s="308"/>
      <c r="AV339" s="308"/>
      <c r="AW339" s="308"/>
      <c r="AX339" s="308"/>
      <c r="AY339" s="225"/>
    </row>
    <row r="340" spans="2:51" ht="14.25">
      <c r="C340" s="55" t="s">
        <v>1629</v>
      </c>
    </row>
    <row r="341" spans="2:51">
      <c r="C341" s="227" t="s">
        <v>1628</v>
      </c>
    </row>
    <row r="342" spans="2:51" ht="34.5" customHeight="1">
      <c r="B342" s="264"/>
      <c r="C342" s="264"/>
      <c r="D342" s="269" t="s">
        <v>1627</v>
      </c>
      <c r="E342" s="269"/>
      <c r="F342" s="269"/>
      <c r="G342" s="269"/>
      <c r="H342" s="269"/>
      <c r="I342" s="269"/>
      <c r="J342" s="269"/>
      <c r="K342" s="269"/>
      <c r="L342" s="269"/>
      <c r="M342" s="269"/>
      <c r="N342" s="269" t="s">
        <v>1626</v>
      </c>
      <c r="O342" s="269"/>
      <c r="P342" s="269"/>
      <c r="Q342" s="269"/>
      <c r="R342" s="269"/>
      <c r="S342" s="269"/>
      <c r="T342" s="269"/>
      <c r="U342" s="269"/>
      <c r="V342" s="269"/>
      <c r="W342" s="269"/>
      <c r="X342" s="269"/>
      <c r="Y342" s="269"/>
      <c r="Z342" s="269"/>
      <c r="AA342" s="269"/>
      <c r="AB342" s="269"/>
      <c r="AC342" s="269"/>
      <c r="AD342" s="269"/>
      <c r="AE342" s="269"/>
      <c r="AF342" s="269"/>
      <c r="AG342" s="269"/>
      <c r="AH342" s="269"/>
      <c r="AI342" s="269"/>
      <c r="AJ342" s="269"/>
      <c r="AK342" s="269"/>
      <c r="AL342" s="297" t="s">
        <v>1625</v>
      </c>
      <c r="AM342" s="269"/>
      <c r="AN342" s="269"/>
      <c r="AO342" s="269"/>
      <c r="AP342" s="269"/>
      <c r="AQ342" s="269"/>
      <c r="AR342" s="269" t="s">
        <v>160</v>
      </c>
      <c r="AS342" s="269"/>
      <c r="AT342" s="269"/>
      <c r="AU342" s="269"/>
      <c r="AV342" s="269" t="s">
        <v>161</v>
      </c>
      <c r="AW342" s="269"/>
      <c r="AX342" s="269"/>
    </row>
    <row r="343" spans="2:51" ht="24" customHeight="1">
      <c r="B343" s="264">
        <v>1</v>
      </c>
      <c r="C343" s="264">
        <v>1</v>
      </c>
      <c r="D343" s="263" t="s">
        <v>889</v>
      </c>
      <c r="E343" s="1515"/>
      <c r="F343" s="1515"/>
      <c r="G343" s="1515"/>
      <c r="H343" s="1515"/>
      <c r="I343" s="1515"/>
      <c r="J343" s="1515"/>
      <c r="K343" s="1515"/>
      <c r="L343" s="1515"/>
      <c r="M343" s="1515"/>
      <c r="N343" s="263" t="s">
        <v>888</v>
      </c>
      <c r="O343" s="1515"/>
      <c r="P343" s="1515"/>
      <c r="Q343" s="1515"/>
      <c r="R343" s="1515"/>
      <c r="S343" s="1515"/>
      <c r="T343" s="1515"/>
      <c r="U343" s="1515"/>
      <c r="V343" s="1515"/>
      <c r="W343" s="1515"/>
      <c r="X343" s="1515"/>
      <c r="Y343" s="1515"/>
      <c r="Z343" s="1515"/>
      <c r="AA343" s="1515"/>
      <c r="AB343" s="1515"/>
      <c r="AC343" s="1515"/>
      <c r="AD343" s="1515"/>
      <c r="AE343" s="1515"/>
      <c r="AF343" s="1515"/>
      <c r="AG343" s="1515"/>
      <c r="AH343" s="1515"/>
      <c r="AI343" s="1515"/>
      <c r="AJ343" s="1515"/>
      <c r="AK343" s="1515"/>
      <c r="AL343" s="1516">
        <v>3</v>
      </c>
      <c r="AM343" s="1515"/>
      <c r="AN343" s="1515"/>
      <c r="AO343" s="1515"/>
      <c r="AP343" s="1515"/>
      <c r="AQ343" s="1515"/>
      <c r="AR343" s="266">
        <v>1</v>
      </c>
      <c r="AS343" s="266"/>
      <c r="AT343" s="266"/>
      <c r="AU343" s="266"/>
      <c r="AV343" s="266">
        <v>99</v>
      </c>
      <c r="AW343" s="266"/>
      <c r="AX343" s="266"/>
    </row>
    <row r="344" spans="2:51" ht="24" customHeight="1">
      <c r="B344" s="264">
        <v>2</v>
      </c>
      <c r="C344" s="264">
        <v>1</v>
      </c>
      <c r="D344" s="749" t="s">
        <v>684</v>
      </c>
      <c r="E344" s="750"/>
      <c r="F344" s="750"/>
      <c r="G344" s="750"/>
      <c r="H344" s="750"/>
      <c r="I344" s="750"/>
      <c r="J344" s="750"/>
      <c r="K344" s="750"/>
      <c r="L344" s="750"/>
      <c r="M344" s="751"/>
      <c r="N344" s="749" t="s">
        <v>340</v>
      </c>
      <c r="O344" s="1517"/>
      <c r="P344" s="1517"/>
      <c r="Q344" s="1517"/>
      <c r="R344" s="1517"/>
      <c r="S344" s="1517"/>
      <c r="T344" s="1517"/>
      <c r="U344" s="1517"/>
      <c r="V344" s="1517"/>
      <c r="W344" s="1517"/>
      <c r="X344" s="1517"/>
      <c r="Y344" s="1517"/>
      <c r="Z344" s="1517"/>
      <c r="AA344" s="1517"/>
      <c r="AB344" s="1517"/>
      <c r="AC344" s="1517"/>
      <c r="AD344" s="1517"/>
      <c r="AE344" s="1517"/>
      <c r="AF344" s="1517"/>
      <c r="AG344" s="1517"/>
      <c r="AH344" s="1517"/>
      <c r="AI344" s="1517"/>
      <c r="AJ344" s="1517"/>
      <c r="AK344" s="1518"/>
      <c r="AL344" s="1519"/>
      <c r="AM344" s="1520"/>
      <c r="AN344" s="1520"/>
      <c r="AO344" s="1520"/>
      <c r="AP344" s="1520"/>
      <c r="AQ344" s="1521"/>
      <c r="AR344" s="266"/>
      <c r="AS344" s="266"/>
      <c r="AT344" s="266"/>
      <c r="AU344" s="266"/>
      <c r="AV344" s="266"/>
      <c r="AW344" s="266"/>
      <c r="AX344" s="266"/>
    </row>
    <row r="345" spans="2:51" ht="24" customHeight="1">
      <c r="B345" s="264">
        <v>3</v>
      </c>
      <c r="C345" s="264">
        <v>1</v>
      </c>
      <c r="D345" s="749"/>
      <c r="E345" s="750"/>
      <c r="F345" s="750"/>
      <c r="G345" s="750"/>
      <c r="H345" s="750"/>
      <c r="I345" s="750"/>
      <c r="J345" s="750"/>
      <c r="K345" s="750"/>
      <c r="L345" s="750"/>
      <c r="M345" s="751"/>
      <c r="N345" s="1528"/>
      <c r="O345" s="1517"/>
      <c r="P345" s="1517"/>
      <c r="Q345" s="1517"/>
      <c r="R345" s="1517"/>
      <c r="S345" s="1517"/>
      <c r="T345" s="1517"/>
      <c r="U345" s="1517"/>
      <c r="V345" s="1517"/>
      <c r="W345" s="1517"/>
      <c r="X345" s="1517"/>
      <c r="Y345" s="1517"/>
      <c r="Z345" s="1517"/>
      <c r="AA345" s="1517"/>
      <c r="AB345" s="1517"/>
      <c r="AC345" s="1517"/>
      <c r="AD345" s="1517"/>
      <c r="AE345" s="1517"/>
      <c r="AF345" s="1517"/>
      <c r="AG345" s="1517"/>
      <c r="AH345" s="1517"/>
      <c r="AI345" s="1517"/>
      <c r="AJ345" s="1517"/>
      <c r="AK345" s="1518"/>
      <c r="AL345" s="1519"/>
      <c r="AM345" s="1520"/>
      <c r="AN345" s="1520"/>
      <c r="AO345" s="1520"/>
      <c r="AP345" s="1520"/>
      <c r="AQ345" s="1521"/>
      <c r="AR345" s="266"/>
      <c r="AS345" s="266"/>
      <c r="AT345" s="266"/>
      <c r="AU345" s="266"/>
      <c r="AV345" s="266"/>
      <c r="AW345" s="266"/>
      <c r="AX345" s="266"/>
    </row>
    <row r="346" spans="2:51" ht="24" customHeight="1">
      <c r="B346" s="264">
        <v>4</v>
      </c>
      <c r="C346" s="264">
        <v>1</v>
      </c>
      <c r="D346" s="1528"/>
      <c r="E346" s="1517"/>
      <c r="F346" s="1517"/>
      <c r="G346" s="1517"/>
      <c r="H346" s="1517"/>
      <c r="I346" s="1517"/>
      <c r="J346" s="1517"/>
      <c r="K346" s="1517"/>
      <c r="L346" s="1517"/>
      <c r="M346" s="1518"/>
      <c r="N346" s="1528"/>
      <c r="O346" s="1517"/>
      <c r="P346" s="1517"/>
      <c r="Q346" s="1517"/>
      <c r="R346" s="1517"/>
      <c r="S346" s="1517"/>
      <c r="T346" s="1517"/>
      <c r="U346" s="1517"/>
      <c r="V346" s="1517"/>
      <c r="W346" s="1517"/>
      <c r="X346" s="1517"/>
      <c r="Y346" s="1517"/>
      <c r="Z346" s="1517"/>
      <c r="AA346" s="1517"/>
      <c r="AB346" s="1517"/>
      <c r="AC346" s="1517"/>
      <c r="AD346" s="1517"/>
      <c r="AE346" s="1517"/>
      <c r="AF346" s="1517"/>
      <c r="AG346" s="1517"/>
      <c r="AH346" s="1517"/>
      <c r="AI346" s="1517"/>
      <c r="AJ346" s="1517"/>
      <c r="AK346" s="1518"/>
      <c r="AL346" s="1519"/>
      <c r="AM346" s="1520"/>
      <c r="AN346" s="1520"/>
      <c r="AO346" s="1520"/>
      <c r="AP346" s="1520"/>
      <c r="AQ346" s="1521"/>
      <c r="AR346" s="266"/>
      <c r="AS346" s="266"/>
      <c r="AT346" s="266"/>
      <c r="AU346" s="266"/>
      <c r="AV346" s="266"/>
      <c r="AW346" s="266"/>
      <c r="AX346" s="266"/>
    </row>
    <row r="347" spans="2:51" ht="24" customHeight="1">
      <c r="B347" s="264">
        <v>5</v>
      </c>
      <c r="C347" s="264">
        <v>1</v>
      </c>
      <c r="D347" s="758"/>
      <c r="E347" s="662"/>
      <c r="F347" s="662"/>
      <c r="G347" s="662"/>
      <c r="H347" s="662"/>
      <c r="I347" s="662"/>
      <c r="J347" s="662"/>
      <c r="K347" s="662"/>
      <c r="L347" s="662"/>
      <c r="M347" s="759"/>
      <c r="N347" s="1528"/>
      <c r="O347" s="1517"/>
      <c r="P347" s="1517"/>
      <c r="Q347" s="1517"/>
      <c r="R347" s="1517"/>
      <c r="S347" s="1517"/>
      <c r="T347" s="1517"/>
      <c r="U347" s="1517"/>
      <c r="V347" s="1517"/>
      <c r="W347" s="1517"/>
      <c r="X347" s="1517"/>
      <c r="Y347" s="1517"/>
      <c r="Z347" s="1517"/>
      <c r="AA347" s="1517"/>
      <c r="AB347" s="1517"/>
      <c r="AC347" s="1517"/>
      <c r="AD347" s="1517"/>
      <c r="AE347" s="1517"/>
      <c r="AF347" s="1517"/>
      <c r="AG347" s="1517"/>
      <c r="AH347" s="1517"/>
      <c r="AI347" s="1517"/>
      <c r="AJ347" s="1517"/>
      <c r="AK347" s="1518"/>
      <c r="AL347" s="436"/>
      <c r="AM347" s="437"/>
      <c r="AN347" s="437"/>
      <c r="AO347" s="437"/>
      <c r="AP347" s="437"/>
      <c r="AQ347" s="761"/>
      <c r="AR347" s="266"/>
      <c r="AS347" s="266"/>
      <c r="AT347" s="266"/>
      <c r="AU347" s="266"/>
      <c r="AV347" s="266"/>
      <c r="AW347" s="266"/>
      <c r="AX347" s="266"/>
    </row>
    <row r="348" spans="2:51" ht="24" customHeight="1">
      <c r="B348" s="264">
        <v>6</v>
      </c>
      <c r="C348" s="264">
        <v>1</v>
      </c>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c r="AA348" s="266"/>
      <c r="AB348" s="266"/>
      <c r="AC348" s="266"/>
      <c r="AD348" s="266"/>
      <c r="AE348" s="266"/>
      <c r="AF348" s="266"/>
      <c r="AG348" s="266"/>
      <c r="AH348" s="266"/>
      <c r="AI348" s="266"/>
      <c r="AJ348" s="266"/>
      <c r="AK348" s="266"/>
      <c r="AL348" s="267"/>
      <c r="AM348" s="266"/>
      <c r="AN348" s="266"/>
      <c r="AO348" s="266"/>
      <c r="AP348" s="266"/>
      <c r="AQ348" s="266"/>
      <c r="AR348" s="266"/>
      <c r="AS348" s="266"/>
      <c r="AT348" s="266"/>
      <c r="AU348" s="266"/>
      <c r="AV348" s="266"/>
      <c r="AW348" s="266"/>
      <c r="AX348" s="266"/>
    </row>
    <row r="349" spans="2:51" ht="24" customHeight="1">
      <c r="B349" s="264">
        <v>7</v>
      </c>
      <c r="C349" s="264">
        <v>1</v>
      </c>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66"/>
      <c r="AE349" s="266"/>
      <c r="AF349" s="266"/>
      <c r="AG349" s="266"/>
      <c r="AH349" s="266"/>
      <c r="AI349" s="266"/>
      <c r="AJ349" s="266"/>
      <c r="AK349" s="266"/>
      <c r="AL349" s="267"/>
      <c r="AM349" s="266"/>
      <c r="AN349" s="266"/>
      <c r="AO349" s="266"/>
      <c r="AP349" s="266"/>
      <c r="AQ349" s="266"/>
      <c r="AR349" s="266"/>
      <c r="AS349" s="266"/>
      <c r="AT349" s="266"/>
      <c r="AU349" s="266"/>
      <c r="AV349" s="266"/>
      <c r="AW349" s="266"/>
      <c r="AX349" s="266"/>
    </row>
    <row r="350" spans="2:51" ht="24" customHeight="1">
      <c r="B350" s="264">
        <v>8</v>
      </c>
      <c r="C350" s="264">
        <v>1</v>
      </c>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66"/>
      <c r="AE350" s="266"/>
      <c r="AF350" s="266"/>
      <c r="AG350" s="266"/>
      <c r="AH350" s="266"/>
      <c r="AI350" s="266"/>
      <c r="AJ350" s="266"/>
      <c r="AK350" s="266"/>
      <c r="AL350" s="267"/>
      <c r="AM350" s="266"/>
      <c r="AN350" s="266"/>
      <c r="AO350" s="266"/>
      <c r="AP350" s="266"/>
      <c r="AQ350" s="266"/>
      <c r="AR350" s="266"/>
      <c r="AS350" s="266"/>
      <c r="AT350" s="266"/>
      <c r="AU350" s="266"/>
      <c r="AV350" s="266"/>
      <c r="AW350" s="266"/>
      <c r="AX350" s="266"/>
    </row>
    <row r="351" spans="2:51" ht="24" customHeight="1">
      <c r="B351" s="264">
        <v>9</v>
      </c>
      <c r="C351" s="264">
        <v>1</v>
      </c>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66"/>
      <c r="AE351" s="266"/>
      <c r="AF351" s="266"/>
      <c r="AG351" s="266"/>
      <c r="AH351" s="266"/>
      <c r="AI351" s="266"/>
      <c r="AJ351" s="266"/>
      <c r="AK351" s="266"/>
      <c r="AL351" s="267"/>
      <c r="AM351" s="266"/>
      <c r="AN351" s="266"/>
      <c r="AO351" s="266"/>
      <c r="AP351" s="266"/>
      <c r="AQ351" s="266"/>
      <c r="AR351" s="266"/>
      <c r="AS351" s="266"/>
      <c r="AT351" s="266"/>
      <c r="AU351" s="266"/>
      <c r="AV351" s="266"/>
      <c r="AW351" s="266"/>
      <c r="AX351" s="266"/>
    </row>
    <row r="352" spans="2:51" ht="24" customHeight="1">
      <c r="B352" s="264">
        <v>10</v>
      </c>
      <c r="C352" s="264">
        <v>1</v>
      </c>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66"/>
      <c r="AE352" s="266"/>
      <c r="AF352" s="266"/>
      <c r="AG352" s="266"/>
      <c r="AH352" s="266"/>
      <c r="AI352" s="266"/>
      <c r="AJ352" s="266"/>
      <c r="AK352" s="266"/>
      <c r="AL352" s="267"/>
      <c r="AM352" s="266"/>
      <c r="AN352" s="266"/>
      <c r="AO352" s="266"/>
      <c r="AP352" s="266"/>
      <c r="AQ352" s="266"/>
      <c r="AR352" s="266"/>
      <c r="AS352" s="266"/>
      <c r="AT352" s="266"/>
      <c r="AU352" s="266"/>
      <c r="AV352" s="266"/>
      <c r="AW352" s="266"/>
      <c r="AX352" s="266"/>
    </row>
    <row r="354" spans="2:51" ht="23.25" hidden="1" customHeight="1">
      <c r="B354" s="227" t="s">
        <v>165</v>
      </c>
    </row>
    <row r="355" spans="2:51" ht="36" hidden="1" customHeight="1">
      <c r="B355" s="269" t="s">
        <v>166</v>
      </c>
      <c r="C355" s="269"/>
      <c r="D355" s="269"/>
      <c r="E355" s="269"/>
      <c r="F355" s="269"/>
      <c r="G355" s="269"/>
      <c r="H355" s="269"/>
      <c r="I355" s="469"/>
      <c r="J355" s="469"/>
      <c r="K355" s="469"/>
      <c r="L355" s="469"/>
      <c r="M355" s="469"/>
      <c r="N355" s="469"/>
      <c r="O355" s="469"/>
      <c r="P355" s="469"/>
      <c r="Q355" s="469"/>
      <c r="R355" s="469"/>
      <c r="S355" s="469"/>
      <c r="T355" s="469"/>
      <c r="U355" s="469"/>
      <c r="V355" s="469"/>
      <c r="W355" s="469"/>
      <c r="X355" s="469"/>
      <c r="Y355" s="469"/>
    </row>
    <row r="356" spans="2:51" ht="36" hidden="1" customHeight="1">
      <c r="B356" s="760" t="s">
        <v>167</v>
      </c>
      <c r="C356" s="756"/>
      <c r="D356" s="756"/>
      <c r="E356" s="756"/>
      <c r="F356" s="756"/>
      <c r="G356" s="756"/>
      <c r="H356" s="757"/>
      <c r="I356" s="382" t="s">
        <v>1624</v>
      </c>
      <c r="J356" s="368"/>
      <c r="K356" s="368"/>
      <c r="L356" s="368"/>
      <c r="M356" s="381"/>
      <c r="N356" s="755" t="s">
        <v>169</v>
      </c>
      <c r="O356" s="756"/>
      <c r="P356" s="756"/>
      <c r="Q356" s="756"/>
      <c r="R356" s="756"/>
      <c r="S356" s="756"/>
      <c r="T356" s="757"/>
      <c r="U356" s="382" t="s">
        <v>1624</v>
      </c>
      <c r="V356" s="368"/>
      <c r="W356" s="368"/>
      <c r="X356" s="368"/>
      <c r="Y356" s="381"/>
      <c r="Z356" s="755" t="s">
        <v>170</v>
      </c>
      <c r="AA356" s="756"/>
      <c r="AB356" s="756"/>
      <c r="AC356" s="756"/>
      <c r="AD356" s="756"/>
      <c r="AE356" s="756"/>
      <c r="AF356" s="757"/>
      <c r="AG356" s="382" t="s">
        <v>1624</v>
      </c>
      <c r="AH356" s="368"/>
      <c r="AI356" s="368"/>
      <c r="AJ356" s="368"/>
      <c r="AK356" s="381"/>
      <c r="AL356" s="755" t="s">
        <v>171</v>
      </c>
      <c r="AM356" s="756"/>
      <c r="AN356" s="756"/>
      <c r="AO356" s="756"/>
      <c r="AP356" s="756"/>
      <c r="AQ356" s="756"/>
      <c r="AR356" s="757"/>
      <c r="AS356" s="382" t="s">
        <v>1624</v>
      </c>
      <c r="AT356" s="368"/>
      <c r="AU356" s="368"/>
      <c r="AV356" s="368"/>
      <c r="AW356" s="381"/>
    </row>
    <row r="357" spans="2:51" ht="36" hidden="1" customHeight="1">
      <c r="B357" s="755" t="s">
        <v>172</v>
      </c>
      <c r="C357" s="756"/>
      <c r="D357" s="756"/>
      <c r="E357" s="756"/>
      <c r="F357" s="756"/>
      <c r="G357" s="756"/>
      <c r="H357" s="757"/>
      <c r="I357" s="758"/>
      <c r="J357" s="662"/>
      <c r="K357" s="662"/>
      <c r="L357" s="662"/>
      <c r="M357" s="759"/>
      <c r="N357" s="755" t="s">
        <v>173</v>
      </c>
      <c r="O357" s="756"/>
      <c r="P357" s="756"/>
      <c r="Q357" s="756"/>
      <c r="R357" s="756"/>
      <c r="S357" s="756"/>
      <c r="T357" s="757"/>
      <c r="U357" s="758"/>
      <c r="V357" s="662"/>
      <c r="W357" s="662"/>
      <c r="X357" s="662"/>
      <c r="Y357" s="759"/>
      <c r="Z357" s="755" t="s">
        <v>174</v>
      </c>
      <c r="AA357" s="756"/>
      <c r="AB357" s="756"/>
      <c r="AC357" s="756"/>
      <c r="AD357" s="756"/>
      <c r="AE357" s="756"/>
      <c r="AF357" s="757"/>
      <c r="AG357" s="758"/>
      <c r="AH357" s="662"/>
      <c r="AI357" s="662"/>
      <c r="AJ357" s="662"/>
      <c r="AK357" s="759"/>
      <c r="AL357" s="760" t="s">
        <v>175</v>
      </c>
      <c r="AM357" s="756"/>
      <c r="AN357" s="756"/>
      <c r="AO357" s="756"/>
      <c r="AP357" s="756"/>
      <c r="AQ357" s="756"/>
      <c r="AR357" s="757"/>
      <c r="AS357" s="758"/>
      <c r="AT357" s="662"/>
      <c r="AU357" s="662"/>
      <c r="AV357" s="662"/>
      <c r="AW357" s="759"/>
    </row>
    <row r="359" spans="2:51" ht="21.75" customHeight="1" thickBot="1">
      <c r="AK359" s="271"/>
      <c r="AL359" s="271"/>
      <c r="AM359" s="271"/>
      <c r="AN359" s="271"/>
      <c r="AO359" s="271"/>
      <c r="AP359" s="271"/>
      <c r="AQ359" s="271"/>
      <c r="AR359" s="810" t="s">
        <v>113</v>
      </c>
      <c r="AS359" s="810"/>
      <c r="AT359" s="810"/>
      <c r="AU359" s="810"/>
      <c r="AV359" s="810"/>
      <c r="AW359" s="810"/>
      <c r="AX359" s="810"/>
      <c r="AY359" s="810"/>
    </row>
    <row r="360" spans="2:51" ht="36" customHeight="1">
      <c r="B360" s="275" t="s">
        <v>114</v>
      </c>
      <c r="C360" s="276"/>
      <c r="D360" s="276"/>
      <c r="E360" s="276"/>
      <c r="F360" s="276"/>
      <c r="G360" s="276"/>
      <c r="H360" s="1522" t="s">
        <v>871</v>
      </c>
      <c r="I360" s="1523"/>
      <c r="J360" s="1523"/>
      <c r="K360" s="1523"/>
      <c r="L360" s="1523"/>
      <c r="M360" s="1523"/>
      <c r="N360" s="1523"/>
      <c r="O360" s="1523"/>
      <c r="P360" s="1523"/>
      <c r="Q360" s="1523"/>
      <c r="R360" s="1523"/>
      <c r="S360" s="1523"/>
      <c r="T360" s="1523"/>
      <c r="U360" s="1523"/>
      <c r="V360" s="1523"/>
      <c r="W360" s="1523"/>
      <c r="X360" s="1523"/>
      <c r="Y360" s="1524"/>
      <c r="Z360" s="279" t="s">
        <v>1640</v>
      </c>
      <c r="AA360" s="280"/>
      <c r="AB360" s="280"/>
      <c r="AC360" s="280"/>
      <c r="AD360" s="280"/>
      <c r="AE360" s="281"/>
      <c r="AF360" s="282" t="s">
        <v>336</v>
      </c>
      <c r="AG360" s="280"/>
      <c r="AH360" s="280"/>
      <c r="AI360" s="280"/>
      <c r="AJ360" s="280"/>
      <c r="AK360" s="280"/>
      <c r="AL360" s="280"/>
      <c r="AM360" s="280"/>
      <c r="AN360" s="280"/>
      <c r="AO360" s="280"/>
      <c r="AP360" s="280"/>
      <c r="AQ360" s="281"/>
      <c r="AR360" s="283" t="s">
        <v>6</v>
      </c>
      <c r="AS360" s="282"/>
      <c r="AT360" s="282"/>
      <c r="AU360" s="282"/>
      <c r="AV360" s="282"/>
      <c r="AW360" s="282"/>
      <c r="AX360" s="282"/>
      <c r="AY360" s="284"/>
    </row>
    <row r="361" spans="2:51" ht="28.15" customHeight="1">
      <c r="B361" s="285" t="s">
        <v>7</v>
      </c>
      <c r="C361" s="286"/>
      <c r="D361" s="286"/>
      <c r="E361" s="286"/>
      <c r="F361" s="286"/>
      <c r="G361" s="287"/>
      <c r="H361" s="1506" t="s">
        <v>887</v>
      </c>
      <c r="I361" s="1507"/>
      <c r="J361" s="1507"/>
      <c r="K361" s="1507"/>
      <c r="L361" s="1507"/>
      <c r="M361" s="1507"/>
      <c r="N361" s="1507"/>
      <c r="O361" s="1507"/>
      <c r="P361" s="1507"/>
      <c r="Q361" s="1507"/>
      <c r="R361" s="1507"/>
      <c r="S361" s="1507"/>
      <c r="T361" s="1507"/>
      <c r="U361" s="1507"/>
      <c r="V361" s="1507"/>
      <c r="W361" s="1508"/>
      <c r="X361" s="1508"/>
      <c r="Y361" s="1508"/>
      <c r="Z361" s="291" t="s">
        <v>8</v>
      </c>
      <c r="AA361" s="292"/>
      <c r="AB361" s="292"/>
      <c r="AC361" s="292"/>
      <c r="AD361" s="292"/>
      <c r="AE361" s="293"/>
      <c r="AF361" s="292" t="s">
        <v>886</v>
      </c>
      <c r="AG361" s="292"/>
      <c r="AH361" s="292"/>
      <c r="AI361" s="292"/>
      <c r="AJ361" s="292"/>
      <c r="AK361" s="292"/>
      <c r="AL361" s="292"/>
      <c r="AM361" s="292"/>
      <c r="AN361" s="292"/>
      <c r="AO361" s="292"/>
      <c r="AP361" s="292"/>
      <c r="AQ361" s="293"/>
      <c r="AR361" s="294" t="s">
        <v>1639</v>
      </c>
      <c r="AS361" s="295"/>
      <c r="AT361" s="295"/>
      <c r="AU361" s="295"/>
      <c r="AV361" s="295"/>
      <c r="AW361" s="295"/>
      <c r="AX361" s="295"/>
      <c r="AY361" s="296"/>
    </row>
    <row r="362" spans="2:51" ht="30.75" customHeight="1">
      <c r="B362" s="361" t="s">
        <v>11</v>
      </c>
      <c r="C362" s="362"/>
      <c r="D362" s="362"/>
      <c r="E362" s="362"/>
      <c r="F362" s="362"/>
      <c r="G362" s="362"/>
      <c r="H362" s="363" t="s">
        <v>12</v>
      </c>
      <c r="I362" s="290"/>
      <c r="J362" s="290"/>
      <c r="K362" s="290"/>
      <c r="L362" s="290"/>
      <c r="M362" s="290"/>
      <c r="N362" s="290"/>
      <c r="O362" s="290"/>
      <c r="P362" s="290"/>
      <c r="Q362" s="290"/>
      <c r="R362" s="290"/>
      <c r="S362" s="290"/>
      <c r="T362" s="290"/>
      <c r="U362" s="290"/>
      <c r="V362" s="290"/>
      <c r="W362" s="290"/>
      <c r="X362" s="290"/>
      <c r="Y362" s="290"/>
      <c r="Z362" s="364" t="s">
        <v>13</v>
      </c>
      <c r="AA362" s="365"/>
      <c r="AB362" s="365"/>
      <c r="AC362" s="365"/>
      <c r="AD362" s="365"/>
      <c r="AE362" s="366"/>
      <c r="AF362" s="367" t="s">
        <v>885</v>
      </c>
      <c r="AG362" s="367"/>
      <c r="AH362" s="367"/>
      <c r="AI362" s="367"/>
      <c r="AJ362" s="367"/>
      <c r="AK362" s="367"/>
      <c r="AL362" s="367"/>
      <c r="AM362" s="367"/>
      <c r="AN362" s="367"/>
      <c r="AO362" s="367"/>
      <c r="AP362" s="367"/>
      <c r="AQ362" s="367"/>
      <c r="AR362" s="368"/>
      <c r="AS362" s="368"/>
      <c r="AT362" s="368"/>
      <c r="AU362" s="368"/>
      <c r="AV362" s="368"/>
      <c r="AW362" s="368"/>
      <c r="AX362" s="368"/>
      <c r="AY362" s="369"/>
    </row>
    <row r="363" spans="2:51" ht="18" customHeight="1">
      <c r="B363" s="370" t="s">
        <v>15</v>
      </c>
      <c r="C363" s="371"/>
      <c r="D363" s="371"/>
      <c r="E363" s="371"/>
      <c r="F363" s="371"/>
      <c r="G363" s="371"/>
      <c r="H363" s="925" t="s">
        <v>884</v>
      </c>
      <c r="I363" s="375"/>
      <c r="J363" s="375"/>
      <c r="K363" s="375"/>
      <c r="L363" s="375"/>
      <c r="M363" s="375"/>
      <c r="N363" s="375"/>
      <c r="O363" s="375"/>
      <c r="P363" s="375"/>
      <c r="Q363" s="375"/>
      <c r="R363" s="375"/>
      <c r="S363" s="375"/>
      <c r="T363" s="375"/>
      <c r="U363" s="375"/>
      <c r="V363" s="375"/>
      <c r="W363" s="376"/>
      <c r="X363" s="376"/>
      <c r="Y363" s="376"/>
      <c r="Z363" s="380" t="s">
        <v>1638</v>
      </c>
      <c r="AA363" s="368"/>
      <c r="AB363" s="368"/>
      <c r="AC363" s="368"/>
      <c r="AD363" s="368"/>
      <c r="AE363" s="381"/>
      <c r="AF363" s="1509"/>
      <c r="AG363" s="1510"/>
      <c r="AH363" s="1510"/>
      <c r="AI363" s="1510"/>
      <c r="AJ363" s="1510"/>
      <c r="AK363" s="1510"/>
      <c r="AL363" s="1510"/>
      <c r="AM363" s="1510"/>
      <c r="AN363" s="1510"/>
      <c r="AO363" s="1510"/>
      <c r="AP363" s="1510"/>
      <c r="AQ363" s="1510"/>
      <c r="AR363" s="1510"/>
      <c r="AS363" s="1510"/>
      <c r="AT363" s="1510"/>
      <c r="AU363" s="1510"/>
      <c r="AV363" s="1510"/>
      <c r="AW363" s="1510"/>
      <c r="AX363" s="1510"/>
      <c r="AY363" s="1511"/>
    </row>
    <row r="364" spans="2:51" ht="24" customHeight="1">
      <c r="B364" s="372"/>
      <c r="C364" s="373"/>
      <c r="D364" s="373"/>
      <c r="E364" s="373"/>
      <c r="F364" s="373"/>
      <c r="G364" s="373"/>
      <c r="H364" s="377"/>
      <c r="I364" s="378"/>
      <c r="J364" s="378"/>
      <c r="K364" s="378"/>
      <c r="L364" s="378"/>
      <c r="M364" s="378"/>
      <c r="N364" s="378"/>
      <c r="O364" s="378"/>
      <c r="P364" s="378"/>
      <c r="Q364" s="378"/>
      <c r="R364" s="378"/>
      <c r="S364" s="378"/>
      <c r="T364" s="378"/>
      <c r="U364" s="378"/>
      <c r="V364" s="378"/>
      <c r="W364" s="379"/>
      <c r="X364" s="379"/>
      <c r="Y364" s="379"/>
      <c r="Z364" s="382"/>
      <c r="AA364" s="368"/>
      <c r="AB364" s="368"/>
      <c r="AC364" s="368"/>
      <c r="AD364" s="368"/>
      <c r="AE364" s="381"/>
      <c r="AF364" s="1512"/>
      <c r="AG364" s="1513"/>
      <c r="AH364" s="1513"/>
      <c r="AI364" s="1513"/>
      <c r="AJ364" s="1513"/>
      <c r="AK364" s="1513"/>
      <c r="AL364" s="1513"/>
      <c r="AM364" s="1513"/>
      <c r="AN364" s="1513"/>
      <c r="AO364" s="1513"/>
      <c r="AP364" s="1513"/>
      <c r="AQ364" s="1513"/>
      <c r="AR364" s="1513"/>
      <c r="AS364" s="1513"/>
      <c r="AT364" s="1513"/>
      <c r="AU364" s="1513"/>
      <c r="AV364" s="1513"/>
      <c r="AW364" s="1513"/>
      <c r="AX364" s="1513"/>
      <c r="AY364" s="1514"/>
    </row>
    <row r="365" spans="2:51" ht="29.25" customHeight="1">
      <c r="B365" s="298" t="s">
        <v>22</v>
      </c>
      <c r="C365" s="299"/>
      <c r="D365" s="299"/>
      <c r="E365" s="299"/>
      <c r="F365" s="299"/>
      <c r="G365" s="303"/>
      <c r="H365" s="304" t="s">
        <v>381</v>
      </c>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305"/>
      <c r="AI365" s="305"/>
      <c r="AJ365" s="305"/>
      <c r="AK365" s="305"/>
      <c r="AL365" s="305"/>
      <c r="AM365" s="305"/>
      <c r="AN365" s="305"/>
      <c r="AO365" s="305"/>
      <c r="AP365" s="305"/>
      <c r="AQ365" s="305"/>
      <c r="AR365" s="305"/>
      <c r="AS365" s="305"/>
      <c r="AT365" s="305"/>
      <c r="AU365" s="305"/>
      <c r="AV365" s="305"/>
      <c r="AW365" s="305"/>
      <c r="AX365" s="305"/>
      <c r="AY365" s="306"/>
    </row>
    <row r="366" spans="2:51" ht="21" customHeight="1">
      <c r="B366" s="391" t="s">
        <v>24</v>
      </c>
      <c r="C366" s="392"/>
      <c r="D366" s="392"/>
      <c r="E366" s="392"/>
      <c r="F366" s="392"/>
      <c r="G366" s="393"/>
      <c r="H366" s="400"/>
      <c r="I366" s="401"/>
      <c r="J366" s="401"/>
      <c r="K366" s="401"/>
      <c r="L366" s="401"/>
      <c r="M366" s="401"/>
      <c r="N366" s="401"/>
      <c r="O366" s="401"/>
      <c r="P366" s="401"/>
      <c r="Q366" s="402" t="s">
        <v>25</v>
      </c>
      <c r="R366" s="403"/>
      <c r="S366" s="403"/>
      <c r="T366" s="403"/>
      <c r="U366" s="403"/>
      <c r="V366" s="403"/>
      <c r="W366" s="404"/>
      <c r="X366" s="402" t="s">
        <v>26</v>
      </c>
      <c r="Y366" s="403"/>
      <c r="Z366" s="403"/>
      <c r="AA366" s="403"/>
      <c r="AB366" s="403"/>
      <c r="AC366" s="403"/>
      <c r="AD366" s="404"/>
      <c r="AE366" s="402" t="s">
        <v>27</v>
      </c>
      <c r="AF366" s="403"/>
      <c r="AG366" s="403"/>
      <c r="AH366" s="403"/>
      <c r="AI366" s="403"/>
      <c r="AJ366" s="403"/>
      <c r="AK366" s="404"/>
      <c r="AL366" s="402" t="s">
        <v>28</v>
      </c>
      <c r="AM366" s="403"/>
      <c r="AN366" s="403"/>
      <c r="AO366" s="403"/>
      <c r="AP366" s="403"/>
      <c r="AQ366" s="403"/>
      <c r="AR366" s="404"/>
      <c r="AS366" s="402" t="s">
        <v>29</v>
      </c>
      <c r="AT366" s="403"/>
      <c r="AU366" s="403"/>
      <c r="AV366" s="403"/>
      <c r="AW366" s="403"/>
      <c r="AX366" s="403"/>
      <c r="AY366" s="426"/>
    </row>
    <row r="367" spans="2:51" ht="21" customHeight="1">
      <c r="B367" s="394"/>
      <c r="C367" s="395"/>
      <c r="D367" s="395"/>
      <c r="E367" s="395"/>
      <c r="F367" s="395"/>
      <c r="G367" s="396"/>
      <c r="H367" s="413" t="s">
        <v>30</v>
      </c>
      <c r="I367" s="414"/>
      <c r="J367" s="427" t="s">
        <v>31</v>
      </c>
      <c r="K367" s="428"/>
      <c r="L367" s="428"/>
      <c r="M367" s="428"/>
      <c r="N367" s="428"/>
      <c r="O367" s="428"/>
      <c r="P367" s="429"/>
      <c r="Q367" s="1380" t="s">
        <v>883</v>
      </c>
      <c r="R367" s="1380"/>
      <c r="S367" s="1380"/>
      <c r="T367" s="1380"/>
      <c r="U367" s="1380"/>
      <c r="V367" s="1380"/>
      <c r="W367" s="1380"/>
      <c r="X367" s="1380" t="s">
        <v>883</v>
      </c>
      <c r="Y367" s="1380"/>
      <c r="Z367" s="1380"/>
      <c r="AA367" s="1380"/>
      <c r="AB367" s="1380"/>
      <c r="AC367" s="1380"/>
      <c r="AD367" s="1380"/>
      <c r="AE367" s="430">
        <v>32</v>
      </c>
      <c r="AF367" s="430"/>
      <c r="AG367" s="430"/>
      <c r="AH367" s="430"/>
      <c r="AI367" s="430"/>
      <c r="AJ367" s="430"/>
      <c r="AK367" s="430"/>
      <c r="AL367" s="1380" t="s">
        <v>883</v>
      </c>
      <c r="AM367" s="1380"/>
      <c r="AN367" s="1380"/>
      <c r="AO367" s="1380"/>
      <c r="AP367" s="1380"/>
      <c r="AQ367" s="1380"/>
      <c r="AR367" s="1380"/>
      <c r="AS367" s="430" t="s">
        <v>1637</v>
      </c>
      <c r="AT367" s="430"/>
      <c r="AU367" s="430"/>
      <c r="AV367" s="430"/>
      <c r="AW367" s="430"/>
      <c r="AX367" s="430"/>
      <c r="AY367" s="431"/>
    </row>
    <row r="368" spans="2:51" ht="21" customHeight="1">
      <c r="B368" s="394"/>
      <c r="C368" s="395"/>
      <c r="D368" s="395"/>
      <c r="E368" s="395"/>
      <c r="F368" s="395"/>
      <c r="G368" s="396"/>
      <c r="H368" s="415"/>
      <c r="I368" s="416"/>
      <c r="J368" s="409" t="s">
        <v>32</v>
      </c>
      <c r="K368" s="410"/>
      <c r="L368" s="410"/>
      <c r="M368" s="410"/>
      <c r="N368" s="410"/>
      <c r="O368" s="410"/>
      <c r="P368" s="411"/>
      <c r="Q368" s="1380" t="s">
        <v>883</v>
      </c>
      <c r="R368" s="1380"/>
      <c r="S368" s="1380"/>
      <c r="T368" s="1380"/>
      <c r="U368" s="1380"/>
      <c r="V368" s="1380"/>
      <c r="W368" s="1380"/>
      <c r="X368" s="1380" t="s">
        <v>883</v>
      </c>
      <c r="Y368" s="1380"/>
      <c r="Z368" s="1380"/>
      <c r="AA368" s="1380"/>
      <c r="AB368" s="1380"/>
      <c r="AC368" s="1380"/>
      <c r="AD368" s="1380"/>
      <c r="AE368" s="1380" t="s">
        <v>883</v>
      </c>
      <c r="AF368" s="1380"/>
      <c r="AG368" s="1380"/>
      <c r="AH368" s="1380"/>
      <c r="AI368" s="1380"/>
      <c r="AJ368" s="1380"/>
      <c r="AK368" s="1380"/>
      <c r="AL368" s="1380" t="s">
        <v>883</v>
      </c>
      <c r="AM368" s="1380"/>
      <c r="AN368" s="1380"/>
      <c r="AO368" s="1380"/>
      <c r="AP368" s="1380"/>
      <c r="AQ368" s="1380"/>
      <c r="AR368" s="1380"/>
      <c r="AS368" s="432"/>
      <c r="AT368" s="432"/>
      <c r="AU368" s="432"/>
      <c r="AV368" s="432"/>
      <c r="AW368" s="432"/>
      <c r="AX368" s="432"/>
      <c r="AY368" s="433"/>
    </row>
    <row r="369" spans="1:60" ht="24.75" customHeight="1">
      <c r="B369" s="394"/>
      <c r="C369" s="395"/>
      <c r="D369" s="395"/>
      <c r="E369" s="395"/>
      <c r="F369" s="395"/>
      <c r="G369" s="396"/>
      <c r="H369" s="415"/>
      <c r="I369" s="416"/>
      <c r="J369" s="409" t="s">
        <v>34</v>
      </c>
      <c r="K369" s="410"/>
      <c r="L369" s="410"/>
      <c r="M369" s="410"/>
      <c r="N369" s="410"/>
      <c r="O369" s="410"/>
      <c r="P369" s="411"/>
      <c r="Q369" s="1380" t="s">
        <v>883</v>
      </c>
      <c r="R369" s="1380"/>
      <c r="S369" s="1380"/>
      <c r="T369" s="1380"/>
      <c r="U369" s="1380"/>
      <c r="V369" s="1380"/>
      <c r="W369" s="1380"/>
      <c r="X369" s="1380" t="s">
        <v>883</v>
      </c>
      <c r="Y369" s="1380"/>
      <c r="Z369" s="1380"/>
      <c r="AA369" s="1380"/>
      <c r="AB369" s="1380"/>
      <c r="AC369" s="1380"/>
      <c r="AD369" s="1380"/>
      <c r="AE369" s="1380" t="s">
        <v>883</v>
      </c>
      <c r="AF369" s="1380"/>
      <c r="AG369" s="1380"/>
      <c r="AH369" s="1380"/>
      <c r="AI369" s="1380"/>
      <c r="AJ369" s="1380"/>
      <c r="AK369" s="1380"/>
      <c r="AL369" s="1380" t="s">
        <v>883</v>
      </c>
      <c r="AM369" s="1380"/>
      <c r="AN369" s="1380"/>
      <c r="AO369" s="1380"/>
      <c r="AP369" s="1380"/>
      <c r="AQ369" s="1380"/>
      <c r="AR369" s="1380"/>
      <c r="AS369" s="432"/>
      <c r="AT369" s="432"/>
      <c r="AU369" s="432"/>
      <c r="AV369" s="432"/>
      <c r="AW369" s="432"/>
      <c r="AX369" s="432"/>
      <c r="AY369" s="433"/>
    </row>
    <row r="370" spans="1:60" ht="24.75" customHeight="1">
      <c r="B370" s="394"/>
      <c r="C370" s="395"/>
      <c r="D370" s="395"/>
      <c r="E370" s="395"/>
      <c r="F370" s="395"/>
      <c r="G370" s="396"/>
      <c r="H370" s="417"/>
      <c r="I370" s="418"/>
      <c r="J370" s="406" t="s">
        <v>35</v>
      </c>
      <c r="K370" s="407"/>
      <c r="L370" s="407"/>
      <c r="M370" s="407"/>
      <c r="N370" s="407"/>
      <c r="O370" s="407"/>
      <c r="P370" s="408"/>
      <c r="Q370" s="1380" t="s">
        <v>883</v>
      </c>
      <c r="R370" s="1380"/>
      <c r="S370" s="1380"/>
      <c r="T370" s="1380"/>
      <c r="U370" s="1380"/>
      <c r="V370" s="1380"/>
      <c r="W370" s="1380"/>
      <c r="X370" s="1380" t="s">
        <v>883</v>
      </c>
      <c r="Y370" s="1380"/>
      <c r="Z370" s="1380"/>
      <c r="AA370" s="1380"/>
      <c r="AB370" s="1380"/>
      <c r="AC370" s="1380"/>
      <c r="AD370" s="1380"/>
      <c r="AE370" s="412">
        <v>32</v>
      </c>
      <c r="AF370" s="412"/>
      <c r="AG370" s="412"/>
      <c r="AH370" s="412"/>
      <c r="AI370" s="412"/>
      <c r="AJ370" s="412"/>
      <c r="AK370" s="412"/>
      <c r="AL370" s="1380" t="s">
        <v>883</v>
      </c>
      <c r="AM370" s="1380"/>
      <c r="AN370" s="1380"/>
      <c r="AO370" s="1380"/>
      <c r="AP370" s="1380"/>
      <c r="AQ370" s="1380"/>
      <c r="AR370" s="1380"/>
      <c r="AS370" s="412" t="s">
        <v>1637</v>
      </c>
      <c r="AT370" s="412"/>
      <c r="AU370" s="412"/>
      <c r="AV370" s="412"/>
      <c r="AW370" s="412"/>
      <c r="AX370" s="412"/>
      <c r="AY370" s="412"/>
    </row>
    <row r="371" spans="1:60" ht="24.75" customHeight="1">
      <c r="B371" s="394"/>
      <c r="C371" s="395"/>
      <c r="D371" s="395"/>
      <c r="E371" s="395"/>
      <c r="F371" s="395"/>
      <c r="G371" s="396"/>
      <c r="H371" s="419" t="s">
        <v>36</v>
      </c>
      <c r="I371" s="420"/>
      <c r="J371" s="420"/>
      <c r="K371" s="420"/>
      <c r="L371" s="420"/>
      <c r="M371" s="420"/>
      <c r="N371" s="420"/>
      <c r="O371" s="420"/>
      <c r="P371" s="420"/>
      <c r="Q371" s="1109"/>
      <c r="R371" s="1109"/>
      <c r="S371" s="1109"/>
      <c r="T371" s="1109"/>
      <c r="U371" s="1109"/>
      <c r="V371" s="1109"/>
      <c r="W371" s="1109"/>
      <c r="X371" s="421"/>
      <c r="Y371" s="421"/>
      <c r="Z371" s="421"/>
      <c r="AA371" s="421"/>
      <c r="AB371" s="421"/>
      <c r="AC371" s="421"/>
      <c r="AD371" s="421"/>
      <c r="AE371" s="421">
        <v>19</v>
      </c>
      <c r="AF371" s="421"/>
      <c r="AG371" s="421"/>
      <c r="AH371" s="421"/>
      <c r="AI371" s="421"/>
      <c r="AJ371" s="421"/>
      <c r="AK371" s="421"/>
      <c r="AL371" s="389"/>
      <c r="AM371" s="389"/>
      <c r="AN371" s="389"/>
      <c r="AO371" s="389"/>
      <c r="AP371" s="389"/>
      <c r="AQ371" s="389"/>
      <c r="AR371" s="389"/>
      <c r="AS371" s="389"/>
      <c r="AT371" s="389"/>
      <c r="AU371" s="389"/>
      <c r="AV371" s="389"/>
      <c r="AW371" s="389"/>
      <c r="AX371" s="389"/>
      <c r="AY371" s="390"/>
      <c r="BH371" s="18" t="s">
        <v>882</v>
      </c>
    </row>
    <row r="372" spans="1:60" ht="24.75" customHeight="1">
      <c r="B372" s="397"/>
      <c r="C372" s="398"/>
      <c r="D372" s="398"/>
      <c r="E372" s="398"/>
      <c r="F372" s="398"/>
      <c r="G372" s="399"/>
      <c r="H372" s="419" t="s">
        <v>37</v>
      </c>
      <c r="I372" s="420"/>
      <c r="J372" s="420"/>
      <c r="K372" s="420"/>
      <c r="L372" s="420"/>
      <c r="M372" s="420"/>
      <c r="N372" s="420"/>
      <c r="O372" s="420"/>
      <c r="P372" s="420"/>
      <c r="Q372" s="1529"/>
      <c r="R372" s="1109"/>
      <c r="S372" s="1109"/>
      <c r="T372" s="1109"/>
      <c r="U372" s="1109"/>
      <c r="V372" s="1109"/>
      <c r="W372" s="1109"/>
      <c r="X372" s="1064"/>
      <c r="Y372" s="1064"/>
      <c r="Z372" s="1064"/>
      <c r="AA372" s="1064"/>
      <c r="AB372" s="1064"/>
      <c r="AC372" s="1064"/>
      <c r="AD372" s="1064"/>
      <c r="AE372" s="421">
        <v>59</v>
      </c>
      <c r="AF372" s="421"/>
      <c r="AG372" s="421"/>
      <c r="AH372" s="421"/>
      <c r="AI372" s="421"/>
      <c r="AJ372" s="421"/>
      <c r="AK372" s="421"/>
      <c r="AL372" s="389"/>
      <c r="AM372" s="389"/>
      <c r="AN372" s="389"/>
      <c r="AO372" s="389"/>
      <c r="AP372" s="389"/>
      <c r="AQ372" s="389"/>
      <c r="AR372" s="389"/>
      <c r="AS372" s="389"/>
      <c r="AT372" s="389"/>
      <c r="AU372" s="389"/>
      <c r="AV372" s="389"/>
      <c r="AW372" s="389"/>
      <c r="AX372" s="389"/>
      <c r="AY372" s="390"/>
    </row>
    <row r="373" spans="1:60" ht="23.1" customHeight="1">
      <c r="B373" s="546" t="s">
        <v>59</v>
      </c>
      <c r="C373" s="547"/>
      <c r="D373" s="493" t="s">
        <v>60</v>
      </c>
      <c r="E373" s="494"/>
      <c r="F373" s="494"/>
      <c r="G373" s="494"/>
      <c r="H373" s="494"/>
      <c r="I373" s="494"/>
      <c r="J373" s="494"/>
      <c r="K373" s="494"/>
      <c r="L373" s="495"/>
      <c r="M373" s="496" t="s">
        <v>61</v>
      </c>
      <c r="N373" s="496"/>
      <c r="O373" s="496"/>
      <c r="P373" s="496"/>
      <c r="Q373" s="496"/>
      <c r="R373" s="496"/>
      <c r="S373" s="497" t="s">
        <v>29</v>
      </c>
      <c r="T373" s="497"/>
      <c r="U373" s="497"/>
      <c r="V373" s="497"/>
      <c r="W373" s="497"/>
      <c r="X373" s="497"/>
      <c r="Y373" s="498"/>
      <c r="Z373" s="494"/>
      <c r="AA373" s="494"/>
      <c r="AB373" s="494"/>
      <c r="AC373" s="494"/>
      <c r="AD373" s="494"/>
      <c r="AE373" s="494"/>
      <c r="AF373" s="494"/>
      <c r="AG373" s="494"/>
      <c r="AH373" s="494"/>
      <c r="AI373" s="494"/>
      <c r="AJ373" s="494"/>
      <c r="AK373" s="494"/>
      <c r="AL373" s="494"/>
      <c r="AM373" s="494"/>
      <c r="AN373" s="494"/>
      <c r="AO373" s="494"/>
      <c r="AP373" s="494"/>
      <c r="AQ373" s="494"/>
      <c r="AR373" s="494"/>
      <c r="AS373" s="494"/>
      <c r="AT373" s="494"/>
      <c r="AU373" s="494"/>
      <c r="AV373" s="494"/>
      <c r="AW373" s="494"/>
      <c r="AX373" s="494"/>
      <c r="AY373" s="499"/>
    </row>
    <row r="374" spans="1:60" ht="23.1" customHeight="1">
      <c r="B374" s="548"/>
      <c r="C374" s="549"/>
      <c r="D374" s="966" t="s">
        <v>463</v>
      </c>
      <c r="E374" s="356"/>
      <c r="F374" s="356"/>
      <c r="G374" s="356"/>
      <c r="H374" s="356"/>
      <c r="I374" s="356"/>
      <c r="J374" s="356"/>
      <c r="K374" s="356"/>
      <c r="L374" s="357"/>
      <c r="M374" s="442" t="s">
        <v>1637</v>
      </c>
      <c r="N374" s="442"/>
      <c r="O374" s="442"/>
      <c r="P374" s="442"/>
      <c r="Q374" s="442"/>
      <c r="R374" s="442"/>
      <c r="S374" s="442" t="s">
        <v>1637</v>
      </c>
      <c r="T374" s="442"/>
      <c r="U374" s="442"/>
      <c r="V374" s="442"/>
      <c r="W374" s="442"/>
      <c r="X374" s="442"/>
      <c r="Y374" s="792"/>
      <c r="Z374" s="444"/>
      <c r="AA374" s="444"/>
      <c r="AB374" s="444"/>
      <c r="AC374" s="444"/>
      <c r="AD374" s="444"/>
      <c r="AE374" s="444"/>
      <c r="AF374" s="444"/>
      <c r="AG374" s="444"/>
      <c r="AH374" s="444"/>
      <c r="AI374" s="444"/>
      <c r="AJ374" s="444"/>
      <c r="AK374" s="444"/>
      <c r="AL374" s="444"/>
      <c r="AM374" s="444"/>
      <c r="AN374" s="444"/>
      <c r="AO374" s="444"/>
      <c r="AP374" s="444"/>
      <c r="AQ374" s="444"/>
      <c r="AR374" s="444"/>
      <c r="AS374" s="444"/>
      <c r="AT374" s="444"/>
      <c r="AU374" s="444"/>
      <c r="AV374" s="444"/>
      <c r="AW374" s="444"/>
      <c r="AX374" s="444"/>
      <c r="AY374" s="445"/>
    </row>
    <row r="375" spans="1:60" ht="23.1" customHeight="1">
      <c r="B375" s="548"/>
      <c r="C375" s="549"/>
      <c r="D375" s="972" t="s">
        <v>877</v>
      </c>
      <c r="E375" s="964"/>
      <c r="F375" s="964"/>
      <c r="G375" s="964"/>
      <c r="H375" s="964"/>
      <c r="I375" s="964"/>
      <c r="J375" s="964"/>
      <c r="K375" s="964"/>
      <c r="L375" s="965"/>
      <c r="M375" s="486" t="s">
        <v>1637</v>
      </c>
      <c r="N375" s="486"/>
      <c r="O375" s="486"/>
      <c r="P375" s="486"/>
      <c r="Q375" s="486"/>
      <c r="R375" s="486"/>
      <c r="S375" s="486" t="s">
        <v>1637</v>
      </c>
      <c r="T375" s="486"/>
      <c r="U375" s="486"/>
      <c r="V375" s="486"/>
      <c r="W375" s="486"/>
      <c r="X375" s="486"/>
      <c r="Y375" s="478"/>
      <c r="Z375" s="479"/>
      <c r="AA375" s="479"/>
      <c r="AB375" s="479"/>
      <c r="AC375" s="479"/>
      <c r="AD375" s="479"/>
      <c r="AE375" s="479"/>
      <c r="AF375" s="479"/>
      <c r="AG375" s="479"/>
      <c r="AH375" s="479"/>
      <c r="AI375" s="479"/>
      <c r="AJ375" s="479"/>
      <c r="AK375" s="479"/>
      <c r="AL375" s="479"/>
      <c r="AM375" s="479"/>
      <c r="AN375" s="479"/>
      <c r="AO375" s="479"/>
      <c r="AP375" s="479"/>
      <c r="AQ375" s="479"/>
      <c r="AR375" s="479"/>
      <c r="AS375" s="479"/>
      <c r="AT375" s="479"/>
      <c r="AU375" s="479"/>
      <c r="AV375" s="479"/>
      <c r="AW375" s="479"/>
      <c r="AX375" s="479"/>
      <c r="AY375" s="480"/>
    </row>
    <row r="376" spans="1:60" ht="23.1" customHeight="1">
      <c r="B376" s="548"/>
      <c r="C376" s="549"/>
      <c r="D376" s="556" t="s">
        <v>148</v>
      </c>
      <c r="E376" s="554"/>
      <c r="F376" s="554"/>
      <c r="G376" s="554"/>
      <c r="H376" s="554"/>
      <c r="I376" s="554"/>
      <c r="J376" s="554"/>
      <c r="K376" s="554"/>
      <c r="L376" s="555"/>
      <c r="M376" s="486" t="s">
        <v>1637</v>
      </c>
      <c r="N376" s="486"/>
      <c r="O376" s="486"/>
      <c r="P376" s="486"/>
      <c r="Q376" s="486"/>
      <c r="R376" s="486"/>
      <c r="S376" s="486" t="s">
        <v>1637</v>
      </c>
      <c r="T376" s="486"/>
      <c r="U376" s="486"/>
      <c r="V376" s="486"/>
      <c r="W376" s="486"/>
      <c r="X376" s="486"/>
      <c r="Y376" s="478"/>
      <c r="Z376" s="479"/>
      <c r="AA376" s="479"/>
      <c r="AB376" s="479"/>
      <c r="AC376" s="479"/>
      <c r="AD376" s="479"/>
      <c r="AE376" s="479"/>
      <c r="AF376" s="479"/>
      <c r="AG376" s="479"/>
      <c r="AH376" s="479"/>
      <c r="AI376" s="479"/>
      <c r="AJ376" s="479"/>
      <c r="AK376" s="479"/>
      <c r="AL376" s="479"/>
      <c r="AM376" s="479"/>
      <c r="AN376" s="479"/>
      <c r="AO376" s="479"/>
      <c r="AP376" s="479"/>
      <c r="AQ376" s="479"/>
      <c r="AR376" s="479"/>
      <c r="AS376" s="479"/>
      <c r="AT376" s="479"/>
      <c r="AU376" s="479"/>
      <c r="AV376" s="479"/>
      <c r="AW376" s="479"/>
      <c r="AX376" s="479"/>
      <c r="AY376" s="480"/>
    </row>
    <row r="377" spans="1:60" ht="23.1" customHeight="1">
      <c r="B377" s="548"/>
      <c r="C377" s="549"/>
      <c r="D377" s="556" t="s">
        <v>875</v>
      </c>
      <c r="E377" s="554"/>
      <c r="F377" s="554"/>
      <c r="G377" s="554"/>
      <c r="H377" s="554"/>
      <c r="I377" s="554"/>
      <c r="J377" s="554"/>
      <c r="K377" s="554"/>
      <c r="L377" s="555"/>
      <c r="M377" s="486" t="s">
        <v>1637</v>
      </c>
      <c r="N377" s="486"/>
      <c r="O377" s="486"/>
      <c r="P377" s="486"/>
      <c r="Q377" s="486"/>
      <c r="R377" s="486"/>
      <c r="S377" s="486" t="s">
        <v>1637</v>
      </c>
      <c r="T377" s="486"/>
      <c r="U377" s="486"/>
      <c r="V377" s="486"/>
      <c r="W377" s="486"/>
      <c r="X377" s="486"/>
      <c r="Y377" s="478"/>
      <c r="Z377" s="479"/>
      <c r="AA377" s="479"/>
      <c r="AB377" s="479"/>
      <c r="AC377" s="479"/>
      <c r="AD377" s="479"/>
      <c r="AE377" s="479"/>
      <c r="AF377" s="479"/>
      <c r="AG377" s="479"/>
      <c r="AH377" s="479"/>
      <c r="AI377" s="479"/>
      <c r="AJ377" s="479"/>
      <c r="AK377" s="479"/>
      <c r="AL377" s="479"/>
      <c r="AM377" s="479"/>
      <c r="AN377" s="479"/>
      <c r="AO377" s="479"/>
      <c r="AP377" s="479"/>
      <c r="AQ377" s="479"/>
      <c r="AR377" s="479"/>
      <c r="AS377" s="479"/>
      <c r="AT377" s="479"/>
      <c r="AU377" s="479"/>
      <c r="AV377" s="479"/>
      <c r="AW377" s="479"/>
      <c r="AX377" s="479"/>
      <c r="AY377" s="480"/>
    </row>
    <row r="378" spans="1:60" ht="23.1" customHeight="1">
      <c r="B378" s="548"/>
      <c r="C378" s="549"/>
      <c r="D378" s="556" t="s">
        <v>873</v>
      </c>
      <c r="E378" s="554"/>
      <c r="F378" s="554"/>
      <c r="G378" s="554"/>
      <c r="H378" s="554"/>
      <c r="I378" s="554"/>
      <c r="J378" s="554"/>
      <c r="K378" s="554"/>
      <c r="L378" s="555"/>
      <c r="M378" s="486" t="s">
        <v>1637</v>
      </c>
      <c r="N378" s="486"/>
      <c r="O378" s="486"/>
      <c r="P378" s="486"/>
      <c r="Q378" s="486"/>
      <c r="R378" s="486"/>
      <c r="S378" s="486" t="s">
        <v>1637</v>
      </c>
      <c r="T378" s="486"/>
      <c r="U378" s="486"/>
      <c r="V378" s="486"/>
      <c r="W378" s="486"/>
      <c r="X378" s="486"/>
      <c r="Y378" s="478"/>
      <c r="Z378" s="479"/>
      <c r="AA378" s="479"/>
      <c r="AB378" s="479"/>
      <c r="AC378" s="479"/>
      <c r="AD378" s="479"/>
      <c r="AE378" s="479"/>
      <c r="AF378" s="479"/>
      <c r="AG378" s="479"/>
      <c r="AH378" s="479"/>
      <c r="AI378" s="479"/>
      <c r="AJ378" s="479"/>
      <c r="AK378" s="479"/>
      <c r="AL378" s="479"/>
      <c r="AM378" s="479"/>
      <c r="AN378" s="479"/>
      <c r="AO378" s="479"/>
      <c r="AP378" s="479"/>
      <c r="AQ378" s="479"/>
      <c r="AR378" s="479"/>
      <c r="AS378" s="479"/>
      <c r="AT378" s="479"/>
      <c r="AU378" s="479"/>
      <c r="AV378" s="479"/>
      <c r="AW378" s="479"/>
      <c r="AX378" s="479"/>
      <c r="AY378" s="480"/>
    </row>
    <row r="379" spans="1:60" ht="23.1" customHeight="1">
      <c r="B379" s="548"/>
      <c r="C379" s="549"/>
      <c r="D379" s="553"/>
      <c r="E379" s="554"/>
      <c r="F379" s="554"/>
      <c r="G379" s="554"/>
      <c r="H379" s="554"/>
      <c r="I379" s="554"/>
      <c r="J379" s="554"/>
      <c r="K379" s="554"/>
      <c r="L379" s="555"/>
      <c r="M379" s="486"/>
      <c r="N379" s="486"/>
      <c r="O379" s="486"/>
      <c r="P379" s="486"/>
      <c r="Q379" s="486"/>
      <c r="R379" s="486"/>
      <c r="S379" s="486"/>
      <c r="T379" s="486"/>
      <c r="U379" s="486"/>
      <c r="V379" s="486"/>
      <c r="W379" s="486"/>
      <c r="X379" s="486"/>
      <c r="Y379" s="478"/>
      <c r="Z379" s="479"/>
      <c r="AA379" s="479"/>
      <c r="AB379" s="479"/>
      <c r="AC379" s="479"/>
      <c r="AD379" s="479"/>
      <c r="AE379" s="479"/>
      <c r="AF379" s="479"/>
      <c r="AG379" s="479"/>
      <c r="AH379" s="479"/>
      <c r="AI379" s="479"/>
      <c r="AJ379" s="479"/>
      <c r="AK379" s="479"/>
      <c r="AL379" s="479"/>
      <c r="AM379" s="479"/>
      <c r="AN379" s="479"/>
      <c r="AO379" s="479"/>
      <c r="AP379" s="479"/>
      <c r="AQ379" s="479"/>
      <c r="AR379" s="479"/>
      <c r="AS379" s="479"/>
      <c r="AT379" s="479"/>
      <c r="AU379" s="479"/>
      <c r="AV379" s="479"/>
      <c r="AW379" s="479"/>
      <c r="AX379" s="479"/>
      <c r="AY379" s="480"/>
    </row>
    <row r="380" spans="1:60" ht="23.1" customHeight="1">
      <c r="B380" s="548"/>
      <c r="C380" s="549"/>
      <c r="D380" s="474"/>
      <c r="E380" s="475"/>
      <c r="F380" s="475"/>
      <c r="G380" s="475"/>
      <c r="H380" s="475"/>
      <c r="I380" s="475"/>
      <c r="J380" s="475"/>
      <c r="K380" s="475"/>
      <c r="L380" s="476"/>
      <c r="M380" s="477"/>
      <c r="N380" s="477"/>
      <c r="O380" s="477"/>
      <c r="P380" s="477"/>
      <c r="Q380" s="477"/>
      <c r="R380" s="477"/>
      <c r="S380" s="477"/>
      <c r="T380" s="477"/>
      <c r="U380" s="477"/>
      <c r="V380" s="477"/>
      <c r="W380" s="477"/>
      <c r="X380" s="477"/>
      <c r="Y380" s="478"/>
      <c r="Z380" s="479"/>
      <c r="AA380" s="479"/>
      <c r="AB380" s="479"/>
      <c r="AC380" s="479"/>
      <c r="AD380" s="479"/>
      <c r="AE380" s="479"/>
      <c r="AF380" s="479"/>
      <c r="AG380" s="479"/>
      <c r="AH380" s="479"/>
      <c r="AI380" s="479"/>
      <c r="AJ380" s="479"/>
      <c r="AK380" s="479"/>
      <c r="AL380" s="479"/>
      <c r="AM380" s="479"/>
      <c r="AN380" s="479"/>
      <c r="AO380" s="479"/>
      <c r="AP380" s="479"/>
      <c r="AQ380" s="479"/>
      <c r="AR380" s="479"/>
      <c r="AS380" s="479"/>
      <c r="AT380" s="479"/>
      <c r="AU380" s="479"/>
      <c r="AV380" s="479"/>
      <c r="AW380" s="479"/>
      <c r="AX380" s="479"/>
      <c r="AY380" s="480"/>
    </row>
    <row r="381" spans="1:60" ht="23.1" customHeight="1">
      <c r="B381" s="550"/>
      <c r="C381" s="551"/>
      <c r="D381" s="481" t="s">
        <v>35</v>
      </c>
      <c r="E381" s="327"/>
      <c r="F381" s="327"/>
      <c r="G381" s="327"/>
      <c r="H381" s="327"/>
      <c r="I381" s="327"/>
      <c r="J381" s="327"/>
      <c r="K381" s="327"/>
      <c r="L381" s="328"/>
      <c r="M381" s="482" t="s">
        <v>1637</v>
      </c>
      <c r="N381" s="482"/>
      <c r="O381" s="482"/>
      <c r="P381" s="482"/>
      <c r="Q381" s="482"/>
      <c r="R381" s="482"/>
      <c r="S381" s="482" t="s">
        <v>1637</v>
      </c>
      <c r="T381" s="482"/>
      <c r="U381" s="482"/>
      <c r="V381" s="482"/>
      <c r="W381" s="482"/>
      <c r="X381" s="482"/>
      <c r="Y381" s="483"/>
      <c r="Z381" s="484"/>
      <c r="AA381" s="484"/>
      <c r="AB381" s="484"/>
      <c r="AC381" s="484"/>
      <c r="AD381" s="484"/>
      <c r="AE381" s="484"/>
      <c r="AF381" s="484"/>
      <c r="AG381" s="484"/>
      <c r="AH381" s="484"/>
      <c r="AI381" s="484"/>
      <c r="AJ381" s="484"/>
      <c r="AK381" s="484"/>
      <c r="AL381" s="484"/>
      <c r="AM381" s="484"/>
      <c r="AN381" s="484"/>
      <c r="AO381" s="484"/>
      <c r="AP381" s="484"/>
      <c r="AQ381" s="484"/>
      <c r="AR381" s="484"/>
      <c r="AS381" s="484"/>
      <c r="AT381" s="484"/>
      <c r="AU381" s="484"/>
      <c r="AV381" s="484"/>
      <c r="AW381" s="484"/>
      <c r="AX381" s="484"/>
      <c r="AY381" s="485"/>
    </row>
    <row r="382" spans="1:60" ht="24.75" customHeight="1">
      <c r="B382" s="19"/>
      <c r="C382" s="19"/>
      <c r="D382" s="19"/>
      <c r="E382" s="19"/>
      <c r="F382" s="19"/>
      <c r="G382" s="19"/>
      <c r="H382" s="20"/>
      <c r="I382" s="20"/>
      <c r="J382" s="20"/>
      <c r="K382" s="20"/>
      <c r="L382" s="20"/>
      <c r="M382" s="20"/>
      <c r="N382" s="20"/>
      <c r="O382" s="20"/>
      <c r="P382" s="20"/>
      <c r="Q382" s="226"/>
      <c r="R382" s="226"/>
      <c r="S382" s="226"/>
      <c r="T382" s="226"/>
      <c r="U382" s="226"/>
      <c r="V382" s="226"/>
      <c r="W382" s="226"/>
      <c r="X382" s="226"/>
      <c r="Y382" s="226"/>
      <c r="Z382" s="226"/>
      <c r="AA382" s="226"/>
      <c r="AB382" s="226"/>
      <c r="AC382" s="226"/>
      <c r="AD382" s="226"/>
      <c r="AE382" s="226"/>
      <c r="AF382" s="226"/>
      <c r="AG382" s="226"/>
      <c r="AH382" s="226"/>
      <c r="AI382" s="226"/>
      <c r="AJ382" s="226"/>
      <c r="AK382" s="226"/>
      <c r="AL382" s="226"/>
      <c r="AM382" s="226"/>
      <c r="AN382" s="226"/>
      <c r="AO382" s="226"/>
      <c r="AP382" s="226"/>
      <c r="AQ382" s="226"/>
      <c r="AR382" s="226"/>
      <c r="AS382" s="226"/>
      <c r="AT382" s="226"/>
      <c r="AU382" s="226"/>
      <c r="AV382" s="226"/>
      <c r="AW382" s="226"/>
      <c r="AX382" s="226"/>
      <c r="AY382" s="226"/>
    </row>
    <row r="383" spans="1:60">
      <c r="B383" s="19"/>
      <c r="C383" s="19"/>
      <c r="D383" s="19"/>
      <c r="E383" s="19"/>
      <c r="F383" s="19"/>
      <c r="G383" s="19"/>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row>
    <row r="384" spans="1:60" ht="23.25" customHeight="1" thickBot="1">
      <c r="A384" s="8"/>
      <c r="B384" s="689" t="s">
        <v>121</v>
      </c>
      <c r="C384" s="690"/>
      <c r="D384" s="690"/>
      <c r="E384" s="690"/>
      <c r="F384" s="690"/>
      <c r="G384" s="690"/>
      <c r="H384" s="690" t="s">
        <v>871</v>
      </c>
      <c r="I384" s="690"/>
      <c r="J384" s="690"/>
      <c r="K384" s="690"/>
      <c r="L384" s="690"/>
      <c r="M384" s="690"/>
      <c r="N384" s="690"/>
      <c r="O384" s="690"/>
      <c r="P384" s="690"/>
      <c r="Q384" s="690"/>
      <c r="R384" s="690"/>
      <c r="S384" s="690"/>
      <c r="T384" s="690"/>
      <c r="U384" s="690"/>
      <c r="V384" s="690"/>
      <c r="W384" s="690"/>
      <c r="X384" s="690"/>
      <c r="Y384" s="690"/>
      <c r="Z384" s="690"/>
      <c r="AA384" s="690"/>
      <c r="AB384" s="690"/>
      <c r="AC384" s="690"/>
      <c r="AD384" s="690"/>
      <c r="AE384" s="690"/>
      <c r="AF384" s="690"/>
      <c r="AG384" s="690"/>
      <c r="AH384" s="690"/>
      <c r="AI384" s="690"/>
      <c r="AJ384" s="690"/>
      <c r="AK384" s="690"/>
      <c r="AL384" s="690"/>
      <c r="AM384" s="690"/>
      <c r="AN384" s="690"/>
      <c r="AO384" s="690"/>
      <c r="AP384" s="690"/>
      <c r="AQ384" s="690"/>
      <c r="AR384" s="690"/>
      <c r="AS384" s="690"/>
      <c r="AT384" s="690"/>
      <c r="AU384" s="690"/>
      <c r="AV384" s="690"/>
      <c r="AW384" s="690"/>
      <c r="AX384" s="690"/>
      <c r="AY384" s="690"/>
    </row>
    <row r="385" spans="1:51" ht="385.5" customHeight="1">
      <c r="A385" s="13"/>
      <c r="B385" s="667" t="s">
        <v>122</v>
      </c>
      <c r="C385" s="668"/>
      <c r="D385" s="668"/>
      <c r="E385" s="668"/>
      <c r="F385" s="668"/>
      <c r="G385" s="669"/>
      <c r="H385" s="22" t="s">
        <v>123</v>
      </c>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4"/>
    </row>
    <row r="386" spans="1:51" ht="348.95" customHeight="1">
      <c r="B386" s="394"/>
      <c r="C386" s="395"/>
      <c r="D386" s="395"/>
      <c r="E386" s="395"/>
      <c r="F386" s="395"/>
      <c r="G386" s="396"/>
      <c r="H386" s="25"/>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7"/>
    </row>
    <row r="387" spans="1:51" ht="324" customHeight="1" thickBot="1">
      <c r="B387" s="670"/>
      <c r="C387" s="671"/>
      <c r="D387" s="671"/>
      <c r="E387" s="671"/>
      <c r="F387" s="671"/>
      <c r="G387" s="672"/>
      <c r="H387" s="50"/>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2"/>
    </row>
    <row r="388" spans="1:51">
      <c r="B388" s="19"/>
      <c r="C388" s="19"/>
      <c r="D388" s="19"/>
      <c r="E388" s="19"/>
      <c r="F388" s="19"/>
      <c r="G388" s="19"/>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row>
    <row r="389" spans="1:51" ht="30" customHeight="1" thickBot="1">
      <c r="B389" s="307" t="s">
        <v>121</v>
      </c>
      <c r="C389" s="307"/>
      <c r="D389" s="307"/>
      <c r="E389" s="307"/>
      <c r="F389" s="308"/>
      <c r="G389" s="308"/>
      <c r="H389" s="309" t="s">
        <v>871</v>
      </c>
      <c r="I389" s="309"/>
      <c r="J389" s="309"/>
      <c r="K389" s="309"/>
      <c r="L389" s="309"/>
      <c r="M389" s="309"/>
      <c r="N389" s="309"/>
      <c r="O389" s="309"/>
      <c r="P389" s="309"/>
      <c r="Q389" s="309"/>
      <c r="R389" s="309"/>
      <c r="S389" s="309"/>
      <c r="T389" s="309"/>
      <c r="U389" s="309"/>
      <c r="V389" s="309"/>
      <c r="W389" s="309"/>
      <c r="X389" s="309"/>
      <c r="Y389" s="309"/>
      <c r="Z389" s="309"/>
      <c r="AA389" s="309"/>
      <c r="AB389" s="309"/>
      <c r="AC389" s="309"/>
      <c r="AD389" s="309"/>
      <c r="AE389" s="309"/>
      <c r="AF389" s="309"/>
      <c r="AG389" s="309"/>
      <c r="AH389" s="309"/>
      <c r="AI389" s="309"/>
      <c r="AJ389" s="309"/>
      <c r="AK389" s="309"/>
      <c r="AL389" s="309"/>
      <c r="AM389" s="309"/>
      <c r="AN389" s="309"/>
      <c r="AO389" s="309"/>
      <c r="AP389" s="309"/>
      <c r="AQ389" s="309"/>
      <c r="AR389" s="309"/>
      <c r="AS389" s="309"/>
      <c r="AT389" s="309"/>
      <c r="AU389" s="309"/>
      <c r="AV389" s="309"/>
      <c r="AW389" s="309"/>
      <c r="AX389" s="309"/>
      <c r="AY389" s="309"/>
    </row>
    <row r="390" spans="1:51" ht="24.75" customHeight="1">
      <c r="B390" s="313" t="s">
        <v>140</v>
      </c>
      <c r="C390" s="314"/>
      <c r="D390" s="314"/>
      <c r="E390" s="314"/>
      <c r="F390" s="314"/>
      <c r="G390" s="315"/>
      <c r="H390" s="319" t="s">
        <v>1628</v>
      </c>
      <c r="I390" s="320"/>
      <c r="J390" s="320"/>
      <c r="K390" s="320"/>
      <c r="L390" s="320"/>
      <c r="M390" s="320"/>
      <c r="N390" s="320"/>
      <c r="O390" s="320"/>
      <c r="P390" s="320"/>
      <c r="Q390" s="320"/>
      <c r="R390" s="320"/>
      <c r="S390" s="320"/>
      <c r="T390" s="320"/>
      <c r="U390" s="320"/>
      <c r="V390" s="320"/>
      <c r="W390" s="320"/>
      <c r="X390" s="320"/>
      <c r="Y390" s="320"/>
      <c r="Z390" s="320"/>
      <c r="AA390" s="320"/>
      <c r="AB390" s="320"/>
      <c r="AC390" s="321"/>
      <c r="AD390" s="319" t="s">
        <v>1636</v>
      </c>
      <c r="AE390" s="320"/>
      <c r="AF390" s="320"/>
      <c r="AG390" s="320"/>
      <c r="AH390" s="320"/>
      <c r="AI390" s="320"/>
      <c r="AJ390" s="320"/>
      <c r="AK390" s="320"/>
      <c r="AL390" s="320"/>
      <c r="AM390" s="320"/>
      <c r="AN390" s="320"/>
      <c r="AO390" s="320"/>
      <c r="AP390" s="320"/>
      <c r="AQ390" s="320"/>
      <c r="AR390" s="320"/>
      <c r="AS390" s="320"/>
      <c r="AT390" s="320"/>
      <c r="AU390" s="320"/>
      <c r="AV390" s="320"/>
      <c r="AW390" s="320"/>
      <c r="AX390" s="320"/>
      <c r="AY390" s="322"/>
    </row>
    <row r="391" spans="1:51" ht="24.75" customHeight="1">
      <c r="B391" s="313"/>
      <c r="C391" s="314"/>
      <c r="D391" s="314"/>
      <c r="E391" s="314"/>
      <c r="F391" s="314"/>
      <c r="G391" s="315"/>
      <c r="H391" s="326" t="s">
        <v>60</v>
      </c>
      <c r="I391" s="327"/>
      <c r="J391" s="327"/>
      <c r="K391" s="327"/>
      <c r="L391" s="328"/>
      <c r="M391" s="329" t="s">
        <v>143</v>
      </c>
      <c r="N391" s="327"/>
      <c r="O391" s="327"/>
      <c r="P391" s="327"/>
      <c r="Q391" s="327"/>
      <c r="R391" s="327"/>
      <c r="S391" s="327"/>
      <c r="T391" s="327"/>
      <c r="U391" s="327"/>
      <c r="V391" s="327"/>
      <c r="W391" s="327"/>
      <c r="X391" s="327"/>
      <c r="Y391" s="328"/>
      <c r="Z391" s="323" t="s">
        <v>144</v>
      </c>
      <c r="AA391" s="324"/>
      <c r="AB391" s="324"/>
      <c r="AC391" s="325"/>
      <c r="AD391" s="326" t="s">
        <v>60</v>
      </c>
      <c r="AE391" s="327"/>
      <c r="AF391" s="327"/>
      <c r="AG391" s="327"/>
      <c r="AH391" s="328"/>
      <c r="AI391" s="329" t="s">
        <v>143</v>
      </c>
      <c r="AJ391" s="327"/>
      <c r="AK391" s="327"/>
      <c r="AL391" s="327"/>
      <c r="AM391" s="327"/>
      <c r="AN391" s="327"/>
      <c r="AO391" s="327"/>
      <c r="AP391" s="327"/>
      <c r="AQ391" s="327"/>
      <c r="AR391" s="327"/>
      <c r="AS391" s="327"/>
      <c r="AT391" s="327"/>
      <c r="AU391" s="328"/>
      <c r="AV391" s="323" t="s">
        <v>144</v>
      </c>
      <c r="AW391" s="324"/>
      <c r="AX391" s="324"/>
      <c r="AY391" s="330"/>
    </row>
    <row r="392" spans="1:51" ht="24.75" customHeight="1">
      <c r="B392" s="313"/>
      <c r="C392" s="314"/>
      <c r="D392" s="314"/>
      <c r="E392" s="314"/>
      <c r="F392" s="314"/>
      <c r="G392" s="315"/>
      <c r="H392" s="1284" t="s">
        <v>463</v>
      </c>
      <c r="I392" s="1285"/>
      <c r="J392" s="1285"/>
      <c r="K392" s="1285"/>
      <c r="L392" s="1286"/>
      <c r="M392" s="704" t="s">
        <v>881</v>
      </c>
      <c r="N392" s="705"/>
      <c r="O392" s="705"/>
      <c r="P392" s="705"/>
      <c r="Q392" s="705"/>
      <c r="R392" s="705"/>
      <c r="S392" s="705"/>
      <c r="T392" s="705"/>
      <c r="U392" s="705"/>
      <c r="V392" s="705"/>
      <c r="W392" s="705"/>
      <c r="X392" s="705"/>
      <c r="Y392" s="706"/>
      <c r="Z392" s="767">
        <v>0.5</v>
      </c>
      <c r="AA392" s="768"/>
      <c r="AB392" s="768"/>
      <c r="AC392" s="1035"/>
      <c r="AD392" s="1284" t="s">
        <v>463</v>
      </c>
      <c r="AE392" s="1285"/>
      <c r="AF392" s="1285"/>
      <c r="AG392" s="1285"/>
      <c r="AH392" s="1286"/>
      <c r="AI392" s="704" t="s">
        <v>880</v>
      </c>
      <c r="AJ392" s="705"/>
      <c r="AK392" s="705"/>
      <c r="AL392" s="705"/>
      <c r="AM392" s="705"/>
      <c r="AN392" s="705"/>
      <c r="AO392" s="705"/>
      <c r="AP392" s="705"/>
      <c r="AQ392" s="705"/>
      <c r="AR392" s="705"/>
      <c r="AS392" s="705"/>
      <c r="AT392" s="705"/>
      <c r="AU392" s="706"/>
      <c r="AV392" s="694">
        <v>1</v>
      </c>
      <c r="AW392" s="695"/>
      <c r="AX392" s="695"/>
      <c r="AY392" s="696"/>
    </row>
    <row r="393" spans="1:51" ht="24.75" customHeight="1">
      <c r="B393" s="313"/>
      <c r="C393" s="314"/>
      <c r="D393" s="314"/>
      <c r="E393" s="314"/>
      <c r="F393" s="314"/>
      <c r="G393" s="315"/>
      <c r="H393" s="341"/>
      <c r="I393" s="342"/>
      <c r="J393" s="342"/>
      <c r="K393" s="342"/>
      <c r="L393" s="343"/>
      <c r="M393" s="346"/>
      <c r="N393" s="347"/>
      <c r="O393" s="347"/>
      <c r="P393" s="347"/>
      <c r="Q393" s="347"/>
      <c r="R393" s="347"/>
      <c r="S393" s="347"/>
      <c r="T393" s="347"/>
      <c r="U393" s="347"/>
      <c r="V393" s="347"/>
      <c r="W393" s="347"/>
      <c r="X393" s="347"/>
      <c r="Y393" s="348"/>
      <c r="Z393" s="697"/>
      <c r="AA393" s="698"/>
      <c r="AB393" s="698"/>
      <c r="AC393" s="720"/>
      <c r="AD393" s="341"/>
      <c r="AE393" s="342"/>
      <c r="AF393" s="342"/>
      <c r="AG393" s="342"/>
      <c r="AH393" s="343"/>
      <c r="AI393" s="346"/>
      <c r="AJ393" s="347"/>
      <c r="AK393" s="347"/>
      <c r="AL393" s="347"/>
      <c r="AM393" s="347"/>
      <c r="AN393" s="347"/>
      <c r="AO393" s="347"/>
      <c r="AP393" s="347"/>
      <c r="AQ393" s="347"/>
      <c r="AR393" s="347"/>
      <c r="AS393" s="347"/>
      <c r="AT393" s="347"/>
      <c r="AU393" s="348"/>
      <c r="AV393" s="697"/>
      <c r="AW393" s="698"/>
      <c r="AX393" s="698"/>
      <c r="AY393" s="699"/>
    </row>
    <row r="394" spans="1:51" ht="24.75" customHeight="1">
      <c r="B394" s="313"/>
      <c r="C394" s="314"/>
      <c r="D394" s="314"/>
      <c r="E394" s="314"/>
      <c r="F394" s="314"/>
      <c r="G394" s="315"/>
      <c r="H394" s="341"/>
      <c r="I394" s="342"/>
      <c r="J394" s="342"/>
      <c r="K394" s="342"/>
      <c r="L394" s="343"/>
      <c r="M394" s="346"/>
      <c r="N394" s="347"/>
      <c r="O394" s="347"/>
      <c r="P394" s="347"/>
      <c r="Q394" s="347"/>
      <c r="R394" s="347"/>
      <c r="S394" s="347"/>
      <c r="T394" s="347"/>
      <c r="U394" s="347"/>
      <c r="V394" s="347"/>
      <c r="W394" s="347"/>
      <c r="X394" s="347"/>
      <c r="Y394" s="348"/>
      <c r="Z394" s="697"/>
      <c r="AA394" s="698"/>
      <c r="AB394" s="698"/>
      <c r="AC394" s="720"/>
      <c r="AD394" s="341"/>
      <c r="AE394" s="342"/>
      <c r="AF394" s="342"/>
      <c r="AG394" s="342"/>
      <c r="AH394" s="343"/>
      <c r="AI394" s="346"/>
      <c r="AJ394" s="347"/>
      <c r="AK394" s="347"/>
      <c r="AL394" s="347"/>
      <c r="AM394" s="347"/>
      <c r="AN394" s="347"/>
      <c r="AO394" s="347"/>
      <c r="AP394" s="347"/>
      <c r="AQ394" s="347"/>
      <c r="AR394" s="347"/>
      <c r="AS394" s="347"/>
      <c r="AT394" s="347"/>
      <c r="AU394" s="348"/>
      <c r="AV394" s="697"/>
      <c r="AW394" s="698"/>
      <c r="AX394" s="698"/>
      <c r="AY394" s="699"/>
    </row>
    <row r="395" spans="1:51" ht="24.75" customHeight="1">
      <c r="B395" s="313"/>
      <c r="C395" s="314"/>
      <c r="D395" s="314"/>
      <c r="E395" s="314"/>
      <c r="F395" s="314"/>
      <c r="G395" s="315"/>
      <c r="H395" s="341"/>
      <c r="I395" s="342"/>
      <c r="J395" s="342"/>
      <c r="K395" s="342"/>
      <c r="L395" s="343"/>
      <c r="M395" s="346"/>
      <c r="N395" s="347"/>
      <c r="O395" s="347"/>
      <c r="P395" s="347"/>
      <c r="Q395" s="347"/>
      <c r="R395" s="347"/>
      <c r="S395" s="347"/>
      <c r="T395" s="347"/>
      <c r="U395" s="347"/>
      <c r="V395" s="347"/>
      <c r="W395" s="347"/>
      <c r="X395" s="347"/>
      <c r="Y395" s="348"/>
      <c r="Z395" s="697"/>
      <c r="AA395" s="698"/>
      <c r="AB395" s="698"/>
      <c r="AC395" s="720"/>
      <c r="AD395" s="341"/>
      <c r="AE395" s="342"/>
      <c r="AF395" s="342"/>
      <c r="AG395" s="342"/>
      <c r="AH395" s="343"/>
      <c r="AI395" s="346"/>
      <c r="AJ395" s="347"/>
      <c r="AK395" s="347"/>
      <c r="AL395" s="347"/>
      <c r="AM395" s="347"/>
      <c r="AN395" s="347"/>
      <c r="AO395" s="347"/>
      <c r="AP395" s="347"/>
      <c r="AQ395" s="347"/>
      <c r="AR395" s="347"/>
      <c r="AS395" s="347"/>
      <c r="AT395" s="347"/>
      <c r="AU395" s="348"/>
      <c r="AV395" s="697"/>
      <c r="AW395" s="698"/>
      <c r="AX395" s="698"/>
      <c r="AY395" s="699"/>
    </row>
    <row r="396" spans="1:51" ht="24.75" customHeight="1">
      <c r="B396" s="313"/>
      <c r="C396" s="314"/>
      <c r="D396" s="314"/>
      <c r="E396" s="314"/>
      <c r="F396" s="314"/>
      <c r="G396" s="315"/>
      <c r="H396" s="341"/>
      <c r="I396" s="342"/>
      <c r="J396" s="342"/>
      <c r="K396" s="342"/>
      <c r="L396" s="343"/>
      <c r="M396" s="346"/>
      <c r="N396" s="347"/>
      <c r="O396" s="347"/>
      <c r="P396" s="347"/>
      <c r="Q396" s="347"/>
      <c r="R396" s="347"/>
      <c r="S396" s="347"/>
      <c r="T396" s="347"/>
      <c r="U396" s="347"/>
      <c r="V396" s="347"/>
      <c r="W396" s="347"/>
      <c r="X396" s="347"/>
      <c r="Y396" s="348"/>
      <c r="Z396" s="697"/>
      <c r="AA396" s="698"/>
      <c r="AB396" s="698"/>
      <c r="AC396" s="698"/>
      <c r="AD396" s="341"/>
      <c r="AE396" s="342"/>
      <c r="AF396" s="342"/>
      <c r="AG396" s="342"/>
      <c r="AH396" s="343"/>
      <c r="AI396" s="346"/>
      <c r="AJ396" s="347"/>
      <c r="AK396" s="347"/>
      <c r="AL396" s="347"/>
      <c r="AM396" s="347"/>
      <c r="AN396" s="347"/>
      <c r="AO396" s="347"/>
      <c r="AP396" s="347"/>
      <c r="AQ396" s="347"/>
      <c r="AR396" s="347"/>
      <c r="AS396" s="347"/>
      <c r="AT396" s="347"/>
      <c r="AU396" s="348"/>
      <c r="AV396" s="697"/>
      <c r="AW396" s="698"/>
      <c r="AX396" s="698"/>
      <c r="AY396" s="699"/>
    </row>
    <row r="397" spans="1:51" ht="24.75" customHeight="1">
      <c r="B397" s="313"/>
      <c r="C397" s="314"/>
      <c r="D397" s="314"/>
      <c r="E397" s="314"/>
      <c r="F397" s="314"/>
      <c r="G397" s="315"/>
      <c r="H397" s="341"/>
      <c r="I397" s="342"/>
      <c r="J397" s="342"/>
      <c r="K397" s="342"/>
      <c r="L397" s="343"/>
      <c r="M397" s="346"/>
      <c r="N397" s="347"/>
      <c r="O397" s="347"/>
      <c r="P397" s="347"/>
      <c r="Q397" s="347"/>
      <c r="R397" s="347"/>
      <c r="S397" s="347"/>
      <c r="T397" s="347"/>
      <c r="U397" s="347"/>
      <c r="V397" s="347"/>
      <c r="W397" s="347"/>
      <c r="X397" s="347"/>
      <c r="Y397" s="348"/>
      <c r="Z397" s="697"/>
      <c r="AA397" s="698"/>
      <c r="AB397" s="698"/>
      <c r="AC397" s="698"/>
      <c r="AD397" s="341"/>
      <c r="AE397" s="342"/>
      <c r="AF397" s="342"/>
      <c r="AG397" s="342"/>
      <c r="AH397" s="343"/>
      <c r="AI397" s="346"/>
      <c r="AJ397" s="347"/>
      <c r="AK397" s="347"/>
      <c r="AL397" s="347"/>
      <c r="AM397" s="347"/>
      <c r="AN397" s="347"/>
      <c r="AO397" s="347"/>
      <c r="AP397" s="347"/>
      <c r="AQ397" s="347"/>
      <c r="AR397" s="347"/>
      <c r="AS397" s="347"/>
      <c r="AT397" s="347"/>
      <c r="AU397" s="348"/>
      <c r="AV397" s="697"/>
      <c r="AW397" s="698"/>
      <c r="AX397" s="698"/>
      <c r="AY397" s="699"/>
    </row>
    <row r="398" spans="1:51" ht="24.75" customHeight="1">
      <c r="B398" s="313"/>
      <c r="C398" s="314"/>
      <c r="D398" s="314"/>
      <c r="E398" s="314"/>
      <c r="F398" s="314"/>
      <c r="G398" s="315"/>
      <c r="H398" s="341"/>
      <c r="I398" s="342"/>
      <c r="J398" s="342"/>
      <c r="K398" s="342"/>
      <c r="L398" s="343"/>
      <c r="M398" s="346"/>
      <c r="N398" s="347"/>
      <c r="O398" s="347"/>
      <c r="P398" s="347"/>
      <c r="Q398" s="347"/>
      <c r="R398" s="347"/>
      <c r="S398" s="347"/>
      <c r="T398" s="347"/>
      <c r="U398" s="347"/>
      <c r="V398" s="347"/>
      <c r="W398" s="347"/>
      <c r="X398" s="347"/>
      <c r="Y398" s="348"/>
      <c r="Z398" s="697"/>
      <c r="AA398" s="698"/>
      <c r="AB398" s="698"/>
      <c r="AC398" s="698"/>
      <c r="AD398" s="341"/>
      <c r="AE398" s="342"/>
      <c r="AF398" s="342"/>
      <c r="AG398" s="342"/>
      <c r="AH398" s="343"/>
      <c r="AI398" s="346"/>
      <c r="AJ398" s="347"/>
      <c r="AK398" s="347"/>
      <c r="AL398" s="347"/>
      <c r="AM398" s="347"/>
      <c r="AN398" s="347"/>
      <c r="AO398" s="347"/>
      <c r="AP398" s="347"/>
      <c r="AQ398" s="347"/>
      <c r="AR398" s="347"/>
      <c r="AS398" s="347"/>
      <c r="AT398" s="347"/>
      <c r="AU398" s="348"/>
      <c r="AV398" s="697"/>
      <c r="AW398" s="698"/>
      <c r="AX398" s="698"/>
      <c r="AY398" s="699"/>
    </row>
    <row r="399" spans="1:51" ht="24.75" customHeight="1">
      <c r="B399" s="313"/>
      <c r="C399" s="314"/>
      <c r="D399" s="314"/>
      <c r="E399" s="314"/>
      <c r="F399" s="314"/>
      <c r="G399" s="315"/>
      <c r="H399" s="642"/>
      <c r="I399" s="595"/>
      <c r="J399" s="595"/>
      <c r="K399" s="595"/>
      <c r="L399" s="596"/>
      <c r="M399" s="643"/>
      <c r="N399" s="644"/>
      <c r="O399" s="644"/>
      <c r="P399" s="644"/>
      <c r="Q399" s="644"/>
      <c r="R399" s="644"/>
      <c r="S399" s="644"/>
      <c r="T399" s="644"/>
      <c r="U399" s="644"/>
      <c r="V399" s="644"/>
      <c r="W399" s="644"/>
      <c r="X399" s="644"/>
      <c r="Y399" s="645"/>
      <c r="Z399" s="646"/>
      <c r="AA399" s="647"/>
      <c r="AB399" s="647"/>
      <c r="AC399" s="647"/>
      <c r="AD399" s="642"/>
      <c r="AE399" s="595"/>
      <c r="AF399" s="595"/>
      <c r="AG399" s="595"/>
      <c r="AH399" s="596"/>
      <c r="AI399" s="643"/>
      <c r="AJ399" s="644"/>
      <c r="AK399" s="644"/>
      <c r="AL399" s="644"/>
      <c r="AM399" s="644"/>
      <c r="AN399" s="644"/>
      <c r="AO399" s="644"/>
      <c r="AP399" s="644"/>
      <c r="AQ399" s="644"/>
      <c r="AR399" s="644"/>
      <c r="AS399" s="644"/>
      <c r="AT399" s="644"/>
      <c r="AU399" s="645"/>
      <c r="AV399" s="646"/>
      <c r="AW399" s="647"/>
      <c r="AX399" s="647"/>
      <c r="AY399" s="648"/>
    </row>
    <row r="400" spans="1:51" ht="24.75" customHeight="1">
      <c r="B400" s="313"/>
      <c r="C400" s="314"/>
      <c r="D400" s="314"/>
      <c r="E400" s="314"/>
      <c r="F400" s="314"/>
      <c r="G400" s="315"/>
      <c r="H400" s="716" t="s">
        <v>35</v>
      </c>
      <c r="I400" s="368"/>
      <c r="J400" s="368"/>
      <c r="K400" s="368"/>
      <c r="L400" s="368"/>
      <c r="M400" s="717"/>
      <c r="N400" s="718"/>
      <c r="O400" s="718"/>
      <c r="P400" s="718"/>
      <c r="Q400" s="718"/>
      <c r="R400" s="718"/>
      <c r="S400" s="718"/>
      <c r="T400" s="718"/>
      <c r="U400" s="718"/>
      <c r="V400" s="718"/>
      <c r="W400" s="718"/>
      <c r="X400" s="718"/>
      <c r="Y400" s="719"/>
      <c r="Z400" s="1530">
        <f>SUM(Z392:AC399)</f>
        <v>0.5</v>
      </c>
      <c r="AA400" s="1531"/>
      <c r="AB400" s="1531"/>
      <c r="AC400" s="1532"/>
      <c r="AD400" s="716" t="s">
        <v>35</v>
      </c>
      <c r="AE400" s="368"/>
      <c r="AF400" s="368"/>
      <c r="AG400" s="368"/>
      <c r="AH400" s="368"/>
      <c r="AI400" s="717"/>
      <c r="AJ400" s="718"/>
      <c r="AK400" s="718"/>
      <c r="AL400" s="718"/>
      <c r="AM400" s="718"/>
      <c r="AN400" s="718"/>
      <c r="AO400" s="718"/>
      <c r="AP400" s="718"/>
      <c r="AQ400" s="718"/>
      <c r="AR400" s="718"/>
      <c r="AS400" s="718"/>
      <c r="AT400" s="718"/>
      <c r="AU400" s="719"/>
      <c r="AV400" s="639">
        <f>SUM(AV392:AY399)</f>
        <v>1</v>
      </c>
      <c r="AW400" s="640"/>
      <c r="AX400" s="640"/>
      <c r="AY400" s="641"/>
    </row>
    <row r="401" spans="2:51" ht="25.15" customHeight="1">
      <c r="B401" s="313"/>
      <c r="C401" s="314"/>
      <c r="D401" s="314"/>
      <c r="E401" s="314"/>
      <c r="F401" s="314"/>
      <c r="G401" s="315"/>
      <c r="H401" s="721" t="s">
        <v>1635</v>
      </c>
      <c r="I401" s="724"/>
      <c r="J401" s="724"/>
      <c r="K401" s="724"/>
      <c r="L401" s="724"/>
      <c r="M401" s="724"/>
      <c r="N401" s="724"/>
      <c r="O401" s="724"/>
      <c r="P401" s="724"/>
      <c r="Q401" s="724"/>
      <c r="R401" s="724"/>
      <c r="S401" s="724"/>
      <c r="T401" s="724"/>
      <c r="U401" s="724"/>
      <c r="V401" s="724"/>
      <c r="W401" s="724"/>
      <c r="X401" s="724"/>
      <c r="Y401" s="724"/>
      <c r="Z401" s="724"/>
      <c r="AA401" s="724"/>
      <c r="AB401" s="724"/>
      <c r="AC401" s="737"/>
      <c r="AD401" s="721" t="s">
        <v>1634</v>
      </c>
      <c r="AE401" s="724"/>
      <c r="AF401" s="724"/>
      <c r="AG401" s="724"/>
      <c r="AH401" s="724"/>
      <c r="AI401" s="724"/>
      <c r="AJ401" s="724"/>
      <c r="AK401" s="724"/>
      <c r="AL401" s="724"/>
      <c r="AM401" s="724"/>
      <c r="AN401" s="724"/>
      <c r="AO401" s="724"/>
      <c r="AP401" s="724"/>
      <c r="AQ401" s="724"/>
      <c r="AR401" s="724"/>
      <c r="AS401" s="724"/>
      <c r="AT401" s="724"/>
      <c r="AU401" s="724"/>
      <c r="AV401" s="724"/>
      <c r="AW401" s="724"/>
      <c r="AX401" s="724"/>
      <c r="AY401" s="725"/>
    </row>
    <row r="402" spans="2:51" ht="25.5" customHeight="1">
      <c r="B402" s="313"/>
      <c r="C402" s="314"/>
      <c r="D402" s="314"/>
      <c r="E402" s="314"/>
      <c r="F402" s="314"/>
      <c r="G402" s="315"/>
      <c r="H402" s="726" t="s">
        <v>60</v>
      </c>
      <c r="I402" s="519"/>
      <c r="J402" s="519"/>
      <c r="K402" s="519"/>
      <c r="L402" s="519"/>
      <c r="M402" s="329" t="s">
        <v>143</v>
      </c>
      <c r="N402" s="290"/>
      <c r="O402" s="290"/>
      <c r="P402" s="290"/>
      <c r="Q402" s="290"/>
      <c r="R402" s="290"/>
      <c r="S402" s="290"/>
      <c r="T402" s="290"/>
      <c r="U402" s="290"/>
      <c r="V402" s="290"/>
      <c r="W402" s="290"/>
      <c r="X402" s="290"/>
      <c r="Y402" s="731"/>
      <c r="Z402" s="323" t="s">
        <v>144</v>
      </c>
      <c r="AA402" s="732"/>
      <c r="AB402" s="732"/>
      <c r="AC402" s="738"/>
      <c r="AD402" s="726" t="s">
        <v>60</v>
      </c>
      <c r="AE402" s="519"/>
      <c r="AF402" s="519"/>
      <c r="AG402" s="519"/>
      <c r="AH402" s="519"/>
      <c r="AI402" s="329" t="s">
        <v>143</v>
      </c>
      <c r="AJ402" s="290"/>
      <c r="AK402" s="290"/>
      <c r="AL402" s="290"/>
      <c r="AM402" s="290"/>
      <c r="AN402" s="290"/>
      <c r="AO402" s="290"/>
      <c r="AP402" s="290"/>
      <c r="AQ402" s="290"/>
      <c r="AR402" s="290"/>
      <c r="AS402" s="290"/>
      <c r="AT402" s="290"/>
      <c r="AU402" s="731"/>
      <c r="AV402" s="323" t="s">
        <v>144</v>
      </c>
      <c r="AW402" s="732"/>
      <c r="AX402" s="732"/>
      <c r="AY402" s="733"/>
    </row>
    <row r="403" spans="2:51" ht="24.75" customHeight="1">
      <c r="B403" s="313"/>
      <c r="C403" s="314"/>
      <c r="D403" s="314"/>
      <c r="E403" s="314"/>
      <c r="F403" s="314"/>
      <c r="G403" s="315"/>
      <c r="H403" s="1284" t="s">
        <v>463</v>
      </c>
      <c r="I403" s="1285"/>
      <c r="J403" s="1285"/>
      <c r="K403" s="1285"/>
      <c r="L403" s="1286"/>
      <c r="M403" s="704" t="s">
        <v>878</v>
      </c>
      <c r="N403" s="705"/>
      <c r="O403" s="705"/>
      <c r="P403" s="705"/>
      <c r="Q403" s="705"/>
      <c r="R403" s="705"/>
      <c r="S403" s="705"/>
      <c r="T403" s="705"/>
      <c r="U403" s="705"/>
      <c r="V403" s="705"/>
      <c r="W403" s="705"/>
      <c r="X403" s="705"/>
      <c r="Y403" s="706"/>
      <c r="Z403" s="694">
        <v>3</v>
      </c>
      <c r="AA403" s="695"/>
      <c r="AB403" s="695"/>
      <c r="AC403" s="739"/>
      <c r="AD403" s="1284" t="s">
        <v>463</v>
      </c>
      <c r="AE403" s="1285"/>
      <c r="AF403" s="1285"/>
      <c r="AG403" s="1285"/>
      <c r="AH403" s="1286"/>
      <c r="AI403" s="704" t="s">
        <v>878</v>
      </c>
      <c r="AJ403" s="705"/>
      <c r="AK403" s="705"/>
      <c r="AL403" s="705"/>
      <c r="AM403" s="705"/>
      <c r="AN403" s="705"/>
      <c r="AO403" s="705"/>
      <c r="AP403" s="705"/>
      <c r="AQ403" s="705"/>
      <c r="AR403" s="705"/>
      <c r="AS403" s="705"/>
      <c r="AT403" s="705"/>
      <c r="AU403" s="706"/>
      <c r="AV403" s="694">
        <v>3</v>
      </c>
      <c r="AW403" s="695"/>
      <c r="AX403" s="695"/>
      <c r="AY403" s="696"/>
    </row>
    <row r="404" spans="2:51" ht="24.75" customHeight="1">
      <c r="B404" s="313"/>
      <c r="C404" s="314"/>
      <c r="D404" s="314"/>
      <c r="E404" s="314"/>
      <c r="F404" s="314"/>
      <c r="G404" s="315"/>
      <c r="H404" s="341"/>
      <c r="I404" s="342"/>
      <c r="J404" s="342"/>
      <c r="K404" s="342"/>
      <c r="L404" s="343"/>
      <c r="M404" s="346"/>
      <c r="N404" s="347"/>
      <c r="O404" s="347"/>
      <c r="P404" s="347"/>
      <c r="Q404" s="347"/>
      <c r="R404" s="347"/>
      <c r="S404" s="347"/>
      <c r="T404" s="347"/>
      <c r="U404" s="347"/>
      <c r="V404" s="347"/>
      <c r="W404" s="347"/>
      <c r="X404" s="347"/>
      <c r="Y404" s="348"/>
      <c r="Z404" s="697"/>
      <c r="AA404" s="698"/>
      <c r="AB404" s="698"/>
      <c r="AC404" s="720"/>
      <c r="AD404" s="341"/>
      <c r="AE404" s="342"/>
      <c r="AF404" s="342"/>
      <c r="AG404" s="342"/>
      <c r="AH404" s="343"/>
      <c r="AI404" s="346"/>
      <c r="AJ404" s="347"/>
      <c r="AK404" s="347"/>
      <c r="AL404" s="347"/>
      <c r="AM404" s="347"/>
      <c r="AN404" s="347"/>
      <c r="AO404" s="347"/>
      <c r="AP404" s="347"/>
      <c r="AQ404" s="347"/>
      <c r="AR404" s="347"/>
      <c r="AS404" s="347"/>
      <c r="AT404" s="347"/>
      <c r="AU404" s="348"/>
      <c r="AV404" s="697"/>
      <c r="AW404" s="698"/>
      <c r="AX404" s="698"/>
      <c r="AY404" s="699"/>
    </row>
    <row r="405" spans="2:51" ht="24.75" customHeight="1">
      <c r="B405" s="313"/>
      <c r="C405" s="314"/>
      <c r="D405" s="314"/>
      <c r="E405" s="314"/>
      <c r="F405" s="314"/>
      <c r="G405" s="315"/>
      <c r="H405" s="341"/>
      <c r="I405" s="342"/>
      <c r="J405" s="342"/>
      <c r="K405" s="342"/>
      <c r="L405" s="343"/>
      <c r="M405" s="346"/>
      <c r="N405" s="347"/>
      <c r="O405" s="347"/>
      <c r="P405" s="347"/>
      <c r="Q405" s="347"/>
      <c r="R405" s="347"/>
      <c r="S405" s="347"/>
      <c r="T405" s="347"/>
      <c r="U405" s="347"/>
      <c r="V405" s="347"/>
      <c r="W405" s="347"/>
      <c r="X405" s="347"/>
      <c r="Y405" s="348"/>
      <c r="Z405" s="697"/>
      <c r="AA405" s="698"/>
      <c r="AB405" s="698"/>
      <c r="AC405" s="720"/>
      <c r="AD405" s="341"/>
      <c r="AE405" s="342"/>
      <c r="AF405" s="342"/>
      <c r="AG405" s="342"/>
      <c r="AH405" s="343"/>
      <c r="AI405" s="346"/>
      <c r="AJ405" s="347"/>
      <c r="AK405" s="347"/>
      <c r="AL405" s="347"/>
      <c r="AM405" s="347"/>
      <c r="AN405" s="347"/>
      <c r="AO405" s="347"/>
      <c r="AP405" s="347"/>
      <c r="AQ405" s="347"/>
      <c r="AR405" s="347"/>
      <c r="AS405" s="347"/>
      <c r="AT405" s="347"/>
      <c r="AU405" s="348"/>
      <c r="AV405" s="697"/>
      <c r="AW405" s="698"/>
      <c r="AX405" s="698"/>
      <c r="AY405" s="699"/>
    </row>
    <row r="406" spans="2:51" ht="24.75" customHeight="1">
      <c r="B406" s="313"/>
      <c r="C406" s="314"/>
      <c r="D406" s="314"/>
      <c r="E406" s="314"/>
      <c r="F406" s="314"/>
      <c r="G406" s="315"/>
      <c r="H406" s="341"/>
      <c r="I406" s="342"/>
      <c r="J406" s="342"/>
      <c r="K406" s="342"/>
      <c r="L406" s="343"/>
      <c r="M406" s="346"/>
      <c r="N406" s="347"/>
      <c r="O406" s="347"/>
      <c r="P406" s="347"/>
      <c r="Q406" s="347"/>
      <c r="R406" s="347"/>
      <c r="S406" s="347"/>
      <c r="T406" s="347"/>
      <c r="U406" s="347"/>
      <c r="V406" s="347"/>
      <c r="W406" s="347"/>
      <c r="X406" s="347"/>
      <c r="Y406" s="348"/>
      <c r="Z406" s="697"/>
      <c r="AA406" s="698"/>
      <c r="AB406" s="698"/>
      <c r="AC406" s="720"/>
      <c r="AD406" s="341"/>
      <c r="AE406" s="342"/>
      <c r="AF406" s="342"/>
      <c r="AG406" s="342"/>
      <c r="AH406" s="343"/>
      <c r="AI406" s="346"/>
      <c r="AJ406" s="347"/>
      <c r="AK406" s="347"/>
      <c r="AL406" s="347"/>
      <c r="AM406" s="347"/>
      <c r="AN406" s="347"/>
      <c r="AO406" s="347"/>
      <c r="AP406" s="347"/>
      <c r="AQ406" s="347"/>
      <c r="AR406" s="347"/>
      <c r="AS406" s="347"/>
      <c r="AT406" s="347"/>
      <c r="AU406" s="348"/>
      <c r="AV406" s="697"/>
      <c r="AW406" s="698"/>
      <c r="AX406" s="698"/>
      <c r="AY406" s="699"/>
    </row>
    <row r="407" spans="2:51" ht="24.75" customHeight="1">
      <c r="B407" s="313"/>
      <c r="C407" s="314"/>
      <c r="D407" s="314"/>
      <c r="E407" s="314"/>
      <c r="F407" s="314"/>
      <c r="G407" s="315"/>
      <c r="H407" s="341"/>
      <c r="I407" s="342"/>
      <c r="J407" s="342"/>
      <c r="K407" s="342"/>
      <c r="L407" s="343"/>
      <c r="M407" s="346"/>
      <c r="N407" s="347"/>
      <c r="O407" s="347"/>
      <c r="P407" s="347"/>
      <c r="Q407" s="347"/>
      <c r="R407" s="347"/>
      <c r="S407" s="347"/>
      <c r="T407" s="347"/>
      <c r="U407" s="347"/>
      <c r="V407" s="347"/>
      <c r="W407" s="347"/>
      <c r="X407" s="347"/>
      <c r="Y407" s="348"/>
      <c r="Z407" s="697"/>
      <c r="AA407" s="698"/>
      <c r="AB407" s="698"/>
      <c r="AC407" s="698"/>
      <c r="AD407" s="341"/>
      <c r="AE407" s="342"/>
      <c r="AF407" s="342"/>
      <c r="AG407" s="342"/>
      <c r="AH407" s="343"/>
      <c r="AI407" s="346"/>
      <c r="AJ407" s="347"/>
      <c r="AK407" s="347"/>
      <c r="AL407" s="347"/>
      <c r="AM407" s="347"/>
      <c r="AN407" s="347"/>
      <c r="AO407" s="347"/>
      <c r="AP407" s="347"/>
      <c r="AQ407" s="347"/>
      <c r="AR407" s="347"/>
      <c r="AS407" s="347"/>
      <c r="AT407" s="347"/>
      <c r="AU407" s="348"/>
      <c r="AV407" s="697"/>
      <c r="AW407" s="698"/>
      <c r="AX407" s="698"/>
      <c r="AY407" s="699"/>
    </row>
    <row r="408" spans="2:51" ht="24.75" customHeight="1">
      <c r="B408" s="313"/>
      <c r="C408" s="314"/>
      <c r="D408" s="314"/>
      <c r="E408" s="314"/>
      <c r="F408" s="314"/>
      <c r="G408" s="315"/>
      <c r="H408" s="341"/>
      <c r="I408" s="342"/>
      <c r="J408" s="342"/>
      <c r="K408" s="342"/>
      <c r="L408" s="343"/>
      <c r="M408" s="346"/>
      <c r="N408" s="347"/>
      <c r="O408" s="347"/>
      <c r="P408" s="347"/>
      <c r="Q408" s="347"/>
      <c r="R408" s="347"/>
      <c r="S408" s="347"/>
      <c r="T408" s="347"/>
      <c r="U408" s="347"/>
      <c r="V408" s="347"/>
      <c r="W408" s="347"/>
      <c r="X408" s="347"/>
      <c r="Y408" s="348"/>
      <c r="Z408" s="697"/>
      <c r="AA408" s="698"/>
      <c r="AB408" s="698"/>
      <c r="AC408" s="698"/>
      <c r="AD408" s="341"/>
      <c r="AE408" s="342"/>
      <c r="AF408" s="342"/>
      <c r="AG408" s="342"/>
      <c r="AH408" s="343"/>
      <c r="AI408" s="346"/>
      <c r="AJ408" s="347"/>
      <c r="AK408" s="347"/>
      <c r="AL408" s="347"/>
      <c r="AM408" s="347"/>
      <c r="AN408" s="347"/>
      <c r="AO408" s="347"/>
      <c r="AP408" s="347"/>
      <c r="AQ408" s="347"/>
      <c r="AR408" s="347"/>
      <c r="AS408" s="347"/>
      <c r="AT408" s="347"/>
      <c r="AU408" s="348"/>
      <c r="AV408" s="697"/>
      <c r="AW408" s="698"/>
      <c r="AX408" s="698"/>
      <c r="AY408" s="699"/>
    </row>
    <row r="409" spans="2:51" ht="24.75" customHeight="1">
      <c r="B409" s="313"/>
      <c r="C409" s="314"/>
      <c r="D409" s="314"/>
      <c r="E409" s="314"/>
      <c r="F409" s="314"/>
      <c r="G409" s="315"/>
      <c r="H409" s="341"/>
      <c r="I409" s="342"/>
      <c r="J409" s="342"/>
      <c r="K409" s="342"/>
      <c r="L409" s="343"/>
      <c r="M409" s="346"/>
      <c r="N409" s="347"/>
      <c r="O409" s="347"/>
      <c r="P409" s="347"/>
      <c r="Q409" s="347"/>
      <c r="R409" s="347"/>
      <c r="S409" s="347"/>
      <c r="T409" s="347"/>
      <c r="U409" s="347"/>
      <c r="V409" s="347"/>
      <c r="W409" s="347"/>
      <c r="X409" s="347"/>
      <c r="Y409" s="348"/>
      <c r="Z409" s="697"/>
      <c r="AA409" s="698"/>
      <c r="AB409" s="698"/>
      <c r="AC409" s="698"/>
      <c r="AD409" s="341"/>
      <c r="AE409" s="342"/>
      <c r="AF409" s="342"/>
      <c r="AG409" s="342"/>
      <c r="AH409" s="343"/>
      <c r="AI409" s="346"/>
      <c r="AJ409" s="347"/>
      <c r="AK409" s="347"/>
      <c r="AL409" s="347"/>
      <c r="AM409" s="347"/>
      <c r="AN409" s="347"/>
      <c r="AO409" s="347"/>
      <c r="AP409" s="347"/>
      <c r="AQ409" s="347"/>
      <c r="AR409" s="347"/>
      <c r="AS409" s="347"/>
      <c r="AT409" s="347"/>
      <c r="AU409" s="348"/>
      <c r="AV409" s="697"/>
      <c r="AW409" s="698"/>
      <c r="AX409" s="698"/>
      <c r="AY409" s="699"/>
    </row>
    <row r="410" spans="2:51" ht="24.75" customHeight="1">
      <c r="B410" s="313"/>
      <c r="C410" s="314"/>
      <c r="D410" s="314"/>
      <c r="E410" s="314"/>
      <c r="F410" s="314"/>
      <c r="G410" s="315"/>
      <c r="H410" s="642"/>
      <c r="I410" s="595"/>
      <c r="J410" s="595"/>
      <c r="K410" s="595"/>
      <c r="L410" s="596"/>
      <c r="M410" s="643"/>
      <c r="N410" s="644"/>
      <c r="O410" s="644"/>
      <c r="P410" s="644"/>
      <c r="Q410" s="644"/>
      <c r="R410" s="644"/>
      <c r="S410" s="644"/>
      <c r="T410" s="644"/>
      <c r="U410" s="644"/>
      <c r="V410" s="644"/>
      <c r="W410" s="644"/>
      <c r="X410" s="644"/>
      <c r="Y410" s="645"/>
      <c r="Z410" s="646"/>
      <c r="AA410" s="647"/>
      <c r="AB410" s="647"/>
      <c r="AC410" s="647"/>
      <c r="AD410" s="642"/>
      <c r="AE410" s="595"/>
      <c r="AF410" s="595"/>
      <c r="AG410" s="595"/>
      <c r="AH410" s="596"/>
      <c r="AI410" s="643"/>
      <c r="AJ410" s="644"/>
      <c r="AK410" s="644"/>
      <c r="AL410" s="644"/>
      <c r="AM410" s="644"/>
      <c r="AN410" s="644"/>
      <c r="AO410" s="644"/>
      <c r="AP410" s="644"/>
      <c r="AQ410" s="644"/>
      <c r="AR410" s="644"/>
      <c r="AS410" s="644"/>
      <c r="AT410" s="644"/>
      <c r="AU410" s="645"/>
      <c r="AV410" s="646"/>
      <c r="AW410" s="647"/>
      <c r="AX410" s="647"/>
      <c r="AY410" s="648"/>
    </row>
    <row r="411" spans="2:51" ht="24.75" customHeight="1">
      <c r="B411" s="313"/>
      <c r="C411" s="314"/>
      <c r="D411" s="314"/>
      <c r="E411" s="314"/>
      <c r="F411" s="314"/>
      <c r="G411" s="315"/>
      <c r="H411" s="716" t="s">
        <v>35</v>
      </c>
      <c r="I411" s="368"/>
      <c r="J411" s="368"/>
      <c r="K411" s="368"/>
      <c r="L411" s="368"/>
      <c r="M411" s="717"/>
      <c r="N411" s="718"/>
      <c r="O411" s="718"/>
      <c r="P411" s="718"/>
      <c r="Q411" s="718"/>
      <c r="R411" s="718"/>
      <c r="S411" s="718"/>
      <c r="T411" s="718"/>
      <c r="U411" s="718"/>
      <c r="V411" s="718"/>
      <c r="W411" s="718"/>
      <c r="X411" s="718"/>
      <c r="Y411" s="719"/>
      <c r="Z411" s="639">
        <f>SUM(Z403:AC410)</f>
        <v>3</v>
      </c>
      <c r="AA411" s="640"/>
      <c r="AB411" s="640"/>
      <c r="AC411" s="736"/>
      <c r="AD411" s="716" t="s">
        <v>35</v>
      </c>
      <c r="AE411" s="368"/>
      <c r="AF411" s="368"/>
      <c r="AG411" s="368"/>
      <c r="AH411" s="368"/>
      <c r="AI411" s="717"/>
      <c r="AJ411" s="718"/>
      <c r="AK411" s="718"/>
      <c r="AL411" s="718"/>
      <c r="AM411" s="718"/>
      <c r="AN411" s="718"/>
      <c r="AO411" s="718"/>
      <c r="AP411" s="718"/>
      <c r="AQ411" s="718"/>
      <c r="AR411" s="718"/>
      <c r="AS411" s="718"/>
      <c r="AT411" s="718"/>
      <c r="AU411" s="719"/>
      <c r="AV411" s="639">
        <f>SUM(AV403:AY410)</f>
        <v>3</v>
      </c>
      <c r="AW411" s="640"/>
      <c r="AX411" s="640"/>
      <c r="AY411" s="641"/>
    </row>
    <row r="412" spans="2:51" ht="24.75" customHeight="1">
      <c r="B412" s="313"/>
      <c r="C412" s="314"/>
      <c r="D412" s="314"/>
      <c r="E412" s="314"/>
      <c r="F412" s="314"/>
      <c r="G412" s="315"/>
      <c r="H412" s="721" t="s">
        <v>1633</v>
      </c>
      <c r="I412" s="724"/>
      <c r="J412" s="724"/>
      <c r="K412" s="724"/>
      <c r="L412" s="724"/>
      <c r="M412" s="724"/>
      <c r="N412" s="724"/>
      <c r="O412" s="724"/>
      <c r="P412" s="724"/>
      <c r="Q412" s="724"/>
      <c r="R412" s="724"/>
      <c r="S412" s="724"/>
      <c r="T412" s="724"/>
      <c r="U412" s="724"/>
      <c r="V412" s="724"/>
      <c r="W412" s="724"/>
      <c r="X412" s="724"/>
      <c r="Y412" s="724"/>
      <c r="Z412" s="724"/>
      <c r="AA412" s="724"/>
      <c r="AB412" s="724"/>
      <c r="AC412" s="737"/>
      <c r="AD412" s="721" t="s">
        <v>1632</v>
      </c>
      <c r="AE412" s="724"/>
      <c r="AF412" s="724"/>
      <c r="AG412" s="724"/>
      <c r="AH412" s="724"/>
      <c r="AI412" s="724"/>
      <c r="AJ412" s="724"/>
      <c r="AK412" s="724"/>
      <c r="AL412" s="724"/>
      <c r="AM412" s="724"/>
      <c r="AN412" s="724"/>
      <c r="AO412" s="724"/>
      <c r="AP412" s="724"/>
      <c r="AQ412" s="724"/>
      <c r="AR412" s="724"/>
      <c r="AS412" s="724"/>
      <c r="AT412" s="724"/>
      <c r="AU412" s="724"/>
      <c r="AV412" s="724"/>
      <c r="AW412" s="724"/>
      <c r="AX412" s="724"/>
      <c r="AY412" s="725"/>
    </row>
    <row r="413" spans="2:51" ht="24.75" customHeight="1">
      <c r="B413" s="313"/>
      <c r="C413" s="314"/>
      <c r="D413" s="314"/>
      <c r="E413" s="314"/>
      <c r="F413" s="314"/>
      <c r="G413" s="315"/>
      <c r="H413" s="726" t="s">
        <v>60</v>
      </c>
      <c r="I413" s="519"/>
      <c r="J413" s="519"/>
      <c r="K413" s="519"/>
      <c r="L413" s="519"/>
      <c r="M413" s="329" t="s">
        <v>143</v>
      </c>
      <c r="N413" s="290"/>
      <c r="O413" s="290"/>
      <c r="P413" s="290"/>
      <c r="Q413" s="290"/>
      <c r="R413" s="290"/>
      <c r="S413" s="290"/>
      <c r="T413" s="290"/>
      <c r="U413" s="290"/>
      <c r="V413" s="290"/>
      <c r="W413" s="290"/>
      <c r="X413" s="290"/>
      <c r="Y413" s="731"/>
      <c r="Z413" s="323" t="s">
        <v>144</v>
      </c>
      <c r="AA413" s="732"/>
      <c r="AB413" s="732"/>
      <c r="AC413" s="738"/>
      <c r="AD413" s="726" t="s">
        <v>60</v>
      </c>
      <c r="AE413" s="519"/>
      <c r="AF413" s="519"/>
      <c r="AG413" s="519"/>
      <c r="AH413" s="519"/>
      <c r="AI413" s="329" t="s">
        <v>143</v>
      </c>
      <c r="AJ413" s="290"/>
      <c r="AK413" s="290"/>
      <c r="AL413" s="290"/>
      <c r="AM413" s="290"/>
      <c r="AN413" s="290"/>
      <c r="AO413" s="290"/>
      <c r="AP413" s="290"/>
      <c r="AQ413" s="290"/>
      <c r="AR413" s="290"/>
      <c r="AS413" s="290"/>
      <c r="AT413" s="290"/>
      <c r="AU413" s="731"/>
      <c r="AV413" s="323" t="s">
        <v>144</v>
      </c>
      <c r="AW413" s="732"/>
      <c r="AX413" s="732"/>
      <c r="AY413" s="733"/>
    </row>
    <row r="414" spans="2:51" ht="24.75" customHeight="1">
      <c r="B414" s="313"/>
      <c r="C414" s="314"/>
      <c r="D414" s="314"/>
      <c r="E414" s="314"/>
      <c r="F414" s="314"/>
      <c r="G414" s="315"/>
      <c r="H414" s="703" t="s">
        <v>877</v>
      </c>
      <c r="I414" s="600"/>
      <c r="J414" s="600"/>
      <c r="K414" s="600"/>
      <c r="L414" s="601"/>
      <c r="M414" s="704" t="s">
        <v>866</v>
      </c>
      <c r="N414" s="734"/>
      <c r="O414" s="734"/>
      <c r="P414" s="734"/>
      <c r="Q414" s="734"/>
      <c r="R414" s="734"/>
      <c r="S414" s="734"/>
      <c r="T414" s="734"/>
      <c r="U414" s="734"/>
      <c r="V414" s="734"/>
      <c r="W414" s="734"/>
      <c r="X414" s="734"/>
      <c r="Y414" s="735"/>
      <c r="Z414" s="694">
        <v>1</v>
      </c>
      <c r="AA414" s="695"/>
      <c r="AB414" s="695"/>
      <c r="AC414" s="739"/>
      <c r="AD414" s="703" t="s">
        <v>148</v>
      </c>
      <c r="AE414" s="600"/>
      <c r="AF414" s="600"/>
      <c r="AG414" s="600"/>
      <c r="AH414" s="601"/>
      <c r="AI414" s="704" t="s">
        <v>876</v>
      </c>
      <c r="AJ414" s="734"/>
      <c r="AK414" s="734"/>
      <c r="AL414" s="734"/>
      <c r="AM414" s="734"/>
      <c r="AN414" s="734"/>
      <c r="AO414" s="734"/>
      <c r="AP414" s="734"/>
      <c r="AQ414" s="734"/>
      <c r="AR414" s="734"/>
      <c r="AS414" s="734"/>
      <c r="AT414" s="734"/>
      <c r="AU414" s="735"/>
      <c r="AV414" s="767">
        <v>1.6</v>
      </c>
      <c r="AW414" s="768"/>
      <c r="AX414" s="768"/>
      <c r="AY414" s="1044"/>
    </row>
    <row r="415" spans="2:51" ht="24.75" customHeight="1">
      <c r="B415" s="313"/>
      <c r="C415" s="314"/>
      <c r="D415" s="314"/>
      <c r="E415" s="314"/>
      <c r="F415" s="314"/>
      <c r="G415" s="315"/>
      <c r="H415" s="341"/>
      <c r="I415" s="342"/>
      <c r="J415" s="342"/>
      <c r="K415" s="342"/>
      <c r="L415" s="343"/>
      <c r="M415" s="346"/>
      <c r="N415" s="347"/>
      <c r="O415" s="347"/>
      <c r="P415" s="347"/>
      <c r="Q415" s="347"/>
      <c r="R415" s="347"/>
      <c r="S415" s="347"/>
      <c r="T415" s="347"/>
      <c r="U415" s="347"/>
      <c r="V415" s="347"/>
      <c r="W415" s="347"/>
      <c r="X415" s="347"/>
      <c r="Y415" s="348"/>
      <c r="Z415" s="697"/>
      <c r="AA415" s="698"/>
      <c r="AB415" s="698"/>
      <c r="AC415" s="720"/>
      <c r="AD415" s="341"/>
      <c r="AE415" s="342"/>
      <c r="AF415" s="342"/>
      <c r="AG415" s="342"/>
      <c r="AH415" s="343"/>
      <c r="AI415" s="346"/>
      <c r="AJ415" s="347"/>
      <c r="AK415" s="347"/>
      <c r="AL415" s="347"/>
      <c r="AM415" s="347"/>
      <c r="AN415" s="347"/>
      <c r="AO415" s="347"/>
      <c r="AP415" s="347"/>
      <c r="AQ415" s="347"/>
      <c r="AR415" s="347"/>
      <c r="AS415" s="347"/>
      <c r="AT415" s="347"/>
      <c r="AU415" s="348"/>
      <c r="AV415" s="697"/>
      <c r="AW415" s="698"/>
      <c r="AX415" s="698"/>
      <c r="AY415" s="699"/>
    </row>
    <row r="416" spans="2:51" ht="24.75" customHeight="1">
      <c r="B416" s="313"/>
      <c r="C416" s="314"/>
      <c r="D416" s="314"/>
      <c r="E416" s="314"/>
      <c r="F416" s="314"/>
      <c r="G416" s="315"/>
      <c r="H416" s="341"/>
      <c r="I416" s="342"/>
      <c r="J416" s="342"/>
      <c r="K416" s="342"/>
      <c r="L416" s="343"/>
      <c r="M416" s="346"/>
      <c r="N416" s="347"/>
      <c r="O416" s="347"/>
      <c r="P416" s="347"/>
      <c r="Q416" s="347"/>
      <c r="R416" s="347"/>
      <c r="S416" s="347"/>
      <c r="T416" s="347"/>
      <c r="U416" s="347"/>
      <c r="V416" s="347"/>
      <c r="W416" s="347"/>
      <c r="X416" s="347"/>
      <c r="Y416" s="348"/>
      <c r="Z416" s="697"/>
      <c r="AA416" s="698"/>
      <c r="AB416" s="698"/>
      <c r="AC416" s="720"/>
      <c r="AD416" s="341"/>
      <c r="AE416" s="342"/>
      <c r="AF416" s="342"/>
      <c r="AG416" s="342"/>
      <c r="AH416" s="343"/>
      <c r="AI416" s="346"/>
      <c r="AJ416" s="347"/>
      <c r="AK416" s="347"/>
      <c r="AL416" s="347"/>
      <c r="AM416" s="347"/>
      <c r="AN416" s="347"/>
      <c r="AO416" s="347"/>
      <c r="AP416" s="347"/>
      <c r="AQ416" s="347"/>
      <c r="AR416" s="347"/>
      <c r="AS416" s="347"/>
      <c r="AT416" s="347"/>
      <c r="AU416" s="348"/>
      <c r="AV416" s="697"/>
      <c r="AW416" s="698"/>
      <c r="AX416" s="698"/>
      <c r="AY416" s="699"/>
    </row>
    <row r="417" spans="2:51" ht="24.75" customHeight="1">
      <c r="B417" s="313"/>
      <c r="C417" s="314"/>
      <c r="D417" s="314"/>
      <c r="E417" s="314"/>
      <c r="F417" s="314"/>
      <c r="G417" s="315"/>
      <c r="H417" s="341"/>
      <c r="I417" s="342"/>
      <c r="J417" s="342"/>
      <c r="K417" s="342"/>
      <c r="L417" s="343"/>
      <c r="M417" s="346"/>
      <c r="N417" s="347"/>
      <c r="O417" s="347"/>
      <c r="P417" s="347"/>
      <c r="Q417" s="347"/>
      <c r="R417" s="347"/>
      <c r="S417" s="347"/>
      <c r="T417" s="347"/>
      <c r="U417" s="347"/>
      <c r="V417" s="347"/>
      <c r="W417" s="347"/>
      <c r="X417" s="347"/>
      <c r="Y417" s="348"/>
      <c r="Z417" s="697"/>
      <c r="AA417" s="698"/>
      <c r="AB417" s="698"/>
      <c r="AC417" s="720"/>
      <c r="AD417" s="341"/>
      <c r="AE417" s="342"/>
      <c r="AF417" s="342"/>
      <c r="AG417" s="342"/>
      <c r="AH417" s="343"/>
      <c r="AI417" s="346"/>
      <c r="AJ417" s="347"/>
      <c r="AK417" s="347"/>
      <c r="AL417" s="347"/>
      <c r="AM417" s="347"/>
      <c r="AN417" s="347"/>
      <c r="AO417" s="347"/>
      <c r="AP417" s="347"/>
      <c r="AQ417" s="347"/>
      <c r="AR417" s="347"/>
      <c r="AS417" s="347"/>
      <c r="AT417" s="347"/>
      <c r="AU417" s="348"/>
      <c r="AV417" s="697"/>
      <c r="AW417" s="698"/>
      <c r="AX417" s="698"/>
      <c r="AY417" s="699"/>
    </row>
    <row r="418" spans="2:51" ht="24.75" customHeight="1">
      <c r="B418" s="313"/>
      <c r="C418" s="314"/>
      <c r="D418" s="314"/>
      <c r="E418" s="314"/>
      <c r="F418" s="314"/>
      <c r="G418" s="315"/>
      <c r="H418" s="341"/>
      <c r="I418" s="342"/>
      <c r="J418" s="342"/>
      <c r="K418" s="342"/>
      <c r="L418" s="343"/>
      <c r="M418" s="346"/>
      <c r="N418" s="347"/>
      <c r="O418" s="347"/>
      <c r="P418" s="347"/>
      <c r="Q418" s="347"/>
      <c r="R418" s="347"/>
      <c r="S418" s="347"/>
      <c r="T418" s="347"/>
      <c r="U418" s="347"/>
      <c r="V418" s="347"/>
      <c r="W418" s="347"/>
      <c r="X418" s="347"/>
      <c r="Y418" s="348"/>
      <c r="Z418" s="697"/>
      <c r="AA418" s="698"/>
      <c r="AB418" s="698"/>
      <c r="AC418" s="698"/>
      <c r="AD418" s="341"/>
      <c r="AE418" s="342"/>
      <c r="AF418" s="342"/>
      <c r="AG418" s="342"/>
      <c r="AH418" s="343"/>
      <c r="AI418" s="346"/>
      <c r="AJ418" s="347"/>
      <c r="AK418" s="347"/>
      <c r="AL418" s="347"/>
      <c r="AM418" s="347"/>
      <c r="AN418" s="347"/>
      <c r="AO418" s="347"/>
      <c r="AP418" s="347"/>
      <c r="AQ418" s="347"/>
      <c r="AR418" s="347"/>
      <c r="AS418" s="347"/>
      <c r="AT418" s="347"/>
      <c r="AU418" s="348"/>
      <c r="AV418" s="697"/>
      <c r="AW418" s="698"/>
      <c r="AX418" s="698"/>
      <c r="AY418" s="699"/>
    </row>
    <row r="419" spans="2:51" ht="24.75" customHeight="1">
      <c r="B419" s="313"/>
      <c r="C419" s="314"/>
      <c r="D419" s="314"/>
      <c r="E419" s="314"/>
      <c r="F419" s="314"/>
      <c r="G419" s="315"/>
      <c r="H419" s="341"/>
      <c r="I419" s="342"/>
      <c r="J419" s="342"/>
      <c r="K419" s="342"/>
      <c r="L419" s="343"/>
      <c r="M419" s="346"/>
      <c r="N419" s="347"/>
      <c r="O419" s="347"/>
      <c r="P419" s="347"/>
      <c r="Q419" s="347"/>
      <c r="R419" s="347"/>
      <c r="S419" s="347"/>
      <c r="T419" s="347"/>
      <c r="U419" s="347"/>
      <c r="V419" s="347"/>
      <c r="W419" s="347"/>
      <c r="X419" s="347"/>
      <c r="Y419" s="348"/>
      <c r="Z419" s="697"/>
      <c r="AA419" s="698"/>
      <c r="AB419" s="698"/>
      <c r="AC419" s="698"/>
      <c r="AD419" s="341"/>
      <c r="AE419" s="342"/>
      <c r="AF419" s="342"/>
      <c r="AG419" s="342"/>
      <c r="AH419" s="343"/>
      <c r="AI419" s="346"/>
      <c r="AJ419" s="347"/>
      <c r="AK419" s="347"/>
      <c r="AL419" s="347"/>
      <c r="AM419" s="347"/>
      <c r="AN419" s="347"/>
      <c r="AO419" s="347"/>
      <c r="AP419" s="347"/>
      <c r="AQ419" s="347"/>
      <c r="AR419" s="347"/>
      <c r="AS419" s="347"/>
      <c r="AT419" s="347"/>
      <c r="AU419" s="348"/>
      <c r="AV419" s="697"/>
      <c r="AW419" s="698"/>
      <c r="AX419" s="698"/>
      <c r="AY419" s="699"/>
    </row>
    <row r="420" spans="2:51" ht="24.75" customHeight="1">
      <c r="B420" s="313"/>
      <c r="C420" s="314"/>
      <c r="D420" s="314"/>
      <c r="E420" s="314"/>
      <c r="F420" s="314"/>
      <c r="G420" s="315"/>
      <c r="H420" s="341"/>
      <c r="I420" s="342"/>
      <c r="J420" s="342"/>
      <c r="K420" s="342"/>
      <c r="L420" s="343"/>
      <c r="M420" s="346"/>
      <c r="N420" s="347"/>
      <c r="O420" s="347"/>
      <c r="P420" s="347"/>
      <c r="Q420" s="347"/>
      <c r="R420" s="347"/>
      <c r="S420" s="347"/>
      <c r="T420" s="347"/>
      <c r="U420" s="347"/>
      <c r="V420" s="347"/>
      <c r="W420" s="347"/>
      <c r="X420" s="347"/>
      <c r="Y420" s="348"/>
      <c r="Z420" s="697"/>
      <c r="AA420" s="698"/>
      <c r="AB420" s="698"/>
      <c r="AC420" s="698"/>
      <c r="AD420" s="341"/>
      <c r="AE420" s="342"/>
      <c r="AF420" s="342"/>
      <c r="AG420" s="342"/>
      <c r="AH420" s="343"/>
      <c r="AI420" s="346"/>
      <c r="AJ420" s="347"/>
      <c r="AK420" s="347"/>
      <c r="AL420" s="347"/>
      <c r="AM420" s="347"/>
      <c r="AN420" s="347"/>
      <c r="AO420" s="347"/>
      <c r="AP420" s="347"/>
      <c r="AQ420" s="347"/>
      <c r="AR420" s="347"/>
      <c r="AS420" s="347"/>
      <c r="AT420" s="347"/>
      <c r="AU420" s="348"/>
      <c r="AV420" s="697"/>
      <c r="AW420" s="698"/>
      <c r="AX420" s="698"/>
      <c r="AY420" s="699"/>
    </row>
    <row r="421" spans="2:51" ht="24.75" customHeight="1">
      <c r="B421" s="313"/>
      <c r="C421" s="314"/>
      <c r="D421" s="314"/>
      <c r="E421" s="314"/>
      <c r="F421" s="314"/>
      <c r="G421" s="315"/>
      <c r="H421" s="642"/>
      <c r="I421" s="595"/>
      <c r="J421" s="595"/>
      <c r="K421" s="595"/>
      <c r="L421" s="596"/>
      <c r="M421" s="643"/>
      <c r="N421" s="644"/>
      <c r="O421" s="644"/>
      <c r="P421" s="644"/>
      <c r="Q421" s="644"/>
      <c r="R421" s="644"/>
      <c r="S421" s="644"/>
      <c r="T421" s="644"/>
      <c r="U421" s="644"/>
      <c r="V421" s="644"/>
      <c r="W421" s="644"/>
      <c r="X421" s="644"/>
      <c r="Y421" s="645"/>
      <c r="Z421" s="646"/>
      <c r="AA421" s="647"/>
      <c r="AB421" s="647"/>
      <c r="AC421" s="647"/>
      <c r="AD421" s="642"/>
      <c r="AE421" s="595"/>
      <c r="AF421" s="595"/>
      <c r="AG421" s="595"/>
      <c r="AH421" s="596"/>
      <c r="AI421" s="643"/>
      <c r="AJ421" s="644"/>
      <c r="AK421" s="644"/>
      <c r="AL421" s="644"/>
      <c r="AM421" s="644"/>
      <c r="AN421" s="644"/>
      <c r="AO421" s="644"/>
      <c r="AP421" s="644"/>
      <c r="AQ421" s="644"/>
      <c r="AR421" s="644"/>
      <c r="AS421" s="644"/>
      <c r="AT421" s="644"/>
      <c r="AU421" s="645"/>
      <c r="AV421" s="646"/>
      <c r="AW421" s="647"/>
      <c r="AX421" s="647"/>
      <c r="AY421" s="648"/>
    </row>
    <row r="422" spans="2:51" ht="24.75" customHeight="1">
      <c r="B422" s="313"/>
      <c r="C422" s="314"/>
      <c r="D422" s="314"/>
      <c r="E422" s="314"/>
      <c r="F422" s="314"/>
      <c r="G422" s="315"/>
      <c r="H422" s="716" t="s">
        <v>35</v>
      </c>
      <c r="I422" s="368"/>
      <c r="J422" s="368"/>
      <c r="K422" s="368"/>
      <c r="L422" s="368"/>
      <c r="M422" s="717"/>
      <c r="N422" s="718"/>
      <c r="O422" s="718"/>
      <c r="P422" s="718"/>
      <c r="Q422" s="718"/>
      <c r="R422" s="718"/>
      <c r="S422" s="718"/>
      <c r="T422" s="718"/>
      <c r="U422" s="718"/>
      <c r="V422" s="718"/>
      <c r="W422" s="718"/>
      <c r="X422" s="718"/>
      <c r="Y422" s="719"/>
      <c r="Z422" s="639">
        <f>SUM(Z414:AC421)</f>
        <v>1</v>
      </c>
      <c r="AA422" s="640"/>
      <c r="AB422" s="640"/>
      <c r="AC422" s="736"/>
      <c r="AD422" s="716" t="s">
        <v>35</v>
      </c>
      <c r="AE422" s="368"/>
      <c r="AF422" s="368"/>
      <c r="AG422" s="368"/>
      <c r="AH422" s="368"/>
      <c r="AI422" s="717"/>
      <c r="AJ422" s="718"/>
      <c r="AK422" s="718"/>
      <c r="AL422" s="718"/>
      <c r="AM422" s="718"/>
      <c r="AN422" s="718"/>
      <c r="AO422" s="718"/>
      <c r="AP422" s="718"/>
      <c r="AQ422" s="718"/>
      <c r="AR422" s="718"/>
      <c r="AS422" s="718"/>
      <c r="AT422" s="718"/>
      <c r="AU422" s="719"/>
      <c r="AV422" s="1005">
        <f>SUM(AV414:AY421)</f>
        <v>1.6</v>
      </c>
      <c r="AW422" s="1006"/>
      <c r="AX422" s="1006"/>
      <c r="AY422" s="1046"/>
    </row>
    <row r="423" spans="2:51" ht="24.75" customHeight="1">
      <c r="B423" s="313"/>
      <c r="C423" s="314"/>
      <c r="D423" s="314"/>
      <c r="E423" s="314"/>
      <c r="F423" s="314"/>
      <c r="G423" s="315"/>
      <c r="H423" s="721" t="s">
        <v>1631</v>
      </c>
      <c r="I423" s="724"/>
      <c r="J423" s="724"/>
      <c r="K423" s="724"/>
      <c r="L423" s="724"/>
      <c r="M423" s="724"/>
      <c r="N423" s="724"/>
      <c r="O423" s="724"/>
      <c r="P423" s="724"/>
      <c r="Q423" s="724"/>
      <c r="R423" s="724"/>
      <c r="S423" s="724"/>
      <c r="T423" s="724"/>
      <c r="U423" s="724"/>
      <c r="V423" s="724"/>
      <c r="W423" s="724"/>
      <c r="X423" s="724"/>
      <c r="Y423" s="724"/>
      <c r="Z423" s="724"/>
      <c r="AA423" s="724"/>
      <c r="AB423" s="724"/>
      <c r="AC423" s="737"/>
      <c r="AD423" s="721" t="s">
        <v>1630</v>
      </c>
      <c r="AE423" s="724"/>
      <c r="AF423" s="724"/>
      <c r="AG423" s="724"/>
      <c r="AH423" s="724"/>
      <c r="AI423" s="724"/>
      <c r="AJ423" s="724"/>
      <c r="AK423" s="724"/>
      <c r="AL423" s="724"/>
      <c r="AM423" s="724"/>
      <c r="AN423" s="724"/>
      <c r="AO423" s="724"/>
      <c r="AP423" s="724"/>
      <c r="AQ423" s="724"/>
      <c r="AR423" s="724"/>
      <c r="AS423" s="724"/>
      <c r="AT423" s="724"/>
      <c r="AU423" s="724"/>
      <c r="AV423" s="724"/>
      <c r="AW423" s="724"/>
      <c r="AX423" s="724"/>
      <c r="AY423" s="725"/>
    </row>
    <row r="424" spans="2:51" ht="24.75" customHeight="1">
      <c r="B424" s="313"/>
      <c r="C424" s="314"/>
      <c r="D424" s="314"/>
      <c r="E424" s="314"/>
      <c r="F424" s="314"/>
      <c r="G424" s="315"/>
      <c r="H424" s="726" t="s">
        <v>60</v>
      </c>
      <c r="I424" s="519"/>
      <c r="J424" s="519"/>
      <c r="K424" s="519"/>
      <c r="L424" s="519"/>
      <c r="M424" s="329" t="s">
        <v>143</v>
      </c>
      <c r="N424" s="290"/>
      <c r="O424" s="290"/>
      <c r="P424" s="290"/>
      <c r="Q424" s="290"/>
      <c r="R424" s="290"/>
      <c r="S424" s="290"/>
      <c r="T424" s="290"/>
      <c r="U424" s="290"/>
      <c r="V424" s="290"/>
      <c r="W424" s="290"/>
      <c r="X424" s="290"/>
      <c r="Y424" s="731"/>
      <c r="Z424" s="323" t="s">
        <v>144</v>
      </c>
      <c r="AA424" s="732"/>
      <c r="AB424" s="732"/>
      <c r="AC424" s="738"/>
      <c r="AD424" s="726" t="s">
        <v>60</v>
      </c>
      <c r="AE424" s="519"/>
      <c r="AF424" s="519"/>
      <c r="AG424" s="519"/>
      <c r="AH424" s="519"/>
      <c r="AI424" s="329" t="s">
        <v>143</v>
      </c>
      <c r="AJ424" s="290"/>
      <c r="AK424" s="290"/>
      <c r="AL424" s="290"/>
      <c r="AM424" s="290"/>
      <c r="AN424" s="290"/>
      <c r="AO424" s="290"/>
      <c r="AP424" s="290"/>
      <c r="AQ424" s="290"/>
      <c r="AR424" s="290"/>
      <c r="AS424" s="290"/>
      <c r="AT424" s="290"/>
      <c r="AU424" s="731"/>
      <c r="AV424" s="323" t="s">
        <v>144</v>
      </c>
      <c r="AW424" s="732"/>
      <c r="AX424" s="732"/>
      <c r="AY424" s="733"/>
    </row>
    <row r="425" spans="2:51" ht="24.75" customHeight="1">
      <c r="B425" s="313"/>
      <c r="C425" s="314"/>
      <c r="D425" s="314"/>
      <c r="E425" s="314"/>
      <c r="F425" s="314"/>
      <c r="G425" s="315"/>
      <c r="H425" s="703" t="s">
        <v>875</v>
      </c>
      <c r="I425" s="600"/>
      <c r="J425" s="600"/>
      <c r="K425" s="600"/>
      <c r="L425" s="601"/>
      <c r="M425" s="704" t="s">
        <v>874</v>
      </c>
      <c r="N425" s="734"/>
      <c r="O425" s="734"/>
      <c r="P425" s="734"/>
      <c r="Q425" s="734"/>
      <c r="R425" s="734"/>
      <c r="S425" s="734"/>
      <c r="T425" s="734"/>
      <c r="U425" s="734"/>
      <c r="V425" s="734"/>
      <c r="W425" s="734"/>
      <c r="X425" s="734"/>
      <c r="Y425" s="735"/>
      <c r="Z425" s="694">
        <v>1</v>
      </c>
      <c r="AA425" s="695"/>
      <c r="AB425" s="695"/>
      <c r="AC425" s="739"/>
      <c r="AD425" s="703" t="s">
        <v>873</v>
      </c>
      <c r="AE425" s="600"/>
      <c r="AF425" s="600"/>
      <c r="AG425" s="600"/>
      <c r="AH425" s="601"/>
      <c r="AI425" s="704" t="s">
        <v>872</v>
      </c>
      <c r="AJ425" s="734"/>
      <c r="AK425" s="734"/>
      <c r="AL425" s="734"/>
      <c r="AM425" s="734"/>
      <c r="AN425" s="734"/>
      <c r="AO425" s="734"/>
      <c r="AP425" s="734"/>
      <c r="AQ425" s="734"/>
      <c r="AR425" s="734"/>
      <c r="AS425" s="734"/>
      <c r="AT425" s="734"/>
      <c r="AU425" s="735"/>
      <c r="AV425" s="767">
        <v>7.5</v>
      </c>
      <c r="AW425" s="768"/>
      <c r="AX425" s="768"/>
      <c r="AY425" s="1044"/>
    </row>
    <row r="426" spans="2:51" ht="24.75" customHeight="1">
      <c r="B426" s="313"/>
      <c r="C426" s="314"/>
      <c r="D426" s="314"/>
      <c r="E426" s="314"/>
      <c r="F426" s="314"/>
      <c r="G426" s="315"/>
      <c r="H426" s="341"/>
      <c r="I426" s="342"/>
      <c r="J426" s="342"/>
      <c r="K426" s="342"/>
      <c r="L426" s="343"/>
      <c r="M426" s="346"/>
      <c r="N426" s="347"/>
      <c r="O426" s="347"/>
      <c r="P426" s="347"/>
      <c r="Q426" s="347"/>
      <c r="R426" s="347"/>
      <c r="S426" s="347"/>
      <c r="T426" s="347"/>
      <c r="U426" s="347"/>
      <c r="V426" s="347"/>
      <c r="W426" s="347"/>
      <c r="X426" s="347"/>
      <c r="Y426" s="348"/>
      <c r="Z426" s="697"/>
      <c r="AA426" s="698"/>
      <c r="AB426" s="698"/>
      <c r="AC426" s="720"/>
      <c r="AD426" s="341"/>
      <c r="AE426" s="342"/>
      <c r="AF426" s="342"/>
      <c r="AG426" s="342"/>
      <c r="AH426" s="343"/>
      <c r="AI426" s="346"/>
      <c r="AJ426" s="347"/>
      <c r="AK426" s="347"/>
      <c r="AL426" s="347"/>
      <c r="AM426" s="347"/>
      <c r="AN426" s="347"/>
      <c r="AO426" s="347"/>
      <c r="AP426" s="347"/>
      <c r="AQ426" s="347"/>
      <c r="AR426" s="347"/>
      <c r="AS426" s="347"/>
      <c r="AT426" s="347"/>
      <c r="AU426" s="348"/>
      <c r="AV426" s="697"/>
      <c r="AW426" s="698"/>
      <c r="AX426" s="698"/>
      <c r="AY426" s="699"/>
    </row>
    <row r="427" spans="2:51" ht="24.75" customHeight="1">
      <c r="B427" s="313"/>
      <c r="C427" s="314"/>
      <c r="D427" s="314"/>
      <c r="E427" s="314"/>
      <c r="F427" s="314"/>
      <c r="G427" s="315"/>
      <c r="H427" s="341"/>
      <c r="I427" s="342"/>
      <c r="J427" s="342"/>
      <c r="K427" s="342"/>
      <c r="L427" s="343"/>
      <c r="M427" s="346"/>
      <c r="N427" s="347"/>
      <c r="O427" s="347"/>
      <c r="P427" s="347"/>
      <c r="Q427" s="347"/>
      <c r="R427" s="347"/>
      <c r="S427" s="347"/>
      <c r="T427" s="347"/>
      <c r="U427" s="347"/>
      <c r="V427" s="347"/>
      <c r="W427" s="347"/>
      <c r="X427" s="347"/>
      <c r="Y427" s="348"/>
      <c r="Z427" s="697"/>
      <c r="AA427" s="698"/>
      <c r="AB427" s="698"/>
      <c r="AC427" s="720"/>
      <c r="AD427" s="341"/>
      <c r="AE427" s="342"/>
      <c r="AF427" s="342"/>
      <c r="AG427" s="342"/>
      <c r="AH427" s="343"/>
      <c r="AI427" s="346"/>
      <c r="AJ427" s="347"/>
      <c r="AK427" s="347"/>
      <c r="AL427" s="347"/>
      <c r="AM427" s="347"/>
      <c r="AN427" s="347"/>
      <c r="AO427" s="347"/>
      <c r="AP427" s="347"/>
      <c r="AQ427" s="347"/>
      <c r="AR427" s="347"/>
      <c r="AS427" s="347"/>
      <c r="AT427" s="347"/>
      <c r="AU427" s="348"/>
      <c r="AV427" s="697"/>
      <c r="AW427" s="698"/>
      <c r="AX427" s="698"/>
      <c r="AY427" s="699"/>
    </row>
    <row r="428" spans="2:51" ht="24.75" customHeight="1">
      <c r="B428" s="313"/>
      <c r="C428" s="314"/>
      <c r="D428" s="314"/>
      <c r="E428" s="314"/>
      <c r="F428" s="314"/>
      <c r="G428" s="315"/>
      <c r="H428" s="341"/>
      <c r="I428" s="342"/>
      <c r="J428" s="342"/>
      <c r="K428" s="342"/>
      <c r="L428" s="343"/>
      <c r="M428" s="346"/>
      <c r="N428" s="347"/>
      <c r="O428" s="347"/>
      <c r="P428" s="347"/>
      <c r="Q428" s="347"/>
      <c r="R428" s="347"/>
      <c r="S428" s="347"/>
      <c r="T428" s="347"/>
      <c r="U428" s="347"/>
      <c r="V428" s="347"/>
      <c r="W428" s="347"/>
      <c r="X428" s="347"/>
      <c r="Y428" s="348"/>
      <c r="Z428" s="697"/>
      <c r="AA428" s="698"/>
      <c r="AB428" s="698"/>
      <c r="AC428" s="720"/>
      <c r="AD428" s="341"/>
      <c r="AE428" s="342"/>
      <c r="AF428" s="342"/>
      <c r="AG428" s="342"/>
      <c r="AH428" s="343"/>
      <c r="AI428" s="346"/>
      <c r="AJ428" s="347"/>
      <c r="AK428" s="347"/>
      <c r="AL428" s="347"/>
      <c r="AM428" s="347"/>
      <c r="AN428" s="347"/>
      <c r="AO428" s="347"/>
      <c r="AP428" s="347"/>
      <c r="AQ428" s="347"/>
      <c r="AR428" s="347"/>
      <c r="AS428" s="347"/>
      <c r="AT428" s="347"/>
      <c r="AU428" s="348"/>
      <c r="AV428" s="697"/>
      <c r="AW428" s="698"/>
      <c r="AX428" s="698"/>
      <c r="AY428" s="699"/>
    </row>
    <row r="429" spans="2:51" ht="24.75" customHeight="1">
      <c r="B429" s="313"/>
      <c r="C429" s="314"/>
      <c r="D429" s="314"/>
      <c r="E429" s="314"/>
      <c r="F429" s="314"/>
      <c r="G429" s="315"/>
      <c r="H429" s="341"/>
      <c r="I429" s="342"/>
      <c r="J429" s="342"/>
      <c r="K429" s="342"/>
      <c r="L429" s="343"/>
      <c r="M429" s="346"/>
      <c r="N429" s="347"/>
      <c r="O429" s="347"/>
      <c r="P429" s="347"/>
      <c r="Q429" s="347"/>
      <c r="R429" s="347"/>
      <c r="S429" s="347"/>
      <c r="T429" s="347"/>
      <c r="U429" s="347"/>
      <c r="V429" s="347"/>
      <c r="W429" s="347"/>
      <c r="X429" s="347"/>
      <c r="Y429" s="348"/>
      <c r="Z429" s="697"/>
      <c r="AA429" s="698"/>
      <c r="AB429" s="698"/>
      <c r="AC429" s="698"/>
      <c r="AD429" s="341"/>
      <c r="AE429" s="342"/>
      <c r="AF429" s="342"/>
      <c r="AG429" s="342"/>
      <c r="AH429" s="343"/>
      <c r="AI429" s="346"/>
      <c r="AJ429" s="347"/>
      <c r="AK429" s="347"/>
      <c r="AL429" s="347"/>
      <c r="AM429" s="347"/>
      <c r="AN429" s="347"/>
      <c r="AO429" s="347"/>
      <c r="AP429" s="347"/>
      <c r="AQ429" s="347"/>
      <c r="AR429" s="347"/>
      <c r="AS429" s="347"/>
      <c r="AT429" s="347"/>
      <c r="AU429" s="348"/>
      <c r="AV429" s="697"/>
      <c r="AW429" s="698"/>
      <c r="AX429" s="698"/>
      <c r="AY429" s="699"/>
    </row>
    <row r="430" spans="2:51" ht="24.75" customHeight="1">
      <c r="B430" s="313"/>
      <c r="C430" s="314"/>
      <c r="D430" s="314"/>
      <c r="E430" s="314"/>
      <c r="F430" s="314"/>
      <c r="G430" s="315"/>
      <c r="H430" s="341"/>
      <c r="I430" s="342"/>
      <c r="J430" s="342"/>
      <c r="K430" s="342"/>
      <c r="L430" s="343"/>
      <c r="M430" s="346"/>
      <c r="N430" s="347"/>
      <c r="O430" s="347"/>
      <c r="P430" s="347"/>
      <c r="Q430" s="347"/>
      <c r="R430" s="347"/>
      <c r="S430" s="347"/>
      <c r="T430" s="347"/>
      <c r="U430" s="347"/>
      <c r="V430" s="347"/>
      <c r="W430" s="347"/>
      <c r="X430" s="347"/>
      <c r="Y430" s="348"/>
      <c r="Z430" s="697"/>
      <c r="AA430" s="698"/>
      <c r="AB430" s="698"/>
      <c r="AC430" s="698"/>
      <c r="AD430" s="341"/>
      <c r="AE430" s="342"/>
      <c r="AF430" s="342"/>
      <c r="AG430" s="342"/>
      <c r="AH430" s="343"/>
      <c r="AI430" s="346"/>
      <c r="AJ430" s="347"/>
      <c r="AK430" s="347"/>
      <c r="AL430" s="347"/>
      <c r="AM430" s="347"/>
      <c r="AN430" s="347"/>
      <c r="AO430" s="347"/>
      <c r="AP430" s="347"/>
      <c r="AQ430" s="347"/>
      <c r="AR430" s="347"/>
      <c r="AS430" s="347"/>
      <c r="AT430" s="347"/>
      <c r="AU430" s="348"/>
      <c r="AV430" s="697"/>
      <c r="AW430" s="698"/>
      <c r="AX430" s="698"/>
      <c r="AY430" s="699"/>
    </row>
    <row r="431" spans="2:51" ht="24.75" customHeight="1">
      <c r="B431" s="313"/>
      <c r="C431" s="314"/>
      <c r="D431" s="314"/>
      <c r="E431" s="314"/>
      <c r="F431" s="314"/>
      <c r="G431" s="315"/>
      <c r="H431" s="341"/>
      <c r="I431" s="342"/>
      <c r="J431" s="342"/>
      <c r="K431" s="342"/>
      <c r="L431" s="343"/>
      <c r="M431" s="346"/>
      <c r="N431" s="347"/>
      <c r="O431" s="347"/>
      <c r="P431" s="347"/>
      <c r="Q431" s="347"/>
      <c r="R431" s="347"/>
      <c r="S431" s="347"/>
      <c r="T431" s="347"/>
      <c r="U431" s="347"/>
      <c r="V431" s="347"/>
      <c r="W431" s="347"/>
      <c r="X431" s="347"/>
      <c r="Y431" s="348"/>
      <c r="Z431" s="697"/>
      <c r="AA431" s="698"/>
      <c r="AB431" s="698"/>
      <c r="AC431" s="698"/>
      <c r="AD431" s="341"/>
      <c r="AE431" s="342"/>
      <c r="AF431" s="342"/>
      <c r="AG431" s="342"/>
      <c r="AH431" s="343"/>
      <c r="AI431" s="346"/>
      <c r="AJ431" s="347"/>
      <c r="AK431" s="347"/>
      <c r="AL431" s="347"/>
      <c r="AM431" s="347"/>
      <c r="AN431" s="347"/>
      <c r="AO431" s="347"/>
      <c r="AP431" s="347"/>
      <c r="AQ431" s="347"/>
      <c r="AR431" s="347"/>
      <c r="AS431" s="347"/>
      <c r="AT431" s="347"/>
      <c r="AU431" s="348"/>
      <c r="AV431" s="697"/>
      <c r="AW431" s="698"/>
      <c r="AX431" s="698"/>
      <c r="AY431" s="699"/>
    </row>
    <row r="432" spans="2:51" ht="24.75" customHeight="1">
      <c r="B432" s="313"/>
      <c r="C432" s="314"/>
      <c r="D432" s="314"/>
      <c r="E432" s="314"/>
      <c r="F432" s="314"/>
      <c r="G432" s="315"/>
      <c r="H432" s="642"/>
      <c r="I432" s="595"/>
      <c r="J432" s="595"/>
      <c r="K432" s="595"/>
      <c r="L432" s="596"/>
      <c r="M432" s="643"/>
      <c r="N432" s="644"/>
      <c r="O432" s="644"/>
      <c r="P432" s="644"/>
      <c r="Q432" s="644"/>
      <c r="R432" s="644"/>
      <c r="S432" s="644"/>
      <c r="T432" s="644"/>
      <c r="U432" s="644"/>
      <c r="V432" s="644"/>
      <c r="W432" s="644"/>
      <c r="X432" s="644"/>
      <c r="Y432" s="645"/>
      <c r="Z432" s="646"/>
      <c r="AA432" s="647"/>
      <c r="AB432" s="647"/>
      <c r="AC432" s="647"/>
      <c r="AD432" s="642"/>
      <c r="AE432" s="595"/>
      <c r="AF432" s="595"/>
      <c r="AG432" s="595"/>
      <c r="AH432" s="596"/>
      <c r="AI432" s="643"/>
      <c r="AJ432" s="644"/>
      <c r="AK432" s="644"/>
      <c r="AL432" s="644"/>
      <c r="AM432" s="644"/>
      <c r="AN432" s="644"/>
      <c r="AO432" s="644"/>
      <c r="AP432" s="644"/>
      <c r="AQ432" s="644"/>
      <c r="AR432" s="644"/>
      <c r="AS432" s="644"/>
      <c r="AT432" s="644"/>
      <c r="AU432" s="645"/>
      <c r="AV432" s="646"/>
      <c r="AW432" s="647"/>
      <c r="AX432" s="647"/>
      <c r="AY432" s="648"/>
    </row>
    <row r="433" spans="2:51" ht="24.75" customHeight="1" thickBot="1">
      <c r="B433" s="316"/>
      <c r="C433" s="317"/>
      <c r="D433" s="317"/>
      <c r="E433" s="317"/>
      <c r="F433" s="317"/>
      <c r="G433" s="318"/>
      <c r="H433" s="740" t="s">
        <v>35</v>
      </c>
      <c r="I433" s="741"/>
      <c r="J433" s="741"/>
      <c r="K433" s="741"/>
      <c r="L433" s="741"/>
      <c r="M433" s="742"/>
      <c r="N433" s="743"/>
      <c r="O433" s="743"/>
      <c r="P433" s="743"/>
      <c r="Q433" s="743"/>
      <c r="R433" s="743"/>
      <c r="S433" s="743"/>
      <c r="T433" s="743"/>
      <c r="U433" s="743"/>
      <c r="V433" s="743"/>
      <c r="W433" s="743"/>
      <c r="X433" s="743"/>
      <c r="Y433" s="744"/>
      <c r="Z433" s="745">
        <f>SUM(Z425:AC432)</f>
        <v>1</v>
      </c>
      <c r="AA433" s="746"/>
      <c r="AB433" s="746"/>
      <c r="AC433" s="747"/>
      <c r="AD433" s="740" t="s">
        <v>35</v>
      </c>
      <c r="AE433" s="741"/>
      <c r="AF433" s="741"/>
      <c r="AG433" s="741"/>
      <c r="AH433" s="741"/>
      <c r="AI433" s="742"/>
      <c r="AJ433" s="743"/>
      <c r="AK433" s="743"/>
      <c r="AL433" s="743"/>
      <c r="AM433" s="743"/>
      <c r="AN433" s="743"/>
      <c r="AO433" s="743"/>
      <c r="AP433" s="743"/>
      <c r="AQ433" s="743"/>
      <c r="AR433" s="743"/>
      <c r="AS433" s="743"/>
      <c r="AT433" s="743"/>
      <c r="AU433" s="744"/>
      <c r="AV433" s="852">
        <f>SUM(AV425:AY432)</f>
        <v>7.5</v>
      </c>
      <c r="AW433" s="853"/>
      <c r="AX433" s="853"/>
      <c r="AY433" s="1240"/>
    </row>
    <row r="435" spans="2:51" ht="23.25" customHeight="1">
      <c r="B435" s="53" t="s">
        <v>121</v>
      </c>
      <c r="C435" s="53"/>
      <c r="D435" s="53"/>
      <c r="E435" s="225"/>
      <c r="F435" s="225"/>
      <c r="G435" s="308" t="s">
        <v>871</v>
      </c>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c r="AJ435" s="308"/>
      <c r="AK435" s="308"/>
      <c r="AL435" s="308"/>
      <c r="AM435" s="308"/>
      <c r="AN435" s="308"/>
      <c r="AO435" s="308"/>
      <c r="AP435" s="308"/>
      <c r="AQ435" s="308"/>
      <c r="AR435" s="308"/>
      <c r="AS435" s="308"/>
      <c r="AT435" s="308"/>
      <c r="AU435" s="308"/>
      <c r="AV435" s="308"/>
      <c r="AW435" s="308"/>
      <c r="AX435" s="308"/>
      <c r="AY435" s="225"/>
    </row>
    <row r="436" spans="2:51" ht="14.25">
      <c r="C436" s="55" t="s">
        <v>1629</v>
      </c>
    </row>
    <row r="437" spans="2:51">
      <c r="C437" s="227" t="s">
        <v>1628</v>
      </c>
    </row>
    <row r="438" spans="2:51" ht="34.5" customHeight="1">
      <c r="B438" s="264"/>
      <c r="C438" s="264"/>
      <c r="D438" s="269" t="s">
        <v>1627</v>
      </c>
      <c r="E438" s="269"/>
      <c r="F438" s="269"/>
      <c r="G438" s="269"/>
      <c r="H438" s="269"/>
      <c r="I438" s="269"/>
      <c r="J438" s="269"/>
      <c r="K438" s="269"/>
      <c r="L438" s="269"/>
      <c r="M438" s="269"/>
      <c r="N438" s="269" t="s">
        <v>1626</v>
      </c>
      <c r="O438" s="269"/>
      <c r="P438" s="269"/>
      <c r="Q438" s="269"/>
      <c r="R438" s="269"/>
      <c r="S438" s="269"/>
      <c r="T438" s="269"/>
      <c r="U438" s="269"/>
      <c r="V438" s="269"/>
      <c r="W438" s="269"/>
      <c r="X438" s="269"/>
      <c r="Y438" s="269"/>
      <c r="Z438" s="269"/>
      <c r="AA438" s="269"/>
      <c r="AB438" s="269"/>
      <c r="AC438" s="269"/>
      <c r="AD438" s="269"/>
      <c r="AE438" s="269"/>
      <c r="AF438" s="269"/>
      <c r="AG438" s="269"/>
      <c r="AH438" s="269"/>
      <c r="AI438" s="269"/>
      <c r="AJ438" s="269"/>
      <c r="AK438" s="269"/>
      <c r="AL438" s="297" t="s">
        <v>1625</v>
      </c>
      <c r="AM438" s="269"/>
      <c r="AN438" s="269"/>
      <c r="AO438" s="269"/>
      <c r="AP438" s="269"/>
      <c r="AQ438" s="269"/>
      <c r="AR438" s="269" t="s">
        <v>160</v>
      </c>
      <c r="AS438" s="269"/>
      <c r="AT438" s="269"/>
      <c r="AU438" s="269"/>
      <c r="AV438" s="269" t="s">
        <v>161</v>
      </c>
      <c r="AW438" s="269"/>
      <c r="AX438" s="269"/>
    </row>
    <row r="439" spans="2:51" ht="24" customHeight="1">
      <c r="B439" s="264">
        <v>1</v>
      </c>
      <c r="C439" s="264">
        <v>1</v>
      </c>
      <c r="D439" s="1533" t="s">
        <v>870</v>
      </c>
      <c r="E439" s="1534"/>
      <c r="F439" s="1534"/>
      <c r="G439" s="1534"/>
      <c r="H439" s="1534"/>
      <c r="I439" s="1534"/>
      <c r="J439" s="1534"/>
      <c r="K439" s="1534"/>
      <c r="L439" s="1534"/>
      <c r="M439" s="1535"/>
      <c r="N439" s="263" t="s">
        <v>868</v>
      </c>
      <c r="O439" s="1515"/>
      <c r="P439" s="1515"/>
      <c r="Q439" s="1515"/>
      <c r="R439" s="1515"/>
      <c r="S439" s="1515"/>
      <c r="T439" s="1515"/>
      <c r="U439" s="1515"/>
      <c r="V439" s="1515"/>
      <c r="W439" s="1515"/>
      <c r="X439" s="1515"/>
      <c r="Y439" s="1515"/>
      <c r="Z439" s="1515"/>
      <c r="AA439" s="1515"/>
      <c r="AB439" s="1515"/>
      <c r="AC439" s="1515"/>
      <c r="AD439" s="1515"/>
      <c r="AE439" s="1515"/>
      <c r="AF439" s="1515"/>
      <c r="AG439" s="1515"/>
      <c r="AH439" s="1515"/>
      <c r="AI439" s="1515"/>
      <c r="AJ439" s="1515"/>
      <c r="AK439" s="1515"/>
      <c r="AL439" s="1516">
        <v>3</v>
      </c>
      <c r="AM439" s="1515"/>
      <c r="AN439" s="1515"/>
      <c r="AO439" s="1515"/>
      <c r="AP439" s="1515"/>
      <c r="AQ439" s="1515"/>
      <c r="AR439" s="266">
        <v>8</v>
      </c>
      <c r="AS439" s="266"/>
      <c r="AT439" s="266"/>
      <c r="AU439" s="266"/>
      <c r="AV439" s="266">
        <v>78</v>
      </c>
      <c r="AW439" s="266"/>
      <c r="AX439" s="266"/>
    </row>
    <row r="440" spans="2:51" ht="24" customHeight="1">
      <c r="B440" s="264">
        <v>2</v>
      </c>
      <c r="C440" s="264">
        <v>1</v>
      </c>
      <c r="D440" s="749" t="s">
        <v>869</v>
      </c>
      <c r="E440" s="750"/>
      <c r="F440" s="750"/>
      <c r="G440" s="750"/>
      <c r="H440" s="750"/>
      <c r="I440" s="750"/>
      <c r="J440" s="750"/>
      <c r="K440" s="750"/>
      <c r="L440" s="750"/>
      <c r="M440" s="751"/>
      <c r="N440" s="749" t="s">
        <v>868</v>
      </c>
      <c r="O440" s="1517"/>
      <c r="P440" s="1517"/>
      <c r="Q440" s="1517"/>
      <c r="R440" s="1517"/>
      <c r="S440" s="1517"/>
      <c r="T440" s="1517"/>
      <c r="U440" s="1517"/>
      <c r="V440" s="1517"/>
      <c r="W440" s="1517"/>
      <c r="X440" s="1517"/>
      <c r="Y440" s="1517"/>
      <c r="Z440" s="1517"/>
      <c r="AA440" s="1517"/>
      <c r="AB440" s="1517"/>
      <c r="AC440" s="1517"/>
      <c r="AD440" s="1517"/>
      <c r="AE440" s="1517"/>
      <c r="AF440" s="1517"/>
      <c r="AG440" s="1517"/>
      <c r="AH440" s="1517"/>
      <c r="AI440" s="1517"/>
      <c r="AJ440" s="1517"/>
      <c r="AK440" s="1518"/>
      <c r="AL440" s="1519">
        <v>3</v>
      </c>
      <c r="AM440" s="1520"/>
      <c r="AN440" s="1520"/>
      <c r="AO440" s="1520"/>
      <c r="AP440" s="1520"/>
      <c r="AQ440" s="1521"/>
      <c r="AR440" s="266">
        <v>4</v>
      </c>
      <c r="AS440" s="266"/>
      <c r="AT440" s="266"/>
      <c r="AU440" s="266"/>
      <c r="AV440" s="266">
        <v>58</v>
      </c>
      <c r="AW440" s="266"/>
      <c r="AX440" s="266"/>
    </row>
    <row r="441" spans="2:51" ht="24" customHeight="1">
      <c r="B441" s="264">
        <v>3</v>
      </c>
      <c r="C441" s="264">
        <v>1</v>
      </c>
      <c r="D441" s="749" t="s">
        <v>867</v>
      </c>
      <c r="E441" s="750"/>
      <c r="F441" s="750"/>
      <c r="G441" s="750"/>
      <c r="H441" s="750"/>
      <c r="I441" s="750"/>
      <c r="J441" s="750"/>
      <c r="K441" s="750"/>
      <c r="L441" s="750"/>
      <c r="M441" s="751"/>
      <c r="N441" s="749" t="s">
        <v>866</v>
      </c>
      <c r="O441" s="1517"/>
      <c r="P441" s="1517"/>
      <c r="Q441" s="1517"/>
      <c r="R441" s="1517"/>
      <c r="S441" s="1517"/>
      <c r="T441" s="1517"/>
      <c r="U441" s="1517"/>
      <c r="V441" s="1517"/>
      <c r="W441" s="1517"/>
      <c r="X441" s="1517"/>
      <c r="Y441" s="1517"/>
      <c r="Z441" s="1517"/>
      <c r="AA441" s="1517"/>
      <c r="AB441" s="1517"/>
      <c r="AC441" s="1517"/>
      <c r="AD441" s="1517"/>
      <c r="AE441" s="1517"/>
      <c r="AF441" s="1517"/>
      <c r="AG441" s="1517"/>
      <c r="AH441" s="1517"/>
      <c r="AI441" s="1517"/>
      <c r="AJ441" s="1517"/>
      <c r="AK441" s="1518"/>
      <c r="AL441" s="1519">
        <v>1</v>
      </c>
      <c r="AM441" s="1520"/>
      <c r="AN441" s="1520"/>
      <c r="AO441" s="1520"/>
      <c r="AP441" s="1520"/>
      <c r="AQ441" s="1521"/>
      <c r="AR441" s="266"/>
      <c r="AS441" s="266"/>
      <c r="AT441" s="266"/>
      <c r="AU441" s="266"/>
      <c r="AV441" s="266"/>
      <c r="AW441" s="266"/>
      <c r="AX441" s="266"/>
    </row>
    <row r="442" spans="2:51" ht="24" customHeight="1">
      <c r="B442" s="264">
        <v>4</v>
      </c>
      <c r="C442" s="264">
        <v>1</v>
      </c>
      <c r="D442" s="749" t="s">
        <v>865</v>
      </c>
      <c r="E442" s="1517"/>
      <c r="F442" s="1517"/>
      <c r="G442" s="1517"/>
      <c r="H442" s="1517"/>
      <c r="I442" s="1517"/>
      <c r="J442" s="1517"/>
      <c r="K442" s="1517"/>
      <c r="L442" s="1517"/>
      <c r="M442" s="1518"/>
      <c r="N442" s="749" t="s">
        <v>864</v>
      </c>
      <c r="O442" s="1517"/>
      <c r="P442" s="1517"/>
      <c r="Q442" s="1517"/>
      <c r="R442" s="1517"/>
      <c r="S442" s="1517"/>
      <c r="T442" s="1517"/>
      <c r="U442" s="1517"/>
      <c r="V442" s="1517"/>
      <c r="W442" s="1517"/>
      <c r="X442" s="1517"/>
      <c r="Y442" s="1517"/>
      <c r="Z442" s="1517"/>
      <c r="AA442" s="1517"/>
      <c r="AB442" s="1517"/>
      <c r="AC442" s="1517"/>
      <c r="AD442" s="1517"/>
      <c r="AE442" s="1517"/>
      <c r="AF442" s="1517"/>
      <c r="AG442" s="1517"/>
      <c r="AH442" s="1517"/>
      <c r="AI442" s="1517"/>
      <c r="AJ442" s="1517"/>
      <c r="AK442" s="1518"/>
      <c r="AL442" s="1519">
        <v>1</v>
      </c>
      <c r="AM442" s="1520"/>
      <c r="AN442" s="1520"/>
      <c r="AO442" s="1520"/>
      <c r="AP442" s="1520"/>
      <c r="AQ442" s="1521"/>
      <c r="AR442" s="266"/>
      <c r="AS442" s="266"/>
      <c r="AT442" s="266"/>
      <c r="AU442" s="266"/>
      <c r="AV442" s="266"/>
      <c r="AW442" s="266"/>
      <c r="AX442" s="266"/>
    </row>
    <row r="443" spans="2:51" ht="24" customHeight="1">
      <c r="B443" s="264">
        <v>5</v>
      </c>
      <c r="C443" s="264">
        <v>1</v>
      </c>
      <c r="D443" s="758" t="s">
        <v>863</v>
      </c>
      <c r="E443" s="662"/>
      <c r="F443" s="662"/>
      <c r="G443" s="662"/>
      <c r="H443" s="662"/>
      <c r="I443" s="662"/>
      <c r="J443" s="662"/>
      <c r="K443" s="662"/>
      <c r="L443" s="662"/>
      <c r="M443" s="759"/>
      <c r="N443" s="749" t="s">
        <v>862</v>
      </c>
      <c r="O443" s="1517"/>
      <c r="P443" s="1517"/>
      <c r="Q443" s="1517"/>
      <c r="R443" s="1517"/>
      <c r="S443" s="1517"/>
      <c r="T443" s="1517"/>
      <c r="U443" s="1517"/>
      <c r="V443" s="1517"/>
      <c r="W443" s="1517"/>
      <c r="X443" s="1517"/>
      <c r="Y443" s="1517"/>
      <c r="Z443" s="1517"/>
      <c r="AA443" s="1517"/>
      <c r="AB443" s="1517"/>
      <c r="AC443" s="1517"/>
      <c r="AD443" s="1517"/>
      <c r="AE443" s="1517"/>
      <c r="AF443" s="1517"/>
      <c r="AG443" s="1517"/>
      <c r="AH443" s="1517"/>
      <c r="AI443" s="1517"/>
      <c r="AJ443" s="1517"/>
      <c r="AK443" s="1518"/>
      <c r="AL443" s="436">
        <v>1</v>
      </c>
      <c r="AM443" s="437"/>
      <c r="AN443" s="437"/>
      <c r="AO443" s="437"/>
      <c r="AP443" s="437"/>
      <c r="AQ443" s="761"/>
      <c r="AR443" s="266"/>
      <c r="AS443" s="266"/>
      <c r="AT443" s="266"/>
      <c r="AU443" s="266"/>
      <c r="AV443" s="266"/>
      <c r="AW443" s="266"/>
      <c r="AX443" s="266"/>
    </row>
    <row r="444" spans="2:51" ht="24" customHeight="1">
      <c r="B444" s="264">
        <v>6</v>
      </c>
      <c r="C444" s="264">
        <v>1</v>
      </c>
      <c r="D444" s="266" t="s">
        <v>861</v>
      </c>
      <c r="E444" s="266"/>
      <c r="F444" s="266"/>
      <c r="G444" s="266"/>
      <c r="H444" s="266"/>
      <c r="I444" s="266"/>
      <c r="J444" s="266"/>
      <c r="K444" s="266"/>
      <c r="L444" s="266"/>
      <c r="M444" s="266"/>
      <c r="N444" s="266" t="s">
        <v>860</v>
      </c>
      <c r="O444" s="266"/>
      <c r="P444" s="266"/>
      <c r="Q444" s="266"/>
      <c r="R444" s="266"/>
      <c r="S444" s="266"/>
      <c r="T444" s="266"/>
      <c r="U444" s="266"/>
      <c r="V444" s="266"/>
      <c r="W444" s="266"/>
      <c r="X444" s="266"/>
      <c r="Y444" s="266"/>
      <c r="Z444" s="266"/>
      <c r="AA444" s="266"/>
      <c r="AB444" s="266"/>
      <c r="AC444" s="266"/>
      <c r="AD444" s="266"/>
      <c r="AE444" s="266"/>
      <c r="AF444" s="266"/>
      <c r="AG444" s="266"/>
      <c r="AH444" s="266"/>
      <c r="AI444" s="266"/>
      <c r="AJ444" s="266"/>
      <c r="AK444" s="266"/>
      <c r="AL444" s="267">
        <v>0.5</v>
      </c>
      <c r="AM444" s="266"/>
      <c r="AN444" s="266"/>
      <c r="AO444" s="266"/>
      <c r="AP444" s="266"/>
      <c r="AQ444" s="266"/>
      <c r="AR444" s="266"/>
      <c r="AS444" s="266"/>
      <c r="AT444" s="266"/>
      <c r="AU444" s="266"/>
      <c r="AV444" s="266"/>
      <c r="AW444" s="266"/>
      <c r="AX444" s="266"/>
    </row>
    <row r="445" spans="2:51" ht="24" customHeight="1">
      <c r="B445" s="264">
        <v>7</v>
      </c>
      <c r="C445" s="264">
        <v>1</v>
      </c>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66"/>
      <c r="AE445" s="266"/>
      <c r="AF445" s="266"/>
      <c r="AG445" s="266"/>
      <c r="AH445" s="266"/>
      <c r="AI445" s="266"/>
      <c r="AJ445" s="266"/>
      <c r="AK445" s="266"/>
      <c r="AL445" s="267"/>
      <c r="AM445" s="266"/>
      <c r="AN445" s="266"/>
      <c r="AO445" s="266"/>
      <c r="AP445" s="266"/>
      <c r="AQ445" s="266"/>
      <c r="AR445" s="266"/>
      <c r="AS445" s="266"/>
      <c r="AT445" s="266"/>
      <c r="AU445" s="266"/>
      <c r="AV445" s="266"/>
      <c r="AW445" s="266"/>
      <c r="AX445" s="266"/>
    </row>
    <row r="446" spans="2:51" ht="24" customHeight="1">
      <c r="B446" s="264">
        <v>8</v>
      </c>
      <c r="C446" s="264">
        <v>1</v>
      </c>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66"/>
      <c r="AE446" s="266"/>
      <c r="AF446" s="266"/>
      <c r="AG446" s="266"/>
      <c r="AH446" s="266"/>
      <c r="AI446" s="266"/>
      <c r="AJ446" s="266"/>
      <c r="AK446" s="266"/>
      <c r="AL446" s="267"/>
      <c r="AM446" s="266"/>
      <c r="AN446" s="266"/>
      <c r="AO446" s="266"/>
      <c r="AP446" s="266"/>
      <c r="AQ446" s="266"/>
      <c r="AR446" s="266"/>
      <c r="AS446" s="266"/>
      <c r="AT446" s="266"/>
      <c r="AU446" s="266"/>
      <c r="AV446" s="266"/>
      <c r="AW446" s="266"/>
      <c r="AX446" s="266"/>
    </row>
    <row r="447" spans="2:51" ht="24" customHeight="1">
      <c r="B447" s="264">
        <v>9</v>
      </c>
      <c r="C447" s="264">
        <v>1</v>
      </c>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66"/>
      <c r="AE447" s="266"/>
      <c r="AF447" s="266"/>
      <c r="AG447" s="266"/>
      <c r="AH447" s="266"/>
      <c r="AI447" s="266"/>
      <c r="AJ447" s="266"/>
      <c r="AK447" s="266"/>
      <c r="AL447" s="267"/>
      <c r="AM447" s="266"/>
      <c r="AN447" s="266"/>
      <c r="AO447" s="266"/>
      <c r="AP447" s="266"/>
      <c r="AQ447" s="266"/>
      <c r="AR447" s="266"/>
      <c r="AS447" s="266"/>
      <c r="AT447" s="266"/>
      <c r="AU447" s="266"/>
      <c r="AV447" s="266"/>
      <c r="AW447" s="266"/>
      <c r="AX447" s="266"/>
    </row>
    <row r="448" spans="2:51" ht="24" customHeight="1">
      <c r="B448" s="264">
        <v>10</v>
      </c>
      <c r="C448" s="264">
        <v>1</v>
      </c>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66"/>
      <c r="AE448" s="266"/>
      <c r="AF448" s="266"/>
      <c r="AG448" s="266"/>
      <c r="AH448" s="266"/>
      <c r="AI448" s="266"/>
      <c r="AJ448" s="266"/>
      <c r="AK448" s="266"/>
      <c r="AL448" s="267"/>
      <c r="AM448" s="266"/>
      <c r="AN448" s="266"/>
      <c r="AO448" s="266"/>
      <c r="AP448" s="266"/>
      <c r="AQ448" s="266"/>
      <c r="AR448" s="266"/>
      <c r="AS448" s="266"/>
      <c r="AT448" s="266"/>
      <c r="AU448" s="266"/>
      <c r="AV448" s="266"/>
      <c r="AW448" s="266"/>
      <c r="AX448" s="266"/>
    </row>
    <row r="450" spans="2:49" ht="23.25" hidden="1" customHeight="1">
      <c r="B450" s="227" t="s">
        <v>165</v>
      </c>
    </row>
    <row r="451" spans="2:49" ht="36" hidden="1" customHeight="1">
      <c r="B451" s="269" t="s">
        <v>166</v>
      </c>
      <c r="C451" s="269"/>
      <c r="D451" s="269"/>
      <c r="E451" s="269"/>
      <c r="F451" s="269"/>
      <c r="G451" s="269"/>
      <c r="H451" s="269"/>
      <c r="I451" s="469"/>
      <c r="J451" s="469"/>
      <c r="K451" s="469"/>
      <c r="L451" s="469"/>
      <c r="M451" s="469"/>
      <c r="N451" s="469"/>
      <c r="O451" s="469"/>
      <c r="P451" s="469"/>
      <c r="Q451" s="469"/>
      <c r="R451" s="469"/>
      <c r="S451" s="469"/>
      <c r="T451" s="469"/>
      <c r="U451" s="469"/>
      <c r="V451" s="469"/>
      <c r="W451" s="469"/>
      <c r="X451" s="469"/>
      <c r="Y451" s="469"/>
    </row>
    <row r="452" spans="2:49" ht="36" hidden="1" customHeight="1">
      <c r="B452" s="760" t="s">
        <v>167</v>
      </c>
      <c r="C452" s="756"/>
      <c r="D452" s="756"/>
      <c r="E452" s="756"/>
      <c r="F452" s="756"/>
      <c r="G452" s="756"/>
      <c r="H452" s="757"/>
      <c r="I452" s="382" t="s">
        <v>1624</v>
      </c>
      <c r="J452" s="368"/>
      <c r="K452" s="368"/>
      <c r="L452" s="368"/>
      <c r="M452" s="381"/>
      <c r="N452" s="755" t="s">
        <v>169</v>
      </c>
      <c r="O452" s="756"/>
      <c r="P452" s="756"/>
      <c r="Q452" s="756"/>
      <c r="R452" s="756"/>
      <c r="S452" s="756"/>
      <c r="T452" s="757"/>
      <c r="U452" s="382" t="s">
        <v>1624</v>
      </c>
      <c r="V452" s="368"/>
      <c r="W452" s="368"/>
      <c r="X452" s="368"/>
      <c r="Y452" s="381"/>
      <c r="Z452" s="755" t="s">
        <v>170</v>
      </c>
      <c r="AA452" s="756"/>
      <c r="AB452" s="756"/>
      <c r="AC452" s="756"/>
      <c r="AD452" s="756"/>
      <c r="AE452" s="756"/>
      <c r="AF452" s="757"/>
      <c r="AG452" s="382" t="s">
        <v>1624</v>
      </c>
      <c r="AH452" s="368"/>
      <c r="AI452" s="368"/>
      <c r="AJ452" s="368"/>
      <c r="AK452" s="381"/>
      <c r="AL452" s="755" t="s">
        <v>171</v>
      </c>
      <c r="AM452" s="756"/>
      <c r="AN452" s="756"/>
      <c r="AO452" s="756"/>
      <c r="AP452" s="756"/>
      <c r="AQ452" s="756"/>
      <c r="AR452" s="757"/>
      <c r="AS452" s="382" t="s">
        <v>1624</v>
      </c>
      <c r="AT452" s="368"/>
      <c r="AU452" s="368"/>
      <c r="AV452" s="368"/>
      <c r="AW452" s="381"/>
    </row>
    <row r="453" spans="2:49" ht="36" hidden="1" customHeight="1">
      <c r="B453" s="755" t="s">
        <v>172</v>
      </c>
      <c r="C453" s="756"/>
      <c r="D453" s="756"/>
      <c r="E453" s="756"/>
      <c r="F453" s="756"/>
      <c r="G453" s="756"/>
      <c r="H453" s="757"/>
      <c r="I453" s="758"/>
      <c r="J453" s="662"/>
      <c r="K453" s="662"/>
      <c r="L453" s="662"/>
      <c r="M453" s="759"/>
      <c r="N453" s="755" t="s">
        <v>173</v>
      </c>
      <c r="O453" s="756"/>
      <c r="P453" s="756"/>
      <c r="Q453" s="756"/>
      <c r="R453" s="756"/>
      <c r="S453" s="756"/>
      <c r="T453" s="757"/>
      <c r="U453" s="758"/>
      <c r="V453" s="662"/>
      <c r="W453" s="662"/>
      <c r="X453" s="662"/>
      <c r="Y453" s="759"/>
      <c r="Z453" s="755" t="s">
        <v>174</v>
      </c>
      <c r="AA453" s="756"/>
      <c r="AB453" s="756"/>
      <c r="AC453" s="756"/>
      <c r="AD453" s="756"/>
      <c r="AE453" s="756"/>
      <c r="AF453" s="757"/>
      <c r="AG453" s="758"/>
      <c r="AH453" s="662"/>
      <c r="AI453" s="662"/>
      <c r="AJ453" s="662"/>
      <c r="AK453" s="759"/>
      <c r="AL453" s="760" t="s">
        <v>175</v>
      </c>
      <c r="AM453" s="756"/>
      <c r="AN453" s="756"/>
      <c r="AO453" s="756"/>
      <c r="AP453" s="756"/>
      <c r="AQ453" s="756"/>
      <c r="AR453" s="757"/>
      <c r="AS453" s="758"/>
      <c r="AT453" s="662"/>
      <c r="AU453" s="662"/>
      <c r="AV453" s="662"/>
      <c r="AW453" s="759"/>
    </row>
  </sheetData>
  <mergeCells count="1983">
    <mergeCell ref="B451:H451"/>
    <mergeCell ref="I451:Y451"/>
    <mergeCell ref="B452:H452"/>
    <mergeCell ref="I452:M452"/>
    <mergeCell ref="N452:T452"/>
    <mergeCell ref="U452:Y452"/>
    <mergeCell ref="B453:H453"/>
    <mergeCell ref="I453:M453"/>
    <mergeCell ref="N453:T453"/>
    <mergeCell ref="U453:Y453"/>
    <mergeCell ref="Z453:AF453"/>
    <mergeCell ref="AG453:AK453"/>
    <mergeCell ref="AL453:AR453"/>
    <mergeCell ref="AS453:AW453"/>
    <mergeCell ref="Z452:AF452"/>
    <mergeCell ref="AG452:AK452"/>
    <mergeCell ref="AL452:AR452"/>
    <mergeCell ref="AS452:AW452"/>
    <mergeCell ref="B446:C446"/>
    <mergeCell ref="D446:M446"/>
    <mergeCell ref="N446:AK446"/>
    <mergeCell ref="AL446:AQ446"/>
    <mergeCell ref="AR446:AU446"/>
    <mergeCell ref="AV446:AX446"/>
    <mergeCell ref="B447:C447"/>
    <mergeCell ref="D447:M447"/>
    <mergeCell ref="N447:AK447"/>
    <mergeCell ref="AL447:AQ447"/>
    <mergeCell ref="AR447:AU447"/>
    <mergeCell ref="AV447:AX447"/>
    <mergeCell ref="B448:C448"/>
    <mergeCell ref="D448:M448"/>
    <mergeCell ref="N448:AK448"/>
    <mergeCell ref="AL448:AQ448"/>
    <mergeCell ref="AR448:AU448"/>
    <mergeCell ref="AV448:AX448"/>
    <mergeCell ref="B443:C443"/>
    <mergeCell ref="D443:M443"/>
    <mergeCell ref="N443:AK443"/>
    <mergeCell ref="AL443:AQ443"/>
    <mergeCell ref="AR443:AU443"/>
    <mergeCell ref="AV443:AX443"/>
    <mergeCell ref="B444:C444"/>
    <mergeCell ref="D444:M444"/>
    <mergeCell ref="N444:AK444"/>
    <mergeCell ref="AL444:AQ444"/>
    <mergeCell ref="AR444:AU444"/>
    <mergeCell ref="AV444:AX444"/>
    <mergeCell ref="B445:C445"/>
    <mergeCell ref="D445:M445"/>
    <mergeCell ref="N445:AK445"/>
    <mergeCell ref="AL445:AQ445"/>
    <mergeCell ref="AR445:AU445"/>
    <mergeCell ref="AV445:AX445"/>
    <mergeCell ref="B440:C440"/>
    <mergeCell ref="D440:M440"/>
    <mergeCell ref="N440:AK440"/>
    <mergeCell ref="AL440:AQ440"/>
    <mergeCell ref="AR440:AU440"/>
    <mergeCell ref="AV440:AX440"/>
    <mergeCell ref="B441:C441"/>
    <mergeCell ref="D441:M441"/>
    <mergeCell ref="N441:AK441"/>
    <mergeCell ref="AL441:AQ441"/>
    <mergeCell ref="AR441:AU441"/>
    <mergeCell ref="AV441:AX441"/>
    <mergeCell ref="B442:C442"/>
    <mergeCell ref="D442:M442"/>
    <mergeCell ref="N442:AK442"/>
    <mergeCell ref="AL442:AQ442"/>
    <mergeCell ref="AR442:AU442"/>
    <mergeCell ref="AV442:AX442"/>
    <mergeCell ref="H433:L433"/>
    <mergeCell ref="M433:Y433"/>
    <mergeCell ref="Z433:AC433"/>
    <mergeCell ref="AD433:AH433"/>
    <mergeCell ref="AI433:AU433"/>
    <mergeCell ref="AV433:AY433"/>
    <mergeCell ref="G435:AX435"/>
    <mergeCell ref="B438:C438"/>
    <mergeCell ref="D438:M438"/>
    <mergeCell ref="N438:AK438"/>
    <mergeCell ref="AL438:AQ438"/>
    <mergeCell ref="AR438:AU438"/>
    <mergeCell ref="AV438:AX438"/>
    <mergeCell ref="B439:C439"/>
    <mergeCell ref="D439:M439"/>
    <mergeCell ref="N439:AK439"/>
    <mergeCell ref="AL439:AQ439"/>
    <mergeCell ref="AR439:AU439"/>
    <mergeCell ref="AV439:AX439"/>
    <mergeCell ref="H430:L430"/>
    <mergeCell ref="M430:Y430"/>
    <mergeCell ref="Z430:AC430"/>
    <mergeCell ref="AD430:AH430"/>
    <mergeCell ref="AI430:AU430"/>
    <mergeCell ref="AV430:AY430"/>
    <mergeCell ref="H431:L431"/>
    <mergeCell ref="M431:Y431"/>
    <mergeCell ref="Z431:AC431"/>
    <mergeCell ref="AD431:AH431"/>
    <mergeCell ref="AI431:AU431"/>
    <mergeCell ref="AV431:AY431"/>
    <mergeCell ref="H432:L432"/>
    <mergeCell ref="M432:Y432"/>
    <mergeCell ref="Z432:AC432"/>
    <mergeCell ref="AD432:AH432"/>
    <mergeCell ref="AI432:AU432"/>
    <mergeCell ref="AV432:AY432"/>
    <mergeCell ref="H427:L427"/>
    <mergeCell ref="M427:Y427"/>
    <mergeCell ref="Z427:AC427"/>
    <mergeCell ref="AD427:AH427"/>
    <mergeCell ref="AI427:AU427"/>
    <mergeCell ref="AV427:AY427"/>
    <mergeCell ref="H428:L428"/>
    <mergeCell ref="M428:Y428"/>
    <mergeCell ref="Z428:AC428"/>
    <mergeCell ref="AD428:AH428"/>
    <mergeCell ref="AI428:AU428"/>
    <mergeCell ref="AV428:AY428"/>
    <mergeCell ref="H429:L429"/>
    <mergeCell ref="M429:Y429"/>
    <mergeCell ref="Z429:AC429"/>
    <mergeCell ref="AD429:AH429"/>
    <mergeCell ref="AI429:AU429"/>
    <mergeCell ref="AV429:AY429"/>
    <mergeCell ref="H423:AC423"/>
    <mergeCell ref="AD423:AY423"/>
    <mergeCell ref="H424:L424"/>
    <mergeCell ref="M424:Y424"/>
    <mergeCell ref="Z424:AC424"/>
    <mergeCell ref="AD424:AH424"/>
    <mergeCell ref="AI424:AU424"/>
    <mergeCell ref="AV424:AY424"/>
    <mergeCell ref="H425:L425"/>
    <mergeCell ref="M425:Y425"/>
    <mergeCell ref="Z425:AC425"/>
    <mergeCell ref="AD425:AH425"/>
    <mergeCell ref="AI425:AU425"/>
    <mergeCell ref="AV425:AY425"/>
    <mergeCell ref="H426:L426"/>
    <mergeCell ref="M426:Y426"/>
    <mergeCell ref="Z426:AC426"/>
    <mergeCell ref="AD426:AH426"/>
    <mergeCell ref="AI426:AU426"/>
    <mergeCell ref="AV426:AY426"/>
    <mergeCell ref="H420:L420"/>
    <mergeCell ref="M420:Y420"/>
    <mergeCell ref="Z420:AC420"/>
    <mergeCell ref="AD420:AH420"/>
    <mergeCell ref="AI420:AU420"/>
    <mergeCell ref="AV420:AY420"/>
    <mergeCell ref="H421:L421"/>
    <mergeCell ref="M421:Y421"/>
    <mergeCell ref="Z421:AC421"/>
    <mergeCell ref="AD421:AH421"/>
    <mergeCell ref="AI421:AU421"/>
    <mergeCell ref="AV421:AY421"/>
    <mergeCell ref="H422:L422"/>
    <mergeCell ref="M422:Y422"/>
    <mergeCell ref="Z422:AC422"/>
    <mergeCell ref="AD422:AH422"/>
    <mergeCell ref="AI422:AU422"/>
    <mergeCell ref="AV422:AY422"/>
    <mergeCell ref="H417:L417"/>
    <mergeCell ref="M417:Y417"/>
    <mergeCell ref="Z417:AC417"/>
    <mergeCell ref="AD417:AH417"/>
    <mergeCell ref="AI417:AU417"/>
    <mergeCell ref="AV417:AY417"/>
    <mergeCell ref="H418:L418"/>
    <mergeCell ref="M418:Y418"/>
    <mergeCell ref="Z418:AC418"/>
    <mergeCell ref="AD418:AH418"/>
    <mergeCell ref="AI418:AU418"/>
    <mergeCell ref="AV418:AY418"/>
    <mergeCell ref="H419:L419"/>
    <mergeCell ref="M419:Y419"/>
    <mergeCell ref="Z419:AC419"/>
    <mergeCell ref="AD419:AH419"/>
    <mergeCell ref="AI419:AU419"/>
    <mergeCell ref="AV419:AY419"/>
    <mergeCell ref="H414:L414"/>
    <mergeCell ref="M414:Y414"/>
    <mergeCell ref="Z414:AC414"/>
    <mergeCell ref="AD414:AH414"/>
    <mergeCell ref="AI414:AU414"/>
    <mergeCell ref="AV414:AY414"/>
    <mergeCell ref="H415:L415"/>
    <mergeCell ref="M415:Y415"/>
    <mergeCell ref="Z415:AC415"/>
    <mergeCell ref="AD415:AH415"/>
    <mergeCell ref="AI415:AU415"/>
    <mergeCell ref="AV415:AY415"/>
    <mergeCell ref="H416:L416"/>
    <mergeCell ref="M416:Y416"/>
    <mergeCell ref="Z416:AC416"/>
    <mergeCell ref="AD416:AH416"/>
    <mergeCell ref="AI416:AU416"/>
    <mergeCell ref="AV416:AY416"/>
    <mergeCell ref="H410:L410"/>
    <mergeCell ref="M410:Y410"/>
    <mergeCell ref="Z410:AC410"/>
    <mergeCell ref="AD410:AH410"/>
    <mergeCell ref="AI410:AU410"/>
    <mergeCell ref="AV410:AY410"/>
    <mergeCell ref="H411:L411"/>
    <mergeCell ref="M411:Y411"/>
    <mergeCell ref="Z411:AC411"/>
    <mergeCell ref="AD411:AH411"/>
    <mergeCell ref="AI411:AU411"/>
    <mergeCell ref="AV411:AY411"/>
    <mergeCell ref="H412:AC412"/>
    <mergeCell ref="AD412:AY412"/>
    <mergeCell ref="H413:L413"/>
    <mergeCell ref="M413:Y413"/>
    <mergeCell ref="Z413:AC413"/>
    <mergeCell ref="AD413:AH413"/>
    <mergeCell ref="AI413:AU413"/>
    <mergeCell ref="AV413:AY413"/>
    <mergeCell ref="H407:L407"/>
    <mergeCell ref="M407:Y407"/>
    <mergeCell ref="Z407:AC407"/>
    <mergeCell ref="AD407:AH407"/>
    <mergeCell ref="AI407:AU407"/>
    <mergeCell ref="AV407:AY407"/>
    <mergeCell ref="H408:L408"/>
    <mergeCell ref="M408:Y408"/>
    <mergeCell ref="Z408:AC408"/>
    <mergeCell ref="AD408:AH408"/>
    <mergeCell ref="AI408:AU408"/>
    <mergeCell ref="AV408:AY408"/>
    <mergeCell ref="H409:L409"/>
    <mergeCell ref="M409:Y409"/>
    <mergeCell ref="Z409:AC409"/>
    <mergeCell ref="AD409:AH409"/>
    <mergeCell ref="AI409:AU409"/>
    <mergeCell ref="AV409:AY409"/>
    <mergeCell ref="H404:L404"/>
    <mergeCell ref="M404:Y404"/>
    <mergeCell ref="Z404:AC404"/>
    <mergeCell ref="AD404:AH404"/>
    <mergeCell ref="AI404:AU404"/>
    <mergeCell ref="AV404:AY404"/>
    <mergeCell ref="H405:L405"/>
    <mergeCell ref="M405:Y405"/>
    <mergeCell ref="Z405:AC405"/>
    <mergeCell ref="AD405:AH405"/>
    <mergeCell ref="AI405:AU405"/>
    <mergeCell ref="AV405:AY405"/>
    <mergeCell ref="H406:L406"/>
    <mergeCell ref="M406:Y406"/>
    <mergeCell ref="Z406:AC406"/>
    <mergeCell ref="AD406:AH406"/>
    <mergeCell ref="AI406:AU406"/>
    <mergeCell ref="AV406:AY406"/>
    <mergeCell ref="H400:L400"/>
    <mergeCell ref="M400:Y400"/>
    <mergeCell ref="Z400:AC400"/>
    <mergeCell ref="AD400:AH400"/>
    <mergeCell ref="AI400:AU400"/>
    <mergeCell ref="AV400:AY400"/>
    <mergeCell ref="H401:AC401"/>
    <mergeCell ref="AD401:AY401"/>
    <mergeCell ref="H402:L402"/>
    <mergeCell ref="M402:Y402"/>
    <mergeCell ref="Z402:AC402"/>
    <mergeCell ref="AD402:AH402"/>
    <mergeCell ref="AI402:AU402"/>
    <mergeCell ref="AV402:AY402"/>
    <mergeCell ref="H403:L403"/>
    <mergeCell ref="M403:Y403"/>
    <mergeCell ref="Z403:AC403"/>
    <mergeCell ref="AD403:AH403"/>
    <mergeCell ref="AI403:AU403"/>
    <mergeCell ref="AV403:AY403"/>
    <mergeCell ref="H397:L397"/>
    <mergeCell ref="M397:Y397"/>
    <mergeCell ref="Z397:AC397"/>
    <mergeCell ref="AD397:AH397"/>
    <mergeCell ref="AI397:AU397"/>
    <mergeCell ref="AV397:AY397"/>
    <mergeCell ref="H398:L398"/>
    <mergeCell ref="M398:Y398"/>
    <mergeCell ref="Z398:AC398"/>
    <mergeCell ref="AD398:AH398"/>
    <mergeCell ref="AI398:AU398"/>
    <mergeCell ref="AV398:AY398"/>
    <mergeCell ref="H399:L399"/>
    <mergeCell ref="M399:Y399"/>
    <mergeCell ref="Z399:AC399"/>
    <mergeCell ref="AD399:AH399"/>
    <mergeCell ref="AI399:AU399"/>
    <mergeCell ref="AV399:AY399"/>
    <mergeCell ref="H394:L394"/>
    <mergeCell ref="M394:Y394"/>
    <mergeCell ref="Z394:AC394"/>
    <mergeCell ref="AD394:AH394"/>
    <mergeCell ref="AI394:AU394"/>
    <mergeCell ref="AV394:AY394"/>
    <mergeCell ref="H395:L395"/>
    <mergeCell ref="M395:Y395"/>
    <mergeCell ref="Z395:AC395"/>
    <mergeCell ref="AD395:AH395"/>
    <mergeCell ref="AI395:AU395"/>
    <mergeCell ref="AV395:AY395"/>
    <mergeCell ref="H396:L396"/>
    <mergeCell ref="M396:Y396"/>
    <mergeCell ref="Z396:AC396"/>
    <mergeCell ref="AD396:AH396"/>
    <mergeCell ref="AI396:AU396"/>
    <mergeCell ref="AV396:AY396"/>
    <mergeCell ref="B385:G387"/>
    <mergeCell ref="B389:G389"/>
    <mergeCell ref="H389:AY389"/>
    <mergeCell ref="B390:G433"/>
    <mergeCell ref="H390:AC390"/>
    <mergeCell ref="AD390:AY390"/>
    <mergeCell ref="H391:L391"/>
    <mergeCell ref="M391:Y391"/>
    <mergeCell ref="Z391:AC391"/>
    <mergeCell ref="AD391:AH391"/>
    <mergeCell ref="H392:L392"/>
    <mergeCell ref="M392:Y392"/>
    <mergeCell ref="Z392:AC392"/>
    <mergeCell ref="AD392:AH392"/>
    <mergeCell ref="AI392:AU392"/>
    <mergeCell ref="AV392:AY392"/>
    <mergeCell ref="Y373:AY373"/>
    <mergeCell ref="D374:L374"/>
    <mergeCell ref="H393:L393"/>
    <mergeCell ref="M393:Y393"/>
    <mergeCell ref="Z393:AC393"/>
    <mergeCell ref="AD393:AH393"/>
    <mergeCell ref="AI393:AU393"/>
    <mergeCell ref="AV393:AY393"/>
    <mergeCell ref="AI391:AU391"/>
    <mergeCell ref="AV391:AY391"/>
    <mergeCell ref="S379:X379"/>
    <mergeCell ref="Y379:AY379"/>
    <mergeCell ref="D376:L376"/>
    <mergeCell ref="M376:R376"/>
    <mergeCell ref="S376:X376"/>
    <mergeCell ref="Y376:AY376"/>
    <mergeCell ref="D377:L377"/>
    <mergeCell ref="M377:R377"/>
    <mergeCell ref="S377:X377"/>
    <mergeCell ref="Y377:AY377"/>
    <mergeCell ref="D381:L381"/>
    <mergeCell ref="M381:R381"/>
    <mergeCell ref="S381:X381"/>
    <mergeCell ref="Y381:AY381"/>
    <mergeCell ref="D378:L378"/>
    <mergeCell ref="M378:R378"/>
    <mergeCell ref="S378:X378"/>
    <mergeCell ref="Y378:AY378"/>
    <mergeCell ref="D379:L379"/>
    <mergeCell ref="M379:R379"/>
    <mergeCell ref="B384:G384"/>
    <mergeCell ref="H384:AY384"/>
    <mergeCell ref="B373:C381"/>
    <mergeCell ref="D373:L373"/>
    <mergeCell ref="M373:R373"/>
    <mergeCell ref="S373:X373"/>
    <mergeCell ref="D380:L380"/>
    <mergeCell ref="M380:R380"/>
    <mergeCell ref="S380:X380"/>
    <mergeCell ref="Y380:AY380"/>
    <mergeCell ref="M374:R374"/>
    <mergeCell ref="S374:X374"/>
    <mergeCell ref="Y374:AY374"/>
    <mergeCell ref="D375:L375"/>
    <mergeCell ref="M375:R375"/>
    <mergeCell ref="S375:X375"/>
    <mergeCell ref="Y375:AY375"/>
    <mergeCell ref="AS368:AY368"/>
    <mergeCell ref="J369:P369"/>
    <mergeCell ref="Q369:W369"/>
    <mergeCell ref="X369:AD369"/>
    <mergeCell ref="AE369:AK369"/>
    <mergeCell ref="AL369:AR369"/>
    <mergeCell ref="AS369:AY369"/>
    <mergeCell ref="H371:P371"/>
    <mergeCell ref="Q371:W371"/>
    <mergeCell ref="X371:AD371"/>
    <mergeCell ref="AE371:AK371"/>
    <mergeCell ref="AL371:AR371"/>
    <mergeCell ref="B366:G372"/>
    <mergeCell ref="Q372:W372"/>
    <mergeCell ref="X372:AD372"/>
    <mergeCell ref="AE372:AK372"/>
    <mergeCell ref="AL372:AR372"/>
    <mergeCell ref="AS372:AY372"/>
    <mergeCell ref="Q370:W370"/>
    <mergeCell ref="X370:AD370"/>
    <mergeCell ref="AE370:AK370"/>
    <mergeCell ref="AL370:AR370"/>
    <mergeCell ref="AS370:AY370"/>
    <mergeCell ref="J370:P370"/>
    <mergeCell ref="AS371:AY371"/>
    <mergeCell ref="H372:P372"/>
    <mergeCell ref="H366:P366"/>
    <mergeCell ref="Q366:W366"/>
    <mergeCell ref="X366:AD366"/>
    <mergeCell ref="AE366:AK366"/>
    <mergeCell ref="AL366:AR366"/>
    <mergeCell ref="X368:AD368"/>
    <mergeCell ref="AE368:AK368"/>
    <mergeCell ref="AL368:AR368"/>
    <mergeCell ref="AS366:AY366"/>
    <mergeCell ref="H367:I370"/>
    <mergeCell ref="J367:P367"/>
    <mergeCell ref="Q367:W367"/>
    <mergeCell ref="X367:AD367"/>
    <mergeCell ref="AE367:AK367"/>
    <mergeCell ref="AL367:AR367"/>
    <mergeCell ref="AS367:AY367"/>
    <mergeCell ref="J368:P368"/>
    <mergeCell ref="Q368:W368"/>
    <mergeCell ref="AK359:AQ359"/>
    <mergeCell ref="AR359:AY359"/>
    <mergeCell ref="B360:G360"/>
    <mergeCell ref="H360:Y360"/>
    <mergeCell ref="Z360:AE360"/>
    <mergeCell ref="AF360:AQ360"/>
    <mergeCell ref="AR360:AY360"/>
    <mergeCell ref="B361:G361"/>
    <mergeCell ref="H361:Y361"/>
    <mergeCell ref="Z361:AE361"/>
    <mergeCell ref="AF361:AQ361"/>
    <mergeCell ref="AR361:AY361"/>
    <mergeCell ref="B362:G362"/>
    <mergeCell ref="H362:Y362"/>
    <mergeCell ref="Z362:AE362"/>
    <mergeCell ref="AF362:AY362"/>
    <mergeCell ref="B363:G364"/>
    <mergeCell ref="H363:Y364"/>
    <mergeCell ref="Z363:AE364"/>
    <mergeCell ref="AF363:AY364"/>
    <mergeCell ref="B365:G365"/>
    <mergeCell ref="H365:AY365"/>
    <mergeCell ref="B355:H355"/>
    <mergeCell ref="I355:Y355"/>
    <mergeCell ref="B356:H356"/>
    <mergeCell ref="I356:M356"/>
    <mergeCell ref="N356:T356"/>
    <mergeCell ref="U356:Y356"/>
    <mergeCell ref="B357:H357"/>
    <mergeCell ref="I357:M357"/>
    <mergeCell ref="N357:T357"/>
    <mergeCell ref="U357:Y357"/>
    <mergeCell ref="Z357:AF357"/>
    <mergeCell ref="AG357:AK357"/>
    <mergeCell ref="AL357:AR357"/>
    <mergeCell ref="AS357:AW357"/>
    <mergeCell ref="Z356:AF356"/>
    <mergeCell ref="AG356:AK356"/>
    <mergeCell ref="AL356:AR356"/>
    <mergeCell ref="AS356:AW356"/>
    <mergeCell ref="B350:C350"/>
    <mergeCell ref="D350:M350"/>
    <mergeCell ref="N350:AK350"/>
    <mergeCell ref="AL350:AQ350"/>
    <mergeCell ref="AR350:AU350"/>
    <mergeCell ref="AV350:AX350"/>
    <mergeCell ref="B351:C351"/>
    <mergeCell ref="D351:M351"/>
    <mergeCell ref="N351:AK351"/>
    <mergeCell ref="AL351:AQ351"/>
    <mergeCell ref="AR351:AU351"/>
    <mergeCell ref="AV351:AX351"/>
    <mergeCell ref="B352:C352"/>
    <mergeCell ref="D352:M352"/>
    <mergeCell ref="N352:AK352"/>
    <mergeCell ref="AL352:AQ352"/>
    <mergeCell ref="AR352:AU352"/>
    <mergeCell ref="AV352:AX352"/>
    <mergeCell ref="B347:C347"/>
    <mergeCell ref="D347:M347"/>
    <mergeCell ref="N347:AK347"/>
    <mergeCell ref="AL347:AQ347"/>
    <mergeCell ref="AR347:AU347"/>
    <mergeCell ref="AV347:AX347"/>
    <mergeCell ref="B348:C348"/>
    <mergeCell ref="D348:M348"/>
    <mergeCell ref="N348:AK348"/>
    <mergeCell ref="AL348:AQ348"/>
    <mergeCell ref="AR348:AU348"/>
    <mergeCell ref="AV348:AX348"/>
    <mergeCell ref="B349:C349"/>
    <mergeCell ref="D349:M349"/>
    <mergeCell ref="N349:AK349"/>
    <mergeCell ref="AL349:AQ349"/>
    <mergeCell ref="AR349:AU349"/>
    <mergeCell ref="AV349:AX349"/>
    <mergeCell ref="B344:C344"/>
    <mergeCell ref="D344:M344"/>
    <mergeCell ref="N344:AK344"/>
    <mergeCell ref="AL344:AQ344"/>
    <mergeCell ref="AR344:AU344"/>
    <mergeCell ref="AV344:AX344"/>
    <mergeCell ref="B345:C345"/>
    <mergeCell ref="D345:M345"/>
    <mergeCell ref="N345:AK345"/>
    <mergeCell ref="AL345:AQ345"/>
    <mergeCell ref="AR345:AU345"/>
    <mergeCell ref="AV345:AX345"/>
    <mergeCell ref="B346:C346"/>
    <mergeCell ref="D346:M346"/>
    <mergeCell ref="N346:AK346"/>
    <mergeCell ref="AL346:AQ346"/>
    <mergeCell ref="AR346:AU346"/>
    <mergeCell ref="AV346:AX346"/>
    <mergeCell ref="H337:L337"/>
    <mergeCell ref="M337:Y337"/>
    <mergeCell ref="Z337:AC337"/>
    <mergeCell ref="AD337:AH337"/>
    <mergeCell ref="AI337:AU337"/>
    <mergeCell ref="AV337:AY337"/>
    <mergeCell ref="G339:AX339"/>
    <mergeCell ref="B342:C342"/>
    <mergeCell ref="D342:M342"/>
    <mergeCell ref="N342:AK342"/>
    <mergeCell ref="AL342:AQ342"/>
    <mergeCell ref="AR342:AU342"/>
    <mergeCell ref="AV342:AX342"/>
    <mergeCell ref="B343:C343"/>
    <mergeCell ref="D343:M343"/>
    <mergeCell ref="N343:AK343"/>
    <mergeCell ref="AL343:AQ343"/>
    <mergeCell ref="AR343:AU343"/>
    <mergeCell ref="AV343:AX343"/>
    <mergeCell ref="H334:L334"/>
    <mergeCell ref="M334:Y334"/>
    <mergeCell ref="Z334:AC334"/>
    <mergeCell ref="AD334:AH334"/>
    <mergeCell ref="AI334:AU334"/>
    <mergeCell ref="AV334:AY334"/>
    <mergeCell ref="H335:L335"/>
    <mergeCell ref="M335:Y335"/>
    <mergeCell ref="Z335:AC335"/>
    <mergeCell ref="AD335:AH335"/>
    <mergeCell ref="AI335:AU335"/>
    <mergeCell ref="AV335:AY335"/>
    <mergeCell ref="H336:L336"/>
    <mergeCell ref="M336:Y336"/>
    <mergeCell ref="Z336:AC336"/>
    <mergeCell ref="AD336:AH336"/>
    <mergeCell ref="AI336:AU336"/>
    <mergeCell ref="AV336:AY336"/>
    <mergeCell ref="H331:L331"/>
    <mergeCell ref="M331:Y331"/>
    <mergeCell ref="Z331:AC331"/>
    <mergeCell ref="AD331:AH331"/>
    <mergeCell ref="AI331:AU331"/>
    <mergeCell ref="AV331:AY331"/>
    <mergeCell ref="H332:L332"/>
    <mergeCell ref="M332:Y332"/>
    <mergeCell ref="Z332:AC332"/>
    <mergeCell ref="AD332:AH332"/>
    <mergeCell ref="AI332:AU332"/>
    <mergeCell ref="AV332:AY332"/>
    <mergeCell ref="H333:L333"/>
    <mergeCell ref="M333:Y333"/>
    <mergeCell ref="Z333:AC333"/>
    <mergeCell ref="AD333:AH333"/>
    <mergeCell ref="AI333:AU333"/>
    <mergeCell ref="AV333:AY333"/>
    <mergeCell ref="H327:AC327"/>
    <mergeCell ref="AD327:AY327"/>
    <mergeCell ref="H328:L328"/>
    <mergeCell ref="M328:Y328"/>
    <mergeCell ref="Z328:AC328"/>
    <mergeCell ref="AD328:AH328"/>
    <mergeCell ref="AI328:AU328"/>
    <mergeCell ref="AV328:AY328"/>
    <mergeCell ref="H329:L329"/>
    <mergeCell ref="M329:Y329"/>
    <mergeCell ref="Z329:AC329"/>
    <mergeCell ref="AD329:AH329"/>
    <mergeCell ref="AI329:AU329"/>
    <mergeCell ref="AV329:AY329"/>
    <mergeCell ref="H330:L330"/>
    <mergeCell ref="M330:Y330"/>
    <mergeCell ref="Z330:AC330"/>
    <mergeCell ref="AD330:AH330"/>
    <mergeCell ref="AI330:AU330"/>
    <mergeCell ref="AV330:AY330"/>
    <mergeCell ref="H324:L324"/>
    <mergeCell ref="M324:Y324"/>
    <mergeCell ref="Z324:AC324"/>
    <mergeCell ref="AD324:AH324"/>
    <mergeCell ref="AI324:AU324"/>
    <mergeCell ref="AV324:AY324"/>
    <mergeCell ref="H325:L325"/>
    <mergeCell ref="M325:Y325"/>
    <mergeCell ref="Z325:AC325"/>
    <mergeCell ref="AD325:AH325"/>
    <mergeCell ref="AI325:AU325"/>
    <mergeCell ref="AV325:AY325"/>
    <mergeCell ref="H326:L326"/>
    <mergeCell ref="M326:Y326"/>
    <mergeCell ref="Z326:AC326"/>
    <mergeCell ref="AD326:AH326"/>
    <mergeCell ref="AI326:AU326"/>
    <mergeCell ref="AV326:AY326"/>
    <mergeCell ref="H321:L321"/>
    <mergeCell ref="M321:Y321"/>
    <mergeCell ref="Z321:AC321"/>
    <mergeCell ref="AD321:AH321"/>
    <mergeCell ref="AI321:AU321"/>
    <mergeCell ref="AV321:AY321"/>
    <mergeCell ref="H322:L322"/>
    <mergeCell ref="M322:Y322"/>
    <mergeCell ref="Z322:AC322"/>
    <mergeCell ref="AD322:AH322"/>
    <mergeCell ref="AI322:AU322"/>
    <mergeCell ref="AV322:AY322"/>
    <mergeCell ref="H323:L323"/>
    <mergeCell ref="M323:Y323"/>
    <mergeCell ref="Z323:AC323"/>
    <mergeCell ref="AD323:AH323"/>
    <mergeCell ref="AI323:AU323"/>
    <mergeCell ref="AV323:AY323"/>
    <mergeCell ref="H318:L318"/>
    <mergeCell ref="M318:Y318"/>
    <mergeCell ref="Z318:AC318"/>
    <mergeCell ref="AD318:AH318"/>
    <mergeCell ref="AI318:AU318"/>
    <mergeCell ref="AV318:AY318"/>
    <mergeCell ref="H319:L319"/>
    <mergeCell ref="M319:Y319"/>
    <mergeCell ref="Z319:AC319"/>
    <mergeCell ref="AD319:AH319"/>
    <mergeCell ref="AI319:AU319"/>
    <mergeCell ref="AV319:AY319"/>
    <mergeCell ref="H320:L320"/>
    <mergeCell ref="M320:Y320"/>
    <mergeCell ref="Z320:AC320"/>
    <mergeCell ref="AD320:AH320"/>
    <mergeCell ref="AI320:AU320"/>
    <mergeCell ref="AV320:AY320"/>
    <mergeCell ref="H314:L314"/>
    <mergeCell ref="M314:Y314"/>
    <mergeCell ref="Z314:AC314"/>
    <mergeCell ref="AD314:AH314"/>
    <mergeCell ref="AI314:AU314"/>
    <mergeCell ref="AV314:AY314"/>
    <mergeCell ref="H315:L315"/>
    <mergeCell ref="M315:Y315"/>
    <mergeCell ref="Z315:AC315"/>
    <mergeCell ref="AD315:AH315"/>
    <mergeCell ref="AI315:AU315"/>
    <mergeCell ref="AV315:AY315"/>
    <mergeCell ref="H316:AC316"/>
    <mergeCell ref="AD316:AY316"/>
    <mergeCell ref="H317:L317"/>
    <mergeCell ref="M317:Y317"/>
    <mergeCell ref="Z317:AC317"/>
    <mergeCell ref="AD317:AH317"/>
    <mergeCell ref="AI317:AU317"/>
    <mergeCell ref="AV317:AY317"/>
    <mergeCell ref="H311:L311"/>
    <mergeCell ref="M311:Y311"/>
    <mergeCell ref="Z311:AC311"/>
    <mergeCell ref="AD311:AH311"/>
    <mergeCell ref="AI311:AU311"/>
    <mergeCell ref="AV311:AY311"/>
    <mergeCell ref="H312:L312"/>
    <mergeCell ref="M312:Y312"/>
    <mergeCell ref="Z312:AC312"/>
    <mergeCell ref="AD312:AH312"/>
    <mergeCell ref="AI312:AU312"/>
    <mergeCell ref="AV312:AY312"/>
    <mergeCell ref="H313:L313"/>
    <mergeCell ref="M313:Y313"/>
    <mergeCell ref="Z313:AC313"/>
    <mergeCell ref="AD313:AH313"/>
    <mergeCell ref="AI313:AU313"/>
    <mergeCell ref="AV313:AY313"/>
    <mergeCell ref="H308:L308"/>
    <mergeCell ref="M308:Y308"/>
    <mergeCell ref="Z308:AC308"/>
    <mergeCell ref="AD308:AH308"/>
    <mergeCell ref="AI308:AU308"/>
    <mergeCell ref="AV308:AY308"/>
    <mergeCell ref="H309:L309"/>
    <mergeCell ref="M309:Y309"/>
    <mergeCell ref="Z309:AC309"/>
    <mergeCell ref="AD309:AH309"/>
    <mergeCell ref="AI309:AU309"/>
    <mergeCell ref="AV309:AY309"/>
    <mergeCell ref="H310:L310"/>
    <mergeCell ref="M310:Y310"/>
    <mergeCell ref="Z310:AC310"/>
    <mergeCell ref="AD310:AH310"/>
    <mergeCell ref="AI310:AU310"/>
    <mergeCell ref="AV310:AY310"/>
    <mergeCell ref="H304:L304"/>
    <mergeCell ref="M304:Y304"/>
    <mergeCell ref="Z304:AC304"/>
    <mergeCell ref="AD304:AH304"/>
    <mergeCell ref="AI304:AU304"/>
    <mergeCell ref="AV304:AY304"/>
    <mergeCell ref="H305:AC305"/>
    <mergeCell ref="AD305:AY305"/>
    <mergeCell ref="H306:L306"/>
    <mergeCell ref="M306:Y306"/>
    <mergeCell ref="Z306:AC306"/>
    <mergeCell ref="AD306:AH306"/>
    <mergeCell ref="AI306:AU306"/>
    <mergeCell ref="AV306:AY306"/>
    <mergeCell ref="H307:L307"/>
    <mergeCell ref="M307:Y307"/>
    <mergeCell ref="Z307:AC307"/>
    <mergeCell ref="AD307:AH307"/>
    <mergeCell ref="AI307:AU307"/>
    <mergeCell ref="AV307:AY307"/>
    <mergeCell ref="H301:L301"/>
    <mergeCell ref="M301:Y301"/>
    <mergeCell ref="Z301:AC301"/>
    <mergeCell ref="AD301:AH301"/>
    <mergeCell ref="AI301:AU301"/>
    <mergeCell ref="AV301:AY301"/>
    <mergeCell ref="H302:L302"/>
    <mergeCell ref="M302:Y302"/>
    <mergeCell ref="Z302:AC302"/>
    <mergeCell ref="AD302:AH302"/>
    <mergeCell ref="AI302:AU302"/>
    <mergeCell ref="AV302:AY302"/>
    <mergeCell ref="H303:L303"/>
    <mergeCell ref="M303:Y303"/>
    <mergeCell ref="Z303:AC303"/>
    <mergeCell ref="AD303:AH303"/>
    <mergeCell ref="AI303:AU303"/>
    <mergeCell ref="AV303:AY303"/>
    <mergeCell ref="H298:L298"/>
    <mergeCell ref="M298:Y298"/>
    <mergeCell ref="Z298:AC298"/>
    <mergeCell ref="AD298:AH298"/>
    <mergeCell ref="AI298:AU298"/>
    <mergeCell ref="AV298:AY298"/>
    <mergeCell ref="H299:L299"/>
    <mergeCell ref="M299:Y299"/>
    <mergeCell ref="Z299:AC299"/>
    <mergeCell ref="AD299:AH299"/>
    <mergeCell ref="AI299:AU299"/>
    <mergeCell ref="AV299:AY299"/>
    <mergeCell ref="H300:L300"/>
    <mergeCell ref="M300:Y300"/>
    <mergeCell ref="Z300:AC300"/>
    <mergeCell ref="AD300:AH300"/>
    <mergeCell ref="AI300:AU300"/>
    <mergeCell ref="AV300:AY300"/>
    <mergeCell ref="B289:G291"/>
    <mergeCell ref="B293:G293"/>
    <mergeCell ref="H293:AY293"/>
    <mergeCell ref="B294:G337"/>
    <mergeCell ref="H294:AC294"/>
    <mergeCell ref="AD294:AY294"/>
    <mergeCell ref="H295:L295"/>
    <mergeCell ref="M295:Y295"/>
    <mergeCell ref="Z295:AC295"/>
    <mergeCell ref="AD295:AH295"/>
    <mergeCell ref="H296:L296"/>
    <mergeCell ref="M296:Y296"/>
    <mergeCell ref="Z296:AC296"/>
    <mergeCell ref="AD296:AH296"/>
    <mergeCell ref="AI296:AU296"/>
    <mergeCell ref="AV296:AY296"/>
    <mergeCell ref="Y277:AY277"/>
    <mergeCell ref="D278:L278"/>
    <mergeCell ref="H297:L297"/>
    <mergeCell ref="M297:Y297"/>
    <mergeCell ref="Z297:AC297"/>
    <mergeCell ref="AD297:AH297"/>
    <mergeCell ref="AI297:AU297"/>
    <mergeCell ref="AV297:AY297"/>
    <mergeCell ref="AI295:AU295"/>
    <mergeCell ref="AV295:AY295"/>
    <mergeCell ref="S283:X283"/>
    <mergeCell ref="Y283:AY283"/>
    <mergeCell ref="D280:L280"/>
    <mergeCell ref="M280:R280"/>
    <mergeCell ref="S280:X280"/>
    <mergeCell ref="Y280:AY280"/>
    <mergeCell ref="D281:L281"/>
    <mergeCell ref="M281:R281"/>
    <mergeCell ref="S281:X281"/>
    <mergeCell ref="Y281:AY281"/>
    <mergeCell ref="D285:L285"/>
    <mergeCell ref="M285:R285"/>
    <mergeCell ref="S285:X285"/>
    <mergeCell ref="Y285:AY285"/>
    <mergeCell ref="D282:L282"/>
    <mergeCell ref="M282:R282"/>
    <mergeCell ref="S282:X282"/>
    <mergeCell ref="Y282:AY282"/>
    <mergeCell ref="D283:L283"/>
    <mergeCell ref="M283:R283"/>
    <mergeCell ref="B288:G288"/>
    <mergeCell ref="H288:AY288"/>
    <mergeCell ref="B277:C285"/>
    <mergeCell ref="D277:L277"/>
    <mergeCell ref="M277:R277"/>
    <mergeCell ref="S277:X277"/>
    <mergeCell ref="D284:L284"/>
    <mergeCell ref="M284:R284"/>
    <mergeCell ref="S284:X284"/>
    <mergeCell ref="Y284:AY284"/>
    <mergeCell ref="M278:R278"/>
    <mergeCell ref="S278:X278"/>
    <mergeCell ref="Y278:AY278"/>
    <mergeCell ref="D279:L279"/>
    <mergeCell ref="M279:R279"/>
    <mergeCell ref="S279:X279"/>
    <mergeCell ref="Y279:AY279"/>
    <mergeCell ref="AS272:AY272"/>
    <mergeCell ref="J273:P273"/>
    <mergeCell ref="Q273:W273"/>
    <mergeCell ref="X273:AD273"/>
    <mergeCell ref="AE273:AK273"/>
    <mergeCell ref="AL273:AR273"/>
    <mergeCell ref="AS273:AY273"/>
    <mergeCell ref="H275:P275"/>
    <mergeCell ref="Q275:W275"/>
    <mergeCell ref="X275:AD275"/>
    <mergeCell ref="AE275:AK275"/>
    <mergeCell ref="AL275:AR275"/>
    <mergeCell ref="B270:G276"/>
    <mergeCell ref="Q276:W276"/>
    <mergeCell ref="X276:AD276"/>
    <mergeCell ref="AE276:AK276"/>
    <mergeCell ref="AL276:AR276"/>
    <mergeCell ref="AS276:AY276"/>
    <mergeCell ref="Q274:W274"/>
    <mergeCell ref="X274:AD274"/>
    <mergeCell ref="AE274:AK274"/>
    <mergeCell ref="AL274:AR274"/>
    <mergeCell ref="AS274:AY274"/>
    <mergeCell ref="J274:P274"/>
    <mergeCell ref="AS275:AY275"/>
    <mergeCell ref="H276:P276"/>
    <mergeCell ref="H270:P270"/>
    <mergeCell ref="Q270:W270"/>
    <mergeCell ref="X270:AD270"/>
    <mergeCell ref="AE270:AK270"/>
    <mergeCell ref="AL270:AR270"/>
    <mergeCell ref="X272:AD272"/>
    <mergeCell ref="AE272:AK272"/>
    <mergeCell ref="AL272:AR272"/>
    <mergeCell ref="AS270:AY270"/>
    <mergeCell ref="H271:I274"/>
    <mergeCell ref="J271:P271"/>
    <mergeCell ref="Q271:W271"/>
    <mergeCell ref="X271:AD271"/>
    <mergeCell ref="AE271:AK271"/>
    <mergeCell ref="AL271:AR271"/>
    <mergeCell ref="AS271:AY271"/>
    <mergeCell ref="J272:P272"/>
    <mergeCell ref="Q272:W272"/>
    <mergeCell ref="AL261:AR261"/>
    <mergeCell ref="AS261:AW261"/>
    <mergeCell ref="AK263:AQ263"/>
    <mergeCell ref="AR263:AY263"/>
    <mergeCell ref="B264:G264"/>
    <mergeCell ref="H264:Y264"/>
    <mergeCell ref="Z264:AE264"/>
    <mergeCell ref="AF264:AQ264"/>
    <mergeCell ref="AR264:AY264"/>
    <mergeCell ref="B265:G265"/>
    <mergeCell ref="H265:Y265"/>
    <mergeCell ref="Z265:AE265"/>
    <mergeCell ref="AF265:AQ265"/>
    <mergeCell ref="AR265:AY265"/>
    <mergeCell ref="B266:G266"/>
    <mergeCell ref="H266:Y266"/>
    <mergeCell ref="Z266:AE266"/>
    <mergeCell ref="AF266:AY266"/>
    <mergeCell ref="B267:G268"/>
    <mergeCell ref="H267:Y268"/>
    <mergeCell ref="Z267:AE268"/>
    <mergeCell ref="AF267:AY268"/>
    <mergeCell ref="B269:G269"/>
    <mergeCell ref="H269:AY269"/>
    <mergeCell ref="B256:C256"/>
    <mergeCell ref="D256:M256"/>
    <mergeCell ref="N256:AK256"/>
    <mergeCell ref="AL256:AQ256"/>
    <mergeCell ref="AR256:AU256"/>
    <mergeCell ref="AV256:AX256"/>
    <mergeCell ref="B259:H259"/>
    <mergeCell ref="I259:Y259"/>
    <mergeCell ref="B260:H260"/>
    <mergeCell ref="I260:M260"/>
    <mergeCell ref="N260:T260"/>
    <mergeCell ref="U260:Y260"/>
    <mergeCell ref="Z260:AF260"/>
    <mergeCell ref="AG260:AK260"/>
    <mergeCell ref="AL260:AR260"/>
    <mergeCell ref="AS260:AW260"/>
    <mergeCell ref="B261:H261"/>
    <mergeCell ref="I261:M261"/>
    <mergeCell ref="N261:T261"/>
    <mergeCell ref="U261:Y261"/>
    <mergeCell ref="Z261:AF261"/>
    <mergeCell ref="AG261:AK261"/>
    <mergeCell ref="B253:C253"/>
    <mergeCell ref="D253:M253"/>
    <mergeCell ref="N253:AK253"/>
    <mergeCell ref="AL253:AQ253"/>
    <mergeCell ref="AR253:AU253"/>
    <mergeCell ref="AV253:AX253"/>
    <mergeCell ref="B254:C254"/>
    <mergeCell ref="D254:M254"/>
    <mergeCell ref="N254:AK254"/>
    <mergeCell ref="AL254:AQ254"/>
    <mergeCell ref="AR254:AU254"/>
    <mergeCell ref="AV254:AX254"/>
    <mergeCell ref="B255:C255"/>
    <mergeCell ref="D255:M255"/>
    <mergeCell ref="N255:AK255"/>
    <mergeCell ref="AL255:AQ255"/>
    <mergeCell ref="AR255:AU255"/>
    <mergeCell ref="AV255:AX255"/>
    <mergeCell ref="B250:C250"/>
    <mergeCell ref="D250:M250"/>
    <mergeCell ref="N250:AK250"/>
    <mergeCell ref="AL250:AQ250"/>
    <mergeCell ref="AR250:AU250"/>
    <mergeCell ref="AV250:AX250"/>
    <mergeCell ref="B251:C251"/>
    <mergeCell ref="D251:M251"/>
    <mergeCell ref="N251:AK251"/>
    <mergeCell ref="AL251:AQ251"/>
    <mergeCell ref="AR251:AU251"/>
    <mergeCell ref="AV251:AX251"/>
    <mergeCell ref="B252:C252"/>
    <mergeCell ref="D252:M252"/>
    <mergeCell ref="N252:AK252"/>
    <mergeCell ref="AL252:AQ252"/>
    <mergeCell ref="AR252:AU252"/>
    <mergeCell ref="AV252:AX252"/>
    <mergeCell ref="B247:C247"/>
    <mergeCell ref="D247:M247"/>
    <mergeCell ref="N247:AK247"/>
    <mergeCell ref="AL247:AQ247"/>
    <mergeCell ref="AR247:AU247"/>
    <mergeCell ref="AV247:AX247"/>
    <mergeCell ref="B248:C248"/>
    <mergeCell ref="D248:M248"/>
    <mergeCell ref="N248:AK248"/>
    <mergeCell ref="AL248:AQ248"/>
    <mergeCell ref="AR248:AU248"/>
    <mergeCell ref="AV248:AX248"/>
    <mergeCell ref="B249:C249"/>
    <mergeCell ref="D249:M249"/>
    <mergeCell ref="N249:AK249"/>
    <mergeCell ref="AL249:AQ249"/>
    <mergeCell ref="AR249:AU249"/>
    <mergeCell ref="AV249:AX249"/>
    <mergeCell ref="H240:L240"/>
    <mergeCell ref="M240:Y240"/>
    <mergeCell ref="Z240:AC240"/>
    <mergeCell ref="AD240:AH240"/>
    <mergeCell ref="AI240:AU240"/>
    <mergeCell ref="AV240:AY240"/>
    <mergeCell ref="H241:L241"/>
    <mergeCell ref="M241:Y241"/>
    <mergeCell ref="Z241:AC241"/>
    <mergeCell ref="AD241:AH241"/>
    <mergeCell ref="AI241:AU241"/>
    <mergeCell ref="AV241:AY241"/>
    <mergeCell ref="G243:AX243"/>
    <mergeCell ref="B246:C246"/>
    <mergeCell ref="D246:M246"/>
    <mergeCell ref="N246:AK246"/>
    <mergeCell ref="AL246:AQ246"/>
    <mergeCell ref="AR246:AU246"/>
    <mergeCell ref="AV246:AX246"/>
    <mergeCell ref="H237:L237"/>
    <mergeCell ref="M237:Y237"/>
    <mergeCell ref="Z237:AC237"/>
    <mergeCell ref="AD237:AH237"/>
    <mergeCell ref="AI237:AU237"/>
    <mergeCell ref="AV237:AY237"/>
    <mergeCell ref="H238:L238"/>
    <mergeCell ref="M238:Y238"/>
    <mergeCell ref="Z238:AC238"/>
    <mergeCell ref="AD238:AH238"/>
    <mergeCell ref="AI238:AU238"/>
    <mergeCell ref="AV238:AY238"/>
    <mergeCell ref="H239:L239"/>
    <mergeCell ref="M239:Y239"/>
    <mergeCell ref="Z239:AC239"/>
    <mergeCell ref="AD239:AH239"/>
    <mergeCell ref="AI239:AU239"/>
    <mergeCell ref="AV239:AY239"/>
    <mergeCell ref="H234:L234"/>
    <mergeCell ref="M234:Y234"/>
    <mergeCell ref="Z234:AC234"/>
    <mergeCell ref="AD234:AH234"/>
    <mergeCell ref="AI234:AU234"/>
    <mergeCell ref="AV234:AY234"/>
    <mergeCell ref="H235:L235"/>
    <mergeCell ref="M235:Y235"/>
    <mergeCell ref="Z235:AC235"/>
    <mergeCell ref="AD235:AH235"/>
    <mergeCell ref="AI235:AU235"/>
    <mergeCell ref="AV235:AY235"/>
    <mergeCell ref="H236:L236"/>
    <mergeCell ref="M236:Y236"/>
    <mergeCell ref="Z236:AC236"/>
    <mergeCell ref="AD236:AH236"/>
    <mergeCell ref="AI236:AU236"/>
    <mergeCell ref="AV236:AY236"/>
    <mergeCell ref="H230:L230"/>
    <mergeCell ref="M230:Y230"/>
    <mergeCell ref="Z230:AC230"/>
    <mergeCell ref="AD230:AH230"/>
    <mergeCell ref="AI230:AU230"/>
    <mergeCell ref="AV230:AY230"/>
    <mergeCell ref="H231:AC231"/>
    <mergeCell ref="AD231:AY231"/>
    <mergeCell ref="H232:L232"/>
    <mergeCell ref="M232:Y232"/>
    <mergeCell ref="Z232:AC232"/>
    <mergeCell ref="AD232:AH232"/>
    <mergeCell ref="AI232:AU232"/>
    <mergeCell ref="AV232:AY232"/>
    <mergeCell ref="H233:L233"/>
    <mergeCell ref="M233:Y233"/>
    <mergeCell ref="Z233:AC233"/>
    <mergeCell ref="AD233:AH233"/>
    <mergeCell ref="AI233:AU233"/>
    <mergeCell ref="AV233:AY233"/>
    <mergeCell ref="H227:L227"/>
    <mergeCell ref="M227:Y227"/>
    <mergeCell ref="Z227:AC227"/>
    <mergeCell ref="AD227:AH227"/>
    <mergeCell ref="AI227:AU227"/>
    <mergeCell ref="AV227:AY227"/>
    <mergeCell ref="H228:L228"/>
    <mergeCell ref="M228:Y228"/>
    <mergeCell ref="Z228:AC228"/>
    <mergeCell ref="AD228:AH228"/>
    <mergeCell ref="AI228:AU228"/>
    <mergeCell ref="AV228:AY228"/>
    <mergeCell ref="H229:L229"/>
    <mergeCell ref="M229:Y229"/>
    <mergeCell ref="Z229:AC229"/>
    <mergeCell ref="AD229:AH229"/>
    <mergeCell ref="AI229:AU229"/>
    <mergeCell ref="AV229:AY229"/>
    <mergeCell ref="H224:L224"/>
    <mergeCell ref="M224:Y224"/>
    <mergeCell ref="Z224:AC224"/>
    <mergeCell ref="AD224:AH224"/>
    <mergeCell ref="AI224:AU224"/>
    <mergeCell ref="AV224:AY224"/>
    <mergeCell ref="H225:L225"/>
    <mergeCell ref="M225:Y225"/>
    <mergeCell ref="Z225:AC225"/>
    <mergeCell ref="AD225:AH225"/>
    <mergeCell ref="AI225:AU225"/>
    <mergeCell ref="AV225:AY225"/>
    <mergeCell ref="H226:L226"/>
    <mergeCell ref="M226:Y226"/>
    <mergeCell ref="Z226:AC226"/>
    <mergeCell ref="AD226:AH226"/>
    <mergeCell ref="AI226:AU226"/>
    <mergeCell ref="AV226:AY226"/>
    <mergeCell ref="H220:AC220"/>
    <mergeCell ref="AD220:AY220"/>
    <mergeCell ref="H221:L221"/>
    <mergeCell ref="M221:Y221"/>
    <mergeCell ref="Z221:AC221"/>
    <mergeCell ref="AD221:AH221"/>
    <mergeCell ref="AI221:AU221"/>
    <mergeCell ref="AV221:AY221"/>
    <mergeCell ref="H222:L222"/>
    <mergeCell ref="M222:Y222"/>
    <mergeCell ref="Z222:AC222"/>
    <mergeCell ref="AD222:AH222"/>
    <mergeCell ref="AI222:AU222"/>
    <mergeCell ref="AV222:AY222"/>
    <mergeCell ref="H223:L223"/>
    <mergeCell ref="M223:Y223"/>
    <mergeCell ref="Z223:AC223"/>
    <mergeCell ref="AD223:AH223"/>
    <mergeCell ref="AI223:AU223"/>
    <mergeCell ref="AV223:AY223"/>
    <mergeCell ref="H217:L217"/>
    <mergeCell ref="M217:Y217"/>
    <mergeCell ref="Z217:AC217"/>
    <mergeCell ref="AD217:AH217"/>
    <mergeCell ref="AI217:AU217"/>
    <mergeCell ref="AV217:AY217"/>
    <mergeCell ref="H218:L218"/>
    <mergeCell ref="M218:Y218"/>
    <mergeCell ref="Z218:AC218"/>
    <mergeCell ref="AD218:AH218"/>
    <mergeCell ref="AI218:AU218"/>
    <mergeCell ref="AV218:AY218"/>
    <mergeCell ref="H219:L219"/>
    <mergeCell ref="M219:Y219"/>
    <mergeCell ref="Z219:AC219"/>
    <mergeCell ref="AD219:AH219"/>
    <mergeCell ref="AI219:AU219"/>
    <mergeCell ref="AV219:AY219"/>
    <mergeCell ref="H214:L214"/>
    <mergeCell ref="M214:Y214"/>
    <mergeCell ref="Z214:AC214"/>
    <mergeCell ref="AD214:AH214"/>
    <mergeCell ref="AI214:AU214"/>
    <mergeCell ref="AV214:AY214"/>
    <mergeCell ref="H215:L215"/>
    <mergeCell ref="M215:Y215"/>
    <mergeCell ref="Z215:AC215"/>
    <mergeCell ref="AD215:AH215"/>
    <mergeCell ref="AI215:AU215"/>
    <mergeCell ref="AV215:AY215"/>
    <mergeCell ref="H216:L216"/>
    <mergeCell ref="M216:Y216"/>
    <mergeCell ref="Z216:AC216"/>
    <mergeCell ref="AD216:AH216"/>
    <mergeCell ref="AI216:AU216"/>
    <mergeCell ref="AV216:AY216"/>
    <mergeCell ref="H211:L211"/>
    <mergeCell ref="M211:Y211"/>
    <mergeCell ref="Z211:AC211"/>
    <mergeCell ref="AD211:AH211"/>
    <mergeCell ref="AI211:AU211"/>
    <mergeCell ref="AV211:AY211"/>
    <mergeCell ref="H212:L212"/>
    <mergeCell ref="M212:Y212"/>
    <mergeCell ref="Z212:AC212"/>
    <mergeCell ref="AD212:AH212"/>
    <mergeCell ref="AI212:AU212"/>
    <mergeCell ref="AV212:AY212"/>
    <mergeCell ref="H213:L213"/>
    <mergeCell ref="M213:Y213"/>
    <mergeCell ref="Z213:AC213"/>
    <mergeCell ref="AD213:AH213"/>
    <mergeCell ref="AI213:AU213"/>
    <mergeCell ref="AV213:AY213"/>
    <mergeCell ref="H207:L207"/>
    <mergeCell ref="M207:Y207"/>
    <mergeCell ref="Z207:AC207"/>
    <mergeCell ref="AD207:AH207"/>
    <mergeCell ref="AI207:AU207"/>
    <mergeCell ref="AV207:AY207"/>
    <mergeCell ref="H208:L208"/>
    <mergeCell ref="M208:Y208"/>
    <mergeCell ref="Z208:AC208"/>
    <mergeCell ref="AD208:AH208"/>
    <mergeCell ref="AI208:AU208"/>
    <mergeCell ref="AV208:AY208"/>
    <mergeCell ref="H209:AC209"/>
    <mergeCell ref="AD209:AY209"/>
    <mergeCell ref="H210:L210"/>
    <mergeCell ref="M210:Y210"/>
    <mergeCell ref="Z210:AC210"/>
    <mergeCell ref="AD210:AH210"/>
    <mergeCell ref="AI210:AU210"/>
    <mergeCell ref="AV210:AY210"/>
    <mergeCell ref="H204:L204"/>
    <mergeCell ref="M204:Y204"/>
    <mergeCell ref="Z204:AC204"/>
    <mergeCell ref="AD204:AH204"/>
    <mergeCell ref="AI204:AU204"/>
    <mergeCell ref="AV204:AY204"/>
    <mergeCell ref="H205:L205"/>
    <mergeCell ref="M205:Y205"/>
    <mergeCell ref="Z205:AC205"/>
    <mergeCell ref="AD205:AH205"/>
    <mergeCell ref="AI205:AU205"/>
    <mergeCell ref="AV205:AY205"/>
    <mergeCell ref="H206:L206"/>
    <mergeCell ref="M206:Y206"/>
    <mergeCell ref="Z206:AC206"/>
    <mergeCell ref="AD206:AH206"/>
    <mergeCell ref="AI206:AU206"/>
    <mergeCell ref="AV206:AY206"/>
    <mergeCell ref="H201:L201"/>
    <mergeCell ref="M201:Y201"/>
    <mergeCell ref="Z201:AC201"/>
    <mergeCell ref="AD201:AH201"/>
    <mergeCell ref="AI201:AU201"/>
    <mergeCell ref="AV201:AY201"/>
    <mergeCell ref="H202:L202"/>
    <mergeCell ref="M202:Y202"/>
    <mergeCell ref="Z202:AC202"/>
    <mergeCell ref="AD202:AH202"/>
    <mergeCell ref="AI202:AU202"/>
    <mergeCell ref="AV202:AY202"/>
    <mergeCell ref="H203:L203"/>
    <mergeCell ref="M203:Y203"/>
    <mergeCell ref="Z203:AC203"/>
    <mergeCell ref="AD203:AH203"/>
    <mergeCell ref="AI203:AU203"/>
    <mergeCell ref="AV203:AY203"/>
    <mergeCell ref="B193:G195"/>
    <mergeCell ref="B197:G197"/>
    <mergeCell ref="H197:AY197"/>
    <mergeCell ref="B198:G241"/>
    <mergeCell ref="H198:AC198"/>
    <mergeCell ref="AD198:AY198"/>
    <mergeCell ref="H199:L199"/>
    <mergeCell ref="M199:Y199"/>
    <mergeCell ref="Z199:AC199"/>
    <mergeCell ref="AD199:AH199"/>
    <mergeCell ref="Y181:AY181"/>
    <mergeCell ref="D182:L182"/>
    <mergeCell ref="AI199:AU199"/>
    <mergeCell ref="AV199:AY199"/>
    <mergeCell ref="H200:L200"/>
    <mergeCell ref="M200:Y200"/>
    <mergeCell ref="Z200:AC200"/>
    <mergeCell ref="AD200:AH200"/>
    <mergeCell ref="AI200:AU200"/>
    <mergeCell ref="AV200:AY200"/>
    <mergeCell ref="S187:X187"/>
    <mergeCell ref="Y187:AY187"/>
    <mergeCell ref="D184:L184"/>
    <mergeCell ref="M184:R184"/>
    <mergeCell ref="S184:X184"/>
    <mergeCell ref="Y184:AY184"/>
    <mergeCell ref="D185:L185"/>
    <mergeCell ref="M185:R185"/>
    <mergeCell ref="S185:X185"/>
    <mergeCell ref="Y185:AY185"/>
    <mergeCell ref="D189:L189"/>
    <mergeCell ref="M189:R189"/>
    <mergeCell ref="S189:X189"/>
    <mergeCell ref="Y189:AY189"/>
    <mergeCell ref="D186:L186"/>
    <mergeCell ref="M186:R186"/>
    <mergeCell ref="S186:X186"/>
    <mergeCell ref="Y186:AY186"/>
    <mergeCell ref="D187:L187"/>
    <mergeCell ref="M187:R187"/>
    <mergeCell ref="B192:G192"/>
    <mergeCell ref="H192:AY192"/>
    <mergeCell ref="B181:C189"/>
    <mergeCell ref="D181:L181"/>
    <mergeCell ref="M181:R181"/>
    <mergeCell ref="S181:X181"/>
    <mergeCell ref="D188:L188"/>
    <mergeCell ref="M188:R188"/>
    <mergeCell ref="S188:X188"/>
    <mergeCell ref="Y188:AY188"/>
    <mergeCell ref="M182:R182"/>
    <mergeCell ref="S182:X182"/>
    <mergeCell ref="Y182:AY182"/>
    <mergeCell ref="D183:L183"/>
    <mergeCell ref="M183:R183"/>
    <mergeCell ref="S183:X183"/>
    <mergeCell ref="Y183:AY183"/>
    <mergeCell ref="AS176:AY176"/>
    <mergeCell ref="J177:P177"/>
    <mergeCell ref="Q177:W177"/>
    <mergeCell ref="X177:AD177"/>
    <mergeCell ref="AE177:AK177"/>
    <mergeCell ref="AL177:AR177"/>
    <mergeCell ref="AS177:AY177"/>
    <mergeCell ref="H179:P179"/>
    <mergeCell ref="Q179:W179"/>
    <mergeCell ref="X179:AD179"/>
    <mergeCell ref="AE179:AK179"/>
    <mergeCell ref="AL179:AR179"/>
    <mergeCell ref="B174:G180"/>
    <mergeCell ref="Q180:W180"/>
    <mergeCell ref="X180:AD180"/>
    <mergeCell ref="AE180:AK180"/>
    <mergeCell ref="AL180:AR180"/>
    <mergeCell ref="AS180:AY180"/>
    <mergeCell ref="Q178:W178"/>
    <mergeCell ref="X178:AD178"/>
    <mergeCell ref="AE178:AK178"/>
    <mergeCell ref="AL178:AR178"/>
    <mergeCell ref="AS178:AY178"/>
    <mergeCell ref="J178:P178"/>
    <mergeCell ref="AS179:AY179"/>
    <mergeCell ref="H180:P180"/>
    <mergeCell ref="H174:P174"/>
    <mergeCell ref="Q174:W174"/>
    <mergeCell ref="X174:AD174"/>
    <mergeCell ref="AE174:AK174"/>
    <mergeCell ref="AL174:AR174"/>
    <mergeCell ref="X176:AD176"/>
    <mergeCell ref="AE176:AK176"/>
    <mergeCell ref="AL176:AR176"/>
    <mergeCell ref="AS174:AY174"/>
    <mergeCell ref="H175:I178"/>
    <mergeCell ref="J175:P175"/>
    <mergeCell ref="Q175:W175"/>
    <mergeCell ref="X175:AD175"/>
    <mergeCell ref="AE175:AK175"/>
    <mergeCell ref="AL175:AR175"/>
    <mergeCell ref="AS175:AY175"/>
    <mergeCell ref="J176:P176"/>
    <mergeCell ref="Q176:W176"/>
    <mergeCell ref="AK167:AQ167"/>
    <mergeCell ref="AR167:AY167"/>
    <mergeCell ref="B168:G168"/>
    <mergeCell ref="H168:Y168"/>
    <mergeCell ref="Z168:AE168"/>
    <mergeCell ref="AF168:AQ168"/>
    <mergeCell ref="AR168:AY168"/>
    <mergeCell ref="B169:G169"/>
    <mergeCell ref="H169:Y169"/>
    <mergeCell ref="Z169:AE169"/>
    <mergeCell ref="AF169:AQ169"/>
    <mergeCell ref="AR169:AY169"/>
    <mergeCell ref="B170:G170"/>
    <mergeCell ref="H170:Y170"/>
    <mergeCell ref="Z170:AE170"/>
    <mergeCell ref="AF170:AY170"/>
    <mergeCell ref="B171:G172"/>
    <mergeCell ref="H171:Y172"/>
    <mergeCell ref="Z171:AE172"/>
    <mergeCell ref="AF171:AY172"/>
    <mergeCell ref="B173:G173"/>
    <mergeCell ref="H173:AY173"/>
    <mergeCell ref="B164:H164"/>
    <mergeCell ref="I164:Y164"/>
    <mergeCell ref="B165:H165"/>
    <mergeCell ref="I165:M165"/>
    <mergeCell ref="N165:T165"/>
    <mergeCell ref="U165:Y165"/>
    <mergeCell ref="B166:H166"/>
    <mergeCell ref="I166:M166"/>
    <mergeCell ref="N166:T166"/>
    <mergeCell ref="U166:Y166"/>
    <mergeCell ref="Z166:AF166"/>
    <mergeCell ref="AG166:AK166"/>
    <mergeCell ref="AL166:AR166"/>
    <mergeCell ref="AS166:AW166"/>
    <mergeCell ref="Z165:AF165"/>
    <mergeCell ref="AG165:AK165"/>
    <mergeCell ref="AL165:AR165"/>
    <mergeCell ref="AS165:AW165"/>
    <mergeCell ref="B159:C159"/>
    <mergeCell ref="D159:M159"/>
    <mergeCell ref="N159:AK159"/>
    <mergeCell ref="AL159:AQ159"/>
    <mergeCell ref="AR159:AU159"/>
    <mergeCell ref="AV159:AX159"/>
    <mergeCell ref="B160:C160"/>
    <mergeCell ref="D160:M160"/>
    <mergeCell ref="N160:AK160"/>
    <mergeCell ref="AL160:AQ160"/>
    <mergeCell ref="AR160:AU160"/>
    <mergeCell ref="AV160:AX160"/>
    <mergeCell ref="B161:C161"/>
    <mergeCell ref="D161:M161"/>
    <mergeCell ref="N161:AK161"/>
    <mergeCell ref="AL161:AQ161"/>
    <mergeCell ref="AR161:AU161"/>
    <mergeCell ref="AV161:AX161"/>
    <mergeCell ref="B156:C156"/>
    <mergeCell ref="D156:M156"/>
    <mergeCell ref="N156:AK156"/>
    <mergeCell ref="AL156:AQ156"/>
    <mergeCell ref="AR156:AU156"/>
    <mergeCell ref="AV156:AX156"/>
    <mergeCell ref="B157:C157"/>
    <mergeCell ref="D157:M157"/>
    <mergeCell ref="N157:AK157"/>
    <mergeCell ref="AL157:AQ157"/>
    <mergeCell ref="AR157:AU157"/>
    <mergeCell ref="AV157:AX157"/>
    <mergeCell ref="B158:C158"/>
    <mergeCell ref="D158:M158"/>
    <mergeCell ref="N158:AK158"/>
    <mergeCell ref="AL158:AQ158"/>
    <mergeCell ref="AR158:AU158"/>
    <mergeCell ref="AV158:AX158"/>
    <mergeCell ref="B153:C153"/>
    <mergeCell ref="D153:M153"/>
    <mergeCell ref="N153:AK153"/>
    <mergeCell ref="AL153:AQ153"/>
    <mergeCell ref="AR153:AU153"/>
    <mergeCell ref="AV153:AX153"/>
    <mergeCell ref="B154:C154"/>
    <mergeCell ref="D154:M154"/>
    <mergeCell ref="N154:AK154"/>
    <mergeCell ref="AL154:AQ154"/>
    <mergeCell ref="AR154:AU154"/>
    <mergeCell ref="AV154:AX154"/>
    <mergeCell ref="B155:C155"/>
    <mergeCell ref="D155:M155"/>
    <mergeCell ref="N155:AK155"/>
    <mergeCell ref="AL155:AQ155"/>
    <mergeCell ref="AR155:AU155"/>
    <mergeCell ref="AV155:AX155"/>
    <mergeCell ref="H146:L146"/>
    <mergeCell ref="M146:Y146"/>
    <mergeCell ref="Z146:AC146"/>
    <mergeCell ref="AD146:AH146"/>
    <mergeCell ref="AI146:AU146"/>
    <mergeCell ref="AV146:AY146"/>
    <mergeCell ref="G148:AX148"/>
    <mergeCell ref="B151:C151"/>
    <mergeCell ref="D151:M151"/>
    <mergeCell ref="N151:AK151"/>
    <mergeCell ref="AL151:AQ151"/>
    <mergeCell ref="AR151:AU151"/>
    <mergeCell ref="AV151:AX151"/>
    <mergeCell ref="B152:C152"/>
    <mergeCell ref="D152:M152"/>
    <mergeCell ref="N152:AK152"/>
    <mergeCell ref="AL152:AQ152"/>
    <mergeCell ref="AR152:AU152"/>
    <mergeCell ref="AV152:AX152"/>
    <mergeCell ref="H143:L143"/>
    <mergeCell ref="M143:Y143"/>
    <mergeCell ref="Z143:AC143"/>
    <mergeCell ref="AD143:AH143"/>
    <mergeCell ref="AI143:AU143"/>
    <mergeCell ref="AV143:AY143"/>
    <mergeCell ref="H144:L144"/>
    <mergeCell ref="M144:Y144"/>
    <mergeCell ref="Z144:AC144"/>
    <mergeCell ref="AD144:AH144"/>
    <mergeCell ref="AI144:AU144"/>
    <mergeCell ref="AV144:AY144"/>
    <mergeCell ref="H145:L145"/>
    <mergeCell ref="M145:Y145"/>
    <mergeCell ref="Z145:AC145"/>
    <mergeCell ref="AD145:AH145"/>
    <mergeCell ref="AI145:AU145"/>
    <mergeCell ref="AV145:AY145"/>
    <mergeCell ref="H140:L140"/>
    <mergeCell ref="M140:Y140"/>
    <mergeCell ref="Z140:AC140"/>
    <mergeCell ref="AD140:AH140"/>
    <mergeCell ref="AI140:AU140"/>
    <mergeCell ref="AV140:AY140"/>
    <mergeCell ref="H141:L141"/>
    <mergeCell ref="M141:Y141"/>
    <mergeCell ref="Z141:AC141"/>
    <mergeCell ref="AD141:AH141"/>
    <mergeCell ref="AI141:AU141"/>
    <mergeCell ref="AV141:AY141"/>
    <mergeCell ref="H142:L142"/>
    <mergeCell ref="M142:Y142"/>
    <mergeCell ref="Z142:AC142"/>
    <mergeCell ref="AD142:AH142"/>
    <mergeCell ref="AI142:AU142"/>
    <mergeCell ref="AV142:AY142"/>
    <mergeCell ref="H136:AC136"/>
    <mergeCell ref="AD136:AY136"/>
    <mergeCell ref="H137:L137"/>
    <mergeCell ref="M137:Y137"/>
    <mergeCell ref="Z137:AC137"/>
    <mergeCell ref="AD137:AH137"/>
    <mergeCell ref="AI137:AU137"/>
    <mergeCell ref="AV137:AY137"/>
    <mergeCell ref="H138:L138"/>
    <mergeCell ref="M138:Y138"/>
    <mergeCell ref="Z138:AC138"/>
    <mergeCell ref="AD138:AH138"/>
    <mergeCell ref="AI138:AU138"/>
    <mergeCell ref="AV138:AY138"/>
    <mergeCell ref="H139:L139"/>
    <mergeCell ref="M139:Y139"/>
    <mergeCell ref="Z139:AC139"/>
    <mergeCell ref="AD139:AH139"/>
    <mergeCell ref="AI139:AU139"/>
    <mergeCell ref="AV139:AY139"/>
    <mergeCell ref="H133:L133"/>
    <mergeCell ref="M133:Y133"/>
    <mergeCell ref="Z133:AC133"/>
    <mergeCell ref="AD133:AH133"/>
    <mergeCell ref="AI133:AU133"/>
    <mergeCell ref="AV133:AY133"/>
    <mergeCell ref="H134:L134"/>
    <mergeCell ref="M134:Y134"/>
    <mergeCell ref="Z134:AC134"/>
    <mergeCell ref="AD134:AH134"/>
    <mergeCell ref="AI134:AU134"/>
    <mergeCell ref="AV134:AY134"/>
    <mergeCell ref="H135:L135"/>
    <mergeCell ref="M135:Y135"/>
    <mergeCell ref="Z135:AC135"/>
    <mergeCell ref="AD135:AH135"/>
    <mergeCell ref="AI135:AU135"/>
    <mergeCell ref="AV135:AY135"/>
    <mergeCell ref="H130:L130"/>
    <mergeCell ref="M130:Y130"/>
    <mergeCell ref="Z130:AC130"/>
    <mergeCell ref="AD130:AH130"/>
    <mergeCell ref="AI130:AU130"/>
    <mergeCell ref="AV130:AY130"/>
    <mergeCell ref="H131:L131"/>
    <mergeCell ref="M131:Y131"/>
    <mergeCell ref="Z131:AC131"/>
    <mergeCell ref="AD131:AH131"/>
    <mergeCell ref="AI131:AU131"/>
    <mergeCell ref="AV131:AY131"/>
    <mergeCell ref="H132:L132"/>
    <mergeCell ref="M132:Y132"/>
    <mergeCell ref="Z132:AC132"/>
    <mergeCell ref="AD132:AH132"/>
    <mergeCell ref="AI132:AU132"/>
    <mergeCell ref="AV132:AY132"/>
    <mergeCell ref="H127:L127"/>
    <mergeCell ref="M127:Y127"/>
    <mergeCell ref="Z127:AC127"/>
    <mergeCell ref="AD127:AH127"/>
    <mergeCell ref="AI127:AU127"/>
    <mergeCell ref="AV127:AY127"/>
    <mergeCell ref="H128:L128"/>
    <mergeCell ref="M128:Y128"/>
    <mergeCell ref="Z128:AC128"/>
    <mergeCell ref="AD128:AH128"/>
    <mergeCell ref="AI128:AU128"/>
    <mergeCell ref="AV128:AY128"/>
    <mergeCell ref="H129:L129"/>
    <mergeCell ref="M129:Y129"/>
    <mergeCell ref="Z129:AC129"/>
    <mergeCell ref="AD129:AH129"/>
    <mergeCell ref="AI129:AU129"/>
    <mergeCell ref="AV129:AY129"/>
    <mergeCell ref="H123:L123"/>
    <mergeCell ref="M123:Y123"/>
    <mergeCell ref="Z123:AC123"/>
    <mergeCell ref="AD123:AH123"/>
    <mergeCell ref="AI123:AU123"/>
    <mergeCell ref="AV123:AY123"/>
    <mergeCell ref="H124:L124"/>
    <mergeCell ref="M124:Y124"/>
    <mergeCell ref="Z124:AC124"/>
    <mergeCell ref="AD124:AH124"/>
    <mergeCell ref="AI124:AU124"/>
    <mergeCell ref="AV124:AY124"/>
    <mergeCell ref="H125:AC125"/>
    <mergeCell ref="AD125:AY125"/>
    <mergeCell ref="H126:L126"/>
    <mergeCell ref="M126:Y126"/>
    <mergeCell ref="Z126:AC126"/>
    <mergeCell ref="AD126:AH126"/>
    <mergeCell ref="AI126:AU126"/>
    <mergeCell ref="AV126:AY126"/>
    <mergeCell ref="H120:L120"/>
    <mergeCell ref="M120:Y120"/>
    <mergeCell ref="Z120:AC120"/>
    <mergeCell ref="AD120:AH120"/>
    <mergeCell ref="AI120:AU120"/>
    <mergeCell ref="AV120:AY120"/>
    <mergeCell ref="H121:L121"/>
    <mergeCell ref="M121:Y121"/>
    <mergeCell ref="Z121:AC121"/>
    <mergeCell ref="AD121:AH121"/>
    <mergeCell ref="AI121:AU121"/>
    <mergeCell ref="AV121:AY121"/>
    <mergeCell ref="H122:L122"/>
    <mergeCell ref="M122:Y122"/>
    <mergeCell ref="Z122:AC122"/>
    <mergeCell ref="AD122:AH122"/>
    <mergeCell ref="AI122:AU122"/>
    <mergeCell ref="AV122:AY122"/>
    <mergeCell ref="H117:L117"/>
    <mergeCell ref="M117:Y117"/>
    <mergeCell ref="Z117:AC117"/>
    <mergeCell ref="AD117:AH117"/>
    <mergeCell ref="AI117:AU117"/>
    <mergeCell ref="AV117:AY117"/>
    <mergeCell ref="H118:L118"/>
    <mergeCell ref="M118:Y118"/>
    <mergeCell ref="Z118:AC118"/>
    <mergeCell ref="AD118:AH118"/>
    <mergeCell ref="AI118:AU118"/>
    <mergeCell ref="AV118:AY118"/>
    <mergeCell ref="H119:L119"/>
    <mergeCell ref="M119:Y119"/>
    <mergeCell ref="Z119:AC119"/>
    <mergeCell ref="AD119:AH119"/>
    <mergeCell ref="AI119:AU119"/>
    <mergeCell ref="AV119:AY119"/>
    <mergeCell ref="H113:L113"/>
    <mergeCell ref="M113:Y113"/>
    <mergeCell ref="Z113:AC113"/>
    <mergeCell ref="AD113:AH113"/>
    <mergeCell ref="AI113:AU113"/>
    <mergeCell ref="AV113:AY113"/>
    <mergeCell ref="H114:AC114"/>
    <mergeCell ref="AD114:AY114"/>
    <mergeCell ref="H115:L115"/>
    <mergeCell ref="M115:Y115"/>
    <mergeCell ref="Z115:AC115"/>
    <mergeCell ref="AD115:AH115"/>
    <mergeCell ref="AI115:AU115"/>
    <mergeCell ref="AV115:AY115"/>
    <mergeCell ref="H116:L116"/>
    <mergeCell ref="M116:Y116"/>
    <mergeCell ref="Z116:AC116"/>
    <mergeCell ref="AD116:AH116"/>
    <mergeCell ref="AI116:AU116"/>
    <mergeCell ref="AV116:AY116"/>
    <mergeCell ref="H110:L110"/>
    <mergeCell ref="M110:Y110"/>
    <mergeCell ref="Z110:AC110"/>
    <mergeCell ref="AD110:AH110"/>
    <mergeCell ref="AI110:AU110"/>
    <mergeCell ref="AV110:AY110"/>
    <mergeCell ref="H111:L111"/>
    <mergeCell ref="M111:Y111"/>
    <mergeCell ref="Z111:AC111"/>
    <mergeCell ref="AD111:AH111"/>
    <mergeCell ref="AI111:AU111"/>
    <mergeCell ref="AV111:AY111"/>
    <mergeCell ref="H112:L112"/>
    <mergeCell ref="M112:Y112"/>
    <mergeCell ref="Z112:AC112"/>
    <mergeCell ref="AD112:AH112"/>
    <mergeCell ref="AI112:AU112"/>
    <mergeCell ref="AV112:AY112"/>
    <mergeCell ref="H107:L107"/>
    <mergeCell ref="M107:Y107"/>
    <mergeCell ref="Z107:AC107"/>
    <mergeCell ref="AD107:AH107"/>
    <mergeCell ref="AI107:AU107"/>
    <mergeCell ref="AV107:AY107"/>
    <mergeCell ref="H108:L108"/>
    <mergeCell ref="M108:Y108"/>
    <mergeCell ref="Z108:AC108"/>
    <mergeCell ref="AD108:AH108"/>
    <mergeCell ref="AI108:AU108"/>
    <mergeCell ref="AV108:AY108"/>
    <mergeCell ref="H109:L109"/>
    <mergeCell ref="M109:Y109"/>
    <mergeCell ref="Z109:AC109"/>
    <mergeCell ref="AD109:AH109"/>
    <mergeCell ref="AI109:AU109"/>
    <mergeCell ref="AV109:AY109"/>
    <mergeCell ref="B98:G100"/>
    <mergeCell ref="B102:G102"/>
    <mergeCell ref="H102:AY102"/>
    <mergeCell ref="B103:G146"/>
    <mergeCell ref="H103:AC103"/>
    <mergeCell ref="AD103:AY103"/>
    <mergeCell ref="H104:L104"/>
    <mergeCell ref="M104:Y104"/>
    <mergeCell ref="Z104:AC104"/>
    <mergeCell ref="AD104:AH104"/>
    <mergeCell ref="H105:L105"/>
    <mergeCell ref="M105:Y105"/>
    <mergeCell ref="Z105:AC105"/>
    <mergeCell ref="AD105:AH105"/>
    <mergeCell ref="AI105:AU105"/>
    <mergeCell ref="AV105:AY105"/>
    <mergeCell ref="Y86:AY86"/>
    <mergeCell ref="D87:L87"/>
    <mergeCell ref="H106:L106"/>
    <mergeCell ref="M106:Y106"/>
    <mergeCell ref="Z106:AC106"/>
    <mergeCell ref="AD106:AH106"/>
    <mergeCell ref="AI106:AU106"/>
    <mergeCell ref="AV106:AY106"/>
    <mergeCell ref="AI104:AU104"/>
    <mergeCell ref="AV104:AY104"/>
    <mergeCell ref="S92:X92"/>
    <mergeCell ref="Y92:AY92"/>
    <mergeCell ref="D89:L89"/>
    <mergeCell ref="M89:R89"/>
    <mergeCell ref="S89:X89"/>
    <mergeCell ref="Y89:AY89"/>
    <mergeCell ref="D90:L90"/>
    <mergeCell ref="M90:R90"/>
    <mergeCell ref="S90:X90"/>
    <mergeCell ref="Y90:AY90"/>
    <mergeCell ref="D94:L94"/>
    <mergeCell ref="M94:R94"/>
    <mergeCell ref="S94:X94"/>
    <mergeCell ref="Y94:AY94"/>
    <mergeCell ref="D91:L91"/>
    <mergeCell ref="M91:R91"/>
    <mergeCell ref="S91:X91"/>
    <mergeCell ref="Y91:AY91"/>
    <mergeCell ref="D92:L92"/>
    <mergeCell ref="M92:R92"/>
    <mergeCell ref="B97:G97"/>
    <mergeCell ref="H97:AY97"/>
    <mergeCell ref="B86:C94"/>
    <mergeCell ref="D86:L86"/>
    <mergeCell ref="M86:R86"/>
    <mergeCell ref="S86:X86"/>
    <mergeCell ref="D93:L93"/>
    <mergeCell ref="M93:R93"/>
    <mergeCell ref="S93:X93"/>
    <mergeCell ref="Y93:AY93"/>
    <mergeCell ref="M87:R87"/>
    <mergeCell ref="S87:X87"/>
    <mergeCell ref="Y87:AY87"/>
    <mergeCell ref="D88:L88"/>
    <mergeCell ref="M88:R88"/>
    <mergeCell ref="S88:X88"/>
    <mergeCell ref="Y88:AY88"/>
    <mergeCell ref="AS81:AY81"/>
    <mergeCell ref="J82:P82"/>
    <mergeCell ref="Q82:W82"/>
    <mergeCell ref="X82:AD82"/>
    <mergeCell ref="AE82:AK82"/>
    <mergeCell ref="AL82:AR82"/>
    <mergeCell ref="AS82:AY82"/>
    <mergeCell ref="H84:P84"/>
    <mergeCell ref="Q84:W84"/>
    <mergeCell ref="X84:AD84"/>
    <mergeCell ref="AE84:AK84"/>
    <mergeCell ref="AL84:AR84"/>
    <mergeCell ref="B79:G85"/>
    <mergeCell ref="Q85:W85"/>
    <mergeCell ref="X85:AD85"/>
    <mergeCell ref="AE85:AK85"/>
    <mergeCell ref="AL85:AR85"/>
    <mergeCell ref="AS85:AY85"/>
    <mergeCell ref="Q83:W83"/>
    <mergeCell ref="X83:AD83"/>
    <mergeCell ref="AE83:AK83"/>
    <mergeCell ref="AL83:AR83"/>
    <mergeCell ref="AS83:AY83"/>
    <mergeCell ref="J83:P83"/>
    <mergeCell ref="AS84:AY84"/>
    <mergeCell ref="H85:P85"/>
    <mergeCell ref="H79:P79"/>
    <mergeCell ref="Q79:W79"/>
    <mergeCell ref="X79:AD79"/>
    <mergeCell ref="AE79:AK79"/>
    <mergeCell ref="AL79:AR79"/>
    <mergeCell ref="X81:AD81"/>
    <mergeCell ref="AE81:AK81"/>
    <mergeCell ref="AL81:AR81"/>
    <mergeCell ref="AS79:AY79"/>
    <mergeCell ref="H80:I83"/>
    <mergeCell ref="J80:P80"/>
    <mergeCell ref="Q80:W80"/>
    <mergeCell ref="X80:AD80"/>
    <mergeCell ref="AE80:AK80"/>
    <mergeCell ref="AL80:AR80"/>
    <mergeCell ref="AS80:AY80"/>
    <mergeCell ref="J81:P81"/>
    <mergeCell ref="Q81:W81"/>
    <mergeCell ref="AK72:AQ72"/>
    <mergeCell ref="AR72:AY72"/>
    <mergeCell ref="B73:G73"/>
    <mergeCell ref="H73:Y73"/>
    <mergeCell ref="Z73:AE73"/>
    <mergeCell ref="AF73:AQ73"/>
    <mergeCell ref="AR73:AY73"/>
    <mergeCell ref="B74:G74"/>
    <mergeCell ref="H74:Y74"/>
    <mergeCell ref="Z74:AE74"/>
    <mergeCell ref="AF74:AQ74"/>
    <mergeCell ref="AR74:AY74"/>
    <mergeCell ref="B75:G75"/>
    <mergeCell ref="H75:Y75"/>
    <mergeCell ref="Z75:AE75"/>
    <mergeCell ref="AF75:AY75"/>
    <mergeCell ref="B76:G77"/>
    <mergeCell ref="H76:Y77"/>
    <mergeCell ref="Z76:AE77"/>
    <mergeCell ref="AF76:AY77"/>
    <mergeCell ref="B78:G78"/>
    <mergeCell ref="H78:AY78"/>
    <mergeCell ref="D56:G56"/>
    <mergeCell ref="H56:AG56"/>
    <mergeCell ref="D57:G57"/>
    <mergeCell ref="H57:U57"/>
    <mergeCell ref="V57:AG57"/>
    <mergeCell ref="D58:G58"/>
    <mergeCell ref="H58:AG58"/>
    <mergeCell ref="B59:C59"/>
    <mergeCell ref="D59:AY59"/>
    <mergeCell ref="D60:AY60"/>
    <mergeCell ref="D61:AY61"/>
    <mergeCell ref="D62:AY62"/>
    <mergeCell ref="B63:AY63"/>
    <mergeCell ref="B68:AY68"/>
    <mergeCell ref="B69:AY69"/>
    <mergeCell ref="M70:AA70"/>
    <mergeCell ref="AL70:AY70"/>
    <mergeCell ref="B64:F64"/>
    <mergeCell ref="G64:AY64"/>
    <mergeCell ref="B65:AY65"/>
    <mergeCell ref="B66:F66"/>
    <mergeCell ref="G66:AY66"/>
    <mergeCell ref="B67:AY67"/>
    <mergeCell ref="B48:C52"/>
    <mergeCell ref="D48:G48"/>
    <mergeCell ref="H48:AG48"/>
    <mergeCell ref="AH48:AY52"/>
    <mergeCell ref="D49:G49"/>
    <mergeCell ref="H49:AG49"/>
    <mergeCell ref="D50:G50"/>
    <mergeCell ref="H50:AG50"/>
    <mergeCell ref="D51:G51"/>
    <mergeCell ref="H51:AG51"/>
    <mergeCell ref="D52:G52"/>
    <mergeCell ref="H52:AG52"/>
    <mergeCell ref="M28:R28"/>
    <mergeCell ref="S28:X28"/>
    <mergeCell ref="Y28:AY28"/>
    <mergeCell ref="D29:L29"/>
    <mergeCell ref="B53:C58"/>
    <mergeCell ref="D53:G53"/>
    <mergeCell ref="H53:AG53"/>
    <mergeCell ref="AH53:AY58"/>
    <mergeCell ref="D54:G54"/>
    <mergeCell ref="H54:AG54"/>
    <mergeCell ref="D55:G55"/>
    <mergeCell ref="H55:AG55"/>
    <mergeCell ref="D33:L33"/>
    <mergeCell ref="M33:R33"/>
    <mergeCell ref="S33:X33"/>
    <mergeCell ref="Y33:AY33"/>
    <mergeCell ref="D41:AY41"/>
    <mergeCell ref="D42:AY42"/>
    <mergeCell ref="B43:AY43"/>
    <mergeCell ref="D44:G44"/>
    <mergeCell ref="B25:G25"/>
    <mergeCell ref="H25:Y25"/>
    <mergeCell ref="Z25:AB25"/>
    <mergeCell ref="AC25:AY25"/>
    <mergeCell ref="D34:L34"/>
    <mergeCell ref="M34:R34"/>
    <mergeCell ref="S34:X34"/>
    <mergeCell ref="Y34:AY34"/>
    <mergeCell ref="B37:C40"/>
    <mergeCell ref="D37:AY37"/>
    <mergeCell ref="D38:AY38"/>
    <mergeCell ref="D39:AY39"/>
    <mergeCell ref="D40:AY40"/>
    <mergeCell ref="B26:C34"/>
    <mergeCell ref="S30:X30"/>
    <mergeCell ref="Y30:AY30"/>
    <mergeCell ref="D31:L31"/>
    <mergeCell ref="M31:R31"/>
    <mergeCell ref="S31:X31"/>
    <mergeCell ref="Y31:AY31"/>
    <mergeCell ref="H44:AG44"/>
    <mergeCell ref="AH44:AY44"/>
    <mergeCell ref="B45:C47"/>
    <mergeCell ref="D45:G45"/>
    <mergeCell ref="H45:AG45"/>
    <mergeCell ref="AH45:AY47"/>
    <mergeCell ref="D46:G46"/>
    <mergeCell ref="H46:AG46"/>
    <mergeCell ref="D47:G47"/>
    <mergeCell ref="H47:AG47"/>
    <mergeCell ref="D26:L26"/>
    <mergeCell ref="M26:R26"/>
    <mergeCell ref="S26:X26"/>
    <mergeCell ref="Y26:AY26"/>
    <mergeCell ref="D27:L27"/>
    <mergeCell ref="M27:R27"/>
    <mergeCell ref="S27:X27"/>
    <mergeCell ref="Y27:AY27"/>
    <mergeCell ref="M29:R29"/>
    <mergeCell ref="S29:X29"/>
    <mergeCell ref="Y29:AY29"/>
    <mergeCell ref="D28:L28"/>
    <mergeCell ref="D30:L30"/>
    <mergeCell ref="M30:R30"/>
    <mergeCell ref="D32:L32"/>
    <mergeCell ref="M32:R32"/>
    <mergeCell ref="S32:X32"/>
    <mergeCell ref="Y32:AY32"/>
    <mergeCell ref="Z19:AB19"/>
    <mergeCell ref="AC19:AE19"/>
    <mergeCell ref="AF19:AJ19"/>
    <mergeCell ref="AK19:AO19"/>
    <mergeCell ref="AC21:AE21"/>
    <mergeCell ref="B19:G21"/>
    <mergeCell ref="AP19:AT19"/>
    <mergeCell ref="AU19:AY19"/>
    <mergeCell ref="H20:Y21"/>
    <mergeCell ref="Z20:AB20"/>
    <mergeCell ref="AC20:AE20"/>
    <mergeCell ref="AF20:AJ20"/>
    <mergeCell ref="B22:G24"/>
    <mergeCell ref="H22:Y22"/>
    <mergeCell ref="Z22:AB22"/>
    <mergeCell ref="AC22:AE22"/>
    <mergeCell ref="AF22:AJ22"/>
    <mergeCell ref="AK22:AO22"/>
    <mergeCell ref="H23:Y24"/>
    <mergeCell ref="Z23:AB24"/>
    <mergeCell ref="AC23:AE24"/>
    <mergeCell ref="AF23:AJ23"/>
    <mergeCell ref="AK23:AO23"/>
    <mergeCell ref="AP23:AT23"/>
    <mergeCell ref="X16:AD16"/>
    <mergeCell ref="AE16:AK16"/>
    <mergeCell ref="AL16:AR16"/>
    <mergeCell ref="AS16:AY16"/>
    <mergeCell ref="H17:P17"/>
    <mergeCell ref="Q17:W17"/>
    <mergeCell ref="X17:AD17"/>
    <mergeCell ref="AE17:AK17"/>
    <mergeCell ref="AL17:AR17"/>
    <mergeCell ref="AS17:AY17"/>
    <mergeCell ref="AS18:AY18"/>
    <mergeCell ref="AU23:AY23"/>
    <mergeCell ref="AF24:AJ24"/>
    <mergeCell ref="AK24:AO24"/>
    <mergeCell ref="AP24:AT24"/>
    <mergeCell ref="AU24:AY24"/>
    <mergeCell ref="AP21:AT21"/>
    <mergeCell ref="AU21:AY21"/>
    <mergeCell ref="AP22:AT22"/>
    <mergeCell ref="AU22:AY22"/>
    <mergeCell ref="AF21:AJ21"/>
    <mergeCell ref="AK21:AO21"/>
    <mergeCell ref="H18:P18"/>
    <mergeCell ref="Q18:W18"/>
    <mergeCell ref="X18:AD18"/>
    <mergeCell ref="AE18:AK18"/>
    <mergeCell ref="AL18:AR18"/>
    <mergeCell ref="AK20:AO20"/>
    <mergeCell ref="AP20:AT20"/>
    <mergeCell ref="AU20:AY20"/>
    <mergeCell ref="Z21:AB21"/>
    <mergeCell ref="H19:Y19"/>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X14:AD14"/>
    <mergeCell ref="AE14:AK14"/>
    <mergeCell ref="AL14:AR14"/>
    <mergeCell ref="AS14:AY14"/>
    <mergeCell ref="J15:P15"/>
    <mergeCell ref="Q15:W15"/>
    <mergeCell ref="X15:AD15"/>
    <mergeCell ref="AE15:AK15"/>
    <mergeCell ref="AL15:AR15"/>
    <mergeCell ref="AS15:AY15"/>
    <mergeCell ref="J16:P16"/>
    <mergeCell ref="Q16:W16"/>
    <mergeCell ref="B7:G8"/>
    <mergeCell ref="H7:Y8"/>
    <mergeCell ref="Z7:AE8"/>
    <mergeCell ref="AF7:AY8"/>
    <mergeCell ref="B9:G9"/>
    <mergeCell ref="H9:AY9"/>
    <mergeCell ref="AQ1:AW1"/>
    <mergeCell ref="AK2:AQ2"/>
    <mergeCell ref="AR2:AY2"/>
    <mergeCell ref="B3:AY3"/>
    <mergeCell ref="B4:G4"/>
    <mergeCell ref="H4:Y4"/>
    <mergeCell ref="Z4:AE4"/>
    <mergeCell ref="AF4:AQ4"/>
    <mergeCell ref="AR4:AY4"/>
    <mergeCell ref="B5:G5"/>
    <mergeCell ref="H5:Y5"/>
    <mergeCell ref="Z5:AE5"/>
    <mergeCell ref="AF5:AQ5"/>
    <mergeCell ref="AR5:AY5"/>
    <mergeCell ref="B6:G6"/>
    <mergeCell ref="H6:Y6"/>
    <mergeCell ref="Z6:AE6"/>
    <mergeCell ref="AF6:AY6"/>
  </mergeCells>
  <phoneticPr fontId="1"/>
  <pageMargins left="0.51" right="0.39370078740157483" top="0.51181102362204722" bottom="0.15748031496062992" header="0.39370078740157483" footer="0.51181102362204722"/>
  <pageSetup paperSize="9" scale="75" fitToHeight="5" orientation="portrait" r:id="rId1"/>
  <headerFooter differentFirst="1" alignWithMargins="0"/>
  <rowBreaks count="14" manualBreakCount="14">
    <brk id="35" max="50" man="1"/>
    <brk id="95" max="50" man="1"/>
    <brk id="101" max="50" man="1"/>
    <brk id="147" max="50" man="1"/>
    <brk id="166" max="50" man="1"/>
    <brk id="190" max="50" man="1"/>
    <brk id="242" max="50" man="1"/>
    <brk id="261" max="50" man="1"/>
    <brk id="286" max="50" man="1"/>
    <brk id="338" max="50" man="1"/>
    <brk id="358" max="50" man="1"/>
    <brk id="382" max="50" man="1"/>
    <brk id="388" max="50" man="1"/>
    <brk id="434" max="50" man="1"/>
  </rowBreaks>
  <drawing r:id="rId2"/>
</worksheet>
</file>

<file path=xl/worksheets/sheet7.xml><?xml version="1.0" encoding="utf-8"?>
<worksheet xmlns="http://schemas.openxmlformats.org/spreadsheetml/2006/main" xmlns:r="http://schemas.openxmlformats.org/officeDocument/2006/relationships">
  <dimension ref="A1:BG495"/>
  <sheetViews>
    <sheetView view="pageBreakPreview" topLeftCell="A485" zoomScale="70" zoomScaleNormal="75" zoomScaleSheetLayoutView="70" zoomScalePageLayoutView="30" workbookViewId="0">
      <selection activeCell="M445" sqref="M445:Y445"/>
    </sheetView>
  </sheetViews>
  <sheetFormatPr defaultRowHeight="13.5"/>
  <cols>
    <col min="1" max="2" width="2.25" customWidth="1"/>
    <col min="3" max="3" width="3.625" customWidth="1"/>
    <col min="4" max="6" width="2.25" customWidth="1"/>
    <col min="7" max="7" width="1.625" customWidth="1"/>
    <col min="8" max="25" width="2.25" customWidth="1"/>
    <col min="26" max="28" width="2.75" customWidth="1"/>
    <col min="29" max="34" width="2.25" customWidth="1"/>
    <col min="35" max="35" width="2.625" customWidth="1"/>
    <col min="36" max="36" width="3.875" customWidth="1"/>
    <col min="37" max="46" width="2.625" customWidth="1"/>
    <col min="47" max="47" width="3.5" customWidth="1"/>
    <col min="48" max="58" width="2.25" customWidth="1"/>
  </cols>
  <sheetData>
    <row r="1" spans="2:51" ht="23.25" customHeight="1">
      <c r="AQ1" s="2195"/>
      <c r="AR1" s="2195"/>
      <c r="AS1" s="2195"/>
      <c r="AT1" s="2195"/>
      <c r="AU1" s="2195"/>
      <c r="AV1" s="2195"/>
      <c r="AW1" s="2195"/>
      <c r="AX1" s="228"/>
    </row>
    <row r="2" spans="2:51" ht="21.75" customHeight="1" thickBot="1">
      <c r="AK2" s="2196" t="s">
        <v>0</v>
      </c>
      <c r="AL2" s="2196"/>
      <c r="AM2" s="2196"/>
      <c r="AN2" s="2196"/>
      <c r="AO2" s="2196"/>
      <c r="AP2" s="2196"/>
      <c r="AQ2" s="2196"/>
      <c r="AR2" s="2196">
        <v>225</v>
      </c>
      <c r="AS2" s="2196"/>
      <c r="AT2" s="2196"/>
      <c r="AU2" s="2196"/>
      <c r="AV2" s="2196"/>
      <c r="AW2" s="2196"/>
      <c r="AX2" s="2196"/>
      <c r="AY2" s="2196"/>
    </row>
    <row r="3" spans="2:51" ht="19.5" thickBot="1">
      <c r="B3" s="272" t="s">
        <v>1</v>
      </c>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2197"/>
      <c r="AA3" s="2197"/>
      <c r="AB3" s="2197"/>
      <c r="AC3" s="2197"/>
      <c r="AD3" s="2197"/>
      <c r="AE3" s="2197"/>
      <c r="AF3" s="2197"/>
      <c r="AG3" s="2197"/>
      <c r="AH3" s="2197"/>
      <c r="AI3" s="2197"/>
      <c r="AJ3" s="2197"/>
      <c r="AK3" s="2197"/>
      <c r="AL3" s="2197"/>
      <c r="AM3" s="2197"/>
      <c r="AN3" s="2197"/>
      <c r="AO3" s="2197"/>
      <c r="AP3" s="2197"/>
      <c r="AQ3" s="2197"/>
      <c r="AR3" s="2197"/>
      <c r="AS3" s="2197"/>
      <c r="AT3" s="2197"/>
      <c r="AU3" s="2197"/>
      <c r="AV3" s="2197"/>
      <c r="AW3" s="2197"/>
      <c r="AX3" s="2197"/>
      <c r="AY3" s="2198"/>
    </row>
    <row r="4" spans="2:51" ht="21" customHeight="1">
      <c r="B4" s="275" t="s">
        <v>2</v>
      </c>
      <c r="C4" s="276"/>
      <c r="D4" s="276"/>
      <c r="E4" s="276"/>
      <c r="F4" s="276"/>
      <c r="G4" s="276"/>
      <c r="H4" s="277" t="s">
        <v>1019</v>
      </c>
      <c r="I4" s="2199"/>
      <c r="J4" s="2199"/>
      <c r="K4" s="2199"/>
      <c r="L4" s="2199"/>
      <c r="M4" s="2199"/>
      <c r="N4" s="2199"/>
      <c r="O4" s="2199"/>
      <c r="P4" s="2199"/>
      <c r="Q4" s="2199"/>
      <c r="R4" s="2199"/>
      <c r="S4" s="2199"/>
      <c r="T4" s="2199"/>
      <c r="U4" s="2199"/>
      <c r="V4" s="2199"/>
      <c r="W4" s="2199"/>
      <c r="X4" s="2199"/>
      <c r="Y4" s="2199"/>
      <c r="Z4" s="279" t="s">
        <v>1718</v>
      </c>
      <c r="AA4" s="2200"/>
      <c r="AB4" s="2200"/>
      <c r="AC4" s="2200"/>
      <c r="AD4" s="2200"/>
      <c r="AE4" s="2201"/>
      <c r="AF4" s="2202" t="s">
        <v>1018</v>
      </c>
      <c r="AG4" s="2203"/>
      <c r="AH4" s="2203"/>
      <c r="AI4" s="2203"/>
      <c r="AJ4" s="2203"/>
      <c r="AK4" s="2203"/>
      <c r="AL4" s="2203"/>
      <c r="AM4" s="2203"/>
      <c r="AN4" s="2203"/>
      <c r="AO4" s="2203"/>
      <c r="AP4" s="2203"/>
      <c r="AQ4" s="2204"/>
      <c r="AR4" s="283" t="s">
        <v>6</v>
      </c>
      <c r="AS4" s="2202"/>
      <c r="AT4" s="2202"/>
      <c r="AU4" s="2202"/>
      <c r="AV4" s="2202"/>
      <c r="AW4" s="2202"/>
      <c r="AX4" s="2202"/>
      <c r="AY4" s="2205"/>
    </row>
    <row r="5" spans="2:51" ht="28.15" customHeight="1">
      <c r="B5" s="285" t="s">
        <v>7</v>
      </c>
      <c r="C5" s="286"/>
      <c r="D5" s="286"/>
      <c r="E5" s="286"/>
      <c r="F5" s="286"/>
      <c r="G5" s="287"/>
      <c r="H5" s="288" t="s">
        <v>449</v>
      </c>
      <c r="I5" s="289"/>
      <c r="J5" s="289"/>
      <c r="K5" s="289"/>
      <c r="L5" s="289"/>
      <c r="M5" s="289"/>
      <c r="N5" s="289"/>
      <c r="O5" s="289"/>
      <c r="P5" s="289"/>
      <c r="Q5" s="289"/>
      <c r="R5" s="289"/>
      <c r="S5" s="289"/>
      <c r="T5" s="289"/>
      <c r="U5" s="289"/>
      <c r="V5" s="289"/>
      <c r="W5" s="2191"/>
      <c r="X5" s="2191"/>
      <c r="Y5" s="2191"/>
      <c r="Z5" s="291" t="s">
        <v>8</v>
      </c>
      <c r="AA5" s="2192"/>
      <c r="AB5" s="2192"/>
      <c r="AC5" s="2192"/>
      <c r="AD5" s="2192"/>
      <c r="AE5" s="2193"/>
      <c r="AF5" s="2192" t="s">
        <v>936</v>
      </c>
      <c r="AG5" s="2192"/>
      <c r="AH5" s="2192"/>
      <c r="AI5" s="2192"/>
      <c r="AJ5" s="2192"/>
      <c r="AK5" s="2192"/>
      <c r="AL5" s="2192"/>
      <c r="AM5" s="2192"/>
      <c r="AN5" s="2192"/>
      <c r="AO5" s="2192"/>
      <c r="AP5" s="2192"/>
      <c r="AQ5" s="2193"/>
      <c r="AR5" s="294" t="s">
        <v>1706</v>
      </c>
      <c r="AS5" s="295"/>
      <c r="AT5" s="295"/>
      <c r="AU5" s="295"/>
      <c r="AV5" s="295"/>
      <c r="AW5" s="295"/>
      <c r="AX5" s="295"/>
      <c r="AY5" s="296"/>
    </row>
    <row r="6" spans="2:51" ht="30.75" customHeight="1">
      <c r="B6" s="361" t="s">
        <v>11</v>
      </c>
      <c r="C6" s="362"/>
      <c r="D6" s="362"/>
      <c r="E6" s="362"/>
      <c r="F6" s="362"/>
      <c r="G6" s="362"/>
      <c r="H6" s="363" t="s">
        <v>12</v>
      </c>
      <c r="I6" s="2191"/>
      <c r="J6" s="2191"/>
      <c r="K6" s="2191"/>
      <c r="L6" s="2191"/>
      <c r="M6" s="2191"/>
      <c r="N6" s="2191"/>
      <c r="O6" s="2191"/>
      <c r="P6" s="2191"/>
      <c r="Q6" s="2191"/>
      <c r="R6" s="2191"/>
      <c r="S6" s="2191"/>
      <c r="T6" s="2191"/>
      <c r="U6" s="2191"/>
      <c r="V6" s="2191"/>
      <c r="W6" s="2191"/>
      <c r="X6" s="2191"/>
      <c r="Y6" s="2191"/>
      <c r="Z6" s="364" t="s">
        <v>13</v>
      </c>
      <c r="AA6" s="365"/>
      <c r="AB6" s="365"/>
      <c r="AC6" s="365"/>
      <c r="AD6" s="365"/>
      <c r="AE6" s="366"/>
      <c r="AF6" s="367" t="s">
        <v>1017</v>
      </c>
      <c r="AG6" s="367"/>
      <c r="AH6" s="367"/>
      <c r="AI6" s="367"/>
      <c r="AJ6" s="367"/>
      <c r="AK6" s="367"/>
      <c r="AL6" s="367"/>
      <c r="AM6" s="367"/>
      <c r="AN6" s="367"/>
      <c r="AO6" s="367"/>
      <c r="AP6" s="367"/>
      <c r="AQ6" s="367"/>
      <c r="AR6" s="2185"/>
      <c r="AS6" s="2185"/>
      <c r="AT6" s="2185"/>
      <c r="AU6" s="2185"/>
      <c r="AV6" s="2185"/>
      <c r="AW6" s="2185"/>
      <c r="AX6" s="2185"/>
      <c r="AY6" s="2194"/>
    </row>
    <row r="7" spans="2:51" ht="18" customHeight="1">
      <c r="B7" s="370" t="s">
        <v>15</v>
      </c>
      <c r="C7" s="371"/>
      <c r="D7" s="371"/>
      <c r="E7" s="371"/>
      <c r="F7" s="371"/>
      <c r="G7" s="371"/>
      <c r="H7" s="925" t="s">
        <v>449</v>
      </c>
      <c r="I7" s="375"/>
      <c r="J7" s="375"/>
      <c r="K7" s="375"/>
      <c r="L7" s="375"/>
      <c r="M7" s="375"/>
      <c r="N7" s="375"/>
      <c r="O7" s="375"/>
      <c r="P7" s="375"/>
      <c r="Q7" s="375"/>
      <c r="R7" s="375"/>
      <c r="S7" s="375"/>
      <c r="T7" s="375"/>
      <c r="U7" s="375"/>
      <c r="V7" s="375"/>
      <c r="W7" s="2183"/>
      <c r="X7" s="2183"/>
      <c r="Y7" s="2183"/>
      <c r="Z7" s="380" t="s">
        <v>1719</v>
      </c>
      <c r="AA7" s="2185"/>
      <c r="AB7" s="2185"/>
      <c r="AC7" s="2185"/>
      <c r="AD7" s="2185"/>
      <c r="AE7" s="2186"/>
      <c r="AF7" s="1250" t="s">
        <v>449</v>
      </c>
      <c r="AG7" s="2123"/>
      <c r="AH7" s="2123"/>
      <c r="AI7" s="2123"/>
      <c r="AJ7" s="2123"/>
      <c r="AK7" s="2123"/>
      <c r="AL7" s="2123"/>
      <c r="AM7" s="2123"/>
      <c r="AN7" s="2123"/>
      <c r="AO7" s="2123"/>
      <c r="AP7" s="2123"/>
      <c r="AQ7" s="2123"/>
      <c r="AR7" s="2123"/>
      <c r="AS7" s="2123"/>
      <c r="AT7" s="2123"/>
      <c r="AU7" s="2123"/>
      <c r="AV7" s="2123"/>
      <c r="AW7" s="2123"/>
      <c r="AX7" s="2123"/>
      <c r="AY7" s="2188"/>
    </row>
    <row r="8" spans="2:51" ht="24" customHeight="1">
      <c r="B8" s="372"/>
      <c r="C8" s="373"/>
      <c r="D8" s="373"/>
      <c r="E8" s="373"/>
      <c r="F8" s="373"/>
      <c r="G8" s="373"/>
      <c r="H8" s="377"/>
      <c r="I8" s="378"/>
      <c r="J8" s="378"/>
      <c r="K8" s="378"/>
      <c r="L8" s="378"/>
      <c r="M8" s="378"/>
      <c r="N8" s="378"/>
      <c r="O8" s="378"/>
      <c r="P8" s="378"/>
      <c r="Q8" s="378"/>
      <c r="R8" s="378"/>
      <c r="S8" s="378"/>
      <c r="T8" s="378"/>
      <c r="U8" s="378"/>
      <c r="V8" s="378"/>
      <c r="W8" s="2184"/>
      <c r="X8" s="2184"/>
      <c r="Y8" s="2184"/>
      <c r="Z8" s="2187"/>
      <c r="AA8" s="2185"/>
      <c r="AB8" s="2185"/>
      <c r="AC8" s="2185"/>
      <c r="AD8" s="2185"/>
      <c r="AE8" s="2186"/>
      <c r="AF8" s="2126"/>
      <c r="AG8" s="2126"/>
      <c r="AH8" s="2126"/>
      <c r="AI8" s="2126"/>
      <c r="AJ8" s="2126"/>
      <c r="AK8" s="2126"/>
      <c r="AL8" s="2126"/>
      <c r="AM8" s="2126"/>
      <c r="AN8" s="2126"/>
      <c r="AO8" s="2126"/>
      <c r="AP8" s="2126"/>
      <c r="AQ8" s="2126"/>
      <c r="AR8" s="2126"/>
      <c r="AS8" s="2126"/>
      <c r="AT8" s="2126"/>
      <c r="AU8" s="2126"/>
      <c r="AV8" s="2126"/>
      <c r="AW8" s="2126"/>
      <c r="AX8" s="2126"/>
      <c r="AY8" s="2189"/>
    </row>
    <row r="9" spans="2:51" ht="58.5" customHeight="1">
      <c r="B9" s="298" t="s">
        <v>18</v>
      </c>
      <c r="C9" s="299"/>
      <c r="D9" s="299"/>
      <c r="E9" s="299"/>
      <c r="F9" s="299"/>
      <c r="G9" s="299"/>
      <c r="H9" s="1251" t="s">
        <v>1016</v>
      </c>
      <c r="I9" s="1252"/>
      <c r="J9" s="1252"/>
      <c r="K9" s="1252"/>
      <c r="L9" s="1252"/>
      <c r="M9" s="1252"/>
      <c r="N9" s="1252"/>
      <c r="O9" s="1252"/>
      <c r="P9" s="1252"/>
      <c r="Q9" s="1252"/>
      <c r="R9" s="1252"/>
      <c r="S9" s="1252"/>
      <c r="T9" s="1252"/>
      <c r="U9" s="1252"/>
      <c r="V9" s="1252"/>
      <c r="W9" s="1252"/>
      <c r="X9" s="1252"/>
      <c r="Y9" s="1252"/>
      <c r="Z9" s="1252"/>
      <c r="AA9" s="1252"/>
      <c r="AB9" s="1252"/>
      <c r="AC9" s="1252"/>
      <c r="AD9" s="1252"/>
      <c r="AE9" s="1252"/>
      <c r="AF9" s="1252"/>
      <c r="AG9" s="1252"/>
      <c r="AH9" s="1252"/>
      <c r="AI9" s="1252"/>
      <c r="AJ9" s="1252"/>
      <c r="AK9" s="1252"/>
      <c r="AL9" s="1252"/>
      <c r="AM9" s="1252"/>
      <c r="AN9" s="1252"/>
      <c r="AO9" s="1252"/>
      <c r="AP9" s="1252"/>
      <c r="AQ9" s="1252"/>
      <c r="AR9" s="1252"/>
      <c r="AS9" s="1252"/>
      <c r="AT9" s="1252"/>
      <c r="AU9" s="1252"/>
      <c r="AV9" s="1252"/>
      <c r="AW9" s="1252"/>
      <c r="AX9" s="1252"/>
      <c r="AY9" s="1253"/>
    </row>
    <row r="10" spans="2:51" ht="138.75" customHeight="1">
      <c r="B10" s="298" t="s">
        <v>20</v>
      </c>
      <c r="C10" s="299"/>
      <c r="D10" s="299"/>
      <c r="E10" s="299"/>
      <c r="F10" s="299"/>
      <c r="G10" s="299"/>
      <c r="H10" s="2181" t="s">
        <v>1720</v>
      </c>
      <c r="I10" s="1419"/>
      <c r="J10" s="1419"/>
      <c r="K10" s="1419"/>
      <c r="L10" s="1419"/>
      <c r="M10" s="1419"/>
      <c r="N10" s="1419"/>
      <c r="O10" s="1419"/>
      <c r="P10" s="1419"/>
      <c r="Q10" s="1419"/>
      <c r="R10" s="1419"/>
      <c r="S10" s="1419"/>
      <c r="T10" s="1419"/>
      <c r="U10" s="1419"/>
      <c r="V10" s="1419"/>
      <c r="W10" s="1419"/>
      <c r="X10" s="1419"/>
      <c r="Y10" s="1419"/>
      <c r="Z10" s="1419"/>
      <c r="AA10" s="1419"/>
      <c r="AB10" s="1419"/>
      <c r="AC10" s="1419"/>
      <c r="AD10" s="1419"/>
      <c r="AE10" s="1419"/>
      <c r="AF10" s="1419"/>
      <c r="AG10" s="1419"/>
      <c r="AH10" s="1419"/>
      <c r="AI10" s="1419"/>
      <c r="AJ10" s="1419"/>
      <c r="AK10" s="1419"/>
      <c r="AL10" s="1419"/>
      <c r="AM10" s="1419"/>
      <c r="AN10" s="1419"/>
      <c r="AO10" s="1419"/>
      <c r="AP10" s="1419"/>
      <c r="AQ10" s="1419"/>
      <c r="AR10" s="1419"/>
      <c r="AS10" s="1419"/>
      <c r="AT10" s="1419"/>
      <c r="AU10" s="1419"/>
      <c r="AV10" s="1419"/>
      <c r="AW10" s="1419"/>
      <c r="AX10" s="1419"/>
      <c r="AY10" s="1420"/>
    </row>
    <row r="11" spans="2:51" ht="29.25" customHeight="1">
      <c r="B11" s="298" t="s">
        <v>22</v>
      </c>
      <c r="C11" s="299"/>
      <c r="D11" s="299"/>
      <c r="E11" s="299"/>
      <c r="F11" s="299"/>
      <c r="G11" s="303"/>
      <c r="H11" s="1768" t="s">
        <v>1707</v>
      </c>
      <c r="I11" s="1769"/>
      <c r="J11" s="1769"/>
      <c r="K11" s="1769"/>
      <c r="L11" s="1769"/>
      <c r="M11" s="1769"/>
      <c r="N11" s="1769"/>
      <c r="O11" s="1769"/>
      <c r="P11" s="1769"/>
      <c r="Q11" s="1769"/>
      <c r="R11" s="1769"/>
      <c r="S11" s="1769"/>
      <c r="T11" s="1769"/>
      <c r="U11" s="1769"/>
      <c r="V11" s="1769"/>
      <c r="W11" s="1769"/>
      <c r="X11" s="1769"/>
      <c r="Y11" s="1769"/>
      <c r="Z11" s="1769"/>
      <c r="AA11" s="1769"/>
      <c r="AB11" s="1769"/>
      <c r="AC11" s="1769"/>
      <c r="AD11" s="1769"/>
      <c r="AE11" s="1769"/>
      <c r="AF11" s="1769"/>
      <c r="AG11" s="1769"/>
      <c r="AH11" s="1769"/>
      <c r="AI11" s="1769"/>
      <c r="AJ11" s="1769"/>
      <c r="AK11" s="1769"/>
      <c r="AL11" s="1769"/>
      <c r="AM11" s="1769"/>
      <c r="AN11" s="1769"/>
      <c r="AO11" s="1769"/>
      <c r="AP11" s="1769"/>
      <c r="AQ11" s="1769"/>
      <c r="AR11" s="1769"/>
      <c r="AS11" s="1769"/>
      <c r="AT11" s="1769"/>
      <c r="AU11" s="1769"/>
      <c r="AV11" s="1769"/>
      <c r="AW11" s="1769"/>
      <c r="AX11" s="1769"/>
      <c r="AY11" s="1770"/>
    </row>
    <row r="12" spans="2:51" ht="21" customHeight="1">
      <c r="B12" s="391" t="s">
        <v>24</v>
      </c>
      <c r="C12" s="392"/>
      <c r="D12" s="392"/>
      <c r="E12" s="392"/>
      <c r="F12" s="392"/>
      <c r="G12" s="393"/>
      <c r="H12" s="400"/>
      <c r="I12" s="401"/>
      <c r="J12" s="401"/>
      <c r="K12" s="401"/>
      <c r="L12" s="401"/>
      <c r="M12" s="401"/>
      <c r="N12" s="401"/>
      <c r="O12" s="401"/>
      <c r="P12" s="401"/>
      <c r="Q12" s="2173" t="s">
        <v>641</v>
      </c>
      <c r="R12" s="2174"/>
      <c r="S12" s="2174"/>
      <c r="T12" s="2174"/>
      <c r="U12" s="2174"/>
      <c r="V12" s="2174"/>
      <c r="W12" s="2182"/>
      <c r="X12" s="2173" t="s">
        <v>640</v>
      </c>
      <c r="Y12" s="2174"/>
      <c r="Z12" s="2174"/>
      <c r="AA12" s="2174"/>
      <c r="AB12" s="2174"/>
      <c r="AC12" s="2174"/>
      <c r="AD12" s="2182"/>
      <c r="AE12" s="2173" t="s">
        <v>639</v>
      </c>
      <c r="AF12" s="2174"/>
      <c r="AG12" s="2174"/>
      <c r="AH12" s="2174"/>
      <c r="AI12" s="2174"/>
      <c r="AJ12" s="2174"/>
      <c r="AK12" s="2182"/>
      <c r="AL12" s="2173" t="s">
        <v>638</v>
      </c>
      <c r="AM12" s="2174"/>
      <c r="AN12" s="2174"/>
      <c r="AO12" s="2174"/>
      <c r="AP12" s="2174"/>
      <c r="AQ12" s="2174"/>
      <c r="AR12" s="2182"/>
      <c r="AS12" s="2173" t="s">
        <v>626</v>
      </c>
      <c r="AT12" s="2174"/>
      <c r="AU12" s="2174"/>
      <c r="AV12" s="2174"/>
      <c r="AW12" s="2174"/>
      <c r="AX12" s="2174"/>
      <c r="AY12" s="2175"/>
    </row>
    <row r="13" spans="2:51" ht="21" customHeight="1">
      <c r="B13" s="394"/>
      <c r="C13" s="395"/>
      <c r="D13" s="395"/>
      <c r="E13" s="395"/>
      <c r="F13" s="395"/>
      <c r="G13" s="396"/>
      <c r="H13" s="413" t="s">
        <v>30</v>
      </c>
      <c r="I13" s="2176"/>
      <c r="J13" s="427" t="s">
        <v>31</v>
      </c>
      <c r="K13" s="428"/>
      <c r="L13" s="428"/>
      <c r="M13" s="428"/>
      <c r="N13" s="428"/>
      <c r="O13" s="428"/>
      <c r="P13" s="429"/>
      <c r="Q13" s="2157">
        <v>39</v>
      </c>
      <c r="R13" s="2157"/>
      <c r="S13" s="2157"/>
      <c r="T13" s="2157"/>
      <c r="U13" s="2157"/>
      <c r="V13" s="2157"/>
      <c r="W13" s="2157"/>
      <c r="X13" s="2157">
        <v>53</v>
      </c>
      <c r="Y13" s="2157"/>
      <c r="Z13" s="2157"/>
      <c r="AA13" s="2157"/>
      <c r="AB13" s="2157"/>
      <c r="AC13" s="2157"/>
      <c r="AD13" s="2157"/>
      <c r="AE13" s="2157">
        <v>47</v>
      </c>
      <c r="AF13" s="2157"/>
      <c r="AG13" s="2157"/>
      <c r="AH13" s="2157"/>
      <c r="AI13" s="2157"/>
      <c r="AJ13" s="2157"/>
      <c r="AK13" s="2157"/>
      <c r="AL13" s="2157">
        <v>43</v>
      </c>
      <c r="AM13" s="2157"/>
      <c r="AN13" s="2157"/>
      <c r="AO13" s="2157"/>
      <c r="AP13" s="2157"/>
      <c r="AQ13" s="2157"/>
      <c r="AR13" s="2157"/>
      <c r="AS13" s="2157">
        <v>41</v>
      </c>
      <c r="AT13" s="2157"/>
      <c r="AU13" s="2157"/>
      <c r="AV13" s="2157"/>
      <c r="AW13" s="2157"/>
      <c r="AX13" s="2157"/>
      <c r="AY13" s="2158"/>
    </row>
    <row r="14" spans="2:51" ht="21" customHeight="1">
      <c r="B14" s="394"/>
      <c r="C14" s="395"/>
      <c r="D14" s="395"/>
      <c r="E14" s="395"/>
      <c r="F14" s="395"/>
      <c r="G14" s="396"/>
      <c r="H14" s="2177"/>
      <c r="I14" s="2178"/>
      <c r="J14" s="409" t="s">
        <v>32</v>
      </c>
      <c r="K14" s="410"/>
      <c r="L14" s="410"/>
      <c r="M14" s="410"/>
      <c r="N14" s="410"/>
      <c r="O14" s="410"/>
      <c r="P14" s="411"/>
      <c r="Q14" s="2159" t="s">
        <v>1721</v>
      </c>
      <c r="R14" s="2160"/>
      <c r="S14" s="2160"/>
      <c r="T14" s="2160"/>
      <c r="U14" s="2160"/>
      <c r="V14" s="2160"/>
      <c r="W14" s="2160"/>
      <c r="X14" s="2159" t="s">
        <v>1721</v>
      </c>
      <c r="Y14" s="2160"/>
      <c r="Z14" s="2160"/>
      <c r="AA14" s="2160"/>
      <c r="AB14" s="2160"/>
      <c r="AC14" s="2160"/>
      <c r="AD14" s="2160"/>
      <c r="AE14" s="2159" t="s">
        <v>1721</v>
      </c>
      <c r="AF14" s="2160"/>
      <c r="AG14" s="2160"/>
      <c r="AH14" s="2160"/>
      <c r="AI14" s="2160"/>
      <c r="AJ14" s="2160"/>
      <c r="AK14" s="2160"/>
      <c r="AL14" s="2159" t="s">
        <v>1721</v>
      </c>
      <c r="AM14" s="2160"/>
      <c r="AN14" s="2160"/>
      <c r="AO14" s="2160"/>
      <c r="AP14" s="2160"/>
      <c r="AQ14" s="2160"/>
      <c r="AR14" s="2160"/>
      <c r="AS14" s="2161"/>
      <c r="AT14" s="2161"/>
      <c r="AU14" s="2161"/>
      <c r="AV14" s="2161"/>
      <c r="AW14" s="2161"/>
      <c r="AX14" s="2161"/>
      <c r="AY14" s="2162"/>
    </row>
    <row r="15" spans="2:51" ht="24.75" customHeight="1">
      <c r="B15" s="394"/>
      <c r="C15" s="395"/>
      <c r="D15" s="395"/>
      <c r="E15" s="395"/>
      <c r="F15" s="395"/>
      <c r="G15" s="396"/>
      <c r="H15" s="2177"/>
      <c r="I15" s="2178"/>
      <c r="J15" s="409" t="s">
        <v>34</v>
      </c>
      <c r="K15" s="410"/>
      <c r="L15" s="410"/>
      <c r="M15" s="410"/>
      <c r="N15" s="410"/>
      <c r="O15" s="410"/>
      <c r="P15" s="411"/>
      <c r="Q15" s="2159" t="s">
        <v>1721</v>
      </c>
      <c r="R15" s="2160"/>
      <c r="S15" s="2160"/>
      <c r="T15" s="2160"/>
      <c r="U15" s="2160"/>
      <c r="V15" s="2160"/>
      <c r="W15" s="2160"/>
      <c r="X15" s="2159" t="s">
        <v>1721</v>
      </c>
      <c r="Y15" s="2160"/>
      <c r="Z15" s="2160"/>
      <c r="AA15" s="2160"/>
      <c r="AB15" s="2160"/>
      <c r="AC15" s="2160"/>
      <c r="AD15" s="2160"/>
      <c r="AE15" s="2159" t="s">
        <v>1721</v>
      </c>
      <c r="AF15" s="2160"/>
      <c r="AG15" s="2160"/>
      <c r="AH15" s="2160"/>
      <c r="AI15" s="2160"/>
      <c r="AJ15" s="2160"/>
      <c r="AK15" s="2160"/>
      <c r="AL15" s="2159" t="s">
        <v>1721</v>
      </c>
      <c r="AM15" s="2160"/>
      <c r="AN15" s="2160"/>
      <c r="AO15" s="2160"/>
      <c r="AP15" s="2160"/>
      <c r="AQ15" s="2160"/>
      <c r="AR15" s="2160"/>
      <c r="AS15" s="2161"/>
      <c r="AT15" s="2161"/>
      <c r="AU15" s="2161"/>
      <c r="AV15" s="2161"/>
      <c r="AW15" s="2161"/>
      <c r="AX15" s="2161"/>
      <c r="AY15" s="2162"/>
    </row>
    <row r="16" spans="2:51" ht="24.75" customHeight="1">
      <c r="B16" s="394"/>
      <c r="C16" s="395"/>
      <c r="D16" s="395"/>
      <c r="E16" s="395"/>
      <c r="F16" s="395"/>
      <c r="G16" s="396"/>
      <c r="H16" s="2179"/>
      <c r="I16" s="2180"/>
      <c r="J16" s="406" t="s">
        <v>35</v>
      </c>
      <c r="K16" s="407"/>
      <c r="L16" s="407"/>
      <c r="M16" s="407"/>
      <c r="N16" s="407"/>
      <c r="O16" s="407"/>
      <c r="P16" s="408"/>
      <c r="Q16" s="2098">
        <v>39</v>
      </c>
      <c r="R16" s="2098"/>
      <c r="S16" s="2098"/>
      <c r="T16" s="2098"/>
      <c r="U16" s="2098"/>
      <c r="V16" s="2098"/>
      <c r="W16" s="2098"/>
      <c r="X16" s="2098">
        <v>53</v>
      </c>
      <c r="Y16" s="2098"/>
      <c r="Z16" s="2098"/>
      <c r="AA16" s="2098"/>
      <c r="AB16" s="2098"/>
      <c r="AC16" s="2098"/>
      <c r="AD16" s="2098"/>
      <c r="AE16" s="2098">
        <v>47</v>
      </c>
      <c r="AF16" s="2098"/>
      <c r="AG16" s="2098"/>
      <c r="AH16" s="2098"/>
      <c r="AI16" s="2098"/>
      <c r="AJ16" s="2098"/>
      <c r="AK16" s="2098"/>
      <c r="AL16" s="2098">
        <v>43</v>
      </c>
      <c r="AM16" s="2098"/>
      <c r="AN16" s="2098"/>
      <c r="AO16" s="2098"/>
      <c r="AP16" s="2098"/>
      <c r="AQ16" s="2098"/>
      <c r="AR16" s="2098"/>
      <c r="AS16" s="2098">
        <v>41</v>
      </c>
      <c r="AT16" s="2098"/>
      <c r="AU16" s="2098"/>
      <c r="AV16" s="2098"/>
      <c r="AW16" s="2098"/>
      <c r="AX16" s="2098"/>
      <c r="AY16" s="2098"/>
    </row>
    <row r="17" spans="2:51" ht="24.75" customHeight="1">
      <c r="B17" s="394"/>
      <c r="C17" s="395"/>
      <c r="D17" s="395"/>
      <c r="E17" s="395"/>
      <c r="F17" s="395"/>
      <c r="G17" s="396"/>
      <c r="H17" s="419" t="s">
        <v>36</v>
      </c>
      <c r="I17" s="420"/>
      <c r="J17" s="420"/>
      <c r="K17" s="420"/>
      <c r="L17" s="420"/>
      <c r="M17" s="420"/>
      <c r="N17" s="420"/>
      <c r="O17" s="420"/>
      <c r="P17" s="420"/>
      <c r="Q17" s="2190">
        <v>31</v>
      </c>
      <c r="R17" s="2190"/>
      <c r="S17" s="2190"/>
      <c r="T17" s="2190"/>
      <c r="U17" s="2190"/>
      <c r="V17" s="2190"/>
      <c r="W17" s="2190"/>
      <c r="X17" s="2190">
        <v>34</v>
      </c>
      <c r="Y17" s="2190"/>
      <c r="Z17" s="2190"/>
      <c r="AA17" s="2190"/>
      <c r="AB17" s="2190"/>
      <c r="AC17" s="2190"/>
      <c r="AD17" s="2190"/>
      <c r="AE17" s="2190">
        <v>39</v>
      </c>
      <c r="AF17" s="2190"/>
      <c r="AG17" s="2190"/>
      <c r="AH17" s="2190"/>
      <c r="AI17" s="2190"/>
      <c r="AJ17" s="2190"/>
      <c r="AK17" s="2190"/>
      <c r="AL17" s="2168"/>
      <c r="AM17" s="2168"/>
      <c r="AN17" s="2168"/>
      <c r="AO17" s="2168"/>
      <c r="AP17" s="2168"/>
      <c r="AQ17" s="2168"/>
      <c r="AR17" s="2168"/>
      <c r="AS17" s="2168"/>
      <c r="AT17" s="2168"/>
      <c r="AU17" s="2168"/>
      <c r="AV17" s="2168"/>
      <c r="AW17" s="2168"/>
      <c r="AX17" s="2168"/>
      <c r="AY17" s="2169"/>
    </row>
    <row r="18" spans="2:51" ht="24.75" customHeight="1">
      <c r="B18" s="397"/>
      <c r="C18" s="398"/>
      <c r="D18" s="398"/>
      <c r="E18" s="398"/>
      <c r="F18" s="398"/>
      <c r="G18" s="399"/>
      <c r="H18" s="419" t="s">
        <v>37</v>
      </c>
      <c r="I18" s="420"/>
      <c r="J18" s="420"/>
      <c r="K18" s="420"/>
      <c r="L18" s="420"/>
      <c r="M18" s="420"/>
      <c r="N18" s="420"/>
      <c r="O18" s="420"/>
      <c r="P18" s="420"/>
      <c r="Q18" s="1734">
        <v>0.79</v>
      </c>
      <c r="R18" s="1735"/>
      <c r="S18" s="1735"/>
      <c r="T18" s="1735"/>
      <c r="U18" s="1735"/>
      <c r="V18" s="1735"/>
      <c r="W18" s="1735"/>
      <c r="X18" s="1734">
        <v>0.64</v>
      </c>
      <c r="Y18" s="1735"/>
      <c r="Z18" s="1735"/>
      <c r="AA18" s="1735"/>
      <c r="AB18" s="1735"/>
      <c r="AC18" s="1735"/>
      <c r="AD18" s="1735"/>
      <c r="AE18" s="1734">
        <v>0.83</v>
      </c>
      <c r="AF18" s="1735"/>
      <c r="AG18" s="1735"/>
      <c r="AH18" s="1735"/>
      <c r="AI18" s="1735"/>
      <c r="AJ18" s="1735"/>
      <c r="AK18" s="1735"/>
      <c r="AL18" s="2168"/>
      <c r="AM18" s="2168"/>
      <c r="AN18" s="2168"/>
      <c r="AO18" s="2168"/>
      <c r="AP18" s="2168"/>
      <c r="AQ18" s="2168"/>
      <c r="AR18" s="2168"/>
      <c r="AS18" s="2168"/>
      <c r="AT18" s="2168"/>
      <c r="AU18" s="2168"/>
      <c r="AV18" s="2168"/>
      <c r="AW18" s="2168"/>
      <c r="AX18" s="2168"/>
      <c r="AY18" s="2169"/>
    </row>
    <row r="19" spans="2:51" ht="31.7" customHeight="1">
      <c r="B19" s="2139" t="s">
        <v>38</v>
      </c>
      <c r="C19" s="2140"/>
      <c r="D19" s="2140"/>
      <c r="E19" s="2140"/>
      <c r="F19" s="2140"/>
      <c r="G19" s="2141"/>
      <c r="H19" s="2064" t="s">
        <v>39</v>
      </c>
      <c r="I19" s="2062"/>
      <c r="J19" s="2062"/>
      <c r="K19" s="2062"/>
      <c r="L19" s="2062"/>
      <c r="M19" s="2062"/>
      <c r="N19" s="2062"/>
      <c r="O19" s="2062"/>
      <c r="P19" s="2062"/>
      <c r="Q19" s="2062"/>
      <c r="R19" s="2062"/>
      <c r="S19" s="2062"/>
      <c r="T19" s="2062"/>
      <c r="U19" s="2062"/>
      <c r="V19" s="2062"/>
      <c r="W19" s="2062"/>
      <c r="X19" s="2062"/>
      <c r="Y19" s="2063"/>
      <c r="Z19" s="2065"/>
      <c r="AA19" s="2066"/>
      <c r="AB19" s="2067"/>
      <c r="AC19" s="2061" t="s">
        <v>40</v>
      </c>
      <c r="AD19" s="2062"/>
      <c r="AE19" s="2063"/>
      <c r="AF19" s="2068" t="s">
        <v>641</v>
      </c>
      <c r="AG19" s="2068"/>
      <c r="AH19" s="2068"/>
      <c r="AI19" s="2068"/>
      <c r="AJ19" s="2068"/>
      <c r="AK19" s="2068" t="s">
        <v>640</v>
      </c>
      <c r="AL19" s="2068"/>
      <c r="AM19" s="2068"/>
      <c r="AN19" s="2068"/>
      <c r="AO19" s="2068"/>
      <c r="AP19" s="2068" t="s">
        <v>639</v>
      </c>
      <c r="AQ19" s="2068"/>
      <c r="AR19" s="2068"/>
      <c r="AS19" s="2068"/>
      <c r="AT19" s="2068"/>
      <c r="AU19" s="2146" t="s">
        <v>920</v>
      </c>
      <c r="AV19" s="2068"/>
      <c r="AW19" s="2068"/>
      <c r="AX19" s="2068"/>
      <c r="AY19" s="2147"/>
    </row>
    <row r="20" spans="2:51" ht="32.25" customHeight="1">
      <c r="B20" s="2142"/>
      <c r="C20" s="2140"/>
      <c r="D20" s="2140"/>
      <c r="E20" s="2140"/>
      <c r="F20" s="2140"/>
      <c r="G20" s="2141"/>
      <c r="H20" s="2148" t="s">
        <v>1708</v>
      </c>
      <c r="I20" s="2149"/>
      <c r="J20" s="2149"/>
      <c r="K20" s="2149"/>
      <c r="L20" s="2149"/>
      <c r="M20" s="2149"/>
      <c r="N20" s="2149"/>
      <c r="O20" s="2149"/>
      <c r="P20" s="2149"/>
      <c r="Q20" s="2149"/>
      <c r="R20" s="2149"/>
      <c r="S20" s="2149"/>
      <c r="T20" s="2149"/>
      <c r="U20" s="2149"/>
      <c r="V20" s="2149"/>
      <c r="W20" s="2149"/>
      <c r="X20" s="2149"/>
      <c r="Y20" s="2150"/>
      <c r="Z20" s="2154" t="s">
        <v>43</v>
      </c>
      <c r="AA20" s="2155"/>
      <c r="AB20" s="2156"/>
      <c r="AC20" s="2170" t="s">
        <v>1709</v>
      </c>
      <c r="AD20" s="2171"/>
      <c r="AE20" s="2172"/>
      <c r="AF20" s="2163" t="s">
        <v>1710</v>
      </c>
      <c r="AG20" s="2164"/>
      <c r="AH20" s="2164"/>
      <c r="AI20" s="2164"/>
      <c r="AJ20" s="2164"/>
      <c r="AK20" s="2163" t="s">
        <v>1711</v>
      </c>
      <c r="AL20" s="2164"/>
      <c r="AM20" s="2164"/>
      <c r="AN20" s="2164"/>
      <c r="AO20" s="2164"/>
      <c r="AP20" s="2163" t="s">
        <v>1711</v>
      </c>
      <c r="AQ20" s="2164"/>
      <c r="AR20" s="2164"/>
      <c r="AS20" s="2164"/>
      <c r="AT20" s="2164"/>
      <c r="AU20" s="2165" t="s">
        <v>1712</v>
      </c>
      <c r="AV20" s="2166"/>
      <c r="AW20" s="2166"/>
      <c r="AX20" s="2166"/>
      <c r="AY20" s="2167"/>
    </row>
    <row r="21" spans="2:51" ht="32.25" customHeight="1">
      <c r="B21" s="2143"/>
      <c r="C21" s="2144"/>
      <c r="D21" s="2144"/>
      <c r="E21" s="2144"/>
      <c r="F21" s="2144"/>
      <c r="G21" s="2145"/>
      <c r="H21" s="2151"/>
      <c r="I21" s="2152"/>
      <c r="J21" s="2152"/>
      <c r="K21" s="2152"/>
      <c r="L21" s="2152"/>
      <c r="M21" s="2152"/>
      <c r="N21" s="2152"/>
      <c r="O21" s="2152"/>
      <c r="P21" s="2152"/>
      <c r="Q21" s="2152"/>
      <c r="R21" s="2152"/>
      <c r="S21" s="2152"/>
      <c r="T21" s="2152"/>
      <c r="U21" s="2152"/>
      <c r="V21" s="2152"/>
      <c r="W21" s="2152"/>
      <c r="X21" s="2152"/>
      <c r="Y21" s="2153"/>
      <c r="Z21" s="2061" t="s">
        <v>45</v>
      </c>
      <c r="AA21" s="2062"/>
      <c r="AB21" s="2063"/>
      <c r="AC21" s="2074" t="s">
        <v>1722</v>
      </c>
      <c r="AD21" s="2074"/>
      <c r="AE21" s="2074"/>
      <c r="AF21" s="2075"/>
      <c r="AG21" s="2075"/>
      <c r="AH21" s="2075"/>
      <c r="AI21" s="2075"/>
      <c r="AJ21" s="2075"/>
      <c r="AK21" s="2075"/>
      <c r="AL21" s="2075"/>
      <c r="AM21" s="2075"/>
      <c r="AN21" s="2075"/>
      <c r="AO21" s="2075"/>
      <c r="AP21" s="2075"/>
      <c r="AQ21" s="2075"/>
      <c r="AR21" s="2075"/>
      <c r="AS21" s="2075"/>
      <c r="AT21" s="2075"/>
      <c r="AU21" s="2128"/>
      <c r="AV21" s="2128"/>
      <c r="AW21" s="2128"/>
      <c r="AX21" s="2128"/>
      <c r="AY21" s="2129"/>
    </row>
    <row r="22" spans="2:51" ht="31.7" customHeight="1">
      <c r="B22" s="2099" t="s">
        <v>47</v>
      </c>
      <c r="C22" s="2130"/>
      <c r="D22" s="2130"/>
      <c r="E22" s="2130"/>
      <c r="F22" s="2130"/>
      <c r="G22" s="2131"/>
      <c r="H22" s="2064" t="s">
        <v>48</v>
      </c>
      <c r="I22" s="2062"/>
      <c r="J22" s="2062"/>
      <c r="K22" s="2062"/>
      <c r="L22" s="2062"/>
      <c r="M22" s="2062"/>
      <c r="N22" s="2062"/>
      <c r="O22" s="2062"/>
      <c r="P22" s="2062"/>
      <c r="Q22" s="2062"/>
      <c r="R22" s="2062"/>
      <c r="S22" s="2062"/>
      <c r="T22" s="2062"/>
      <c r="U22" s="2062"/>
      <c r="V22" s="2062"/>
      <c r="W22" s="2062"/>
      <c r="X22" s="2062"/>
      <c r="Y22" s="2063"/>
      <c r="Z22" s="2065"/>
      <c r="AA22" s="2066"/>
      <c r="AB22" s="2067"/>
      <c r="AC22" s="2061" t="s">
        <v>40</v>
      </c>
      <c r="AD22" s="2062"/>
      <c r="AE22" s="2063"/>
      <c r="AF22" s="2068" t="s">
        <v>641</v>
      </c>
      <c r="AG22" s="2068"/>
      <c r="AH22" s="2068"/>
      <c r="AI22" s="2068"/>
      <c r="AJ22" s="2068"/>
      <c r="AK22" s="2068" t="s">
        <v>640</v>
      </c>
      <c r="AL22" s="2068"/>
      <c r="AM22" s="2068"/>
      <c r="AN22" s="2068"/>
      <c r="AO22" s="2068"/>
      <c r="AP22" s="2068" t="s">
        <v>639</v>
      </c>
      <c r="AQ22" s="2068"/>
      <c r="AR22" s="2068"/>
      <c r="AS22" s="2068"/>
      <c r="AT22" s="2068"/>
      <c r="AU22" s="2136" t="s">
        <v>49</v>
      </c>
      <c r="AV22" s="2137"/>
      <c r="AW22" s="2137"/>
      <c r="AX22" s="2137"/>
      <c r="AY22" s="2138"/>
    </row>
    <row r="23" spans="2:51" ht="39.950000000000003" customHeight="1">
      <c r="B23" s="2132"/>
      <c r="C23" s="2133"/>
      <c r="D23" s="2133"/>
      <c r="E23" s="2133"/>
      <c r="F23" s="2133"/>
      <c r="G23" s="2134"/>
      <c r="H23" s="2110" t="s">
        <v>1015</v>
      </c>
      <c r="I23" s="2111"/>
      <c r="J23" s="2111"/>
      <c r="K23" s="2111"/>
      <c r="L23" s="2111"/>
      <c r="M23" s="2111"/>
      <c r="N23" s="2111"/>
      <c r="O23" s="2111"/>
      <c r="P23" s="2111"/>
      <c r="Q23" s="2111"/>
      <c r="R23" s="2111"/>
      <c r="S23" s="2111"/>
      <c r="T23" s="2111"/>
      <c r="U23" s="2111"/>
      <c r="V23" s="2111"/>
      <c r="W23" s="2111"/>
      <c r="X23" s="2111"/>
      <c r="Y23" s="2112"/>
      <c r="Z23" s="2116" t="s">
        <v>51</v>
      </c>
      <c r="AA23" s="2117"/>
      <c r="AB23" s="2118"/>
      <c r="AC23" s="2122" t="s">
        <v>1014</v>
      </c>
      <c r="AD23" s="2123"/>
      <c r="AE23" s="2124"/>
      <c r="AF23" s="2074">
        <v>71</v>
      </c>
      <c r="AG23" s="2074"/>
      <c r="AH23" s="2074"/>
      <c r="AI23" s="2074"/>
      <c r="AJ23" s="2074"/>
      <c r="AK23" s="2074">
        <v>84</v>
      </c>
      <c r="AL23" s="2074"/>
      <c r="AM23" s="2074"/>
      <c r="AN23" s="2074"/>
      <c r="AO23" s="2074"/>
      <c r="AP23" s="2074">
        <v>90</v>
      </c>
      <c r="AQ23" s="2074"/>
      <c r="AR23" s="2074"/>
      <c r="AS23" s="2074"/>
      <c r="AT23" s="2074"/>
      <c r="AU23" s="2090" t="s">
        <v>1723</v>
      </c>
      <c r="AV23" s="2091"/>
      <c r="AW23" s="2091"/>
      <c r="AX23" s="2091"/>
      <c r="AY23" s="2092"/>
    </row>
    <row r="24" spans="2:51" ht="26.85" customHeight="1">
      <c r="B24" s="1940"/>
      <c r="C24" s="1932"/>
      <c r="D24" s="1932"/>
      <c r="E24" s="1932"/>
      <c r="F24" s="1932"/>
      <c r="G24" s="2135"/>
      <c r="H24" s="2113"/>
      <c r="I24" s="2114"/>
      <c r="J24" s="2114"/>
      <c r="K24" s="2114"/>
      <c r="L24" s="2114"/>
      <c r="M24" s="2114"/>
      <c r="N24" s="2114"/>
      <c r="O24" s="2114"/>
      <c r="P24" s="2114"/>
      <c r="Q24" s="2114"/>
      <c r="R24" s="2114"/>
      <c r="S24" s="2114"/>
      <c r="T24" s="2114"/>
      <c r="U24" s="2114"/>
      <c r="V24" s="2114"/>
      <c r="W24" s="2114"/>
      <c r="X24" s="2114"/>
      <c r="Y24" s="2115"/>
      <c r="Z24" s="2119"/>
      <c r="AA24" s="2120"/>
      <c r="AB24" s="2121"/>
      <c r="AC24" s="2125"/>
      <c r="AD24" s="2126"/>
      <c r="AE24" s="2127"/>
      <c r="AF24" s="2093"/>
      <c r="AG24" s="2094"/>
      <c r="AH24" s="2094"/>
      <c r="AI24" s="2094"/>
      <c r="AJ24" s="2095"/>
      <c r="AK24" s="2096" t="s">
        <v>1724</v>
      </c>
      <c r="AL24" s="2094"/>
      <c r="AM24" s="2094"/>
      <c r="AN24" s="2094"/>
      <c r="AO24" s="2095"/>
      <c r="AP24" s="2096" t="s">
        <v>1724</v>
      </c>
      <c r="AQ24" s="2094"/>
      <c r="AR24" s="2094"/>
      <c r="AS24" s="2094"/>
      <c r="AT24" s="2095"/>
      <c r="AU24" s="2096" t="s">
        <v>1725</v>
      </c>
      <c r="AV24" s="2094"/>
      <c r="AW24" s="2094"/>
      <c r="AX24" s="2094"/>
      <c r="AY24" s="2097"/>
    </row>
    <row r="25" spans="2:51" ht="88.5" customHeight="1">
      <c r="B25" s="2099" t="s">
        <v>55</v>
      </c>
      <c r="C25" s="2100"/>
      <c r="D25" s="2100"/>
      <c r="E25" s="2100"/>
      <c r="F25" s="2100"/>
      <c r="G25" s="2100"/>
      <c r="H25" s="2101" t="s">
        <v>1013</v>
      </c>
      <c r="I25" s="2102"/>
      <c r="J25" s="2102"/>
      <c r="K25" s="2102"/>
      <c r="L25" s="2102"/>
      <c r="M25" s="2102"/>
      <c r="N25" s="2102"/>
      <c r="O25" s="2102"/>
      <c r="P25" s="2102"/>
      <c r="Q25" s="2102"/>
      <c r="R25" s="2102"/>
      <c r="S25" s="2102"/>
      <c r="T25" s="2102"/>
      <c r="U25" s="2102"/>
      <c r="V25" s="2102"/>
      <c r="W25" s="2102"/>
      <c r="X25" s="2102"/>
      <c r="Y25" s="2103"/>
      <c r="Z25" s="2104" t="s">
        <v>57</v>
      </c>
      <c r="AA25" s="2105"/>
      <c r="AB25" s="2106"/>
      <c r="AC25" s="2107" t="s">
        <v>1012</v>
      </c>
      <c r="AD25" s="2108"/>
      <c r="AE25" s="2108"/>
      <c r="AF25" s="2108"/>
      <c r="AG25" s="2108"/>
      <c r="AH25" s="2108"/>
      <c r="AI25" s="2108"/>
      <c r="AJ25" s="2108"/>
      <c r="AK25" s="2108"/>
      <c r="AL25" s="2108"/>
      <c r="AM25" s="2108"/>
      <c r="AN25" s="2108"/>
      <c r="AO25" s="2108"/>
      <c r="AP25" s="2108"/>
      <c r="AQ25" s="2108"/>
      <c r="AR25" s="2108"/>
      <c r="AS25" s="2108"/>
      <c r="AT25" s="2108"/>
      <c r="AU25" s="2108"/>
      <c r="AV25" s="2108"/>
      <c r="AW25" s="2108"/>
      <c r="AX25" s="2108"/>
      <c r="AY25" s="2109"/>
    </row>
    <row r="26" spans="2:51" ht="23.1" customHeight="1">
      <c r="B26" s="2043" t="s">
        <v>59</v>
      </c>
      <c r="C26" s="2044"/>
      <c r="D26" s="2076" t="s">
        <v>60</v>
      </c>
      <c r="E26" s="2077"/>
      <c r="F26" s="2077"/>
      <c r="G26" s="2077"/>
      <c r="H26" s="2077"/>
      <c r="I26" s="2077"/>
      <c r="J26" s="2077"/>
      <c r="K26" s="2077"/>
      <c r="L26" s="2078"/>
      <c r="M26" s="2079" t="s">
        <v>61</v>
      </c>
      <c r="N26" s="2079"/>
      <c r="O26" s="2079"/>
      <c r="P26" s="2079"/>
      <c r="Q26" s="2079"/>
      <c r="R26" s="2079"/>
      <c r="S26" s="2080" t="s">
        <v>626</v>
      </c>
      <c r="T26" s="2080"/>
      <c r="U26" s="2080"/>
      <c r="V26" s="2080"/>
      <c r="W26" s="2080"/>
      <c r="X26" s="2080"/>
      <c r="Y26" s="2081" t="s">
        <v>62</v>
      </c>
      <c r="Z26" s="2077"/>
      <c r="AA26" s="2077"/>
      <c r="AB26" s="2077"/>
      <c r="AC26" s="2077"/>
      <c r="AD26" s="2077"/>
      <c r="AE26" s="2077"/>
      <c r="AF26" s="2077"/>
      <c r="AG26" s="2077"/>
      <c r="AH26" s="2077"/>
      <c r="AI26" s="2077"/>
      <c r="AJ26" s="2077"/>
      <c r="AK26" s="2077"/>
      <c r="AL26" s="2077"/>
      <c r="AM26" s="2077"/>
      <c r="AN26" s="2077"/>
      <c r="AO26" s="2077"/>
      <c r="AP26" s="2077"/>
      <c r="AQ26" s="2077"/>
      <c r="AR26" s="2077"/>
      <c r="AS26" s="2077"/>
      <c r="AT26" s="2077"/>
      <c r="AU26" s="2077"/>
      <c r="AV26" s="2077"/>
      <c r="AW26" s="2077"/>
      <c r="AX26" s="2077"/>
      <c r="AY26" s="2082"/>
    </row>
    <row r="27" spans="2:51" ht="23.1" customHeight="1">
      <c r="B27" s="2045"/>
      <c r="C27" s="2046"/>
      <c r="D27" s="2083" t="s">
        <v>1003</v>
      </c>
      <c r="E27" s="2084"/>
      <c r="F27" s="2084"/>
      <c r="G27" s="2084"/>
      <c r="H27" s="2084"/>
      <c r="I27" s="2084"/>
      <c r="J27" s="2084"/>
      <c r="K27" s="2084"/>
      <c r="L27" s="2085"/>
      <c r="M27" s="2086">
        <v>15.5</v>
      </c>
      <c r="N27" s="2086"/>
      <c r="O27" s="2086"/>
      <c r="P27" s="2086"/>
      <c r="Q27" s="2086"/>
      <c r="R27" s="2086"/>
      <c r="S27" s="2086">
        <v>13</v>
      </c>
      <c r="T27" s="2086"/>
      <c r="U27" s="2086"/>
      <c r="V27" s="2086"/>
      <c r="W27" s="2086"/>
      <c r="X27" s="2086"/>
      <c r="Y27" s="2087"/>
      <c r="Z27" s="2088"/>
      <c r="AA27" s="2088"/>
      <c r="AB27" s="2088"/>
      <c r="AC27" s="2088"/>
      <c r="AD27" s="2088"/>
      <c r="AE27" s="2088"/>
      <c r="AF27" s="2088"/>
      <c r="AG27" s="2088"/>
      <c r="AH27" s="2088"/>
      <c r="AI27" s="2088"/>
      <c r="AJ27" s="2088"/>
      <c r="AK27" s="2088"/>
      <c r="AL27" s="2088"/>
      <c r="AM27" s="2088"/>
      <c r="AN27" s="2088"/>
      <c r="AO27" s="2088"/>
      <c r="AP27" s="2088"/>
      <c r="AQ27" s="2088"/>
      <c r="AR27" s="2088"/>
      <c r="AS27" s="2088"/>
      <c r="AT27" s="2088"/>
      <c r="AU27" s="2088"/>
      <c r="AV27" s="2088"/>
      <c r="AW27" s="2088"/>
      <c r="AX27" s="2088"/>
      <c r="AY27" s="2089"/>
    </row>
    <row r="28" spans="2:51" ht="23.1" customHeight="1">
      <c r="B28" s="2045"/>
      <c r="C28" s="2046"/>
      <c r="D28" s="2049" t="s">
        <v>1011</v>
      </c>
      <c r="E28" s="2069"/>
      <c r="F28" s="2069"/>
      <c r="G28" s="2069"/>
      <c r="H28" s="2069"/>
      <c r="I28" s="2069"/>
      <c r="J28" s="2069"/>
      <c r="K28" s="2069"/>
      <c r="L28" s="2070"/>
      <c r="M28" s="2052">
        <v>20.2</v>
      </c>
      <c r="N28" s="2052"/>
      <c r="O28" s="2052"/>
      <c r="P28" s="2052"/>
      <c r="Q28" s="2052"/>
      <c r="R28" s="2052"/>
      <c r="S28" s="2052">
        <v>22</v>
      </c>
      <c r="T28" s="2052"/>
      <c r="U28" s="2052"/>
      <c r="V28" s="2052"/>
      <c r="W28" s="2052"/>
      <c r="X28" s="2052"/>
      <c r="Y28" s="2053"/>
      <c r="Z28" s="2054"/>
      <c r="AA28" s="2054"/>
      <c r="AB28" s="2054"/>
      <c r="AC28" s="2054"/>
      <c r="AD28" s="2054"/>
      <c r="AE28" s="2054"/>
      <c r="AF28" s="2054"/>
      <c r="AG28" s="2054"/>
      <c r="AH28" s="2054"/>
      <c r="AI28" s="2054"/>
      <c r="AJ28" s="2054"/>
      <c r="AK28" s="2054"/>
      <c r="AL28" s="2054"/>
      <c r="AM28" s="2054"/>
      <c r="AN28" s="2054"/>
      <c r="AO28" s="2054"/>
      <c r="AP28" s="2054"/>
      <c r="AQ28" s="2054"/>
      <c r="AR28" s="2054"/>
      <c r="AS28" s="2054"/>
      <c r="AT28" s="2054"/>
      <c r="AU28" s="2054"/>
      <c r="AV28" s="2054"/>
      <c r="AW28" s="2054"/>
      <c r="AX28" s="2054"/>
      <c r="AY28" s="2055"/>
    </row>
    <row r="29" spans="2:51" ht="23.1" customHeight="1">
      <c r="B29" s="2045"/>
      <c r="C29" s="2046"/>
      <c r="D29" s="2049" t="s">
        <v>1010</v>
      </c>
      <c r="E29" s="2050"/>
      <c r="F29" s="2050"/>
      <c r="G29" s="2050"/>
      <c r="H29" s="2050"/>
      <c r="I29" s="2050"/>
      <c r="J29" s="2050"/>
      <c r="K29" s="2050"/>
      <c r="L29" s="2051"/>
      <c r="M29" s="2071">
        <v>3</v>
      </c>
      <c r="N29" s="2072"/>
      <c r="O29" s="2072"/>
      <c r="P29" s="2072"/>
      <c r="Q29" s="2072"/>
      <c r="R29" s="2073"/>
      <c r="S29" s="2052">
        <v>3</v>
      </c>
      <c r="T29" s="2052"/>
      <c r="U29" s="2052"/>
      <c r="V29" s="2052"/>
      <c r="W29" s="2052"/>
      <c r="X29" s="2052"/>
      <c r="Y29" s="2053"/>
      <c r="Z29" s="2054"/>
      <c r="AA29" s="2054"/>
      <c r="AB29" s="2054"/>
      <c r="AC29" s="2054"/>
      <c r="AD29" s="2054"/>
      <c r="AE29" s="2054"/>
      <c r="AF29" s="2054"/>
      <c r="AG29" s="2054"/>
      <c r="AH29" s="2054"/>
      <c r="AI29" s="2054"/>
      <c r="AJ29" s="2054"/>
      <c r="AK29" s="2054"/>
      <c r="AL29" s="2054"/>
      <c r="AM29" s="2054"/>
      <c r="AN29" s="2054"/>
      <c r="AO29" s="2054"/>
      <c r="AP29" s="2054"/>
      <c r="AQ29" s="2054"/>
      <c r="AR29" s="2054"/>
      <c r="AS29" s="2054"/>
      <c r="AT29" s="2054"/>
      <c r="AU29" s="2054"/>
      <c r="AV29" s="2054"/>
      <c r="AW29" s="2054"/>
      <c r="AX29" s="2054"/>
      <c r="AY29" s="2055"/>
    </row>
    <row r="30" spans="2:51" ht="23.1" customHeight="1">
      <c r="B30" s="2045"/>
      <c r="C30" s="2046"/>
      <c r="D30" s="2049" t="s">
        <v>1009</v>
      </c>
      <c r="E30" s="2069"/>
      <c r="F30" s="2069"/>
      <c r="G30" s="2069"/>
      <c r="H30" s="2069"/>
      <c r="I30" s="2069"/>
      <c r="J30" s="2069"/>
      <c r="K30" s="2069"/>
      <c r="L30" s="2070"/>
      <c r="M30" s="2071">
        <v>4.0999999999999996</v>
      </c>
      <c r="N30" s="2072"/>
      <c r="O30" s="2072"/>
      <c r="P30" s="2072"/>
      <c r="Q30" s="2072"/>
      <c r="R30" s="2073"/>
      <c r="S30" s="2052">
        <v>3</v>
      </c>
      <c r="T30" s="2052"/>
      <c r="U30" s="2052"/>
      <c r="V30" s="2052"/>
      <c r="W30" s="2052"/>
      <c r="X30" s="2052"/>
      <c r="Y30" s="2053"/>
      <c r="Z30" s="2054"/>
      <c r="AA30" s="2054"/>
      <c r="AB30" s="2054"/>
      <c r="AC30" s="2054"/>
      <c r="AD30" s="2054"/>
      <c r="AE30" s="2054"/>
      <c r="AF30" s="2054"/>
      <c r="AG30" s="2054"/>
      <c r="AH30" s="2054"/>
      <c r="AI30" s="2054"/>
      <c r="AJ30" s="2054"/>
      <c r="AK30" s="2054"/>
      <c r="AL30" s="2054"/>
      <c r="AM30" s="2054"/>
      <c r="AN30" s="2054"/>
      <c r="AO30" s="2054"/>
      <c r="AP30" s="2054"/>
      <c r="AQ30" s="2054"/>
      <c r="AR30" s="2054"/>
      <c r="AS30" s="2054"/>
      <c r="AT30" s="2054"/>
      <c r="AU30" s="2054"/>
      <c r="AV30" s="2054"/>
      <c r="AW30" s="2054"/>
      <c r="AX30" s="2054"/>
      <c r="AY30" s="2055"/>
    </row>
    <row r="31" spans="2:51" ht="23.1" customHeight="1">
      <c r="B31" s="2045"/>
      <c r="C31" s="2046"/>
      <c r="D31" s="2049"/>
      <c r="E31" s="2050"/>
      <c r="F31" s="2050"/>
      <c r="G31" s="2050"/>
      <c r="H31" s="2050"/>
      <c r="I31" s="2050"/>
      <c r="J31" s="2050"/>
      <c r="K31" s="2050"/>
      <c r="L31" s="2051"/>
      <c r="M31" s="2052"/>
      <c r="N31" s="2052"/>
      <c r="O31" s="2052"/>
      <c r="P31" s="2052"/>
      <c r="Q31" s="2052"/>
      <c r="R31" s="2052"/>
      <c r="S31" s="2052"/>
      <c r="T31" s="2052"/>
      <c r="U31" s="2052"/>
      <c r="V31" s="2052"/>
      <c r="W31" s="2052"/>
      <c r="X31" s="2052"/>
      <c r="Y31" s="2053"/>
      <c r="Z31" s="2054"/>
      <c r="AA31" s="2054"/>
      <c r="AB31" s="2054"/>
      <c r="AC31" s="2054"/>
      <c r="AD31" s="2054"/>
      <c r="AE31" s="2054"/>
      <c r="AF31" s="2054"/>
      <c r="AG31" s="2054"/>
      <c r="AH31" s="2054"/>
      <c r="AI31" s="2054"/>
      <c r="AJ31" s="2054"/>
      <c r="AK31" s="2054"/>
      <c r="AL31" s="2054"/>
      <c r="AM31" s="2054"/>
      <c r="AN31" s="2054"/>
      <c r="AO31" s="2054"/>
      <c r="AP31" s="2054"/>
      <c r="AQ31" s="2054"/>
      <c r="AR31" s="2054"/>
      <c r="AS31" s="2054"/>
      <c r="AT31" s="2054"/>
      <c r="AU31" s="2054"/>
      <c r="AV31" s="2054"/>
      <c r="AW31" s="2054"/>
      <c r="AX31" s="2054"/>
      <c r="AY31" s="2055"/>
    </row>
    <row r="32" spans="2:51" ht="23.1" customHeight="1">
      <c r="B32" s="2045"/>
      <c r="C32" s="2046"/>
      <c r="D32" s="2049"/>
      <c r="E32" s="2050"/>
      <c r="F32" s="2050"/>
      <c r="G32" s="2050"/>
      <c r="H32" s="2050"/>
      <c r="I32" s="2050"/>
      <c r="J32" s="2050"/>
      <c r="K32" s="2050"/>
      <c r="L32" s="2051"/>
      <c r="M32" s="2052"/>
      <c r="N32" s="2052"/>
      <c r="O32" s="2052"/>
      <c r="P32" s="2052"/>
      <c r="Q32" s="2052"/>
      <c r="R32" s="2052"/>
      <c r="S32" s="2052"/>
      <c r="T32" s="2052"/>
      <c r="U32" s="2052"/>
      <c r="V32" s="2052"/>
      <c r="W32" s="2052"/>
      <c r="X32" s="2052"/>
      <c r="Y32" s="2053"/>
      <c r="Z32" s="2054"/>
      <c r="AA32" s="2054"/>
      <c r="AB32" s="2054"/>
      <c r="AC32" s="2054"/>
      <c r="AD32" s="2054"/>
      <c r="AE32" s="2054"/>
      <c r="AF32" s="2054"/>
      <c r="AG32" s="2054"/>
      <c r="AH32" s="2054"/>
      <c r="AI32" s="2054"/>
      <c r="AJ32" s="2054"/>
      <c r="AK32" s="2054"/>
      <c r="AL32" s="2054"/>
      <c r="AM32" s="2054"/>
      <c r="AN32" s="2054"/>
      <c r="AO32" s="2054"/>
      <c r="AP32" s="2054"/>
      <c r="AQ32" s="2054"/>
      <c r="AR32" s="2054"/>
      <c r="AS32" s="2054"/>
      <c r="AT32" s="2054"/>
      <c r="AU32" s="2054"/>
      <c r="AV32" s="2054"/>
      <c r="AW32" s="2054"/>
      <c r="AX32" s="2054"/>
      <c r="AY32" s="2055"/>
    </row>
    <row r="33" spans="1:51" ht="23.1" customHeight="1">
      <c r="B33" s="2045"/>
      <c r="C33" s="2046"/>
      <c r="D33" s="2056"/>
      <c r="E33" s="2057"/>
      <c r="F33" s="2057"/>
      <c r="G33" s="2057"/>
      <c r="H33" s="2057"/>
      <c r="I33" s="2057"/>
      <c r="J33" s="2057"/>
      <c r="K33" s="2057"/>
      <c r="L33" s="2058"/>
      <c r="M33" s="2059"/>
      <c r="N33" s="2059"/>
      <c r="O33" s="2059"/>
      <c r="P33" s="2059"/>
      <c r="Q33" s="2059"/>
      <c r="R33" s="2059"/>
      <c r="S33" s="2060"/>
      <c r="T33" s="2060"/>
      <c r="U33" s="2060"/>
      <c r="V33" s="2060"/>
      <c r="W33" s="2060"/>
      <c r="X33" s="2060"/>
      <c r="Y33" s="2053"/>
      <c r="Z33" s="2054"/>
      <c r="AA33" s="2054"/>
      <c r="AB33" s="2054"/>
      <c r="AC33" s="2054"/>
      <c r="AD33" s="2054"/>
      <c r="AE33" s="2054"/>
      <c r="AF33" s="2054"/>
      <c r="AG33" s="2054"/>
      <c r="AH33" s="2054"/>
      <c r="AI33" s="2054"/>
      <c r="AJ33" s="2054"/>
      <c r="AK33" s="2054"/>
      <c r="AL33" s="2054"/>
      <c r="AM33" s="2054"/>
      <c r="AN33" s="2054"/>
      <c r="AO33" s="2054"/>
      <c r="AP33" s="2054"/>
      <c r="AQ33" s="2054"/>
      <c r="AR33" s="2054"/>
      <c r="AS33" s="2054"/>
      <c r="AT33" s="2054"/>
      <c r="AU33" s="2054"/>
      <c r="AV33" s="2054"/>
      <c r="AW33" s="2054"/>
      <c r="AX33" s="2054"/>
      <c r="AY33" s="2055"/>
    </row>
    <row r="34" spans="1:51" ht="23.1" customHeight="1">
      <c r="B34" s="2047"/>
      <c r="C34" s="2048"/>
      <c r="D34" s="2023" t="s">
        <v>35</v>
      </c>
      <c r="E34" s="2024"/>
      <c r="F34" s="2024"/>
      <c r="G34" s="2024"/>
      <c r="H34" s="2024"/>
      <c r="I34" s="2024"/>
      <c r="J34" s="2024"/>
      <c r="K34" s="2024"/>
      <c r="L34" s="2025"/>
      <c r="M34" s="2026">
        <f>SUM(M27:R33)</f>
        <v>42.800000000000004</v>
      </c>
      <c r="N34" s="2026"/>
      <c r="O34" s="2026"/>
      <c r="P34" s="2026"/>
      <c r="Q34" s="2026"/>
      <c r="R34" s="2026"/>
      <c r="S34" s="2026">
        <f>SUM(S27:X33)</f>
        <v>41</v>
      </c>
      <c r="T34" s="2026"/>
      <c r="U34" s="2026"/>
      <c r="V34" s="2026"/>
      <c r="W34" s="2026"/>
      <c r="X34" s="2026"/>
      <c r="Y34" s="2027"/>
      <c r="Z34" s="2028"/>
      <c r="AA34" s="2028"/>
      <c r="AB34" s="2028"/>
      <c r="AC34" s="2028"/>
      <c r="AD34" s="2028"/>
      <c r="AE34" s="2028"/>
      <c r="AF34" s="2028"/>
      <c r="AG34" s="2028"/>
      <c r="AH34" s="2028"/>
      <c r="AI34" s="2028"/>
      <c r="AJ34" s="2028"/>
      <c r="AK34" s="2028"/>
      <c r="AL34" s="2028"/>
      <c r="AM34" s="2028"/>
      <c r="AN34" s="2028"/>
      <c r="AO34" s="2028"/>
      <c r="AP34" s="2028"/>
      <c r="AQ34" s="2028"/>
      <c r="AR34" s="2028"/>
      <c r="AS34" s="2028"/>
      <c r="AT34" s="2028"/>
      <c r="AU34" s="2028"/>
      <c r="AV34" s="2028"/>
      <c r="AW34" s="2028"/>
      <c r="AX34" s="2028"/>
      <c r="AY34" s="2029"/>
    </row>
    <row r="35" spans="1:51" ht="3" customHeight="1">
      <c r="A35" s="229"/>
      <c r="B35" s="230"/>
      <c r="C35" s="230"/>
      <c r="D35" s="231"/>
      <c r="E35" s="231"/>
      <c r="F35" s="231"/>
      <c r="G35" s="231"/>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row>
    <row r="36" spans="1:51" ht="3" customHeight="1" thickBot="1">
      <c r="A36" s="229"/>
      <c r="B36" s="232"/>
      <c r="C36" s="232"/>
      <c r="D36" s="233"/>
      <c r="E36" s="233"/>
      <c r="F36" s="233"/>
      <c r="G36" s="233"/>
      <c r="H36" s="233"/>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row>
    <row r="37" spans="1:51" ht="21" hidden="1" customHeight="1">
      <c r="B37" s="2030" t="s">
        <v>70</v>
      </c>
      <c r="C37" s="2031"/>
      <c r="D37" s="1931" t="s">
        <v>71</v>
      </c>
      <c r="E37" s="1932"/>
      <c r="F37" s="1932"/>
      <c r="G37" s="1932"/>
      <c r="H37" s="1932"/>
      <c r="I37" s="1932"/>
      <c r="J37" s="1932"/>
      <c r="K37" s="1932"/>
      <c r="L37" s="1932"/>
      <c r="M37" s="1932"/>
      <c r="N37" s="1932"/>
      <c r="O37" s="1932"/>
      <c r="P37" s="1932"/>
      <c r="Q37" s="1932"/>
      <c r="R37" s="1932"/>
      <c r="S37" s="1932"/>
      <c r="T37" s="1932"/>
      <c r="U37" s="1932"/>
      <c r="V37" s="1932"/>
      <c r="W37" s="1932"/>
      <c r="X37" s="1932"/>
      <c r="Y37" s="1932"/>
      <c r="Z37" s="1932"/>
      <c r="AA37" s="1932"/>
      <c r="AB37" s="1932"/>
      <c r="AC37" s="1932"/>
      <c r="AD37" s="1932"/>
      <c r="AE37" s="1932"/>
      <c r="AF37" s="1932"/>
      <c r="AG37" s="1932"/>
      <c r="AH37" s="1932"/>
      <c r="AI37" s="1932"/>
      <c r="AJ37" s="1932"/>
      <c r="AK37" s="1932"/>
      <c r="AL37" s="1932"/>
      <c r="AM37" s="1932"/>
      <c r="AN37" s="1932"/>
      <c r="AO37" s="1932"/>
      <c r="AP37" s="1932"/>
      <c r="AQ37" s="1932"/>
      <c r="AR37" s="1932"/>
      <c r="AS37" s="1932"/>
      <c r="AT37" s="1932"/>
      <c r="AU37" s="1932"/>
      <c r="AV37" s="1932"/>
      <c r="AW37" s="1932"/>
      <c r="AX37" s="1932"/>
      <c r="AY37" s="1933"/>
    </row>
    <row r="38" spans="1:51" ht="203.25" hidden="1" customHeight="1">
      <c r="B38" s="2030"/>
      <c r="C38" s="2031"/>
      <c r="D38" s="2034" t="s">
        <v>72</v>
      </c>
      <c r="E38" s="2035"/>
      <c r="F38" s="2035"/>
      <c r="G38" s="2035"/>
      <c r="H38" s="2035"/>
      <c r="I38" s="2035"/>
      <c r="J38" s="2035"/>
      <c r="K38" s="2035"/>
      <c r="L38" s="2035"/>
      <c r="M38" s="2035"/>
      <c r="N38" s="2035"/>
      <c r="O38" s="2035"/>
      <c r="P38" s="2035"/>
      <c r="Q38" s="2035"/>
      <c r="R38" s="2035"/>
      <c r="S38" s="2035"/>
      <c r="T38" s="2035"/>
      <c r="U38" s="2035"/>
      <c r="V38" s="2035"/>
      <c r="W38" s="2035"/>
      <c r="X38" s="2035"/>
      <c r="Y38" s="2035"/>
      <c r="Z38" s="2035"/>
      <c r="AA38" s="2035"/>
      <c r="AB38" s="2035"/>
      <c r="AC38" s="2035"/>
      <c r="AD38" s="2035"/>
      <c r="AE38" s="2035"/>
      <c r="AF38" s="2035"/>
      <c r="AG38" s="2035"/>
      <c r="AH38" s="2035"/>
      <c r="AI38" s="2035"/>
      <c r="AJ38" s="2035"/>
      <c r="AK38" s="2035"/>
      <c r="AL38" s="2035"/>
      <c r="AM38" s="2035"/>
      <c r="AN38" s="2035"/>
      <c r="AO38" s="2035"/>
      <c r="AP38" s="2035"/>
      <c r="AQ38" s="2035"/>
      <c r="AR38" s="2035"/>
      <c r="AS38" s="2035"/>
      <c r="AT38" s="2035"/>
      <c r="AU38" s="2035"/>
      <c r="AV38" s="2035"/>
      <c r="AW38" s="2035"/>
      <c r="AX38" s="2035"/>
      <c r="AY38" s="2036"/>
    </row>
    <row r="39" spans="1:51" ht="20.25" hidden="1" customHeight="1">
      <c r="B39" s="2030"/>
      <c r="C39" s="2031"/>
      <c r="D39" s="2037" t="s">
        <v>73</v>
      </c>
      <c r="E39" s="2038"/>
      <c r="F39" s="2038"/>
      <c r="G39" s="2038"/>
      <c r="H39" s="2038"/>
      <c r="I39" s="2038"/>
      <c r="J39" s="2038"/>
      <c r="K39" s="2038"/>
      <c r="L39" s="2038"/>
      <c r="M39" s="2038"/>
      <c r="N39" s="2038"/>
      <c r="O39" s="2038"/>
      <c r="P39" s="2038"/>
      <c r="Q39" s="2038"/>
      <c r="R39" s="2038"/>
      <c r="S39" s="2038"/>
      <c r="T39" s="2038"/>
      <c r="U39" s="2038"/>
      <c r="V39" s="2038"/>
      <c r="W39" s="2038"/>
      <c r="X39" s="2038"/>
      <c r="Y39" s="2038"/>
      <c r="Z39" s="2038"/>
      <c r="AA39" s="2038"/>
      <c r="AB39" s="2038"/>
      <c r="AC39" s="2038"/>
      <c r="AD39" s="2038"/>
      <c r="AE39" s="2038"/>
      <c r="AF39" s="2038"/>
      <c r="AG39" s="2038"/>
      <c r="AH39" s="2038"/>
      <c r="AI39" s="2038"/>
      <c r="AJ39" s="2038"/>
      <c r="AK39" s="2038"/>
      <c r="AL39" s="2038"/>
      <c r="AM39" s="2038"/>
      <c r="AN39" s="2038"/>
      <c r="AO39" s="2038"/>
      <c r="AP39" s="2038"/>
      <c r="AQ39" s="2038"/>
      <c r="AR39" s="2038"/>
      <c r="AS39" s="2038"/>
      <c r="AT39" s="2038"/>
      <c r="AU39" s="2038"/>
      <c r="AV39" s="2038"/>
      <c r="AW39" s="2038"/>
      <c r="AX39" s="2038"/>
      <c r="AY39" s="2039"/>
    </row>
    <row r="40" spans="1:51" ht="100.5" hidden="1" customHeight="1" thickBot="1">
      <c r="B40" s="2032"/>
      <c r="C40" s="2033"/>
      <c r="D40" s="2040"/>
      <c r="E40" s="2041"/>
      <c r="F40" s="2041"/>
      <c r="G40" s="2041"/>
      <c r="H40" s="2041"/>
      <c r="I40" s="2041"/>
      <c r="J40" s="2041"/>
      <c r="K40" s="2041"/>
      <c r="L40" s="2041"/>
      <c r="M40" s="2041"/>
      <c r="N40" s="2041"/>
      <c r="O40" s="2041"/>
      <c r="P40" s="2041"/>
      <c r="Q40" s="2041"/>
      <c r="R40" s="2041"/>
      <c r="S40" s="2041"/>
      <c r="T40" s="2041"/>
      <c r="U40" s="2041"/>
      <c r="V40" s="2041"/>
      <c r="W40" s="2041"/>
      <c r="X40" s="2041"/>
      <c r="Y40" s="2041"/>
      <c r="Z40" s="2041"/>
      <c r="AA40" s="2041"/>
      <c r="AB40" s="2041"/>
      <c r="AC40" s="2041"/>
      <c r="AD40" s="2041"/>
      <c r="AE40" s="2041"/>
      <c r="AF40" s="2041"/>
      <c r="AG40" s="2041"/>
      <c r="AH40" s="2041"/>
      <c r="AI40" s="2041"/>
      <c r="AJ40" s="2041"/>
      <c r="AK40" s="2041"/>
      <c r="AL40" s="2041"/>
      <c r="AM40" s="2041"/>
      <c r="AN40" s="2041"/>
      <c r="AO40" s="2041"/>
      <c r="AP40" s="2041"/>
      <c r="AQ40" s="2041"/>
      <c r="AR40" s="2041"/>
      <c r="AS40" s="2041"/>
      <c r="AT40" s="2041"/>
      <c r="AU40" s="2041"/>
      <c r="AV40" s="2041"/>
      <c r="AW40" s="2041"/>
      <c r="AX40" s="2041"/>
      <c r="AY40" s="2042"/>
    </row>
    <row r="41" spans="1:51" ht="21" hidden="1" customHeight="1">
      <c r="A41" s="234"/>
      <c r="B41" s="235"/>
      <c r="C41" s="236"/>
      <c r="D41" s="2009" t="s">
        <v>74</v>
      </c>
      <c r="E41" s="2010"/>
      <c r="F41" s="2010"/>
      <c r="G41" s="2010"/>
      <c r="H41" s="2010"/>
      <c r="I41" s="2010"/>
      <c r="J41" s="2010"/>
      <c r="K41" s="2010"/>
      <c r="L41" s="2010"/>
      <c r="M41" s="2010"/>
      <c r="N41" s="2010"/>
      <c r="O41" s="2010"/>
      <c r="P41" s="2010"/>
      <c r="Q41" s="2010"/>
      <c r="R41" s="2010"/>
      <c r="S41" s="2010"/>
      <c r="T41" s="2010"/>
      <c r="U41" s="2010"/>
      <c r="V41" s="2010"/>
      <c r="W41" s="2010"/>
      <c r="X41" s="2010"/>
      <c r="Y41" s="2010"/>
      <c r="Z41" s="2010"/>
      <c r="AA41" s="2010"/>
      <c r="AB41" s="2010"/>
      <c r="AC41" s="2010"/>
      <c r="AD41" s="2010"/>
      <c r="AE41" s="2010"/>
      <c r="AF41" s="2010"/>
      <c r="AG41" s="2010"/>
      <c r="AH41" s="2010"/>
      <c r="AI41" s="2010"/>
      <c r="AJ41" s="2010"/>
      <c r="AK41" s="2010"/>
      <c r="AL41" s="2010"/>
      <c r="AM41" s="2010"/>
      <c r="AN41" s="2010"/>
      <c r="AO41" s="2010"/>
      <c r="AP41" s="2010"/>
      <c r="AQ41" s="2010"/>
      <c r="AR41" s="2010"/>
      <c r="AS41" s="2010"/>
      <c r="AT41" s="2010"/>
      <c r="AU41" s="2010"/>
      <c r="AV41" s="2010"/>
      <c r="AW41" s="2010"/>
      <c r="AX41" s="2010"/>
      <c r="AY41" s="2011"/>
    </row>
    <row r="42" spans="1:51" ht="135.94999999999999" hidden="1" customHeight="1">
      <c r="A42" s="234"/>
      <c r="B42" s="237"/>
      <c r="C42" s="238"/>
      <c r="D42" s="2012"/>
      <c r="E42" s="2013"/>
      <c r="F42" s="2013"/>
      <c r="G42" s="2013"/>
      <c r="H42" s="2013"/>
      <c r="I42" s="2013"/>
      <c r="J42" s="2013"/>
      <c r="K42" s="2013"/>
      <c r="L42" s="2013"/>
      <c r="M42" s="2013"/>
      <c r="N42" s="2013"/>
      <c r="O42" s="2013"/>
      <c r="P42" s="2013"/>
      <c r="Q42" s="2013"/>
      <c r="R42" s="2013"/>
      <c r="S42" s="2013"/>
      <c r="T42" s="2013"/>
      <c r="U42" s="2013"/>
      <c r="V42" s="2013"/>
      <c r="W42" s="2013"/>
      <c r="X42" s="2013"/>
      <c r="Y42" s="2013"/>
      <c r="Z42" s="2013"/>
      <c r="AA42" s="2013"/>
      <c r="AB42" s="2013"/>
      <c r="AC42" s="2013"/>
      <c r="AD42" s="2013"/>
      <c r="AE42" s="2013"/>
      <c r="AF42" s="2013"/>
      <c r="AG42" s="2013"/>
      <c r="AH42" s="2013"/>
      <c r="AI42" s="2013"/>
      <c r="AJ42" s="2013"/>
      <c r="AK42" s="2013"/>
      <c r="AL42" s="2013"/>
      <c r="AM42" s="2013"/>
      <c r="AN42" s="2013"/>
      <c r="AO42" s="2013"/>
      <c r="AP42" s="2013"/>
      <c r="AQ42" s="2013"/>
      <c r="AR42" s="2013"/>
      <c r="AS42" s="2013"/>
      <c r="AT42" s="2013"/>
      <c r="AU42" s="2013"/>
      <c r="AV42" s="2013"/>
      <c r="AW42" s="2013"/>
      <c r="AX42" s="2013"/>
      <c r="AY42" s="2014"/>
    </row>
    <row r="43" spans="1:51" ht="21" customHeight="1">
      <c r="A43" s="234"/>
      <c r="B43" s="2015" t="s">
        <v>75</v>
      </c>
      <c r="C43" s="2016"/>
      <c r="D43" s="2016"/>
      <c r="E43" s="2016"/>
      <c r="F43" s="2016"/>
      <c r="G43" s="2016"/>
      <c r="H43" s="2016"/>
      <c r="I43" s="2016"/>
      <c r="J43" s="2016"/>
      <c r="K43" s="2016"/>
      <c r="L43" s="2016"/>
      <c r="M43" s="2016"/>
      <c r="N43" s="2016"/>
      <c r="O43" s="2016"/>
      <c r="P43" s="2016"/>
      <c r="Q43" s="2016"/>
      <c r="R43" s="2016"/>
      <c r="S43" s="2016"/>
      <c r="T43" s="2016"/>
      <c r="U43" s="2016"/>
      <c r="V43" s="2016"/>
      <c r="W43" s="2016"/>
      <c r="X43" s="2016"/>
      <c r="Y43" s="2016"/>
      <c r="Z43" s="2016"/>
      <c r="AA43" s="2016"/>
      <c r="AB43" s="2016"/>
      <c r="AC43" s="2016"/>
      <c r="AD43" s="2016"/>
      <c r="AE43" s="2016"/>
      <c r="AF43" s="2016"/>
      <c r="AG43" s="2016"/>
      <c r="AH43" s="2016"/>
      <c r="AI43" s="2016"/>
      <c r="AJ43" s="2016"/>
      <c r="AK43" s="2016"/>
      <c r="AL43" s="2016"/>
      <c r="AM43" s="2016"/>
      <c r="AN43" s="2016"/>
      <c r="AO43" s="2016"/>
      <c r="AP43" s="2016"/>
      <c r="AQ43" s="2016"/>
      <c r="AR43" s="2016"/>
      <c r="AS43" s="2016"/>
      <c r="AT43" s="2016"/>
      <c r="AU43" s="2016"/>
      <c r="AV43" s="2016"/>
      <c r="AW43" s="2016"/>
      <c r="AX43" s="2016"/>
      <c r="AY43" s="2017"/>
    </row>
    <row r="44" spans="1:51" ht="21" customHeight="1">
      <c r="A44" s="234"/>
      <c r="B44" s="237"/>
      <c r="C44" s="238"/>
      <c r="D44" s="2018" t="s">
        <v>76</v>
      </c>
      <c r="E44" s="2019"/>
      <c r="F44" s="2019"/>
      <c r="G44" s="2019"/>
      <c r="H44" s="2020" t="s">
        <v>77</v>
      </c>
      <c r="I44" s="2019"/>
      <c r="J44" s="2019"/>
      <c r="K44" s="2019"/>
      <c r="L44" s="2019"/>
      <c r="M44" s="2019"/>
      <c r="N44" s="2019"/>
      <c r="O44" s="2019"/>
      <c r="P44" s="2019"/>
      <c r="Q44" s="2019"/>
      <c r="R44" s="2019"/>
      <c r="S44" s="2019"/>
      <c r="T44" s="2019"/>
      <c r="U44" s="2019"/>
      <c r="V44" s="2019"/>
      <c r="W44" s="2019"/>
      <c r="X44" s="2019"/>
      <c r="Y44" s="2019"/>
      <c r="Z44" s="2019"/>
      <c r="AA44" s="2019"/>
      <c r="AB44" s="2019"/>
      <c r="AC44" s="2019"/>
      <c r="AD44" s="2019"/>
      <c r="AE44" s="2019"/>
      <c r="AF44" s="2019"/>
      <c r="AG44" s="2021"/>
      <c r="AH44" s="2020" t="s">
        <v>78</v>
      </c>
      <c r="AI44" s="2019"/>
      <c r="AJ44" s="2019"/>
      <c r="AK44" s="2019"/>
      <c r="AL44" s="2019"/>
      <c r="AM44" s="2019"/>
      <c r="AN44" s="2019"/>
      <c r="AO44" s="2019"/>
      <c r="AP44" s="2019"/>
      <c r="AQ44" s="2019"/>
      <c r="AR44" s="2019"/>
      <c r="AS44" s="2019"/>
      <c r="AT44" s="2019"/>
      <c r="AU44" s="2019"/>
      <c r="AV44" s="2019"/>
      <c r="AW44" s="2019"/>
      <c r="AX44" s="2019"/>
      <c r="AY44" s="2022"/>
    </row>
    <row r="45" spans="1:51" ht="26.25" customHeight="1">
      <c r="A45" s="234"/>
      <c r="B45" s="1969" t="s">
        <v>79</v>
      </c>
      <c r="C45" s="1970"/>
      <c r="D45" s="1996" t="s">
        <v>1726</v>
      </c>
      <c r="E45" s="1979"/>
      <c r="F45" s="1979"/>
      <c r="G45" s="1980"/>
      <c r="H45" s="1978" t="s">
        <v>81</v>
      </c>
      <c r="I45" s="1979"/>
      <c r="J45" s="1979"/>
      <c r="K45" s="1979"/>
      <c r="L45" s="1979"/>
      <c r="M45" s="1979"/>
      <c r="N45" s="1979"/>
      <c r="O45" s="1979"/>
      <c r="P45" s="1979"/>
      <c r="Q45" s="1979"/>
      <c r="R45" s="1979"/>
      <c r="S45" s="1979"/>
      <c r="T45" s="1979"/>
      <c r="U45" s="1979"/>
      <c r="V45" s="1979"/>
      <c r="W45" s="1979"/>
      <c r="X45" s="1979"/>
      <c r="Y45" s="1979"/>
      <c r="Z45" s="1979"/>
      <c r="AA45" s="1979"/>
      <c r="AB45" s="1979"/>
      <c r="AC45" s="1979"/>
      <c r="AD45" s="1979"/>
      <c r="AE45" s="1979"/>
      <c r="AF45" s="1979"/>
      <c r="AG45" s="1980"/>
      <c r="AH45" s="1981" t="s">
        <v>1008</v>
      </c>
      <c r="AI45" s="1997"/>
      <c r="AJ45" s="1997"/>
      <c r="AK45" s="1997"/>
      <c r="AL45" s="1997"/>
      <c r="AM45" s="1997"/>
      <c r="AN45" s="1997"/>
      <c r="AO45" s="1997"/>
      <c r="AP45" s="1997"/>
      <c r="AQ45" s="1997"/>
      <c r="AR45" s="1997"/>
      <c r="AS45" s="1997"/>
      <c r="AT45" s="1997"/>
      <c r="AU45" s="1997"/>
      <c r="AV45" s="1997"/>
      <c r="AW45" s="1997"/>
      <c r="AX45" s="1997"/>
      <c r="AY45" s="1998"/>
    </row>
    <row r="46" spans="1:51" ht="33.4" customHeight="1">
      <c r="A46" s="234"/>
      <c r="B46" s="1971"/>
      <c r="C46" s="1972"/>
      <c r="D46" s="2005" t="s">
        <v>1726</v>
      </c>
      <c r="E46" s="1994"/>
      <c r="F46" s="1994"/>
      <c r="G46" s="1995"/>
      <c r="H46" s="2006" t="s">
        <v>619</v>
      </c>
      <c r="I46" s="2007"/>
      <c r="J46" s="2007"/>
      <c r="K46" s="2007"/>
      <c r="L46" s="2007"/>
      <c r="M46" s="2007"/>
      <c r="N46" s="2007"/>
      <c r="O46" s="2007"/>
      <c r="P46" s="2007"/>
      <c r="Q46" s="2007"/>
      <c r="R46" s="2007"/>
      <c r="S46" s="2007"/>
      <c r="T46" s="2007"/>
      <c r="U46" s="2007"/>
      <c r="V46" s="2007"/>
      <c r="W46" s="2007"/>
      <c r="X46" s="2007"/>
      <c r="Y46" s="2007"/>
      <c r="Z46" s="2007"/>
      <c r="AA46" s="2007"/>
      <c r="AB46" s="2007"/>
      <c r="AC46" s="2007"/>
      <c r="AD46" s="2007"/>
      <c r="AE46" s="2007"/>
      <c r="AF46" s="2007"/>
      <c r="AG46" s="2008"/>
      <c r="AH46" s="1999"/>
      <c r="AI46" s="2000"/>
      <c r="AJ46" s="2000"/>
      <c r="AK46" s="2000"/>
      <c r="AL46" s="2000"/>
      <c r="AM46" s="2000"/>
      <c r="AN46" s="2000"/>
      <c r="AO46" s="2000"/>
      <c r="AP46" s="2000"/>
      <c r="AQ46" s="2000"/>
      <c r="AR46" s="2000"/>
      <c r="AS46" s="2000"/>
      <c r="AT46" s="2000"/>
      <c r="AU46" s="2000"/>
      <c r="AV46" s="2000"/>
      <c r="AW46" s="2000"/>
      <c r="AX46" s="2000"/>
      <c r="AY46" s="2001"/>
    </row>
    <row r="47" spans="1:51" ht="26.25" customHeight="1">
      <c r="A47" s="234"/>
      <c r="B47" s="1973"/>
      <c r="C47" s="1974"/>
      <c r="D47" s="1953" t="s">
        <v>1726</v>
      </c>
      <c r="E47" s="1954"/>
      <c r="F47" s="1954"/>
      <c r="G47" s="1955"/>
      <c r="H47" s="1956" t="s">
        <v>1727</v>
      </c>
      <c r="I47" s="1957"/>
      <c r="J47" s="1957"/>
      <c r="K47" s="1957"/>
      <c r="L47" s="1957"/>
      <c r="M47" s="1957"/>
      <c r="N47" s="1957"/>
      <c r="O47" s="1957"/>
      <c r="P47" s="1957"/>
      <c r="Q47" s="1957"/>
      <c r="R47" s="1957"/>
      <c r="S47" s="1957"/>
      <c r="T47" s="1957"/>
      <c r="U47" s="1957"/>
      <c r="V47" s="1957"/>
      <c r="W47" s="1957"/>
      <c r="X47" s="1957"/>
      <c r="Y47" s="1957"/>
      <c r="Z47" s="1957"/>
      <c r="AA47" s="1957"/>
      <c r="AB47" s="1957"/>
      <c r="AC47" s="1957"/>
      <c r="AD47" s="1957"/>
      <c r="AE47" s="1957"/>
      <c r="AF47" s="1957"/>
      <c r="AG47" s="1958"/>
      <c r="AH47" s="2002"/>
      <c r="AI47" s="2003"/>
      <c r="AJ47" s="2003"/>
      <c r="AK47" s="2003"/>
      <c r="AL47" s="2003"/>
      <c r="AM47" s="2003"/>
      <c r="AN47" s="2003"/>
      <c r="AO47" s="2003"/>
      <c r="AP47" s="2003"/>
      <c r="AQ47" s="2003"/>
      <c r="AR47" s="2003"/>
      <c r="AS47" s="2003"/>
      <c r="AT47" s="2003"/>
      <c r="AU47" s="2003"/>
      <c r="AV47" s="2003"/>
      <c r="AW47" s="2003"/>
      <c r="AX47" s="2003"/>
      <c r="AY47" s="2004"/>
    </row>
    <row r="48" spans="1:51" ht="26.25" customHeight="1">
      <c r="A48" s="234"/>
      <c r="B48" s="1971" t="s">
        <v>85</v>
      </c>
      <c r="C48" s="1972"/>
      <c r="D48" s="1975" t="s">
        <v>1726</v>
      </c>
      <c r="E48" s="1976"/>
      <c r="F48" s="1976"/>
      <c r="G48" s="1977"/>
      <c r="H48" s="1978" t="s">
        <v>86</v>
      </c>
      <c r="I48" s="1979"/>
      <c r="J48" s="1979"/>
      <c r="K48" s="1979"/>
      <c r="L48" s="1979"/>
      <c r="M48" s="1979"/>
      <c r="N48" s="1979"/>
      <c r="O48" s="1979"/>
      <c r="P48" s="1979"/>
      <c r="Q48" s="1979"/>
      <c r="R48" s="1979"/>
      <c r="S48" s="1979"/>
      <c r="T48" s="1979"/>
      <c r="U48" s="1979"/>
      <c r="V48" s="1979"/>
      <c r="W48" s="1979"/>
      <c r="X48" s="1979"/>
      <c r="Y48" s="1979"/>
      <c r="Z48" s="1979"/>
      <c r="AA48" s="1979"/>
      <c r="AB48" s="1979"/>
      <c r="AC48" s="1979"/>
      <c r="AD48" s="1979"/>
      <c r="AE48" s="1979"/>
      <c r="AF48" s="1979"/>
      <c r="AG48" s="1980"/>
      <c r="AH48" s="1981" t="s">
        <v>1007</v>
      </c>
      <c r="AI48" s="1982"/>
      <c r="AJ48" s="1982"/>
      <c r="AK48" s="1982"/>
      <c r="AL48" s="1982"/>
      <c r="AM48" s="1982"/>
      <c r="AN48" s="1982"/>
      <c r="AO48" s="1982"/>
      <c r="AP48" s="1982"/>
      <c r="AQ48" s="1982"/>
      <c r="AR48" s="1982"/>
      <c r="AS48" s="1982"/>
      <c r="AT48" s="1982"/>
      <c r="AU48" s="1982"/>
      <c r="AV48" s="1982"/>
      <c r="AW48" s="1982"/>
      <c r="AX48" s="1982"/>
      <c r="AY48" s="1983"/>
    </row>
    <row r="49" spans="1:51" ht="26.25" customHeight="1">
      <c r="A49" s="234"/>
      <c r="B49" s="1971"/>
      <c r="C49" s="1972"/>
      <c r="D49" s="1990" t="s">
        <v>1726</v>
      </c>
      <c r="E49" s="1991"/>
      <c r="F49" s="1991"/>
      <c r="G49" s="1992"/>
      <c r="H49" s="1993" t="s">
        <v>1728</v>
      </c>
      <c r="I49" s="1994"/>
      <c r="J49" s="1994"/>
      <c r="K49" s="1994"/>
      <c r="L49" s="1994"/>
      <c r="M49" s="1994"/>
      <c r="N49" s="1994"/>
      <c r="O49" s="1994"/>
      <c r="P49" s="1994"/>
      <c r="Q49" s="1994"/>
      <c r="R49" s="1994"/>
      <c r="S49" s="1994"/>
      <c r="T49" s="1994"/>
      <c r="U49" s="1994"/>
      <c r="V49" s="1994"/>
      <c r="W49" s="1994"/>
      <c r="X49" s="1994"/>
      <c r="Y49" s="1994"/>
      <c r="Z49" s="1994"/>
      <c r="AA49" s="1994"/>
      <c r="AB49" s="1994"/>
      <c r="AC49" s="1994"/>
      <c r="AD49" s="1994"/>
      <c r="AE49" s="1994"/>
      <c r="AF49" s="1994"/>
      <c r="AG49" s="1995"/>
      <c r="AH49" s="1984"/>
      <c r="AI49" s="1985"/>
      <c r="AJ49" s="1985"/>
      <c r="AK49" s="1985"/>
      <c r="AL49" s="1985"/>
      <c r="AM49" s="1985"/>
      <c r="AN49" s="1985"/>
      <c r="AO49" s="1985"/>
      <c r="AP49" s="1985"/>
      <c r="AQ49" s="1985"/>
      <c r="AR49" s="1985"/>
      <c r="AS49" s="1985"/>
      <c r="AT49" s="1985"/>
      <c r="AU49" s="1985"/>
      <c r="AV49" s="1985"/>
      <c r="AW49" s="1985"/>
      <c r="AX49" s="1985"/>
      <c r="AY49" s="1986"/>
    </row>
    <row r="50" spans="1:51" ht="26.25" customHeight="1">
      <c r="A50" s="234"/>
      <c r="B50" s="1971"/>
      <c r="C50" s="1972"/>
      <c r="D50" s="1990" t="s">
        <v>1729</v>
      </c>
      <c r="E50" s="1991"/>
      <c r="F50" s="1991"/>
      <c r="G50" s="1992"/>
      <c r="H50" s="1993" t="s">
        <v>89</v>
      </c>
      <c r="I50" s="1994"/>
      <c r="J50" s="1994"/>
      <c r="K50" s="1994"/>
      <c r="L50" s="1994"/>
      <c r="M50" s="1994"/>
      <c r="N50" s="1994"/>
      <c r="O50" s="1994"/>
      <c r="P50" s="1994"/>
      <c r="Q50" s="1994"/>
      <c r="R50" s="1994"/>
      <c r="S50" s="1994"/>
      <c r="T50" s="1994"/>
      <c r="U50" s="1994"/>
      <c r="V50" s="1994"/>
      <c r="W50" s="1994"/>
      <c r="X50" s="1994"/>
      <c r="Y50" s="1994"/>
      <c r="Z50" s="1994"/>
      <c r="AA50" s="1994"/>
      <c r="AB50" s="1994"/>
      <c r="AC50" s="1994"/>
      <c r="AD50" s="1994"/>
      <c r="AE50" s="1994"/>
      <c r="AF50" s="1994"/>
      <c r="AG50" s="1995"/>
      <c r="AH50" s="1984"/>
      <c r="AI50" s="1985"/>
      <c r="AJ50" s="1985"/>
      <c r="AK50" s="1985"/>
      <c r="AL50" s="1985"/>
      <c r="AM50" s="1985"/>
      <c r="AN50" s="1985"/>
      <c r="AO50" s="1985"/>
      <c r="AP50" s="1985"/>
      <c r="AQ50" s="1985"/>
      <c r="AR50" s="1985"/>
      <c r="AS50" s="1985"/>
      <c r="AT50" s="1985"/>
      <c r="AU50" s="1985"/>
      <c r="AV50" s="1985"/>
      <c r="AW50" s="1985"/>
      <c r="AX50" s="1985"/>
      <c r="AY50" s="1986"/>
    </row>
    <row r="51" spans="1:51" ht="26.25" customHeight="1">
      <c r="A51" s="234"/>
      <c r="B51" s="1971"/>
      <c r="C51" s="1972"/>
      <c r="D51" s="1990" t="s">
        <v>1729</v>
      </c>
      <c r="E51" s="1991"/>
      <c r="F51" s="1991"/>
      <c r="G51" s="1992"/>
      <c r="H51" s="1993" t="s">
        <v>90</v>
      </c>
      <c r="I51" s="1994"/>
      <c r="J51" s="1994"/>
      <c r="K51" s="1994"/>
      <c r="L51" s="1994"/>
      <c r="M51" s="1994"/>
      <c r="N51" s="1994"/>
      <c r="O51" s="1994"/>
      <c r="P51" s="1994"/>
      <c r="Q51" s="1994"/>
      <c r="R51" s="1994"/>
      <c r="S51" s="1994"/>
      <c r="T51" s="1994"/>
      <c r="U51" s="1994"/>
      <c r="V51" s="1994"/>
      <c r="W51" s="1994"/>
      <c r="X51" s="1994"/>
      <c r="Y51" s="1994"/>
      <c r="Z51" s="1994"/>
      <c r="AA51" s="1994"/>
      <c r="AB51" s="1994"/>
      <c r="AC51" s="1994"/>
      <c r="AD51" s="1994"/>
      <c r="AE51" s="1994"/>
      <c r="AF51" s="1994"/>
      <c r="AG51" s="1995"/>
      <c r="AH51" s="1984"/>
      <c r="AI51" s="1985"/>
      <c r="AJ51" s="1985"/>
      <c r="AK51" s="1985"/>
      <c r="AL51" s="1985"/>
      <c r="AM51" s="1985"/>
      <c r="AN51" s="1985"/>
      <c r="AO51" s="1985"/>
      <c r="AP51" s="1985"/>
      <c r="AQ51" s="1985"/>
      <c r="AR51" s="1985"/>
      <c r="AS51" s="1985"/>
      <c r="AT51" s="1985"/>
      <c r="AU51" s="1985"/>
      <c r="AV51" s="1985"/>
      <c r="AW51" s="1985"/>
      <c r="AX51" s="1985"/>
      <c r="AY51" s="1986"/>
    </row>
    <row r="52" spans="1:51" ht="26.25" customHeight="1">
      <c r="A52" s="234"/>
      <c r="B52" s="1973"/>
      <c r="C52" s="1974"/>
      <c r="D52" s="1953" t="s">
        <v>1726</v>
      </c>
      <c r="E52" s="1954"/>
      <c r="F52" s="1954"/>
      <c r="G52" s="1955"/>
      <c r="H52" s="1956" t="s">
        <v>91</v>
      </c>
      <c r="I52" s="1957"/>
      <c r="J52" s="1957"/>
      <c r="K52" s="1957"/>
      <c r="L52" s="1957"/>
      <c r="M52" s="1957"/>
      <c r="N52" s="1957"/>
      <c r="O52" s="1957"/>
      <c r="P52" s="1957"/>
      <c r="Q52" s="1957"/>
      <c r="R52" s="1957"/>
      <c r="S52" s="1957"/>
      <c r="T52" s="1957"/>
      <c r="U52" s="1957"/>
      <c r="V52" s="1957"/>
      <c r="W52" s="1957"/>
      <c r="X52" s="1957"/>
      <c r="Y52" s="1957"/>
      <c r="Z52" s="1957"/>
      <c r="AA52" s="1957"/>
      <c r="AB52" s="1957"/>
      <c r="AC52" s="1957"/>
      <c r="AD52" s="1957"/>
      <c r="AE52" s="1957"/>
      <c r="AF52" s="1957"/>
      <c r="AG52" s="1958"/>
      <c r="AH52" s="1987"/>
      <c r="AI52" s="1988"/>
      <c r="AJ52" s="1988"/>
      <c r="AK52" s="1988"/>
      <c r="AL52" s="1988"/>
      <c r="AM52" s="1988"/>
      <c r="AN52" s="1988"/>
      <c r="AO52" s="1988"/>
      <c r="AP52" s="1988"/>
      <c r="AQ52" s="1988"/>
      <c r="AR52" s="1988"/>
      <c r="AS52" s="1988"/>
      <c r="AT52" s="1988"/>
      <c r="AU52" s="1988"/>
      <c r="AV52" s="1988"/>
      <c r="AW52" s="1988"/>
      <c r="AX52" s="1988"/>
      <c r="AY52" s="1989"/>
    </row>
    <row r="53" spans="1:51" ht="26.25" customHeight="1">
      <c r="A53" s="234"/>
      <c r="B53" s="1969" t="s">
        <v>92</v>
      </c>
      <c r="C53" s="1970"/>
      <c r="D53" s="1975" t="s">
        <v>1726</v>
      </c>
      <c r="E53" s="1976"/>
      <c r="F53" s="1976"/>
      <c r="G53" s="1977"/>
      <c r="H53" s="1978" t="s">
        <v>93</v>
      </c>
      <c r="I53" s="1979"/>
      <c r="J53" s="1979"/>
      <c r="K53" s="1979"/>
      <c r="L53" s="1979"/>
      <c r="M53" s="1979"/>
      <c r="N53" s="1979"/>
      <c r="O53" s="1979"/>
      <c r="P53" s="1979"/>
      <c r="Q53" s="1979"/>
      <c r="R53" s="1979"/>
      <c r="S53" s="1979"/>
      <c r="T53" s="1979"/>
      <c r="U53" s="1979"/>
      <c r="V53" s="1979"/>
      <c r="W53" s="1979"/>
      <c r="X53" s="1979"/>
      <c r="Y53" s="1979"/>
      <c r="Z53" s="1979"/>
      <c r="AA53" s="1979"/>
      <c r="AB53" s="1979"/>
      <c r="AC53" s="1979"/>
      <c r="AD53" s="1979"/>
      <c r="AE53" s="1979"/>
      <c r="AF53" s="1979"/>
      <c r="AG53" s="1980"/>
      <c r="AH53" s="1981" t="s">
        <v>1006</v>
      </c>
      <c r="AI53" s="1982"/>
      <c r="AJ53" s="1982"/>
      <c r="AK53" s="1982"/>
      <c r="AL53" s="1982"/>
      <c r="AM53" s="1982"/>
      <c r="AN53" s="1982"/>
      <c r="AO53" s="1982"/>
      <c r="AP53" s="1982"/>
      <c r="AQ53" s="1982"/>
      <c r="AR53" s="1982"/>
      <c r="AS53" s="1982"/>
      <c r="AT53" s="1982"/>
      <c r="AU53" s="1982"/>
      <c r="AV53" s="1982"/>
      <c r="AW53" s="1982"/>
      <c r="AX53" s="1982"/>
      <c r="AY53" s="1983"/>
    </row>
    <row r="54" spans="1:51" ht="26.25" customHeight="1">
      <c r="A54" s="234"/>
      <c r="B54" s="1971"/>
      <c r="C54" s="1972"/>
      <c r="D54" s="1990" t="s">
        <v>1726</v>
      </c>
      <c r="E54" s="1991"/>
      <c r="F54" s="1991"/>
      <c r="G54" s="1992"/>
      <c r="H54" s="1993" t="s">
        <v>95</v>
      </c>
      <c r="I54" s="1994"/>
      <c r="J54" s="1994"/>
      <c r="K54" s="1994"/>
      <c r="L54" s="1994"/>
      <c r="M54" s="1994"/>
      <c r="N54" s="1994"/>
      <c r="O54" s="1994"/>
      <c r="P54" s="1994"/>
      <c r="Q54" s="1994"/>
      <c r="R54" s="1994"/>
      <c r="S54" s="1994"/>
      <c r="T54" s="1994"/>
      <c r="U54" s="1994"/>
      <c r="V54" s="1994"/>
      <c r="W54" s="1994"/>
      <c r="X54" s="1994"/>
      <c r="Y54" s="1994"/>
      <c r="Z54" s="1994"/>
      <c r="AA54" s="1994"/>
      <c r="AB54" s="1994"/>
      <c r="AC54" s="1994"/>
      <c r="AD54" s="1994"/>
      <c r="AE54" s="1994"/>
      <c r="AF54" s="1994"/>
      <c r="AG54" s="1995"/>
      <c r="AH54" s="1984"/>
      <c r="AI54" s="1985"/>
      <c r="AJ54" s="1985"/>
      <c r="AK54" s="1985"/>
      <c r="AL54" s="1985"/>
      <c r="AM54" s="1985"/>
      <c r="AN54" s="1985"/>
      <c r="AO54" s="1985"/>
      <c r="AP54" s="1985"/>
      <c r="AQ54" s="1985"/>
      <c r="AR54" s="1985"/>
      <c r="AS54" s="1985"/>
      <c r="AT54" s="1985"/>
      <c r="AU54" s="1985"/>
      <c r="AV54" s="1985"/>
      <c r="AW54" s="1985"/>
      <c r="AX54" s="1985"/>
      <c r="AY54" s="1986"/>
    </row>
    <row r="55" spans="1:51" ht="26.25" customHeight="1">
      <c r="A55" s="234"/>
      <c r="B55" s="1971"/>
      <c r="C55" s="1972"/>
      <c r="D55" s="1990" t="s">
        <v>1726</v>
      </c>
      <c r="E55" s="1991"/>
      <c r="F55" s="1991"/>
      <c r="G55" s="1992"/>
      <c r="H55" s="1993" t="s">
        <v>1730</v>
      </c>
      <c r="I55" s="1994"/>
      <c r="J55" s="1994"/>
      <c r="K55" s="1994"/>
      <c r="L55" s="1994"/>
      <c r="M55" s="1994"/>
      <c r="N55" s="1994"/>
      <c r="O55" s="1994"/>
      <c r="P55" s="1994"/>
      <c r="Q55" s="1994"/>
      <c r="R55" s="1994"/>
      <c r="S55" s="1994"/>
      <c r="T55" s="1994"/>
      <c r="U55" s="1994"/>
      <c r="V55" s="1994"/>
      <c r="W55" s="1994"/>
      <c r="X55" s="1994"/>
      <c r="Y55" s="1994"/>
      <c r="Z55" s="1994"/>
      <c r="AA55" s="1994"/>
      <c r="AB55" s="1994"/>
      <c r="AC55" s="1994"/>
      <c r="AD55" s="1994"/>
      <c r="AE55" s="1994"/>
      <c r="AF55" s="1994"/>
      <c r="AG55" s="1995"/>
      <c r="AH55" s="1984"/>
      <c r="AI55" s="1985"/>
      <c r="AJ55" s="1985"/>
      <c r="AK55" s="1985"/>
      <c r="AL55" s="1985"/>
      <c r="AM55" s="1985"/>
      <c r="AN55" s="1985"/>
      <c r="AO55" s="1985"/>
      <c r="AP55" s="1985"/>
      <c r="AQ55" s="1985"/>
      <c r="AR55" s="1985"/>
      <c r="AS55" s="1985"/>
      <c r="AT55" s="1985"/>
      <c r="AU55" s="1985"/>
      <c r="AV55" s="1985"/>
      <c r="AW55" s="1985"/>
      <c r="AX55" s="1985"/>
      <c r="AY55" s="1986"/>
    </row>
    <row r="56" spans="1:51" ht="26.25" customHeight="1">
      <c r="A56" s="234"/>
      <c r="B56" s="1971"/>
      <c r="C56" s="1972"/>
      <c r="D56" s="1947" t="s">
        <v>1729</v>
      </c>
      <c r="E56" s="1948"/>
      <c r="F56" s="1948"/>
      <c r="G56" s="1949"/>
      <c r="H56" s="1950" t="s">
        <v>97</v>
      </c>
      <c r="I56" s="1951"/>
      <c r="J56" s="1951"/>
      <c r="K56" s="1951"/>
      <c r="L56" s="1951"/>
      <c r="M56" s="1951"/>
      <c r="N56" s="1951"/>
      <c r="O56" s="1951"/>
      <c r="P56" s="1951"/>
      <c r="Q56" s="1951"/>
      <c r="R56" s="1951"/>
      <c r="S56" s="1951"/>
      <c r="T56" s="1951"/>
      <c r="U56" s="1951"/>
      <c r="V56" s="1951"/>
      <c r="W56" s="1951"/>
      <c r="X56" s="1951"/>
      <c r="Y56" s="1951"/>
      <c r="Z56" s="1951"/>
      <c r="AA56" s="1951"/>
      <c r="AB56" s="1951"/>
      <c r="AC56" s="1951"/>
      <c r="AD56" s="1951"/>
      <c r="AE56" s="1951"/>
      <c r="AF56" s="1951"/>
      <c r="AG56" s="1952"/>
      <c r="AH56" s="1984"/>
      <c r="AI56" s="1985"/>
      <c r="AJ56" s="1985"/>
      <c r="AK56" s="1985"/>
      <c r="AL56" s="1985"/>
      <c r="AM56" s="1985"/>
      <c r="AN56" s="1985"/>
      <c r="AO56" s="1985"/>
      <c r="AP56" s="1985"/>
      <c r="AQ56" s="1985"/>
      <c r="AR56" s="1985"/>
      <c r="AS56" s="1985"/>
      <c r="AT56" s="1985"/>
      <c r="AU56" s="1985"/>
      <c r="AV56" s="1985"/>
      <c r="AW56" s="1985"/>
      <c r="AX56" s="1985"/>
      <c r="AY56" s="1986"/>
    </row>
    <row r="57" spans="1:51" ht="26.25" customHeight="1">
      <c r="A57" s="234"/>
      <c r="B57" s="1971"/>
      <c r="C57" s="1972"/>
      <c r="D57" s="1962"/>
      <c r="E57" s="1963"/>
      <c r="F57" s="1963"/>
      <c r="G57" s="1964"/>
      <c r="H57" s="1965" t="s">
        <v>98</v>
      </c>
      <c r="I57" s="1966"/>
      <c r="J57" s="1966"/>
      <c r="K57" s="1966"/>
      <c r="L57" s="1966"/>
      <c r="M57" s="1966"/>
      <c r="N57" s="1966"/>
      <c r="O57" s="1966"/>
      <c r="P57" s="1966"/>
      <c r="Q57" s="1966"/>
      <c r="R57" s="1966"/>
      <c r="S57" s="1966"/>
      <c r="T57" s="1966"/>
      <c r="U57" s="1966"/>
      <c r="V57" s="1967"/>
      <c r="W57" s="1967"/>
      <c r="X57" s="1967"/>
      <c r="Y57" s="1967"/>
      <c r="Z57" s="1967"/>
      <c r="AA57" s="1967"/>
      <c r="AB57" s="1967"/>
      <c r="AC57" s="1967"/>
      <c r="AD57" s="1967"/>
      <c r="AE57" s="1967"/>
      <c r="AF57" s="1967"/>
      <c r="AG57" s="1968"/>
      <c r="AH57" s="1984"/>
      <c r="AI57" s="1985"/>
      <c r="AJ57" s="1985"/>
      <c r="AK57" s="1985"/>
      <c r="AL57" s="1985"/>
      <c r="AM57" s="1985"/>
      <c r="AN57" s="1985"/>
      <c r="AO57" s="1985"/>
      <c r="AP57" s="1985"/>
      <c r="AQ57" s="1985"/>
      <c r="AR57" s="1985"/>
      <c r="AS57" s="1985"/>
      <c r="AT57" s="1985"/>
      <c r="AU57" s="1985"/>
      <c r="AV57" s="1985"/>
      <c r="AW57" s="1985"/>
      <c r="AX57" s="1985"/>
      <c r="AY57" s="1986"/>
    </row>
    <row r="58" spans="1:51" ht="26.25" customHeight="1">
      <c r="A58" s="234"/>
      <c r="B58" s="1973"/>
      <c r="C58" s="1974"/>
      <c r="D58" s="1953" t="s">
        <v>1726</v>
      </c>
      <c r="E58" s="1954"/>
      <c r="F58" s="1954"/>
      <c r="G58" s="1955"/>
      <c r="H58" s="1956" t="s">
        <v>99</v>
      </c>
      <c r="I58" s="1957"/>
      <c r="J58" s="1957"/>
      <c r="K58" s="1957"/>
      <c r="L58" s="1957"/>
      <c r="M58" s="1957"/>
      <c r="N58" s="1957"/>
      <c r="O58" s="1957"/>
      <c r="P58" s="1957"/>
      <c r="Q58" s="1957"/>
      <c r="R58" s="1957"/>
      <c r="S58" s="1957"/>
      <c r="T58" s="1957"/>
      <c r="U58" s="1957"/>
      <c r="V58" s="1957"/>
      <c r="W58" s="1957"/>
      <c r="X58" s="1957"/>
      <c r="Y58" s="1957"/>
      <c r="Z58" s="1957"/>
      <c r="AA58" s="1957"/>
      <c r="AB58" s="1957"/>
      <c r="AC58" s="1957"/>
      <c r="AD58" s="1957"/>
      <c r="AE58" s="1957"/>
      <c r="AF58" s="1957"/>
      <c r="AG58" s="1958"/>
      <c r="AH58" s="1987"/>
      <c r="AI58" s="1988"/>
      <c r="AJ58" s="1988"/>
      <c r="AK58" s="1988"/>
      <c r="AL58" s="1988"/>
      <c r="AM58" s="1988"/>
      <c r="AN58" s="1988"/>
      <c r="AO58" s="1988"/>
      <c r="AP58" s="1988"/>
      <c r="AQ58" s="1988"/>
      <c r="AR58" s="1988"/>
      <c r="AS58" s="1988"/>
      <c r="AT58" s="1988"/>
      <c r="AU58" s="1988"/>
      <c r="AV58" s="1988"/>
      <c r="AW58" s="1988"/>
      <c r="AX58" s="1988"/>
      <c r="AY58" s="1989"/>
    </row>
    <row r="59" spans="1:51" ht="180" customHeight="1" thickBot="1">
      <c r="A59" s="234"/>
      <c r="B59" s="1959" t="s">
        <v>100</v>
      </c>
      <c r="C59" s="1960"/>
      <c r="D59" s="1961" t="s">
        <v>1005</v>
      </c>
      <c r="E59" s="1929"/>
      <c r="F59" s="1929"/>
      <c r="G59" s="1929"/>
      <c r="H59" s="1929"/>
      <c r="I59" s="1929"/>
      <c r="J59" s="1929"/>
      <c r="K59" s="1929"/>
      <c r="L59" s="1929"/>
      <c r="M59" s="1929"/>
      <c r="N59" s="1929"/>
      <c r="O59" s="1929"/>
      <c r="P59" s="1929"/>
      <c r="Q59" s="1929"/>
      <c r="R59" s="1929"/>
      <c r="S59" s="1929"/>
      <c r="T59" s="1929"/>
      <c r="U59" s="1929"/>
      <c r="V59" s="1929"/>
      <c r="W59" s="1929"/>
      <c r="X59" s="1929"/>
      <c r="Y59" s="1929"/>
      <c r="Z59" s="1929"/>
      <c r="AA59" s="1929"/>
      <c r="AB59" s="1929"/>
      <c r="AC59" s="1929"/>
      <c r="AD59" s="1929"/>
      <c r="AE59" s="1929"/>
      <c r="AF59" s="1929"/>
      <c r="AG59" s="1929"/>
      <c r="AH59" s="1929"/>
      <c r="AI59" s="1929"/>
      <c r="AJ59" s="1929"/>
      <c r="AK59" s="1929"/>
      <c r="AL59" s="1929"/>
      <c r="AM59" s="1929"/>
      <c r="AN59" s="1929"/>
      <c r="AO59" s="1929"/>
      <c r="AP59" s="1929"/>
      <c r="AQ59" s="1929"/>
      <c r="AR59" s="1929"/>
      <c r="AS59" s="1929"/>
      <c r="AT59" s="1929"/>
      <c r="AU59" s="1929"/>
      <c r="AV59" s="1929"/>
      <c r="AW59" s="1929"/>
      <c r="AX59" s="1929"/>
      <c r="AY59" s="1930"/>
    </row>
    <row r="60" spans="1:51" ht="21" hidden="1" customHeight="1">
      <c r="A60" s="234"/>
      <c r="B60" s="237"/>
      <c r="C60" s="238"/>
      <c r="D60" s="1931" t="s">
        <v>102</v>
      </c>
      <c r="E60" s="1932"/>
      <c r="F60" s="1932"/>
      <c r="G60" s="1932"/>
      <c r="H60" s="1932"/>
      <c r="I60" s="1932"/>
      <c r="J60" s="1932"/>
      <c r="K60" s="1932"/>
      <c r="L60" s="1932"/>
      <c r="M60" s="1932"/>
      <c r="N60" s="1932"/>
      <c r="O60" s="1932"/>
      <c r="P60" s="1932"/>
      <c r="Q60" s="1932"/>
      <c r="R60" s="1932"/>
      <c r="S60" s="1932"/>
      <c r="T60" s="1932"/>
      <c r="U60" s="1932"/>
      <c r="V60" s="1932"/>
      <c r="W60" s="1932"/>
      <c r="X60" s="1932"/>
      <c r="Y60" s="1932"/>
      <c r="Z60" s="1932"/>
      <c r="AA60" s="1932"/>
      <c r="AB60" s="1932"/>
      <c r="AC60" s="1932"/>
      <c r="AD60" s="1932"/>
      <c r="AE60" s="1932"/>
      <c r="AF60" s="1932"/>
      <c r="AG60" s="1932"/>
      <c r="AH60" s="1932"/>
      <c r="AI60" s="1932"/>
      <c r="AJ60" s="1932"/>
      <c r="AK60" s="1932"/>
      <c r="AL60" s="1932"/>
      <c r="AM60" s="1932"/>
      <c r="AN60" s="1932"/>
      <c r="AO60" s="1932"/>
      <c r="AP60" s="1932"/>
      <c r="AQ60" s="1932"/>
      <c r="AR60" s="1932"/>
      <c r="AS60" s="1932"/>
      <c r="AT60" s="1932"/>
      <c r="AU60" s="1932"/>
      <c r="AV60" s="1932"/>
      <c r="AW60" s="1932"/>
      <c r="AX60" s="1932"/>
      <c r="AY60" s="1933"/>
    </row>
    <row r="61" spans="1:51" ht="97.5" hidden="1" customHeight="1">
      <c r="A61" s="234"/>
      <c r="B61" s="237"/>
      <c r="C61" s="238"/>
      <c r="D61" s="1934" t="s">
        <v>103</v>
      </c>
      <c r="E61" s="1935"/>
      <c r="F61" s="1935"/>
      <c r="G61" s="1935"/>
      <c r="H61" s="1935"/>
      <c r="I61" s="1935"/>
      <c r="J61" s="1935"/>
      <c r="K61" s="1935"/>
      <c r="L61" s="1935"/>
      <c r="M61" s="1935"/>
      <c r="N61" s="1935"/>
      <c r="O61" s="1935"/>
      <c r="P61" s="1935"/>
      <c r="Q61" s="1935"/>
      <c r="R61" s="1935"/>
      <c r="S61" s="1935"/>
      <c r="T61" s="1935"/>
      <c r="U61" s="1935"/>
      <c r="V61" s="1935"/>
      <c r="W61" s="1935"/>
      <c r="X61" s="1935"/>
      <c r="Y61" s="1935"/>
      <c r="Z61" s="1935"/>
      <c r="AA61" s="1935"/>
      <c r="AB61" s="1935"/>
      <c r="AC61" s="1935"/>
      <c r="AD61" s="1935"/>
      <c r="AE61" s="1935"/>
      <c r="AF61" s="1935"/>
      <c r="AG61" s="1935"/>
      <c r="AH61" s="1935"/>
      <c r="AI61" s="1935"/>
      <c r="AJ61" s="1935"/>
      <c r="AK61" s="1935"/>
      <c r="AL61" s="1935"/>
      <c r="AM61" s="1935"/>
      <c r="AN61" s="1935"/>
      <c r="AO61" s="1935"/>
      <c r="AP61" s="1935"/>
      <c r="AQ61" s="1935"/>
      <c r="AR61" s="1935"/>
      <c r="AS61" s="1935"/>
      <c r="AT61" s="1935"/>
      <c r="AU61" s="1935"/>
      <c r="AV61" s="1935"/>
      <c r="AW61" s="1935"/>
      <c r="AX61" s="1935"/>
      <c r="AY61" s="1936"/>
    </row>
    <row r="62" spans="1:51" ht="119.85" hidden="1" customHeight="1">
      <c r="A62" s="234"/>
      <c r="B62" s="237"/>
      <c r="C62" s="238"/>
      <c r="D62" s="1937" t="s">
        <v>104</v>
      </c>
      <c r="E62" s="1938"/>
      <c r="F62" s="1938"/>
      <c r="G62" s="1938"/>
      <c r="H62" s="1938"/>
      <c r="I62" s="1938"/>
      <c r="J62" s="1938"/>
      <c r="K62" s="1938"/>
      <c r="L62" s="1938"/>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1938"/>
      <c r="AP62" s="1938"/>
      <c r="AQ62" s="1938"/>
      <c r="AR62" s="1938"/>
      <c r="AS62" s="1938"/>
      <c r="AT62" s="1938"/>
      <c r="AU62" s="1938"/>
      <c r="AV62" s="1938"/>
      <c r="AW62" s="1938"/>
      <c r="AX62" s="1938"/>
      <c r="AY62" s="1939"/>
    </row>
    <row r="63" spans="1:51" ht="21" customHeight="1">
      <c r="A63" s="234"/>
      <c r="B63" s="1940" t="s">
        <v>105</v>
      </c>
      <c r="C63" s="1932"/>
      <c r="D63" s="1932"/>
      <c r="E63" s="1932"/>
      <c r="F63" s="1932"/>
      <c r="G63" s="1932"/>
      <c r="H63" s="1932"/>
      <c r="I63" s="1932"/>
      <c r="J63" s="1932"/>
      <c r="K63" s="1932"/>
      <c r="L63" s="1932"/>
      <c r="M63" s="1932"/>
      <c r="N63" s="1932"/>
      <c r="O63" s="1932"/>
      <c r="P63" s="1932"/>
      <c r="Q63" s="1932"/>
      <c r="R63" s="1932"/>
      <c r="S63" s="1932"/>
      <c r="T63" s="1932"/>
      <c r="U63" s="1932"/>
      <c r="V63" s="1932"/>
      <c r="W63" s="1932"/>
      <c r="X63" s="1932"/>
      <c r="Y63" s="1932"/>
      <c r="Z63" s="1932"/>
      <c r="AA63" s="1932"/>
      <c r="AB63" s="1932"/>
      <c r="AC63" s="1932"/>
      <c r="AD63" s="1932"/>
      <c r="AE63" s="1932"/>
      <c r="AF63" s="1932"/>
      <c r="AG63" s="1932"/>
      <c r="AH63" s="1932"/>
      <c r="AI63" s="1932"/>
      <c r="AJ63" s="1932"/>
      <c r="AK63" s="1932"/>
      <c r="AL63" s="1932"/>
      <c r="AM63" s="1932"/>
      <c r="AN63" s="1932"/>
      <c r="AO63" s="1932"/>
      <c r="AP63" s="1932"/>
      <c r="AQ63" s="1932"/>
      <c r="AR63" s="1932"/>
      <c r="AS63" s="1932"/>
      <c r="AT63" s="1932"/>
      <c r="AU63" s="1932"/>
      <c r="AV63" s="1932"/>
      <c r="AW63" s="1932"/>
      <c r="AX63" s="1932"/>
      <c r="AY63" s="1933"/>
    </row>
    <row r="64" spans="1:51" ht="122.45" customHeight="1">
      <c r="A64" s="219"/>
      <c r="B64" s="1941" t="s">
        <v>1713</v>
      </c>
      <c r="C64" s="1942"/>
      <c r="D64" s="1942"/>
      <c r="E64" s="1942"/>
      <c r="F64" s="1943"/>
      <c r="G64" s="1944" t="s">
        <v>1714</v>
      </c>
      <c r="H64" s="1945"/>
      <c r="I64" s="1945"/>
      <c r="J64" s="1945"/>
      <c r="K64" s="1945"/>
      <c r="L64" s="1945"/>
      <c r="M64" s="1945"/>
      <c r="N64" s="1945"/>
      <c r="O64" s="1945"/>
      <c r="P64" s="1945"/>
      <c r="Q64" s="1945"/>
      <c r="R64" s="1945"/>
      <c r="S64" s="1945"/>
      <c r="T64" s="1945"/>
      <c r="U64" s="1945"/>
      <c r="V64" s="1945"/>
      <c r="W64" s="1945"/>
      <c r="X64" s="1945"/>
      <c r="Y64" s="1945"/>
      <c r="Z64" s="1945"/>
      <c r="AA64" s="1945"/>
      <c r="AB64" s="1945"/>
      <c r="AC64" s="1945"/>
      <c r="AD64" s="1945"/>
      <c r="AE64" s="1945"/>
      <c r="AF64" s="1945"/>
      <c r="AG64" s="1945"/>
      <c r="AH64" s="1945"/>
      <c r="AI64" s="1945"/>
      <c r="AJ64" s="1945"/>
      <c r="AK64" s="1945"/>
      <c r="AL64" s="1945"/>
      <c r="AM64" s="1945"/>
      <c r="AN64" s="1945"/>
      <c r="AO64" s="1945"/>
      <c r="AP64" s="1945"/>
      <c r="AQ64" s="1945"/>
      <c r="AR64" s="1945"/>
      <c r="AS64" s="1945"/>
      <c r="AT64" s="1945"/>
      <c r="AU64" s="1945"/>
      <c r="AV64" s="1945"/>
      <c r="AW64" s="1945"/>
      <c r="AX64" s="1945"/>
      <c r="AY64" s="1946"/>
    </row>
    <row r="65" spans="1:51" ht="18.399999999999999" customHeight="1">
      <c r="A65" s="219"/>
      <c r="B65" s="1919" t="s">
        <v>106</v>
      </c>
      <c r="C65" s="1920"/>
      <c r="D65" s="1920"/>
      <c r="E65" s="1920"/>
      <c r="F65" s="1920"/>
      <c r="G65" s="1920"/>
      <c r="H65" s="1920"/>
      <c r="I65" s="1920"/>
      <c r="J65" s="1920"/>
      <c r="K65" s="1920"/>
      <c r="L65" s="1920"/>
      <c r="M65" s="1920"/>
      <c r="N65" s="1920"/>
      <c r="O65" s="1920"/>
      <c r="P65" s="1920"/>
      <c r="Q65" s="1920"/>
      <c r="R65" s="1920"/>
      <c r="S65" s="1920"/>
      <c r="T65" s="1920"/>
      <c r="U65" s="1920"/>
      <c r="V65" s="1920"/>
      <c r="W65" s="1920"/>
      <c r="X65" s="1920"/>
      <c r="Y65" s="1920"/>
      <c r="Z65" s="1920"/>
      <c r="AA65" s="1920"/>
      <c r="AB65" s="1920"/>
      <c r="AC65" s="1920"/>
      <c r="AD65" s="1920"/>
      <c r="AE65" s="1920"/>
      <c r="AF65" s="1920"/>
      <c r="AG65" s="1920"/>
      <c r="AH65" s="1920"/>
      <c r="AI65" s="1920"/>
      <c r="AJ65" s="1920"/>
      <c r="AK65" s="1920"/>
      <c r="AL65" s="1920"/>
      <c r="AM65" s="1920"/>
      <c r="AN65" s="1920"/>
      <c r="AO65" s="1920"/>
      <c r="AP65" s="1920"/>
      <c r="AQ65" s="1920"/>
      <c r="AR65" s="1920"/>
      <c r="AS65" s="1920"/>
      <c r="AT65" s="1920"/>
      <c r="AU65" s="1920"/>
      <c r="AV65" s="1920"/>
      <c r="AW65" s="1920"/>
      <c r="AX65" s="1920"/>
      <c r="AY65" s="1921"/>
    </row>
    <row r="66" spans="1:51" ht="119.1" customHeight="1" thickBot="1">
      <c r="A66" s="219"/>
      <c r="B66" s="1925" t="s">
        <v>1715</v>
      </c>
      <c r="C66" s="1926"/>
      <c r="D66" s="1926"/>
      <c r="E66" s="1926"/>
      <c r="F66" s="1927"/>
      <c r="G66" s="1928" t="s">
        <v>1731</v>
      </c>
      <c r="H66" s="1929"/>
      <c r="I66" s="1929"/>
      <c r="J66" s="1929"/>
      <c r="K66" s="1929"/>
      <c r="L66" s="1929"/>
      <c r="M66" s="1929"/>
      <c r="N66" s="1929"/>
      <c r="O66" s="1929"/>
      <c r="P66" s="1929"/>
      <c r="Q66" s="1929"/>
      <c r="R66" s="1929"/>
      <c r="S66" s="1929"/>
      <c r="T66" s="1929"/>
      <c r="U66" s="1929"/>
      <c r="V66" s="1929"/>
      <c r="W66" s="1929"/>
      <c r="X66" s="1929"/>
      <c r="Y66" s="1929"/>
      <c r="Z66" s="1929"/>
      <c r="AA66" s="1929"/>
      <c r="AB66" s="1929"/>
      <c r="AC66" s="1929"/>
      <c r="AD66" s="1929"/>
      <c r="AE66" s="1929"/>
      <c r="AF66" s="1929"/>
      <c r="AG66" s="1929"/>
      <c r="AH66" s="1929"/>
      <c r="AI66" s="1929"/>
      <c r="AJ66" s="1929"/>
      <c r="AK66" s="1929"/>
      <c r="AL66" s="1929"/>
      <c r="AM66" s="1929"/>
      <c r="AN66" s="1929"/>
      <c r="AO66" s="1929"/>
      <c r="AP66" s="1929"/>
      <c r="AQ66" s="1929"/>
      <c r="AR66" s="1929"/>
      <c r="AS66" s="1929"/>
      <c r="AT66" s="1929"/>
      <c r="AU66" s="1929"/>
      <c r="AV66" s="1929"/>
      <c r="AW66" s="1929"/>
      <c r="AX66" s="1929"/>
      <c r="AY66" s="1930"/>
    </row>
    <row r="67" spans="1:51" ht="19.7" customHeight="1">
      <c r="A67" s="219"/>
      <c r="B67" s="1922" t="s">
        <v>107</v>
      </c>
      <c r="C67" s="1923"/>
      <c r="D67" s="1923"/>
      <c r="E67" s="1923"/>
      <c r="F67" s="1923"/>
      <c r="G67" s="1923"/>
      <c r="H67" s="1923"/>
      <c r="I67" s="1923"/>
      <c r="J67" s="1923"/>
      <c r="K67" s="1923"/>
      <c r="L67" s="1923"/>
      <c r="M67" s="1923"/>
      <c r="N67" s="1923"/>
      <c r="O67" s="1923"/>
      <c r="P67" s="1923"/>
      <c r="Q67" s="1923"/>
      <c r="R67" s="1923"/>
      <c r="S67" s="1923"/>
      <c r="T67" s="1923"/>
      <c r="U67" s="1923"/>
      <c r="V67" s="1923"/>
      <c r="W67" s="1923"/>
      <c r="X67" s="1923"/>
      <c r="Y67" s="1923"/>
      <c r="Z67" s="1923"/>
      <c r="AA67" s="1923"/>
      <c r="AB67" s="1923"/>
      <c r="AC67" s="1923"/>
      <c r="AD67" s="1923"/>
      <c r="AE67" s="1923"/>
      <c r="AF67" s="1923"/>
      <c r="AG67" s="1923"/>
      <c r="AH67" s="1923"/>
      <c r="AI67" s="1923"/>
      <c r="AJ67" s="1923"/>
      <c r="AK67" s="1923"/>
      <c r="AL67" s="1923"/>
      <c r="AM67" s="1923"/>
      <c r="AN67" s="1923"/>
      <c r="AO67" s="1923"/>
      <c r="AP67" s="1923"/>
      <c r="AQ67" s="1923"/>
      <c r="AR67" s="1923"/>
      <c r="AS67" s="1923"/>
      <c r="AT67" s="1923"/>
      <c r="AU67" s="1923"/>
      <c r="AV67" s="1923"/>
      <c r="AW67" s="1923"/>
      <c r="AX67" s="1923"/>
      <c r="AY67" s="1924"/>
    </row>
    <row r="68" spans="1:51" ht="205.15" customHeight="1" thickBot="1">
      <c r="A68" s="219"/>
      <c r="B68" s="1916" t="s">
        <v>1732</v>
      </c>
      <c r="C68" s="1917"/>
      <c r="D68" s="1917"/>
      <c r="E68" s="1917"/>
      <c r="F68" s="1917"/>
      <c r="G68" s="1917"/>
      <c r="H68" s="1917"/>
      <c r="I68" s="1917"/>
      <c r="J68" s="1917"/>
      <c r="K68" s="1917"/>
      <c r="L68" s="1917"/>
      <c r="M68" s="1917"/>
      <c r="N68" s="1917"/>
      <c r="O68" s="1917"/>
      <c r="P68" s="1917"/>
      <c r="Q68" s="1917"/>
      <c r="R68" s="1917"/>
      <c r="S68" s="1917"/>
      <c r="T68" s="1917"/>
      <c r="U68" s="1917"/>
      <c r="V68" s="1917"/>
      <c r="W68" s="1917"/>
      <c r="X68" s="1917"/>
      <c r="Y68" s="1917"/>
      <c r="Z68" s="1917"/>
      <c r="AA68" s="1917"/>
      <c r="AB68" s="1917"/>
      <c r="AC68" s="1917"/>
      <c r="AD68" s="1917"/>
      <c r="AE68" s="1917"/>
      <c r="AF68" s="1917"/>
      <c r="AG68" s="1917"/>
      <c r="AH68" s="1917"/>
      <c r="AI68" s="1917"/>
      <c r="AJ68" s="1917"/>
      <c r="AK68" s="1917"/>
      <c r="AL68" s="1917"/>
      <c r="AM68" s="1917"/>
      <c r="AN68" s="1917"/>
      <c r="AO68" s="1917"/>
      <c r="AP68" s="1917"/>
      <c r="AQ68" s="1917"/>
      <c r="AR68" s="1917"/>
      <c r="AS68" s="1917"/>
      <c r="AT68" s="1917"/>
      <c r="AU68" s="1917"/>
      <c r="AV68" s="1917"/>
      <c r="AW68" s="1917"/>
      <c r="AX68" s="1917"/>
      <c r="AY68" s="1918"/>
    </row>
    <row r="69" spans="1:51" ht="19.7" customHeight="1">
      <c r="A69" s="219"/>
      <c r="B69" s="1913" t="s">
        <v>108</v>
      </c>
      <c r="C69" s="1914"/>
      <c r="D69" s="1914"/>
      <c r="E69" s="1914"/>
      <c r="F69" s="1914"/>
      <c r="G69" s="1914"/>
      <c r="H69" s="1914"/>
      <c r="I69" s="1914"/>
      <c r="J69" s="1914"/>
      <c r="K69" s="1914"/>
      <c r="L69" s="1914"/>
      <c r="M69" s="1914"/>
      <c r="N69" s="1914"/>
      <c r="O69" s="1914"/>
      <c r="P69" s="1914"/>
      <c r="Q69" s="1914"/>
      <c r="R69" s="1914"/>
      <c r="S69" s="1914"/>
      <c r="T69" s="1914"/>
      <c r="U69" s="1914"/>
      <c r="V69" s="1914"/>
      <c r="W69" s="1914"/>
      <c r="X69" s="1914"/>
      <c r="Y69" s="1914"/>
      <c r="Z69" s="1914"/>
      <c r="AA69" s="1914"/>
      <c r="AB69" s="1914"/>
      <c r="AC69" s="1914"/>
      <c r="AD69" s="1914"/>
      <c r="AE69" s="1914"/>
      <c r="AF69" s="1914"/>
      <c r="AG69" s="1914"/>
      <c r="AH69" s="1914"/>
      <c r="AI69" s="1914"/>
      <c r="AJ69" s="1914"/>
      <c r="AK69" s="1914"/>
      <c r="AL69" s="1914"/>
      <c r="AM69" s="1914"/>
      <c r="AN69" s="1914"/>
      <c r="AO69" s="1914"/>
      <c r="AP69" s="1914"/>
      <c r="AQ69" s="1914"/>
      <c r="AR69" s="1914"/>
      <c r="AS69" s="1914"/>
      <c r="AT69" s="1914"/>
      <c r="AU69" s="1914"/>
      <c r="AV69" s="1914"/>
      <c r="AW69" s="1914"/>
      <c r="AX69" s="1914"/>
      <c r="AY69" s="1915"/>
    </row>
    <row r="70" spans="1:51" ht="77.25" customHeight="1">
      <c r="A70" s="219"/>
      <c r="B70" s="239" t="s">
        <v>109</v>
      </c>
      <c r="C70" s="240"/>
      <c r="D70" s="240"/>
      <c r="E70" s="240"/>
      <c r="F70" s="240"/>
      <c r="G70" s="240"/>
      <c r="H70" s="240"/>
      <c r="I70" s="240"/>
      <c r="J70" s="240"/>
      <c r="K70" s="240"/>
      <c r="L70" s="241"/>
      <c r="M70" s="1908" t="s">
        <v>1733</v>
      </c>
      <c r="N70" s="1909"/>
      <c r="O70" s="1909"/>
      <c r="P70" s="1909"/>
      <c r="Q70" s="1909"/>
      <c r="R70" s="1909"/>
      <c r="S70" s="1909"/>
      <c r="T70" s="1909"/>
      <c r="U70" s="1909"/>
      <c r="V70" s="1909"/>
      <c r="W70" s="1909"/>
      <c r="X70" s="1909"/>
      <c r="Y70" s="1909"/>
      <c r="Z70" s="1909"/>
      <c r="AA70" s="1910"/>
      <c r="AB70" s="240" t="s">
        <v>111</v>
      </c>
      <c r="AC70" s="240"/>
      <c r="AD70" s="240"/>
      <c r="AE70" s="240"/>
      <c r="AF70" s="240"/>
      <c r="AG70" s="240"/>
      <c r="AH70" s="240"/>
      <c r="AI70" s="240"/>
      <c r="AJ70" s="240"/>
      <c r="AK70" s="241"/>
      <c r="AL70" s="1911" t="s">
        <v>1004</v>
      </c>
      <c r="AM70" s="1909"/>
      <c r="AN70" s="1909"/>
      <c r="AO70" s="1909"/>
      <c r="AP70" s="1909"/>
      <c r="AQ70" s="1909"/>
      <c r="AR70" s="1909"/>
      <c r="AS70" s="1909"/>
      <c r="AT70" s="1909"/>
      <c r="AU70" s="1909"/>
      <c r="AV70" s="1909"/>
      <c r="AW70" s="1909"/>
      <c r="AX70" s="1909"/>
      <c r="AY70" s="1912"/>
    </row>
    <row r="71" spans="1:51" ht="3" customHeight="1" thickBot="1">
      <c r="A71" s="234"/>
      <c r="B71" s="230"/>
      <c r="C71" s="230"/>
      <c r="D71" s="242"/>
      <c r="E71" s="242"/>
      <c r="F71" s="242"/>
      <c r="G71" s="242"/>
      <c r="H71" s="242"/>
      <c r="I71" s="242"/>
      <c r="J71" s="242"/>
      <c r="K71" s="242"/>
      <c r="L71" s="242"/>
      <c r="M71" s="242"/>
      <c r="N71" s="242"/>
      <c r="O71" s="242"/>
      <c r="P71" s="242"/>
      <c r="Q71" s="242"/>
      <c r="R71" s="242"/>
      <c r="S71" s="242"/>
      <c r="T71" s="242"/>
      <c r="U71" s="242"/>
      <c r="V71" s="242"/>
      <c r="W71" s="242"/>
      <c r="X71" s="242"/>
      <c r="Y71" s="242"/>
      <c r="Z71" s="242"/>
      <c r="AA71" s="242"/>
      <c r="AB71" s="242"/>
      <c r="AC71" s="242"/>
      <c r="AD71" s="242"/>
      <c r="AE71" s="242"/>
      <c r="AF71" s="242"/>
      <c r="AG71" s="242"/>
      <c r="AH71" s="242"/>
      <c r="AI71" s="242"/>
      <c r="AJ71" s="242"/>
      <c r="AK71" s="242"/>
      <c r="AL71" s="242"/>
      <c r="AM71" s="242"/>
      <c r="AN71" s="242"/>
      <c r="AO71" s="242"/>
      <c r="AP71" s="242"/>
      <c r="AQ71" s="242"/>
      <c r="AR71" s="242"/>
      <c r="AS71" s="242"/>
      <c r="AT71" s="242"/>
      <c r="AU71" s="242"/>
      <c r="AV71" s="242"/>
      <c r="AW71" s="242"/>
      <c r="AX71" s="242"/>
      <c r="AY71" s="242"/>
    </row>
    <row r="72" spans="1:51" s="243" customFormat="1" ht="21" customHeight="1">
      <c r="B72" s="1787" t="s">
        <v>114</v>
      </c>
      <c r="C72" s="1788"/>
      <c r="D72" s="1788"/>
      <c r="E72" s="1788"/>
      <c r="F72" s="1788"/>
      <c r="G72" s="1788"/>
      <c r="H72" s="830" t="s">
        <v>1003</v>
      </c>
      <c r="I72" s="1823"/>
      <c r="J72" s="1823"/>
      <c r="K72" s="1823"/>
      <c r="L72" s="1823"/>
      <c r="M72" s="1823"/>
      <c r="N72" s="1823"/>
      <c r="O72" s="1823"/>
      <c r="P72" s="1823"/>
      <c r="Q72" s="1823"/>
      <c r="R72" s="1823"/>
      <c r="S72" s="1823"/>
      <c r="T72" s="1823"/>
      <c r="U72" s="1823"/>
      <c r="V72" s="1823"/>
      <c r="W72" s="1823"/>
      <c r="X72" s="1823"/>
      <c r="Y72" s="1823"/>
      <c r="Z72" s="1791" t="s">
        <v>1734</v>
      </c>
      <c r="AA72" s="1792"/>
      <c r="AB72" s="1792"/>
      <c r="AC72" s="1792"/>
      <c r="AD72" s="1792"/>
      <c r="AE72" s="1793"/>
      <c r="AF72" s="1792" t="s">
        <v>336</v>
      </c>
      <c r="AG72" s="1792"/>
      <c r="AH72" s="1792"/>
      <c r="AI72" s="1792"/>
      <c r="AJ72" s="1792"/>
      <c r="AK72" s="1792"/>
      <c r="AL72" s="1792"/>
      <c r="AM72" s="1792"/>
      <c r="AN72" s="1792"/>
      <c r="AO72" s="1792"/>
      <c r="AP72" s="1792"/>
      <c r="AQ72" s="1793"/>
      <c r="AR72" s="825" t="s">
        <v>6</v>
      </c>
      <c r="AS72" s="1792"/>
      <c r="AT72" s="1792"/>
      <c r="AU72" s="1792"/>
      <c r="AV72" s="1792"/>
      <c r="AW72" s="1792"/>
      <c r="AX72" s="1792"/>
      <c r="AY72" s="1794"/>
    </row>
    <row r="73" spans="1:51" s="243" customFormat="1" ht="28.15" customHeight="1">
      <c r="B73" s="1771" t="s">
        <v>7</v>
      </c>
      <c r="C73" s="1772"/>
      <c r="D73" s="1772"/>
      <c r="E73" s="1772"/>
      <c r="F73" s="1772"/>
      <c r="G73" s="1773"/>
      <c r="H73" s="813" t="s">
        <v>1002</v>
      </c>
      <c r="I73" s="814"/>
      <c r="J73" s="814"/>
      <c r="K73" s="814"/>
      <c r="L73" s="814"/>
      <c r="M73" s="814"/>
      <c r="N73" s="814"/>
      <c r="O73" s="814"/>
      <c r="P73" s="814"/>
      <c r="Q73" s="814"/>
      <c r="R73" s="814"/>
      <c r="S73" s="814"/>
      <c r="T73" s="814"/>
      <c r="U73" s="814"/>
      <c r="V73" s="814"/>
      <c r="W73" s="1774"/>
      <c r="X73" s="1774"/>
      <c r="Y73" s="1774"/>
      <c r="Z73" s="1775" t="s">
        <v>8</v>
      </c>
      <c r="AA73" s="1776"/>
      <c r="AB73" s="1776"/>
      <c r="AC73" s="1776"/>
      <c r="AD73" s="1776"/>
      <c r="AE73" s="1777"/>
      <c r="AF73" s="1776" t="s">
        <v>936</v>
      </c>
      <c r="AG73" s="1776"/>
      <c r="AH73" s="1776"/>
      <c r="AI73" s="1776"/>
      <c r="AJ73" s="1776"/>
      <c r="AK73" s="1776"/>
      <c r="AL73" s="1776"/>
      <c r="AM73" s="1776"/>
      <c r="AN73" s="1776"/>
      <c r="AO73" s="1776"/>
      <c r="AP73" s="1776"/>
      <c r="AQ73" s="1777"/>
      <c r="AR73" s="818" t="s">
        <v>1706</v>
      </c>
      <c r="AS73" s="819"/>
      <c r="AT73" s="819"/>
      <c r="AU73" s="819"/>
      <c r="AV73" s="819"/>
      <c r="AW73" s="819"/>
      <c r="AX73" s="819"/>
      <c r="AY73" s="820"/>
    </row>
    <row r="74" spans="1:51" s="243" customFormat="1" ht="30.75" customHeight="1">
      <c r="B74" s="1778" t="s">
        <v>11</v>
      </c>
      <c r="C74" s="1779"/>
      <c r="D74" s="1779"/>
      <c r="E74" s="1779"/>
      <c r="F74" s="1779"/>
      <c r="G74" s="1779"/>
      <c r="H74" s="800" t="s">
        <v>12</v>
      </c>
      <c r="I74" s="1758"/>
      <c r="J74" s="1758"/>
      <c r="K74" s="1758"/>
      <c r="L74" s="1758"/>
      <c r="M74" s="1758"/>
      <c r="N74" s="1758"/>
      <c r="O74" s="1758"/>
      <c r="P74" s="1758"/>
      <c r="Q74" s="1758"/>
      <c r="R74" s="1758"/>
      <c r="S74" s="1758"/>
      <c r="T74" s="1758"/>
      <c r="U74" s="1758"/>
      <c r="V74" s="1758"/>
      <c r="W74" s="1758"/>
      <c r="X74" s="1758"/>
      <c r="Y74" s="1758"/>
      <c r="Z74" s="1780" t="s">
        <v>13</v>
      </c>
      <c r="AA74" s="1779"/>
      <c r="AB74" s="1779"/>
      <c r="AC74" s="1779"/>
      <c r="AD74" s="1779"/>
      <c r="AE74" s="1781"/>
      <c r="AF74" s="828" t="s">
        <v>332</v>
      </c>
      <c r="AG74" s="828"/>
      <c r="AH74" s="828"/>
      <c r="AI74" s="828"/>
      <c r="AJ74" s="828"/>
      <c r="AK74" s="828"/>
      <c r="AL74" s="828"/>
      <c r="AM74" s="828"/>
      <c r="AN74" s="828"/>
      <c r="AO74" s="828"/>
      <c r="AP74" s="828"/>
      <c r="AQ74" s="828"/>
      <c r="AR74" s="1758"/>
      <c r="AS74" s="1758"/>
      <c r="AT74" s="1758"/>
      <c r="AU74" s="1758"/>
      <c r="AV74" s="1758"/>
      <c r="AW74" s="1758"/>
      <c r="AX74" s="1758"/>
      <c r="AY74" s="1782"/>
    </row>
    <row r="75" spans="1:51" s="243" customFormat="1" ht="18" customHeight="1">
      <c r="B75" s="1751" t="s">
        <v>15</v>
      </c>
      <c r="C75" s="1752"/>
      <c r="D75" s="1752"/>
      <c r="E75" s="1752"/>
      <c r="F75" s="1752"/>
      <c r="G75" s="1752"/>
      <c r="H75" s="802" t="s">
        <v>935</v>
      </c>
      <c r="I75" s="803"/>
      <c r="J75" s="803"/>
      <c r="K75" s="803"/>
      <c r="L75" s="803"/>
      <c r="M75" s="803"/>
      <c r="N75" s="803"/>
      <c r="O75" s="803"/>
      <c r="P75" s="803"/>
      <c r="Q75" s="803"/>
      <c r="R75" s="803"/>
      <c r="S75" s="803"/>
      <c r="T75" s="803"/>
      <c r="U75" s="803"/>
      <c r="V75" s="803"/>
      <c r="W75" s="1755"/>
      <c r="X75" s="1755"/>
      <c r="Y75" s="1755"/>
      <c r="Z75" s="1757" t="s">
        <v>1001</v>
      </c>
      <c r="AA75" s="1758"/>
      <c r="AB75" s="1758"/>
      <c r="AC75" s="1758"/>
      <c r="AD75" s="1758"/>
      <c r="AE75" s="1759"/>
      <c r="AF75" s="1902" t="s">
        <v>1000</v>
      </c>
      <c r="AG75" s="1903"/>
      <c r="AH75" s="1903"/>
      <c r="AI75" s="1903"/>
      <c r="AJ75" s="1903"/>
      <c r="AK75" s="1903"/>
      <c r="AL75" s="1903"/>
      <c r="AM75" s="1903"/>
      <c r="AN75" s="1903"/>
      <c r="AO75" s="1903"/>
      <c r="AP75" s="1903"/>
      <c r="AQ75" s="1903"/>
      <c r="AR75" s="1903"/>
      <c r="AS75" s="1903"/>
      <c r="AT75" s="1903"/>
      <c r="AU75" s="1903"/>
      <c r="AV75" s="1903"/>
      <c r="AW75" s="1903"/>
      <c r="AX75" s="1903"/>
      <c r="AY75" s="1904"/>
    </row>
    <row r="76" spans="1:51" s="243" customFormat="1" ht="24" customHeight="1">
      <c r="B76" s="1753"/>
      <c r="C76" s="1754"/>
      <c r="D76" s="1754"/>
      <c r="E76" s="1754"/>
      <c r="F76" s="1754"/>
      <c r="G76" s="1754"/>
      <c r="H76" s="805"/>
      <c r="I76" s="806"/>
      <c r="J76" s="806"/>
      <c r="K76" s="806"/>
      <c r="L76" s="806"/>
      <c r="M76" s="806"/>
      <c r="N76" s="806"/>
      <c r="O76" s="806"/>
      <c r="P76" s="806"/>
      <c r="Q76" s="806"/>
      <c r="R76" s="806"/>
      <c r="S76" s="806"/>
      <c r="T76" s="806"/>
      <c r="U76" s="806"/>
      <c r="V76" s="806"/>
      <c r="W76" s="1756"/>
      <c r="X76" s="1756"/>
      <c r="Y76" s="1756"/>
      <c r="Z76" s="1760"/>
      <c r="AA76" s="1758"/>
      <c r="AB76" s="1758"/>
      <c r="AC76" s="1758"/>
      <c r="AD76" s="1758"/>
      <c r="AE76" s="1759"/>
      <c r="AF76" s="1905"/>
      <c r="AG76" s="1906"/>
      <c r="AH76" s="1906"/>
      <c r="AI76" s="1906"/>
      <c r="AJ76" s="1906"/>
      <c r="AK76" s="1906"/>
      <c r="AL76" s="1906"/>
      <c r="AM76" s="1906"/>
      <c r="AN76" s="1906"/>
      <c r="AO76" s="1906"/>
      <c r="AP76" s="1906"/>
      <c r="AQ76" s="1906"/>
      <c r="AR76" s="1906"/>
      <c r="AS76" s="1906"/>
      <c r="AT76" s="1906"/>
      <c r="AU76" s="1906"/>
      <c r="AV76" s="1906"/>
      <c r="AW76" s="1906"/>
      <c r="AX76" s="1906"/>
      <c r="AY76" s="1907"/>
    </row>
    <row r="77" spans="1:51" s="243" customFormat="1" ht="29.25" customHeight="1">
      <c r="B77" s="1765" t="s">
        <v>22</v>
      </c>
      <c r="C77" s="1766"/>
      <c r="D77" s="1766"/>
      <c r="E77" s="1766"/>
      <c r="F77" s="1766"/>
      <c r="G77" s="1767"/>
      <c r="H77" s="1768" t="s">
        <v>1707</v>
      </c>
      <c r="I77" s="1769"/>
      <c r="J77" s="1769"/>
      <c r="K77" s="1769"/>
      <c r="L77" s="1769"/>
      <c r="M77" s="1769"/>
      <c r="N77" s="1769"/>
      <c r="O77" s="1769"/>
      <c r="P77" s="1769"/>
      <c r="Q77" s="1769"/>
      <c r="R77" s="1769"/>
      <c r="S77" s="1769"/>
      <c r="T77" s="1769"/>
      <c r="U77" s="1769"/>
      <c r="V77" s="1769"/>
      <c r="W77" s="1769"/>
      <c r="X77" s="1769"/>
      <c r="Y77" s="1769"/>
      <c r="Z77" s="1769"/>
      <c r="AA77" s="1769"/>
      <c r="AB77" s="1769"/>
      <c r="AC77" s="1769"/>
      <c r="AD77" s="1769"/>
      <c r="AE77" s="1769"/>
      <c r="AF77" s="1769"/>
      <c r="AG77" s="1769"/>
      <c r="AH77" s="1769"/>
      <c r="AI77" s="1769"/>
      <c r="AJ77" s="1769"/>
      <c r="AK77" s="1769"/>
      <c r="AL77" s="1769"/>
      <c r="AM77" s="1769"/>
      <c r="AN77" s="1769"/>
      <c r="AO77" s="1769"/>
      <c r="AP77" s="1769"/>
      <c r="AQ77" s="1769"/>
      <c r="AR77" s="1769"/>
      <c r="AS77" s="1769"/>
      <c r="AT77" s="1769"/>
      <c r="AU77" s="1769"/>
      <c r="AV77" s="1769"/>
      <c r="AW77" s="1769"/>
      <c r="AX77" s="1769"/>
      <c r="AY77" s="1770"/>
    </row>
    <row r="78" spans="1:51" s="243" customFormat="1" ht="21" customHeight="1">
      <c r="B78" s="1739" t="s">
        <v>524</v>
      </c>
      <c r="C78" s="1740"/>
      <c r="D78" s="1740"/>
      <c r="E78" s="1740"/>
      <c r="F78" s="1740"/>
      <c r="G78" s="1741"/>
      <c r="H78" s="1745"/>
      <c r="I78" s="1746"/>
      <c r="J78" s="1746"/>
      <c r="K78" s="1746"/>
      <c r="L78" s="1746"/>
      <c r="M78" s="1746"/>
      <c r="N78" s="1746"/>
      <c r="O78" s="1746"/>
      <c r="P78" s="1746"/>
      <c r="Q78" s="1710" t="s">
        <v>523</v>
      </c>
      <c r="R78" s="1711"/>
      <c r="S78" s="1711"/>
      <c r="T78" s="1711"/>
      <c r="U78" s="1711"/>
      <c r="V78" s="1711"/>
      <c r="W78" s="1747"/>
      <c r="X78" s="1710" t="s">
        <v>522</v>
      </c>
      <c r="Y78" s="1711"/>
      <c r="Z78" s="1711"/>
      <c r="AA78" s="1711"/>
      <c r="AB78" s="1711"/>
      <c r="AC78" s="1711"/>
      <c r="AD78" s="1747"/>
      <c r="AE78" s="1710" t="s">
        <v>521</v>
      </c>
      <c r="AF78" s="1711"/>
      <c r="AG78" s="1711"/>
      <c r="AH78" s="1711"/>
      <c r="AI78" s="1711"/>
      <c r="AJ78" s="1711"/>
      <c r="AK78" s="1747"/>
      <c r="AL78" s="1710" t="s">
        <v>520</v>
      </c>
      <c r="AM78" s="1711"/>
      <c r="AN78" s="1711"/>
      <c r="AO78" s="1711"/>
      <c r="AP78" s="1711"/>
      <c r="AQ78" s="1711"/>
      <c r="AR78" s="1747"/>
      <c r="AS78" s="1710" t="s">
        <v>517</v>
      </c>
      <c r="AT78" s="1711"/>
      <c r="AU78" s="1711"/>
      <c r="AV78" s="1711"/>
      <c r="AW78" s="1711"/>
      <c r="AX78" s="1711"/>
      <c r="AY78" s="1712"/>
    </row>
    <row r="79" spans="1:51" s="243" customFormat="1" ht="21" customHeight="1">
      <c r="B79" s="1624"/>
      <c r="C79" s="1625"/>
      <c r="D79" s="1625"/>
      <c r="E79" s="1625"/>
      <c r="F79" s="1625"/>
      <c r="G79" s="1626"/>
      <c r="H79" s="1713" t="s">
        <v>30</v>
      </c>
      <c r="I79" s="1714"/>
      <c r="J79" s="1719" t="s">
        <v>31</v>
      </c>
      <c r="K79" s="1720"/>
      <c r="L79" s="1720"/>
      <c r="M79" s="1720"/>
      <c r="N79" s="1720"/>
      <c r="O79" s="1720"/>
      <c r="P79" s="1721"/>
      <c r="Q79" s="1722">
        <v>17</v>
      </c>
      <c r="R79" s="1722"/>
      <c r="S79" s="1722"/>
      <c r="T79" s="1722"/>
      <c r="U79" s="1722"/>
      <c r="V79" s="1722"/>
      <c r="W79" s="1722"/>
      <c r="X79" s="1723">
        <v>23</v>
      </c>
      <c r="Y79" s="1724"/>
      <c r="Z79" s="1724"/>
      <c r="AA79" s="1724"/>
      <c r="AB79" s="1724"/>
      <c r="AC79" s="1724"/>
      <c r="AD79" s="1724"/>
      <c r="AE79" s="1723">
        <v>17</v>
      </c>
      <c r="AF79" s="1724"/>
      <c r="AG79" s="1724"/>
      <c r="AH79" s="1724"/>
      <c r="AI79" s="1724"/>
      <c r="AJ79" s="1724"/>
      <c r="AK79" s="1724"/>
      <c r="AL79" s="1723">
        <v>16</v>
      </c>
      <c r="AM79" s="1724"/>
      <c r="AN79" s="1724"/>
      <c r="AO79" s="1724"/>
      <c r="AP79" s="1724"/>
      <c r="AQ79" s="1724"/>
      <c r="AR79" s="1724"/>
      <c r="AS79" s="1724">
        <v>13</v>
      </c>
      <c r="AT79" s="1724"/>
      <c r="AU79" s="1724"/>
      <c r="AV79" s="1724"/>
      <c r="AW79" s="1724"/>
      <c r="AX79" s="1724"/>
      <c r="AY79" s="1725"/>
    </row>
    <row r="80" spans="1:51" s="243" customFormat="1" ht="21" customHeight="1">
      <c r="B80" s="1624"/>
      <c r="C80" s="1625"/>
      <c r="D80" s="1625"/>
      <c r="E80" s="1625"/>
      <c r="F80" s="1625"/>
      <c r="G80" s="1626"/>
      <c r="H80" s="1715"/>
      <c r="I80" s="1716"/>
      <c r="J80" s="1726" t="s">
        <v>32</v>
      </c>
      <c r="K80" s="1727"/>
      <c r="L80" s="1727"/>
      <c r="M80" s="1727"/>
      <c r="N80" s="1727"/>
      <c r="O80" s="1727"/>
      <c r="P80" s="1728"/>
      <c r="Q80" s="1729" t="s">
        <v>1721</v>
      </c>
      <c r="R80" s="1729"/>
      <c r="S80" s="1729"/>
      <c r="T80" s="1729"/>
      <c r="U80" s="1729"/>
      <c r="V80" s="1729"/>
      <c r="W80" s="1729"/>
      <c r="X80" s="1729" t="s">
        <v>1721</v>
      </c>
      <c r="Y80" s="1729"/>
      <c r="Z80" s="1729"/>
      <c r="AA80" s="1729"/>
      <c r="AB80" s="1729"/>
      <c r="AC80" s="1729"/>
      <c r="AD80" s="1729"/>
      <c r="AE80" s="1729" t="s">
        <v>1721</v>
      </c>
      <c r="AF80" s="1729"/>
      <c r="AG80" s="1729"/>
      <c r="AH80" s="1729"/>
      <c r="AI80" s="1729"/>
      <c r="AJ80" s="1729"/>
      <c r="AK80" s="1729"/>
      <c r="AL80" s="1729" t="s">
        <v>1721</v>
      </c>
      <c r="AM80" s="1729"/>
      <c r="AN80" s="1729"/>
      <c r="AO80" s="1729"/>
      <c r="AP80" s="1729"/>
      <c r="AQ80" s="1729"/>
      <c r="AR80" s="1729"/>
      <c r="AS80" s="1783"/>
      <c r="AT80" s="1783"/>
      <c r="AU80" s="1783"/>
      <c r="AV80" s="1783"/>
      <c r="AW80" s="1783"/>
      <c r="AX80" s="1783"/>
      <c r="AY80" s="1784"/>
    </row>
    <row r="81" spans="1:51" s="243" customFormat="1" ht="24.75" customHeight="1">
      <c r="B81" s="1624"/>
      <c r="C81" s="1625"/>
      <c r="D81" s="1625"/>
      <c r="E81" s="1625"/>
      <c r="F81" s="1625"/>
      <c r="G81" s="1626"/>
      <c r="H81" s="1715"/>
      <c r="I81" s="1716"/>
      <c r="J81" s="1726" t="s">
        <v>34</v>
      </c>
      <c r="K81" s="1727"/>
      <c r="L81" s="1727"/>
      <c r="M81" s="1727"/>
      <c r="N81" s="1727"/>
      <c r="O81" s="1727"/>
      <c r="P81" s="1728"/>
      <c r="Q81" s="1729" t="s">
        <v>1721</v>
      </c>
      <c r="R81" s="1729"/>
      <c r="S81" s="1729"/>
      <c r="T81" s="1729"/>
      <c r="U81" s="1729"/>
      <c r="V81" s="1729"/>
      <c r="W81" s="1729"/>
      <c r="X81" s="1729" t="s">
        <v>1721</v>
      </c>
      <c r="Y81" s="1729"/>
      <c r="Z81" s="1729"/>
      <c r="AA81" s="1729"/>
      <c r="AB81" s="1729"/>
      <c r="AC81" s="1729"/>
      <c r="AD81" s="1729"/>
      <c r="AE81" s="1729" t="s">
        <v>1721</v>
      </c>
      <c r="AF81" s="1729"/>
      <c r="AG81" s="1729"/>
      <c r="AH81" s="1729"/>
      <c r="AI81" s="1729"/>
      <c r="AJ81" s="1729"/>
      <c r="AK81" s="1729"/>
      <c r="AL81" s="1729" t="s">
        <v>1721</v>
      </c>
      <c r="AM81" s="1729"/>
      <c r="AN81" s="1729"/>
      <c r="AO81" s="1729"/>
      <c r="AP81" s="1729"/>
      <c r="AQ81" s="1729"/>
      <c r="AR81" s="1729"/>
      <c r="AS81" s="1783"/>
      <c r="AT81" s="1783"/>
      <c r="AU81" s="1783"/>
      <c r="AV81" s="1783"/>
      <c r="AW81" s="1783"/>
      <c r="AX81" s="1783"/>
      <c r="AY81" s="1784"/>
    </row>
    <row r="82" spans="1:51" s="243" customFormat="1" ht="24.75" customHeight="1">
      <c r="B82" s="1624"/>
      <c r="C82" s="1625"/>
      <c r="D82" s="1625"/>
      <c r="E82" s="1625"/>
      <c r="F82" s="1625"/>
      <c r="G82" s="1626"/>
      <c r="H82" s="1717"/>
      <c r="I82" s="1718"/>
      <c r="J82" s="1748" t="s">
        <v>35</v>
      </c>
      <c r="K82" s="1749"/>
      <c r="L82" s="1749"/>
      <c r="M82" s="1749"/>
      <c r="N82" s="1749"/>
      <c r="O82" s="1749"/>
      <c r="P82" s="1750"/>
      <c r="Q82" s="1722">
        <v>17</v>
      </c>
      <c r="R82" s="1722"/>
      <c r="S82" s="1722"/>
      <c r="T82" s="1722"/>
      <c r="U82" s="1722"/>
      <c r="V82" s="1722"/>
      <c r="W82" s="1722"/>
      <c r="X82" s="1723">
        <v>23</v>
      </c>
      <c r="Y82" s="1724"/>
      <c r="Z82" s="1724"/>
      <c r="AA82" s="1724"/>
      <c r="AB82" s="1724"/>
      <c r="AC82" s="1724"/>
      <c r="AD82" s="1724"/>
      <c r="AE82" s="1723">
        <v>17</v>
      </c>
      <c r="AF82" s="1724"/>
      <c r="AG82" s="1724"/>
      <c r="AH82" s="1724"/>
      <c r="AI82" s="1724"/>
      <c r="AJ82" s="1724"/>
      <c r="AK82" s="1724"/>
      <c r="AL82" s="1723">
        <v>16</v>
      </c>
      <c r="AM82" s="1724"/>
      <c r="AN82" s="1724"/>
      <c r="AO82" s="1724"/>
      <c r="AP82" s="1724"/>
      <c r="AQ82" s="1724"/>
      <c r="AR82" s="1724"/>
      <c r="AS82" s="1736">
        <v>13</v>
      </c>
      <c r="AT82" s="1736"/>
      <c r="AU82" s="1736"/>
      <c r="AV82" s="1736"/>
      <c r="AW82" s="1736"/>
      <c r="AX82" s="1736"/>
      <c r="AY82" s="1737"/>
    </row>
    <row r="83" spans="1:51" s="243" customFormat="1" ht="24.75" customHeight="1">
      <c r="B83" s="1624"/>
      <c r="C83" s="1625"/>
      <c r="D83" s="1625"/>
      <c r="E83" s="1625"/>
      <c r="F83" s="1625"/>
      <c r="G83" s="1626"/>
      <c r="H83" s="1732" t="s">
        <v>36</v>
      </c>
      <c r="I83" s="1733"/>
      <c r="J83" s="1733"/>
      <c r="K83" s="1733"/>
      <c r="L83" s="1733"/>
      <c r="M83" s="1733"/>
      <c r="N83" s="1733"/>
      <c r="O83" s="1733"/>
      <c r="P83" s="1733"/>
      <c r="Q83" s="1735">
        <v>9</v>
      </c>
      <c r="R83" s="1735"/>
      <c r="S83" s="1735"/>
      <c r="T83" s="1735"/>
      <c r="U83" s="1735"/>
      <c r="V83" s="1735"/>
      <c r="W83" s="1735"/>
      <c r="X83" s="1735">
        <v>14</v>
      </c>
      <c r="Y83" s="1735"/>
      <c r="Z83" s="1735"/>
      <c r="AA83" s="1735"/>
      <c r="AB83" s="1735"/>
      <c r="AC83" s="1735"/>
      <c r="AD83" s="1735"/>
      <c r="AE83" s="1735">
        <v>10</v>
      </c>
      <c r="AF83" s="1735"/>
      <c r="AG83" s="1735"/>
      <c r="AH83" s="1735"/>
      <c r="AI83" s="1735"/>
      <c r="AJ83" s="1735"/>
      <c r="AK83" s="1735"/>
      <c r="AL83" s="1730"/>
      <c r="AM83" s="1730"/>
      <c r="AN83" s="1730"/>
      <c r="AO83" s="1730"/>
      <c r="AP83" s="1730"/>
      <c r="AQ83" s="1730"/>
      <c r="AR83" s="1730"/>
      <c r="AS83" s="1730"/>
      <c r="AT83" s="1730"/>
      <c r="AU83" s="1730"/>
      <c r="AV83" s="1730"/>
      <c r="AW83" s="1730"/>
      <c r="AX83" s="1730"/>
      <c r="AY83" s="1731"/>
    </row>
    <row r="84" spans="1:51" s="243" customFormat="1" ht="24.75" customHeight="1">
      <c r="B84" s="1742"/>
      <c r="C84" s="1743"/>
      <c r="D84" s="1743"/>
      <c r="E84" s="1743"/>
      <c r="F84" s="1743"/>
      <c r="G84" s="1744"/>
      <c r="H84" s="1732" t="s">
        <v>37</v>
      </c>
      <c r="I84" s="1733"/>
      <c r="J84" s="1733"/>
      <c r="K84" s="1733"/>
      <c r="L84" s="1733"/>
      <c r="M84" s="1733"/>
      <c r="N84" s="1733"/>
      <c r="O84" s="1733"/>
      <c r="P84" s="1733"/>
      <c r="Q84" s="1734">
        <v>0.54</v>
      </c>
      <c r="R84" s="1735"/>
      <c r="S84" s="1735"/>
      <c r="T84" s="1735"/>
      <c r="U84" s="1735"/>
      <c r="V84" s="1735"/>
      <c r="W84" s="1735"/>
      <c r="X84" s="1734">
        <v>0.61</v>
      </c>
      <c r="Y84" s="1735"/>
      <c r="Z84" s="1735"/>
      <c r="AA84" s="1735"/>
      <c r="AB84" s="1735"/>
      <c r="AC84" s="1735"/>
      <c r="AD84" s="1735"/>
      <c r="AE84" s="1734">
        <v>0.57999999999999996</v>
      </c>
      <c r="AF84" s="1735"/>
      <c r="AG84" s="1735"/>
      <c r="AH84" s="1735"/>
      <c r="AI84" s="1735"/>
      <c r="AJ84" s="1735"/>
      <c r="AK84" s="1735"/>
      <c r="AL84" s="1730"/>
      <c r="AM84" s="1730"/>
      <c r="AN84" s="1730"/>
      <c r="AO84" s="1730"/>
      <c r="AP84" s="1730"/>
      <c r="AQ84" s="1730"/>
      <c r="AR84" s="1730"/>
      <c r="AS84" s="1730"/>
      <c r="AT84" s="1730"/>
      <c r="AU84" s="1730"/>
      <c r="AV84" s="1730"/>
      <c r="AW84" s="1730"/>
      <c r="AX84" s="1730"/>
      <c r="AY84" s="1731"/>
    </row>
    <row r="85" spans="1:51" s="243" customFormat="1" ht="23.1" customHeight="1">
      <c r="B85" s="1655" t="s">
        <v>518</v>
      </c>
      <c r="C85" s="1656"/>
      <c r="D85" s="1697" t="s">
        <v>60</v>
      </c>
      <c r="E85" s="1698"/>
      <c r="F85" s="1698"/>
      <c r="G85" s="1698"/>
      <c r="H85" s="1698"/>
      <c r="I85" s="1698"/>
      <c r="J85" s="1698"/>
      <c r="K85" s="1698"/>
      <c r="L85" s="1699"/>
      <c r="M85" s="1700" t="s">
        <v>61</v>
      </c>
      <c r="N85" s="1700"/>
      <c r="O85" s="1700"/>
      <c r="P85" s="1700"/>
      <c r="Q85" s="1700"/>
      <c r="R85" s="1700"/>
      <c r="S85" s="1701" t="s">
        <v>517</v>
      </c>
      <c r="T85" s="1701"/>
      <c r="U85" s="1701"/>
      <c r="V85" s="1701"/>
      <c r="W85" s="1701"/>
      <c r="X85" s="1701"/>
      <c r="Y85" s="1702"/>
      <c r="Z85" s="1698"/>
      <c r="AA85" s="1698"/>
      <c r="AB85" s="1698"/>
      <c r="AC85" s="1698"/>
      <c r="AD85" s="1698"/>
      <c r="AE85" s="1698"/>
      <c r="AF85" s="1698"/>
      <c r="AG85" s="1698"/>
      <c r="AH85" s="1698"/>
      <c r="AI85" s="1698"/>
      <c r="AJ85" s="1698"/>
      <c r="AK85" s="1698"/>
      <c r="AL85" s="1698"/>
      <c r="AM85" s="1698"/>
      <c r="AN85" s="1698"/>
      <c r="AO85" s="1698"/>
      <c r="AP85" s="1698"/>
      <c r="AQ85" s="1698"/>
      <c r="AR85" s="1698"/>
      <c r="AS85" s="1698"/>
      <c r="AT85" s="1698"/>
      <c r="AU85" s="1698"/>
      <c r="AV85" s="1698"/>
      <c r="AW85" s="1698"/>
      <c r="AX85" s="1698"/>
      <c r="AY85" s="1703"/>
    </row>
    <row r="86" spans="1:51" s="243" customFormat="1" ht="23.1" customHeight="1">
      <c r="B86" s="1657"/>
      <c r="C86" s="1658"/>
      <c r="D86" s="1694" t="s">
        <v>999</v>
      </c>
      <c r="E86" s="1695"/>
      <c r="F86" s="1695"/>
      <c r="G86" s="1695"/>
      <c r="H86" s="1695"/>
      <c r="I86" s="1695"/>
      <c r="J86" s="1695"/>
      <c r="K86" s="1695"/>
      <c r="L86" s="1696"/>
      <c r="M86" s="1899">
        <v>2.1</v>
      </c>
      <c r="N86" s="1900"/>
      <c r="O86" s="1900"/>
      <c r="P86" s="1900"/>
      <c r="Q86" s="1900"/>
      <c r="R86" s="1901"/>
      <c r="S86" s="1706">
        <v>2</v>
      </c>
      <c r="T86" s="1706"/>
      <c r="U86" s="1706"/>
      <c r="V86" s="1706"/>
      <c r="W86" s="1706"/>
      <c r="X86" s="1706"/>
      <c r="Y86" s="1880"/>
      <c r="Z86" s="1881"/>
      <c r="AA86" s="1881"/>
      <c r="AB86" s="1881"/>
      <c r="AC86" s="1881"/>
      <c r="AD86" s="1881"/>
      <c r="AE86" s="1881"/>
      <c r="AF86" s="1881"/>
      <c r="AG86" s="1881"/>
      <c r="AH86" s="1881"/>
      <c r="AI86" s="1881"/>
      <c r="AJ86" s="1881"/>
      <c r="AK86" s="1881"/>
      <c r="AL86" s="1881"/>
      <c r="AM86" s="1881"/>
      <c r="AN86" s="1881"/>
      <c r="AO86" s="1881"/>
      <c r="AP86" s="1881"/>
      <c r="AQ86" s="1881"/>
      <c r="AR86" s="1881"/>
      <c r="AS86" s="1881"/>
      <c r="AT86" s="1881"/>
      <c r="AU86" s="1881"/>
      <c r="AV86" s="1881"/>
      <c r="AW86" s="1881"/>
      <c r="AX86" s="1881"/>
      <c r="AY86" s="1882"/>
    </row>
    <row r="87" spans="1:51" s="243" customFormat="1" ht="23.1" customHeight="1">
      <c r="B87" s="1657"/>
      <c r="C87" s="1658"/>
      <c r="D87" s="1694" t="s">
        <v>148</v>
      </c>
      <c r="E87" s="1695"/>
      <c r="F87" s="1695"/>
      <c r="G87" s="1695"/>
      <c r="H87" s="1695"/>
      <c r="I87" s="1695"/>
      <c r="J87" s="1695"/>
      <c r="K87" s="1695"/>
      <c r="L87" s="1696"/>
      <c r="M87" s="1681">
        <v>13.4</v>
      </c>
      <c r="N87" s="1704"/>
      <c r="O87" s="1704"/>
      <c r="P87" s="1704"/>
      <c r="Q87" s="1704"/>
      <c r="R87" s="1705"/>
      <c r="S87" s="1872">
        <v>11</v>
      </c>
      <c r="T87" s="1872"/>
      <c r="U87" s="1872"/>
      <c r="V87" s="1872"/>
      <c r="W87" s="1872"/>
      <c r="X87" s="1872"/>
      <c r="Y87" s="1682"/>
      <c r="Z87" s="1683"/>
      <c r="AA87" s="1683"/>
      <c r="AB87" s="1683"/>
      <c r="AC87" s="1683"/>
      <c r="AD87" s="1683"/>
      <c r="AE87" s="1683"/>
      <c r="AF87" s="1683"/>
      <c r="AG87" s="1683"/>
      <c r="AH87" s="1683"/>
      <c r="AI87" s="1683"/>
      <c r="AJ87" s="1683"/>
      <c r="AK87" s="1683"/>
      <c r="AL87" s="1683"/>
      <c r="AM87" s="1683"/>
      <c r="AN87" s="1683"/>
      <c r="AO87" s="1683"/>
      <c r="AP87" s="1683"/>
      <c r="AQ87" s="1683"/>
      <c r="AR87" s="1683"/>
      <c r="AS87" s="1683"/>
      <c r="AT87" s="1683"/>
      <c r="AU87" s="1683"/>
      <c r="AV87" s="1683"/>
      <c r="AW87" s="1683"/>
      <c r="AX87" s="1683"/>
      <c r="AY87" s="1684"/>
    </row>
    <row r="88" spans="1:51" s="243" customFormat="1" ht="23.1" customHeight="1">
      <c r="B88" s="1657"/>
      <c r="C88" s="1658"/>
      <c r="D88" s="1896"/>
      <c r="E88" s="1897"/>
      <c r="F88" s="1897"/>
      <c r="G88" s="1897"/>
      <c r="H88" s="1897"/>
      <c r="I88" s="1897"/>
      <c r="J88" s="1897"/>
      <c r="K88" s="1897"/>
      <c r="L88" s="1898"/>
      <c r="M88" s="1681"/>
      <c r="N88" s="1665"/>
      <c r="O88" s="1665"/>
      <c r="P88" s="1665"/>
      <c r="Q88" s="1665"/>
      <c r="R88" s="1666"/>
      <c r="S88" s="1667"/>
      <c r="T88" s="1668"/>
      <c r="U88" s="1668"/>
      <c r="V88" s="1668"/>
      <c r="W88" s="1668"/>
      <c r="X88" s="1668"/>
      <c r="Y88" s="1682"/>
      <c r="Z88" s="1683"/>
      <c r="AA88" s="1683"/>
      <c r="AB88" s="1683"/>
      <c r="AC88" s="1683"/>
      <c r="AD88" s="1683"/>
      <c r="AE88" s="1683"/>
      <c r="AF88" s="1683"/>
      <c r="AG88" s="1683"/>
      <c r="AH88" s="1683"/>
      <c r="AI88" s="1683"/>
      <c r="AJ88" s="1683"/>
      <c r="AK88" s="1683"/>
      <c r="AL88" s="1683"/>
      <c r="AM88" s="1683"/>
      <c r="AN88" s="1683"/>
      <c r="AO88" s="1683"/>
      <c r="AP88" s="1683"/>
      <c r="AQ88" s="1683"/>
      <c r="AR88" s="1683"/>
      <c r="AS88" s="1683"/>
      <c r="AT88" s="1683"/>
      <c r="AU88" s="1683"/>
      <c r="AV88" s="1683"/>
      <c r="AW88" s="1683"/>
      <c r="AX88" s="1683"/>
      <c r="AY88" s="1684"/>
    </row>
    <row r="89" spans="1:51" s="243" customFormat="1" ht="23.1" customHeight="1">
      <c r="B89" s="1657"/>
      <c r="C89" s="1658"/>
      <c r="D89" s="1678"/>
      <c r="E89" s="1679"/>
      <c r="F89" s="1679"/>
      <c r="G89" s="1679"/>
      <c r="H89" s="1679"/>
      <c r="I89" s="1679"/>
      <c r="J89" s="1679"/>
      <c r="K89" s="1679"/>
      <c r="L89" s="1680"/>
      <c r="M89" s="1681"/>
      <c r="N89" s="1665"/>
      <c r="O89" s="1665"/>
      <c r="P89" s="1665"/>
      <c r="Q89" s="1665"/>
      <c r="R89" s="1666"/>
      <c r="S89" s="1667"/>
      <c r="T89" s="1668"/>
      <c r="U89" s="1668"/>
      <c r="V89" s="1668"/>
      <c r="W89" s="1668"/>
      <c r="X89" s="1668"/>
      <c r="Y89" s="1682"/>
      <c r="Z89" s="1683"/>
      <c r="AA89" s="1683"/>
      <c r="AB89" s="1683"/>
      <c r="AC89" s="1683"/>
      <c r="AD89" s="1683"/>
      <c r="AE89" s="1683"/>
      <c r="AF89" s="1683"/>
      <c r="AG89" s="1683"/>
      <c r="AH89" s="1683"/>
      <c r="AI89" s="1683"/>
      <c r="AJ89" s="1683"/>
      <c r="AK89" s="1683"/>
      <c r="AL89" s="1683"/>
      <c r="AM89" s="1683"/>
      <c r="AN89" s="1683"/>
      <c r="AO89" s="1683"/>
      <c r="AP89" s="1683"/>
      <c r="AQ89" s="1683"/>
      <c r="AR89" s="1683"/>
      <c r="AS89" s="1683"/>
      <c r="AT89" s="1683"/>
      <c r="AU89" s="1683"/>
      <c r="AV89" s="1683"/>
      <c r="AW89" s="1683"/>
      <c r="AX89" s="1683"/>
      <c r="AY89" s="1684"/>
    </row>
    <row r="90" spans="1:51" s="243" customFormat="1" ht="23.1" customHeight="1">
      <c r="B90" s="1657"/>
      <c r="C90" s="1658"/>
      <c r="D90" s="1678"/>
      <c r="E90" s="1679"/>
      <c r="F90" s="1679"/>
      <c r="G90" s="1679"/>
      <c r="H90" s="1679"/>
      <c r="I90" s="1679"/>
      <c r="J90" s="1679"/>
      <c r="K90" s="1679"/>
      <c r="L90" s="1680"/>
      <c r="M90" s="1681"/>
      <c r="N90" s="1665"/>
      <c r="O90" s="1665"/>
      <c r="P90" s="1665"/>
      <c r="Q90" s="1665"/>
      <c r="R90" s="1666"/>
      <c r="S90" s="1667"/>
      <c r="T90" s="1668"/>
      <c r="U90" s="1668"/>
      <c r="V90" s="1668"/>
      <c r="W90" s="1668"/>
      <c r="X90" s="1668"/>
      <c r="Y90" s="1682"/>
      <c r="Z90" s="1683"/>
      <c r="AA90" s="1683"/>
      <c r="AB90" s="1683"/>
      <c r="AC90" s="1683"/>
      <c r="AD90" s="1683"/>
      <c r="AE90" s="1683"/>
      <c r="AF90" s="1683"/>
      <c r="AG90" s="1683"/>
      <c r="AH90" s="1683"/>
      <c r="AI90" s="1683"/>
      <c r="AJ90" s="1683"/>
      <c r="AK90" s="1683"/>
      <c r="AL90" s="1683"/>
      <c r="AM90" s="1683"/>
      <c r="AN90" s="1683"/>
      <c r="AO90" s="1683"/>
      <c r="AP90" s="1683"/>
      <c r="AQ90" s="1683"/>
      <c r="AR90" s="1683"/>
      <c r="AS90" s="1683"/>
      <c r="AT90" s="1683"/>
      <c r="AU90" s="1683"/>
      <c r="AV90" s="1683"/>
      <c r="AW90" s="1683"/>
      <c r="AX90" s="1683"/>
      <c r="AY90" s="1684"/>
    </row>
    <row r="91" spans="1:51" s="243" customFormat="1" ht="23.1" customHeight="1">
      <c r="B91" s="1657"/>
      <c r="C91" s="1658"/>
      <c r="D91" s="1869"/>
      <c r="E91" s="1870"/>
      <c r="F91" s="1870"/>
      <c r="G91" s="1870"/>
      <c r="H91" s="1870"/>
      <c r="I91" s="1870"/>
      <c r="J91" s="1870"/>
      <c r="K91" s="1870"/>
      <c r="L91" s="1871"/>
      <c r="M91" s="1664"/>
      <c r="N91" s="1665"/>
      <c r="O91" s="1665"/>
      <c r="P91" s="1665"/>
      <c r="Q91" s="1665"/>
      <c r="R91" s="1666"/>
      <c r="S91" s="1667"/>
      <c r="T91" s="1668"/>
      <c r="U91" s="1668"/>
      <c r="V91" s="1668"/>
      <c r="W91" s="1668"/>
      <c r="X91" s="1668"/>
      <c r="Y91" s="1669"/>
      <c r="Z91" s="1670"/>
      <c r="AA91" s="1670"/>
      <c r="AB91" s="1670"/>
      <c r="AC91" s="1670"/>
      <c r="AD91" s="1670"/>
      <c r="AE91" s="1670"/>
      <c r="AF91" s="1670"/>
      <c r="AG91" s="1670"/>
      <c r="AH91" s="1670"/>
      <c r="AI91" s="1670"/>
      <c r="AJ91" s="1670"/>
      <c r="AK91" s="1670"/>
      <c r="AL91" s="1670"/>
      <c r="AM91" s="1670"/>
      <c r="AN91" s="1670"/>
      <c r="AO91" s="1670"/>
      <c r="AP91" s="1670"/>
      <c r="AQ91" s="1670"/>
      <c r="AR91" s="1670"/>
      <c r="AS91" s="1670"/>
      <c r="AT91" s="1670"/>
      <c r="AU91" s="1670"/>
      <c r="AV91" s="1670"/>
      <c r="AW91" s="1670"/>
      <c r="AX91" s="1670"/>
      <c r="AY91" s="1671"/>
    </row>
    <row r="92" spans="1:51" s="243" customFormat="1" ht="23.1" customHeight="1">
      <c r="B92" s="1657"/>
      <c r="C92" s="1658"/>
      <c r="D92" s="1672"/>
      <c r="E92" s="1673"/>
      <c r="F92" s="1673"/>
      <c r="G92" s="1673"/>
      <c r="H92" s="1673"/>
      <c r="I92" s="1673"/>
      <c r="J92" s="1673"/>
      <c r="K92" s="1673"/>
      <c r="L92" s="1674"/>
      <c r="M92" s="1675"/>
      <c r="N92" s="1675"/>
      <c r="O92" s="1675"/>
      <c r="P92" s="1675"/>
      <c r="Q92" s="1675"/>
      <c r="R92" s="1675"/>
      <c r="S92" s="1676"/>
      <c r="T92" s="1677"/>
      <c r="U92" s="1677"/>
      <c r="V92" s="1677"/>
      <c r="W92" s="1677"/>
      <c r="X92" s="1677"/>
      <c r="Y92" s="1669"/>
      <c r="Z92" s="1670"/>
      <c r="AA92" s="1670"/>
      <c r="AB92" s="1670"/>
      <c r="AC92" s="1670"/>
      <c r="AD92" s="1670"/>
      <c r="AE92" s="1670"/>
      <c r="AF92" s="1670"/>
      <c r="AG92" s="1670"/>
      <c r="AH92" s="1670"/>
      <c r="AI92" s="1670"/>
      <c r="AJ92" s="1670"/>
      <c r="AK92" s="1670"/>
      <c r="AL92" s="1670"/>
      <c r="AM92" s="1670"/>
      <c r="AN92" s="1670"/>
      <c r="AO92" s="1670"/>
      <c r="AP92" s="1670"/>
      <c r="AQ92" s="1670"/>
      <c r="AR92" s="1670"/>
      <c r="AS92" s="1670"/>
      <c r="AT92" s="1670"/>
      <c r="AU92" s="1670"/>
      <c r="AV92" s="1670"/>
      <c r="AW92" s="1670"/>
      <c r="AX92" s="1670"/>
      <c r="AY92" s="1671"/>
    </row>
    <row r="93" spans="1:51" s="243" customFormat="1" ht="23.1" customHeight="1">
      <c r="B93" s="1659"/>
      <c r="C93" s="1660"/>
      <c r="D93" s="1629" t="s">
        <v>35</v>
      </c>
      <c r="E93" s="1582"/>
      <c r="F93" s="1582"/>
      <c r="G93" s="1582"/>
      <c r="H93" s="1582"/>
      <c r="I93" s="1582"/>
      <c r="J93" s="1582"/>
      <c r="K93" s="1582"/>
      <c r="L93" s="1583"/>
      <c r="M93" s="1630">
        <f>SUM(M86:R92)+0.5</f>
        <v>16</v>
      </c>
      <c r="N93" s="1631"/>
      <c r="O93" s="1631"/>
      <c r="P93" s="1631"/>
      <c r="Q93" s="1631"/>
      <c r="R93" s="1632"/>
      <c r="S93" s="1633">
        <f>SUM(S86:X92)</f>
        <v>13</v>
      </c>
      <c r="T93" s="1634"/>
      <c r="U93" s="1634"/>
      <c r="V93" s="1634"/>
      <c r="W93" s="1634"/>
      <c r="X93" s="1635"/>
      <c r="Y93" s="1636"/>
      <c r="Z93" s="1637"/>
      <c r="AA93" s="1637"/>
      <c r="AB93" s="1637"/>
      <c r="AC93" s="1637"/>
      <c r="AD93" s="1637"/>
      <c r="AE93" s="1637"/>
      <c r="AF93" s="1637"/>
      <c r="AG93" s="1637"/>
      <c r="AH93" s="1637"/>
      <c r="AI93" s="1637"/>
      <c r="AJ93" s="1637"/>
      <c r="AK93" s="1637"/>
      <c r="AL93" s="1637"/>
      <c r="AM93" s="1637"/>
      <c r="AN93" s="1637"/>
      <c r="AO93" s="1637"/>
      <c r="AP93" s="1637"/>
      <c r="AQ93" s="1637"/>
      <c r="AR93" s="1637"/>
      <c r="AS93" s="1637"/>
      <c r="AT93" s="1637"/>
      <c r="AU93" s="1637"/>
      <c r="AV93" s="1637"/>
      <c r="AW93" s="1637"/>
      <c r="AX93" s="1637"/>
      <c r="AY93" s="1638"/>
    </row>
    <row r="94" spans="1:51" s="243" customFormat="1" ht="3" customHeight="1">
      <c r="A94" s="244"/>
      <c r="B94" s="245"/>
      <c r="C94" s="245"/>
      <c r="D94" s="246"/>
      <c r="E94" s="246"/>
      <c r="F94" s="246"/>
      <c r="G94" s="246"/>
      <c r="H94" s="246"/>
      <c r="I94" s="246"/>
      <c r="J94" s="246"/>
      <c r="K94" s="246"/>
      <c r="L94" s="246"/>
      <c r="M94" s="246"/>
      <c r="N94" s="246"/>
      <c r="O94" s="246"/>
      <c r="P94" s="246"/>
      <c r="Q94" s="246"/>
      <c r="R94" s="246"/>
      <c r="S94" s="246"/>
      <c r="T94" s="246"/>
      <c r="U94" s="246"/>
      <c r="V94" s="246"/>
      <c r="W94" s="246"/>
      <c r="X94" s="246"/>
      <c r="Y94" s="246"/>
      <c r="Z94" s="246"/>
      <c r="AA94" s="246"/>
      <c r="AB94" s="246"/>
      <c r="AC94" s="246"/>
      <c r="AD94" s="246"/>
      <c r="AE94" s="246"/>
      <c r="AF94" s="246"/>
      <c r="AG94" s="246"/>
      <c r="AH94" s="246"/>
      <c r="AI94" s="246"/>
      <c r="AJ94" s="246"/>
      <c r="AK94" s="246"/>
      <c r="AL94" s="246"/>
      <c r="AM94" s="246"/>
      <c r="AN94" s="246"/>
      <c r="AO94" s="246"/>
      <c r="AP94" s="246"/>
      <c r="AQ94" s="246"/>
      <c r="AR94" s="246"/>
      <c r="AS94" s="246"/>
      <c r="AT94" s="246"/>
      <c r="AU94" s="246"/>
      <c r="AV94" s="246"/>
      <c r="AW94" s="246"/>
      <c r="AX94" s="246"/>
      <c r="AY94" s="246"/>
    </row>
    <row r="95" spans="1:51" s="243" customFormat="1" ht="21" hidden="1" customHeight="1">
      <c r="B95" s="1639" t="s">
        <v>70</v>
      </c>
      <c r="C95" s="1640"/>
      <c r="D95" s="1643" t="s">
        <v>71</v>
      </c>
      <c r="E95" s="1644"/>
      <c r="F95" s="1644"/>
      <c r="G95" s="1644"/>
      <c r="H95" s="1644"/>
      <c r="I95" s="1644"/>
      <c r="J95" s="1644"/>
      <c r="K95" s="1644"/>
      <c r="L95" s="1644"/>
      <c r="M95" s="1644"/>
      <c r="N95" s="1644"/>
      <c r="O95" s="1644"/>
      <c r="P95" s="1644"/>
      <c r="Q95" s="1644"/>
      <c r="R95" s="1644"/>
      <c r="S95" s="1644"/>
      <c r="T95" s="1644"/>
      <c r="U95" s="1644"/>
      <c r="V95" s="1644"/>
      <c r="W95" s="1644"/>
      <c r="X95" s="1644"/>
      <c r="Y95" s="1644"/>
      <c r="Z95" s="1644"/>
      <c r="AA95" s="1644"/>
      <c r="AB95" s="1644"/>
      <c r="AC95" s="1644"/>
      <c r="AD95" s="1644"/>
      <c r="AE95" s="1644"/>
      <c r="AF95" s="1644"/>
      <c r="AG95" s="1644"/>
      <c r="AH95" s="1644"/>
      <c r="AI95" s="1644"/>
      <c r="AJ95" s="1644"/>
      <c r="AK95" s="1644"/>
      <c r="AL95" s="1644"/>
      <c r="AM95" s="1644"/>
      <c r="AN95" s="1644"/>
      <c r="AO95" s="1644"/>
      <c r="AP95" s="1644"/>
      <c r="AQ95" s="1644"/>
      <c r="AR95" s="1644"/>
      <c r="AS95" s="1644"/>
      <c r="AT95" s="1644"/>
      <c r="AU95" s="1644"/>
      <c r="AV95" s="1644"/>
      <c r="AW95" s="1644"/>
      <c r="AX95" s="1644"/>
      <c r="AY95" s="1645"/>
    </row>
    <row r="96" spans="1:51" s="243" customFormat="1" ht="203.25" hidden="1" customHeight="1">
      <c r="B96" s="1639"/>
      <c r="C96" s="1640"/>
      <c r="D96" s="1646" t="s">
        <v>72</v>
      </c>
      <c r="E96" s="1647"/>
      <c r="F96" s="1647"/>
      <c r="G96" s="1647"/>
      <c r="H96" s="1647"/>
      <c r="I96" s="1647"/>
      <c r="J96" s="1647"/>
      <c r="K96" s="1647"/>
      <c r="L96" s="1647"/>
      <c r="M96" s="1647"/>
      <c r="N96" s="1647"/>
      <c r="O96" s="1647"/>
      <c r="P96" s="1647"/>
      <c r="Q96" s="1647"/>
      <c r="R96" s="1647"/>
      <c r="S96" s="1647"/>
      <c r="T96" s="1647"/>
      <c r="U96" s="1647"/>
      <c r="V96" s="1647"/>
      <c r="W96" s="1647"/>
      <c r="X96" s="1647"/>
      <c r="Y96" s="1647"/>
      <c r="Z96" s="1647"/>
      <c r="AA96" s="1647"/>
      <c r="AB96" s="1647"/>
      <c r="AC96" s="1647"/>
      <c r="AD96" s="1647"/>
      <c r="AE96" s="1647"/>
      <c r="AF96" s="1647"/>
      <c r="AG96" s="1647"/>
      <c r="AH96" s="1647"/>
      <c r="AI96" s="1647"/>
      <c r="AJ96" s="1647"/>
      <c r="AK96" s="1647"/>
      <c r="AL96" s="1647"/>
      <c r="AM96" s="1647"/>
      <c r="AN96" s="1647"/>
      <c r="AO96" s="1647"/>
      <c r="AP96" s="1647"/>
      <c r="AQ96" s="1647"/>
      <c r="AR96" s="1647"/>
      <c r="AS96" s="1647"/>
      <c r="AT96" s="1647"/>
      <c r="AU96" s="1647"/>
      <c r="AV96" s="1647"/>
      <c r="AW96" s="1647"/>
      <c r="AX96" s="1647"/>
      <c r="AY96" s="1648"/>
    </row>
    <row r="97" spans="1:51" s="243" customFormat="1" ht="20.25" hidden="1" customHeight="1">
      <c r="B97" s="1639"/>
      <c r="C97" s="1640"/>
      <c r="D97" s="1649" t="s">
        <v>998</v>
      </c>
      <c r="E97" s="1650"/>
      <c r="F97" s="1650"/>
      <c r="G97" s="1650"/>
      <c r="H97" s="1650"/>
      <c r="I97" s="1650"/>
      <c r="J97" s="1650"/>
      <c r="K97" s="1650"/>
      <c r="L97" s="1650"/>
      <c r="M97" s="1650"/>
      <c r="N97" s="1650"/>
      <c r="O97" s="1650"/>
      <c r="P97" s="1650"/>
      <c r="Q97" s="1650"/>
      <c r="R97" s="1650"/>
      <c r="S97" s="1650"/>
      <c r="T97" s="1650"/>
      <c r="U97" s="1650"/>
      <c r="V97" s="1650"/>
      <c r="W97" s="1650"/>
      <c r="X97" s="1650"/>
      <c r="Y97" s="1650"/>
      <c r="Z97" s="1650"/>
      <c r="AA97" s="1650"/>
      <c r="AB97" s="1650"/>
      <c r="AC97" s="1650"/>
      <c r="AD97" s="1650"/>
      <c r="AE97" s="1650"/>
      <c r="AF97" s="1650"/>
      <c r="AG97" s="1650"/>
      <c r="AH97" s="1650"/>
      <c r="AI97" s="1650"/>
      <c r="AJ97" s="1650"/>
      <c r="AK97" s="1650"/>
      <c r="AL97" s="1650"/>
      <c r="AM97" s="1650"/>
      <c r="AN97" s="1650"/>
      <c r="AO97" s="1650"/>
      <c r="AP97" s="1650"/>
      <c r="AQ97" s="1650"/>
      <c r="AR97" s="1650"/>
      <c r="AS97" s="1650"/>
      <c r="AT97" s="1650"/>
      <c r="AU97" s="1650"/>
      <c r="AV97" s="1650"/>
      <c r="AW97" s="1650"/>
      <c r="AX97" s="1650"/>
      <c r="AY97" s="1651"/>
    </row>
    <row r="98" spans="1:51" s="243" customFormat="1" ht="100.5" hidden="1" customHeight="1">
      <c r="B98" s="1641"/>
      <c r="C98" s="1642"/>
      <c r="D98" s="1652"/>
      <c r="E98" s="1653"/>
      <c r="F98" s="1653"/>
      <c r="G98" s="1653"/>
      <c r="H98" s="1653"/>
      <c r="I98" s="1653"/>
      <c r="J98" s="1653"/>
      <c r="K98" s="1653"/>
      <c r="L98" s="1653"/>
      <c r="M98" s="1653"/>
      <c r="N98" s="1653"/>
      <c r="O98" s="1653"/>
      <c r="P98" s="1653"/>
      <c r="Q98" s="1653"/>
      <c r="R98" s="1653"/>
      <c r="S98" s="1653"/>
      <c r="T98" s="1653"/>
      <c r="U98" s="1653"/>
      <c r="V98" s="1653"/>
      <c r="W98" s="1653"/>
      <c r="X98" s="1653"/>
      <c r="Y98" s="1653"/>
      <c r="Z98" s="1653"/>
      <c r="AA98" s="1653"/>
      <c r="AB98" s="1653"/>
      <c r="AC98" s="1653"/>
      <c r="AD98" s="1653"/>
      <c r="AE98" s="1653"/>
      <c r="AF98" s="1653"/>
      <c r="AG98" s="1653"/>
      <c r="AH98" s="1653"/>
      <c r="AI98" s="1653"/>
      <c r="AJ98" s="1653"/>
      <c r="AK98" s="1653"/>
      <c r="AL98" s="1653"/>
      <c r="AM98" s="1653"/>
      <c r="AN98" s="1653"/>
      <c r="AO98" s="1653"/>
      <c r="AP98" s="1653"/>
      <c r="AQ98" s="1653"/>
      <c r="AR98" s="1653"/>
      <c r="AS98" s="1653"/>
      <c r="AT98" s="1653"/>
      <c r="AU98" s="1653"/>
      <c r="AV98" s="1653"/>
      <c r="AW98" s="1653"/>
      <c r="AX98" s="1653"/>
      <c r="AY98" s="1654"/>
    </row>
    <row r="99" spans="1:51" s="243" customFormat="1" ht="21" hidden="1" customHeight="1">
      <c r="A99" s="247"/>
      <c r="B99" s="248"/>
      <c r="C99" s="249"/>
      <c r="D99" s="1612" t="s">
        <v>74</v>
      </c>
      <c r="E99" s="1613"/>
      <c r="F99" s="1613"/>
      <c r="G99" s="1613"/>
      <c r="H99" s="1613"/>
      <c r="I99" s="1613"/>
      <c r="J99" s="1613"/>
      <c r="K99" s="1613"/>
      <c r="L99" s="1613"/>
      <c r="M99" s="1613"/>
      <c r="N99" s="1613"/>
      <c r="O99" s="1613"/>
      <c r="P99" s="1613"/>
      <c r="Q99" s="1613"/>
      <c r="R99" s="1613"/>
      <c r="S99" s="1613"/>
      <c r="T99" s="1613"/>
      <c r="U99" s="1613"/>
      <c r="V99" s="1613"/>
      <c r="W99" s="1613"/>
      <c r="X99" s="1613"/>
      <c r="Y99" s="1613"/>
      <c r="Z99" s="1613"/>
      <c r="AA99" s="1613"/>
      <c r="AB99" s="1613"/>
      <c r="AC99" s="1613"/>
      <c r="AD99" s="1613"/>
      <c r="AE99" s="1613"/>
      <c r="AF99" s="1613"/>
      <c r="AG99" s="1613"/>
      <c r="AH99" s="1613"/>
      <c r="AI99" s="1613"/>
      <c r="AJ99" s="1613"/>
      <c r="AK99" s="1613"/>
      <c r="AL99" s="1613"/>
      <c r="AM99" s="1613"/>
      <c r="AN99" s="1613"/>
      <c r="AO99" s="1613"/>
      <c r="AP99" s="1613"/>
      <c r="AQ99" s="1613"/>
      <c r="AR99" s="1613"/>
      <c r="AS99" s="1613"/>
      <c r="AT99" s="1613"/>
      <c r="AU99" s="1613"/>
      <c r="AV99" s="1613"/>
      <c r="AW99" s="1613"/>
      <c r="AX99" s="1613"/>
      <c r="AY99" s="1614"/>
    </row>
    <row r="100" spans="1:51" s="243" customFormat="1" ht="135.94999999999999" hidden="1" customHeight="1">
      <c r="A100" s="247"/>
      <c r="B100" s="250"/>
      <c r="C100" s="251"/>
      <c r="D100" s="1615"/>
      <c r="E100" s="1616"/>
      <c r="F100" s="1616"/>
      <c r="G100" s="1616"/>
      <c r="H100" s="1616"/>
      <c r="I100" s="1616"/>
      <c r="J100" s="1616"/>
      <c r="K100" s="1616"/>
      <c r="L100" s="1616"/>
      <c r="M100" s="1616"/>
      <c r="N100" s="1616"/>
      <c r="O100" s="1616"/>
      <c r="P100" s="1616"/>
      <c r="Q100" s="1616"/>
      <c r="R100" s="1616"/>
      <c r="S100" s="1616"/>
      <c r="T100" s="1616"/>
      <c r="U100" s="1616"/>
      <c r="V100" s="1616"/>
      <c r="W100" s="1616"/>
      <c r="X100" s="1616"/>
      <c r="Y100" s="1616"/>
      <c r="Z100" s="1616"/>
      <c r="AA100" s="1616"/>
      <c r="AB100" s="1616"/>
      <c r="AC100" s="1616"/>
      <c r="AD100" s="1616"/>
      <c r="AE100" s="1616"/>
      <c r="AF100" s="1616"/>
      <c r="AG100" s="1616"/>
      <c r="AH100" s="1616"/>
      <c r="AI100" s="1616"/>
      <c r="AJ100" s="1616"/>
      <c r="AK100" s="1616"/>
      <c r="AL100" s="1616"/>
      <c r="AM100" s="1616"/>
      <c r="AN100" s="1616"/>
      <c r="AO100" s="1616"/>
      <c r="AP100" s="1616"/>
      <c r="AQ100" s="1616"/>
      <c r="AR100" s="1616"/>
      <c r="AS100" s="1616"/>
      <c r="AT100" s="1616"/>
      <c r="AU100" s="1616"/>
      <c r="AV100" s="1616"/>
      <c r="AW100" s="1616"/>
      <c r="AX100" s="1616"/>
      <c r="AY100" s="1617"/>
    </row>
    <row r="101" spans="1:51" s="243" customFormat="1" ht="5.25" hidden="1" customHeight="1">
      <c r="B101" s="245"/>
      <c r="C101" s="245"/>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c r="AA101" s="252"/>
      <c r="AB101" s="252"/>
      <c r="AC101" s="252"/>
      <c r="AD101" s="252"/>
      <c r="AE101" s="252"/>
      <c r="AF101" s="252"/>
      <c r="AG101" s="252"/>
      <c r="AH101" s="252"/>
      <c r="AI101" s="252"/>
      <c r="AJ101" s="252"/>
      <c r="AK101" s="252"/>
      <c r="AL101" s="252"/>
      <c r="AM101" s="252"/>
      <c r="AN101" s="252"/>
      <c r="AO101" s="252"/>
      <c r="AP101" s="252"/>
      <c r="AQ101" s="252"/>
      <c r="AR101" s="252"/>
      <c r="AS101" s="252"/>
      <c r="AT101" s="252"/>
      <c r="AU101" s="252"/>
      <c r="AV101" s="252"/>
      <c r="AW101" s="252"/>
      <c r="AX101" s="252"/>
      <c r="AY101" s="252"/>
    </row>
    <row r="102" spans="1:51" s="243" customFormat="1" ht="19.5" customHeight="1" thickBot="1">
      <c r="A102" s="247"/>
      <c r="B102" s="1892" t="s">
        <v>997</v>
      </c>
      <c r="C102" s="1892"/>
      <c r="D102" s="1892"/>
      <c r="E102" s="1892"/>
      <c r="F102" s="1892"/>
      <c r="G102" s="1892"/>
      <c r="H102" s="1892"/>
      <c r="I102" s="1892"/>
      <c r="J102" s="1892"/>
      <c r="K102" s="1892"/>
      <c r="L102" s="1892"/>
      <c r="M102" s="1892"/>
      <c r="N102" s="1892"/>
      <c r="O102" s="1892"/>
      <c r="P102" s="1892"/>
      <c r="Q102" s="1892"/>
      <c r="R102" s="1892"/>
      <c r="S102" s="1892"/>
      <c r="T102" s="1892"/>
      <c r="U102" s="1892"/>
      <c r="V102" s="1892"/>
      <c r="W102" s="1892"/>
      <c r="X102" s="1892"/>
      <c r="Y102" s="1892"/>
      <c r="Z102" s="1892"/>
      <c r="AA102" s="1892"/>
      <c r="AB102" s="1892"/>
      <c r="AC102" s="1892"/>
      <c r="AD102" s="1892"/>
      <c r="AE102" s="1892"/>
      <c r="AF102" s="1892"/>
      <c r="AG102" s="1892"/>
      <c r="AH102" s="1892"/>
      <c r="AI102" s="1892"/>
      <c r="AJ102" s="1892"/>
      <c r="AK102" s="1892"/>
      <c r="AL102" s="1892"/>
      <c r="AM102" s="1892"/>
      <c r="AN102" s="1892"/>
      <c r="AO102" s="1892"/>
      <c r="AP102" s="1892"/>
      <c r="AQ102" s="1892"/>
      <c r="AR102" s="1892"/>
      <c r="AS102" s="1892"/>
      <c r="AT102" s="1892"/>
      <c r="AU102" s="1892"/>
      <c r="AV102" s="1892"/>
      <c r="AW102" s="1892"/>
      <c r="AX102" s="1892"/>
      <c r="AY102" s="1892"/>
    </row>
    <row r="103" spans="1:51" s="243" customFormat="1" ht="35.25" customHeight="1">
      <c r="B103" s="1805" t="s">
        <v>948</v>
      </c>
      <c r="C103" s="1806"/>
      <c r="D103" s="1806"/>
      <c r="E103" s="1806"/>
      <c r="F103" s="1806"/>
      <c r="G103" s="1807"/>
      <c r="H103" s="1893" t="s">
        <v>996</v>
      </c>
      <c r="I103" s="1894"/>
      <c r="J103" s="1894"/>
      <c r="K103" s="1894"/>
      <c r="L103" s="1894"/>
      <c r="M103" s="1894"/>
      <c r="N103" s="1894"/>
      <c r="O103" s="1894"/>
      <c r="P103" s="1894"/>
      <c r="Q103" s="1894"/>
      <c r="R103" s="1894"/>
      <c r="S103" s="1894"/>
      <c r="T103" s="1894"/>
      <c r="U103" s="1894"/>
      <c r="V103" s="1894"/>
      <c r="W103" s="1894"/>
      <c r="X103" s="1894"/>
      <c r="Y103" s="1894"/>
      <c r="Z103" s="1894"/>
      <c r="AA103" s="1894"/>
      <c r="AB103" s="1894"/>
      <c r="AC103" s="1894"/>
      <c r="AD103" s="1894"/>
      <c r="AE103" s="1894"/>
      <c r="AF103" s="1894"/>
      <c r="AG103" s="1894"/>
      <c r="AH103" s="1894"/>
      <c r="AI103" s="1894"/>
      <c r="AJ103" s="1894"/>
      <c r="AK103" s="1894"/>
      <c r="AL103" s="1894"/>
      <c r="AM103" s="1894"/>
      <c r="AN103" s="1894"/>
      <c r="AO103" s="1894"/>
      <c r="AP103" s="1894"/>
      <c r="AQ103" s="1894"/>
      <c r="AR103" s="1894"/>
      <c r="AS103" s="1894"/>
      <c r="AT103" s="1894"/>
      <c r="AU103" s="1894"/>
      <c r="AV103" s="1894"/>
      <c r="AW103" s="1894"/>
      <c r="AX103" s="1894"/>
      <c r="AY103" s="1895"/>
    </row>
    <row r="104" spans="1:51" s="243" customFormat="1" ht="348.95" customHeight="1">
      <c r="B104" s="1624"/>
      <c r="C104" s="1625"/>
      <c r="D104" s="1625"/>
      <c r="E104" s="1625"/>
      <c r="F104" s="1625"/>
      <c r="G104" s="1626"/>
      <c r="H104" s="1627"/>
      <c r="I104" s="989"/>
      <c r="J104" s="989"/>
      <c r="K104" s="989"/>
      <c r="L104" s="989"/>
      <c r="M104" s="989"/>
      <c r="N104" s="989"/>
      <c r="O104" s="989"/>
      <c r="P104" s="989"/>
      <c r="Q104" s="989"/>
      <c r="R104" s="989"/>
      <c r="S104" s="989"/>
      <c r="T104" s="989"/>
      <c r="U104" s="989"/>
      <c r="V104" s="989"/>
      <c r="W104" s="989"/>
      <c r="X104" s="989"/>
      <c r="Y104" s="989"/>
      <c r="Z104" s="989"/>
      <c r="AA104" s="989"/>
      <c r="AB104" s="989"/>
      <c r="AC104" s="989"/>
      <c r="AD104" s="989"/>
      <c r="AE104" s="989"/>
      <c r="AF104" s="989"/>
      <c r="AG104" s="989"/>
      <c r="AH104" s="989"/>
      <c r="AI104" s="989"/>
      <c r="AJ104" s="989"/>
      <c r="AK104" s="989"/>
      <c r="AL104" s="989"/>
      <c r="AM104" s="989"/>
      <c r="AN104" s="989"/>
      <c r="AO104" s="989"/>
      <c r="AP104" s="989"/>
      <c r="AQ104" s="989"/>
      <c r="AR104" s="989"/>
      <c r="AS104" s="989"/>
      <c r="AT104" s="989"/>
      <c r="AU104" s="989"/>
      <c r="AV104" s="989"/>
      <c r="AW104" s="989"/>
      <c r="AX104" s="989"/>
      <c r="AY104" s="1628"/>
    </row>
    <row r="105" spans="1:51" s="243" customFormat="1" ht="324" customHeight="1" thickBot="1">
      <c r="B105" s="1624"/>
      <c r="C105" s="1625"/>
      <c r="D105" s="1625"/>
      <c r="E105" s="1625"/>
      <c r="F105" s="1625"/>
      <c r="G105" s="1626"/>
      <c r="H105" s="1627"/>
      <c r="I105" s="989"/>
      <c r="J105" s="989"/>
      <c r="K105" s="989"/>
      <c r="L105" s="989"/>
      <c r="M105" s="989"/>
      <c r="N105" s="989"/>
      <c r="O105" s="989"/>
      <c r="P105" s="989"/>
      <c r="Q105" s="989"/>
      <c r="R105" s="989"/>
      <c r="S105" s="989"/>
      <c r="T105" s="989"/>
      <c r="U105" s="989"/>
      <c r="V105" s="989"/>
      <c r="W105" s="989"/>
      <c r="X105" s="989"/>
      <c r="Y105" s="989"/>
      <c r="Z105" s="989"/>
      <c r="AA105" s="989"/>
      <c r="AB105" s="989"/>
      <c r="AC105" s="989"/>
      <c r="AD105" s="989"/>
      <c r="AE105" s="989"/>
      <c r="AF105" s="989"/>
      <c r="AG105" s="989"/>
      <c r="AH105" s="989"/>
      <c r="AI105" s="989"/>
      <c r="AJ105" s="989"/>
      <c r="AK105" s="989"/>
      <c r="AL105" s="989"/>
      <c r="AM105" s="989"/>
      <c r="AN105" s="989"/>
      <c r="AO105" s="989"/>
      <c r="AP105" s="989"/>
      <c r="AQ105" s="989"/>
      <c r="AR105" s="989"/>
      <c r="AS105" s="989"/>
      <c r="AT105" s="989"/>
      <c r="AU105" s="989"/>
      <c r="AV105" s="989"/>
      <c r="AW105" s="989"/>
      <c r="AX105" s="989"/>
      <c r="AY105" s="1628"/>
    </row>
    <row r="106" spans="1:51" s="243" customFormat="1" ht="3" customHeight="1" thickBot="1">
      <c r="B106" s="113"/>
      <c r="C106" s="113"/>
      <c r="D106" s="113"/>
      <c r="E106" s="113"/>
      <c r="F106" s="113"/>
      <c r="G106" s="113"/>
      <c r="H106" s="1808"/>
      <c r="I106" s="1809"/>
      <c r="J106" s="1809"/>
      <c r="K106" s="1809"/>
      <c r="L106" s="1809"/>
      <c r="M106" s="1809"/>
      <c r="N106" s="1809"/>
      <c r="O106" s="1809"/>
      <c r="P106" s="1809"/>
      <c r="Q106" s="1809"/>
      <c r="R106" s="1809"/>
      <c r="S106" s="1809"/>
      <c r="T106" s="1809"/>
      <c r="U106" s="1809"/>
      <c r="V106" s="1809"/>
      <c r="W106" s="1809"/>
      <c r="X106" s="1809"/>
      <c r="Y106" s="1809"/>
      <c r="Z106" s="1809"/>
      <c r="AA106" s="1809"/>
      <c r="AB106" s="1809"/>
      <c r="AC106" s="1809"/>
      <c r="AD106" s="1809"/>
      <c r="AE106" s="1809"/>
      <c r="AF106" s="1809"/>
      <c r="AG106" s="1809"/>
      <c r="AH106" s="1809"/>
      <c r="AI106" s="1809"/>
      <c r="AJ106" s="1809"/>
      <c r="AK106" s="1809"/>
      <c r="AL106" s="1809"/>
      <c r="AM106" s="1809"/>
      <c r="AN106" s="1809"/>
      <c r="AO106" s="1809"/>
      <c r="AP106" s="1809"/>
      <c r="AQ106" s="1809"/>
      <c r="AR106" s="1809"/>
      <c r="AS106" s="1809"/>
      <c r="AT106" s="1809"/>
      <c r="AU106" s="1809"/>
      <c r="AV106" s="1809"/>
      <c r="AW106" s="1809"/>
      <c r="AX106" s="1809"/>
      <c r="AY106" s="1810"/>
    </row>
    <row r="107" spans="1:51" s="243" customFormat="1" ht="3" customHeight="1" thickBot="1">
      <c r="B107" s="194"/>
      <c r="C107" s="194"/>
      <c r="D107" s="194"/>
      <c r="E107" s="194"/>
      <c r="F107" s="194"/>
      <c r="G107" s="194"/>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row>
    <row r="108" spans="1:51" s="243" customFormat="1" ht="24.75" customHeight="1">
      <c r="B108" s="1602" t="s">
        <v>511</v>
      </c>
      <c r="C108" s="1603"/>
      <c r="D108" s="1603"/>
      <c r="E108" s="1603"/>
      <c r="F108" s="1603"/>
      <c r="G108" s="1604"/>
      <c r="H108" s="1608" t="s">
        <v>995</v>
      </c>
      <c r="I108" s="1609"/>
      <c r="J108" s="1609"/>
      <c r="K108" s="1609"/>
      <c r="L108" s="1609"/>
      <c r="M108" s="1609"/>
      <c r="N108" s="1609"/>
      <c r="O108" s="1609"/>
      <c r="P108" s="1609"/>
      <c r="Q108" s="1609"/>
      <c r="R108" s="1609"/>
      <c r="S108" s="1609"/>
      <c r="T108" s="1609"/>
      <c r="U108" s="1609"/>
      <c r="V108" s="1609"/>
      <c r="W108" s="1609"/>
      <c r="X108" s="1609"/>
      <c r="Y108" s="1609"/>
      <c r="Z108" s="1609"/>
      <c r="AA108" s="1609"/>
      <c r="AB108" s="1609"/>
      <c r="AC108" s="1610"/>
      <c r="AD108" s="1608" t="s">
        <v>1735</v>
      </c>
      <c r="AE108" s="1609"/>
      <c r="AF108" s="1609"/>
      <c r="AG108" s="1609"/>
      <c r="AH108" s="1609"/>
      <c r="AI108" s="1609"/>
      <c r="AJ108" s="1609"/>
      <c r="AK108" s="1609"/>
      <c r="AL108" s="1609"/>
      <c r="AM108" s="1609"/>
      <c r="AN108" s="1609"/>
      <c r="AO108" s="1609"/>
      <c r="AP108" s="1609"/>
      <c r="AQ108" s="1609"/>
      <c r="AR108" s="1609"/>
      <c r="AS108" s="1609"/>
      <c r="AT108" s="1609"/>
      <c r="AU108" s="1609"/>
      <c r="AV108" s="1609"/>
      <c r="AW108" s="1609"/>
      <c r="AX108" s="1609"/>
      <c r="AY108" s="1611"/>
    </row>
    <row r="109" spans="1:51" s="243" customFormat="1" ht="24.75" customHeight="1">
      <c r="B109" s="1602"/>
      <c r="C109" s="1603"/>
      <c r="D109" s="1603"/>
      <c r="E109" s="1603"/>
      <c r="F109" s="1603"/>
      <c r="G109" s="1604"/>
      <c r="H109" s="1585" t="s">
        <v>60</v>
      </c>
      <c r="I109" s="1586"/>
      <c r="J109" s="1586"/>
      <c r="K109" s="1586"/>
      <c r="L109" s="1586"/>
      <c r="M109" s="1587" t="s">
        <v>143</v>
      </c>
      <c r="N109" s="1582"/>
      <c r="O109" s="1582"/>
      <c r="P109" s="1582"/>
      <c r="Q109" s="1582"/>
      <c r="R109" s="1582"/>
      <c r="S109" s="1582"/>
      <c r="T109" s="1582"/>
      <c r="U109" s="1582"/>
      <c r="V109" s="1582"/>
      <c r="W109" s="1582"/>
      <c r="X109" s="1582"/>
      <c r="Y109" s="1583"/>
      <c r="Z109" s="1588" t="s">
        <v>144</v>
      </c>
      <c r="AA109" s="1589"/>
      <c r="AB109" s="1589"/>
      <c r="AC109" s="1590"/>
      <c r="AD109" s="1585" t="s">
        <v>60</v>
      </c>
      <c r="AE109" s="1586"/>
      <c r="AF109" s="1586"/>
      <c r="AG109" s="1586"/>
      <c r="AH109" s="1586"/>
      <c r="AI109" s="1587" t="s">
        <v>143</v>
      </c>
      <c r="AJ109" s="1582"/>
      <c r="AK109" s="1582"/>
      <c r="AL109" s="1582"/>
      <c r="AM109" s="1582"/>
      <c r="AN109" s="1582"/>
      <c r="AO109" s="1582"/>
      <c r="AP109" s="1582"/>
      <c r="AQ109" s="1582"/>
      <c r="AR109" s="1582"/>
      <c r="AS109" s="1582"/>
      <c r="AT109" s="1582"/>
      <c r="AU109" s="1583"/>
      <c r="AV109" s="1588" t="s">
        <v>144</v>
      </c>
      <c r="AW109" s="1589"/>
      <c r="AX109" s="1589"/>
      <c r="AY109" s="1591"/>
    </row>
    <row r="110" spans="1:51" s="243" customFormat="1" ht="24.75" customHeight="1">
      <c r="B110" s="1602"/>
      <c r="C110" s="1603"/>
      <c r="D110" s="1603"/>
      <c r="E110" s="1603"/>
      <c r="F110" s="1603"/>
      <c r="G110" s="1604"/>
      <c r="H110" s="1571" t="s">
        <v>994</v>
      </c>
      <c r="I110" s="1572"/>
      <c r="J110" s="1572"/>
      <c r="K110" s="1572"/>
      <c r="L110" s="1573"/>
      <c r="M110" s="1574" t="s">
        <v>993</v>
      </c>
      <c r="N110" s="1575"/>
      <c r="O110" s="1575"/>
      <c r="P110" s="1575"/>
      <c r="Q110" s="1575"/>
      <c r="R110" s="1575"/>
      <c r="S110" s="1575"/>
      <c r="T110" s="1575"/>
      <c r="U110" s="1575"/>
      <c r="V110" s="1575"/>
      <c r="W110" s="1575"/>
      <c r="X110" s="1575"/>
      <c r="Y110" s="1576"/>
      <c r="Z110" s="1577">
        <v>2</v>
      </c>
      <c r="AA110" s="1578"/>
      <c r="AB110" s="1578"/>
      <c r="AC110" s="1579"/>
      <c r="AD110" s="1571"/>
      <c r="AE110" s="1572"/>
      <c r="AF110" s="1572"/>
      <c r="AG110" s="1572"/>
      <c r="AH110" s="1573"/>
      <c r="AI110" s="1574"/>
      <c r="AJ110" s="1575"/>
      <c r="AK110" s="1575"/>
      <c r="AL110" s="1575"/>
      <c r="AM110" s="1575"/>
      <c r="AN110" s="1575"/>
      <c r="AO110" s="1575"/>
      <c r="AP110" s="1575"/>
      <c r="AQ110" s="1575"/>
      <c r="AR110" s="1575"/>
      <c r="AS110" s="1575"/>
      <c r="AT110" s="1575"/>
      <c r="AU110" s="1576"/>
      <c r="AV110" s="1577"/>
      <c r="AW110" s="1578"/>
      <c r="AX110" s="1578"/>
      <c r="AY110" s="1580"/>
    </row>
    <row r="111" spans="1:51" s="243" customFormat="1" ht="24.75" customHeight="1">
      <c r="B111" s="1602"/>
      <c r="C111" s="1603"/>
      <c r="D111" s="1603"/>
      <c r="E111" s="1603"/>
      <c r="F111" s="1603"/>
      <c r="G111" s="1604"/>
      <c r="H111" s="1561"/>
      <c r="I111" s="1562"/>
      <c r="J111" s="1562"/>
      <c r="K111" s="1562"/>
      <c r="L111" s="1563"/>
      <c r="M111" s="1564"/>
      <c r="N111" s="1565"/>
      <c r="O111" s="1565"/>
      <c r="P111" s="1565"/>
      <c r="Q111" s="1565"/>
      <c r="R111" s="1565"/>
      <c r="S111" s="1565"/>
      <c r="T111" s="1565"/>
      <c r="U111" s="1565"/>
      <c r="V111" s="1565"/>
      <c r="W111" s="1565"/>
      <c r="X111" s="1565"/>
      <c r="Y111" s="1566"/>
      <c r="Z111" s="1567"/>
      <c r="AA111" s="1568"/>
      <c r="AB111" s="1568"/>
      <c r="AC111" s="1570"/>
      <c r="AD111" s="1561"/>
      <c r="AE111" s="1562"/>
      <c r="AF111" s="1562"/>
      <c r="AG111" s="1562"/>
      <c r="AH111" s="1563"/>
      <c r="AI111" s="1564"/>
      <c r="AJ111" s="1565"/>
      <c r="AK111" s="1565"/>
      <c r="AL111" s="1565"/>
      <c r="AM111" s="1565"/>
      <c r="AN111" s="1565"/>
      <c r="AO111" s="1565"/>
      <c r="AP111" s="1565"/>
      <c r="AQ111" s="1565"/>
      <c r="AR111" s="1565"/>
      <c r="AS111" s="1565"/>
      <c r="AT111" s="1565"/>
      <c r="AU111" s="1566"/>
      <c r="AV111" s="1567"/>
      <c r="AW111" s="1568"/>
      <c r="AX111" s="1568"/>
      <c r="AY111" s="1569"/>
    </row>
    <row r="112" spans="1:51" s="243" customFormat="1" ht="24.75" customHeight="1">
      <c r="B112" s="1602"/>
      <c r="C112" s="1603"/>
      <c r="D112" s="1603"/>
      <c r="E112" s="1603"/>
      <c r="F112" s="1603"/>
      <c r="G112" s="1604"/>
      <c r="H112" s="1561"/>
      <c r="I112" s="1562"/>
      <c r="J112" s="1562"/>
      <c r="K112" s="1562"/>
      <c r="L112" s="1563"/>
      <c r="M112" s="1564"/>
      <c r="N112" s="1565"/>
      <c r="O112" s="1565"/>
      <c r="P112" s="1565"/>
      <c r="Q112" s="1565"/>
      <c r="R112" s="1565"/>
      <c r="S112" s="1565"/>
      <c r="T112" s="1565"/>
      <c r="U112" s="1565"/>
      <c r="V112" s="1565"/>
      <c r="W112" s="1565"/>
      <c r="X112" s="1565"/>
      <c r="Y112" s="1566"/>
      <c r="Z112" s="1567"/>
      <c r="AA112" s="1568"/>
      <c r="AB112" s="1568"/>
      <c r="AC112" s="1570"/>
      <c r="AD112" s="1561"/>
      <c r="AE112" s="1562"/>
      <c r="AF112" s="1562"/>
      <c r="AG112" s="1562"/>
      <c r="AH112" s="1563"/>
      <c r="AI112" s="1564"/>
      <c r="AJ112" s="1565"/>
      <c r="AK112" s="1565"/>
      <c r="AL112" s="1565"/>
      <c r="AM112" s="1565"/>
      <c r="AN112" s="1565"/>
      <c r="AO112" s="1565"/>
      <c r="AP112" s="1565"/>
      <c r="AQ112" s="1565"/>
      <c r="AR112" s="1565"/>
      <c r="AS112" s="1565"/>
      <c r="AT112" s="1565"/>
      <c r="AU112" s="1566"/>
      <c r="AV112" s="1567"/>
      <c r="AW112" s="1568"/>
      <c r="AX112" s="1568"/>
      <c r="AY112" s="1569"/>
    </row>
    <row r="113" spans="2:51" s="243" customFormat="1" ht="24.75" customHeight="1">
      <c r="B113" s="1602"/>
      <c r="C113" s="1603"/>
      <c r="D113" s="1603"/>
      <c r="E113" s="1603"/>
      <c r="F113" s="1603"/>
      <c r="G113" s="1604"/>
      <c r="H113" s="1561"/>
      <c r="I113" s="1562"/>
      <c r="J113" s="1562"/>
      <c r="K113" s="1562"/>
      <c r="L113" s="1563"/>
      <c r="M113" s="1564"/>
      <c r="N113" s="1565"/>
      <c r="O113" s="1565"/>
      <c r="P113" s="1565"/>
      <c r="Q113" s="1565"/>
      <c r="R113" s="1565"/>
      <c r="S113" s="1565"/>
      <c r="T113" s="1565"/>
      <c r="U113" s="1565"/>
      <c r="V113" s="1565"/>
      <c r="W113" s="1565"/>
      <c r="X113" s="1565"/>
      <c r="Y113" s="1566"/>
      <c r="Z113" s="1567"/>
      <c r="AA113" s="1568"/>
      <c r="AB113" s="1568"/>
      <c r="AC113" s="1570"/>
      <c r="AD113" s="1561"/>
      <c r="AE113" s="1562"/>
      <c r="AF113" s="1562"/>
      <c r="AG113" s="1562"/>
      <c r="AH113" s="1563"/>
      <c r="AI113" s="1564"/>
      <c r="AJ113" s="1565"/>
      <c r="AK113" s="1565"/>
      <c r="AL113" s="1565"/>
      <c r="AM113" s="1565"/>
      <c r="AN113" s="1565"/>
      <c r="AO113" s="1565"/>
      <c r="AP113" s="1565"/>
      <c r="AQ113" s="1565"/>
      <c r="AR113" s="1565"/>
      <c r="AS113" s="1565"/>
      <c r="AT113" s="1565"/>
      <c r="AU113" s="1566"/>
      <c r="AV113" s="1567"/>
      <c r="AW113" s="1568"/>
      <c r="AX113" s="1568"/>
      <c r="AY113" s="1569"/>
    </row>
    <row r="114" spans="2:51" s="243" customFormat="1" ht="24.75" customHeight="1">
      <c r="B114" s="1602"/>
      <c r="C114" s="1603"/>
      <c r="D114" s="1603"/>
      <c r="E114" s="1603"/>
      <c r="F114" s="1603"/>
      <c r="G114" s="1604"/>
      <c r="H114" s="1561"/>
      <c r="I114" s="1562"/>
      <c r="J114" s="1562"/>
      <c r="K114" s="1562"/>
      <c r="L114" s="1563"/>
      <c r="M114" s="1564"/>
      <c r="N114" s="1565"/>
      <c r="O114" s="1565"/>
      <c r="P114" s="1565"/>
      <c r="Q114" s="1565"/>
      <c r="R114" s="1565"/>
      <c r="S114" s="1565"/>
      <c r="T114" s="1565"/>
      <c r="U114" s="1565"/>
      <c r="V114" s="1565"/>
      <c r="W114" s="1565"/>
      <c r="X114" s="1565"/>
      <c r="Y114" s="1566"/>
      <c r="Z114" s="1567"/>
      <c r="AA114" s="1568"/>
      <c r="AB114" s="1568"/>
      <c r="AC114" s="1568"/>
      <c r="AD114" s="1561"/>
      <c r="AE114" s="1562"/>
      <c r="AF114" s="1562"/>
      <c r="AG114" s="1562"/>
      <c r="AH114" s="1563"/>
      <c r="AI114" s="1564"/>
      <c r="AJ114" s="1565"/>
      <c r="AK114" s="1565"/>
      <c r="AL114" s="1565"/>
      <c r="AM114" s="1565"/>
      <c r="AN114" s="1565"/>
      <c r="AO114" s="1565"/>
      <c r="AP114" s="1565"/>
      <c r="AQ114" s="1565"/>
      <c r="AR114" s="1565"/>
      <c r="AS114" s="1565"/>
      <c r="AT114" s="1565"/>
      <c r="AU114" s="1566"/>
      <c r="AV114" s="1567"/>
      <c r="AW114" s="1568"/>
      <c r="AX114" s="1568"/>
      <c r="AY114" s="1569"/>
    </row>
    <row r="115" spans="2:51" s="243" customFormat="1" ht="24.75" customHeight="1">
      <c r="B115" s="1602"/>
      <c r="C115" s="1603"/>
      <c r="D115" s="1603"/>
      <c r="E115" s="1603"/>
      <c r="F115" s="1603"/>
      <c r="G115" s="1604"/>
      <c r="H115" s="1561"/>
      <c r="I115" s="1562"/>
      <c r="J115" s="1562"/>
      <c r="K115" s="1562"/>
      <c r="L115" s="1563"/>
      <c r="M115" s="1564"/>
      <c r="N115" s="1565"/>
      <c r="O115" s="1565"/>
      <c r="P115" s="1565"/>
      <c r="Q115" s="1565"/>
      <c r="R115" s="1565"/>
      <c r="S115" s="1565"/>
      <c r="T115" s="1565"/>
      <c r="U115" s="1565"/>
      <c r="V115" s="1565"/>
      <c r="W115" s="1565"/>
      <c r="X115" s="1565"/>
      <c r="Y115" s="1566"/>
      <c r="Z115" s="1567"/>
      <c r="AA115" s="1568"/>
      <c r="AB115" s="1568"/>
      <c r="AC115" s="1568"/>
      <c r="AD115" s="1561"/>
      <c r="AE115" s="1562"/>
      <c r="AF115" s="1562"/>
      <c r="AG115" s="1562"/>
      <c r="AH115" s="1563"/>
      <c r="AI115" s="1564"/>
      <c r="AJ115" s="1565"/>
      <c r="AK115" s="1565"/>
      <c r="AL115" s="1565"/>
      <c r="AM115" s="1565"/>
      <c r="AN115" s="1565"/>
      <c r="AO115" s="1565"/>
      <c r="AP115" s="1565"/>
      <c r="AQ115" s="1565"/>
      <c r="AR115" s="1565"/>
      <c r="AS115" s="1565"/>
      <c r="AT115" s="1565"/>
      <c r="AU115" s="1566"/>
      <c r="AV115" s="1567"/>
      <c r="AW115" s="1568"/>
      <c r="AX115" s="1568"/>
      <c r="AY115" s="1569"/>
    </row>
    <row r="116" spans="2:51" s="243" customFormat="1" ht="24.75" customHeight="1">
      <c r="B116" s="1602"/>
      <c r="C116" s="1603"/>
      <c r="D116" s="1603"/>
      <c r="E116" s="1603"/>
      <c r="F116" s="1603"/>
      <c r="G116" s="1604"/>
      <c r="H116" s="1561"/>
      <c r="I116" s="1562"/>
      <c r="J116" s="1562"/>
      <c r="K116" s="1562"/>
      <c r="L116" s="1563"/>
      <c r="M116" s="1564"/>
      <c r="N116" s="1565"/>
      <c r="O116" s="1565"/>
      <c r="P116" s="1565"/>
      <c r="Q116" s="1565"/>
      <c r="R116" s="1565"/>
      <c r="S116" s="1565"/>
      <c r="T116" s="1565"/>
      <c r="U116" s="1565"/>
      <c r="V116" s="1565"/>
      <c r="W116" s="1565"/>
      <c r="X116" s="1565"/>
      <c r="Y116" s="1566"/>
      <c r="Z116" s="1567"/>
      <c r="AA116" s="1568"/>
      <c r="AB116" s="1568"/>
      <c r="AC116" s="1568"/>
      <c r="AD116" s="1561"/>
      <c r="AE116" s="1562"/>
      <c r="AF116" s="1562"/>
      <c r="AG116" s="1562"/>
      <c r="AH116" s="1563"/>
      <c r="AI116" s="1564"/>
      <c r="AJ116" s="1565"/>
      <c r="AK116" s="1565"/>
      <c r="AL116" s="1565"/>
      <c r="AM116" s="1565"/>
      <c r="AN116" s="1565"/>
      <c r="AO116" s="1565"/>
      <c r="AP116" s="1565"/>
      <c r="AQ116" s="1565"/>
      <c r="AR116" s="1565"/>
      <c r="AS116" s="1565"/>
      <c r="AT116" s="1565"/>
      <c r="AU116" s="1566"/>
      <c r="AV116" s="1567"/>
      <c r="AW116" s="1568"/>
      <c r="AX116" s="1568"/>
      <c r="AY116" s="1569"/>
    </row>
    <row r="117" spans="2:51" s="243" customFormat="1" ht="24.75" customHeight="1">
      <c r="B117" s="1602"/>
      <c r="C117" s="1603"/>
      <c r="D117" s="1603"/>
      <c r="E117" s="1603"/>
      <c r="F117" s="1603"/>
      <c r="G117" s="1604"/>
      <c r="H117" s="1552"/>
      <c r="I117" s="1553"/>
      <c r="J117" s="1553"/>
      <c r="K117" s="1553"/>
      <c r="L117" s="1554"/>
      <c r="M117" s="1555"/>
      <c r="N117" s="1556"/>
      <c r="O117" s="1556"/>
      <c r="P117" s="1556"/>
      <c r="Q117" s="1556"/>
      <c r="R117" s="1556"/>
      <c r="S117" s="1556"/>
      <c r="T117" s="1556"/>
      <c r="U117" s="1556"/>
      <c r="V117" s="1556"/>
      <c r="W117" s="1556"/>
      <c r="X117" s="1556"/>
      <c r="Y117" s="1557"/>
      <c r="Z117" s="1558"/>
      <c r="AA117" s="1559"/>
      <c r="AB117" s="1559"/>
      <c r="AC117" s="1559"/>
      <c r="AD117" s="1552"/>
      <c r="AE117" s="1553"/>
      <c r="AF117" s="1553"/>
      <c r="AG117" s="1553"/>
      <c r="AH117" s="1554"/>
      <c r="AI117" s="1555"/>
      <c r="AJ117" s="1556"/>
      <c r="AK117" s="1556"/>
      <c r="AL117" s="1556"/>
      <c r="AM117" s="1556"/>
      <c r="AN117" s="1556"/>
      <c r="AO117" s="1556"/>
      <c r="AP117" s="1556"/>
      <c r="AQ117" s="1556"/>
      <c r="AR117" s="1556"/>
      <c r="AS117" s="1556"/>
      <c r="AT117" s="1556"/>
      <c r="AU117" s="1557"/>
      <c r="AV117" s="1558"/>
      <c r="AW117" s="1559"/>
      <c r="AX117" s="1559"/>
      <c r="AY117" s="1560"/>
    </row>
    <row r="118" spans="2:51" s="243" customFormat="1" ht="24.75" customHeight="1">
      <c r="B118" s="1602"/>
      <c r="C118" s="1603"/>
      <c r="D118" s="1603"/>
      <c r="E118" s="1603"/>
      <c r="F118" s="1603"/>
      <c r="G118" s="1604"/>
      <c r="H118" s="1581" t="s">
        <v>35</v>
      </c>
      <c r="I118" s="1582"/>
      <c r="J118" s="1582"/>
      <c r="K118" s="1582"/>
      <c r="L118" s="1582"/>
      <c r="M118" s="1592"/>
      <c r="N118" s="1593"/>
      <c r="O118" s="1593"/>
      <c r="P118" s="1593"/>
      <c r="Q118" s="1593"/>
      <c r="R118" s="1593"/>
      <c r="S118" s="1593"/>
      <c r="T118" s="1593"/>
      <c r="U118" s="1593"/>
      <c r="V118" s="1593"/>
      <c r="W118" s="1593"/>
      <c r="X118" s="1593"/>
      <c r="Y118" s="1594"/>
      <c r="Z118" s="1595">
        <f>SUM(Z110:AC117)</f>
        <v>2</v>
      </c>
      <c r="AA118" s="1596"/>
      <c r="AB118" s="1596"/>
      <c r="AC118" s="1597"/>
      <c r="AD118" s="1581" t="s">
        <v>35</v>
      </c>
      <c r="AE118" s="1582"/>
      <c r="AF118" s="1582"/>
      <c r="AG118" s="1582"/>
      <c r="AH118" s="1582"/>
      <c r="AI118" s="1592"/>
      <c r="AJ118" s="1593"/>
      <c r="AK118" s="1593"/>
      <c r="AL118" s="1593"/>
      <c r="AM118" s="1593"/>
      <c r="AN118" s="1593"/>
      <c r="AO118" s="1593"/>
      <c r="AP118" s="1593"/>
      <c r="AQ118" s="1593"/>
      <c r="AR118" s="1593"/>
      <c r="AS118" s="1593"/>
      <c r="AT118" s="1593"/>
      <c r="AU118" s="1594"/>
      <c r="AV118" s="1595">
        <f>SUM(AV110:AY117)</f>
        <v>0</v>
      </c>
      <c r="AW118" s="1596"/>
      <c r="AX118" s="1596"/>
      <c r="AY118" s="1598"/>
    </row>
    <row r="119" spans="2:51" s="243" customFormat="1" ht="25.15" customHeight="1">
      <c r="B119" s="1602"/>
      <c r="C119" s="1603"/>
      <c r="D119" s="1603"/>
      <c r="E119" s="1603"/>
      <c r="F119" s="1603"/>
      <c r="G119" s="1604"/>
      <c r="H119" s="1581" t="s">
        <v>1736</v>
      </c>
      <c r="I119" s="1582"/>
      <c r="J119" s="1582"/>
      <c r="K119" s="1582"/>
      <c r="L119" s="1582"/>
      <c r="M119" s="1582"/>
      <c r="N119" s="1582"/>
      <c r="O119" s="1582"/>
      <c r="P119" s="1582"/>
      <c r="Q119" s="1582"/>
      <c r="R119" s="1582"/>
      <c r="S119" s="1582"/>
      <c r="T119" s="1582"/>
      <c r="U119" s="1582"/>
      <c r="V119" s="1582"/>
      <c r="W119" s="1582"/>
      <c r="X119" s="1582"/>
      <c r="Y119" s="1582"/>
      <c r="Z119" s="1582"/>
      <c r="AA119" s="1582"/>
      <c r="AB119" s="1582"/>
      <c r="AC119" s="1583"/>
      <c r="AD119" s="1581" t="s">
        <v>1737</v>
      </c>
      <c r="AE119" s="1582"/>
      <c r="AF119" s="1582"/>
      <c r="AG119" s="1582"/>
      <c r="AH119" s="1582"/>
      <c r="AI119" s="1582"/>
      <c r="AJ119" s="1582"/>
      <c r="AK119" s="1582"/>
      <c r="AL119" s="1582"/>
      <c r="AM119" s="1582"/>
      <c r="AN119" s="1582"/>
      <c r="AO119" s="1582"/>
      <c r="AP119" s="1582"/>
      <c r="AQ119" s="1582"/>
      <c r="AR119" s="1582"/>
      <c r="AS119" s="1582"/>
      <c r="AT119" s="1582"/>
      <c r="AU119" s="1582"/>
      <c r="AV119" s="1582"/>
      <c r="AW119" s="1582"/>
      <c r="AX119" s="1582"/>
      <c r="AY119" s="1584"/>
    </row>
    <row r="120" spans="2:51" s="243" customFormat="1" ht="25.5" customHeight="1">
      <c r="B120" s="1602"/>
      <c r="C120" s="1603"/>
      <c r="D120" s="1603"/>
      <c r="E120" s="1603"/>
      <c r="F120" s="1603"/>
      <c r="G120" s="1604"/>
      <c r="H120" s="1585" t="s">
        <v>60</v>
      </c>
      <c r="I120" s="1586"/>
      <c r="J120" s="1586"/>
      <c r="K120" s="1586"/>
      <c r="L120" s="1586"/>
      <c r="M120" s="1587" t="s">
        <v>143</v>
      </c>
      <c r="N120" s="1582"/>
      <c r="O120" s="1582"/>
      <c r="P120" s="1582"/>
      <c r="Q120" s="1582"/>
      <c r="R120" s="1582"/>
      <c r="S120" s="1582"/>
      <c r="T120" s="1582"/>
      <c r="U120" s="1582"/>
      <c r="V120" s="1582"/>
      <c r="W120" s="1582"/>
      <c r="X120" s="1582"/>
      <c r="Y120" s="1583"/>
      <c r="Z120" s="1588" t="s">
        <v>144</v>
      </c>
      <c r="AA120" s="1589"/>
      <c r="AB120" s="1589"/>
      <c r="AC120" s="1590"/>
      <c r="AD120" s="1585" t="s">
        <v>60</v>
      </c>
      <c r="AE120" s="1586"/>
      <c r="AF120" s="1586"/>
      <c r="AG120" s="1586"/>
      <c r="AH120" s="1586"/>
      <c r="AI120" s="1587" t="s">
        <v>143</v>
      </c>
      <c r="AJ120" s="1582"/>
      <c r="AK120" s="1582"/>
      <c r="AL120" s="1582"/>
      <c r="AM120" s="1582"/>
      <c r="AN120" s="1582"/>
      <c r="AO120" s="1582"/>
      <c r="AP120" s="1582"/>
      <c r="AQ120" s="1582"/>
      <c r="AR120" s="1582"/>
      <c r="AS120" s="1582"/>
      <c r="AT120" s="1582"/>
      <c r="AU120" s="1583"/>
      <c r="AV120" s="1588" t="s">
        <v>144</v>
      </c>
      <c r="AW120" s="1589"/>
      <c r="AX120" s="1589"/>
      <c r="AY120" s="1591"/>
    </row>
    <row r="121" spans="2:51" s="243" customFormat="1" ht="24.75" customHeight="1">
      <c r="B121" s="1602"/>
      <c r="C121" s="1603"/>
      <c r="D121" s="1603"/>
      <c r="E121" s="1603"/>
      <c r="F121" s="1603"/>
      <c r="G121" s="1604"/>
      <c r="H121" s="1571"/>
      <c r="I121" s="1572"/>
      <c r="J121" s="1572"/>
      <c r="K121" s="1572"/>
      <c r="L121" s="1573"/>
      <c r="M121" s="1574"/>
      <c r="N121" s="1575"/>
      <c r="O121" s="1575"/>
      <c r="P121" s="1575"/>
      <c r="Q121" s="1575"/>
      <c r="R121" s="1575"/>
      <c r="S121" s="1575"/>
      <c r="T121" s="1575"/>
      <c r="U121" s="1575"/>
      <c r="V121" s="1575"/>
      <c r="W121" s="1575"/>
      <c r="X121" s="1575"/>
      <c r="Y121" s="1576"/>
      <c r="Z121" s="1577"/>
      <c r="AA121" s="1578"/>
      <c r="AB121" s="1578"/>
      <c r="AC121" s="1579"/>
      <c r="AD121" s="1571"/>
      <c r="AE121" s="1572"/>
      <c r="AF121" s="1572"/>
      <c r="AG121" s="1572"/>
      <c r="AH121" s="1573"/>
      <c r="AI121" s="1574"/>
      <c r="AJ121" s="1575"/>
      <c r="AK121" s="1575"/>
      <c r="AL121" s="1575"/>
      <c r="AM121" s="1575"/>
      <c r="AN121" s="1575"/>
      <c r="AO121" s="1575"/>
      <c r="AP121" s="1575"/>
      <c r="AQ121" s="1575"/>
      <c r="AR121" s="1575"/>
      <c r="AS121" s="1575"/>
      <c r="AT121" s="1575"/>
      <c r="AU121" s="1576"/>
      <c r="AV121" s="1577"/>
      <c r="AW121" s="1578"/>
      <c r="AX121" s="1578"/>
      <c r="AY121" s="1580"/>
    </row>
    <row r="122" spans="2:51" s="243" customFormat="1" ht="24.75" customHeight="1">
      <c r="B122" s="1602"/>
      <c r="C122" s="1603"/>
      <c r="D122" s="1603"/>
      <c r="E122" s="1603"/>
      <c r="F122" s="1603"/>
      <c r="G122" s="1604"/>
      <c r="H122" s="1561"/>
      <c r="I122" s="1562"/>
      <c r="J122" s="1562"/>
      <c r="K122" s="1562"/>
      <c r="L122" s="1563"/>
      <c r="M122" s="1564"/>
      <c r="N122" s="1565"/>
      <c r="O122" s="1565"/>
      <c r="P122" s="1565"/>
      <c r="Q122" s="1565"/>
      <c r="R122" s="1565"/>
      <c r="S122" s="1565"/>
      <c r="T122" s="1565"/>
      <c r="U122" s="1565"/>
      <c r="V122" s="1565"/>
      <c r="W122" s="1565"/>
      <c r="X122" s="1565"/>
      <c r="Y122" s="1566"/>
      <c r="Z122" s="1567"/>
      <c r="AA122" s="1568"/>
      <c r="AB122" s="1568"/>
      <c r="AC122" s="1570"/>
      <c r="AD122" s="1561"/>
      <c r="AE122" s="1562"/>
      <c r="AF122" s="1562"/>
      <c r="AG122" s="1562"/>
      <c r="AH122" s="1563"/>
      <c r="AI122" s="1564"/>
      <c r="AJ122" s="1565"/>
      <c r="AK122" s="1565"/>
      <c r="AL122" s="1565"/>
      <c r="AM122" s="1565"/>
      <c r="AN122" s="1565"/>
      <c r="AO122" s="1565"/>
      <c r="AP122" s="1565"/>
      <c r="AQ122" s="1565"/>
      <c r="AR122" s="1565"/>
      <c r="AS122" s="1565"/>
      <c r="AT122" s="1565"/>
      <c r="AU122" s="1566"/>
      <c r="AV122" s="1567"/>
      <c r="AW122" s="1568"/>
      <c r="AX122" s="1568"/>
      <c r="AY122" s="1569"/>
    </row>
    <row r="123" spans="2:51" s="243" customFormat="1" ht="24.75" customHeight="1">
      <c r="B123" s="1602"/>
      <c r="C123" s="1603"/>
      <c r="D123" s="1603"/>
      <c r="E123" s="1603"/>
      <c r="F123" s="1603"/>
      <c r="G123" s="1604"/>
      <c r="H123" s="1561"/>
      <c r="I123" s="1562"/>
      <c r="J123" s="1562"/>
      <c r="K123" s="1562"/>
      <c r="L123" s="1563"/>
      <c r="M123" s="1564"/>
      <c r="N123" s="1565"/>
      <c r="O123" s="1565"/>
      <c r="P123" s="1565"/>
      <c r="Q123" s="1565"/>
      <c r="R123" s="1565"/>
      <c r="S123" s="1565"/>
      <c r="T123" s="1565"/>
      <c r="U123" s="1565"/>
      <c r="V123" s="1565"/>
      <c r="W123" s="1565"/>
      <c r="X123" s="1565"/>
      <c r="Y123" s="1566"/>
      <c r="Z123" s="1567"/>
      <c r="AA123" s="1568"/>
      <c r="AB123" s="1568"/>
      <c r="AC123" s="1570"/>
      <c r="AD123" s="1561"/>
      <c r="AE123" s="1562"/>
      <c r="AF123" s="1562"/>
      <c r="AG123" s="1562"/>
      <c r="AH123" s="1563"/>
      <c r="AI123" s="1564"/>
      <c r="AJ123" s="1565"/>
      <c r="AK123" s="1565"/>
      <c r="AL123" s="1565"/>
      <c r="AM123" s="1565"/>
      <c r="AN123" s="1565"/>
      <c r="AO123" s="1565"/>
      <c r="AP123" s="1565"/>
      <c r="AQ123" s="1565"/>
      <c r="AR123" s="1565"/>
      <c r="AS123" s="1565"/>
      <c r="AT123" s="1565"/>
      <c r="AU123" s="1566"/>
      <c r="AV123" s="1567"/>
      <c r="AW123" s="1568"/>
      <c r="AX123" s="1568"/>
      <c r="AY123" s="1569"/>
    </row>
    <row r="124" spans="2:51" s="243" customFormat="1" ht="24.75" customHeight="1">
      <c r="B124" s="1602"/>
      <c r="C124" s="1603"/>
      <c r="D124" s="1603"/>
      <c r="E124" s="1603"/>
      <c r="F124" s="1603"/>
      <c r="G124" s="1604"/>
      <c r="H124" s="1561"/>
      <c r="I124" s="1562"/>
      <c r="J124" s="1562"/>
      <c r="K124" s="1562"/>
      <c r="L124" s="1563"/>
      <c r="M124" s="1564"/>
      <c r="N124" s="1565"/>
      <c r="O124" s="1565"/>
      <c r="P124" s="1565"/>
      <c r="Q124" s="1565"/>
      <c r="R124" s="1565"/>
      <c r="S124" s="1565"/>
      <c r="T124" s="1565"/>
      <c r="U124" s="1565"/>
      <c r="V124" s="1565"/>
      <c r="W124" s="1565"/>
      <c r="X124" s="1565"/>
      <c r="Y124" s="1566"/>
      <c r="Z124" s="1567"/>
      <c r="AA124" s="1568"/>
      <c r="AB124" s="1568"/>
      <c r="AC124" s="1570"/>
      <c r="AD124" s="1561"/>
      <c r="AE124" s="1562"/>
      <c r="AF124" s="1562"/>
      <c r="AG124" s="1562"/>
      <c r="AH124" s="1563"/>
      <c r="AI124" s="1564"/>
      <c r="AJ124" s="1565"/>
      <c r="AK124" s="1565"/>
      <c r="AL124" s="1565"/>
      <c r="AM124" s="1565"/>
      <c r="AN124" s="1565"/>
      <c r="AO124" s="1565"/>
      <c r="AP124" s="1565"/>
      <c r="AQ124" s="1565"/>
      <c r="AR124" s="1565"/>
      <c r="AS124" s="1565"/>
      <c r="AT124" s="1565"/>
      <c r="AU124" s="1566"/>
      <c r="AV124" s="1567"/>
      <c r="AW124" s="1568"/>
      <c r="AX124" s="1568"/>
      <c r="AY124" s="1569"/>
    </row>
    <row r="125" spans="2:51" s="243" customFormat="1" ht="24.75" customHeight="1">
      <c r="B125" s="1602"/>
      <c r="C125" s="1603"/>
      <c r="D125" s="1603"/>
      <c r="E125" s="1603"/>
      <c r="F125" s="1603"/>
      <c r="G125" s="1604"/>
      <c r="H125" s="1561"/>
      <c r="I125" s="1562"/>
      <c r="J125" s="1562"/>
      <c r="K125" s="1562"/>
      <c r="L125" s="1563"/>
      <c r="M125" s="1564"/>
      <c r="N125" s="1565"/>
      <c r="O125" s="1565"/>
      <c r="P125" s="1565"/>
      <c r="Q125" s="1565"/>
      <c r="R125" s="1565"/>
      <c r="S125" s="1565"/>
      <c r="T125" s="1565"/>
      <c r="U125" s="1565"/>
      <c r="V125" s="1565"/>
      <c r="W125" s="1565"/>
      <c r="X125" s="1565"/>
      <c r="Y125" s="1566"/>
      <c r="Z125" s="1567"/>
      <c r="AA125" s="1568"/>
      <c r="AB125" s="1568"/>
      <c r="AC125" s="1568"/>
      <c r="AD125" s="1561"/>
      <c r="AE125" s="1562"/>
      <c r="AF125" s="1562"/>
      <c r="AG125" s="1562"/>
      <c r="AH125" s="1563"/>
      <c r="AI125" s="1564"/>
      <c r="AJ125" s="1565"/>
      <c r="AK125" s="1565"/>
      <c r="AL125" s="1565"/>
      <c r="AM125" s="1565"/>
      <c r="AN125" s="1565"/>
      <c r="AO125" s="1565"/>
      <c r="AP125" s="1565"/>
      <c r="AQ125" s="1565"/>
      <c r="AR125" s="1565"/>
      <c r="AS125" s="1565"/>
      <c r="AT125" s="1565"/>
      <c r="AU125" s="1566"/>
      <c r="AV125" s="1567"/>
      <c r="AW125" s="1568"/>
      <c r="AX125" s="1568"/>
      <c r="AY125" s="1569"/>
    </row>
    <row r="126" spans="2:51" s="243" customFormat="1" ht="24.75" customHeight="1">
      <c r="B126" s="1602"/>
      <c r="C126" s="1603"/>
      <c r="D126" s="1603"/>
      <c r="E126" s="1603"/>
      <c r="F126" s="1603"/>
      <c r="G126" s="1604"/>
      <c r="H126" s="1561"/>
      <c r="I126" s="1562"/>
      <c r="J126" s="1562"/>
      <c r="K126" s="1562"/>
      <c r="L126" s="1563"/>
      <c r="M126" s="1564"/>
      <c r="N126" s="1565"/>
      <c r="O126" s="1565"/>
      <c r="P126" s="1565"/>
      <c r="Q126" s="1565"/>
      <c r="R126" s="1565"/>
      <c r="S126" s="1565"/>
      <c r="T126" s="1565"/>
      <c r="U126" s="1565"/>
      <c r="V126" s="1565"/>
      <c r="W126" s="1565"/>
      <c r="X126" s="1565"/>
      <c r="Y126" s="1566"/>
      <c r="Z126" s="1567"/>
      <c r="AA126" s="1568"/>
      <c r="AB126" s="1568"/>
      <c r="AC126" s="1568"/>
      <c r="AD126" s="1561"/>
      <c r="AE126" s="1562"/>
      <c r="AF126" s="1562"/>
      <c r="AG126" s="1562"/>
      <c r="AH126" s="1563"/>
      <c r="AI126" s="1564"/>
      <c r="AJ126" s="1565"/>
      <c r="AK126" s="1565"/>
      <c r="AL126" s="1565"/>
      <c r="AM126" s="1565"/>
      <c r="AN126" s="1565"/>
      <c r="AO126" s="1565"/>
      <c r="AP126" s="1565"/>
      <c r="AQ126" s="1565"/>
      <c r="AR126" s="1565"/>
      <c r="AS126" s="1565"/>
      <c r="AT126" s="1565"/>
      <c r="AU126" s="1566"/>
      <c r="AV126" s="1567"/>
      <c r="AW126" s="1568"/>
      <c r="AX126" s="1568"/>
      <c r="AY126" s="1569"/>
    </row>
    <row r="127" spans="2:51" s="243" customFormat="1" ht="24.75" customHeight="1">
      <c r="B127" s="1602"/>
      <c r="C127" s="1603"/>
      <c r="D127" s="1603"/>
      <c r="E127" s="1603"/>
      <c r="F127" s="1603"/>
      <c r="G127" s="1604"/>
      <c r="H127" s="1561"/>
      <c r="I127" s="1562"/>
      <c r="J127" s="1562"/>
      <c r="K127" s="1562"/>
      <c r="L127" s="1563"/>
      <c r="M127" s="1564"/>
      <c r="N127" s="1565"/>
      <c r="O127" s="1565"/>
      <c r="P127" s="1565"/>
      <c r="Q127" s="1565"/>
      <c r="R127" s="1565"/>
      <c r="S127" s="1565"/>
      <c r="T127" s="1565"/>
      <c r="U127" s="1565"/>
      <c r="V127" s="1565"/>
      <c r="W127" s="1565"/>
      <c r="X127" s="1565"/>
      <c r="Y127" s="1566"/>
      <c r="Z127" s="1567"/>
      <c r="AA127" s="1568"/>
      <c r="AB127" s="1568"/>
      <c r="AC127" s="1568"/>
      <c r="AD127" s="1561"/>
      <c r="AE127" s="1562"/>
      <c r="AF127" s="1562"/>
      <c r="AG127" s="1562"/>
      <c r="AH127" s="1563"/>
      <c r="AI127" s="1564"/>
      <c r="AJ127" s="1565"/>
      <c r="AK127" s="1565"/>
      <c r="AL127" s="1565"/>
      <c r="AM127" s="1565"/>
      <c r="AN127" s="1565"/>
      <c r="AO127" s="1565"/>
      <c r="AP127" s="1565"/>
      <c r="AQ127" s="1565"/>
      <c r="AR127" s="1565"/>
      <c r="AS127" s="1565"/>
      <c r="AT127" s="1565"/>
      <c r="AU127" s="1566"/>
      <c r="AV127" s="1567"/>
      <c r="AW127" s="1568"/>
      <c r="AX127" s="1568"/>
      <c r="AY127" s="1569"/>
    </row>
    <row r="128" spans="2:51" s="243" customFormat="1" ht="24.75" customHeight="1">
      <c r="B128" s="1602"/>
      <c r="C128" s="1603"/>
      <c r="D128" s="1603"/>
      <c r="E128" s="1603"/>
      <c r="F128" s="1603"/>
      <c r="G128" s="1604"/>
      <c r="H128" s="1552"/>
      <c r="I128" s="1553"/>
      <c r="J128" s="1553"/>
      <c r="K128" s="1553"/>
      <c r="L128" s="1554"/>
      <c r="M128" s="1555"/>
      <c r="N128" s="1556"/>
      <c r="O128" s="1556"/>
      <c r="P128" s="1556"/>
      <c r="Q128" s="1556"/>
      <c r="R128" s="1556"/>
      <c r="S128" s="1556"/>
      <c r="T128" s="1556"/>
      <c r="U128" s="1556"/>
      <c r="V128" s="1556"/>
      <c r="W128" s="1556"/>
      <c r="X128" s="1556"/>
      <c r="Y128" s="1557"/>
      <c r="Z128" s="1558"/>
      <c r="AA128" s="1559"/>
      <c r="AB128" s="1559"/>
      <c r="AC128" s="1559"/>
      <c r="AD128" s="1552"/>
      <c r="AE128" s="1553"/>
      <c r="AF128" s="1553"/>
      <c r="AG128" s="1553"/>
      <c r="AH128" s="1554"/>
      <c r="AI128" s="1555"/>
      <c r="AJ128" s="1556"/>
      <c r="AK128" s="1556"/>
      <c r="AL128" s="1556"/>
      <c r="AM128" s="1556"/>
      <c r="AN128" s="1556"/>
      <c r="AO128" s="1556"/>
      <c r="AP128" s="1556"/>
      <c r="AQ128" s="1556"/>
      <c r="AR128" s="1556"/>
      <c r="AS128" s="1556"/>
      <c r="AT128" s="1556"/>
      <c r="AU128" s="1557"/>
      <c r="AV128" s="1558"/>
      <c r="AW128" s="1559"/>
      <c r="AX128" s="1559"/>
      <c r="AY128" s="1560"/>
    </row>
    <row r="129" spans="2:51" s="243" customFormat="1" ht="24.75" customHeight="1">
      <c r="B129" s="1602"/>
      <c r="C129" s="1603"/>
      <c r="D129" s="1603"/>
      <c r="E129" s="1603"/>
      <c r="F129" s="1603"/>
      <c r="G129" s="1604"/>
      <c r="H129" s="1581" t="s">
        <v>35</v>
      </c>
      <c r="I129" s="1582"/>
      <c r="J129" s="1582"/>
      <c r="K129" s="1582"/>
      <c r="L129" s="1582"/>
      <c r="M129" s="1592"/>
      <c r="N129" s="1593"/>
      <c r="O129" s="1593"/>
      <c r="P129" s="1593"/>
      <c r="Q129" s="1593"/>
      <c r="R129" s="1593"/>
      <c r="S129" s="1593"/>
      <c r="T129" s="1593"/>
      <c r="U129" s="1593"/>
      <c r="V129" s="1593"/>
      <c r="W129" s="1593"/>
      <c r="X129" s="1593"/>
      <c r="Y129" s="1594"/>
      <c r="Z129" s="1595">
        <f>SUM(Z121:AC128)</f>
        <v>0</v>
      </c>
      <c r="AA129" s="1596"/>
      <c r="AB129" s="1596"/>
      <c r="AC129" s="1597"/>
      <c r="AD129" s="1581" t="s">
        <v>35</v>
      </c>
      <c r="AE129" s="1582"/>
      <c r="AF129" s="1582"/>
      <c r="AG129" s="1582"/>
      <c r="AH129" s="1582"/>
      <c r="AI129" s="1592"/>
      <c r="AJ129" s="1593"/>
      <c r="AK129" s="1593"/>
      <c r="AL129" s="1593"/>
      <c r="AM129" s="1593"/>
      <c r="AN129" s="1593"/>
      <c r="AO129" s="1593"/>
      <c r="AP129" s="1593"/>
      <c r="AQ129" s="1593"/>
      <c r="AR129" s="1593"/>
      <c r="AS129" s="1593"/>
      <c r="AT129" s="1593"/>
      <c r="AU129" s="1594"/>
      <c r="AV129" s="1595">
        <f>SUM(AV121:AY128)</f>
        <v>0</v>
      </c>
      <c r="AW129" s="1596"/>
      <c r="AX129" s="1596"/>
      <c r="AY129" s="1598"/>
    </row>
    <row r="130" spans="2:51" s="243" customFormat="1" ht="24.75" customHeight="1">
      <c r="B130" s="1602"/>
      <c r="C130" s="1603"/>
      <c r="D130" s="1603"/>
      <c r="E130" s="1603"/>
      <c r="F130" s="1603"/>
      <c r="G130" s="1604"/>
      <c r="H130" s="1581" t="s">
        <v>1738</v>
      </c>
      <c r="I130" s="1582"/>
      <c r="J130" s="1582"/>
      <c r="K130" s="1582"/>
      <c r="L130" s="1582"/>
      <c r="M130" s="1582"/>
      <c r="N130" s="1582"/>
      <c r="O130" s="1582"/>
      <c r="P130" s="1582"/>
      <c r="Q130" s="1582"/>
      <c r="R130" s="1582"/>
      <c r="S130" s="1582"/>
      <c r="T130" s="1582"/>
      <c r="U130" s="1582"/>
      <c r="V130" s="1582"/>
      <c r="W130" s="1582"/>
      <c r="X130" s="1582"/>
      <c r="Y130" s="1582"/>
      <c r="Z130" s="1582"/>
      <c r="AA130" s="1582"/>
      <c r="AB130" s="1582"/>
      <c r="AC130" s="1583"/>
      <c r="AD130" s="1581" t="s">
        <v>1739</v>
      </c>
      <c r="AE130" s="1582"/>
      <c r="AF130" s="1582"/>
      <c r="AG130" s="1582"/>
      <c r="AH130" s="1582"/>
      <c r="AI130" s="1582"/>
      <c r="AJ130" s="1582"/>
      <c r="AK130" s="1582"/>
      <c r="AL130" s="1582"/>
      <c r="AM130" s="1582"/>
      <c r="AN130" s="1582"/>
      <c r="AO130" s="1582"/>
      <c r="AP130" s="1582"/>
      <c r="AQ130" s="1582"/>
      <c r="AR130" s="1582"/>
      <c r="AS130" s="1582"/>
      <c r="AT130" s="1582"/>
      <c r="AU130" s="1582"/>
      <c r="AV130" s="1582"/>
      <c r="AW130" s="1582"/>
      <c r="AX130" s="1582"/>
      <c r="AY130" s="1584"/>
    </row>
    <row r="131" spans="2:51" s="243" customFormat="1" ht="24.75" customHeight="1">
      <c r="B131" s="1602"/>
      <c r="C131" s="1603"/>
      <c r="D131" s="1603"/>
      <c r="E131" s="1603"/>
      <c r="F131" s="1603"/>
      <c r="G131" s="1604"/>
      <c r="H131" s="1585" t="s">
        <v>60</v>
      </c>
      <c r="I131" s="1586"/>
      <c r="J131" s="1586"/>
      <c r="K131" s="1586"/>
      <c r="L131" s="1586"/>
      <c r="M131" s="1587" t="s">
        <v>143</v>
      </c>
      <c r="N131" s="1582"/>
      <c r="O131" s="1582"/>
      <c r="P131" s="1582"/>
      <c r="Q131" s="1582"/>
      <c r="R131" s="1582"/>
      <c r="S131" s="1582"/>
      <c r="T131" s="1582"/>
      <c r="U131" s="1582"/>
      <c r="V131" s="1582"/>
      <c r="W131" s="1582"/>
      <c r="X131" s="1582"/>
      <c r="Y131" s="1583"/>
      <c r="Z131" s="1588" t="s">
        <v>144</v>
      </c>
      <c r="AA131" s="1589"/>
      <c r="AB131" s="1589"/>
      <c r="AC131" s="1590"/>
      <c r="AD131" s="1585" t="s">
        <v>60</v>
      </c>
      <c r="AE131" s="1586"/>
      <c r="AF131" s="1586"/>
      <c r="AG131" s="1586"/>
      <c r="AH131" s="1586"/>
      <c r="AI131" s="1587" t="s">
        <v>143</v>
      </c>
      <c r="AJ131" s="1582"/>
      <c r="AK131" s="1582"/>
      <c r="AL131" s="1582"/>
      <c r="AM131" s="1582"/>
      <c r="AN131" s="1582"/>
      <c r="AO131" s="1582"/>
      <c r="AP131" s="1582"/>
      <c r="AQ131" s="1582"/>
      <c r="AR131" s="1582"/>
      <c r="AS131" s="1582"/>
      <c r="AT131" s="1582"/>
      <c r="AU131" s="1583"/>
      <c r="AV131" s="1588" t="s">
        <v>144</v>
      </c>
      <c r="AW131" s="1589"/>
      <c r="AX131" s="1589"/>
      <c r="AY131" s="1591"/>
    </row>
    <row r="132" spans="2:51" s="243" customFormat="1" ht="24.75" customHeight="1">
      <c r="B132" s="1602"/>
      <c r="C132" s="1603"/>
      <c r="D132" s="1603"/>
      <c r="E132" s="1603"/>
      <c r="F132" s="1603"/>
      <c r="G132" s="1604"/>
      <c r="H132" s="1571"/>
      <c r="I132" s="1572"/>
      <c r="J132" s="1572"/>
      <c r="K132" s="1572"/>
      <c r="L132" s="1573"/>
      <c r="M132" s="1574"/>
      <c r="N132" s="1575"/>
      <c r="O132" s="1575"/>
      <c r="P132" s="1575"/>
      <c r="Q132" s="1575"/>
      <c r="R132" s="1575"/>
      <c r="S132" s="1575"/>
      <c r="T132" s="1575"/>
      <c r="U132" s="1575"/>
      <c r="V132" s="1575"/>
      <c r="W132" s="1575"/>
      <c r="X132" s="1575"/>
      <c r="Y132" s="1576"/>
      <c r="Z132" s="1577"/>
      <c r="AA132" s="1578"/>
      <c r="AB132" s="1578"/>
      <c r="AC132" s="1579"/>
      <c r="AD132" s="1571"/>
      <c r="AE132" s="1572"/>
      <c r="AF132" s="1572"/>
      <c r="AG132" s="1572"/>
      <c r="AH132" s="1573"/>
      <c r="AI132" s="1574"/>
      <c r="AJ132" s="1575"/>
      <c r="AK132" s="1575"/>
      <c r="AL132" s="1575"/>
      <c r="AM132" s="1575"/>
      <c r="AN132" s="1575"/>
      <c r="AO132" s="1575"/>
      <c r="AP132" s="1575"/>
      <c r="AQ132" s="1575"/>
      <c r="AR132" s="1575"/>
      <c r="AS132" s="1575"/>
      <c r="AT132" s="1575"/>
      <c r="AU132" s="1576"/>
      <c r="AV132" s="1577"/>
      <c r="AW132" s="1578"/>
      <c r="AX132" s="1578"/>
      <c r="AY132" s="1580"/>
    </row>
    <row r="133" spans="2:51" s="243" customFormat="1" ht="24.75" customHeight="1">
      <c r="B133" s="1602"/>
      <c r="C133" s="1603"/>
      <c r="D133" s="1603"/>
      <c r="E133" s="1603"/>
      <c r="F133" s="1603"/>
      <c r="G133" s="1604"/>
      <c r="H133" s="1561"/>
      <c r="I133" s="1562"/>
      <c r="J133" s="1562"/>
      <c r="K133" s="1562"/>
      <c r="L133" s="1563"/>
      <c r="M133" s="1564"/>
      <c r="N133" s="1565"/>
      <c r="O133" s="1565"/>
      <c r="P133" s="1565"/>
      <c r="Q133" s="1565"/>
      <c r="R133" s="1565"/>
      <c r="S133" s="1565"/>
      <c r="T133" s="1565"/>
      <c r="U133" s="1565"/>
      <c r="V133" s="1565"/>
      <c r="W133" s="1565"/>
      <c r="X133" s="1565"/>
      <c r="Y133" s="1566"/>
      <c r="Z133" s="1567"/>
      <c r="AA133" s="1568"/>
      <c r="AB133" s="1568"/>
      <c r="AC133" s="1570"/>
      <c r="AD133" s="1561"/>
      <c r="AE133" s="1562"/>
      <c r="AF133" s="1562"/>
      <c r="AG133" s="1562"/>
      <c r="AH133" s="1563"/>
      <c r="AI133" s="1564"/>
      <c r="AJ133" s="1565"/>
      <c r="AK133" s="1565"/>
      <c r="AL133" s="1565"/>
      <c r="AM133" s="1565"/>
      <c r="AN133" s="1565"/>
      <c r="AO133" s="1565"/>
      <c r="AP133" s="1565"/>
      <c r="AQ133" s="1565"/>
      <c r="AR133" s="1565"/>
      <c r="AS133" s="1565"/>
      <c r="AT133" s="1565"/>
      <c r="AU133" s="1566"/>
      <c r="AV133" s="1567"/>
      <c r="AW133" s="1568"/>
      <c r="AX133" s="1568"/>
      <c r="AY133" s="1569"/>
    </row>
    <row r="134" spans="2:51" s="243" customFormat="1" ht="24.75" customHeight="1">
      <c r="B134" s="1602"/>
      <c r="C134" s="1603"/>
      <c r="D134" s="1603"/>
      <c r="E134" s="1603"/>
      <c r="F134" s="1603"/>
      <c r="G134" s="1604"/>
      <c r="H134" s="1561"/>
      <c r="I134" s="1562"/>
      <c r="J134" s="1562"/>
      <c r="K134" s="1562"/>
      <c r="L134" s="1563"/>
      <c r="M134" s="1564"/>
      <c r="N134" s="1565"/>
      <c r="O134" s="1565"/>
      <c r="P134" s="1565"/>
      <c r="Q134" s="1565"/>
      <c r="R134" s="1565"/>
      <c r="S134" s="1565"/>
      <c r="T134" s="1565"/>
      <c r="U134" s="1565"/>
      <c r="V134" s="1565"/>
      <c r="W134" s="1565"/>
      <c r="X134" s="1565"/>
      <c r="Y134" s="1566"/>
      <c r="Z134" s="1567"/>
      <c r="AA134" s="1568"/>
      <c r="AB134" s="1568"/>
      <c r="AC134" s="1570"/>
      <c r="AD134" s="1561"/>
      <c r="AE134" s="1562"/>
      <c r="AF134" s="1562"/>
      <c r="AG134" s="1562"/>
      <c r="AH134" s="1563"/>
      <c r="AI134" s="1564"/>
      <c r="AJ134" s="1565"/>
      <c r="AK134" s="1565"/>
      <c r="AL134" s="1565"/>
      <c r="AM134" s="1565"/>
      <c r="AN134" s="1565"/>
      <c r="AO134" s="1565"/>
      <c r="AP134" s="1565"/>
      <c r="AQ134" s="1565"/>
      <c r="AR134" s="1565"/>
      <c r="AS134" s="1565"/>
      <c r="AT134" s="1565"/>
      <c r="AU134" s="1566"/>
      <c r="AV134" s="1567"/>
      <c r="AW134" s="1568"/>
      <c r="AX134" s="1568"/>
      <c r="AY134" s="1569"/>
    </row>
    <row r="135" spans="2:51" s="243" customFormat="1" ht="24.75" customHeight="1">
      <c r="B135" s="1602"/>
      <c r="C135" s="1603"/>
      <c r="D135" s="1603"/>
      <c r="E135" s="1603"/>
      <c r="F135" s="1603"/>
      <c r="G135" s="1604"/>
      <c r="H135" s="1561"/>
      <c r="I135" s="1562"/>
      <c r="J135" s="1562"/>
      <c r="K135" s="1562"/>
      <c r="L135" s="1563"/>
      <c r="M135" s="1564"/>
      <c r="N135" s="1565"/>
      <c r="O135" s="1565"/>
      <c r="P135" s="1565"/>
      <c r="Q135" s="1565"/>
      <c r="R135" s="1565"/>
      <c r="S135" s="1565"/>
      <c r="T135" s="1565"/>
      <c r="U135" s="1565"/>
      <c r="V135" s="1565"/>
      <c r="W135" s="1565"/>
      <c r="X135" s="1565"/>
      <c r="Y135" s="1566"/>
      <c r="Z135" s="1567"/>
      <c r="AA135" s="1568"/>
      <c r="AB135" s="1568"/>
      <c r="AC135" s="1570"/>
      <c r="AD135" s="1561"/>
      <c r="AE135" s="1562"/>
      <c r="AF135" s="1562"/>
      <c r="AG135" s="1562"/>
      <c r="AH135" s="1563"/>
      <c r="AI135" s="1564"/>
      <c r="AJ135" s="1565"/>
      <c r="AK135" s="1565"/>
      <c r="AL135" s="1565"/>
      <c r="AM135" s="1565"/>
      <c r="AN135" s="1565"/>
      <c r="AO135" s="1565"/>
      <c r="AP135" s="1565"/>
      <c r="AQ135" s="1565"/>
      <c r="AR135" s="1565"/>
      <c r="AS135" s="1565"/>
      <c r="AT135" s="1565"/>
      <c r="AU135" s="1566"/>
      <c r="AV135" s="1567"/>
      <c r="AW135" s="1568"/>
      <c r="AX135" s="1568"/>
      <c r="AY135" s="1569"/>
    </row>
    <row r="136" spans="2:51" s="243" customFormat="1" ht="24.75" customHeight="1">
      <c r="B136" s="1602"/>
      <c r="C136" s="1603"/>
      <c r="D136" s="1603"/>
      <c r="E136" s="1603"/>
      <c r="F136" s="1603"/>
      <c r="G136" s="1604"/>
      <c r="H136" s="1561"/>
      <c r="I136" s="1562"/>
      <c r="J136" s="1562"/>
      <c r="K136" s="1562"/>
      <c r="L136" s="1563"/>
      <c r="M136" s="1564"/>
      <c r="N136" s="1565"/>
      <c r="O136" s="1565"/>
      <c r="P136" s="1565"/>
      <c r="Q136" s="1565"/>
      <c r="R136" s="1565"/>
      <c r="S136" s="1565"/>
      <c r="T136" s="1565"/>
      <c r="U136" s="1565"/>
      <c r="V136" s="1565"/>
      <c r="W136" s="1565"/>
      <c r="X136" s="1565"/>
      <c r="Y136" s="1566"/>
      <c r="Z136" s="1567"/>
      <c r="AA136" s="1568"/>
      <c r="AB136" s="1568"/>
      <c r="AC136" s="1568"/>
      <c r="AD136" s="1561"/>
      <c r="AE136" s="1562"/>
      <c r="AF136" s="1562"/>
      <c r="AG136" s="1562"/>
      <c r="AH136" s="1563"/>
      <c r="AI136" s="1564"/>
      <c r="AJ136" s="1565"/>
      <c r="AK136" s="1565"/>
      <c r="AL136" s="1565"/>
      <c r="AM136" s="1565"/>
      <c r="AN136" s="1565"/>
      <c r="AO136" s="1565"/>
      <c r="AP136" s="1565"/>
      <c r="AQ136" s="1565"/>
      <c r="AR136" s="1565"/>
      <c r="AS136" s="1565"/>
      <c r="AT136" s="1565"/>
      <c r="AU136" s="1566"/>
      <c r="AV136" s="1567"/>
      <c r="AW136" s="1568"/>
      <c r="AX136" s="1568"/>
      <c r="AY136" s="1569"/>
    </row>
    <row r="137" spans="2:51" s="243" customFormat="1" ht="24.75" customHeight="1">
      <c r="B137" s="1602"/>
      <c r="C137" s="1603"/>
      <c r="D137" s="1603"/>
      <c r="E137" s="1603"/>
      <c r="F137" s="1603"/>
      <c r="G137" s="1604"/>
      <c r="H137" s="1561"/>
      <c r="I137" s="1562"/>
      <c r="J137" s="1562"/>
      <c r="K137" s="1562"/>
      <c r="L137" s="1563"/>
      <c r="M137" s="1564"/>
      <c r="N137" s="1565"/>
      <c r="O137" s="1565"/>
      <c r="P137" s="1565"/>
      <c r="Q137" s="1565"/>
      <c r="R137" s="1565"/>
      <c r="S137" s="1565"/>
      <c r="T137" s="1565"/>
      <c r="U137" s="1565"/>
      <c r="V137" s="1565"/>
      <c r="W137" s="1565"/>
      <c r="X137" s="1565"/>
      <c r="Y137" s="1566"/>
      <c r="Z137" s="1567"/>
      <c r="AA137" s="1568"/>
      <c r="AB137" s="1568"/>
      <c r="AC137" s="1568"/>
      <c r="AD137" s="1561"/>
      <c r="AE137" s="1562"/>
      <c r="AF137" s="1562"/>
      <c r="AG137" s="1562"/>
      <c r="AH137" s="1563"/>
      <c r="AI137" s="1564"/>
      <c r="AJ137" s="1565"/>
      <c r="AK137" s="1565"/>
      <c r="AL137" s="1565"/>
      <c r="AM137" s="1565"/>
      <c r="AN137" s="1565"/>
      <c r="AO137" s="1565"/>
      <c r="AP137" s="1565"/>
      <c r="AQ137" s="1565"/>
      <c r="AR137" s="1565"/>
      <c r="AS137" s="1565"/>
      <c r="AT137" s="1565"/>
      <c r="AU137" s="1566"/>
      <c r="AV137" s="1567"/>
      <c r="AW137" s="1568"/>
      <c r="AX137" s="1568"/>
      <c r="AY137" s="1569"/>
    </row>
    <row r="138" spans="2:51" s="243" customFormat="1" ht="24.75" customHeight="1">
      <c r="B138" s="1602"/>
      <c r="C138" s="1603"/>
      <c r="D138" s="1603"/>
      <c r="E138" s="1603"/>
      <c r="F138" s="1603"/>
      <c r="G138" s="1604"/>
      <c r="H138" s="1561"/>
      <c r="I138" s="1562"/>
      <c r="J138" s="1562"/>
      <c r="K138" s="1562"/>
      <c r="L138" s="1563"/>
      <c r="M138" s="1564"/>
      <c r="N138" s="1565"/>
      <c r="O138" s="1565"/>
      <c r="P138" s="1565"/>
      <c r="Q138" s="1565"/>
      <c r="R138" s="1565"/>
      <c r="S138" s="1565"/>
      <c r="T138" s="1565"/>
      <c r="U138" s="1565"/>
      <c r="V138" s="1565"/>
      <c r="W138" s="1565"/>
      <c r="X138" s="1565"/>
      <c r="Y138" s="1566"/>
      <c r="Z138" s="1567"/>
      <c r="AA138" s="1568"/>
      <c r="AB138" s="1568"/>
      <c r="AC138" s="1568"/>
      <c r="AD138" s="1561"/>
      <c r="AE138" s="1562"/>
      <c r="AF138" s="1562"/>
      <c r="AG138" s="1562"/>
      <c r="AH138" s="1563"/>
      <c r="AI138" s="1564"/>
      <c r="AJ138" s="1565"/>
      <c r="AK138" s="1565"/>
      <c r="AL138" s="1565"/>
      <c r="AM138" s="1565"/>
      <c r="AN138" s="1565"/>
      <c r="AO138" s="1565"/>
      <c r="AP138" s="1565"/>
      <c r="AQ138" s="1565"/>
      <c r="AR138" s="1565"/>
      <c r="AS138" s="1565"/>
      <c r="AT138" s="1565"/>
      <c r="AU138" s="1566"/>
      <c r="AV138" s="1567"/>
      <c r="AW138" s="1568"/>
      <c r="AX138" s="1568"/>
      <c r="AY138" s="1569"/>
    </row>
    <row r="139" spans="2:51" s="243" customFormat="1" ht="24.75" customHeight="1">
      <c r="B139" s="1602"/>
      <c r="C139" s="1603"/>
      <c r="D139" s="1603"/>
      <c r="E139" s="1603"/>
      <c r="F139" s="1603"/>
      <c r="G139" s="1604"/>
      <c r="H139" s="1552"/>
      <c r="I139" s="1553"/>
      <c r="J139" s="1553"/>
      <c r="K139" s="1553"/>
      <c r="L139" s="1554"/>
      <c r="M139" s="1555"/>
      <c r="N139" s="1556"/>
      <c r="O139" s="1556"/>
      <c r="P139" s="1556"/>
      <c r="Q139" s="1556"/>
      <c r="R139" s="1556"/>
      <c r="S139" s="1556"/>
      <c r="T139" s="1556"/>
      <c r="U139" s="1556"/>
      <c r="V139" s="1556"/>
      <c r="W139" s="1556"/>
      <c r="X139" s="1556"/>
      <c r="Y139" s="1557"/>
      <c r="Z139" s="1558"/>
      <c r="AA139" s="1559"/>
      <c r="AB139" s="1559"/>
      <c r="AC139" s="1559"/>
      <c r="AD139" s="1552"/>
      <c r="AE139" s="1553"/>
      <c r="AF139" s="1553"/>
      <c r="AG139" s="1553"/>
      <c r="AH139" s="1554"/>
      <c r="AI139" s="1555"/>
      <c r="AJ139" s="1556"/>
      <c r="AK139" s="1556"/>
      <c r="AL139" s="1556"/>
      <c r="AM139" s="1556"/>
      <c r="AN139" s="1556"/>
      <c r="AO139" s="1556"/>
      <c r="AP139" s="1556"/>
      <c r="AQ139" s="1556"/>
      <c r="AR139" s="1556"/>
      <c r="AS139" s="1556"/>
      <c r="AT139" s="1556"/>
      <c r="AU139" s="1557"/>
      <c r="AV139" s="1558"/>
      <c r="AW139" s="1559"/>
      <c r="AX139" s="1559"/>
      <c r="AY139" s="1560"/>
    </row>
    <row r="140" spans="2:51" s="243" customFormat="1" ht="24.75" customHeight="1">
      <c r="B140" s="1602"/>
      <c r="C140" s="1603"/>
      <c r="D140" s="1603"/>
      <c r="E140" s="1603"/>
      <c r="F140" s="1603"/>
      <c r="G140" s="1604"/>
      <c r="H140" s="1581" t="s">
        <v>35</v>
      </c>
      <c r="I140" s="1582"/>
      <c r="J140" s="1582"/>
      <c r="K140" s="1582"/>
      <c r="L140" s="1582"/>
      <c r="M140" s="1592"/>
      <c r="N140" s="1593"/>
      <c r="O140" s="1593"/>
      <c r="P140" s="1593"/>
      <c r="Q140" s="1593"/>
      <c r="R140" s="1593"/>
      <c r="S140" s="1593"/>
      <c r="T140" s="1593"/>
      <c r="U140" s="1593"/>
      <c r="V140" s="1593"/>
      <c r="W140" s="1593"/>
      <c r="X140" s="1593"/>
      <c r="Y140" s="1594"/>
      <c r="Z140" s="1595">
        <f>SUM(Z132:AC139)</f>
        <v>0</v>
      </c>
      <c r="AA140" s="1596"/>
      <c r="AB140" s="1596"/>
      <c r="AC140" s="1597"/>
      <c r="AD140" s="1581" t="s">
        <v>35</v>
      </c>
      <c r="AE140" s="1582"/>
      <c r="AF140" s="1582"/>
      <c r="AG140" s="1582"/>
      <c r="AH140" s="1582"/>
      <c r="AI140" s="1592"/>
      <c r="AJ140" s="1593"/>
      <c r="AK140" s="1593"/>
      <c r="AL140" s="1593"/>
      <c r="AM140" s="1593"/>
      <c r="AN140" s="1593"/>
      <c r="AO140" s="1593"/>
      <c r="AP140" s="1593"/>
      <c r="AQ140" s="1593"/>
      <c r="AR140" s="1593"/>
      <c r="AS140" s="1593"/>
      <c r="AT140" s="1593"/>
      <c r="AU140" s="1594"/>
      <c r="AV140" s="1595">
        <f>SUM(AV132:AY139)</f>
        <v>0</v>
      </c>
      <c r="AW140" s="1596"/>
      <c r="AX140" s="1596"/>
      <c r="AY140" s="1598"/>
    </row>
    <row r="141" spans="2:51" s="243" customFormat="1" ht="24.75" customHeight="1">
      <c r="B141" s="1602"/>
      <c r="C141" s="1603"/>
      <c r="D141" s="1603"/>
      <c r="E141" s="1603"/>
      <c r="F141" s="1603"/>
      <c r="G141" s="1604"/>
      <c r="H141" s="1581" t="s">
        <v>1740</v>
      </c>
      <c r="I141" s="1582"/>
      <c r="J141" s="1582"/>
      <c r="K141" s="1582"/>
      <c r="L141" s="1582"/>
      <c r="M141" s="1582"/>
      <c r="N141" s="1582"/>
      <c r="O141" s="1582"/>
      <c r="P141" s="1582"/>
      <c r="Q141" s="1582"/>
      <c r="R141" s="1582"/>
      <c r="S141" s="1582"/>
      <c r="T141" s="1582"/>
      <c r="U141" s="1582"/>
      <c r="V141" s="1582"/>
      <c r="W141" s="1582"/>
      <c r="X141" s="1582"/>
      <c r="Y141" s="1582"/>
      <c r="Z141" s="1582"/>
      <c r="AA141" s="1582"/>
      <c r="AB141" s="1582"/>
      <c r="AC141" s="1583"/>
      <c r="AD141" s="1581" t="s">
        <v>1741</v>
      </c>
      <c r="AE141" s="1582"/>
      <c r="AF141" s="1582"/>
      <c r="AG141" s="1582"/>
      <c r="AH141" s="1582"/>
      <c r="AI141" s="1582"/>
      <c r="AJ141" s="1582"/>
      <c r="AK141" s="1582"/>
      <c r="AL141" s="1582"/>
      <c r="AM141" s="1582"/>
      <c r="AN141" s="1582"/>
      <c r="AO141" s="1582"/>
      <c r="AP141" s="1582"/>
      <c r="AQ141" s="1582"/>
      <c r="AR141" s="1582"/>
      <c r="AS141" s="1582"/>
      <c r="AT141" s="1582"/>
      <c r="AU141" s="1582"/>
      <c r="AV141" s="1582"/>
      <c r="AW141" s="1582"/>
      <c r="AX141" s="1582"/>
      <c r="AY141" s="1584"/>
    </row>
    <row r="142" spans="2:51" s="243" customFormat="1" ht="24.75" customHeight="1">
      <c r="B142" s="1602"/>
      <c r="C142" s="1603"/>
      <c r="D142" s="1603"/>
      <c r="E142" s="1603"/>
      <c r="F142" s="1603"/>
      <c r="G142" s="1604"/>
      <c r="H142" s="1585" t="s">
        <v>60</v>
      </c>
      <c r="I142" s="1586"/>
      <c r="J142" s="1586"/>
      <c r="K142" s="1586"/>
      <c r="L142" s="1586"/>
      <c r="M142" s="1587" t="s">
        <v>143</v>
      </c>
      <c r="N142" s="1582"/>
      <c r="O142" s="1582"/>
      <c r="P142" s="1582"/>
      <c r="Q142" s="1582"/>
      <c r="R142" s="1582"/>
      <c r="S142" s="1582"/>
      <c r="T142" s="1582"/>
      <c r="U142" s="1582"/>
      <c r="V142" s="1582"/>
      <c r="W142" s="1582"/>
      <c r="X142" s="1582"/>
      <c r="Y142" s="1583"/>
      <c r="Z142" s="1588" t="s">
        <v>144</v>
      </c>
      <c r="AA142" s="1589"/>
      <c r="AB142" s="1589"/>
      <c r="AC142" s="1590"/>
      <c r="AD142" s="1585" t="s">
        <v>60</v>
      </c>
      <c r="AE142" s="1586"/>
      <c r="AF142" s="1586"/>
      <c r="AG142" s="1586"/>
      <c r="AH142" s="1586"/>
      <c r="AI142" s="1587" t="s">
        <v>143</v>
      </c>
      <c r="AJ142" s="1582"/>
      <c r="AK142" s="1582"/>
      <c r="AL142" s="1582"/>
      <c r="AM142" s="1582"/>
      <c r="AN142" s="1582"/>
      <c r="AO142" s="1582"/>
      <c r="AP142" s="1582"/>
      <c r="AQ142" s="1582"/>
      <c r="AR142" s="1582"/>
      <c r="AS142" s="1582"/>
      <c r="AT142" s="1582"/>
      <c r="AU142" s="1583"/>
      <c r="AV142" s="1588" t="s">
        <v>144</v>
      </c>
      <c r="AW142" s="1589"/>
      <c r="AX142" s="1589"/>
      <c r="AY142" s="1591"/>
    </row>
    <row r="143" spans="2:51" s="243" customFormat="1" ht="24.75" customHeight="1">
      <c r="B143" s="1602"/>
      <c r="C143" s="1603"/>
      <c r="D143" s="1603"/>
      <c r="E143" s="1603"/>
      <c r="F143" s="1603"/>
      <c r="G143" s="1604"/>
      <c r="H143" s="1571"/>
      <c r="I143" s="1572"/>
      <c r="J143" s="1572"/>
      <c r="K143" s="1572"/>
      <c r="L143" s="1573"/>
      <c r="M143" s="1574"/>
      <c r="N143" s="1575"/>
      <c r="O143" s="1575"/>
      <c r="P143" s="1575"/>
      <c r="Q143" s="1575"/>
      <c r="R143" s="1575"/>
      <c r="S143" s="1575"/>
      <c r="T143" s="1575"/>
      <c r="U143" s="1575"/>
      <c r="V143" s="1575"/>
      <c r="W143" s="1575"/>
      <c r="X143" s="1575"/>
      <c r="Y143" s="1576"/>
      <c r="Z143" s="1577"/>
      <c r="AA143" s="1578"/>
      <c r="AB143" s="1578"/>
      <c r="AC143" s="1579"/>
      <c r="AD143" s="1571"/>
      <c r="AE143" s="1572"/>
      <c r="AF143" s="1572"/>
      <c r="AG143" s="1572"/>
      <c r="AH143" s="1573"/>
      <c r="AI143" s="1574"/>
      <c r="AJ143" s="1575"/>
      <c r="AK143" s="1575"/>
      <c r="AL143" s="1575"/>
      <c r="AM143" s="1575"/>
      <c r="AN143" s="1575"/>
      <c r="AO143" s="1575"/>
      <c r="AP143" s="1575"/>
      <c r="AQ143" s="1575"/>
      <c r="AR143" s="1575"/>
      <c r="AS143" s="1575"/>
      <c r="AT143" s="1575"/>
      <c r="AU143" s="1576"/>
      <c r="AV143" s="1577"/>
      <c r="AW143" s="1578"/>
      <c r="AX143" s="1578"/>
      <c r="AY143" s="1580"/>
    </row>
    <row r="144" spans="2:51" s="243" customFormat="1" ht="24.75" customHeight="1">
      <c r="B144" s="1602"/>
      <c r="C144" s="1603"/>
      <c r="D144" s="1603"/>
      <c r="E144" s="1603"/>
      <c r="F144" s="1603"/>
      <c r="G144" s="1604"/>
      <c r="H144" s="1561"/>
      <c r="I144" s="1562"/>
      <c r="J144" s="1562"/>
      <c r="K144" s="1562"/>
      <c r="L144" s="1563"/>
      <c r="M144" s="1564"/>
      <c r="N144" s="1565"/>
      <c r="O144" s="1565"/>
      <c r="P144" s="1565"/>
      <c r="Q144" s="1565"/>
      <c r="R144" s="1565"/>
      <c r="S144" s="1565"/>
      <c r="T144" s="1565"/>
      <c r="U144" s="1565"/>
      <c r="V144" s="1565"/>
      <c r="W144" s="1565"/>
      <c r="X144" s="1565"/>
      <c r="Y144" s="1566"/>
      <c r="Z144" s="1567"/>
      <c r="AA144" s="1568"/>
      <c r="AB144" s="1568"/>
      <c r="AC144" s="1570"/>
      <c r="AD144" s="1561"/>
      <c r="AE144" s="1562"/>
      <c r="AF144" s="1562"/>
      <c r="AG144" s="1562"/>
      <c r="AH144" s="1563"/>
      <c r="AI144" s="1564"/>
      <c r="AJ144" s="1565"/>
      <c r="AK144" s="1565"/>
      <c r="AL144" s="1565"/>
      <c r="AM144" s="1565"/>
      <c r="AN144" s="1565"/>
      <c r="AO144" s="1565"/>
      <c r="AP144" s="1565"/>
      <c r="AQ144" s="1565"/>
      <c r="AR144" s="1565"/>
      <c r="AS144" s="1565"/>
      <c r="AT144" s="1565"/>
      <c r="AU144" s="1566"/>
      <c r="AV144" s="1567"/>
      <c r="AW144" s="1568"/>
      <c r="AX144" s="1568"/>
      <c r="AY144" s="1569"/>
    </row>
    <row r="145" spans="2:51" s="243" customFormat="1" ht="24.75" customHeight="1">
      <c r="B145" s="1602"/>
      <c r="C145" s="1603"/>
      <c r="D145" s="1603"/>
      <c r="E145" s="1603"/>
      <c r="F145" s="1603"/>
      <c r="G145" s="1604"/>
      <c r="H145" s="1561"/>
      <c r="I145" s="1562"/>
      <c r="J145" s="1562"/>
      <c r="K145" s="1562"/>
      <c r="L145" s="1563"/>
      <c r="M145" s="1564"/>
      <c r="N145" s="1565"/>
      <c r="O145" s="1565"/>
      <c r="P145" s="1565"/>
      <c r="Q145" s="1565"/>
      <c r="R145" s="1565"/>
      <c r="S145" s="1565"/>
      <c r="T145" s="1565"/>
      <c r="U145" s="1565"/>
      <c r="V145" s="1565"/>
      <c r="W145" s="1565"/>
      <c r="X145" s="1565"/>
      <c r="Y145" s="1566"/>
      <c r="Z145" s="1567"/>
      <c r="AA145" s="1568"/>
      <c r="AB145" s="1568"/>
      <c r="AC145" s="1570"/>
      <c r="AD145" s="1561"/>
      <c r="AE145" s="1562"/>
      <c r="AF145" s="1562"/>
      <c r="AG145" s="1562"/>
      <c r="AH145" s="1563"/>
      <c r="AI145" s="1564"/>
      <c r="AJ145" s="1565"/>
      <c r="AK145" s="1565"/>
      <c r="AL145" s="1565"/>
      <c r="AM145" s="1565"/>
      <c r="AN145" s="1565"/>
      <c r="AO145" s="1565"/>
      <c r="AP145" s="1565"/>
      <c r="AQ145" s="1565"/>
      <c r="AR145" s="1565"/>
      <c r="AS145" s="1565"/>
      <c r="AT145" s="1565"/>
      <c r="AU145" s="1566"/>
      <c r="AV145" s="1567"/>
      <c r="AW145" s="1568"/>
      <c r="AX145" s="1568"/>
      <c r="AY145" s="1569"/>
    </row>
    <row r="146" spans="2:51" s="243" customFormat="1" ht="24.75" customHeight="1">
      <c r="B146" s="1602"/>
      <c r="C146" s="1603"/>
      <c r="D146" s="1603"/>
      <c r="E146" s="1603"/>
      <c r="F146" s="1603"/>
      <c r="G146" s="1604"/>
      <c r="H146" s="1561"/>
      <c r="I146" s="1562"/>
      <c r="J146" s="1562"/>
      <c r="K146" s="1562"/>
      <c r="L146" s="1563"/>
      <c r="M146" s="1564"/>
      <c r="N146" s="1565"/>
      <c r="O146" s="1565"/>
      <c r="P146" s="1565"/>
      <c r="Q146" s="1565"/>
      <c r="R146" s="1565"/>
      <c r="S146" s="1565"/>
      <c r="T146" s="1565"/>
      <c r="U146" s="1565"/>
      <c r="V146" s="1565"/>
      <c r="W146" s="1565"/>
      <c r="X146" s="1565"/>
      <c r="Y146" s="1566"/>
      <c r="Z146" s="1567"/>
      <c r="AA146" s="1568"/>
      <c r="AB146" s="1568"/>
      <c r="AC146" s="1570"/>
      <c r="AD146" s="1561"/>
      <c r="AE146" s="1562"/>
      <c r="AF146" s="1562"/>
      <c r="AG146" s="1562"/>
      <c r="AH146" s="1563"/>
      <c r="AI146" s="1564"/>
      <c r="AJ146" s="1565"/>
      <c r="AK146" s="1565"/>
      <c r="AL146" s="1565"/>
      <c r="AM146" s="1565"/>
      <c r="AN146" s="1565"/>
      <c r="AO146" s="1565"/>
      <c r="AP146" s="1565"/>
      <c r="AQ146" s="1565"/>
      <c r="AR146" s="1565"/>
      <c r="AS146" s="1565"/>
      <c r="AT146" s="1565"/>
      <c r="AU146" s="1566"/>
      <c r="AV146" s="1567"/>
      <c r="AW146" s="1568"/>
      <c r="AX146" s="1568"/>
      <c r="AY146" s="1569"/>
    </row>
    <row r="147" spans="2:51" s="243" customFormat="1" ht="24.75" customHeight="1">
      <c r="B147" s="1602"/>
      <c r="C147" s="1603"/>
      <c r="D147" s="1603"/>
      <c r="E147" s="1603"/>
      <c r="F147" s="1603"/>
      <c r="G147" s="1604"/>
      <c r="H147" s="1561"/>
      <c r="I147" s="1562"/>
      <c r="J147" s="1562"/>
      <c r="K147" s="1562"/>
      <c r="L147" s="1563"/>
      <c r="M147" s="1564"/>
      <c r="N147" s="1565"/>
      <c r="O147" s="1565"/>
      <c r="P147" s="1565"/>
      <c r="Q147" s="1565"/>
      <c r="R147" s="1565"/>
      <c r="S147" s="1565"/>
      <c r="T147" s="1565"/>
      <c r="U147" s="1565"/>
      <c r="V147" s="1565"/>
      <c r="W147" s="1565"/>
      <c r="X147" s="1565"/>
      <c r="Y147" s="1566"/>
      <c r="Z147" s="1567"/>
      <c r="AA147" s="1568"/>
      <c r="AB147" s="1568"/>
      <c r="AC147" s="1568"/>
      <c r="AD147" s="1561"/>
      <c r="AE147" s="1562"/>
      <c r="AF147" s="1562"/>
      <c r="AG147" s="1562"/>
      <c r="AH147" s="1563"/>
      <c r="AI147" s="1564"/>
      <c r="AJ147" s="1565"/>
      <c r="AK147" s="1565"/>
      <c r="AL147" s="1565"/>
      <c r="AM147" s="1565"/>
      <c r="AN147" s="1565"/>
      <c r="AO147" s="1565"/>
      <c r="AP147" s="1565"/>
      <c r="AQ147" s="1565"/>
      <c r="AR147" s="1565"/>
      <c r="AS147" s="1565"/>
      <c r="AT147" s="1565"/>
      <c r="AU147" s="1566"/>
      <c r="AV147" s="1567"/>
      <c r="AW147" s="1568"/>
      <c r="AX147" s="1568"/>
      <c r="AY147" s="1569"/>
    </row>
    <row r="148" spans="2:51" s="243" customFormat="1" ht="24.75" customHeight="1">
      <c r="B148" s="1602"/>
      <c r="C148" s="1603"/>
      <c r="D148" s="1603"/>
      <c r="E148" s="1603"/>
      <c r="F148" s="1603"/>
      <c r="G148" s="1604"/>
      <c r="H148" s="1561"/>
      <c r="I148" s="1562"/>
      <c r="J148" s="1562"/>
      <c r="K148" s="1562"/>
      <c r="L148" s="1563"/>
      <c r="M148" s="1564"/>
      <c r="N148" s="1565"/>
      <c r="O148" s="1565"/>
      <c r="P148" s="1565"/>
      <c r="Q148" s="1565"/>
      <c r="R148" s="1565"/>
      <c r="S148" s="1565"/>
      <c r="T148" s="1565"/>
      <c r="U148" s="1565"/>
      <c r="V148" s="1565"/>
      <c r="W148" s="1565"/>
      <c r="X148" s="1565"/>
      <c r="Y148" s="1566"/>
      <c r="Z148" s="1567"/>
      <c r="AA148" s="1568"/>
      <c r="AB148" s="1568"/>
      <c r="AC148" s="1568"/>
      <c r="AD148" s="1561"/>
      <c r="AE148" s="1562"/>
      <c r="AF148" s="1562"/>
      <c r="AG148" s="1562"/>
      <c r="AH148" s="1563"/>
      <c r="AI148" s="1564"/>
      <c r="AJ148" s="1565"/>
      <c r="AK148" s="1565"/>
      <c r="AL148" s="1565"/>
      <c r="AM148" s="1565"/>
      <c r="AN148" s="1565"/>
      <c r="AO148" s="1565"/>
      <c r="AP148" s="1565"/>
      <c r="AQ148" s="1565"/>
      <c r="AR148" s="1565"/>
      <c r="AS148" s="1565"/>
      <c r="AT148" s="1565"/>
      <c r="AU148" s="1566"/>
      <c r="AV148" s="1567"/>
      <c r="AW148" s="1568"/>
      <c r="AX148" s="1568"/>
      <c r="AY148" s="1569"/>
    </row>
    <row r="149" spans="2:51" s="243" customFormat="1" ht="24.75" customHeight="1">
      <c r="B149" s="1602"/>
      <c r="C149" s="1603"/>
      <c r="D149" s="1603"/>
      <c r="E149" s="1603"/>
      <c r="F149" s="1603"/>
      <c r="G149" s="1604"/>
      <c r="H149" s="1561"/>
      <c r="I149" s="1562"/>
      <c r="J149" s="1562"/>
      <c r="K149" s="1562"/>
      <c r="L149" s="1563"/>
      <c r="M149" s="1564"/>
      <c r="N149" s="1565"/>
      <c r="O149" s="1565"/>
      <c r="P149" s="1565"/>
      <c r="Q149" s="1565"/>
      <c r="R149" s="1565"/>
      <c r="S149" s="1565"/>
      <c r="T149" s="1565"/>
      <c r="U149" s="1565"/>
      <c r="V149" s="1565"/>
      <c r="W149" s="1565"/>
      <c r="X149" s="1565"/>
      <c r="Y149" s="1566"/>
      <c r="Z149" s="1567"/>
      <c r="AA149" s="1568"/>
      <c r="AB149" s="1568"/>
      <c r="AC149" s="1568"/>
      <c r="AD149" s="1561"/>
      <c r="AE149" s="1562"/>
      <c r="AF149" s="1562"/>
      <c r="AG149" s="1562"/>
      <c r="AH149" s="1563"/>
      <c r="AI149" s="1564"/>
      <c r="AJ149" s="1565"/>
      <c r="AK149" s="1565"/>
      <c r="AL149" s="1565"/>
      <c r="AM149" s="1565"/>
      <c r="AN149" s="1565"/>
      <c r="AO149" s="1565"/>
      <c r="AP149" s="1565"/>
      <c r="AQ149" s="1565"/>
      <c r="AR149" s="1565"/>
      <c r="AS149" s="1565"/>
      <c r="AT149" s="1565"/>
      <c r="AU149" s="1566"/>
      <c r="AV149" s="1567"/>
      <c r="AW149" s="1568"/>
      <c r="AX149" s="1568"/>
      <c r="AY149" s="1569"/>
    </row>
    <row r="150" spans="2:51" s="243" customFormat="1" ht="24.75" customHeight="1">
      <c r="B150" s="1602"/>
      <c r="C150" s="1603"/>
      <c r="D150" s="1603"/>
      <c r="E150" s="1603"/>
      <c r="F150" s="1603"/>
      <c r="G150" s="1604"/>
      <c r="H150" s="1552"/>
      <c r="I150" s="1553"/>
      <c r="J150" s="1553"/>
      <c r="K150" s="1553"/>
      <c r="L150" s="1554"/>
      <c r="M150" s="1555"/>
      <c r="N150" s="1556"/>
      <c r="O150" s="1556"/>
      <c r="P150" s="1556"/>
      <c r="Q150" s="1556"/>
      <c r="R150" s="1556"/>
      <c r="S150" s="1556"/>
      <c r="T150" s="1556"/>
      <c r="U150" s="1556"/>
      <c r="V150" s="1556"/>
      <c r="W150" s="1556"/>
      <c r="X150" s="1556"/>
      <c r="Y150" s="1557"/>
      <c r="Z150" s="1558"/>
      <c r="AA150" s="1559"/>
      <c r="AB150" s="1559"/>
      <c r="AC150" s="1559"/>
      <c r="AD150" s="1552"/>
      <c r="AE150" s="1553"/>
      <c r="AF150" s="1553"/>
      <c r="AG150" s="1553"/>
      <c r="AH150" s="1554"/>
      <c r="AI150" s="1555"/>
      <c r="AJ150" s="1556"/>
      <c r="AK150" s="1556"/>
      <c r="AL150" s="1556"/>
      <c r="AM150" s="1556"/>
      <c r="AN150" s="1556"/>
      <c r="AO150" s="1556"/>
      <c r="AP150" s="1556"/>
      <c r="AQ150" s="1556"/>
      <c r="AR150" s="1556"/>
      <c r="AS150" s="1556"/>
      <c r="AT150" s="1556"/>
      <c r="AU150" s="1557"/>
      <c r="AV150" s="1558"/>
      <c r="AW150" s="1559"/>
      <c r="AX150" s="1559"/>
      <c r="AY150" s="1560"/>
    </row>
    <row r="151" spans="2:51" s="243" customFormat="1" ht="24.75" customHeight="1" thickBot="1">
      <c r="B151" s="1605"/>
      <c r="C151" s="1606"/>
      <c r="D151" s="1606"/>
      <c r="E151" s="1606"/>
      <c r="F151" s="1606"/>
      <c r="G151" s="1607"/>
      <c r="H151" s="1543" t="s">
        <v>35</v>
      </c>
      <c r="I151" s="1544"/>
      <c r="J151" s="1544"/>
      <c r="K151" s="1544"/>
      <c r="L151" s="1544"/>
      <c r="M151" s="1545"/>
      <c r="N151" s="1546"/>
      <c r="O151" s="1546"/>
      <c r="P151" s="1546"/>
      <c r="Q151" s="1546"/>
      <c r="R151" s="1546"/>
      <c r="S151" s="1546"/>
      <c r="T151" s="1546"/>
      <c r="U151" s="1546"/>
      <c r="V151" s="1546"/>
      <c r="W151" s="1546"/>
      <c r="X151" s="1546"/>
      <c r="Y151" s="1547"/>
      <c r="Z151" s="1548">
        <f>SUM(Z143:AC150)</f>
        <v>0</v>
      </c>
      <c r="AA151" s="1549"/>
      <c r="AB151" s="1549"/>
      <c r="AC151" s="1550"/>
      <c r="AD151" s="1543" t="s">
        <v>35</v>
      </c>
      <c r="AE151" s="1544"/>
      <c r="AF151" s="1544"/>
      <c r="AG151" s="1544"/>
      <c r="AH151" s="1544"/>
      <c r="AI151" s="1545"/>
      <c r="AJ151" s="1546"/>
      <c r="AK151" s="1546"/>
      <c r="AL151" s="1546"/>
      <c r="AM151" s="1546"/>
      <c r="AN151" s="1546"/>
      <c r="AO151" s="1546"/>
      <c r="AP151" s="1546"/>
      <c r="AQ151" s="1546"/>
      <c r="AR151" s="1546"/>
      <c r="AS151" s="1546"/>
      <c r="AT151" s="1546"/>
      <c r="AU151" s="1547"/>
      <c r="AV151" s="1548">
        <f>SUM(AV143:AY150)</f>
        <v>0</v>
      </c>
      <c r="AW151" s="1549"/>
      <c r="AX151" s="1549"/>
      <c r="AY151" s="1551"/>
    </row>
    <row r="152" spans="2:51" s="243" customFormat="1"/>
    <row r="153" spans="2:51" s="243" customFormat="1"/>
    <row r="154" spans="2:51" s="243" customFormat="1" ht="14.25">
      <c r="C154" s="253" t="s">
        <v>1742</v>
      </c>
    </row>
    <row r="155" spans="2:51" s="243" customFormat="1">
      <c r="C155" s="243" t="s">
        <v>1743</v>
      </c>
    </row>
    <row r="156" spans="2:51" s="243" customFormat="1" ht="34.5" customHeight="1">
      <c r="B156" s="1536"/>
      <c r="C156" s="1536"/>
      <c r="D156" s="1541" t="s">
        <v>1744</v>
      </c>
      <c r="E156" s="1541"/>
      <c r="F156" s="1541"/>
      <c r="G156" s="1541"/>
      <c r="H156" s="1541"/>
      <c r="I156" s="1541"/>
      <c r="J156" s="1541"/>
      <c r="K156" s="1541"/>
      <c r="L156" s="1541"/>
      <c r="M156" s="1541"/>
      <c r="N156" s="1541" t="s">
        <v>1745</v>
      </c>
      <c r="O156" s="1541"/>
      <c r="P156" s="1541"/>
      <c r="Q156" s="1541"/>
      <c r="R156" s="1541"/>
      <c r="S156" s="1541"/>
      <c r="T156" s="1541"/>
      <c r="U156" s="1541"/>
      <c r="V156" s="1541"/>
      <c r="W156" s="1541"/>
      <c r="X156" s="1541"/>
      <c r="Y156" s="1541"/>
      <c r="Z156" s="1541"/>
      <c r="AA156" s="1541"/>
      <c r="AB156" s="1541"/>
      <c r="AC156" s="1541"/>
      <c r="AD156" s="1541"/>
      <c r="AE156" s="1541"/>
      <c r="AF156" s="1541"/>
      <c r="AG156" s="1541"/>
      <c r="AH156" s="1541"/>
      <c r="AI156" s="1541"/>
      <c r="AJ156" s="1541"/>
      <c r="AK156" s="1541"/>
      <c r="AL156" s="1542" t="s">
        <v>1746</v>
      </c>
      <c r="AM156" s="1541"/>
      <c r="AN156" s="1541"/>
      <c r="AO156" s="1541"/>
      <c r="AP156" s="1541"/>
      <c r="AQ156" s="1541"/>
      <c r="AR156" s="1541" t="s">
        <v>160</v>
      </c>
      <c r="AS156" s="1541"/>
      <c r="AT156" s="1541"/>
      <c r="AU156" s="1541"/>
      <c r="AV156" s="1541" t="s">
        <v>161</v>
      </c>
      <c r="AW156" s="1541"/>
      <c r="AX156" s="1541"/>
    </row>
    <row r="157" spans="2:51" s="243" customFormat="1" ht="24" customHeight="1">
      <c r="B157" s="1536">
        <v>1</v>
      </c>
      <c r="C157" s="1536">
        <v>1</v>
      </c>
      <c r="D157" s="1537" t="s">
        <v>981</v>
      </c>
      <c r="E157" s="1537"/>
      <c r="F157" s="1537"/>
      <c r="G157" s="1537"/>
      <c r="H157" s="1537"/>
      <c r="I157" s="1537"/>
      <c r="J157" s="1537"/>
      <c r="K157" s="1537"/>
      <c r="L157" s="1537"/>
      <c r="M157" s="1537"/>
      <c r="N157" s="1889" t="s">
        <v>991</v>
      </c>
      <c r="O157" s="1890"/>
      <c r="P157" s="1890"/>
      <c r="Q157" s="1890"/>
      <c r="R157" s="1890"/>
      <c r="S157" s="1890"/>
      <c r="T157" s="1890"/>
      <c r="U157" s="1890"/>
      <c r="V157" s="1890"/>
      <c r="W157" s="1890"/>
      <c r="X157" s="1890"/>
      <c r="Y157" s="1890"/>
      <c r="Z157" s="1890"/>
      <c r="AA157" s="1890"/>
      <c r="AB157" s="1890"/>
      <c r="AC157" s="1890"/>
      <c r="AD157" s="1890"/>
      <c r="AE157" s="1890"/>
      <c r="AF157" s="1890"/>
      <c r="AG157" s="1890"/>
      <c r="AH157" s="1890"/>
      <c r="AI157" s="1890"/>
      <c r="AJ157" s="1890"/>
      <c r="AK157" s="1891"/>
      <c r="AL157" s="1833">
        <v>2</v>
      </c>
      <c r="AM157" s="1834"/>
      <c r="AN157" s="1834"/>
      <c r="AO157" s="1834"/>
      <c r="AP157" s="1834"/>
      <c r="AQ157" s="1835"/>
      <c r="AR157" s="1537"/>
      <c r="AS157" s="1537"/>
      <c r="AT157" s="1537"/>
      <c r="AU157" s="1537"/>
      <c r="AV157" s="1537"/>
      <c r="AW157" s="1537"/>
      <c r="AX157" s="1537"/>
    </row>
    <row r="158" spans="2:51" s="243" customFormat="1" ht="24" customHeight="1">
      <c r="B158" s="1536">
        <v>2</v>
      </c>
      <c r="C158" s="1536">
        <v>1</v>
      </c>
      <c r="D158" s="1537" t="s">
        <v>979</v>
      </c>
      <c r="E158" s="1537"/>
      <c r="F158" s="1537"/>
      <c r="G158" s="1537"/>
      <c r="H158" s="1537"/>
      <c r="I158" s="1537"/>
      <c r="J158" s="1537"/>
      <c r="K158" s="1537"/>
      <c r="L158" s="1537"/>
      <c r="M158" s="1537"/>
      <c r="N158" s="1830" t="s">
        <v>988</v>
      </c>
      <c r="O158" s="1831"/>
      <c r="P158" s="1831"/>
      <c r="Q158" s="1831"/>
      <c r="R158" s="1831"/>
      <c r="S158" s="1831"/>
      <c r="T158" s="1831"/>
      <c r="U158" s="1831"/>
      <c r="V158" s="1831"/>
      <c r="W158" s="1831"/>
      <c r="X158" s="1831"/>
      <c r="Y158" s="1831"/>
      <c r="Z158" s="1831"/>
      <c r="AA158" s="1831"/>
      <c r="AB158" s="1831"/>
      <c r="AC158" s="1831"/>
      <c r="AD158" s="1831"/>
      <c r="AE158" s="1831"/>
      <c r="AF158" s="1831"/>
      <c r="AG158" s="1831"/>
      <c r="AH158" s="1831"/>
      <c r="AI158" s="1831"/>
      <c r="AJ158" s="1831"/>
      <c r="AK158" s="1832"/>
      <c r="AL158" s="1833">
        <v>0.9</v>
      </c>
      <c r="AM158" s="1834"/>
      <c r="AN158" s="1834"/>
      <c r="AO158" s="1834"/>
      <c r="AP158" s="1834"/>
      <c r="AQ158" s="1835"/>
      <c r="AR158" s="1537"/>
      <c r="AS158" s="1537"/>
      <c r="AT158" s="1537"/>
      <c r="AU158" s="1537"/>
      <c r="AV158" s="1537"/>
      <c r="AW158" s="1537"/>
      <c r="AX158" s="1537"/>
    </row>
    <row r="159" spans="2:51" s="243" customFormat="1" ht="24" customHeight="1">
      <c r="B159" s="1536">
        <v>3</v>
      </c>
      <c r="C159" s="1536">
        <v>1</v>
      </c>
      <c r="D159" s="1537" t="s">
        <v>926</v>
      </c>
      <c r="E159" s="1537"/>
      <c r="F159" s="1537"/>
      <c r="G159" s="1537"/>
      <c r="H159" s="1537"/>
      <c r="I159" s="1537"/>
      <c r="J159" s="1537"/>
      <c r="K159" s="1537"/>
      <c r="L159" s="1537"/>
      <c r="M159" s="1537"/>
      <c r="N159" s="1830" t="s">
        <v>988</v>
      </c>
      <c r="O159" s="1831"/>
      <c r="P159" s="1831"/>
      <c r="Q159" s="1831"/>
      <c r="R159" s="1831"/>
      <c r="S159" s="1831"/>
      <c r="T159" s="1831"/>
      <c r="U159" s="1831"/>
      <c r="V159" s="1831"/>
      <c r="W159" s="1831"/>
      <c r="X159" s="1831"/>
      <c r="Y159" s="1831"/>
      <c r="Z159" s="1831"/>
      <c r="AA159" s="1831"/>
      <c r="AB159" s="1831"/>
      <c r="AC159" s="1831"/>
      <c r="AD159" s="1831"/>
      <c r="AE159" s="1831"/>
      <c r="AF159" s="1831"/>
      <c r="AG159" s="1831"/>
      <c r="AH159" s="1831"/>
      <c r="AI159" s="1831"/>
      <c r="AJ159" s="1831"/>
      <c r="AK159" s="1832"/>
      <c r="AL159" s="1833">
        <v>0.8</v>
      </c>
      <c r="AM159" s="1834"/>
      <c r="AN159" s="1834"/>
      <c r="AO159" s="1834"/>
      <c r="AP159" s="1834"/>
      <c r="AQ159" s="1835"/>
      <c r="AR159" s="1537"/>
      <c r="AS159" s="1537"/>
      <c r="AT159" s="1537"/>
      <c r="AU159" s="1537"/>
      <c r="AV159" s="1537"/>
      <c r="AW159" s="1537"/>
      <c r="AX159" s="1537"/>
    </row>
    <row r="160" spans="2:51" s="243" customFormat="1" ht="24" customHeight="1">
      <c r="B160" s="1536">
        <v>4</v>
      </c>
      <c r="C160" s="1536">
        <v>1</v>
      </c>
      <c r="D160" s="1537" t="s">
        <v>977</v>
      </c>
      <c r="E160" s="1537"/>
      <c r="F160" s="1537"/>
      <c r="G160" s="1537"/>
      <c r="H160" s="1537"/>
      <c r="I160" s="1537"/>
      <c r="J160" s="1537"/>
      <c r="K160" s="1537"/>
      <c r="L160" s="1537"/>
      <c r="M160" s="1537"/>
      <c r="N160" s="1830" t="s">
        <v>988</v>
      </c>
      <c r="O160" s="1831"/>
      <c r="P160" s="1831"/>
      <c r="Q160" s="1831"/>
      <c r="R160" s="1831"/>
      <c r="S160" s="1831"/>
      <c r="T160" s="1831"/>
      <c r="U160" s="1831"/>
      <c r="V160" s="1831"/>
      <c r="W160" s="1831"/>
      <c r="X160" s="1831"/>
      <c r="Y160" s="1831"/>
      <c r="Z160" s="1831"/>
      <c r="AA160" s="1831"/>
      <c r="AB160" s="1831"/>
      <c r="AC160" s="1831"/>
      <c r="AD160" s="1831"/>
      <c r="AE160" s="1831"/>
      <c r="AF160" s="1831"/>
      <c r="AG160" s="1831"/>
      <c r="AH160" s="1831"/>
      <c r="AI160" s="1831"/>
      <c r="AJ160" s="1831"/>
      <c r="AK160" s="1832"/>
      <c r="AL160" s="1833">
        <v>0.8</v>
      </c>
      <c r="AM160" s="1834"/>
      <c r="AN160" s="1834"/>
      <c r="AO160" s="1834"/>
      <c r="AP160" s="1834"/>
      <c r="AQ160" s="1835"/>
      <c r="AR160" s="1537"/>
      <c r="AS160" s="1537"/>
      <c r="AT160" s="1537"/>
      <c r="AU160" s="1537"/>
      <c r="AV160" s="1537"/>
      <c r="AW160" s="1537"/>
      <c r="AX160" s="1537"/>
    </row>
    <row r="161" spans="2:51" s="243" customFormat="1" ht="24" customHeight="1">
      <c r="B161" s="1536">
        <v>5</v>
      </c>
      <c r="C161" s="1536">
        <v>1</v>
      </c>
      <c r="D161" s="1537" t="s">
        <v>975</v>
      </c>
      <c r="E161" s="1537"/>
      <c r="F161" s="1537"/>
      <c r="G161" s="1537"/>
      <c r="H161" s="1537"/>
      <c r="I161" s="1537"/>
      <c r="J161" s="1537"/>
      <c r="K161" s="1537"/>
      <c r="L161" s="1537"/>
      <c r="M161" s="1537"/>
      <c r="N161" s="1830" t="s">
        <v>988</v>
      </c>
      <c r="O161" s="1831"/>
      <c r="P161" s="1831"/>
      <c r="Q161" s="1831"/>
      <c r="R161" s="1831"/>
      <c r="S161" s="1831"/>
      <c r="T161" s="1831"/>
      <c r="U161" s="1831"/>
      <c r="V161" s="1831"/>
      <c r="W161" s="1831"/>
      <c r="X161" s="1831"/>
      <c r="Y161" s="1831"/>
      <c r="Z161" s="1831"/>
      <c r="AA161" s="1831"/>
      <c r="AB161" s="1831"/>
      <c r="AC161" s="1831"/>
      <c r="AD161" s="1831"/>
      <c r="AE161" s="1831"/>
      <c r="AF161" s="1831"/>
      <c r="AG161" s="1831"/>
      <c r="AH161" s="1831"/>
      <c r="AI161" s="1831"/>
      <c r="AJ161" s="1831"/>
      <c r="AK161" s="1832"/>
      <c r="AL161" s="1833">
        <v>0.8</v>
      </c>
      <c r="AM161" s="1834"/>
      <c r="AN161" s="1834"/>
      <c r="AO161" s="1834"/>
      <c r="AP161" s="1834"/>
      <c r="AQ161" s="1835"/>
      <c r="AR161" s="1537"/>
      <c r="AS161" s="1537"/>
      <c r="AT161" s="1537"/>
      <c r="AU161" s="1537"/>
      <c r="AV161" s="1537"/>
      <c r="AW161" s="1537"/>
      <c r="AX161" s="1537"/>
    </row>
    <row r="162" spans="2:51" s="243" customFormat="1" ht="24" customHeight="1">
      <c r="B162" s="1536">
        <v>6</v>
      </c>
      <c r="C162" s="1536">
        <v>1</v>
      </c>
      <c r="D162" s="1537" t="s">
        <v>992</v>
      </c>
      <c r="E162" s="1537"/>
      <c r="F162" s="1537"/>
      <c r="G162" s="1537"/>
      <c r="H162" s="1537"/>
      <c r="I162" s="1537"/>
      <c r="J162" s="1537"/>
      <c r="K162" s="1537"/>
      <c r="L162" s="1537"/>
      <c r="M162" s="1537"/>
      <c r="N162" s="1889" t="s">
        <v>991</v>
      </c>
      <c r="O162" s="1890"/>
      <c r="P162" s="1890"/>
      <c r="Q162" s="1890"/>
      <c r="R162" s="1890"/>
      <c r="S162" s="1890"/>
      <c r="T162" s="1890"/>
      <c r="U162" s="1890"/>
      <c r="V162" s="1890"/>
      <c r="W162" s="1890"/>
      <c r="X162" s="1890"/>
      <c r="Y162" s="1890"/>
      <c r="Z162" s="1890"/>
      <c r="AA162" s="1890"/>
      <c r="AB162" s="1890"/>
      <c r="AC162" s="1890"/>
      <c r="AD162" s="1890"/>
      <c r="AE162" s="1890"/>
      <c r="AF162" s="1890"/>
      <c r="AG162" s="1890"/>
      <c r="AH162" s="1890"/>
      <c r="AI162" s="1890"/>
      <c r="AJ162" s="1890"/>
      <c r="AK162" s="1891"/>
      <c r="AL162" s="1833">
        <v>0.8</v>
      </c>
      <c r="AM162" s="1834"/>
      <c r="AN162" s="1834"/>
      <c r="AO162" s="1834"/>
      <c r="AP162" s="1834"/>
      <c r="AQ162" s="1835"/>
      <c r="AR162" s="1537"/>
      <c r="AS162" s="1537"/>
      <c r="AT162" s="1537"/>
      <c r="AU162" s="1537"/>
      <c r="AV162" s="1537"/>
      <c r="AW162" s="1537"/>
      <c r="AX162" s="1537"/>
    </row>
    <row r="163" spans="2:51" s="243" customFormat="1" ht="24" customHeight="1">
      <c r="B163" s="1536">
        <v>7</v>
      </c>
      <c r="C163" s="1536">
        <v>1</v>
      </c>
      <c r="D163" s="1537" t="s">
        <v>990</v>
      </c>
      <c r="E163" s="1537"/>
      <c r="F163" s="1537"/>
      <c r="G163" s="1537"/>
      <c r="H163" s="1537"/>
      <c r="I163" s="1537"/>
      <c r="J163" s="1537"/>
      <c r="K163" s="1537"/>
      <c r="L163" s="1537"/>
      <c r="M163" s="1537"/>
      <c r="N163" s="1830" t="s">
        <v>988</v>
      </c>
      <c r="O163" s="1831"/>
      <c r="P163" s="1831"/>
      <c r="Q163" s="1831"/>
      <c r="R163" s="1831"/>
      <c r="S163" s="1831"/>
      <c r="T163" s="1831"/>
      <c r="U163" s="1831"/>
      <c r="V163" s="1831"/>
      <c r="W163" s="1831"/>
      <c r="X163" s="1831"/>
      <c r="Y163" s="1831"/>
      <c r="Z163" s="1831"/>
      <c r="AA163" s="1831"/>
      <c r="AB163" s="1831"/>
      <c r="AC163" s="1831"/>
      <c r="AD163" s="1831"/>
      <c r="AE163" s="1831"/>
      <c r="AF163" s="1831"/>
      <c r="AG163" s="1831"/>
      <c r="AH163" s="1831"/>
      <c r="AI163" s="1831"/>
      <c r="AJ163" s="1831"/>
      <c r="AK163" s="1832"/>
      <c r="AL163" s="1833">
        <v>0.7</v>
      </c>
      <c r="AM163" s="1834"/>
      <c r="AN163" s="1834"/>
      <c r="AO163" s="1834"/>
      <c r="AP163" s="1834"/>
      <c r="AQ163" s="1835"/>
      <c r="AR163" s="1537"/>
      <c r="AS163" s="1537"/>
      <c r="AT163" s="1537"/>
      <c r="AU163" s="1537"/>
      <c r="AV163" s="1537"/>
      <c r="AW163" s="1537"/>
      <c r="AX163" s="1537"/>
    </row>
    <row r="164" spans="2:51" s="243" customFormat="1" ht="24" customHeight="1">
      <c r="B164" s="1536">
        <v>8</v>
      </c>
      <c r="C164" s="1536">
        <v>1</v>
      </c>
      <c r="D164" s="1537" t="s">
        <v>971</v>
      </c>
      <c r="E164" s="1537"/>
      <c r="F164" s="1537"/>
      <c r="G164" s="1537"/>
      <c r="H164" s="1537"/>
      <c r="I164" s="1537"/>
      <c r="J164" s="1537"/>
      <c r="K164" s="1537"/>
      <c r="L164" s="1537"/>
      <c r="M164" s="1537"/>
      <c r="N164" s="1830" t="s">
        <v>988</v>
      </c>
      <c r="O164" s="1831"/>
      <c r="P164" s="1831"/>
      <c r="Q164" s="1831"/>
      <c r="R164" s="1831"/>
      <c r="S164" s="1831"/>
      <c r="T164" s="1831"/>
      <c r="U164" s="1831"/>
      <c r="V164" s="1831"/>
      <c r="W164" s="1831"/>
      <c r="X164" s="1831"/>
      <c r="Y164" s="1831"/>
      <c r="Z164" s="1831"/>
      <c r="AA164" s="1831"/>
      <c r="AB164" s="1831"/>
      <c r="AC164" s="1831"/>
      <c r="AD164" s="1831"/>
      <c r="AE164" s="1831"/>
      <c r="AF164" s="1831"/>
      <c r="AG164" s="1831"/>
      <c r="AH164" s="1831"/>
      <c r="AI164" s="1831"/>
      <c r="AJ164" s="1831"/>
      <c r="AK164" s="1832"/>
      <c r="AL164" s="1833">
        <v>0.7</v>
      </c>
      <c r="AM164" s="1834"/>
      <c r="AN164" s="1834"/>
      <c r="AO164" s="1834"/>
      <c r="AP164" s="1834"/>
      <c r="AQ164" s="1835"/>
      <c r="AR164" s="1537"/>
      <c r="AS164" s="1537"/>
      <c r="AT164" s="1537"/>
      <c r="AU164" s="1537"/>
      <c r="AV164" s="1537"/>
      <c r="AW164" s="1537"/>
      <c r="AX164" s="1537"/>
    </row>
    <row r="165" spans="2:51" s="243" customFormat="1" ht="24" customHeight="1">
      <c r="B165" s="1536">
        <v>9</v>
      </c>
      <c r="C165" s="1536">
        <v>1</v>
      </c>
      <c r="D165" s="1537" t="s">
        <v>969</v>
      </c>
      <c r="E165" s="1537"/>
      <c r="F165" s="1537"/>
      <c r="G165" s="1537"/>
      <c r="H165" s="1537"/>
      <c r="I165" s="1537"/>
      <c r="J165" s="1537"/>
      <c r="K165" s="1537"/>
      <c r="L165" s="1537"/>
      <c r="M165" s="1537"/>
      <c r="N165" s="1889" t="s">
        <v>989</v>
      </c>
      <c r="O165" s="1890"/>
      <c r="P165" s="1890"/>
      <c r="Q165" s="1890"/>
      <c r="R165" s="1890"/>
      <c r="S165" s="1890"/>
      <c r="T165" s="1890"/>
      <c r="U165" s="1890"/>
      <c r="V165" s="1890"/>
      <c r="W165" s="1890"/>
      <c r="X165" s="1890"/>
      <c r="Y165" s="1890"/>
      <c r="Z165" s="1890"/>
      <c r="AA165" s="1890"/>
      <c r="AB165" s="1890"/>
      <c r="AC165" s="1890"/>
      <c r="AD165" s="1890"/>
      <c r="AE165" s="1890"/>
      <c r="AF165" s="1890"/>
      <c r="AG165" s="1890"/>
      <c r="AH165" s="1890"/>
      <c r="AI165" s="1890"/>
      <c r="AJ165" s="1890"/>
      <c r="AK165" s="1891"/>
      <c r="AL165" s="1833">
        <v>0.7</v>
      </c>
      <c r="AM165" s="1834"/>
      <c r="AN165" s="1834"/>
      <c r="AO165" s="1834"/>
      <c r="AP165" s="1834"/>
      <c r="AQ165" s="1835"/>
      <c r="AR165" s="1537"/>
      <c r="AS165" s="1537"/>
      <c r="AT165" s="1537"/>
      <c r="AU165" s="1537"/>
      <c r="AV165" s="1537"/>
      <c r="AW165" s="1537"/>
      <c r="AX165" s="1537"/>
    </row>
    <row r="166" spans="2:51" s="243" customFormat="1" ht="24" customHeight="1">
      <c r="B166" s="1536">
        <v>10</v>
      </c>
      <c r="C166" s="1536">
        <v>1</v>
      </c>
      <c r="D166" s="1537" t="s">
        <v>967</v>
      </c>
      <c r="E166" s="1537"/>
      <c r="F166" s="1537"/>
      <c r="G166" s="1537"/>
      <c r="H166" s="1537"/>
      <c r="I166" s="1537"/>
      <c r="J166" s="1537"/>
      <c r="K166" s="1537"/>
      <c r="L166" s="1537"/>
      <c r="M166" s="1537"/>
      <c r="N166" s="1830" t="s">
        <v>988</v>
      </c>
      <c r="O166" s="1831"/>
      <c r="P166" s="1831"/>
      <c r="Q166" s="1831"/>
      <c r="R166" s="1831"/>
      <c r="S166" s="1831"/>
      <c r="T166" s="1831"/>
      <c r="U166" s="1831"/>
      <c r="V166" s="1831"/>
      <c r="W166" s="1831"/>
      <c r="X166" s="1831"/>
      <c r="Y166" s="1831"/>
      <c r="Z166" s="1831"/>
      <c r="AA166" s="1831"/>
      <c r="AB166" s="1831"/>
      <c r="AC166" s="1831"/>
      <c r="AD166" s="1831"/>
      <c r="AE166" s="1831"/>
      <c r="AF166" s="1831"/>
      <c r="AG166" s="1831"/>
      <c r="AH166" s="1831"/>
      <c r="AI166" s="1831"/>
      <c r="AJ166" s="1831"/>
      <c r="AK166" s="1832"/>
      <c r="AL166" s="1833">
        <v>0.6</v>
      </c>
      <c r="AM166" s="1834"/>
      <c r="AN166" s="1834"/>
      <c r="AO166" s="1834"/>
      <c r="AP166" s="1834"/>
      <c r="AQ166" s="1835"/>
      <c r="AR166" s="1537"/>
      <c r="AS166" s="1537"/>
      <c r="AT166" s="1537"/>
      <c r="AU166" s="1537"/>
      <c r="AV166" s="1537"/>
      <c r="AW166" s="1537"/>
      <c r="AX166" s="1537"/>
    </row>
    <row r="168" spans="2:51" ht="14.25" thickBot="1"/>
    <row r="169" spans="2:51" s="243" customFormat="1" ht="21" customHeight="1">
      <c r="B169" s="1787" t="s">
        <v>2</v>
      </c>
      <c r="C169" s="1788"/>
      <c r="D169" s="1788"/>
      <c r="E169" s="1788"/>
      <c r="F169" s="1788"/>
      <c r="G169" s="1788"/>
      <c r="H169" s="830" t="s">
        <v>987</v>
      </c>
      <c r="I169" s="1823"/>
      <c r="J169" s="1823"/>
      <c r="K169" s="1823"/>
      <c r="L169" s="1823"/>
      <c r="M169" s="1823"/>
      <c r="N169" s="1823"/>
      <c r="O169" s="1823"/>
      <c r="P169" s="1823"/>
      <c r="Q169" s="1823"/>
      <c r="R169" s="1823"/>
      <c r="S169" s="1823"/>
      <c r="T169" s="1823"/>
      <c r="U169" s="1823"/>
      <c r="V169" s="1823"/>
      <c r="W169" s="1823"/>
      <c r="X169" s="1823"/>
      <c r="Y169" s="1823"/>
      <c r="Z169" s="1791" t="s">
        <v>1734</v>
      </c>
      <c r="AA169" s="1792"/>
      <c r="AB169" s="1792"/>
      <c r="AC169" s="1792"/>
      <c r="AD169" s="1792"/>
      <c r="AE169" s="1793"/>
      <c r="AF169" s="1792" t="s">
        <v>336</v>
      </c>
      <c r="AG169" s="1792"/>
      <c r="AH169" s="1792"/>
      <c r="AI169" s="1792"/>
      <c r="AJ169" s="1792"/>
      <c r="AK169" s="1792"/>
      <c r="AL169" s="1792"/>
      <c r="AM169" s="1792"/>
      <c r="AN169" s="1792"/>
      <c r="AO169" s="1792"/>
      <c r="AP169" s="1792"/>
      <c r="AQ169" s="1793"/>
      <c r="AR169" s="825" t="s">
        <v>6</v>
      </c>
      <c r="AS169" s="1792"/>
      <c r="AT169" s="1792"/>
      <c r="AU169" s="1792"/>
      <c r="AV169" s="1792"/>
      <c r="AW169" s="1792"/>
      <c r="AX169" s="1792"/>
      <c r="AY169" s="1794"/>
    </row>
    <row r="170" spans="2:51" s="243" customFormat="1" ht="28.15" customHeight="1">
      <c r="B170" s="1771" t="s">
        <v>7</v>
      </c>
      <c r="C170" s="1772"/>
      <c r="D170" s="1772"/>
      <c r="E170" s="1772"/>
      <c r="F170" s="1772"/>
      <c r="G170" s="1773"/>
      <c r="H170" s="813" t="s">
        <v>681</v>
      </c>
      <c r="I170" s="814"/>
      <c r="J170" s="814"/>
      <c r="K170" s="814"/>
      <c r="L170" s="814"/>
      <c r="M170" s="814"/>
      <c r="N170" s="814"/>
      <c r="O170" s="814"/>
      <c r="P170" s="814"/>
      <c r="Q170" s="814"/>
      <c r="R170" s="814"/>
      <c r="S170" s="814"/>
      <c r="T170" s="814"/>
      <c r="U170" s="814"/>
      <c r="V170" s="814"/>
      <c r="W170" s="1774"/>
      <c r="X170" s="1774"/>
      <c r="Y170" s="1774"/>
      <c r="Z170" s="1775" t="s">
        <v>8</v>
      </c>
      <c r="AA170" s="1776"/>
      <c r="AB170" s="1776"/>
      <c r="AC170" s="1776"/>
      <c r="AD170" s="1776"/>
      <c r="AE170" s="1777"/>
      <c r="AF170" s="1776" t="s">
        <v>936</v>
      </c>
      <c r="AG170" s="1776"/>
      <c r="AH170" s="1776"/>
      <c r="AI170" s="1776"/>
      <c r="AJ170" s="1776"/>
      <c r="AK170" s="1776"/>
      <c r="AL170" s="1776"/>
      <c r="AM170" s="1776"/>
      <c r="AN170" s="1776"/>
      <c r="AO170" s="1776"/>
      <c r="AP170" s="1776"/>
      <c r="AQ170" s="1777"/>
      <c r="AR170" s="818" t="s">
        <v>1706</v>
      </c>
      <c r="AS170" s="819"/>
      <c r="AT170" s="819"/>
      <c r="AU170" s="819"/>
      <c r="AV170" s="819"/>
      <c r="AW170" s="819"/>
      <c r="AX170" s="819"/>
      <c r="AY170" s="820"/>
    </row>
    <row r="171" spans="2:51" s="243" customFormat="1" ht="30.75" customHeight="1">
      <c r="B171" s="1778" t="s">
        <v>11</v>
      </c>
      <c r="C171" s="1779"/>
      <c r="D171" s="1779"/>
      <c r="E171" s="1779"/>
      <c r="F171" s="1779"/>
      <c r="G171" s="1779"/>
      <c r="H171" s="800" t="s">
        <v>12</v>
      </c>
      <c r="I171" s="1758"/>
      <c r="J171" s="1758"/>
      <c r="K171" s="1758"/>
      <c r="L171" s="1758"/>
      <c r="M171" s="1758"/>
      <c r="N171" s="1758"/>
      <c r="O171" s="1758"/>
      <c r="P171" s="1758"/>
      <c r="Q171" s="1758"/>
      <c r="R171" s="1758"/>
      <c r="S171" s="1758"/>
      <c r="T171" s="1758"/>
      <c r="U171" s="1758"/>
      <c r="V171" s="1758"/>
      <c r="W171" s="1758"/>
      <c r="X171" s="1758"/>
      <c r="Y171" s="1758"/>
      <c r="Z171" s="1780" t="s">
        <v>13</v>
      </c>
      <c r="AA171" s="1779"/>
      <c r="AB171" s="1779"/>
      <c r="AC171" s="1779"/>
      <c r="AD171" s="1779"/>
      <c r="AE171" s="1781"/>
      <c r="AF171" s="828" t="s">
        <v>332</v>
      </c>
      <c r="AG171" s="828"/>
      <c r="AH171" s="828"/>
      <c r="AI171" s="828"/>
      <c r="AJ171" s="828"/>
      <c r="AK171" s="828"/>
      <c r="AL171" s="828"/>
      <c r="AM171" s="828"/>
      <c r="AN171" s="828"/>
      <c r="AO171" s="828"/>
      <c r="AP171" s="828"/>
      <c r="AQ171" s="828"/>
      <c r="AR171" s="1758"/>
      <c r="AS171" s="1758"/>
      <c r="AT171" s="1758"/>
      <c r="AU171" s="1758"/>
      <c r="AV171" s="1758"/>
      <c r="AW171" s="1758"/>
      <c r="AX171" s="1758"/>
      <c r="AY171" s="1782"/>
    </row>
    <row r="172" spans="2:51" s="243" customFormat="1" ht="18" customHeight="1">
      <c r="B172" s="1751" t="s">
        <v>15</v>
      </c>
      <c r="C172" s="1752"/>
      <c r="D172" s="1752"/>
      <c r="E172" s="1752"/>
      <c r="F172" s="1752"/>
      <c r="G172" s="1752"/>
      <c r="H172" s="802" t="s">
        <v>935</v>
      </c>
      <c r="I172" s="803"/>
      <c r="J172" s="803"/>
      <c r="K172" s="803"/>
      <c r="L172" s="803"/>
      <c r="M172" s="803"/>
      <c r="N172" s="803"/>
      <c r="O172" s="803"/>
      <c r="P172" s="803"/>
      <c r="Q172" s="803"/>
      <c r="R172" s="803"/>
      <c r="S172" s="803"/>
      <c r="T172" s="803"/>
      <c r="U172" s="803"/>
      <c r="V172" s="803"/>
      <c r="W172" s="1755"/>
      <c r="X172" s="1755"/>
      <c r="Y172" s="1755"/>
      <c r="Z172" s="1757" t="s">
        <v>1747</v>
      </c>
      <c r="AA172" s="1758"/>
      <c r="AB172" s="1758"/>
      <c r="AC172" s="1758"/>
      <c r="AD172" s="1758"/>
      <c r="AE172" s="1759"/>
      <c r="AF172" s="1883" t="s">
        <v>986</v>
      </c>
      <c r="AG172" s="1884"/>
      <c r="AH172" s="1884"/>
      <c r="AI172" s="1884"/>
      <c r="AJ172" s="1884"/>
      <c r="AK172" s="1884"/>
      <c r="AL172" s="1884"/>
      <c r="AM172" s="1884"/>
      <c r="AN172" s="1884"/>
      <c r="AO172" s="1884"/>
      <c r="AP172" s="1884"/>
      <c r="AQ172" s="1884"/>
      <c r="AR172" s="1884"/>
      <c r="AS172" s="1884"/>
      <c r="AT172" s="1884"/>
      <c r="AU172" s="1884"/>
      <c r="AV172" s="1884"/>
      <c r="AW172" s="1884"/>
      <c r="AX172" s="1884"/>
      <c r="AY172" s="1885"/>
    </row>
    <row r="173" spans="2:51" s="243" customFormat="1" ht="24" customHeight="1">
      <c r="B173" s="1753"/>
      <c r="C173" s="1754"/>
      <c r="D173" s="1754"/>
      <c r="E173" s="1754"/>
      <c r="F173" s="1754"/>
      <c r="G173" s="1754"/>
      <c r="H173" s="805"/>
      <c r="I173" s="806"/>
      <c r="J173" s="806"/>
      <c r="K173" s="806"/>
      <c r="L173" s="806"/>
      <c r="M173" s="806"/>
      <c r="N173" s="806"/>
      <c r="O173" s="806"/>
      <c r="P173" s="806"/>
      <c r="Q173" s="806"/>
      <c r="R173" s="806"/>
      <c r="S173" s="806"/>
      <c r="T173" s="806"/>
      <c r="U173" s="806"/>
      <c r="V173" s="806"/>
      <c r="W173" s="1756"/>
      <c r="X173" s="1756"/>
      <c r="Y173" s="1756"/>
      <c r="Z173" s="1760"/>
      <c r="AA173" s="1758"/>
      <c r="AB173" s="1758"/>
      <c r="AC173" s="1758"/>
      <c r="AD173" s="1758"/>
      <c r="AE173" s="1759"/>
      <c r="AF173" s="1886"/>
      <c r="AG173" s="1887"/>
      <c r="AH173" s="1887"/>
      <c r="AI173" s="1887"/>
      <c r="AJ173" s="1887"/>
      <c r="AK173" s="1887"/>
      <c r="AL173" s="1887"/>
      <c r="AM173" s="1887"/>
      <c r="AN173" s="1887"/>
      <c r="AO173" s="1887"/>
      <c r="AP173" s="1887"/>
      <c r="AQ173" s="1887"/>
      <c r="AR173" s="1887"/>
      <c r="AS173" s="1887"/>
      <c r="AT173" s="1887"/>
      <c r="AU173" s="1887"/>
      <c r="AV173" s="1887"/>
      <c r="AW173" s="1887"/>
      <c r="AX173" s="1887"/>
      <c r="AY173" s="1888"/>
    </row>
    <row r="174" spans="2:51" s="243" customFormat="1" ht="29.25" customHeight="1">
      <c r="B174" s="1765" t="s">
        <v>22</v>
      </c>
      <c r="C174" s="1766"/>
      <c r="D174" s="1766"/>
      <c r="E174" s="1766"/>
      <c r="F174" s="1766"/>
      <c r="G174" s="1767"/>
      <c r="H174" s="304" t="s">
        <v>1716</v>
      </c>
      <c r="I174" s="1769"/>
      <c r="J174" s="1769"/>
      <c r="K174" s="1769"/>
      <c r="L174" s="1769"/>
      <c r="M174" s="1769"/>
      <c r="N174" s="1769"/>
      <c r="O174" s="1769"/>
      <c r="P174" s="1769"/>
      <c r="Q174" s="1769"/>
      <c r="R174" s="1769"/>
      <c r="S174" s="1769"/>
      <c r="T174" s="1769"/>
      <c r="U174" s="1769"/>
      <c r="V174" s="1769"/>
      <c r="W174" s="1769"/>
      <c r="X174" s="1769"/>
      <c r="Y174" s="1769"/>
      <c r="Z174" s="1769"/>
      <c r="AA174" s="1769"/>
      <c r="AB174" s="1769"/>
      <c r="AC174" s="1769"/>
      <c r="AD174" s="1769"/>
      <c r="AE174" s="1769"/>
      <c r="AF174" s="1769"/>
      <c r="AG174" s="1769"/>
      <c r="AH174" s="1769"/>
      <c r="AI174" s="1769"/>
      <c r="AJ174" s="1769"/>
      <c r="AK174" s="1769"/>
      <c r="AL174" s="1769"/>
      <c r="AM174" s="1769"/>
      <c r="AN174" s="1769"/>
      <c r="AO174" s="1769"/>
      <c r="AP174" s="1769"/>
      <c r="AQ174" s="1769"/>
      <c r="AR174" s="1769"/>
      <c r="AS174" s="1769"/>
      <c r="AT174" s="1769"/>
      <c r="AU174" s="1769"/>
      <c r="AV174" s="1769"/>
      <c r="AW174" s="1769"/>
      <c r="AX174" s="1769"/>
      <c r="AY174" s="1770"/>
    </row>
    <row r="175" spans="2:51" s="243" customFormat="1" ht="21" customHeight="1">
      <c r="B175" s="1739" t="s">
        <v>524</v>
      </c>
      <c r="C175" s="1740"/>
      <c r="D175" s="1740"/>
      <c r="E175" s="1740"/>
      <c r="F175" s="1740"/>
      <c r="G175" s="1741"/>
      <c r="H175" s="1745"/>
      <c r="I175" s="1746"/>
      <c r="J175" s="1746"/>
      <c r="K175" s="1746"/>
      <c r="L175" s="1746"/>
      <c r="M175" s="1746"/>
      <c r="N175" s="1746"/>
      <c r="O175" s="1746"/>
      <c r="P175" s="1746"/>
      <c r="Q175" s="1710" t="s">
        <v>523</v>
      </c>
      <c r="R175" s="1711"/>
      <c r="S175" s="1711"/>
      <c r="T175" s="1711"/>
      <c r="U175" s="1711"/>
      <c r="V175" s="1711"/>
      <c r="W175" s="1747"/>
      <c r="X175" s="1710" t="s">
        <v>522</v>
      </c>
      <c r="Y175" s="1711"/>
      <c r="Z175" s="1711"/>
      <c r="AA175" s="1711"/>
      <c r="AB175" s="1711"/>
      <c r="AC175" s="1711"/>
      <c r="AD175" s="1747"/>
      <c r="AE175" s="1710" t="s">
        <v>521</v>
      </c>
      <c r="AF175" s="1711"/>
      <c r="AG175" s="1711"/>
      <c r="AH175" s="1711"/>
      <c r="AI175" s="1711"/>
      <c r="AJ175" s="1711"/>
      <c r="AK175" s="1747"/>
      <c r="AL175" s="1710" t="s">
        <v>520</v>
      </c>
      <c r="AM175" s="1711"/>
      <c r="AN175" s="1711"/>
      <c r="AO175" s="1711"/>
      <c r="AP175" s="1711"/>
      <c r="AQ175" s="1711"/>
      <c r="AR175" s="1747"/>
      <c r="AS175" s="1710" t="s">
        <v>517</v>
      </c>
      <c r="AT175" s="1711"/>
      <c r="AU175" s="1711"/>
      <c r="AV175" s="1711"/>
      <c r="AW175" s="1711"/>
      <c r="AX175" s="1711"/>
      <c r="AY175" s="1712"/>
    </row>
    <row r="176" spans="2:51" s="243" customFormat="1" ht="21" customHeight="1">
      <c r="B176" s="1624"/>
      <c r="C176" s="1625"/>
      <c r="D176" s="1625"/>
      <c r="E176" s="1625"/>
      <c r="F176" s="1625"/>
      <c r="G176" s="1626"/>
      <c r="H176" s="1713" t="s">
        <v>30</v>
      </c>
      <c r="I176" s="1714"/>
      <c r="J176" s="1719" t="s">
        <v>31</v>
      </c>
      <c r="K176" s="1720"/>
      <c r="L176" s="1720"/>
      <c r="M176" s="1720"/>
      <c r="N176" s="1720"/>
      <c r="O176" s="1720"/>
      <c r="P176" s="1721"/>
      <c r="Q176" s="1722">
        <v>22</v>
      </c>
      <c r="R176" s="1722"/>
      <c r="S176" s="1722"/>
      <c r="T176" s="1722"/>
      <c r="U176" s="1722"/>
      <c r="V176" s="1722"/>
      <c r="W176" s="1722"/>
      <c r="X176" s="1723">
        <v>22</v>
      </c>
      <c r="Y176" s="1724"/>
      <c r="Z176" s="1724"/>
      <c r="AA176" s="1724"/>
      <c r="AB176" s="1724"/>
      <c r="AC176" s="1724"/>
      <c r="AD176" s="1724"/>
      <c r="AE176" s="1723">
        <v>7</v>
      </c>
      <c r="AF176" s="1724"/>
      <c r="AG176" s="1724"/>
      <c r="AH176" s="1724"/>
      <c r="AI176" s="1724"/>
      <c r="AJ176" s="1724"/>
      <c r="AK176" s="1724"/>
      <c r="AL176" s="1723" t="s">
        <v>1721</v>
      </c>
      <c r="AM176" s="1724"/>
      <c r="AN176" s="1724"/>
      <c r="AO176" s="1724"/>
      <c r="AP176" s="1724"/>
      <c r="AQ176" s="1724"/>
      <c r="AR176" s="1724"/>
      <c r="AS176" s="1723" t="s">
        <v>1721</v>
      </c>
      <c r="AT176" s="1724"/>
      <c r="AU176" s="1724"/>
      <c r="AV176" s="1724"/>
      <c r="AW176" s="1724"/>
      <c r="AX176" s="1724"/>
      <c r="AY176" s="1724"/>
    </row>
    <row r="177" spans="1:51" s="243" customFormat="1" ht="21" customHeight="1">
      <c r="B177" s="1624"/>
      <c r="C177" s="1625"/>
      <c r="D177" s="1625"/>
      <c r="E177" s="1625"/>
      <c r="F177" s="1625"/>
      <c r="G177" s="1626"/>
      <c r="H177" s="1715"/>
      <c r="I177" s="1716"/>
      <c r="J177" s="1726" t="s">
        <v>32</v>
      </c>
      <c r="K177" s="1727"/>
      <c r="L177" s="1727"/>
      <c r="M177" s="1727"/>
      <c r="N177" s="1727"/>
      <c r="O177" s="1727"/>
      <c r="P177" s="1728"/>
      <c r="Q177" s="1729" t="s">
        <v>1721</v>
      </c>
      <c r="R177" s="1729"/>
      <c r="S177" s="1729"/>
      <c r="T177" s="1729"/>
      <c r="U177" s="1729"/>
      <c r="V177" s="1729"/>
      <c r="W177" s="1729"/>
      <c r="X177" s="1729" t="s">
        <v>1721</v>
      </c>
      <c r="Y177" s="1729"/>
      <c r="Z177" s="1729"/>
      <c r="AA177" s="1729"/>
      <c r="AB177" s="1729"/>
      <c r="AC177" s="1729"/>
      <c r="AD177" s="1729"/>
      <c r="AE177" s="1729" t="s">
        <v>1721</v>
      </c>
      <c r="AF177" s="1729"/>
      <c r="AG177" s="1729"/>
      <c r="AH177" s="1729"/>
      <c r="AI177" s="1729"/>
      <c r="AJ177" s="1729"/>
      <c r="AK177" s="1729"/>
      <c r="AL177" s="1729" t="s">
        <v>1721</v>
      </c>
      <c r="AM177" s="1729"/>
      <c r="AN177" s="1729"/>
      <c r="AO177" s="1729"/>
      <c r="AP177" s="1729"/>
      <c r="AQ177" s="1729"/>
      <c r="AR177" s="1729"/>
      <c r="AS177" s="1783"/>
      <c r="AT177" s="1783"/>
      <c r="AU177" s="1783"/>
      <c r="AV177" s="1783"/>
      <c r="AW177" s="1783"/>
      <c r="AX177" s="1783"/>
      <c r="AY177" s="1784"/>
    </row>
    <row r="178" spans="1:51" s="243" customFormat="1" ht="24.75" customHeight="1">
      <c r="B178" s="1624"/>
      <c r="C178" s="1625"/>
      <c r="D178" s="1625"/>
      <c r="E178" s="1625"/>
      <c r="F178" s="1625"/>
      <c r="G178" s="1626"/>
      <c r="H178" s="1715"/>
      <c r="I178" s="1716"/>
      <c r="J178" s="1726" t="s">
        <v>34</v>
      </c>
      <c r="K178" s="1727"/>
      <c r="L178" s="1727"/>
      <c r="M178" s="1727"/>
      <c r="N178" s="1727"/>
      <c r="O178" s="1727"/>
      <c r="P178" s="1728"/>
      <c r="Q178" s="1729" t="s">
        <v>1721</v>
      </c>
      <c r="R178" s="1729"/>
      <c r="S178" s="1729"/>
      <c r="T178" s="1729"/>
      <c r="U178" s="1729"/>
      <c r="V178" s="1729"/>
      <c r="W178" s="1729"/>
      <c r="X178" s="1729" t="s">
        <v>1721</v>
      </c>
      <c r="Y178" s="1729"/>
      <c r="Z178" s="1729"/>
      <c r="AA178" s="1729"/>
      <c r="AB178" s="1729"/>
      <c r="AC178" s="1729"/>
      <c r="AD178" s="1729"/>
      <c r="AE178" s="1729" t="s">
        <v>1721</v>
      </c>
      <c r="AF178" s="1729"/>
      <c r="AG178" s="1729"/>
      <c r="AH178" s="1729"/>
      <c r="AI178" s="1729"/>
      <c r="AJ178" s="1729"/>
      <c r="AK178" s="1729"/>
      <c r="AL178" s="1729" t="s">
        <v>1721</v>
      </c>
      <c r="AM178" s="1729"/>
      <c r="AN178" s="1729"/>
      <c r="AO178" s="1729"/>
      <c r="AP178" s="1729"/>
      <c r="AQ178" s="1729"/>
      <c r="AR178" s="1729"/>
      <c r="AS178" s="1783"/>
      <c r="AT178" s="1783"/>
      <c r="AU178" s="1783"/>
      <c r="AV178" s="1783"/>
      <c r="AW178" s="1783"/>
      <c r="AX178" s="1783"/>
      <c r="AY178" s="1784"/>
    </row>
    <row r="179" spans="1:51" s="243" customFormat="1" ht="24.75" customHeight="1">
      <c r="B179" s="1624"/>
      <c r="C179" s="1625"/>
      <c r="D179" s="1625"/>
      <c r="E179" s="1625"/>
      <c r="F179" s="1625"/>
      <c r="G179" s="1626"/>
      <c r="H179" s="1717"/>
      <c r="I179" s="1718"/>
      <c r="J179" s="1748" t="s">
        <v>35</v>
      </c>
      <c r="K179" s="1749"/>
      <c r="L179" s="1749"/>
      <c r="M179" s="1749"/>
      <c r="N179" s="1749"/>
      <c r="O179" s="1749"/>
      <c r="P179" s="1750"/>
      <c r="Q179" s="1722">
        <v>22</v>
      </c>
      <c r="R179" s="1722"/>
      <c r="S179" s="1722"/>
      <c r="T179" s="1722"/>
      <c r="U179" s="1722"/>
      <c r="V179" s="1722"/>
      <c r="W179" s="1722"/>
      <c r="X179" s="1723">
        <v>22</v>
      </c>
      <c r="Y179" s="1724"/>
      <c r="Z179" s="1724"/>
      <c r="AA179" s="1724"/>
      <c r="AB179" s="1724"/>
      <c r="AC179" s="1724"/>
      <c r="AD179" s="1724"/>
      <c r="AE179" s="1723">
        <v>7</v>
      </c>
      <c r="AF179" s="1724"/>
      <c r="AG179" s="1724"/>
      <c r="AH179" s="1724"/>
      <c r="AI179" s="1724"/>
      <c r="AJ179" s="1724"/>
      <c r="AK179" s="1724"/>
      <c r="AL179" s="1723" t="s">
        <v>1721</v>
      </c>
      <c r="AM179" s="1724"/>
      <c r="AN179" s="1724"/>
      <c r="AO179" s="1724"/>
      <c r="AP179" s="1724"/>
      <c r="AQ179" s="1724"/>
      <c r="AR179" s="1724"/>
      <c r="AS179" s="1736" t="s">
        <v>1721</v>
      </c>
      <c r="AT179" s="1736"/>
      <c r="AU179" s="1736"/>
      <c r="AV179" s="1736"/>
      <c r="AW179" s="1736"/>
      <c r="AX179" s="1736"/>
      <c r="AY179" s="1737"/>
    </row>
    <row r="180" spans="1:51" s="243" customFormat="1" ht="24.75" customHeight="1">
      <c r="B180" s="1624"/>
      <c r="C180" s="1625"/>
      <c r="D180" s="1625"/>
      <c r="E180" s="1625"/>
      <c r="F180" s="1625"/>
      <c r="G180" s="1626"/>
      <c r="H180" s="1732" t="s">
        <v>36</v>
      </c>
      <c r="I180" s="1733"/>
      <c r="J180" s="1733"/>
      <c r="K180" s="1733"/>
      <c r="L180" s="1733"/>
      <c r="M180" s="1733"/>
      <c r="N180" s="1733"/>
      <c r="O180" s="1733"/>
      <c r="P180" s="1733"/>
      <c r="Q180" s="1735">
        <v>22</v>
      </c>
      <c r="R180" s="1735"/>
      <c r="S180" s="1735"/>
      <c r="T180" s="1735"/>
      <c r="U180" s="1735"/>
      <c r="V180" s="1735"/>
      <c r="W180" s="1735"/>
      <c r="X180" s="1735">
        <v>16</v>
      </c>
      <c r="Y180" s="1735"/>
      <c r="Z180" s="1735"/>
      <c r="AA180" s="1735"/>
      <c r="AB180" s="1735"/>
      <c r="AC180" s="1735"/>
      <c r="AD180" s="1735"/>
      <c r="AE180" s="1735">
        <v>11</v>
      </c>
      <c r="AF180" s="1735"/>
      <c r="AG180" s="1735"/>
      <c r="AH180" s="1735"/>
      <c r="AI180" s="1735"/>
      <c r="AJ180" s="1735"/>
      <c r="AK180" s="1735"/>
      <c r="AL180" s="1730"/>
      <c r="AM180" s="1730"/>
      <c r="AN180" s="1730"/>
      <c r="AO180" s="1730"/>
      <c r="AP180" s="1730"/>
      <c r="AQ180" s="1730"/>
      <c r="AR180" s="1730"/>
      <c r="AS180" s="1730"/>
      <c r="AT180" s="1730"/>
      <c r="AU180" s="1730"/>
      <c r="AV180" s="1730"/>
      <c r="AW180" s="1730"/>
      <c r="AX180" s="1730"/>
      <c r="AY180" s="1731"/>
    </row>
    <row r="181" spans="1:51" s="243" customFormat="1" ht="24.75" customHeight="1">
      <c r="B181" s="1742"/>
      <c r="C181" s="1743"/>
      <c r="D181" s="1743"/>
      <c r="E181" s="1743"/>
      <c r="F181" s="1743"/>
      <c r="G181" s="1744"/>
      <c r="H181" s="1732" t="s">
        <v>37</v>
      </c>
      <c r="I181" s="1733"/>
      <c r="J181" s="1733"/>
      <c r="K181" s="1733"/>
      <c r="L181" s="1733"/>
      <c r="M181" s="1733"/>
      <c r="N181" s="1733"/>
      <c r="O181" s="1733"/>
      <c r="P181" s="1733"/>
      <c r="Q181" s="1734">
        <v>0.98</v>
      </c>
      <c r="R181" s="1735"/>
      <c r="S181" s="1735"/>
      <c r="T181" s="1735"/>
      <c r="U181" s="1735"/>
      <c r="V181" s="1735"/>
      <c r="W181" s="1735"/>
      <c r="X181" s="1734">
        <v>0.73</v>
      </c>
      <c r="Y181" s="1735"/>
      <c r="Z181" s="1735"/>
      <c r="AA181" s="1735"/>
      <c r="AB181" s="1735"/>
      <c r="AC181" s="1735"/>
      <c r="AD181" s="1735"/>
      <c r="AE181" s="1734">
        <v>1.71</v>
      </c>
      <c r="AF181" s="1735"/>
      <c r="AG181" s="1735"/>
      <c r="AH181" s="1735"/>
      <c r="AI181" s="1735"/>
      <c r="AJ181" s="1735"/>
      <c r="AK181" s="1735"/>
      <c r="AL181" s="1730"/>
      <c r="AM181" s="1730"/>
      <c r="AN181" s="1730"/>
      <c r="AO181" s="1730"/>
      <c r="AP181" s="1730"/>
      <c r="AQ181" s="1730"/>
      <c r="AR181" s="1730"/>
      <c r="AS181" s="1730"/>
      <c r="AT181" s="1730"/>
      <c r="AU181" s="1730"/>
      <c r="AV181" s="1730"/>
      <c r="AW181" s="1730"/>
      <c r="AX181" s="1730"/>
      <c r="AY181" s="1731"/>
    </row>
    <row r="182" spans="1:51" s="243" customFormat="1" ht="23.1" customHeight="1">
      <c r="B182" s="1655" t="s">
        <v>518</v>
      </c>
      <c r="C182" s="1656"/>
      <c r="D182" s="1697" t="s">
        <v>60</v>
      </c>
      <c r="E182" s="1698"/>
      <c r="F182" s="1698"/>
      <c r="G182" s="1698"/>
      <c r="H182" s="1698"/>
      <c r="I182" s="1698"/>
      <c r="J182" s="1698"/>
      <c r="K182" s="1698"/>
      <c r="L182" s="1699"/>
      <c r="M182" s="1700" t="s">
        <v>61</v>
      </c>
      <c r="N182" s="1700"/>
      <c r="O182" s="1700"/>
      <c r="P182" s="1700"/>
      <c r="Q182" s="1700"/>
      <c r="R182" s="1700"/>
      <c r="S182" s="1701" t="s">
        <v>517</v>
      </c>
      <c r="T182" s="1701"/>
      <c r="U182" s="1701"/>
      <c r="V182" s="1701"/>
      <c r="W182" s="1701"/>
      <c r="X182" s="1701"/>
      <c r="Y182" s="1702"/>
      <c r="Z182" s="1698"/>
      <c r="AA182" s="1698"/>
      <c r="AB182" s="1698"/>
      <c r="AC182" s="1698"/>
      <c r="AD182" s="1698"/>
      <c r="AE182" s="1698"/>
      <c r="AF182" s="1698"/>
      <c r="AG182" s="1698"/>
      <c r="AH182" s="1698"/>
      <c r="AI182" s="1698"/>
      <c r="AJ182" s="1698"/>
      <c r="AK182" s="1698"/>
      <c r="AL182" s="1698"/>
      <c r="AM182" s="1698"/>
      <c r="AN182" s="1698"/>
      <c r="AO182" s="1698"/>
      <c r="AP182" s="1698"/>
      <c r="AQ182" s="1698"/>
      <c r="AR182" s="1698"/>
      <c r="AS182" s="1698"/>
      <c r="AT182" s="1698"/>
      <c r="AU182" s="1698"/>
      <c r="AV182" s="1698"/>
      <c r="AW182" s="1698"/>
      <c r="AX182" s="1698"/>
      <c r="AY182" s="1703"/>
    </row>
    <row r="183" spans="1:51" s="243" customFormat="1" ht="23.1" customHeight="1">
      <c r="B183" s="1657"/>
      <c r="C183" s="1658"/>
      <c r="D183" s="1873"/>
      <c r="E183" s="1874"/>
      <c r="F183" s="1874"/>
      <c r="G183" s="1874"/>
      <c r="H183" s="1874"/>
      <c r="I183" s="1874"/>
      <c r="J183" s="1874"/>
      <c r="K183" s="1874"/>
      <c r="L183" s="1875"/>
      <c r="M183" s="1876"/>
      <c r="N183" s="1877"/>
      <c r="O183" s="1877"/>
      <c r="P183" s="1877"/>
      <c r="Q183" s="1877"/>
      <c r="R183" s="1878"/>
      <c r="S183" s="1879"/>
      <c r="T183" s="1879"/>
      <c r="U183" s="1879"/>
      <c r="V183" s="1879"/>
      <c r="W183" s="1879"/>
      <c r="X183" s="1879"/>
      <c r="Y183" s="1880"/>
      <c r="Z183" s="1881"/>
      <c r="AA183" s="1881"/>
      <c r="AB183" s="1881"/>
      <c r="AC183" s="1881"/>
      <c r="AD183" s="1881"/>
      <c r="AE183" s="1881"/>
      <c r="AF183" s="1881"/>
      <c r="AG183" s="1881"/>
      <c r="AH183" s="1881"/>
      <c r="AI183" s="1881"/>
      <c r="AJ183" s="1881"/>
      <c r="AK183" s="1881"/>
      <c r="AL183" s="1881"/>
      <c r="AM183" s="1881"/>
      <c r="AN183" s="1881"/>
      <c r="AO183" s="1881"/>
      <c r="AP183" s="1881"/>
      <c r="AQ183" s="1881"/>
      <c r="AR183" s="1881"/>
      <c r="AS183" s="1881"/>
      <c r="AT183" s="1881"/>
      <c r="AU183" s="1881"/>
      <c r="AV183" s="1881"/>
      <c r="AW183" s="1881"/>
      <c r="AX183" s="1881"/>
      <c r="AY183" s="1882"/>
    </row>
    <row r="184" spans="1:51" s="243" customFormat="1" ht="23.1" customHeight="1">
      <c r="B184" s="1657"/>
      <c r="C184" s="1658"/>
      <c r="D184" s="1694"/>
      <c r="E184" s="1695"/>
      <c r="F184" s="1695"/>
      <c r="G184" s="1695"/>
      <c r="H184" s="1695"/>
      <c r="I184" s="1695"/>
      <c r="J184" s="1695"/>
      <c r="K184" s="1695"/>
      <c r="L184" s="1696"/>
      <c r="M184" s="1681"/>
      <c r="N184" s="1665"/>
      <c r="O184" s="1665"/>
      <c r="P184" s="1665"/>
      <c r="Q184" s="1665"/>
      <c r="R184" s="1666"/>
      <c r="S184" s="1872"/>
      <c r="T184" s="1872"/>
      <c r="U184" s="1872"/>
      <c r="V184" s="1872"/>
      <c r="W184" s="1872"/>
      <c r="X184" s="1872"/>
      <c r="Y184" s="1669"/>
      <c r="Z184" s="1670"/>
      <c r="AA184" s="1670"/>
      <c r="AB184" s="1670"/>
      <c r="AC184" s="1670"/>
      <c r="AD184" s="1670"/>
      <c r="AE184" s="1670"/>
      <c r="AF184" s="1670"/>
      <c r="AG184" s="1670"/>
      <c r="AH184" s="1670"/>
      <c r="AI184" s="1670"/>
      <c r="AJ184" s="1670"/>
      <c r="AK184" s="1670"/>
      <c r="AL184" s="1670"/>
      <c r="AM184" s="1670"/>
      <c r="AN184" s="1670"/>
      <c r="AO184" s="1670"/>
      <c r="AP184" s="1670"/>
      <c r="AQ184" s="1670"/>
      <c r="AR184" s="1670"/>
      <c r="AS184" s="1670"/>
      <c r="AT184" s="1670"/>
      <c r="AU184" s="1670"/>
      <c r="AV184" s="1670"/>
      <c r="AW184" s="1670"/>
      <c r="AX184" s="1670"/>
      <c r="AY184" s="1671"/>
    </row>
    <row r="185" spans="1:51" s="243" customFormat="1" ht="23.1" customHeight="1">
      <c r="B185" s="1657"/>
      <c r="C185" s="1658"/>
      <c r="D185" s="1694"/>
      <c r="E185" s="1695"/>
      <c r="F185" s="1695"/>
      <c r="G185" s="1695"/>
      <c r="H185" s="1695"/>
      <c r="I185" s="1695"/>
      <c r="J185" s="1695"/>
      <c r="K185" s="1695"/>
      <c r="L185" s="1696"/>
      <c r="M185" s="1681"/>
      <c r="N185" s="1665"/>
      <c r="O185" s="1665"/>
      <c r="P185" s="1665"/>
      <c r="Q185" s="1665"/>
      <c r="R185" s="1666"/>
      <c r="S185" s="1667"/>
      <c r="T185" s="1668"/>
      <c r="U185" s="1668"/>
      <c r="V185" s="1668"/>
      <c r="W185" s="1668"/>
      <c r="X185" s="1668"/>
      <c r="Y185" s="1682"/>
      <c r="Z185" s="1683"/>
      <c r="AA185" s="1683"/>
      <c r="AB185" s="1683"/>
      <c r="AC185" s="1683"/>
      <c r="AD185" s="1683"/>
      <c r="AE185" s="1683"/>
      <c r="AF185" s="1683"/>
      <c r="AG185" s="1683"/>
      <c r="AH185" s="1683"/>
      <c r="AI185" s="1683"/>
      <c r="AJ185" s="1683"/>
      <c r="AK185" s="1683"/>
      <c r="AL185" s="1683"/>
      <c r="AM185" s="1683"/>
      <c r="AN185" s="1683"/>
      <c r="AO185" s="1683"/>
      <c r="AP185" s="1683"/>
      <c r="AQ185" s="1683"/>
      <c r="AR185" s="1683"/>
      <c r="AS185" s="1683"/>
      <c r="AT185" s="1683"/>
      <c r="AU185" s="1683"/>
      <c r="AV185" s="1683"/>
      <c r="AW185" s="1683"/>
      <c r="AX185" s="1683"/>
      <c r="AY185" s="1684"/>
    </row>
    <row r="186" spans="1:51" s="243" customFormat="1" ht="23.1" customHeight="1">
      <c r="B186" s="1657"/>
      <c r="C186" s="1658"/>
      <c r="D186" s="1661"/>
      <c r="E186" s="1662"/>
      <c r="F186" s="1662"/>
      <c r="G186" s="1662"/>
      <c r="H186" s="1662"/>
      <c r="I186" s="1662"/>
      <c r="J186" s="1662"/>
      <c r="K186" s="1662"/>
      <c r="L186" s="1663"/>
      <c r="M186" s="1664"/>
      <c r="N186" s="1665"/>
      <c r="O186" s="1665"/>
      <c r="P186" s="1665"/>
      <c r="Q186" s="1665"/>
      <c r="R186" s="1666"/>
      <c r="S186" s="1668"/>
      <c r="T186" s="1668"/>
      <c r="U186" s="1668"/>
      <c r="V186" s="1668"/>
      <c r="W186" s="1668"/>
      <c r="X186" s="1668"/>
      <c r="Y186" s="1669"/>
      <c r="Z186" s="1670"/>
      <c r="AA186" s="1670"/>
      <c r="AB186" s="1670"/>
      <c r="AC186" s="1670"/>
      <c r="AD186" s="1670"/>
      <c r="AE186" s="1670"/>
      <c r="AF186" s="1670"/>
      <c r="AG186" s="1670"/>
      <c r="AH186" s="1670"/>
      <c r="AI186" s="1670"/>
      <c r="AJ186" s="1670"/>
      <c r="AK186" s="1670"/>
      <c r="AL186" s="1670"/>
      <c r="AM186" s="1670"/>
      <c r="AN186" s="1670"/>
      <c r="AO186" s="1670"/>
      <c r="AP186" s="1670"/>
      <c r="AQ186" s="1670"/>
      <c r="AR186" s="1670"/>
      <c r="AS186" s="1670"/>
      <c r="AT186" s="1670"/>
      <c r="AU186" s="1670"/>
      <c r="AV186" s="1670"/>
      <c r="AW186" s="1670"/>
      <c r="AX186" s="1670"/>
      <c r="AY186" s="1671"/>
    </row>
    <row r="187" spans="1:51" s="243" customFormat="1" ht="23.1" customHeight="1">
      <c r="B187" s="1657"/>
      <c r="C187" s="1658"/>
      <c r="D187" s="1678"/>
      <c r="E187" s="1679"/>
      <c r="F187" s="1679"/>
      <c r="G187" s="1679"/>
      <c r="H187" s="1679"/>
      <c r="I187" s="1679"/>
      <c r="J187" s="1679"/>
      <c r="K187" s="1679"/>
      <c r="L187" s="1680"/>
      <c r="M187" s="1681"/>
      <c r="N187" s="1665"/>
      <c r="O187" s="1665"/>
      <c r="P187" s="1665"/>
      <c r="Q187" s="1665"/>
      <c r="R187" s="1666"/>
      <c r="S187" s="1667"/>
      <c r="T187" s="1668"/>
      <c r="U187" s="1668"/>
      <c r="V187" s="1668"/>
      <c r="W187" s="1668"/>
      <c r="X187" s="1668"/>
      <c r="Y187" s="1669"/>
      <c r="Z187" s="1670"/>
      <c r="AA187" s="1670"/>
      <c r="AB187" s="1670"/>
      <c r="AC187" s="1670"/>
      <c r="AD187" s="1670"/>
      <c r="AE187" s="1670"/>
      <c r="AF187" s="1670"/>
      <c r="AG187" s="1670"/>
      <c r="AH187" s="1670"/>
      <c r="AI187" s="1670"/>
      <c r="AJ187" s="1670"/>
      <c r="AK187" s="1670"/>
      <c r="AL187" s="1670"/>
      <c r="AM187" s="1670"/>
      <c r="AN187" s="1670"/>
      <c r="AO187" s="1670"/>
      <c r="AP187" s="1670"/>
      <c r="AQ187" s="1670"/>
      <c r="AR187" s="1670"/>
      <c r="AS187" s="1670"/>
      <c r="AT187" s="1670"/>
      <c r="AU187" s="1670"/>
      <c r="AV187" s="1670"/>
      <c r="AW187" s="1670"/>
      <c r="AX187" s="1670"/>
      <c r="AY187" s="1671"/>
    </row>
    <row r="188" spans="1:51" s="243" customFormat="1" ht="23.1" customHeight="1">
      <c r="B188" s="1657"/>
      <c r="C188" s="1658"/>
      <c r="D188" s="1869"/>
      <c r="E188" s="1870"/>
      <c r="F188" s="1870"/>
      <c r="G188" s="1870"/>
      <c r="H188" s="1870"/>
      <c r="I188" s="1870"/>
      <c r="J188" s="1870"/>
      <c r="K188" s="1870"/>
      <c r="L188" s="1871"/>
      <c r="M188" s="1664"/>
      <c r="N188" s="1665"/>
      <c r="O188" s="1665"/>
      <c r="P188" s="1665"/>
      <c r="Q188" s="1665"/>
      <c r="R188" s="1666"/>
      <c r="S188" s="1667"/>
      <c r="T188" s="1668"/>
      <c r="U188" s="1668"/>
      <c r="V188" s="1668"/>
      <c r="W188" s="1668"/>
      <c r="X188" s="1668"/>
      <c r="Y188" s="1669"/>
      <c r="Z188" s="1670"/>
      <c r="AA188" s="1670"/>
      <c r="AB188" s="1670"/>
      <c r="AC188" s="1670"/>
      <c r="AD188" s="1670"/>
      <c r="AE188" s="1670"/>
      <c r="AF188" s="1670"/>
      <c r="AG188" s="1670"/>
      <c r="AH188" s="1670"/>
      <c r="AI188" s="1670"/>
      <c r="AJ188" s="1670"/>
      <c r="AK188" s="1670"/>
      <c r="AL188" s="1670"/>
      <c r="AM188" s="1670"/>
      <c r="AN188" s="1670"/>
      <c r="AO188" s="1670"/>
      <c r="AP188" s="1670"/>
      <c r="AQ188" s="1670"/>
      <c r="AR188" s="1670"/>
      <c r="AS188" s="1670"/>
      <c r="AT188" s="1670"/>
      <c r="AU188" s="1670"/>
      <c r="AV188" s="1670"/>
      <c r="AW188" s="1670"/>
      <c r="AX188" s="1670"/>
      <c r="AY188" s="1671"/>
    </row>
    <row r="189" spans="1:51" s="243" customFormat="1" ht="23.1" customHeight="1">
      <c r="B189" s="1657"/>
      <c r="C189" s="1658"/>
      <c r="D189" s="1672"/>
      <c r="E189" s="1673"/>
      <c r="F189" s="1673"/>
      <c r="G189" s="1673"/>
      <c r="H189" s="1673"/>
      <c r="I189" s="1673"/>
      <c r="J189" s="1673"/>
      <c r="K189" s="1673"/>
      <c r="L189" s="1674"/>
      <c r="M189" s="1675"/>
      <c r="N189" s="1675"/>
      <c r="O189" s="1675"/>
      <c r="P189" s="1675"/>
      <c r="Q189" s="1675"/>
      <c r="R189" s="1675"/>
      <c r="S189" s="1676"/>
      <c r="T189" s="1677"/>
      <c r="U189" s="1677"/>
      <c r="V189" s="1677"/>
      <c r="W189" s="1677"/>
      <c r="X189" s="1677"/>
      <c r="Y189" s="1669"/>
      <c r="Z189" s="1670"/>
      <c r="AA189" s="1670"/>
      <c r="AB189" s="1670"/>
      <c r="AC189" s="1670"/>
      <c r="AD189" s="1670"/>
      <c r="AE189" s="1670"/>
      <c r="AF189" s="1670"/>
      <c r="AG189" s="1670"/>
      <c r="AH189" s="1670"/>
      <c r="AI189" s="1670"/>
      <c r="AJ189" s="1670"/>
      <c r="AK189" s="1670"/>
      <c r="AL189" s="1670"/>
      <c r="AM189" s="1670"/>
      <c r="AN189" s="1670"/>
      <c r="AO189" s="1670"/>
      <c r="AP189" s="1670"/>
      <c r="AQ189" s="1670"/>
      <c r="AR189" s="1670"/>
      <c r="AS189" s="1670"/>
      <c r="AT189" s="1670"/>
      <c r="AU189" s="1670"/>
      <c r="AV189" s="1670"/>
      <c r="AW189" s="1670"/>
      <c r="AX189" s="1670"/>
      <c r="AY189" s="1671"/>
    </row>
    <row r="190" spans="1:51" s="243" customFormat="1" ht="23.1" customHeight="1">
      <c r="B190" s="1659"/>
      <c r="C190" s="1660"/>
      <c r="D190" s="1629" t="s">
        <v>35</v>
      </c>
      <c r="E190" s="1582"/>
      <c r="F190" s="1582"/>
      <c r="G190" s="1582"/>
      <c r="H190" s="1582"/>
      <c r="I190" s="1582"/>
      <c r="J190" s="1582"/>
      <c r="K190" s="1582"/>
      <c r="L190" s="1583"/>
      <c r="M190" s="1866">
        <f>SUM(M183:R189)</f>
        <v>0</v>
      </c>
      <c r="N190" s="1867"/>
      <c r="O190" s="1867"/>
      <c r="P190" s="1867"/>
      <c r="Q190" s="1867"/>
      <c r="R190" s="1868"/>
      <c r="S190" s="1633">
        <f>SUM(S183:X189)</f>
        <v>0</v>
      </c>
      <c r="T190" s="1634"/>
      <c r="U190" s="1634"/>
      <c r="V190" s="1634"/>
      <c r="W190" s="1634"/>
      <c r="X190" s="1635"/>
      <c r="Y190" s="1636"/>
      <c r="Z190" s="1637"/>
      <c r="AA190" s="1637"/>
      <c r="AB190" s="1637"/>
      <c r="AC190" s="1637"/>
      <c r="AD190" s="1637"/>
      <c r="AE190" s="1637"/>
      <c r="AF190" s="1637"/>
      <c r="AG190" s="1637"/>
      <c r="AH190" s="1637"/>
      <c r="AI190" s="1637"/>
      <c r="AJ190" s="1637"/>
      <c r="AK190" s="1637"/>
      <c r="AL190" s="1637"/>
      <c r="AM190" s="1637"/>
      <c r="AN190" s="1637"/>
      <c r="AO190" s="1637"/>
      <c r="AP190" s="1637"/>
      <c r="AQ190" s="1637"/>
      <c r="AR190" s="1637"/>
      <c r="AS190" s="1637"/>
      <c r="AT190" s="1637"/>
      <c r="AU190" s="1637"/>
      <c r="AV190" s="1637"/>
      <c r="AW190" s="1637"/>
      <c r="AX190" s="1637"/>
      <c r="AY190" s="1638"/>
    </row>
    <row r="191" spans="1:51" s="243" customFormat="1" ht="3" customHeight="1">
      <c r="A191" s="244"/>
      <c r="B191" s="245"/>
      <c r="C191" s="245"/>
      <c r="D191" s="246"/>
      <c r="E191" s="246"/>
      <c r="F191" s="246"/>
      <c r="G191" s="246"/>
      <c r="H191" s="246"/>
      <c r="I191" s="246"/>
      <c r="J191" s="246"/>
      <c r="K191" s="246"/>
      <c r="L191" s="246"/>
      <c r="M191" s="246"/>
      <c r="N191" s="246"/>
      <c r="O191" s="246"/>
      <c r="P191" s="246"/>
      <c r="Q191" s="246"/>
      <c r="R191" s="246"/>
      <c r="S191" s="246"/>
      <c r="T191" s="246"/>
      <c r="U191" s="246"/>
      <c r="V191" s="246"/>
      <c r="W191" s="246"/>
      <c r="X191" s="246"/>
      <c r="Y191" s="246"/>
      <c r="Z191" s="246"/>
      <c r="AA191" s="246"/>
      <c r="AB191" s="246"/>
      <c r="AC191" s="246"/>
      <c r="AD191" s="246"/>
      <c r="AE191" s="246"/>
      <c r="AF191" s="246"/>
      <c r="AG191" s="246"/>
      <c r="AH191" s="246"/>
      <c r="AI191" s="246"/>
      <c r="AJ191" s="246"/>
      <c r="AK191" s="246"/>
      <c r="AL191" s="246"/>
      <c r="AM191" s="246"/>
      <c r="AN191" s="246"/>
      <c r="AO191" s="246"/>
      <c r="AP191" s="246"/>
      <c r="AQ191" s="246"/>
      <c r="AR191" s="246"/>
      <c r="AS191" s="246"/>
      <c r="AT191" s="246"/>
      <c r="AU191" s="246"/>
      <c r="AV191" s="246"/>
      <c r="AW191" s="246"/>
      <c r="AX191" s="246"/>
      <c r="AY191" s="246"/>
    </row>
    <row r="192" spans="1:51" s="243" customFormat="1" ht="21" hidden="1" customHeight="1">
      <c r="B192" s="1639" t="s">
        <v>70</v>
      </c>
      <c r="C192" s="1640"/>
      <c r="D192" s="1643" t="s">
        <v>71</v>
      </c>
      <c r="E192" s="1644"/>
      <c r="F192" s="1644"/>
      <c r="G192" s="1644"/>
      <c r="H192" s="1644"/>
      <c r="I192" s="1644"/>
      <c r="J192" s="1644"/>
      <c r="K192" s="1644"/>
      <c r="L192" s="1644"/>
      <c r="M192" s="1644"/>
      <c r="N192" s="1644"/>
      <c r="O192" s="1644"/>
      <c r="P192" s="1644"/>
      <c r="Q192" s="1644"/>
      <c r="R192" s="1644"/>
      <c r="S192" s="1644"/>
      <c r="T192" s="1644"/>
      <c r="U192" s="1644"/>
      <c r="V192" s="1644"/>
      <c r="W192" s="1644"/>
      <c r="X192" s="1644"/>
      <c r="Y192" s="1644"/>
      <c r="Z192" s="1644"/>
      <c r="AA192" s="1644"/>
      <c r="AB192" s="1644"/>
      <c r="AC192" s="1644"/>
      <c r="AD192" s="1644"/>
      <c r="AE192" s="1644"/>
      <c r="AF192" s="1644"/>
      <c r="AG192" s="1644"/>
      <c r="AH192" s="1644"/>
      <c r="AI192" s="1644"/>
      <c r="AJ192" s="1644"/>
      <c r="AK192" s="1644"/>
      <c r="AL192" s="1644"/>
      <c r="AM192" s="1644"/>
      <c r="AN192" s="1644"/>
      <c r="AO192" s="1644"/>
      <c r="AP192" s="1644"/>
      <c r="AQ192" s="1644"/>
      <c r="AR192" s="1644"/>
      <c r="AS192" s="1644"/>
      <c r="AT192" s="1644"/>
      <c r="AU192" s="1644"/>
      <c r="AV192" s="1644"/>
      <c r="AW192" s="1644"/>
      <c r="AX192" s="1644"/>
      <c r="AY192" s="1645"/>
    </row>
    <row r="193" spans="1:51" s="243" customFormat="1" ht="203.25" hidden="1" customHeight="1">
      <c r="B193" s="1639"/>
      <c r="C193" s="1640"/>
      <c r="D193" s="1646" t="s">
        <v>72</v>
      </c>
      <c r="E193" s="1647"/>
      <c r="F193" s="1647"/>
      <c r="G193" s="1647"/>
      <c r="H193" s="1647"/>
      <c r="I193" s="1647"/>
      <c r="J193" s="1647"/>
      <c r="K193" s="1647"/>
      <c r="L193" s="1647"/>
      <c r="M193" s="1647"/>
      <c r="N193" s="1647"/>
      <c r="O193" s="1647"/>
      <c r="P193" s="1647"/>
      <c r="Q193" s="1647"/>
      <c r="R193" s="1647"/>
      <c r="S193" s="1647"/>
      <c r="T193" s="1647"/>
      <c r="U193" s="1647"/>
      <c r="V193" s="1647"/>
      <c r="W193" s="1647"/>
      <c r="X193" s="1647"/>
      <c r="Y193" s="1647"/>
      <c r="Z193" s="1647"/>
      <c r="AA193" s="1647"/>
      <c r="AB193" s="1647"/>
      <c r="AC193" s="1647"/>
      <c r="AD193" s="1647"/>
      <c r="AE193" s="1647"/>
      <c r="AF193" s="1647"/>
      <c r="AG193" s="1647"/>
      <c r="AH193" s="1647"/>
      <c r="AI193" s="1647"/>
      <c r="AJ193" s="1647"/>
      <c r="AK193" s="1647"/>
      <c r="AL193" s="1647"/>
      <c r="AM193" s="1647"/>
      <c r="AN193" s="1647"/>
      <c r="AO193" s="1647"/>
      <c r="AP193" s="1647"/>
      <c r="AQ193" s="1647"/>
      <c r="AR193" s="1647"/>
      <c r="AS193" s="1647"/>
      <c r="AT193" s="1647"/>
      <c r="AU193" s="1647"/>
      <c r="AV193" s="1647"/>
      <c r="AW193" s="1647"/>
      <c r="AX193" s="1647"/>
      <c r="AY193" s="1648"/>
    </row>
    <row r="194" spans="1:51" s="243" customFormat="1" ht="20.25" hidden="1" customHeight="1">
      <c r="B194" s="1639"/>
      <c r="C194" s="1640"/>
      <c r="D194" s="1649" t="s">
        <v>73</v>
      </c>
      <c r="E194" s="1650"/>
      <c r="F194" s="1650"/>
      <c r="G194" s="1650"/>
      <c r="H194" s="1650"/>
      <c r="I194" s="1650"/>
      <c r="J194" s="1650"/>
      <c r="K194" s="1650"/>
      <c r="L194" s="1650"/>
      <c r="M194" s="1650"/>
      <c r="N194" s="1650"/>
      <c r="O194" s="1650"/>
      <c r="P194" s="1650"/>
      <c r="Q194" s="1650"/>
      <c r="R194" s="1650"/>
      <c r="S194" s="1650"/>
      <c r="T194" s="1650"/>
      <c r="U194" s="1650"/>
      <c r="V194" s="1650"/>
      <c r="W194" s="1650"/>
      <c r="X194" s="1650"/>
      <c r="Y194" s="1650"/>
      <c r="Z194" s="1650"/>
      <c r="AA194" s="1650"/>
      <c r="AB194" s="1650"/>
      <c r="AC194" s="1650"/>
      <c r="AD194" s="1650"/>
      <c r="AE194" s="1650"/>
      <c r="AF194" s="1650"/>
      <c r="AG194" s="1650"/>
      <c r="AH194" s="1650"/>
      <c r="AI194" s="1650"/>
      <c r="AJ194" s="1650"/>
      <c r="AK194" s="1650"/>
      <c r="AL194" s="1650"/>
      <c r="AM194" s="1650"/>
      <c r="AN194" s="1650"/>
      <c r="AO194" s="1650"/>
      <c r="AP194" s="1650"/>
      <c r="AQ194" s="1650"/>
      <c r="AR194" s="1650"/>
      <c r="AS194" s="1650"/>
      <c r="AT194" s="1650"/>
      <c r="AU194" s="1650"/>
      <c r="AV194" s="1650"/>
      <c r="AW194" s="1650"/>
      <c r="AX194" s="1650"/>
      <c r="AY194" s="1651"/>
    </row>
    <row r="195" spans="1:51" s="243" customFormat="1" ht="100.5" hidden="1" customHeight="1">
      <c r="B195" s="1641"/>
      <c r="C195" s="1642"/>
      <c r="D195" s="1652"/>
      <c r="E195" s="1653"/>
      <c r="F195" s="1653"/>
      <c r="G195" s="1653"/>
      <c r="H195" s="1653"/>
      <c r="I195" s="1653"/>
      <c r="J195" s="1653"/>
      <c r="K195" s="1653"/>
      <c r="L195" s="1653"/>
      <c r="M195" s="1653"/>
      <c r="N195" s="1653"/>
      <c r="O195" s="1653"/>
      <c r="P195" s="1653"/>
      <c r="Q195" s="1653"/>
      <c r="R195" s="1653"/>
      <c r="S195" s="1653"/>
      <c r="T195" s="1653"/>
      <c r="U195" s="1653"/>
      <c r="V195" s="1653"/>
      <c r="W195" s="1653"/>
      <c r="X195" s="1653"/>
      <c r="Y195" s="1653"/>
      <c r="Z195" s="1653"/>
      <c r="AA195" s="1653"/>
      <c r="AB195" s="1653"/>
      <c r="AC195" s="1653"/>
      <c r="AD195" s="1653"/>
      <c r="AE195" s="1653"/>
      <c r="AF195" s="1653"/>
      <c r="AG195" s="1653"/>
      <c r="AH195" s="1653"/>
      <c r="AI195" s="1653"/>
      <c r="AJ195" s="1653"/>
      <c r="AK195" s="1653"/>
      <c r="AL195" s="1653"/>
      <c r="AM195" s="1653"/>
      <c r="AN195" s="1653"/>
      <c r="AO195" s="1653"/>
      <c r="AP195" s="1653"/>
      <c r="AQ195" s="1653"/>
      <c r="AR195" s="1653"/>
      <c r="AS195" s="1653"/>
      <c r="AT195" s="1653"/>
      <c r="AU195" s="1653"/>
      <c r="AV195" s="1653"/>
      <c r="AW195" s="1653"/>
      <c r="AX195" s="1653"/>
      <c r="AY195" s="1654"/>
    </row>
    <row r="196" spans="1:51" s="243" customFormat="1" ht="21" hidden="1" customHeight="1">
      <c r="A196" s="247"/>
      <c r="B196" s="248"/>
      <c r="C196" s="249"/>
      <c r="D196" s="1612" t="s">
        <v>74</v>
      </c>
      <c r="E196" s="1613"/>
      <c r="F196" s="1613"/>
      <c r="G196" s="1613"/>
      <c r="H196" s="1613"/>
      <c r="I196" s="1613"/>
      <c r="J196" s="1613"/>
      <c r="K196" s="1613"/>
      <c r="L196" s="1613"/>
      <c r="M196" s="1613"/>
      <c r="N196" s="1613"/>
      <c r="O196" s="1613"/>
      <c r="P196" s="1613"/>
      <c r="Q196" s="1613"/>
      <c r="R196" s="1613"/>
      <c r="S196" s="1613"/>
      <c r="T196" s="1613"/>
      <c r="U196" s="1613"/>
      <c r="V196" s="1613"/>
      <c r="W196" s="1613"/>
      <c r="X196" s="1613"/>
      <c r="Y196" s="1613"/>
      <c r="Z196" s="1613"/>
      <c r="AA196" s="1613"/>
      <c r="AB196" s="1613"/>
      <c r="AC196" s="1613"/>
      <c r="AD196" s="1613"/>
      <c r="AE196" s="1613"/>
      <c r="AF196" s="1613"/>
      <c r="AG196" s="1613"/>
      <c r="AH196" s="1613"/>
      <c r="AI196" s="1613"/>
      <c r="AJ196" s="1613"/>
      <c r="AK196" s="1613"/>
      <c r="AL196" s="1613"/>
      <c r="AM196" s="1613"/>
      <c r="AN196" s="1613"/>
      <c r="AO196" s="1613"/>
      <c r="AP196" s="1613"/>
      <c r="AQ196" s="1613"/>
      <c r="AR196" s="1613"/>
      <c r="AS196" s="1613"/>
      <c r="AT196" s="1613"/>
      <c r="AU196" s="1613"/>
      <c r="AV196" s="1613"/>
      <c r="AW196" s="1613"/>
      <c r="AX196" s="1613"/>
      <c r="AY196" s="1614"/>
    </row>
    <row r="197" spans="1:51" s="243" customFormat="1" ht="135.94999999999999" hidden="1" customHeight="1">
      <c r="A197" s="247"/>
      <c r="B197" s="250"/>
      <c r="C197" s="251"/>
      <c r="D197" s="1615"/>
      <c r="E197" s="1616"/>
      <c r="F197" s="1616"/>
      <c r="G197" s="1616"/>
      <c r="H197" s="1616"/>
      <c r="I197" s="1616"/>
      <c r="J197" s="1616"/>
      <c r="K197" s="1616"/>
      <c r="L197" s="1616"/>
      <c r="M197" s="1616"/>
      <c r="N197" s="1616"/>
      <c r="O197" s="1616"/>
      <c r="P197" s="1616"/>
      <c r="Q197" s="1616"/>
      <c r="R197" s="1616"/>
      <c r="S197" s="1616"/>
      <c r="T197" s="1616"/>
      <c r="U197" s="1616"/>
      <c r="V197" s="1616"/>
      <c r="W197" s="1616"/>
      <c r="X197" s="1616"/>
      <c r="Y197" s="1616"/>
      <c r="Z197" s="1616"/>
      <c r="AA197" s="1616"/>
      <c r="AB197" s="1616"/>
      <c r="AC197" s="1616"/>
      <c r="AD197" s="1616"/>
      <c r="AE197" s="1616"/>
      <c r="AF197" s="1616"/>
      <c r="AG197" s="1616"/>
      <c r="AH197" s="1616"/>
      <c r="AI197" s="1616"/>
      <c r="AJ197" s="1616"/>
      <c r="AK197" s="1616"/>
      <c r="AL197" s="1616"/>
      <c r="AM197" s="1616"/>
      <c r="AN197" s="1616"/>
      <c r="AO197" s="1616"/>
      <c r="AP197" s="1616"/>
      <c r="AQ197" s="1616"/>
      <c r="AR197" s="1616"/>
      <c r="AS197" s="1616"/>
      <c r="AT197" s="1616"/>
      <c r="AU197" s="1616"/>
      <c r="AV197" s="1616"/>
      <c r="AW197" s="1616"/>
      <c r="AX197" s="1616"/>
      <c r="AY197" s="1617"/>
    </row>
    <row r="198" spans="1:51" s="243" customFormat="1" ht="2.25" customHeight="1">
      <c r="A198" s="247"/>
      <c r="B198" s="245"/>
      <c r="C198" s="245"/>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52"/>
      <c r="AE198" s="252"/>
      <c r="AF198" s="252"/>
      <c r="AG198" s="252"/>
      <c r="AH198" s="252"/>
      <c r="AI198" s="252"/>
      <c r="AJ198" s="252"/>
      <c r="AK198" s="252"/>
      <c r="AL198" s="252"/>
      <c r="AM198" s="252"/>
      <c r="AN198" s="252"/>
      <c r="AO198" s="252"/>
      <c r="AP198" s="252"/>
      <c r="AQ198" s="252"/>
      <c r="AR198" s="252"/>
      <c r="AS198" s="252"/>
      <c r="AT198" s="252"/>
      <c r="AU198" s="252"/>
      <c r="AV198" s="252"/>
      <c r="AW198" s="252"/>
      <c r="AX198" s="252"/>
      <c r="AY198" s="254"/>
    </row>
    <row r="199" spans="1:51" s="243" customFormat="1" ht="13.5" hidden="1" customHeight="1">
      <c r="A199" s="247"/>
      <c r="B199" s="245"/>
      <c r="C199" s="245"/>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52"/>
      <c r="AE199" s="252"/>
      <c r="AF199" s="252"/>
      <c r="AG199" s="252"/>
      <c r="AH199" s="252"/>
      <c r="AI199" s="252"/>
      <c r="AJ199" s="252"/>
      <c r="AK199" s="252"/>
      <c r="AL199" s="252"/>
      <c r="AM199" s="252"/>
      <c r="AN199" s="252"/>
      <c r="AO199" s="252"/>
      <c r="AP199" s="252"/>
      <c r="AQ199" s="252"/>
      <c r="AR199" s="252"/>
      <c r="AS199" s="252"/>
      <c r="AT199" s="252"/>
      <c r="AU199" s="252"/>
      <c r="AV199" s="252"/>
      <c r="AW199" s="252"/>
      <c r="AX199" s="252"/>
      <c r="AY199" s="252"/>
    </row>
    <row r="200" spans="1:51" s="243" customFormat="1" ht="33.75" customHeight="1" thickBot="1">
      <c r="A200" s="247"/>
      <c r="B200" s="1862" t="s">
        <v>985</v>
      </c>
      <c r="C200" s="1862"/>
      <c r="D200" s="1862"/>
      <c r="E200" s="1862"/>
      <c r="F200" s="1862"/>
      <c r="G200" s="1862"/>
      <c r="H200" s="1862"/>
      <c r="I200" s="1862"/>
      <c r="J200" s="1862"/>
      <c r="K200" s="1862"/>
      <c r="L200" s="1862"/>
      <c r="M200" s="1862"/>
      <c r="N200" s="1862"/>
      <c r="O200" s="1862"/>
      <c r="P200" s="1862"/>
      <c r="Q200" s="1862"/>
      <c r="R200" s="1862"/>
      <c r="S200" s="1862"/>
      <c r="T200" s="1862"/>
      <c r="U200" s="1862"/>
      <c r="V200" s="1862"/>
      <c r="W200" s="1862"/>
      <c r="X200" s="1862"/>
      <c r="Y200" s="1862"/>
      <c r="Z200" s="1862"/>
      <c r="AA200" s="1862"/>
      <c r="AB200" s="1862"/>
      <c r="AC200" s="1862"/>
      <c r="AD200" s="1862"/>
      <c r="AE200" s="1862"/>
      <c r="AF200" s="1862"/>
      <c r="AG200" s="1862"/>
      <c r="AH200" s="1862"/>
      <c r="AI200" s="1862"/>
      <c r="AJ200" s="1862"/>
      <c r="AK200" s="1862"/>
      <c r="AL200" s="1862"/>
      <c r="AM200" s="1862"/>
      <c r="AN200" s="1862"/>
      <c r="AO200" s="1862"/>
      <c r="AP200" s="1862"/>
      <c r="AQ200" s="1862"/>
      <c r="AR200" s="1862"/>
      <c r="AS200" s="1862"/>
      <c r="AT200" s="1862"/>
      <c r="AU200" s="1862"/>
      <c r="AV200" s="1862"/>
      <c r="AW200" s="1862"/>
      <c r="AX200" s="1862"/>
      <c r="AY200" s="1862"/>
    </row>
    <row r="201" spans="1:51" s="243" customFormat="1" ht="63" customHeight="1">
      <c r="A201" s="255"/>
      <c r="B201" s="1805" t="s">
        <v>948</v>
      </c>
      <c r="C201" s="1806"/>
      <c r="D201" s="1806"/>
      <c r="E201" s="1806"/>
      <c r="F201" s="1806"/>
      <c r="G201" s="1807"/>
      <c r="H201" s="1863" t="s">
        <v>984</v>
      </c>
      <c r="I201" s="1864"/>
      <c r="J201" s="1864"/>
      <c r="K201" s="1864"/>
      <c r="L201" s="1864"/>
      <c r="M201" s="1864"/>
      <c r="N201" s="1864"/>
      <c r="O201" s="1864"/>
      <c r="P201" s="1864"/>
      <c r="Q201" s="1864"/>
      <c r="R201" s="1864"/>
      <c r="S201" s="1864"/>
      <c r="T201" s="1864"/>
      <c r="U201" s="1864"/>
      <c r="V201" s="1864"/>
      <c r="W201" s="1864"/>
      <c r="X201" s="1864"/>
      <c r="Y201" s="1864"/>
      <c r="Z201" s="1864"/>
      <c r="AA201" s="1864"/>
      <c r="AB201" s="1864"/>
      <c r="AC201" s="1864"/>
      <c r="AD201" s="1864"/>
      <c r="AE201" s="1864"/>
      <c r="AF201" s="1864"/>
      <c r="AG201" s="1864"/>
      <c r="AH201" s="1864"/>
      <c r="AI201" s="1864"/>
      <c r="AJ201" s="1864"/>
      <c r="AK201" s="1864"/>
      <c r="AL201" s="1864"/>
      <c r="AM201" s="1864"/>
      <c r="AN201" s="1864"/>
      <c r="AO201" s="1864"/>
      <c r="AP201" s="1864"/>
      <c r="AQ201" s="1864"/>
      <c r="AR201" s="1864"/>
      <c r="AS201" s="1864"/>
      <c r="AT201" s="1864"/>
      <c r="AU201" s="1864"/>
      <c r="AV201" s="1864"/>
      <c r="AW201" s="1864"/>
      <c r="AX201" s="1864"/>
      <c r="AY201" s="1865"/>
    </row>
    <row r="202" spans="1:51" s="243" customFormat="1" ht="365.25" customHeight="1">
      <c r="B202" s="1624"/>
      <c r="C202" s="1625"/>
      <c r="D202" s="1625"/>
      <c r="E202" s="1625"/>
      <c r="F202" s="1625"/>
      <c r="G202" s="1626"/>
      <c r="H202" s="1627"/>
      <c r="I202" s="989"/>
      <c r="J202" s="989"/>
      <c r="K202" s="989"/>
      <c r="L202" s="989"/>
      <c r="M202" s="989"/>
      <c r="N202" s="989"/>
      <c r="O202" s="989"/>
      <c r="P202" s="989"/>
      <c r="Q202" s="989"/>
      <c r="R202" s="989"/>
      <c r="S202" s="989"/>
      <c r="T202" s="989"/>
      <c r="U202" s="989"/>
      <c r="V202" s="989"/>
      <c r="W202" s="989"/>
      <c r="X202" s="989"/>
      <c r="Y202" s="989"/>
      <c r="Z202" s="989"/>
      <c r="AA202" s="989"/>
      <c r="AB202" s="989"/>
      <c r="AC202" s="989"/>
      <c r="AD202" s="989"/>
      <c r="AE202" s="989"/>
      <c r="AF202" s="989"/>
      <c r="AG202" s="989"/>
      <c r="AH202" s="989"/>
      <c r="AI202" s="989"/>
      <c r="AJ202" s="989"/>
      <c r="AK202" s="989"/>
      <c r="AL202" s="989"/>
      <c r="AM202" s="989"/>
      <c r="AN202" s="989"/>
      <c r="AO202" s="989"/>
      <c r="AP202" s="989"/>
      <c r="AQ202" s="989"/>
      <c r="AR202" s="989"/>
      <c r="AS202" s="989"/>
      <c r="AT202" s="989"/>
      <c r="AU202" s="989"/>
      <c r="AV202" s="989"/>
      <c r="AW202" s="989"/>
      <c r="AX202" s="989"/>
      <c r="AY202" s="1628"/>
    </row>
    <row r="203" spans="1:51" s="243" customFormat="1" ht="324" customHeight="1" thickBot="1">
      <c r="B203" s="1624"/>
      <c r="C203" s="1625"/>
      <c r="D203" s="1625"/>
      <c r="E203" s="1625"/>
      <c r="F203" s="1625"/>
      <c r="G203" s="1626"/>
      <c r="H203" s="1627"/>
      <c r="I203" s="989"/>
      <c r="J203" s="989"/>
      <c r="K203" s="989"/>
      <c r="L203" s="989"/>
      <c r="M203" s="989"/>
      <c r="N203" s="989"/>
      <c r="O203" s="989"/>
      <c r="P203" s="989"/>
      <c r="Q203" s="989"/>
      <c r="R203" s="989"/>
      <c r="S203" s="989"/>
      <c r="T203" s="989"/>
      <c r="U203" s="989"/>
      <c r="V203" s="989"/>
      <c r="W203" s="989"/>
      <c r="X203" s="989"/>
      <c r="Y203" s="989"/>
      <c r="Z203" s="989"/>
      <c r="AA203" s="989"/>
      <c r="AB203" s="989"/>
      <c r="AC203" s="989"/>
      <c r="AD203" s="989"/>
      <c r="AE203" s="989"/>
      <c r="AF203" s="989"/>
      <c r="AG203" s="989"/>
      <c r="AH203" s="989"/>
      <c r="AI203" s="989"/>
      <c r="AJ203" s="989"/>
      <c r="AK203" s="989"/>
      <c r="AL203" s="989"/>
      <c r="AM203" s="989"/>
      <c r="AN203" s="989"/>
      <c r="AO203" s="989"/>
      <c r="AP203" s="989"/>
      <c r="AQ203" s="989"/>
      <c r="AR203" s="989"/>
      <c r="AS203" s="989"/>
      <c r="AT203" s="989"/>
      <c r="AU203" s="989"/>
      <c r="AV203" s="989"/>
      <c r="AW203" s="989"/>
      <c r="AX203" s="989"/>
      <c r="AY203" s="1628"/>
    </row>
    <row r="204" spans="1:51" s="243" customFormat="1" ht="3" customHeight="1" thickBot="1">
      <c r="B204" s="113"/>
      <c r="C204" s="113"/>
      <c r="D204" s="113"/>
      <c r="E204" s="113"/>
      <c r="F204" s="113"/>
      <c r="G204" s="113"/>
      <c r="H204" s="1808"/>
      <c r="I204" s="1809"/>
      <c r="J204" s="1809"/>
      <c r="K204" s="1809"/>
      <c r="L204" s="1809"/>
      <c r="M204" s="1809"/>
      <c r="N204" s="1809"/>
      <c r="O204" s="1809"/>
      <c r="P204" s="1809"/>
      <c r="Q204" s="1809"/>
      <c r="R204" s="1809"/>
      <c r="S204" s="1809"/>
      <c r="T204" s="1809"/>
      <c r="U204" s="1809"/>
      <c r="V204" s="1809"/>
      <c r="W204" s="1809"/>
      <c r="X204" s="1809"/>
      <c r="Y204" s="1809"/>
      <c r="Z204" s="1809"/>
      <c r="AA204" s="1809"/>
      <c r="AB204" s="1809"/>
      <c r="AC204" s="1809"/>
      <c r="AD204" s="1809"/>
      <c r="AE204" s="1809"/>
      <c r="AF204" s="1809"/>
      <c r="AG204" s="1809"/>
      <c r="AH204" s="1809"/>
      <c r="AI204" s="1809"/>
      <c r="AJ204" s="1809"/>
      <c r="AK204" s="1809"/>
      <c r="AL204" s="1809"/>
      <c r="AM204" s="1809"/>
      <c r="AN204" s="1809"/>
      <c r="AO204" s="1809"/>
      <c r="AP204" s="1809"/>
      <c r="AQ204" s="1809"/>
      <c r="AR204" s="1809"/>
      <c r="AS204" s="1809"/>
      <c r="AT204" s="1809"/>
      <c r="AU204" s="1809"/>
      <c r="AV204" s="1809"/>
      <c r="AW204" s="1809"/>
      <c r="AX204" s="1809"/>
      <c r="AY204" s="1810"/>
    </row>
    <row r="205" spans="1:51" s="243" customFormat="1" ht="3" customHeight="1" thickBot="1">
      <c r="B205" s="194"/>
      <c r="C205" s="194"/>
      <c r="D205" s="194"/>
      <c r="E205" s="194"/>
      <c r="F205" s="194"/>
      <c r="G205" s="194"/>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1"/>
      <c r="AL205" s="261"/>
      <c r="AM205" s="261"/>
      <c r="AN205" s="261"/>
      <c r="AO205" s="261"/>
      <c r="AP205" s="261"/>
      <c r="AQ205" s="261"/>
      <c r="AR205" s="261"/>
      <c r="AS205" s="261"/>
      <c r="AT205" s="261"/>
      <c r="AU205" s="261"/>
      <c r="AV205" s="261"/>
      <c r="AW205" s="261"/>
      <c r="AX205" s="261"/>
      <c r="AY205" s="261"/>
    </row>
    <row r="206" spans="1:51" s="243" customFormat="1" ht="24.75" customHeight="1">
      <c r="B206" s="1602" t="s">
        <v>511</v>
      </c>
      <c r="C206" s="1603"/>
      <c r="D206" s="1603"/>
      <c r="E206" s="1603"/>
      <c r="F206" s="1603"/>
      <c r="G206" s="1604"/>
      <c r="H206" s="1608" t="s">
        <v>983</v>
      </c>
      <c r="I206" s="1609"/>
      <c r="J206" s="1609"/>
      <c r="K206" s="1609"/>
      <c r="L206" s="1609"/>
      <c r="M206" s="1609"/>
      <c r="N206" s="1609"/>
      <c r="O206" s="1609"/>
      <c r="P206" s="1609"/>
      <c r="Q206" s="1609"/>
      <c r="R206" s="1609"/>
      <c r="S206" s="1609"/>
      <c r="T206" s="1609"/>
      <c r="U206" s="1609"/>
      <c r="V206" s="1609"/>
      <c r="W206" s="1609"/>
      <c r="X206" s="1609"/>
      <c r="Y206" s="1609"/>
      <c r="Z206" s="1609"/>
      <c r="AA206" s="1609"/>
      <c r="AB206" s="1609"/>
      <c r="AC206" s="1610"/>
      <c r="AD206" s="1608" t="s">
        <v>1735</v>
      </c>
      <c r="AE206" s="1609"/>
      <c r="AF206" s="1609"/>
      <c r="AG206" s="1609"/>
      <c r="AH206" s="1609"/>
      <c r="AI206" s="1609"/>
      <c r="AJ206" s="1609"/>
      <c r="AK206" s="1609"/>
      <c r="AL206" s="1609"/>
      <c r="AM206" s="1609"/>
      <c r="AN206" s="1609"/>
      <c r="AO206" s="1609"/>
      <c r="AP206" s="1609"/>
      <c r="AQ206" s="1609"/>
      <c r="AR206" s="1609"/>
      <c r="AS206" s="1609"/>
      <c r="AT206" s="1609"/>
      <c r="AU206" s="1609"/>
      <c r="AV206" s="1609"/>
      <c r="AW206" s="1609"/>
      <c r="AX206" s="1609"/>
      <c r="AY206" s="1611"/>
    </row>
    <row r="207" spans="1:51" s="243" customFormat="1" ht="24.75" customHeight="1">
      <c r="B207" s="1602"/>
      <c r="C207" s="1603"/>
      <c r="D207" s="1603"/>
      <c r="E207" s="1603"/>
      <c r="F207" s="1603"/>
      <c r="G207" s="1604"/>
      <c r="H207" s="1585" t="s">
        <v>60</v>
      </c>
      <c r="I207" s="1586"/>
      <c r="J207" s="1586"/>
      <c r="K207" s="1586"/>
      <c r="L207" s="1586"/>
      <c r="M207" s="1587" t="s">
        <v>143</v>
      </c>
      <c r="N207" s="1582"/>
      <c r="O207" s="1582"/>
      <c r="P207" s="1582"/>
      <c r="Q207" s="1582"/>
      <c r="R207" s="1582"/>
      <c r="S207" s="1582"/>
      <c r="T207" s="1582"/>
      <c r="U207" s="1582"/>
      <c r="V207" s="1582"/>
      <c r="W207" s="1582"/>
      <c r="X207" s="1582"/>
      <c r="Y207" s="1583"/>
      <c r="Z207" s="1588" t="s">
        <v>144</v>
      </c>
      <c r="AA207" s="1589"/>
      <c r="AB207" s="1589"/>
      <c r="AC207" s="1590"/>
      <c r="AD207" s="1585" t="s">
        <v>60</v>
      </c>
      <c r="AE207" s="1586"/>
      <c r="AF207" s="1586"/>
      <c r="AG207" s="1586"/>
      <c r="AH207" s="1586"/>
      <c r="AI207" s="1587" t="s">
        <v>143</v>
      </c>
      <c r="AJ207" s="1582"/>
      <c r="AK207" s="1582"/>
      <c r="AL207" s="1582"/>
      <c r="AM207" s="1582"/>
      <c r="AN207" s="1582"/>
      <c r="AO207" s="1582"/>
      <c r="AP207" s="1582"/>
      <c r="AQ207" s="1582"/>
      <c r="AR207" s="1582"/>
      <c r="AS207" s="1582"/>
      <c r="AT207" s="1582"/>
      <c r="AU207" s="1583"/>
      <c r="AV207" s="1588" t="s">
        <v>144</v>
      </c>
      <c r="AW207" s="1589"/>
      <c r="AX207" s="1589"/>
      <c r="AY207" s="1591"/>
    </row>
    <row r="208" spans="1:51" s="243" customFormat="1" ht="24.75" customHeight="1">
      <c r="B208" s="1602"/>
      <c r="C208" s="1603"/>
      <c r="D208" s="1603"/>
      <c r="E208" s="1603"/>
      <c r="F208" s="1603"/>
      <c r="G208" s="1604"/>
      <c r="H208" s="1571" t="s">
        <v>148</v>
      </c>
      <c r="I208" s="1572"/>
      <c r="J208" s="1572"/>
      <c r="K208" s="1572"/>
      <c r="L208" s="1573"/>
      <c r="M208" s="1574" t="s">
        <v>982</v>
      </c>
      <c r="N208" s="1575"/>
      <c r="O208" s="1575"/>
      <c r="P208" s="1575"/>
      <c r="Q208" s="1575"/>
      <c r="R208" s="1575"/>
      <c r="S208" s="1575"/>
      <c r="T208" s="1575"/>
      <c r="U208" s="1575"/>
      <c r="V208" s="1575"/>
      <c r="W208" s="1575"/>
      <c r="X208" s="1575"/>
      <c r="Y208" s="1576"/>
      <c r="Z208" s="1577">
        <v>1.1000000000000001</v>
      </c>
      <c r="AA208" s="1578"/>
      <c r="AB208" s="1578"/>
      <c r="AC208" s="1579"/>
      <c r="AD208" s="1571"/>
      <c r="AE208" s="1572"/>
      <c r="AF208" s="1572"/>
      <c r="AG208" s="1572"/>
      <c r="AH208" s="1573"/>
      <c r="AI208" s="1574"/>
      <c r="AJ208" s="1575"/>
      <c r="AK208" s="1575"/>
      <c r="AL208" s="1575"/>
      <c r="AM208" s="1575"/>
      <c r="AN208" s="1575"/>
      <c r="AO208" s="1575"/>
      <c r="AP208" s="1575"/>
      <c r="AQ208" s="1575"/>
      <c r="AR208" s="1575"/>
      <c r="AS208" s="1575"/>
      <c r="AT208" s="1575"/>
      <c r="AU208" s="1576"/>
      <c r="AV208" s="1798"/>
      <c r="AW208" s="1799"/>
      <c r="AX208" s="1799"/>
      <c r="AY208" s="1850"/>
    </row>
    <row r="209" spans="2:51" s="243" customFormat="1" ht="24.75" customHeight="1">
      <c r="B209" s="1602"/>
      <c r="C209" s="1603"/>
      <c r="D209" s="1603"/>
      <c r="E209" s="1603"/>
      <c r="F209" s="1603"/>
      <c r="G209" s="1604"/>
      <c r="H209" s="1561"/>
      <c r="I209" s="1562"/>
      <c r="J209" s="1562"/>
      <c r="K209" s="1562"/>
      <c r="L209" s="1563"/>
      <c r="M209" s="1564"/>
      <c r="N209" s="1565"/>
      <c r="O209" s="1565"/>
      <c r="P209" s="1565"/>
      <c r="Q209" s="1565"/>
      <c r="R209" s="1565"/>
      <c r="S209" s="1565"/>
      <c r="T209" s="1565"/>
      <c r="U209" s="1565"/>
      <c r="V209" s="1565"/>
      <c r="W209" s="1565"/>
      <c r="X209" s="1565"/>
      <c r="Y209" s="1566"/>
      <c r="Z209" s="1859"/>
      <c r="AA209" s="1860"/>
      <c r="AB209" s="1860"/>
      <c r="AC209" s="1861"/>
      <c r="AD209" s="1561"/>
      <c r="AE209" s="1562"/>
      <c r="AF209" s="1562"/>
      <c r="AG209" s="1562"/>
      <c r="AH209" s="1563"/>
      <c r="AI209" s="1564"/>
      <c r="AJ209" s="1565"/>
      <c r="AK209" s="1565"/>
      <c r="AL209" s="1565"/>
      <c r="AM209" s="1565"/>
      <c r="AN209" s="1565"/>
      <c r="AO209" s="1565"/>
      <c r="AP209" s="1565"/>
      <c r="AQ209" s="1565"/>
      <c r="AR209" s="1565"/>
      <c r="AS209" s="1565"/>
      <c r="AT209" s="1565"/>
      <c r="AU209" s="1566"/>
      <c r="AV209" s="1567"/>
      <c r="AW209" s="1568"/>
      <c r="AX209" s="1568"/>
      <c r="AY209" s="1569"/>
    </row>
    <row r="210" spans="2:51" s="243" customFormat="1" ht="24.75" customHeight="1">
      <c r="B210" s="1602"/>
      <c r="C210" s="1603"/>
      <c r="D210" s="1603"/>
      <c r="E210" s="1603"/>
      <c r="F210" s="1603"/>
      <c r="G210" s="1604"/>
      <c r="H210" s="1561"/>
      <c r="I210" s="1562"/>
      <c r="J210" s="1562"/>
      <c r="K210" s="1562"/>
      <c r="L210" s="1563"/>
      <c r="M210" s="1564"/>
      <c r="N210" s="1565"/>
      <c r="O210" s="1565"/>
      <c r="P210" s="1565"/>
      <c r="Q210" s="1565"/>
      <c r="R210" s="1565"/>
      <c r="S210" s="1565"/>
      <c r="T210" s="1565"/>
      <c r="U210" s="1565"/>
      <c r="V210" s="1565"/>
      <c r="W210" s="1565"/>
      <c r="X210" s="1565"/>
      <c r="Y210" s="1566"/>
      <c r="Z210" s="1567"/>
      <c r="AA210" s="1568"/>
      <c r="AB210" s="1568"/>
      <c r="AC210" s="1570"/>
      <c r="AD210" s="1561"/>
      <c r="AE210" s="1562"/>
      <c r="AF210" s="1562"/>
      <c r="AG210" s="1562"/>
      <c r="AH210" s="1563"/>
      <c r="AI210" s="1564"/>
      <c r="AJ210" s="1565"/>
      <c r="AK210" s="1565"/>
      <c r="AL210" s="1565"/>
      <c r="AM210" s="1565"/>
      <c r="AN210" s="1565"/>
      <c r="AO210" s="1565"/>
      <c r="AP210" s="1565"/>
      <c r="AQ210" s="1565"/>
      <c r="AR210" s="1565"/>
      <c r="AS210" s="1565"/>
      <c r="AT210" s="1565"/>
      <c r="AU210" s="1566"/>
      <c r="AV210" s="1567"/>
      <c r="AW210" s="1568"/>
      <c r="AX210" s="1568"/>
      <c r="AY210" s="1569"/>
    </row>
    <row r="211" spans="2:51" s="243" customFormat="1" ht="24.75" customHeight="1">
      <c r="B211" s="1602"/>
      <c r="C211" s="1603"/>
      <c r="D211" s="1603"/>
      <c r="E211" s="1603"/>
      <c r="F211" s="1603"/>
      <c r="G211" s="1604"/>
      <c r="H211" s="1561"/>
      <c r="I211" s="1562"/>
      <c r="J211" s="1562"/>
      <c r="K211" s="1562"/>
      <c r="L211" s="1563"/>
      <c r="M211" s="1564"/>
      <c r="N211" s="1565"/>
      <c r="O211" s="1565"/>
      <c r="P211" s="1565"/>
      <c r="Q211" s="1565"/>
      <c r="R211" s="1565"/>
      <c r="S211" s="1565"/>
      <c r="T211" s="1565"/>
      <c r="U211" s="1565"/>
      <c r="V211" s="1565"/>
      <c r="W211" s="1565"/>
      <c r="X211" s="1565"/>
      <c r="Y211" s="1566"/>
      <c r="Z211" s="1567"/>
      <c r="AA211" s="1568"/>
      <c r="AB211" s="1568"/>
      <c r="AC211" s="1570"/>
      <c r="AD211" s="1561"/>
      <c r="AE211" s="1562"/>
      <c r="AF211" s="1562"/>
      <c r="AG211" s="1562"/>
      <c r="AH211" s="1563"/>
      <c r="AI211" s="1564"/>
      <c r="AJ211" s="1565"/>
      <c r="AK211" s="1565"/>
      <c r="AL211" s="1565"/>
      <c r="AM211" s="1565"/>
      <c r="AN211" s="1565"/>
      <c r="AO211" s="1565"/>
      <c r="AP211" s="1565"/>
      <c r="AQ211" s="1565"/>
      <c r="AR211" s="1565"/>
      <c r="AS211" s="1565"/>
      <c r="AT211" s="1565"/>
      <c r="AU211" s="1566"/>
      <c r="AV211" s="1567"/>
      <c r="AW211" s="1568"/>
      <c r="AX211" s="1568"/>
      <c r="AY211" s="1569"/>
    </row>
    <row r="212" spans="2:51" s="243" customFormat="1" ht="24.75" customHeight="1">
      <c r="B212" s="1602"/>
      <c r="C212" s="1603"/>
      <c r="D212" s="1603"/>
      <c r="E212" s="1603"/>
      <c r="F212" s="1603"/>
      <c r="G212" s="1604"/>
      <c r="H212" s="1561"/>
      <c r="I212" s="1562"/>
      <c r="J212" s="1562"/>
      <c r="K212" s="1562"/>
      <c r="L212" s="1563"/>
      <c r="M212" s="1564"/>
      <c r="N212" s="1565"/>
      <c r="O212" s="1565"/>
      <c r="P212" s="1565"/>
      <c r="Q212" s="1565"/>
      <c r="R212" s="1565"/>
      <c r="S212" s="1565"/>
      <c r="T212" s="1565"/>
      <c r="U212" s="1565"/>
      <c r="V212" s="1565"/>
      <c r="W212" s="1565"/>
      <c r="X212" s="1565"/>
      <c r="Y212" s="1566"/>
      <c r="Z212" s="1567"/>
      <c r="AA212" s="1568"/>
      <c r="AB212" s="1568"/>
      <c r="AC212" s="1568"/>
      <c r="AD212" s="1561"/>
      <c r="AE212" s="1562"/>
      <c r="AF212" s="1562"/>
      <c r="AG212" s="1562"/>
      <c r="AH212" s="1563"/>
      <c r="AI212" s="1564"/>
      <c r="AJ212" s="1565"/>
      <c r="AK212" s="1565"/>
      <c r="AL212" s="1565"/>
      <c r="AM212" s="1565"/>
      <c r="AN212" s="1565"/>
      <c r="AO212" s="1565"/>
      <c r="AP212" s="1565"/>
      <c r="AQ212" s="1565"/>
      <c r="AR212" s="1565"/>
      <c r="AS212" s="1565"/>
      <c r="AT212" s="1565"/>
      <c r="AU212" s="1566"/>
      <c r="AV212" s="1567"/>
      <c r="AW212" s="1568"/>
      <c r="AX212" s="1568"/>
      <c r="AY212" s="1569"/>
    </row>
    <row r="213" spans="2:51" s="243" customFormat="1" ht="24.75" customHeight="1">
      <c r="B213" s="1602"/>
      <c r="C213" s="1603"/>
      <c r="D213" s="1603"/>
      <c r="E213" s="1603"/>
      <c r="F213" s="1603"/>
      <c r="G213" s="1604"/>
      <c r="H213" s="1561"/>
      <c r="I213" s="1562"/>
      <c r="J213" s="1562"/>
      <c r="K213" s="1562"/>
      <c r="L213" s="1563"/>
      <c r="M213" s="1564"/>
      <c r="N213" s="1565"/>
      <c r="O213" s="1565"/>
      <c r="P213" s="1565"/>
      <c r="Q213" s="1565"/>
      <c r="R213" s="1565"/>
      <c r="S213" s="1565"/>
      <c r="T213" s="1565"/>
      <c r="U213" s="1565"/>
      <c r="V213" s="1565"/>
      <c r="W213" s="1565"/>
      <c r="X213" s="1565"/>
      <c r="Y213" s="1566"/>
      <c r="Z213" s="1567"/>
      <c r="AA213" s="1568"/>
      <c r="AB213" s="1568"/>
      <c r="AC213" s="1568"/>
      <c r="AD213" s="1561"/>
      <c r="AE213" s="1562"/>
      <c r="AF213" s="1562"/>
      <c r="AG213" s="1562"/>
      <c r="AH213" s="1563"/>
      <c r="AI213" s="1564"/>
      <c r="AJ213" s="1565"/>
      <c r="AK213" s="1565"/>
      <c r="AL213" s="1565"/>
      <c r="AM213" s="1565"/>
      <c r="AN213" s="1565"/>
      <c r="AO213" s="1565"/>
      <c r="AP213" s="1565"/>
      <c r="AQ213" s="1565"/>
      <c r="AR213" s="1565"/>
      <c r="AS213" s="1565"/>
      <c r="AT213" s="1565"/>
      <c r="AU213" s="1566"/>
      <c r="AV213" s="1567"/>
      <c r="AW213" s="1568"/>
      <c r="AX213" s="1568"/>
      <c r="AY213" s="1569"/>
    </row>
    <row r="214" spans="2:51" s="243" customFormat="1" ht="24.75" customHeight="1">
      <c r="B214" s="1602"/>
      <c r="C214" s="1603"/>
      <c r="D214" s="1603"/>
      <c r="E214" s="1603"/>
      <c r="F214" s="1603"/>
      <c r="G214" s="1604"/>
      <c r="H214" s="1561"/>
      <c r="I214" s="1562"/>
      <c r="J214" s="1562"/>
      <c r="K214" s="1562"/>
      <c r="L214" s="1563"/>
      <c r="M214" s="1564"/>
      <c r="N214" s="1565"/>
      <c r="O214" s="1565"/>
      <c r="P214" s="1565"/>
      <c r="Q214" s="1565"/>
      <c r="R214" s="1565"/>
      <c r="S214" s="1565"/>
      <c r="T214" s="1565"/>
      <c r="U214" s="1565"/>
      <c r="V214" s="1565"/>
      <c r="W214" s="1565"/>
      <c r="X214" s="1565"/>
      <c r="Y214" s="1566"/>
      <c r="Z214" s="1567"/>
      <c r="AA214" s="1568"/>
      <c r="AB214" s="1568"/>
      <c r="AC214" s="1568"/>
      <c r="AD214" s="1561"/>
      <c r="AE214" s="1562"/>
      <c r="AF214" s="1562"/>
      <c r="AG214" s="1562"/>
      <c r="AH214" s="1563"/>
      <c r="AI214" s="1564"/>
      <c r="AJ214" s="1565"/>
      <c r="AK214" s="1565"/>
      <c r="AL214" s="1565"/>
      <c r="AM214" s="1565"/>
      <c r="AN214" s="1565"/>
      <c r="AO214" s="1565"/>
      <c r="AP214" s="1565"/>
      <c r="AQ214" s="1565"/>
      <c r="AR214" s="1565"/>
      <c r="AS214" s="1565"/>
      <c r="AT214" s="1565"/>
      <c r="AU214" s="1566"/>
      <c r="AV214" s="1567"/>
      <c r="AW214" s="1568"/>
      <c r="AX214" s="1568"/>
      <c r="AY214" s="1569"/>
    </row>
    <row r="215" spans="2:51" s="243" customFormat="1" ht="24.75" customHeight="1">
      <c r="B215" s="1602"/>
      <c r="C215" s="1603"/>
      <c r="D215" s="1603"/>
      <c r="E215" s="1603"/>
      <c r="F215" s="1603"/>
      <c r="G215" s="1604"/>
      <c r="H215" s="1552"/>
      <c r="I215" s="1553"/>
      <c r="J215" s="1553"/>
      <c r="K215" s="1553"/>
      <c r="L215" s="1554"/>
      <c r="M215" s="1555"/>
      <c r="N215" s="1556"/>
      <c r="O215" s="1556"/>
      <c r="P215" s="1556"/>
      <c r="Q215" s="1556"/>
      <c r="R215" s="1556"/>
      <c r="S215" s="1556"/>
      <c r="T215" s="1556"/>
      <c r="U215" s="1556"/>
      <c r="V215" s="1556"/>
      <c r="W215" s="1556"/>
      <c r="X215" s="1556"/>
      <c r="Y215" s="1557"/>
      <c r="Z215" s="1558"/>
      <c r="AA215" s="1559"/>
      <c r="AB215" s="1559"/>
      <c r="AC215" s="1559"/>
      <c r="AD215" s="1552"/>
      <c r="AE215" s="1553"/>
      <c r="AF215" s="1553"/>
      <c r="AG215" s="1553"/>
      <c r="AH215" s="1554"/>
      <c r="AI215" s="1555"/>
      <c r="AJ215" s="1556"/>
      <c r="AK215" s="1556"/>
      <c r="AL215" s="1556"/>
      <c r="AM215" s="1556"/>
      <c r="AN215" s="1556"/>
      <c r="AO215" s="1556"/>
      <c r="AP215" s="1556"/>
      <c r="AQ215" s="1556"/>
      <c r="AR215" s="1556"/>
      <c r="AS215" s="1556"/>
      <c r="AT215" s="1556"/>
      <c r="AU215" s="1557"/>
      <c r="AV215" s="1558"/>
      <c r="AW215" s="1559"/>
      <c r="AX215" s="1559"/>
      <c r="AY215" s="1560"/>
    </row>
    <row r="216" spans="2:51" s="243" customFormat="1" ht="24.75" customHeight="1">
      <c r="B216" s="1602"/>
      <c r="C216" s="1603"/>
      <c r="D216" s="1603"/>
      <c r="E216" s="1603"/>
      <c r="F216" s="1603"/>
      <c r="G216" s="1604"/>
      <c r="H216" s="1581" t="s">
        <v>35</v>
      </c>
      <c r="I216" s="1582"/>
      <c r="J216" s="1582"/>
      <c r="K216" s="1582"/>
      <c r="L216" s="1582"/>
      <c r="M216" s="1592"/>
      <c r="N216" s="1593"/>
      <c r="O216" s="1593"/>
      <c r="P216" s="1593"/>
      <c r="Q216" s="1593"/>
      <c r="R216" s="1593"/>
      <c r="S216" s="1593"/>
      <c r="T216" s="1593"/>
      <c r="U216" s="1593"/>
      <c r="V216" s="1593"/>
      <c r="W216" s="1593"/>
      <c r="X216" s="1593"/>
      <c r="Y216" s="1594"/>
      <c r="Z216" s="1595">
        <f>SUM(Z208:AC215)</f>
        <v>1.1000000000000001</v>
      </c>
      <c r="AA216" s="1596"/>
      <c r="AB216" s="1596"/>
      <c r="AC216" s="1597"/>
      <c r="AD216" s="1581" t="s">
        <v>35</v>
      </c>
      <c r="AE216" s="1582"/>
      <c r="AF216" s="1582"/>
      <c r="AG216" s="1582"/>
      <c r="AH216" s="1582"/>
      <c r="AI216" s="1592"/>
      <c r="AJ216" s="1593"/>
      <c r="AK216" s="1593"/>
      <c r="AL216" s="1593"/>
      <c r="AM216" s="1593"/>
      <c r="AN216" s="1593"/>
      <c r="AO216" s="1593"/>
      <c r="AP216" s="1593"/>
      <c r="AQ216" s="1593"/>
      <c r="AR216" s="1593"/>
      <c r="AS216" s="1593"/>
      <c r="AT216" s="1593"/>
      <c r="AU216" s="1594"/>
      <c r="AV216" s="1595">
        <f>SUM(AV208:AY215)</f>
        <v>0</v>
      </c>
      <c r="AW216" s="1596"/>
      <c r="AX216" s="1596"/>
      <c r="AY216" s="1598"/>
    </row>
    <row r="217" spans="2:51" s="243" customFormat="1" ht="25.15" customHeight="1">
      <c r="B217" s="1602"/>
      <c r="C217" s="1603"/>
      <c r="D217" s="1603"/>
      <c r="E217" s="1603"/>
      <c r="F217" s="1603"/>
      <c r="G217" s="1604"/>
      <c r="H217" s="1581" t="s">
        <v>1736</v>
      </c>
      <c r="I217" s="1582"/>
      <c r="J217" s="1582"/>
      <c r="K217" s="1582"/>
      <c r="L217" s="1582"/>
      <c r="M217" s="1582"/>
      <c r="N217" s="1582"/>
      <c r="O217" s="1582"/>
      <c r="P217" s="1582"/>
      <c r="Q217" s="1582"/>
      <c r="R217" s="1582"/>
      <c r="S217" s="1582"/>
      <c r="T217" s="1582"/>
      <c r="U217" s="1582"/>
      <c r="V217" s="1582"/>
      <c r="W217" s="1582"/>
      <c r="X217" s="1582"/>
      <c r="Y217" s="1582"/>
      <c r="Z217" s="1582"/>
      <c r="AA217" s="1582"/>
      <c r="AB217" s="1582"/>
      <c r="AC217" s="1583"/>
      <c r="AD217" s="1581" t="s">
        <v>1737</v>
      </c>
      <c r="AE217" s="1582"/>
      <c r="AF217" s="1582"/>
      <c r="AG217" s="1582"/>
      <c r="AH217" s="1582"/>
      <c r="AI217" s="1582"/>
      <c r="AJ217" s="1582"/>
      <c r="AK217" s="1582"/>
      <c r="AL217" s="1582"/>
      <c r="AM217" s="1582"/>
      <c r="AN217" s="1582"/>
      <c r="AO217" s="1582"/>
      <c r="AP217" s="1582"/>
      <c r="AQ217" s="1582"/>
      <c r="AR217" s="1582"/>
      <c r="AS217" s="1582"/>
      <c r="AT217" s="1582"/>
      <c r="AU217" s="1582"/>
      <c r="AV217" s="1582"/>
      <c r="AW217" s="1582"/>
      <c r="AX217" s="1582"/>
      <c r="AY217" s="1584"/>
    </row>
    <row r="218" spans="2:51" s="243" customFormat="1" ht="25.5" customHeight="1">
      <c r="B218" s="1602"/>
      <c r="C218" s="1603"/>
      <c r="D218" s="1603"/>
      <c r="E218" s="1603"/>
      <c r="F218" s="1603"/>
      <c r="G218" s="1604"/>
      <c r="H218" s="1585" t="s">
        <v>60</v>
      </c>
      <c r="I218" s="1586"/>
      <c r="J218" s="1586"/>
      <c r="K218" s="1586"/>
      <c r="L218" s="1586"/>
      <c r="M218" s="1587" t="s">
        <v>143</v>
      </c>
      <c r="N218" s="1582"/>
      <c r="O218" s="1582"/>
      <c r="P218" s="1582"/>
      <c r="Q218" s="1582"/>
      <c r="R218" s="1582"/>
      <c r="S218" s="1582"/>
      <c r="T218" s="1582"/>
      <c r="U218" s="1582"/>
      <c r="V218" s="1582"/>
      <c r="W218" s="1582"/>
      <c r="X218" s="1582"/>
      <c r="Y218" s="1583"/>
      <c r="Z218" s="1588" t="s">
        <v>144</v>
      </c>
      <c r="AA218" s="1589"/>
      <c r="AB218" s="1589"/>
      <c r="AC218" s="1590"/>
      <c r="AD218" s="1585" t="s">
        <v>60</v>
      </c>
      <c r="AE218" s="1586"/>
      <c r="AF218" s="1586"/>
      <c r="AG218" s="1586"/>
      <c r="AH218" s="1586"/>
      <c r="AI218" s="1587" t="s">
        <v>143</v>
      </c>
      <c r="AJ218" s="1582"/>
      <c r="AK218" s="1582"/>
      <c r="AL218" s="1582"/>
      <c r="AM218" s="1582"/>
      <c r="AN218" s="1582"/>
      <c r="AO218" s="1582"/>
      <c r="AP218" s="1582"/>
      <c r="AQ218" s="1582"/>
      <c r="AR218" s="1582"/>
      <c r="AS218" s="1582"/>
      <c r="AT218" s="1582"/>
      <c r="AU218" s="1583"/>
      <c r="AV218" s="1588" t="s">
        <v>144</v>
      </c>
      <c r="AW218" s="1589"/>
      <c r="AX218" s="1589"/>
      <c r="AY218" s="1591"/>
    </row>
    <row r="219" spans="2:51" s="243" customFormat="1" ht="24.75" customHeight="1">
      <c r="B219" s="1602"/>
      <c r="C219" s="1603"/>
      <c r="D219" s="1603"/>
      <c r="E219" s="1603"/>
      <c r="F219" s="1603"/>
      <c r="G219" s="1604"/>
      <c r="H219" s="1571"/>
      <c r="I219" s="1572"/>
      <c r="J219" s="1572"/>
      <c r="K219" s="1572"/>
      <c r="L219" s="1573"/>
      <c r="M219" s="1574"/>
      <c r="N219" s="1575"/>
      <c r="O219" s="1575"/>
      <c r="P219" s="1575"/>
      <c r="Q219" s="1575"/>
      <c r="R219" s="1575"/>
      <c r="S219" s="1575"/>
      <c r="T219" s="1575"/>
      <c r="U219" s="1575"/>
      <c r="V219" s="1575"/>
      <c r="W219" s="1575"/>
      <c r="X219" s="1575"/>
      <c r="Y219" s="1576"/>
      <c r="Z219" s="1798"/>
      <c r="AA219" s="1799"/>
      <c r="AB219" s="1799"/>
      <c r="AC219" s="1800"/>
      <c r="AD219" s="1571"/>
      <c r="AE219" s="1572"/>
      <c r="AF219" s="1572"/>
      <c r="AG219" s="1572"/>
      <c r="AH219" s="1573"/>
      <c r="AI219" s="1574"/>
      <c r="AJ219" s="1575"/>
      <c r="AK219" s="1575"/>
      <c r="AL219" s="1575"/>
      <c r="AM219" s="1575"/>
      <c r="AN219" s="1575"/>
      <c r="AO219" s="1575"/>
      <c r="AP219" s="1575"/>
      <c r="AQ219" s="1575"/>
      <c r="AR219" s="1575"/>
      <c r="AS219" s="1575"/>
      <c r="AT219" s="1575"/>
      <c r="AU219" s="1576"/>
      <c r="AV219" s="1798"/>
      <c r="AW219" s="1799"/>
      <c r="AX219" s="1799"/>
      <c r="AY219" s="1850"/>
    </row>
    <row r="220" spans="2:51" s="243" customFormat="1" ht="24.75" customHeight="1">
      <c r="B220" s="1602"/>
      <c r="C220" s="1603"/>
      <c r="D220" s="1603"/>
      <c r="E220" s="1603"/>
      <c r="F220" s="1603"/>
      <c r="G220" s="1604"/>
      <c r="H220" s="1561"/>
      <c r="I220" s="1562"/>
      <c r="J220" s="1562"/>
      <c r="K220" s="1562"/>
      <c r="L220" s="1563"/>
      <c r="M220" s="1564"/>
      <c r="N220" s="1565"/>
      <c r="O220" s="1565"/>
      <c r="P220" s="1565"/>
      <c r="Q220" s="1565"/>
      <c r="R220" s="1565"/>
      <c r="S220" s="1565"/>
      <c r="T220" s="1565"/>
      <c r="U220" s="1565"/>
      <c r="V220" s="1565"/>
      <c r="W220" s="1565"/>
      <c r="X220" s="1565"/>
      <c r="Y220" s="1566"/>
      <c r="Z220" s="1567"/>
      <c r="AA220" s="1568"/>
      <c r="AB220" s="1568"/>
      <c r="AC220" s="1570"/>
      <c r="AD220" s="1561"/>
      <c r="AE220" s="1562"/>
      <c r="AF220" s="1562"/>
      <c r="AG220" s="1562"/>
      <c r="AH220" s="1563"/>
      <c r="AI220" s="1564"/>
      <c r="AJ220" s="1565"/>
      <c r="AK220" s="1565"/>
      <c r="AL220" s="1565"/>
      <c r="AM220" s="1565"/>
      <c r="AN220" s="1565"/>
      <c r="AO220" s="1565"/>
      <c r="AP220" s="1565"/>
      <c r="AQ220" s="1565"/>
      <c r="AR220" s="1565"/>
      <c r="AS220" s="1565"/>
      <c r="AT220" s="1565"/>
      <c r="AU220" s="1566"/>
      <c r="AV220" s="1567"/>
      <c r="AW220" s="1568"/>
      <c r="AX220" s="1568"/>
      <c r="AY220" s="1569"/>
    </row>
    <row r="221" spans="2:51" s="243" customFormat="1" ht="24.75" customHeight="1">
      <c r="B221" s="1602"/>
      <c r="C221" s="1603"/>
      <c r="D221" s="1603"/>
      <c r="E221" s="1603"/>
      <c r="F221" s="1603"/>
      <c r="G221" s="1604"/>
      <c r="H221" s="1561"/>
      <c r="I221" s="1562"/>
      <c r="J221" s="1562"/>
      <c r="K221" s="1562"/>
      <c r="L221" s="1563"/>
      <c r="M221" s="1564"/>
      <c r="N221" s="1565"/>
      <c r="O221" s="1565"/>
      <c r="P221" s="1565"/>
      <c r="Q221" s="1565"/>
      <c r="R221" s="1565"/>
      <c r="S221" s="1565"/>
      <c r="T221" s="1565"/>
      <c r="U221" s="1565"/>
      <c r="V221" s="1565"/>
      <c r="W221" s="1565"/>
      <c r="X221" s="1565"/>
      <c r="Y221" s="1566"/>
      <c r="Z221" s="1567"/>
      <c r="AA221" s="1568"/>
      <c r="AB221" s="1568"/>
      <c r="AC221" s="1570"/>
      <c r="AD221" s="1561"/>
      <c r="AE221" s="1562"/>
      <c r="AF221" s="1562"/>
      <c r="AG221" s="1562"/>
      <c r="AH221" s="1563"/>
      <c r="AI221" s="1564"/>
      <c r="AJ221" s="1565"/>
      <c r="AK221" s="1565"/>
      <c r="AL221" s="1565"/>
      <c r="AM221" s="1565"/>
      <c r="AN221" s="1565"/>
      <c r="AO221" s="1565"/>
      <c r="AP221" s="1565"/>
      <c r="AQ221" s="1565"/>
      <c r="AR221" s="1565"/>
      <c r="AS221" s="1565"/>
      <c r="AT221" s="1565"/>
      <c r="AU221" s="1566"/>
      <c r="AV221" s="1567"/>
      <c r="AW221" s="1568"/>
      <c r="AX221" s="1568"/>
      <c r="AY221" s="1569"/>
    </row>
    <row r="222" spans="2:51" s="243" customFormat="1" ht="24.75" customHeight="1">
      <c r="B222" s="1602"/>
      <c r="C222" s="1603"/>
      <c r="D222" s="1603"/>
      <c r="E222" s="1603"/>
      <c r="F222" s="1603"/>
      <c r="G222" s="1604"/>
      <c r="H222" s="1561"/>
      <c r="I222" s="1562"/>
      <c r="J222" s="1562"/>
      <c r="K222" s="1562"/>
      <c r="L222" s="1563"/>
      <c r="M222" s="1564"/>
      <c r="N222" s="1565"/>
      <c r="O222" s="1565"/>
      <c r="P222" s="1565"/>
      <c r="Q222" s="1565"/>
      <c r="R222" s="1565"/>
      <c r="S222" s="1565"/>
      <c r="T222" s="1565"/>
      <c r="U222" s="1565"/>
      <c r="V222" s="1565"/>
      <c r="W222" s="1565"/>
      <c r="X222" s="1565"/>
      <c r="Y222" s="1566"/>
      <c r="Z222" s="1567"/>
      <c r="AA222" s="1568"/>
      <c r="AB222" s="1568"/>
      <c r="AC222" s="1570"/>
      <c r="AD222" s="1561"/>
      <c r="AE222" s="1562"/>
      <c r="AF222" s="1562"/>
      <c r="AG222" s="1562"/>
      <c r="AH222" s="1563"/>
      <c r="AI222" s="1564"/>
      <c r="AJ222" s="1565"/>
      <c r="AK222" s="1565"/>
      <c r="AL222" s="1565"/>
      <c r="AM222" s="1565"/>
      <c r="AN222" s="1565"/>
      <c r="AO222" s="1565"/>
      <c r="AP222" s="1565"/>
      <c r="AQ222" s="1565"/>
      <c r="AR222" s="1565"/>
      <c r="AS222" s="1565"/>
      <c r="AT222" s="1565"/>
      <c r="AU222" s="1566"/>
      <c r="AV222" s="1567"/>
      <c r="AW222" s="1568"/>
      <c r="AX222" s="1568"/>
      <c r="AY222" s="1569"/>
    </row>
    <row r="223" spans="2:51" s="243" customFormat="1" ht="24.75" customHeight="1">
      <c r="B223" s="1602"/>
      <c r="C223" s="1603"/>
      <c r="D223" s="1603"/>
      <c r="E223" s="1603"/>
      <c r="F223" s="1603"/>
      <c r="G223" s="1604"/>
      <c r="H223" s="1561"/>
      <c r="I223" s="1562"/>
      <c r="J223" s="1562"/>
      <c r="K223" s="1562"/>
      <c r="L223" s="1563"/>
      <c r="M223" s="1564"/>
      <c r="N223" s="1565"/>
      <c r="O223" s="1565"/>
      <c r="P223" s="1565"/>
      <c r="Q223" s="1565"/>
      <c r="R223" s="1565"/>
      <c r="S223" s="1565"/>
      <c r="T223" s="1565"/>
      <c r="U223" s="1565"/>
      <c r="V223" s="1565"/>
      <c r="W223" s="1565"/>
      <c r="X223" s="1565"/>
      <c r="Y223" s="1566"/>
      <c r="Z223" s="1567"/>
      <c r="AA223" s="1568"/>
      <c r="AB223" s="1568"/>
      <c r="AC223" s="1568"/>
      <c r="AD223" s="1561"/>
      <c r="AE223" s="1562"/>
      <c r="AF223" s="1562"/>
      <c r="AG223" s="1562"/>
      <c r="AH223" s="1563"/>
      <c r="AI223" s="1564"/>
      <c r="AJ223" s="1565"/>
      <c r="AK223" s="1565"/>
      <c r="AL223" s="1565"/>
      <c r="AM223" s="1565"/>
      <c r="AN223" s="1565"/>
      <c r="AO223" s="1565"/>
      <c r="AP223" s="1565"/>
      <c r="AQ223" s="1565"/>
      <c r="AR223" s="1565"/>
      <c r="AS223" s="1565"/>
      <c r="AT223" s="1565"/>
      <c r="AU223" s="1566"/>
      <c r="AV223" s="1567"/>
      <c r="AW223" s="1568"/>
      <c r="AX223" s="1568"/>
      <c r="AY223" s="1569"/>
    </row>
    <row r="224" spans="2:51" s="243" customFormat="1" ht="24.75" customHeight="1">
      <c r="B224" s="1602"/>
      <c r="C224" s="1603"/>
      <c r="D224" s="1603"/>
      <c r="E224" s="1603"/>
      <c r="F224" s="1603"/>
      <c r="G224" s="1604"/>
      <c r="H224" s="1561"/>
      <c r="I224" s="1562"/>
      <c r="J224" s="1562"/>
      <c r="K224" s="1562"/>
      <c r="L224" s="1563"/>
      <c r="M224" s="1564"/>
      <c r="N224" s="1565"/>
      <c r="O224" s="1565"/>
      <c r="P224" s="1565"/>
      <c r="Q224" s="1565"/>
      <c r="R224" s="1565"/>
      <c r="S224" s="1565"/>
      <c r="T224" s="1565"/>
      <c r="U224" s="1565"/>
      <c r="V224" s="1565"/>
      <c r="W224" s="1565"/>
      <c r="X224" s="1565"/>
      <c r="Y224" s="1566"/>
      <c r="Z224" s="1567"/>
      <c r="AA224" s="1568"/>
      <c r="AB224" s="1568"/>
      <c r="AC224" s="1568"/>
      <c r="AD224" s="1561"/>
      <c r="AE224" s="1562"/>
      <c r="AF224" s="1562"/>
      <c r="AG224" s="1562"/>
      <c r="AH224" s="1563"/>
      <c r="AI224" s="1564"/>
      <c r="AJ224" s="1565"/>
      <c r="AK224" s="1565"/>
      <c r="AL224" s="1565"/>
      <c r="AM224" s="1565"/>
      <c r="AN224" s="1565"/>
      <c r="AO224" s="1565"/>
      <c r="AP224" s="1565"/>
      <c r="AQ224" s="1565"/>
      <c r="AR224" s="1565"/>
      <c r="AS224" s="1565"/>
      <c r="AT224" s="1565"/>
      <c r="AU224" s="1566"/>
      <c r="AV224" s="1567"/>
      <c r="AW224" s="1568"/>
      <c r="AX224" s="1568"/>
      <c r="AY224" s="1569"/>
    </row>
    <row r="225" spans="2:51" s="243" customFormat="1" ht="24.75" customHeight="1">
      <c r="B225" s="1602"/>
      <c r="C225" s="1603"/>
      <c r="D225" s="1603"/>
      <c r="E225" s="1603"/>
      <c r="F225" s="1603"/>
      <c r="G225" s="1604"/>
      <c r="H225" s="1561"/>
      <c r="I225" s="1562"/>
      <c r="J225" s="1562"/>
      <c r="K225" s="1562"/>
      <c r="L225" s="1563"/>
      <c r="M225" s="1564"/>
      <c r="N225" s="1565"/>
      <c r="O225" s="1565"/>
      <c r="P225" s="1565"/>
      <c r="Q225" s="1565"/>
      <c r="R225" s="1565"/>
      <c r="S225" s="1565"/>
      <c r="T225" s="1565"/>
      <c r="U225" s="1565"/>
      <c r="V225" s="1565"/>
      <c r="W225" s="1565"/>
      <c r="X225" s="1565"/>
      <c r="Y225" s="1566"/>
      <c r="Z225" s="1567"/>
      <c r="AA225" s="1568"/>
      <c r="AB225" s="1568"/>
      <c r="AC225" s="1568"/>
      <c r="AD225" s="1561"/>
      <c r="AE225" s="1562"/>
      <c r="AF225" s="1562"/>
      <c r="AG225" s="1562"/>
      <c r="AH225" s="1563"/>
      <c r="AI225" s="1564"/>
      <c r="AJ225" s="1565"/>
      <c r="AK225" s="1565"/>
      <c r="AL225" s="1565"/>
      <c r="AM225" s="1565"/>
      <c r="AN225" s="1565"/>
      <c r="AO225" s="1565"/>
      <c r="AP225" s="1565"/>
      <c r="AQ225" s="1565"/>
      <c r="AR225" s="1565"/>
      <c r="AS225" s="1565"/>
      <c r="AT225" s="1565"/>
      <c r="AU225" s="1566"/>
      <c r="AV225" s="1567"/>
      <c r="AW225" s="1568"/>
      <c r="AX225" s="1568"/>
      <c r="AY225" s="1569"/>
    </row>
    <row r="226" spans="2:51" s="243" customFormat="1" ht="24.75" customHeight="1">
      <c r="B226" s="1602"/>
      <c r="C226" s="1603"/>
      <c r="D226" s="1603"/>
      <c r="E226" s="1603"/>
      <c r="F226" s="1603"/>
      <c r="G226" s="1604"/>
      <c r="H226" s="1552"/>
      <c r="I226" s="1553"/>
      <c r="J226" s="1553"/>
      <c r="K226" s="1553"/>
      <c r="L226" s="1554"/>
      <c r="M226" s="1555"/>
      <c r="N226" s="1556"/>
      <c r="O226" s="1556"/>
      <c r="P226" s="1556"/>
      <c r="Q226" s="1556"/>
      <c r="R226" s="1556"/>
      <c r="S226" s="1556"/>
      <c r="T226" s="1556"/>
      <c r="U226" s="1556"/>
      <c r="V226" s="1556"/>
      <c r="W226" s="1556"/>
      <c r="X226" s="1556"/>
      <c r="Y226" s="1557"/>
      <c r="Z226" s="1558"/>
      <c r="AA226" s="1559"/>
      <c r="AB226" s="1559"/>
      <c r="AC226" s="1559"/>
      <c r="AD226" s="1552"/>
      <c r="AE226" s="1553"/>
      <c r="AF226" s="1553"/>
      <c r="AG226" s="1553"/>
      <c r="AH226" s="1554"/>
      <c r="AI226" s="1555"/>
      <c r="AJ226" s="1556"/>
      <c r="AK226" s="1556"/>
      <c r="AL226" s="1556"/>
      <c r="AM226" s="1556"/>
      <c r="AN226" s="1556"/>
      <c r="AO226" s="1556"/>
      <c r="AP226" s="1556"/>
      <c r="AQ226" s="1556"/>
      <c r="AR226" s="1556"/>
      <c r="AS226" s="1556"/>
      <c r="AT226" s="1556"/>
      <c r="AU226" s="1557"/>
      <c r="AV226" s="1558"/>
      <c r="AW226" s="1559"/>
      <c r="AX226" s="1559"/>
      <c r="AY226" s="1560"/>
    </row>
    <row r="227" spans="2:51" s="243" customFormat="1" ht="24.75" customHeight="1">
      <c r="B227" s="1602"/>
      <c r="C227" s="1603"/>
      <c r="D227" s="1603"/>
      <c r="E227" s="1603"/>
      <c r="F227" s="1603"/>
      <c r="G227" s="1604"/>
      <c r="H227" s="1581" t="s">
        <v>35</v>
      </c>
      <c r="I227" s="1582"/>
      <c r="J227" s="1582"/>
      <c r="K227" s="1582"/>
      <c r="L227" s="1582"/>
      <c r="M227" s="1592"/>
      <c r="N227" s="1593"/>
      <c r="O227" s="1593"/>
      <c r="P227" s="1593"/>
      <c r="Q227" s="1593"/>
      <c r="R227" s="1593"/>
      <c r="S227" s="1593"/>
      <c r="T227" s="1593"/>
      <c r="U227" s="1593"/>
      <c r="V227" s="1593"/>
      <c r="W227" s="1593"/>
      <c r="X227" s="1593"/>
      <c r="Y227" s="1594"/>
      <c r="Z227" s="1595">
        <f>SUM(Z219:AC226)</f>
        <v>0</v>
      </c>
      <c r="AA227" s="1596"/>
      <c r="AB227" s="1596"/>
      <c r="AC227" s="1597"/>
      <c r="AD227" s="1581" t="s">
        <v>35</v>
      </c>
      <c r="AE227" s="1582"/>
      <c r="AF227" s="1582"/>
      <c r="AG227" s="1582"/>
      <c r="AH227" s="1582"/>
      <c r="AI227" s="1592"/>
      <c r="AJ227" s="1593"/>
      <c r="AK227" s="1593"/>
      <c r="AL227" s="1593"/>
      <c r="AM227" s="1593"/>
      <c r="AN227" s="1593"/>
      <c r="AO227" s="1593"/>
      <c r="AP227" s="1593"/>
      <c r="AQ227" s="1593"/>
      <c r="AR227" s="1593"/>
      <c r="AS227" s="1593"/>
      <c r="AT227" s="1593"/>
      <c r="AU227" s="1594"/>
      <c r="AV227" s="1595">
        <f>SUM(AV219:AY226)</f>
        <v>0</v>
      </c>
      <c r="AW227" s="1596"/>
      <c r="AX227" s="1596"/>
      <c r="AY227" s="1598"/>
    </row>
    <row r="228" spans="2:51" s="243" customFormat="1" ht="24.75" customHeight="1">
      <c r="B228" s="1602"/>
      <c r="C228" s="1603"/>
      <c r="D228" s="1603"/>
      <c r="E228" s="1603"/>
      <c r="F228" s="1603"/>
      <c r="G228" s="1604"/>
      <c r="H228" s="1581" t="s">
        <v>1738</v>
      </c>
      <c r="I228" s="1582"/>
      <c r="J228" s="1582"/>
      <c r="K228" s="1582"/>
      <c r="L228" s="1582"/>
      <c r="M228" s="1582"/>
      <c r="N228" s="1582"/>
      <c r="O228" s="1582"/>
      <c r="P228" s="1582"/>
      <c r="Q228" s="1582"/>
      <c r="R228" s="1582"/>
      <c r="S228" s="1582"/>
      <c r="T228" s="1582"/>
      <c r="U228" s="1582"/>
      <c r="V228" s="1582"/>
      <c r="W228" s="1582"/>
      <c r="X228" s="1582"/>
      <c r="Y228" s="1582"/>
      <c r="Z228" s="1582"/>
      <c r="AA228" s="1582"/>
      <c r="AB228" s="1582"/>
      <c r="AC228" s="1583"/>
      <c r="AD228" s="1581" t="s">
        <v>1739</v>
      </c>
      <c r="AE228" s="1582"/>
      <c r="AF228" s="1582"/>
      <c r="AG228" s="1582"/>
      <c r="AH228" s="1582"/>
      <c r="AI228" s="1582"/>
      <c r="AJ228" s="1582"/>
      <c r="AK228" s="1582"/>
      <c r="AL228" s="1582"/>
      <c r="AM228" s="1582"/>
      <c r="AN228" s="1582"/>
      <c r="AO228" s="1582"/>
      <c r="AP228" s="1582"/>
      <c r="AQ228" s="1582"/>
      <c r="AR228" s="1582"/>
      <c r="AS228" s="1582"/>
      <c r="AT228" s="1582"/>
      <c r="AU228" s="1582"/>
      <c r="AV228" s="1582"/>
      <c r="AW228" s="1582"/>
      <c r="AX228" s="1582"/>
      <c r="AY228" s="1584"/>
    </row>
    <row r="229" spans="2:51" s="243" customFormat="1" ht="24.75" customHeight="1">
      <c r="B229" s="1602"/>
      <c r="C229" s="1603"/>
      <c r="D229" s="1603"/>
      <c r="E229" s="1603"/>
      <c r="F229" s="1603"/>
      <c r="G229" s="1604"/>
      <c r="H229" s="1585" t="s">
        <v>60</v>
      </c>
      <c r="I229" s="1586"/>
      <c r="J229" s="1586"/>
      <c r="K229" s="1586"/>
      <c r="L229" s="1586"/>
      <c r="M229" s="1587" t="s">
        <v>143</v>
      </c>
      <c r="N229" s="1582"/>
      <c r="O229" s="1582"/>
      <c r="P229" s="1582"/>
      <c r="Q229" s="1582"/>
      <c r="R229" s="1582"/>
      <c r="S229" s="1582"/>
      <c r="T229" s="1582"/>
      <c r="U229" s="1582"/>
      <c r="V229" s="1582"/>
      <c r="W229" s="1582"/>
      <c r="X229" s="1582"/>
      <c r="Y229" s="1583"/>
      <c r="Z229" s="1588" t="s">
        <v>144</v>
      </c>
      <c r="AA229" s="1589"/>
      <c r="AB229" s="1589"/>
      <c r="AC229" s="1590"/>
      <c r="AD229" s="1585" t="s">
        <v>60</v>
      </c>
      <c r="AE229" s="1586"/>
      <c r="AF229" s="1586"/>
      <c r="AG229" s="1586"/>
      <c r="AH229" s="1586"/>
      <c r="AI229" s="1587" t="s">
        <v>143</v>
      </c>
      <c r="AJ229" s="1582"/>
      <c r="AK229" s="1582"/>
      <c r="AL229" s="1582"/>
      <c r="AM229" s="1582"/>
      <c r="AN229" s="1582"/>
      <c r="AO229" s="1582"/>
      <c r="AP229" s="1582"/>
      <c r="AQ229" s="1582"/>
      <c r="AR229" s="1582"/>
      <c r="AS229" s="1582"/>
      <c r="AT229" s="1582"/>
      <c r="AU229" s="1583"/>
      <c r="AV229" s="1588" t="s">
        <v>144</v>
      </c>
      <c r="AW229" s="1589"/>
      <c r="AX229" s="1589"/>
      <c r="AY229" s="1591"/>
    </row>
    <row r="230" spans="2:51" s="243" customFormat="1" ht="24.75" customHeight="1">
      <c r="B230" s="1602"/>
      <c r="C230" s="1603"/>
      <c r="D230" s="1603"/>
      <c r="E230" s="1603"/>
      <c r="F230" s="1603"/>
      <c r="G230" s="1604"/>
      <c r="H230" s="1571"/>
      <c r="I230" s="1572"/>
      <c r="J230" s="1572"/>
      <c r="K230" s="1572"/>
      <c r="L230" s="1573"/>
      <c r="M230" s="1574"/>
      <c r="N230" s="1575"/>
      <c r="O230" s="1575"/>
      <c r="P230" s="1575"/>
      <c r="Q230" s="1575"/>
      <c r="R230" s="1575"/>
      <c r="S230" s="1575"/>
      <c r="T230" s="1575"/>
      <c r="U230" s="1575"/>
      <c r="V230" s="1575"/>
      <c r="W230" s="1575"/>
      <c r="X230" s="1575"/>
      <c r="Y230" s="1576"/>
      <c r="Z230" s="1858"/>
      <c r="AA230" s="1799"/>
      <c r="AB230" s="1799"/>
      <c r="AC230" s="1800"/>
      <c r="AD230" s="1571"/>
      <c r="AE230" s="1572"/>
      <c r="AF230" s="1572"/>
      <c r="AG230" s="1572"/>
      <c r="AH230" s="1573"/>
      <c r="AI230" s="1574"/>
      <c r="AJ230" s="1575"/>
      <c r="AK230" s="1575"/>
      <c r="AL230" s="1575"/>
      <c r="AM230" s="1575"/>
      <c r="AN230" s="1575"/>
      <c r="AO230" s="1575"/>
      <c r="AP230" s="1575"/>
      <c r="AQ230" s="1575"/>
      <c r="AR230" s="1575"/>
      <c r="AS230" s="1575"/>
      <c r="AT230" s="1575"/>
      <c r="AU230" s="1576"/>
      <c r="AV230" s="1798"/>
      <c r="AW230" s="1799"/>
      <c r="AX230" s="1799"/>
      <c r="AY230" s="1850"/>
    </row>
    <row r="231" spans="2:51" s="243" customFormat="1" ht="24.75" customHeight="1">
      <c r="B231" s="1602"/>
      <c r="C231" s="1603"/>
      <c r="D231" s="1603"/>
      <c r="E231" s="1603"/>
      <c r="F231" s="1603"/>
      <c r="G231" s="1604"/>
      <c r="H231" s="1854"/>
      <c r="I231" s="1855"/>
      <c r="J231" s="1855"/>
      <c r="K231" s="1855"/>
      <c r="L231" s="1856"/>
      <c r="M231" s="1564"/>
      <c r="N231" s="1565"/>
      <c r="O231" s="1565"/>
      <c r="P231" s="1565"/>
      <c r="Q231" s="1565"/>
      <c r="R231" s="1565"/>
      <c r="S231" s="1565"/>
      <c r="T231" s="1565"/>
      <c r="U231" s="1565"/>
      <c r="V231" s="1565"/>
      <c r="W231" s="1565"/>
      <c r="X231" s="1565"/>
      <c r="Y231" s="1566"/>
      <c r="Z231" s="1857"/>
      <c r="AA231" s="1568"/>
      <c r="AB231" s="1568"/>
      <c r="AC231" s="1570"/>
      <c r="AD231" s="1561"/>
      <c r="AE231" s="1562"/>
      <c r="AF231" s="1562"/>
      <c r="AG231" s="1562"/>
      <c r="AH231" s="1563"/>
      <c r="AI231" s="1564"/>
      <c r="AJ231" s="1565"/>
      <c r="AK231" s="1565"/>
      <c r="AL231" s="1565"/>
      <c r="AM231" s="1565"/>
      <c r="AN231" s="1565"/>
      <c r="AO231" s="1565"/>
      <c r="AP231" s="1565"/>
      <c r="AQ231" s="1565"/>
      <c r="AR231" s="1565"/>
      <c r="AS231" s="1565"/>
      <c r="AT231" s="1565"/>
      <c r="AU231" s="1566"/>
      <c r="AV231" s="1567"/>
      <c r="AW231" s="1568"/>
      <c r="AX231" s="1568"/>
      <c r="AY231" s="1569"/>
    </row>
    <row r="232" spans="2:51" s="243" customFormat="1" ht="24.75" customHeight="1">
      <c r="B232" s="1602"/>
      <c r="C232" s="1603"/>
      <c r="D232" s="1603"/>
      <c r="E232" s="1603"/>
      <c r="F232" s="1603"/>
      <c r="G232" s="1604"/>
      <c r="H232" s="1561"/>
      <c r="I232" s="1562"/>
      <c r="J232" s="1562"/>
      <c r="K232" s="1562"/>
      <c r="L232" s="1563"/>
      <c r="M232" s="1564"/>
      <c r="N232" s="1565"/>
      <c r="O232" s="1565"/>
      <c r="P232" s="1565"/>
      <c r="Q232" s="1565"/>
      <c r="R232" s="1565"/>
      <c r="S232" s="1565"/>
      <c r="T232" s="1565"/>
      <c r="U232" s="1565"/>
      <c r="V232" s="1565"/>
      <c r="W232" s="1565"/>
      <c r="X232" s="1565"/>
      <c r="Y232" s="1566"/>
      <c r="Z232" s="1567"/>
      <c r="AA232" s="1568"/>
      <c r="AB232" s="1568"/>
      <c r="AC232" s="1570"/>
      <c r="AD232" s="1561"/>
      <c r="AE232" s="1562"/>
      <c r="AF232" s="1562"/>
      <c r="AG232" s="1562"/>
      <c r="AH232" s="1563"/>
      <c r="AI232" s="1564"/>
      <c r="AJ232" s="1565"/>
      <c r="AK232" s="1565"/>
      <c r="AL232" s="1565"/>
      <c r="AM232" s="1565"/>
      <c r="AN232" s="1565"/>
      <c r="AO232" s="1565"/>
      <c r="AP232" s="1565"/>
      <c r="AQ232" s="1565"/>
      <c r="AR232" s="1565"/>
      <c r="AS232" s="1565"/>
      <c r="AT232" s="1565"/>
      <c r="AU232" s="1566"/>
      <c r="AV232" s="1567"/>
      <c r="AW232" s="1568"/>
      <c r="AX232" s="1568"/>
      <c r="AY232" s="1569"/>
    </row>
    <row r="233" spans="2:51" s="243" customFormat="1" ht="24.75" customHeight="1">
      <c r="B233" s="1602"/>
      <c r="C233" s="1603"/>
      <c r="D233" s="1603"/>
      <c r="E233" s="1603"/>
      <c r="F233" s="1603"/>
      <c r="G233" s="1604"/>
      <c r="H233" s="1561"/>
      <c r="I233" s="1562"/>
      <c r="J233" s="1562"/>
      <c r="K233" s="1562"/>
      <c r="L233" s="1563"/>
      <c r="M233" s="1564"/>
      <c r="N233" s="1565"/>
      <c r="O233" s="1565"/>
      <c r="P233" s="1565"/>
      <c r="Q233" s="1565"/>
      <c r="R233" s="1565"/>
      <c r="S233" s="1565"/>
      <c r="T233" s="1565"/>
      <c r="U233" s="1565"/>
      <c r="V233" s="1565"/>
      <c r="W233" s="1565"/>
      <c r="X233" s="1565"/>
      <c r="Y233" s="1566"/>
      <c r="Z233" s="1567"/>
      <c r="AA233" s="1568"/>
      <c r="AB233" s="1568"/>
      <c r="AC233" s="1570"/>
      <c r="AD233" s="1561"/>
      <c r="AE233" s="1562"/>
      <c r="AF233" s="1562"/>
      <c r="AG233" s="1562"/>
      <c r="AH233" s="1563"/>
      <c r="AI233" s="1564"/>
      <c r="AJ233" s="1565"/>
      <c r="AK233" s="1565"/>
      <c r="AL233" s="1565"/>
      <c r="AM233" s="1565"/>
      <c r="AN233" s="1565"/>
      <c r="AO233" s="1565"/>
      <c r="AP233" s="1565"/>
      <c r="AQ233" s="1565"/>
      <c r="AR233" s="1565"/>
      <c r="AS233" s="1565"/>
      <c r="AT233" s="1565"/>
      <c r="AU233" s="1566"/>
      <c r="AV233" s="1567"/>
      <c r="AW233" s="1568"/>
      <c r="AX233" s="1568"/>
      <c r="AY233" s="1569"/>
    </row>
    <row r="234" spans="2:51" s="243" customFormat="1" ht="24.75" customHeight="1">
      <c r="B234" s="1602"/>
      <c r="C234" s="1603"/>
      <c r="D234" s="1603"/>
      <c r="E234" s="1603"/>
      <c r="F234" s="1603"/>
      <c r="G234" s="1604"/>
      <c r="H234" s="1851"/>
      <c r="I234" s="1852"/>
      <c r="J234" s="1852"/>
      <c r="K234" s="1852"/>
      <c r="L234" s="1853"/>
      <c r="M234" s="1564"/>
      <c r="N234" s="1565"/>
      <c r="O234" s="1565"/>
      <c r="P234" s="1565"/>
      <c r="Q234" s="1565"/>
      <c r="R234" s="1565"/>
      <c r="S234" s="1565"/>
      <c r="T234" s="1565"/>
      <c r="U234" s="1565"/>
      <c r="V234" s="1565"/>
      <c r="W234" s="1565"/>
      <c r="X234" s="1565"/>
      <c r="Y234" s="1566"/>
      <c r="Z234" s="1567"/>
      <c r="AA234" s="1568"/>
      <c r="AB234" s="1568"/>
      <c r="AC234" s="1568"/>
      <c r="AD234" s="1561"/>
      <c r="AE234" s="1562"/>
      <c r="AF234" s="1562"/>
      <c r="AG234" s="1562"/>
      <c r="AH234" s="1563"/>
      <c r="AI234" s="1564"/>
      <c r="AJ234" s="1565"/>
      <c r="AK234" s="1565"/>
      <c r="AL234" s="1565"/>
      <c r="AM234" s="1565"/>
      <c r="AN234" s="1565"/>
      <c r="AO234" s="1565"/>
      <c r="AP234" s="1565"/>
      <c r="AQ234" s="1565"/>
      <c r="AR234" s="1565"/>
      <c r="AS234" s="1565"/>
      <c r="AT234" s="1565"/>
      <c r="AU234" s="1566"/>
      <c r="AV234" s="1567"/>
      <c r="AW234" s="1568"/>
      <c r="AX234" s="1568"/>
      <c r="AY234" s="1569"/>
    </row>
    <row r="235" spans="2:51" s="243" customFormat="1" ht="24.75" customHeight="1">
      <c r="B235" s="1602"/>
      <c r="C235" s="1603"/>
      <c r="D235" s="1603"/>
      <c r="E235" s="1603"/>
      <c r="F235" s="1603"/>
      <c r="G235" s="1604"/>
      <c r="H235" s="1561"/>
      <c r="I235" s="1562"/>
      <c r="J235" s="1562"/>
      <c r="K235" s="1562"/>
      <c r="L235" s="1563"/>
      <c r="M235" s="1564"/>
      <c r="N235" s="1565"/>
      <c r="O235" s="1565"/>
      <c r="P235" s="1565"/>
      <c r="Q235" s="1565"/>
      <c r="R235" s="1565"/>
      <c r="S235" s="1565"/>
      <c r="T235" s="1565"/>
      <c r="U235" s="1565"/>
      <c r="V235" s="1565"/>
      <c r="W235" s="1565"/>
      <c r="X235" s="1565"/>
      <c r="Y235" s="1566"/>
      <c r="Z235" s="1567"/>
      <c r="AA235" s="1568"/>
      <c r="AB235" s="1568"/>
      <c r="AC235" s="1568"/>
      <c r="AD235" s="1561"/>
      <c r="AE235" s="1562"/>
      <c r="AF235" s="1562"/>
      <c r="AG235" s="1562"/>
      <c r="AH235" s="1563"/>
      <c r="AI235" s="1564"/>
      <c r="AJ235" s="1565"/>
      <c r="AK235" s="1565"/>
      <c r="AL235" s="1565"/>
      <c r="AM235" s="1565"/>
      <c r="AN235" s="1565"/>
      <c r="AO235" s="1565"/>
      <c r="AP235" s="1565"/>
      <c r="AQ235" s="1565"/>
      <c r="AR235" s="1565"/>
      <c r="AS235" s="1565"/>
      <c r="AT235" s="1565"/>
      <c r="AU235" s="1566"/>
      <c r="AV235" s="1567"/>
      <c r="AW235" s="1568"/>
      <c r="AX235" s="1568"/>
      <c r="AY235" s="1569"/>
    </row>
    <row r="236" spans="2:51" s="243" customFormat="1" ht="24.75" customHeight="1">
      <c r="B236" s="1602"/>
      <c r="C236" s="1603"/>
      <c r="D236" s="1603"/>
      <c r="E236" s="1603"/>
      <c r="F236" s="1603"/>
      <c r="G236" s="1604"/>
      <c r="H236" s="1561"/>
      <c r="I236" s="1562"/>
      <c r="J236" s="1562"/>
      <c r="K236" s="1562"/>
      <c r="L236" s="1563"/>
      <c r="M236" s="1564"/>
      <c r="N236" s="1565"/>
      <c r="O236" s="1565"/>
      <c r="P236" s="1565"/>
      <c r="Q236" s="1565"/>
      <c r="R236" s="1565"/>
      <c r="S236" s="1565"/>
      <c r="T236" s="1565"/>
      <c r="U236" s="1565"/>
      <c r="V236" s="1565"/>
      <c r="W236" s="1565"/>
      <c r="X236" s="1565"/>
      <c r="Y236" s="1566"/>
      <c r="Z236" s="1567"/>
      <c r="AA236" s="1568"/>
      <c r="AB236" s="1568"/>
      <c r="AC236" s="1568"/>
      <c r="AD236" s="1561"/>
      <c r="AE236" s="1562"/>
      <c r="AF236" s="1562"/>
      <c r="AG236" s="1562"/>
      <c r="AH236" s="1563"/>
      <c r="AI236" s="1564"/>
      <c r="AJ236" s="1565"/>
      <c r="AK236" s="1565"/>
      <c r="AL236" s="1565"/>
      <c r="AM236" s="1565"/>
      <c r="AN236" s="1565"/>
      <c r="AO236" s="1565"/>
      <c r="AP236" s="1565"/>
      <c r="AQ236" s="1565"/>
      <c r="AR236" s="1565"/>
      <c r="AS236" s="1565"/>
      <c r="AT236" s="1565"/>
      <c r="AU236" s="1566"/>
      <c r="AV236" s="1567"/>
      <c r="AW236" s="1568"/>
      <c r="AX236" s="1568"/>
      <c r="AY236" s="1569"/>
    </row>
    <row r="237" spans="2:51" s="243" customFormat="1" ht="24.75" customHeight="1">
      <c r="B237" s="1602"/>
      <c r="C237" s="1603"/>
      <c r="D237" s="1603"/>
      <c r="E237" s="1603"/>
      <c r="F237" s="1603"/>
      <c r="G237" s="1604"/>
      <c r="H237" s="1552"/>
      <c r="I237" s="1553"/>
      <c r="J237" s="1553"/>
      <c r="K237" s="1553"/>
      <c r="L237" s="1554"/>
      <c r="M237" s="1555"/>
      <c r="N237" s="1556"/>
      <c r="O237" s="1556"/>
      <c r="P237" s="1556"/>
      <c r="Q237" s="1556"/>
      <c r="R237" s="1556"/>
      <c r="S237" s="1556"/>
      <c r="T237" s="1556"/>
      <c r="U237" s="1556"/>
      <c r="V237" s="1556"/>
      <c r="W237" s="1556"/>
      <c r="X237" s="1556"/>
      <c r="Y237" s="1557"/>
      <c r="Z237" s="1558"/>
      <c r="AA237" s="1559"/>
      <c r="AB237" s="1559"/>
      <c r="AC237" s="1559"/>
      <c r="AD237" s="1552"/>
      <c r="AE237" s="1553"/>
      <c r="AF237" s="1553"/>
      <c r="AG237" s="1553"/>
      <c r="AH237" s="1554"/>
      <c r="AI237" s="1555"/>
      <c r="AJ237" s="1556"/>
      <c r="AK237" s="1556"/>
      <c r="AL237" s="1556"/>
      <c r="AM237" s="1556"/>
      <c r="AN237" s="1556"/>
      <c r="AO237" s="1556"/>
      <c r="AP237" s="1556"/>
      <c r="AQ237" s="1556"/>
      <c r="AR237" s="1556"/>
      <c r="AS237" s="1556"/>
      <c r="AT237" s="1556"/>
      <c r="AU237" s="1557"/>
      <c r="AV237" s="1558"/>
      <c r="AW237" s="1559"/>
      <c r="AX237" s="1559"/>
      <c r="AY237" s="1560"/>
    </row>
    <row r="238" spans="2:51" s="243" customFormat="1" ht="24.75" customHeight="1">
      <c r="B238" s="1602"/>
      <c r="C238" s="1603"/>
      <c r="D238" s="1603"/>
      <c r="E238" s="1603"/>
      <c r="F238" s="1603"/>
      <c r="G238" s="1604"/>
      <c r="H238" s="1581" t="s">
        <v>35</v>
      </c>
      <c r="I238" s="1582"/>
      <c r="J238" s="1582"/>
      <c r="K238" s="1582"/>
      <c r="L238" s="1582"/>
      <c r="M238" s="1592"/>
      <c r="N238" s="1593"/>
      <c r="O238" s="1593"/>
      <c r="P238" s="1593"/>
      <c r="Q238" s="1593"/>
      <c r="R238" s="1593"/>
      <c r="S238" s="1593"/>
      <c r="T238" s="1593"/>
      <c r="U238" s="1593"/>
      <c r="V238" s="1593"/>
      <c r="W238" s="1593"/>
      <c r="X238" s="1593"/>
      <c r="Y238" s="1594"/>
      <c r="Z238" s="1595">
        <f>SUM(Z230:AC237)</f>
        <v>0</v>
      </c>
      <c r="AA238" s="1596"/>
      <c r="AB238" s="1596"/>
      <c r="AC238" s="1597"/>
      <c r="AD238" s="1581" t="s">
        <v>35</v>
      </c>
      <c r="AE238" s="1582"/>
      <c r="AF238" s="1582"/>
      <c r="AG238" s="1582"/>
      <c r="AH238" s="1582"/>
      <c r="AI238" s="1592"/>
      <c r="AJ238" s="1593"/>
      <c r="AK238" s="1593"/>
      <c r="AL238" s="1593"/>
      <c r="AM238" s="1593"/>
      <c r="AN238" s="1593"/>
      <c r="AO238" s="1593"/>
      <c r="AP238" s="1593"/>
      <c r="AQ238" s="1593"/>
      <c r="AR238" s="1593"/>
      <c r="AS238" s="1593"/>
      <c r="AT238" s="1593"/>
      <c r="AU238" s="1594"/>
      <c r="AV238" s="1595">
        <f>SUM(AV230:AY237)</f>
        <v>0</v>
      </c>
      <c r="AW238" s="1596"/>
      <c r="AX238" s="1596"/>
      <c r="AY238" s="1598"/>
    </row>
    <row r="239" spans="2:51" s="243" customFormat="1" ht="24.75" customHeight="1">
      <c r="B239" s="1602"/>
      <c r="C239" s="1603"/>
      <c r="D239" s="1603"/>
      <c r="E239" s="1603"/>
      <c r="F239" s="1603"/>
      <c r="G239" s="1604"/>
      <c r="H239" s="1581" t="s">
        <v>1740</v>
      </c>
      <c r="I239" s="1582"/>
      <c r="J239" s="1582"/>
      <c r="K239" s="1582"/>
      <c r="L239" s="1582"/>
      <c r="M239" s="1582"/>
      <c r="N239" s="1582"/>
      <c r="O239" s="1582"/>
      <c r="P239" s="1582"/>
      <c r="Q239" s="1582"/>
      <c r="R239" s="1582"/>
      <c r="S239" s="1582"/>
      <c r="T239" s="1582"/>
      <c r="U239" s="1582"/>
      <c r="V239" s="1582"/>
      <c r="W239" s="1582"/>
      <c r="X239" s="1582"/>
      <c r="Y239" s="1582"/>
      <c r="Z239" s="1582"/>
      <c r="AA239" s="1582"/>
      <c r="AB239" s="1582"/>
      <c r="AC239" s="1583"/>
      <c r="AD239" s="1581" t="s">
        <v>1741</v>
      </c>
      <c r="AE239" s="1582"/>
      <c r="AF239" s="1582"/>
      <c r="AG239" s="1582"/>
      <c r="AH239" s="1582"/>
      <c r="AI239" s="1582"/>
      <c r="AJ239" s="1582"/>
      <c r="AK239" s="1582"/>
      <c r="AL239" s="1582"/>
      <c r="AM239" s="1582"/>
      <c r="AN239" s="1582"/>
      <c r="AO239" s="1582"/>
      <c r="AP239" s="1582"/>
      <c r="AQ239" s="1582"/>
      <c r="AR239" s="1582"/>
      <c r="AS239" s="1582"/>
      <c r="AT239" s="1582"/>
      <c r="AU239" s="1582"/>
      <c r="AV239" s="1582"/>
      <c r="AW239" s="1582"/>
      <c r="AX239" s="1582"/>
      <c r="AY239" s="1584"/>
    </row>
    <row r="240" spans="2:51" s="243" customFormat="1" ht="24.75" customHeight="1">
      <c r="B240" s="1602"/>
      <c r="C240" s="1603"/>
      <c r="D240" s="1603"/>
      <c r="E240" s="1603"/>
      <c r="F240" s="1603"/>
      <c r="G240" s="1604"/>
      <c r="H240" s="1585" t="s">
        <v>60</v>
      </c>
      <c r="I240" s="1586"/>
      <c r="J240" s="1586"/>
      <c r="K240" s="1586"/>
      <c r="L240" s="1586"/>
      <c r="M240" s="1587" t="s">
        <v>143</v>
      </c>
      <c r="N240" s="1582"/>
      <c r="O240" s="1582"/>
      <c r="P240" s="1582"/>
      <c r="Q240" s="1582"/>
      <c r="R240" s="1582"/>
      <c r="S240" s="1582"/>
      <c r="T240" s="1582"/>
      <c r="U240" s="1582"/>
      <c r="V240" s="1582"/>
      <c r="W240" s="1582"/>
      <c r="X240" s="1582"/>
      <c r="Y240" s="1583"/>
      <c r="Z240" s="1588" t="s">
        <v>144</v>
      </c>
      <c r="AA240" s="1589"/>
      <c r="AB240" s="1589"/>
      <c r="AC240" s="1590"/>
      <c r="AD240" s="1585" t="s">
        <v>60</v>
      </c>
      <c r="AE240" s="1586"/>
      <c r="AF240" s="1586"/>
      <c r="AG240" s="1586"/>
      <c r="AH240" s="1586"/>
      <c r="AI240" s="1587" t="s">
        <v>143</v>
      </c>
      <c r="AJ240" s="1582"/>
      <c r="AK240" s="1582"/>
      <c r="AL240" s="1582"/>
      <c r="AM240" s="1582"/>
      <c r="AN240" s="1582"/>
      <c r="AO240" s="1582"/>
      <c r="AP240" s="1582"/>
      <c r="AQ240" s="1582"/>
      <c r="AR240" s="1582"/>
      <c r="AS240" s="1582"/>
      <c r="AT240" s="1582"/>
      <c r="AU240" s="1583"/>
      <c r="AV240" s="1588" t="s">
        <v>144</v>
      </c>
      <c r="AW240" s="1589"/>
      <c r="AX240" s="1589"/>
      <c r="AY240" s="1591"/>
    </row>
    <row r="241" spans="2:51" s="243" customFormat="1" ht="24.75" customHeight="1">
      <c r="B241" s="1602"/>
      <c r="C241" s="1603"/>
      <c r="D241" s="1603"/>
      <c r="E241" s="1603"/>
      <c r="F241" s="1603"/>
      <c r="G241" s="1604"/>
      <c r="H241" s="1571"/>
      <c r="I241" s="1572"/>
      <c r="J241" s="1572"/>
      <c r="K241" s="1572"/>
      <c r="L241" s="1573"/>
      <c r="M241" s="1574"/>
      <c r="N241" s="1575"/>
      <c r="O241" s="1575"/>
      <c r="P241" s="1575"/>
      <c r="Q241" s="1575"/>
      <c r="R241" s="1575"/>
      <c r="S241" s="1575"/>
      <c r="T241" s="1575"/>
      <c r="U241" s="1575"/>
      <c r="V241" s="1575"/>
      <c r="W241" s="1575"/>
      <c r="X241" s="1575"/>
      <c r="Y241" s="1576"/>
      <c r="Z241" s="1798"/>
      <c r="AA241" s="1799"/>
      <c r="AB241" s="1799"/>
      <c r="AC241" s="1800"/>
      <c r="AD241" s="1571"/>
      <c r="AE241" s="1572"/>
      <c r="AF241" s="1572"/>
      <c r="AG241" s="1572"/>
      <c r="AH241" s="1573"/>
      <c r="AI241" s="1574"/>
      <c r="AJ241" s="1575"/>
      <c r="AK241" s="1575"/>
      <c r="AL241" s="1575"/>
      <c r="AM241" s="1575"/>
      <c r="AN241" s="1575"/>
      <c r="AO241" s="1575"/>
      <c r="AP241" s="1575"/>
      <c r="AQ241" s="1575"/>
      <c r="AR241" s="1575"/>
      <c r="AS241" s="1575"/>
      <c r="AT241" s="1575"/>
      <c r="AU241" s="1576"/>
      <c r="AV241" s="1798"/>
      <c r="AW241" s="1799"/>
      <c r="AX241" s="1799"/>
      <c r="AY241" s="1850"/>
    </row>
    <row r="242" spans="2:51" s="243" customFormat="1" ht="24.75" customHeight="1">
      <c r="B242" s="1602"/>
      <c r="C242" s="1603"/>
      <c r="D242" s="1603"/>
      <c r="E242" s="1603"/>
      <c r="F242" s="1603"/>
      <c r="G242" s="1604"/>
      <c r="H242" s="1561"/>
      <c r="I242" s="1562"/>
      <c r="J242" s="1562"/>
      <c r="K242" s="1562"/>
      <c r="L242" s="1563"/>
      <c r="M242" s="1564"/>
      <c r="N242" s="1565"/>
      <c r="O242" s="1565"/>
      <c r="P242" s="1565"/>
      <c r="Q242" s="1565"/>
      <c r="R242" s="1565"/>
      <c r="S242" s="1565"/>
      <c r="T242" s="1565"/>
      <c r="U242" s="1565"/>
      <c r="V242" s="1565"/>
      <c r="W242" s="1565"/>
      <c r="X242" s="1565"/>
      <c r="Y242" s="1566"/>
      <c r="Z242" s="1567"/>
      <c r="AA242" s="1568"/>
      <c r="AB242" s="1568"/>
      <c r="AC242" s="1570"/>
      <c r="AD242" s="1561"/>
      <c r="AE242" s="1562"/>
      <c r="AF242" s="1562"/>
      <c r="AG242" s="1562"/>
      <c r="AH242" s="1563"/>
      <c r="AI242" s="1564"/>
      <c r="AJ242" s="1565"/>
      <c r="AK242" s="1565"/>
      <c r="AL242" s="1565"/>
      <c r="AM242" s="1565"/>
      <c r="AN242" s="1565"/>
      <c r="AO242" s="1565"/>
      <c r="AP242" s="1565"/>
      <c r="AQ242" s="1565"/>
      <c r="AR242" s="1565"/>
      <c r="AS242" s="1565"/>
      <c r="AT242" s="1565"/>
      <c r="AU242" s="1566"/>
      <c r="AV242" s="1567"/>
      <c r="AW242" s="1568"/>
      <c r="AX242" s="1568"/>
      <c r="AY242" s="1569"/>
    </row>
    <row r="243" spans="2:51" s="243" customFormat="1" ht="24.75" customHeight="1">
      <c r="B243" s="1602"/>
      <c r="C243" s="1603"/>
      <c r="D243" s="1603"/>
      <c r="E243" s="1603"/>
      <c r="F243" s="1603"/>
      <c r="G243" s="1604"/>
      <c r="H243" s="1561"/>
      <c r="I243" s="1562"/>
      <c r="J243" s="1562"/>
      <c r="K243" s="1562"/>
      <c r="L243" s="1563"/>
      <c r="M243" s="1564"/>
      <c r="N243" s="1565"/>
      <c r="O243" s="1565"/>
      <c r="P243" s="1565"/>
      <c r="Q243" s="1565"/>
      <c r="R243" s="1565"/>
      <c r="S243" s="1565"/>
      <c r="T243" s="1565"/>
      <c r="U243" s="1565"/>
      <c r="V243" s="1565"/>
      <c r="W243" s="1565"/>
      <c r="X243" s="1565"/>
      <c r="Y243" s="1566"/>
      <c r="Z243" s="1567"/>
      <c r="AA243" s="1568"/>
      <c r="AB243" s="1568"/>
      <c r="AC243" s="1570"/>
      <c r="AD243" s="1561"/>
      <c r="AE243" s="1562"/>
      <c r="AF243" s="1562"/>
      <c r="AG243" s="1562"/>
      <c r="AH243" s="1563"/>
      <c r="AI243" s="1564"/>
      <c r="AJ243" s="1565"/>
      <c r="AK243" s="1565"/>
      <c r="AL243" s="1565"/>
      <c r="AM243" s="1565"/>
      <c r="AN243" s="1565"/>
      <c r="AO243" s="1565"/>
      <c r="AP243" s="1565"/>
      <c r="AQ243" s="1565"/>
      <c r="AR243" s="1565"/>
      <c r="AS243" s="1565"/>
      <c r="AT243" s="1565"/>
      <c r="AU243" s="1566"/>
      <c r="AV243" s="1567"/>
      <c r="AW243" s="1568"/>
      <c r="AX243" s="1568"/>
      <c r="AY243" s="1569"/>
    </row>
    <row r="244" spans="2:51" s="243" customFormat="1" ht="24.75" customHeight="1">
      <c r="B244" s="1602"/>
      <c r="C244" s="1603"/>
      <c r="D244" s="1603"/>
      <c r="E244" s="1603"/>
      <c r="F244" s="1603"/>
      <c r="G244" s="1604"/>
      <c r="H244" s="1561"/>
      <c r="I244" s="1562"/>
      <c r="J244" s="1562"/>
      <c r="K244" s="1562"/>
      <c r="L244" s="1563"/>
      <c r="M244" s="1564"/>
      <c r="N244" s="1565"/>
      <c r="O244" s="1565"/>
      <c r="P244" s="1565"/>
      <c r="Q244" s="1565"/>
      <c r="R244" s="1565"/>
      <c r="S244" s="1565"/>
      <c r="T244" s="1565"/>
      <c r="U244" s="1565"/>
      <c r="V244" s="1565"/>
      <c r="W244" s="1565"/>
      <c r="X244" s="1565"/>
      <c r="Y244" s="1566"/>
      <c r="Z244" s="1567"/>
      <c r="AA244" s="1568"/>
      <c r="AB244" s="1568"/>
      <c r="AC244" s="1570"/>
      <c r="AD244" s="1561"/>
      <c r="AE244" s="1562"/>
      <c r="AF244" s="1562"/>
      <c r="AG244" s="1562"/>
      <c r="AH244" s="1563"/>
      <c r="AI244" s="1564"/>
      <c r="AJ244" s="1565"/>
      <c r="AK244" s="1565"/>
      <c r="AL244" s="1565"/>
      <c r="AM244" s="1565"/>
      <c r="AN244" s="1565"/>
      <c r="AO244" s="1565"/>
      <c r="AP244" s="1565"/>
      <c r="AQ244" s="1565"/>
      <c r="AR244" s="1565"/>
      <c r="AS244" s="1565"/>
      <c r="AT244" s="1565"/>
      <c r="AU244" s="1566"/>
      <c r="AV244" s="1567"/>
      <c r="AW244" s="1568"/>
      <c r="AX244" s="1568"/>
      <c r="AY244" s="1569"/>
    </row>
    <row r="245" spans="2:51" s="243" customFormat="1" ht="24.75" customHeight="1">
      <c r="B245" s="1602"/>
      <c r="C245" s="1603"/>
      <c r="D245" s="1603"/>
      <c r="E245" s="1603"/>
      <c r="F245" s="1603"/>
      <c r="G245" s="1604"/>
      <c r="H245" s="1561"/>
      <c r="I245" s="1562"/>
      <c r="J245" s="1562"/>
      <c r="K245" s="1562"/>
      <c r="L245" s="1563"/>
      <c r="M245" s="1564"/>
      <c r="N245" s="1565"/>
      <c r="O245" s="1565"/>
      <c r="P245" s="1565"/>
      <c r="Q245" s="1565"/>
      <c r="R245" s="1565"/>
      <c r="S245" s="1565"/>
      <c r="T245" s="1565"/>
      <c r="U245" s="1565"/>
      <c r="V245" s="1565"/>
      <c r="W245" s="1565"/>
      <c r="X245" s="1565"/>
      <c r="Y245" s="1566"/>
      <c r="Z245" s="1567"/>
      <c r="AA245" s="1568"/>
      <c r="AB245" s="1568"/>
      <c r="AC245" s="1568"/>
      <c r="AD245" s="1561"/>
      <c r="AE245" s="1562"/>
      <c r="AF245" s="1562"/>
      <c r="AG245" s="1562"/>
      <c r="AH245" s="1563"/>
      <c r="AI245" s="1564"/>
      <c r="AJ245" s="1565"/>
      <c r="AK245" s="1565"/>
      <c r="AL245" s="1565"/>
      <c r="AM245" s="1565"/>
      <c r="AN245" s="1565"/>
      <c r="AO245" s="1565"/>
      <c r="AP245" s="1565"/>
      <c r="AQ245" s="1565"/>
      <c r="AR245" s="1565"/>
      <c r="AS245" s="1565"/>
      <c r="AT245" s="1565"/>
      <c r="AU245" s="1566"/>
      <c r="AV245" s="1567"/>
      <c r="AW245" s="1568"/>
      <c r="AX245" s="1568"/>
      <c r="AY245" s="1569"/>
    </row>
    <row r="246" spans="2:51" s="243" customFormat="1" ht="24.75" customHeight="1">
      <c r="B246" s="1602"/>
      <c r="C246" s="1603"/>
      <c r="D246" s="1603"/>
      <c r="E246" s="1603"/>
      <c r="F246" s="1603"/>
      <c r="G246" s="1604"/>
      <c r="H246" s="1561"/>
      <c r="I246" s="1562"/>
      <c r="J246" s="1562"/>
      <c r="K246" s="1562"/>
      <c r="L246" s="1563"/>
      <c r="M246" s="1564"/>
      <c r="N246" s="1565"/>
      <c r="O246" s="1565"/>
      <c r="P246" s="1565"/>
      <c r="Q246" s="1565"/>
      <c r="R246" s="1565"/>
      <c r="S246" s="1565"/>
      <c r="T246" s="1565"/>
      <c r="U246" s="1565"/>
      <c r="V246" s="1565"/>
      <c r="W246" s="1565"/>
      <c r="X246" s="1565"/>
      <c r="Y246" s="1566"/>
      <c r="Z246" s="1567"/>
      <c r="AA246" s="1568"/>
      <c r="AB246" s="1568"/>
      <c r="AC246" s="1568"/>
      <c r="AD246" s="1561"/>
      <c r="AE246" s="1562"/>
      <c r="AF246" s="1562"/>
      <c r="AG246" s="1562"/>
      <c r="AH246" s="1563"/>
      <c r="AI246" s="1564"/>
      <c r="AJ246" s="1565"/>
      <c r="AK246" s="1565"/>
      <c r="AL246" s="1565"/>
      <c r="AM246" s="1565"/>
      <c r="AN246" s="1565"/>
      <c r="AO246" s="1565"/>
      <c r="AP246" s="1565"/>
      <c r="AQ246" s="1565"/>
      <c r="AR246" s="1565"/>
      <c r="AS246" s="1565"/>
      <c r="AT246" s="1565"/>
      <c r="AU246" s="1566"/>
      <c r="AV246" s="1567"/>
      <c r="AW246" s="1568"/>
      <c r="AX246" s="1568"/>
      <c r="AY246" s="1569"/>
    </row>
    <row r="247" spans="2:51" s="243" customFormat="1" ht="24.75" customHeight="1">
      <c r="B247" s="1602"/>
      <c r="C247" s="1603"/>
      <c r="D247" s="1603"/>
      <c r="E247" s="1603"/>
      <c r="F247" s="1603"/>
      <c r="G247" s="1604"/>
      <c r="H247" s="1561"/>
      <c r="I247" s="1562"/>
      <c r="J247" s="1562"/>
      <c r="K247" s="1562"/>
      <c r="L247" s="1563"/>
      <c r="M247" s="1564"/>
      <c r="N247" s="1565"/>
      <c r="O247" s="1565"/>
      <c r="P247" s="1565"/>
      <c r="Q247" s="1565"/>
      <c r="R247" s="1565"/>
      <c r="S247" s="1565"/>
      <c r="T247" s="1565"/>
      <c r="U247" s="1565"/>
      <c r="V247" s="1565"/>
      <c r="W247" s="1565"/>
      <c r="X247" s="1565"/>
      <c r="Y247" s="1566"/>
      <c r="Z247" s="1567"/>
      <c r="AA247" s="1568"/>
      <c r="AB247" s="1568"/>
      <c r="AC247" s="1568"/>
      <c r="AD247" s="1561"/>
      <c r="AE247" s="1562"/>
      <c r="AF247" s="1562"/>
      <c r="AG247" s="1562"/>
      <c r="AH247" s="1563"/>
      <c r="AI247" s="1564"/>
      <c r="AJ247" s="1565"/>
      <c r="AK247" s="1565"/>
      <c r="AL247" s="1565"/>
      <c r="AM247" s="1565"/>
      <c r="AN247" s="1565"/>
      <c r="AO247" s="1565"/>
      <c r="AP247" s="1565"/>
      <c r="AQ247" s="1565"/>
      <c r="AR247" s="1565"/>
      <c r="AS247" s="1565"/>
      <c r="AT247" s="1565"/>
      <c r="AU247" s="1566"/>
      <c r="AV247" s="1567"/>
      <c r="AW247" s="1568"/>
      <c r="AX247" s="1568"/>
      <c r="AY247" s="1569"/>
    </row>
    <row r="248" spans="2:51" s="243" customFormat="1" ht="24.75" customHeight="1">
      <c r="B248" s="1602"/>
      <c r="C248" s="1603"/>
      <c r="D248" s="1603"/>
      <c r="E248" s="1603"/>
      <c r="F248" s="1603"/>
      <c r="G248" s="1604"/>
      <c r="H248" s="1552"/>
      <c r="I248" s="1553"/>
      <c r="J248" s="1553"/>
      <c r="K248" s="1553"/>
      <c r="L248" s="1554"/>
      <c r="M248" s="1555"/>
      <c r="N248" s="1556"/>
      <c r="O248" s="1556"/>
      <c r="P248" s="1556"/>
      <c r="Q248" s="1556"/>
      <c r="R248" s="1556"/>
      <c r="S248" s="1556"/>
      <c r="T248" s="1556"/>
      <c r="U248" s="1556"/>
      <c r="V248" s="1556"/>
      <c r="W248" s="1556"/>
      <c r="X248" s="1556"/>
      <c r="Y248" s="1557"/>
      <c r="Z248" s="1558"/>
      <c r="AA248" s="1559"/>
      <c r="AB248" s="1559"/>
      <c r="AC248" s="1559"/>
      <c r="AD248" s="1552"/>
      <c r="AE248" s="1553"/>
      <c r="AF248" s="1553"/>
      <c r="AG248" s="1553"/>
      <c r="AH248" s="1554"/>
      <c r="AI248" s="1555"/>
      <c r="AJ248" s="1556"/>
      <c r="AK248" s="1556"/>
      <c r="AL248" s="1556"/>
      <c r="AM248" s="1556"/>
      <c r="AN248" s="1556"/>
      <c r="AO248" s="1556"/>
      <c r="AP248" s="1556"/>
      <c r="AQ248" s="1556"/>
      <c r="AR248" s="1556"/>
      <c r="AS248" s="1556"/>
      <c r="AT248" s="1556"/>
      <c r="AU248" s="1557"/>
      <c r="AV248" s="1558"/>
      <c r="AW248" s="1559"/>
      <c r="AX248" s="1559"/>
      <c r="AY248" s="1560"/>
    </row>
    <row r="249" spans="2:51" s="243" customFormat="1" ht="24.75" customHeight="1" thickBot="1">
      <c r="B249" s="1605"/>
      <c r="C249" s="1606"/>
      <c r="D249" s="1606"/>
      <c r="E249" s="1606"/>
      <c r="F249" s="1606"/>
      <c r="G249" s="1607"/>
      <c r="H249" s="1543" t="s">
        <v>35</v>
      </c>
      <c r="I249" s="1544"/>
      <c r="J249" s="1544"/>
      <c r="K249" s="1544"/>
      <c r="L249" s="1544"/>
      <c r="M249" s="1545"/>
      <c r="N249" s="1546"/>
      <c r="O249" s="1546"/>
      <c r="P249" s="1546"/>
      <c r="Q249" s="1546"/>
      <c r="R249" s="1546"/>
      <c r="S249" s="1546"/>
      <c r="T249" s="1546"/>
      <c r="U249" s="1546"/>
      <c r="V249" s="1546"/>
      <c r="W249" s="1546"/>
      <c r="X249" s="1546"/>
      <c r="Y249" s="1547"/>
      <c r="Z249" s="1548">
        <f>SUM(Z241:AC248)</f>
        <v>0</v>
      </c>
      <c r="AA249" s="1549"/>
      <c r="AB249" s="1549"/>
      <c r="AC249" s="1550"/>
      <c r="AD249" s="1543" t="s">
        <v>35</v>
      </c>
      <c r="AE249" s="1544"/>
      <c r="AF249" s="1544"/>
      <c r="AG249" s="1544"/>
      <c r="AH249" s="1544"/>
      <c r="AI249" s="1545"/>
      <c r="AJ249" s="1546"/>
      <c r="AK249" s="1546"/>
      <c r="AL249" s="1546"/>
      <c r="AM249" s="1546"/>
      <c r="AN249" s="1546"/>
      <c r="AO249" s="1546"/>
      <c r="AP249" s="1546"/>
      <c r="AQ249" s="1546"/>
      <c r="AR249" s="1546"/>
      <c r="AS249" s="1546"/>
      <c r="AT249" s="1546"/>
      <c r="AU249" s="1547"/>
      <c r="AV249" s="1548">
        <f>SUM(AV241:AY248)</f>
        <v>0</v>
      </c>
      <c r="AW249" s="1549"/>
      <c r="AX249" s="1549"/>
      <c r="AY249" s="1551"/>
    </row>
    <row r="250" spans="2:51" s="243" customFormat="1"/>
    <row r="251" spans="2:51" s="243" customFormat="1"/>
    <row r="252" spans="2:51" s="243" customFormat="1" ht="14.25">
      <c r="C252" s="253" t="s">
        <v>1742</v>
      </c>
    </row>
    <row r="253" spans="2:51" s="243" customFormat="1">
      <c r="C253" s="243" t="s">
        <v>1743</v>
      </c>
    </row>
    <row r="254" spans="2:51" s="243" customFormat="1" ht="34.5" customHeight="1">
      <c r="B254" s="1536"/>
      <c r="C254" s="1536"/>
      <c r="D254" s="1541" t="s">
        <v>1744</v>
      </c>
      <c r="E254" s="1541"/>
      <c r="F254" s="1541"/>
      <c r="G254" s="1541"/>
      <c r="H254" s="1541"/>
      <c r="I254" s="1541"/>
      <c r="J254" s="1541"/>
      <c r="K254" s="1541"/>
      <c r="L254" s="1541"/>
      <c r="M254" s="1541"/>
      <c r="N254" s="1541" t="s">
        <v>1745</v>
      </c>
      <c r="O254" s="1541"/>
      <c r="P254" s="1541"/>
      <c r="Q254" s="1541"/>
      <c r="R254" s="1541"/>
      <c r="S254" s="1541"/>
      <c r="T254" s="1541"/>
      <c r="U254" s="1541"/>
      <c r="V254" s="1541"/>
      <c r="W254" s="1541"/>
      <c r="X254" s="1541"/>
      <c r="Y254" s="1541"/>
      <c r="Z254" s="1541"/>
      <c r="AA254" s="1541"/>
      <c r="AB254" s="1541"/>
      <c r="AC254" s="1541"/>
      <c r="AD254" s="1541"/>
      <c r="AE254" s="1541"/>
      <c r="AF254" s="1541"/>
      <c r="AG254" s="1541"/>
      <c r="AH254" s="1541"/>
      <c r="AI254" s="1541"/>
      <c r="AJ254" s="1541"/>
      <c r="AK254" s="1541"/>
      <c r="AL254" s="1542" t="s">
        <v>1746</v>
      </c>
      <c r="AM254" s="1541"/>
      <c r="AN254" s="1541"/>
      <c r="AO254" s="1541"/>
      <c r="AP254" s="1541"/>
      <c r="AQ254" s="1541"/>
      <c r="AR254" s="1541" t="s">
        <v>160</v>
      </c>
      <c r="AS254" s="1541"/>
      <c r="AT254" s="1541"/>
      <c r="AU254" s="1541"/>
      <c r="AV254" s="1541" t="s">
        <v>161</v>
      </c>
      <c r="AW254" s="1541"/>
      <c r="AX254" s="1541"/>
    </row>
    <row r="255" spans="2:51" s="243" customFormat="1" ht="24" customHeight="1">
      <c r="B255" s="1536">
        <v>1</v>
      </c>
      <c r="C255" s="1536">
        <v>1</v>
      </c>
      <c r="D255" s="1537" t="s">
        <v>981</v>
      </c>
      <c r="E255" s="1537"/>
      <c r="F255" s="1537"/>
      <c r="G255" s="1537"/>
      <c r="H255" s="1537"/>
      <c r="I255" s="1537"/>
      <c r="J255" s="1537"/>
      <c r="K255" s="1537"/>
      <c r="L255" s="1537"/>
      <c r="M255" s="1537"/>
      <c r="N255" s="1537" t="s">
        <v>980</v>
      </c>
      <c r="O255" s="1537"/>
      <c r="P255" s="1537"/>
      <c r="Q255" s="1537"/>
      <c r="R255" s="1537"/>
      <c r="S255" s="1537"/>
      <c r="T255" s="1537"/>
      <c r="U255" s="1537"/>
      <c r="V255" s="1537"/>
      <c r="W255" s="1537"/>
      <c r="X255" s="1537"/>
      <c r="Y255" s="1537"/>
      <c r="Z255" s="1537"/>
      <c r="AA255" s="1537"/>
      <c r="AB255" s="1537"/>
      <c r="AC255" s="1537"/>
      <c r="AD255" s="1537"/>
      <c r="AE255" s="1537"/>
      <c r="AF255" s="1537"/>
      <c r="AG255" s="1537"/>
      <c r="AH255" s="1537"/>
      <c r="AI255" s="1537"/>
      <c r="AJ255" s="1537"/>
      <c r="AK255" s="1537"/>
      <c r="AL255" s="1538">
        <v>2</v>
      </c>
      <c r="AM255" s="1537"/>
      <c r="AN255" s="1537"/>
      <c r="AO255" s="1537"/>
      <c r="AP255" s="1537"/>
      <c r="AQ255" s="1537"/>
      <c r="AR255" s="1537"/>
      <c r="AS255" s="1537"/>
      <c r="AT255" s="1537"/>
      <c r="AU255" s="1537"/>
      <c r="AV255" s="1826"/>
      <c r="AW255" s="1537"/>
      <c r="AX255" s="1537"/>
    </row>
    <row r="256" spans="2:51" s="243" customFormat="1" ht="24" customHeight="1">
      <c r="B256" s="1536">
        <v>2</v>
      </c>
      <c r="C256" s="1536">
        <v>1</v>
      </c>
      <c r="D256" s="1537" t="s">
        <v>979</v>
      </c>
      <c r="E256" s="1537"/>
      <c r="F256" s="1537"/>
      <c r="G256" s="1537"/>
      <c r="H256" s="1537"/>
      <c r="I256" s="1537"/>
      <c r="J256" s="1537"/>
      <c r="K256" s="1537"/>
      <c r="L256" s="1537"/>
      <c r="M256" s="1537"/>
      <c r="N256" s="1537" t="s">
        <v>968</v>
      </c>
      <c r="O256" s="1537"/>
      <c r="P256" s="1537"/>
      <c r="Q256" s="1537"/>
      <c r="R256" s="1537"/>
      <c r="S256" s="1537"/>
      <c r="T256" s="1537"/>
      <c r="U256" s="1537"/>
      <c r="V256" s="1537"/>
      <c r="W256" s="1537"/>
      <c r="X256" s="1537"/>
      <c r="Y256" s="1537"/>
      <c r="Z256" s="1537"/>
      <c r="AA256" s="1537"/>
      <c r="AB256" s="1537"/>
      <c r="AC256" s="1537"/>
      <c r="AD256" s="1537"/>
      <c r="AE256" s="1537"/>
      <c r="AF256" s="1537"/>
      <c r="AG256" s="1537"/>
      <c r="AH256" s="1537"/>
      <c r="AI256" s="1537"/>
      <c r="AJ256" s="1537"/>
      <c r="AK256" s="1537"/>
      <c r="AL256" s="1538">
        <v>0.9</v>
      </c>
      <c r="AM256" s="1537"/>
      <c r="AN256" s="1537"/>
      <c r="AO256" s="1537"/>
      <c r="AP256" s="1537"/>
      <c r="AQ256" s="1537"/>
      <c r="AR256" s="1537"/>
      <c r="AS256" s="1537"/>
      <c r="AT256" s="1537"/>
      <c r="AU256" s="1537"/>
      <c r="AV256" s="1826"/>
      <c r="AW256" s="1537"/>
      <c r="AX256" s="1537"/>
    </row>
    <row r="257" spans="2:50" s="243" customFormat="1" ht="24" customHeight="1">
      <c r="B257" s="1536">
        <v>3</v>
      </c>
      <c r="C257" s="1536">
        <v>1</v>
      </c>
      <c r="D257" s="1827" t="s">
        <v>926</v>
      </c>
      <c r="E257" s="1828"/>
      <c r="F257" s="1828"/>
      <c r="G257" s="1828"/>
      <c r="H257" s="1828"/>
      <c r="I257" s="1828"/>
      <c r="J257" s="1828"/>
      <c r="K257" s="1828"/>
      <c r="L257" s="1828"/>
      <c r="M257" s="1829"/>
      <c r="N257" s="1827" t="s">
        <v>978</v>
      </c>
      <c r="O257" s="1828"/>
      <c r="P257" s="1828"/>
      <c r="Q257" s="1828"/>
      <c r="R257" s="1828"/>
      <c r="S257" s="1828"/>
      <c r="T257" s="1828"/>
      <c r="U257" s="1828"/>
      <c r="V257" s="1828"/>
      <c r="W257" s="1828"/>
      <c r="X257" s="1828"/>
      <c r="Y257" s="1828"/>
      <c r="Z257" s="1828"/>
      <c r="AA257" s="1828"/>
      <c r="AB257" s="1828"/>
      <c r="AC257" s="1828"/>
      <c r="AD257" s="1828"/>
      <c r="AE257" s="1828"/>
      <c r="AF257" s="1828"/>
      <c r="AG257" s="1828"/>
      <c r="AH257" s="1828"/>
      <c r="AI257" s="1828"/>
      <c r="AJ257" s="1828"/>
      <c r="AK257" s="1829"/>
      <c r="AL257" s="1844">
        <v>0.6</v>
      </c>
      <c r="AM257" s="1845"/>
      <c r="AN257" s="1845"/>
      <c r="AO257" s="1845"/>
      <c r="AP257" s="1845"/>
      <c r="AQ257" s="1846"/>
      <c r="AR257" s="1537"/>
      <c r="AS257" s="1537"/>
      <c r="AT257" s="1537"/>
      <c r="AU257" s="1537"/>
      <c r="AV257" s="1826"/>
      <c r="AW257" s="1537"/>
      <c r="AX257" s="1537"/>
    </row>
    <row r="258" spans="2:50" s="243" customFormat="1" ht="24" customHeight="1">
      <c r="B258" s="1536">
        <v>4</v>
      </c>
      <c r="C258" s="1536">
        <v>1</v>
      </c>
      <c r="D258" s="1537" t="s">
        <v>977</v>
      </c>
      <c r="E258" s="1537"/>
      <c r="F258" s="1537"/>
      <c r="G258" s="1537"/>
      <c r="H258" s="1537"/>
      <c r="I258" s="1537"/>
      <c r="J258" s="1537"/>
      <c r="K258" s="1537"/>
      <c r="L258" s="1537"/>
      <c r="M258" s="1537"/>
      <c r="N258" s="1537" t="s">
        <v>976</v>
      </c>
      <c r="O258" s="1537"/>
      <c r="P258" s="1537"/>
      <c r="Q258" s="1537"/>
      <c r="R258" s="1537"/>
      <c r="S258" s="1537"/>
      <c r="T258" s="1537"/>
      <c r="U258" s="1537"/>
      <c r="V258" s="1537"/>
      <c r="W258" s="1537"/>
      <c r="X258" s="1537"/>
      <c r="Y258" s="1537"/>
      <c r="Z258" s="1537"/>
      <c r="AA258" s="1537"/>
      <c r="AB258" s="1537"/>
      <c r="AC258" s="1537"/>
      <c r="AD258" s="1537"/>
      <c r="AE258" s="1537"/>
      <c r="AF258" s="1537"/>
      <c r="AG258" s="1537"/>
      <c r="AH258" s="1537"/>
      <c r="AI258" s="1537"/>
      <c r="AJ258" s="1537"/>
      <c r="AK258" s="1537"/>
      <c r="AL258" s="1538">
        <v>0.6</v>
      </c>
      <c r="AM258" s="1537"/>
      <c r="AN258" s="1537"/>
      <c r="AO258" s="1537"/>
      <c r="AP258" s="1537"/>
      <c r="AQ258" s="1537"/>
      <c r="AR258" s="1830"/>
      <c r="AS258" s="1831"/>
      <c r="AT258" s="1831"/>
      <c r="AU258" s="1832"/>
      <c r="AV258" s="1836"/>
      <c r="AW258" s="1837"/>
      <c r="AX258" s="1838"/>
    </row>
    <row r="259" spans="2:50" s="243" customFormat="1" ht="24" customHeight="1">
      <c r="B259" s="1536">
        <v>5</v>
      </c>
      <c r="C259" s="1536">
        <v>1</v>
      </c>
      <c r="D259" s="1827" t="s">
        <v>975</v>
      </c>
      <c r="E259" s="1828"/>
      <c r="F259" s="1828"/>
      <c r="G259" s="1828"/>
      <c r="H259" s="1828"/>
      <c r="I259" s="1828"/>
      <c r="J259" s="1828"/>
      <c r="K259" s="1828"/>
      <c r="L259" s="1828"/>
      <c r="M259" s="1829"/>
      <c r="N259" s="1827" t="s">
        <v>974</v>
      </c>
      <c r="O259" s="1828"/>
      <c r="P259" s="1828"/>
      <c r="Q259" s="1828"/>
      <c r="R259" s="1828"/>
      <c r="S259" s="1828"/>
      <c r="T259" s="1828"/>
      <c r="U259" s="1828"/>
      <c r="V259" s="1828"/>
      <c r="W259" s="1828"/>
      <c r="X259" s="1828"/>
      <c r="Y259" s="1828"/>
      <c r="Z259" s="1828"/>
      <c r="AA259" s="1828"/>
      <c r="AB259" s="1828"/>
      <c r="AC259" s="1828"/>
      <c r="AD259" s="1828"/>
      <c r="AE259" s="1828"/>
      <c r="AF259" s="1828"/>
      <c r="AG259" s="1828"/>
      <c r="AH259" s="1828"/>
      <c r="AI259" s="1828"/>
      <c r="AJ259" s="1828"/>
      <c r="AK259" s="1829"/>
      <c r="AL259" s="1844">
        <v>0.6</v>
      </c>
      <c r="AM259" s="1845"/>
      <c r="AN259" s="1845"/>
      <c r="AO259" s="1845"/>
      <c r="AP259" s="1845"/>
      <c r="AQ259" s="1846"/>
      <c r="AR259" s="1537"/>
      <c r="AS259" s="1537"/>
      <c r="AT259" s="1537"/>
      <c r="AU259" s="1537"/>
      <c r="AV259" s="1537"/>
      <c r="AW259" s="1537"/>
      <c r="AX259" s="1537"/>
    </row>
    <row r="260" spans="2:50" s="243" customFormat="1" ht="24" customHeight="1">
      <c r="B260" s="1536">
        <v>6</v>
      </c>
      <c r="C260" s="1536">
        <v>1</v>
      </c>
      <c r="D260" s="1827" t="s">
        <v>973</v>
      </c>
      <c r="E260" s="1828"/>
      <c r="F260" s="1828"/>
      <c r="G260" s="1828"/>
      <c r="H260" s="1828"/>
      <c r="I260" s="1828"/>
      <c r="J260" s="1828"/>
      <c r="K260" s="1828"/>
      <c r="L260" s="1828"/>
      <c r="M260" s="1829"/>
      <c r="N260" s="1827" t="s">
        <v>970</v>
      </c>
      <c r="O260" s="1828"/>
      <c r="P260" s="1828"/>
      <c r="Q260" s="1828"/>
      <c r="R260" s="1828"/>
      <c r="S260" s="1828"/>
      <c r="T260" s="1828"/>
      <c r="U260" s="1828"/>
      <c r="V260" s="1828"/>
      <c r="W260" s="1828"/>
      <c r="X260" s="1828"/>
      <c r="Y260" s="1828"/>
      <c r="Z260" s="1828"/>
      <c r="AA260" s="1828"/>
      <c r="AB260" s="1828"/>
      <c r="AC260" s="1828"/>
      <c r="AD260" s="1828"/>
      <c r="AE260" s="1828"/>
      <c r="AF260" s="1828"/>
      <c r="AG260" s="1828"/>
      <c r="AH260" s="1828"/>
      <c r="AI260" s="1828"/>
      <c r="AJ260" s="1828"/>
      <c r="AK260" s="1829"/>
      <c r="AL260" s="1844">
        <v>0.5</v>
      </c>
      <c r="AM260" s="1845"/>
      <c r="AN260" s="1845"/>
      <c r="AO260" s="1845"/>
      <c r="AP260" s="1845"/>
      <c r="AQ260" s="1846"/>
      <c r="AR260" s="1537"/>
      <c r="AS260" s="1537"/>
      <c r="AT260" s="1537"/>
      <c r="AU260" s="1537"/>
      <c r="AV260" s="1537"/>
      <c r="AW260" s="1537"/>
      <c r="AX260" s="1537"/>
    </row>
    <row r="261" spans="2:50" s="243" customFormat="1" ht="24" customHeight="1">
      <c r="B261" s="1536">
        <v>7</v>
      </c>
      <c r="C261" s="1536">
        <v>1</v>
      </c>
      <c r="D261" s="1537" t="s">
        <v>972</v>
      </c>
      <c r="E261" s="1537"/>
      <c r="F261" s="1537"/>
      <c r="G261" s="1537"/>
      <c r="H261" s="1537"/>
      <c r="I261" s="1537"/>
      <c r="J261" s="1537"/>
      <c r="K261" s="1537"/>
      <c r="L261" s="1537"/>
      <c r="M261" s="1537"/>
      <c r="N261" s="1537" t="s">
        <v>970</v>
      </c>
      <c r="O261" s="1537"/>
      <c r="P261" s="1537"/>
      <c r="Q261" s="1537"/>
      <c r="R261" s="1537"/>
      <c r="S261" s="1537"/>
      <c r="T261" s="1537"/>
      <c r="U261" s="1537"/>
      <c r="V261" s="1537"/>
      <c r="W261" s="1537"/>
      <c r="X261" s="1537"/>
      <c r="Y261" s="1537"/>
      <c r="Z261" s="1537"/>
      <c r="AA261" s="1537"/>
      <c r="AB261" s="1537"/>
      <c r="AC261" s="1537"/>
      <c r="AD261" s="1537"/>
      <c r="AE261" s="1537"/>
      <c r="AF261" s="1537"/>
      <c r="AG261" s="1537"/>
      <c r="AH261" s="1537"/>
      <c r="AI261" s="1537"/>
      <c r="AJ261" s="1537"/>
      <c r="AK261" s="1537"/>
      <c r="AL261" s="1538">
        <v>0.5</v>
      </c>
      <c r="AM261" s="1537"/>
      <c r="AN261" s="1537"/>
      <c r="AO261" s="1537"/>
      <c r="AP261" s="1537"/>
      <c r="AQ261" s="1537"/>
      <c r="AR261" s="1847"/>
      <c r="AS261" s="1848"/>
      <c r="AT261" s="1848"/>
      <c r="AU261" s="1849"/>
      <c r="AV261" s="1537"/>
      <c r="AW261" s="1537"/>
      <c r="AX261" s="1537"/>
    </row>
    <row r="262" spans="2:50" s="243" customFormat="1" ht="24" customHeight="1">
      <c r="B262" s="1536">
        <v>8</v>
      </c>
      <c r="C262" s="1536">
        <v>1</v>
      </c>
      <c r="D262" s="1827" t="s">
        <v>971</v>
      </c>
      <c r="E262" s="1828"/>
      <c r="F262" s="1828"/>
      <c r="G262" s="1828"/>
      <c r="H262" s="1828"/>
      <c r="I262" s="1828"/>
      <c r="J262" s="1828"/>
      <c r="K262" s="1828"/>
      <c r="L262" s="1828"/>
      <c r="M262" s="1829"/>
      <c r="N262" s="1537" t="s">
        <v>970</v>
      </c>
      <c r="O262" s="1537"/>
      <c r="P262" s="1537"/>
      <c r="Q262" s="1537"/>
      <c r="R262" s="1537"/>
      <c r="S262" s="1537"/>
      <c r="T262" s="1537"/>
      <c r="U262" s="1537"/>
      <c r="V262" s="1537"/>
      <c r="W262" s="1537"/>
      <c r="X262" s="1537"/>
      <c r="Y262" s="1537"/>
      <c r="Z262" s="1537"/>
      <c r="AA262" s="1537"/>
      <c r="AB262" s="1537"/>
      <c r="AC262" s="1537"/>
      <c r="AD262" s="1537"/>
      <c r="AE262" s="1537"/>
      <c r="AF262" s="1537"/>
      <c r="AG262" s="1537"/>
      <c r="AH262" s="1537"/>
      <c r="AI262" s="1537"/>
      <c r="AJ262" s="1537"/>
      <c r="AK262" s="1537"/>
      <c r="AL262" s="1844">
        <v>0.5</v>
      </c>
      <c r="AM262" s="1845"/>
      <c r="AN262" s="1845"/>
      <c r="AO262" s="1845"/>
      <c r="AP262" s="1845"/>
      <c r="AQ262" s="1846"/>
      <c r="AR262" s="1537"/>
      <c r="AS262" s="1537"/>
      <c r="AT262" s="1537"/>
      <c r="AU262" s="1537"/>
      <c r="AV262" s="1537"/>
      <c r="AW262" s="1537"/>
      <c r="AX262" s="1537"/>
    </row>
    <row r="263" spans="2:50" s="243" customFormat="1" ht="24" customHeight="1">
      <c r="B263" s="1536">
        <v>9</v>
      </c>
      <c r="C263" s="1536">
        <v>1</v>
      </c>
      <c r="D263" s="1537" t="s">
        <v>969</v>
      </c>
      <c r="E263" s="1537"/>
      <c r="F263" s="1537"/>
      <c r="G263" s="1537"/>
      <c r="H263" s="1537"/>
      <c r="I263" s="1537"/>
      <c r="J263" s="1537"/>
      <c r="K263" s="1537"/>
      <c r="L263" s="1537"/>
      <c r="M263" s="1537"/>
      <c r="N263" s="1537" t="s">
        <v>968</v>
      </c>
      <c r="O263" s="1537"/>
      <c r="P263" s="1537"/>
      <c r="Q263" s="1537"/>
      <c r="R263" s="1537"/>
      <c r="S263" s="1537"/>
      <c r="T263" s="1537"/>
      <c r="U263" s="1537"/>
      <c r="V263" s="1537"/>
      <c r="W263" s="1537"/>
      <c r="X263" s="1537"/>
      <c r="Y263" s="1537"/>
      <c r="Z263" s="1537"/>
      <c r="AA263" s="1537"/>
      <c r="AB263" s="1537"/>
      <c r="AC263" s="1537"/>
      <c r="AD263" s="1537"/>
      <c r="AE263" s="1537"/>
      <c r="AF263" s="1537"/>
      <c r="AG263" s="1537"/>
      <c r="AH263" s="1537"/>
      <c r="AI263" s="1537"/>
      <c r="AJ263" s="1537"/>
      <c r="AK263" s="1537"/>
      <c r="AL263" s="1538">
        <v>0.5</v>
      </c>
      <c r="AM263" s="1537"/>
      <c r="AN263" s="1537"/>
      <c r="AO263" s="1537"/>
      <c r="AP263" s="1537"/>
      <c r="AQ263" s="1537"/>
      <c r="AR263" s="1537"/>
      <c r="AS263" s="1537"/>
      <c r="AT263" s="1537"/>
      <c r="AU263" s="1537"/>
      <c r="AV263" s="1537"/>
      <c r="AW263" s="1537"/>
      <c r="AX263" s="1537"/>
    </row>
    <row r="264" spans="2:50" s="243" customFormat="1" ht="24" customHeight="1">
      <c r="B264" s="1536">
        <v>10</v>
      </c>
      <c r="C264" s="1536">
        <v>1</v>
      </c>
      <c r="D264" s="1537" t="s">
        <v>967</v>
      </c>
      <c r="E264" s="1537"/>
      <c r="F264" s="1537"/>
      <c r="G264" s="1537"/>
      <c r="H264" s="1537"/>
      <c r="I264" s="1537"/>
      <c r="J264" s="1537"/>
      <c r="K264" s="1537"/>
      <c r="L264" s="1537"/>
      <c r="M264" s="1537"/>
      <c r="N264" s="1537" t="s">
        <v>966</v>
      </c>
      <c r="O264" s="1537"/>
      <c r="P264" s="1537"/>
      <c r="Q264" s="1537"/>
      <c r="R264" s="1537"/>
      <c r="S264" s="1537"/>
      <c r="T264" s="1537"/>
      <c r="U264" s="1537"/>
      <c r="V264" s="1537"/>
      <c r="W264" s="1537"/>
      <c r="X264" s="1537"/>
      <c r="Y264" s="1537"/>
      <c r="Z264" s="1537"/>
      <c r="AA264" s="1537"/>
      <c r="AB264" s="1537"/>
      <c r="AC264" s="1537"/>
      <c r="AD264" s="1537"/>
      <c r="AE264" s="1537"/>
      <c r="AF264" s="1537"/>
      <c r="AG264" s="1537"/>
      <c r="AH264" s="1537"/>
      <c r="AI264" s="1537"/>
      <c r="AJ264" s="1537"/>
      <c r="AK264" s="1537"/>
      <c r="AL264" s="1538">
        <v>0.5</v>
      </c>
      <c r="AM264" s="1537"/>
      <c r="AN264" s="1537"/>
      <c r="AO264" s="1537"/>
      <c r="AP264" s="1537"/>
      <c r="AQ264" s="1537"/>
      <c r="AR264" s="1537"/>
      <c r="AS264" s="1537"/>
      <c r="AT264" s="1537"/>
      <c r="AU264" s="1537"/>
      <c r="AV264" s="1537"/>
      <c r="AW264" s="1537"/>
      <c r="AX264" s="1537"/>
    </row>
    <row r="265" spans="2:50" s="243" customFormat="1"/>
    <row r="266" spans="2:50" s="243" customFormat="1" ht="23.25" hidden="1" customHeight="1">
      <c r="B266" s="243" t="s">
        <v>165</v>
      </c>
    </row>
    <row r="267" spans="2:50" s="243" customFormat="1" ht="36" hidden="1" customHeight="1">
      <c r="B267" s="1541" t="s">
        <v>166</v>
      </c>
      <c r="C267" s="1541"/>
      <c r="D267" s="1541"/>
      <c r="E267" s="1541"/>
      <c r="F267" s="1541"/>
      <c r="G267" s="1541"/>
      <c r="H267" s="1541"/>
      <c r="I267" s="1843"/>
      <c r="J267" s="1843"/>
      <c r="K267" s="1843"/>
      <c r="L267" s="1843"/>
      <c r="M267" s="1843"/>
      <c r="N267" s="1843"/>
      <c r="O267" s="1843"/>
      <c r="P267" s="1843"/>
      <c r="Q267" s="1843"/>
      <c r="R267" s="1843"/>
      <c r="S267" s="1843"/>
      <c r="T267" s="1843"/>
      <c r="U267" s="1843"/>
      <c r="V267" s="1843"/>
      <c r="W267" s="1843"/>
      <c r="X267" s="1843"/>
      <c r="Y267" s="1843"/>
    </row>
    <row r="268" spans="2:50" s="243" customFormat="1" ht="36" hidden="1" customHeight="1">
      <c r="B268" s="1839" t="s">
        <v>167</v>
      </c>
      <c r="C268" s="1711"/>
      <c r="D268" s="1711"/>
      <c r="E268" s="1711"/>
      <c r="F268" s="1711"/>
      <c r="G268" s="1711"/>
      <c r="H268" s="1747"/>
      <c r="I268" s="1760" t="s">
        <v>1748</v>
      </c>
      <c r="J268" s="1758"/>
      <c r="K268" s="1758"/>
      <c r="L268" s="1758"/>
      <c r="M268" s="1759"/>
      <c r="N268" s="1710" t="s">
        <v>169</v>
      </c>
      <c r="O268" s="1711"/>
      <c r="P268" s="1711"/>
      <c r="Q268" s="1711"/>
      <c r="R268" s="1711"/>
      <c r="S268" s="1711"/>
      <c r="T268" s="1747"/>
      <c r="U268" s="1760" t="s">
        <v>1748</v>
      </c>
      <c r="V268" s="1758"/>
      <c r="W268" s="1758"/>
      <c r="X268" s="1758"/>
      <c r="Y268" s="1759"/>
      <c r="Z268" s="1710" t="s">
        <v>170</v>
      </c>
      <c r="AA268" s="1711"/>
      <c r="AB268" s="1711"/>
      <c r="AC268" s="1711"/>
      <c r="AD268" s="1711"/>
      <c r="AE268" s="1711"/>
      <c r="AF268" s="1747"/>
      <c r="AG268" s="1760" t="s">
        <v>1748</v>
      </c>
      <c r="AH268" s="1758"/>
      <c r="AI268" s="1758"/>
      <c r="AJ268" s="1758"/>
      <c r="AK268" s="1759"/>
      <c r="AL268" s="1710" t="s">
        <v>171</v>
      </c>
      <c r="AM268" s="1711"/>
      <c r="AN268" s="1711"/>
      <c r="AO268" s="1711"/>
      <c r="AP268" s="1711"/>
      <c r="AQ268" s="1711"/>
      <c r="AR268" s="1747"/>
      <c r="AS268" s="1760" t="s">
        <v>1748</v>
      </c>
      <c r="AT268" s="1758"/>
      <c r="AU268" s="1758"/>
      <c r="AV268" s="1758"/>
      <c r="AW268" s="1759"/>
    </row>
    <row r="269" spans="2:50" s="243" customFormat="1" ht="36" hidden="1" customHeight="1">
      <c r="B269" s="1710" t="s">
        <v>172</v>
      </c>
      <c r="C269" s="1711"/>
      <c r="D269" s="1711"/>
      <c r="E269" s="1711"/>
      <c r="F269" s="1711"/>
      <c r="G269" s="1711"/>
      <c r="H269" s="1747"/>
      <c r="I269" s="1840"/>
      <c r="J269" s="1841"/>
      <c r="K269" s="1841"/>
      <c r="L269" s="1841"/>
      <c r="M269" s="1842"/>
      <c r="N269" s="1710" t="s">
        <v>173</v>
      </c>
      <c r="O269" s="1711"/>
      <c r="P269" s="1711"/>
      <c r="Q269" s="1711"/>
      <c r="R269" s="1711"/>
      <c r="S269" s="1711"/>
      <c r="T269" s="1747"/>
      <c r="U269" s="1840"/>
      <c r="V269" s="1841"/>
      <c r="W269" s="1841"/>
      <c r="X269" s="1841"/>
      <c r="Y269" s="1842"/>
      <c r="Z269" s="1710" t="s">
        <v>174</v>
      </c>
      <c r="AA269" s="1711"/>
      <c r="AB269" s="1711"/>
      <c r="AC269" s="1711"/>
      <c r="AD269" s="1711"/>
      <c r="AE269" s="1711"/>
      <c r="AF269" s="1747"/>
      <c r="AG269" s="1840"/>
      <c r="AH269" s="1841"/>
      <c r="AI269" s="1841"/>
      <c r="AJ269" s="1841"/>
      <c r="AK269" s="1842"/>
      <c r="AL269" s="1839" t="s">
        <v>175</v>
      </c>
      <c r="AM269" s="1711"/>
      <c r="AN269" s="1711"/>
      <c r="AO269" s="1711"/>
      <c r="AP269" s="1711"/>
      <c r="AQ269" s="1711"/>
      <c r="AR269" s="1747"/>
      <c r="AS269" s="1840"/>
      <c r="AT269" s="1841"/>
      <c r="AU269" s="1841"/>
      <c r="AV269" s="1841"/>
      <c r="AW269" s="1842"/>
    </row>
    <row r="270" spans="2:50" s="243" customFormat="1">
      <c r="C270" s="243" t="s">
        <v>1749</v>
      </c>
    </row>
    <row r="271" spans="2:50" s="243" customFormat="1" ht="27.75" customHeight="1">
      <c r="B271" s="1536"/>
      <c r="C271" s="1536"/>
      <c r="D271" s="1541" t="s">
        <v>1744</v>
      </c>
      <c r="E271" s="1541"/>
      <c r="F271" s="1541"/>
      <c r="G271" s="1541"/>
      <c r="H271" s="1541"/>
      <c r="I271" s="1541"/>
      <c r="J271" s="1541"/>
      <c r="K271" s="1541"/>
      <c r="L271" s="1541"/>
      <c r="M271" s="1541"/>
      <c r="N271" s="1541" t="s">
        <v>1745</v>
      </c>
      <c r="O271" s="1541"/>
      <c r="P271" s="1541"/>
      <c r="Q271" s="1541"/>
      <c r="R271" s="1541"/>
      <c r="S271" s="1541"/>
      <c r="T271" s="1541"/>
      <c r="U271" s="1541"/>
      <c r="V271" s="1541"/>
      <c r="W271" s="1541"/>
      <c r="X271" s="1541"/>
      <c r="Y271" s="1541"/>
      <c r="Z271" s="1541"/>
      <c r="AA271" s="1541"/>
      <c r="AB271" s="1541"/>
      <c r="AC271" s="1541"/>
      <c r="AD271" s="1541"/>
      <c r="AE271" s="1541"/>
      <c r="AF271" s="1541"/>
      <c r="AG271" s="1541"/>
      <c r="AH271" s="1541"/>
      <c r="AI271" s="1541"/>
      <c r="AJ271" s="1541"/>
      <c r="AK271" s="1541"/>
      <c r="AL271" s="1542" t="s">
        <v>1746</v>
      </c>
      <c r="AM271" s="1541"/>
      <c r="AN271" s="1541"/>
      <c r="AO271" s="1541"/>
      <c r="AP271" s="1541"/>
      <c r="AQ271" s="1541"/>
      <c r="AR271" s="1541" t="s">
        <v>160</v>
      </c>
      <c r="AS271" s="1541"/>
      <c r="AT271" s="1541"/>
      <c r="AU271" s="1541"/>
      <c r="AV271" s="1541" t="s">
        <v>161</v>
      </c>
      <c r="AW271" s="1541"/>
      <c r="AX271" s="1541"/>
    </row>
    <row r="272" spans="2:50" s="243" customFormat="1" ht="24" customHeight="1">
      <c r="B272" s="1536">
        <v>1</v>
      </c>
      <c r="C272" s="1536">
        <v>1</v>
      </c>
      <c r="D272" s="1830" t="s">
        <v>965</v>
      </c>
      <c r="E272" s="1831"/>
      <c r="F272" s="1831"/>
      <c r="G272" s="1831"/>
      <c r="H272" s="1831"/>
      <c r="I272" s="1831"/>
      <c r="J272" s="1831"/>
      <c r="K272" s="1831"/>
      <c r="L272" s="1831"/>
      <c r="M272" s="1832"/>
      <c r="N272" s="1830" t="s">
        <v>964</v>
      </c>
      <c r="O272" s="1831"/>
      <c r="P272" s="1831"/>
      <c r="Q272" s="1831"/>
      <c r="R272" s="1831"/>
      <c r="S272" s="1831"/>
      <c r="T272" s="1831"/>
      <c r="U272" s="1831"/>
      <c r="V272" s="1831"/>
      <c r="W272" s="1831"/>
      <c r="X272" s="1831"/>
      <c r="Y272" s="1831"/>
      <c r="Z272" s="1831"/>
      <c r="AA272" s="1831"/>
      <c r="AB272" s="1831"/>
      <c r="AC272" s="1831"/>
      <c r="AD272" s="1831"/>
      <c r="AE272" s="1831"/>
      <c r="AF272" s="1831"/>
      <c r="AG272" s="1831"/>
      <c r="AH272" s="1831"/>
      <c r="AI272" s="1831"/>
      <c r="AJ272" s="1831"/>
      <c r="AK272" s="1832"/>
      <c r="AL272" s="1833">
        <v>0.01</v>
      </c>
      <c r="AM272" s="1834"/>
      <c r="AN272" s="1834"/>
      <c r="AO272" s="1834"/>
      <c r="AP272" s="1834"/>
      <c r="AQ272" s="1835"/>
      <c r="AR272" s="1830" t="s">
        <v>963</v>
      </c>
      <c r="AS272" s="1831"/>
      <c r="AT272" s="1831"/>
      <c r="AU272" s="1832"/>
      <c r="AV272" s="1836"/>
      <c r="AW272" s="1837"/>
      <c r="AX272" s="1838"/>
    </row>
    <row r="273" spans="2:50" s="243" customFormat="1" ht="24" customHeight="1">
      <c r="B273" s="1536">
        <v>2</v>
      </c>
      <c r="C273" s="1536">
        <v>1</v>
      </c>
      <c r="D273" s="1537"/>
      <c r="E273" s="1537"/>
      <c r="F273" s="1537"/>
      <c r="G273" s="1537"/>
      <c r="H273" s="1537"/>
      <c r="I273" s="1537"/>
      <c r="J273" s="1537"/>
      <c r="K273" s="1537"/>
      <c r="L273" s="1537"/>
      <c r="M273" s="1537"/>
      <c r="N273" s="1537"/>
      <c r="O273" s="1537"/>
      <c r="P273" s="1537"/>
      <c r="Q273" s="1537"/>
      <c r="R273" s="1537"/>
      <c r="S273" s="1537"/>
      <c r="T273" s="1537"/>
      <c r="U273" s="1537"/>
      <c r="V273" s="1537"/>
      <c r="W273" s="1537"/>
      <c r="X273" s="1537"/>
      <c r="Y273" s="1537"/>
      <c r="Z273" s="1537"/>
      <c r="AA273" s="1537"/>
      <c r="AB273" s="1537"/>
      <c r="AC273" s="1537"/>
      <c r="AD273" s="1537"/>
      <c r="AE273" s="1537"/>
      <c r="AF273" s="1537"/>
      <c r="AG273" s="1537"/>
      <c r="AH273" s="1537"/>
      <c r="AI273" s="1537"/>
      <c r="AJ273" s="1537"/>
      <c r="AK273" s="1537"/>
      <c r="AL273" s="1538"/>
      <c r="AM273" s="1537"/>
      <c r="AN273" s="1537"/>
      <c r="AO273" s="1537"/>
      <c r="AP273" s="1537"/>
      <c r="AQ273" s="1537"/>
      <c r="AR273" s="1537"/>
      <c r="AS273" s="1537"/>
      <c r="AT273" s="1537"/>
      <c r="AU273" s="1537"/>
      <c r="AV273" s="1826"/>
      <c r="AW273" s="1537"/>
      <c r="AX273" s="1537"/>
    </row>
    <row r="274" spans="2:50" s="243" customFormat="1"/>
    <row r="275" spans="2:50" s="243" customFormat="1">
      <c r="C275" s="243" t="s">
        <v>1750</v>
      </c>
    </row>
    <row r="276" spans="2:50" s="243" customFormat="1" ht="29.25" customHeight="1">
      <c r="B276" s="1536"/>
      <c r="C276" s="1536"/>
      <c r="D276" s="1541" t="s">
        <v>1744</v>
      </c>
      <c r="E276" s="1541"/>
      <c r="F276" s="1541"/>
      <c r="G276" s="1541"/>
      <c r="H276" s="1541"/>
      <c r="I276" s="1541"/>
      <c r="J276" s="1541"/>
      <c r="K276" s="1541"/>
      <c r="L276" s="1541"/>
      <c r="M276" s="1541"/>
      <c r="N276" s="1541" t="s">
        <v>1745</v>
      </c>
      <c r="O276" s="1541"/>
      <c r="P276" s="1541"/>
      <c r="Q276" s="1541"/>
      <c r="R276" s="1541"/>
      <c r="S276" s="1541"/>
      <c r="T276" s="1541"/>
      <c r="U276" s="1541"/>
      <c r="V276" s="1541"/>
      <c r="W276" s="1541"/>
      <c r="X276" s="1541"/>
      <c r="Y276" s="1541"/>
      <c r="Z276" s="1541"/>
      <c r="AA276" s="1541"/>
      <c r="AB276" s="1541"/>
      <c r="AC276" s="1541"/>
      <c r="AD276" s="1541"/>
      <c r="AE276" s="1541"/>
      <c r="AF276" s="1541"/>
      <c r="AG276" s="1541"/>
      <c r="AH276" s="1541"/>
      <c r="AI276" s="1541"/>
      <c r="AJ276" s="1541"/>
      <c r="AK276" s="1541"/>
      <c r="AL276" s="1542" t="s">
        <v>1746</v>
      </c>
      <c r="AM276" s="1541"/>
      <c r="AN276" s="1541"/>
      <c r="AO276" s="1541"/>
      <c r="AP276" s="1541"/>
      <c r="AQ276" s="1541"/>
      <c r="AR276" s="1541" t="s">
        <v>160</v>
      </c>
      <c r="AS276" s="1541"/>
      <c r="AT276" s="1541"/>
      <c r="AU276" s="1541"/>
      <c r="AV276" s="1541" t="s">
        <v>161</v>
      </c>
      <c r="AW276" s="1541"/>
      <c r="AX276" s="1541"/>
    </row>
    <row r="277" spans="2:50" s="243" customFormat="1" ht="24" customHeight="1">
      <c r="B277" s="1536">
        <v>1</v>
      </c>
      <c r="C277" s="1536">
        <v>1</v>
      </c>
      <c r="D277" s="1537" t="s">
        <v>312</v>
      </c>
      <c r="E277" s="1537"/>
      <c r="F277" s="1537"/>
      <c r="G277" s="1537"/>
      <c r="H277" s="1537"/>
      <c r="I277" s="1537"/>
      <c r="J277" s="1537"/>
      <c r="K277" s="1537"/>
      <c r="L277" s="1537"/>
      <c r="M277" s="1537"/>
      <c r="N277" s="1537" t="s">
        <v>1751</v>
      </c>
      <c r="O277" s="1537"/>
      <c r="P277" s="1537"/>
      <c r="Q277" s="1537"/>
      <c r="R277" s="1537"/>
      <c r="S277" s="1537"/>
      <c r="T277" s="1537"/>
      <c r="U277" s="1537"/>
      <c r="V277" s="1537"/>
      <c r="W277" s="1537"/>
      <c r="X277" s="1537"/>
      <c r="Y277" s="1537"/>
      <c r="Z277" s="1537"/>
      <c r="AA277" s="1537"/>
      <c r="AB277" s="1537"/>
      <c r="AC277" s="1537"/>
      <c r="AD277" s="1537"/>
      <c r="AE277" s="1537"/>
      <c r="AF277" s="1537"/>
      <c r="AG277" s="1537"/>
      <c r="AH277" s="1537"/>
      <c r="AI277" s="1537"/>
      <c r="AJ277" s="1537"/>
      <c r="AK277" s="1537"/>
      <c r="AL277" s="1538">
        <v>0.3</v>
      </c>
      <c r="AM277" s="1537"/>
      <c r="AN277" s="1537"/>
      <c r="AO277" s="1537"/>
      <c r="AP277" s="1537"/>
      <c r="AQ277" s="1537"/>
      <c r="AR277" s="1537" t="s">
        <v>586</v>
      </c>
      <c r="AS277" s="1537"/>
      <c r="AT277" s="1537"/>
      <c r="AU277" s="1537"/>
      <c r="AV277" s="1826"/>
      <c r="AW277" s="1537"/>
      <c r="AX277" s="1537"/>
    </row>
    <row r="278" spans="2:50" s="243" customFormat="1" ht="24" customHeight="1">
      <c r="B278" s="1536">
        <v>2</v>
      </c>
      <c r="C278" s="1536">
        <v>1</v>
      </c>
      <c r="D278" s="1537"/>
      <c r="E278" s="1537"/>
      <c r="F278" s="1537"/>
      <c r="G278" s="1537"/>
      <c r="H278" s="1537"/>
      <c r="I278" s="1537"/>
      <c r="J278" s="1537"/>
      <c r="K278" s="1537"/>
      <c r="L278" s="1537"/>
      <c r="M278" s="1537"/>
      <c r="N278" s="1537"/>
      <c r="O278" s="1537"/>
      <c r="P278" s="1537"/>
      <c r="Q278" s="1537"/>
      <c r="R278" s="1537"/>
      <c r="S278" s="1537"/>
      <c r="T278" s="1537"/>
      <c r="U278" s="1537"/>
      <c r="V278" s="1537"/>
      <c r="W278" s="1537"/>
      <c r="X278" s="1537"/>
      <c r="Y278" s="1537"/>
      <c r="Z278" s="1537"/>
      <c r="AA278" s="1537"/>
      <c r="AB278" s="1537"/>
      <c r="AC278" s="1537"/>
      <c r="AD278" s="1537"/>
      <c r="AE278" s="1537"/>
      <c r="AF278" s="1537"/>
      <c r="AG278" s="1537"/>
      <c r="AH278" s="1537"/>
      <c r="AI278" s="1537"/>
      <c r="AJ278" s="1537"/>
      <c r="AK278" s="1537"/>
      <c r="AL278" s="1538"/>
      <c r="AM278" s="1537"/>
      <c r="AN278" s="1537"/>
      <c r="AO278" s="1537"/>
      <c r="AP278" s="1537"/>
      <c r="AQ278" s="1537"/>
      <c r="AR278" s="1537"/>
      <c r="AS278" s="1537"/>
      <c r="AT278" s="1537"/>
      <c r="AU278" s="1537"/>
      <c r="AV278" s="1826"/>
      <c r="AW278" s="1537"/>
      <c r="AX278" s="1537"/>
    </row>
    <row r="279" spans="2:50" s="243" customFormat="1"/>
    <row r="280" spans="2:50" s="243" customFormat="1">
      <c r="C280" s="243" t="s">
        <v>1752</v>
      </c>
    </row>
    <row r="281" spans="2:50" s="243" customFormat="1" ht="27.75" customHeight="1">
      <c r="B281" s="1536"/>
      <c r="C281" s="1536"/>
      <c r="D281" s="1541" t="s">
        <v>1744</v>
      </c>
      <c r="E281" s="1541"/>
      <c r="F281" s="1541"/>
      <c r="G281" s="1541"/>
      <c r="H281" s="1541"/>
      <c r="I281" s="1541"/>
      <c r="J281" s="1541"/>
      <c r="K281" s="1541"/>
      <c r="L281" s="1541"/>
      <c r="M281" s="1541"/>
      <c r="N281" s="1541" t="s">
        <v>1745</v>
      </c>
      <c r="O281" s="1541"/>
      <c r="P281" s="1541"/>
      <c r="Q281" s="1541"/>
      <c r="R281" s="1541"/>
      <c r="S281" s="1541"/>
      <c r="T281" s="1541"/>
      <c r="U281" s="1541"/>
      <c r="V281" s="1541"/>
      <c r="W281" s="1541"/>
      <c r="X281" s="1541"/>
      <c r="Y281" s="1541"/>
      <c r="Z281" s="1541"/>
      <c r="AA281" s="1541"/>
      <c r="AB281" s="1541"/>
      <c r="AC281" s="1541"/>
      <c r="AD281" s="1541"/>
      <c r="AE281" s="1541"/>
      <c r="AF281" s="1541"/>
      <c r="AG281" s="1541"/>
      <c r="AH281" s="1541"/>
      <c r="AI281" s="1541"/>
      <c r="AJ281" s="1541"/>
      <c r="AK281" s="1541"/>
      <c r="AL281" s="1542" t="s">
        <v>1746</v>
      </c>
      <c r="AM281" s="1541"/>
      <c r="AN281" s="1541"/>
      <c r="AO281" s="1541"/>
      <c r="AP281" s="1541"/>
      <c r="AQ281" s="1541"/>
      <c r="AR281" s="1541" t="s">
        <v>160</v>
      </c>
      <c r="AS281" s="1541"/>
      <c r="AT281" s="1541"/>
      <c r="AU281" s="1541"/>
      <c r="AV281" s="1541" t="s">
        <v>161</v>
      </c>
      <c r="AW281" s="1541"/>
      <c r="AX281" s="1541"/>
    </row>
    <row r="282" spans="2:50" s="243" customFormat="1" ht="24" customHeight="1">
      <c r="B282" s="1536">
        <v>1</v>
      </c>
      <c r="C282" s="1536">
        <v>1</v>
      </c>
      <c r="D282" s="1537" t="s">
        <v>961</v>
      </c>
      <c r="E282" s="1537"/>
      <c r="F282" s="1537"/>
      <c r="G282" s="1537"/>
      <c r="H282" s="1537"/>
      <c r="I282" s="1537"/>
      <c r="J282" s="1537"/>
      <c r="K282" s="1537"/>
      <c r="L282" s="1537"/>
      <c r="M282" s="1537"/>
      <c r="N282" s="1537" t="s">
        <v>960</v>
      </c>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8">
        <v>0.1</v>
      </c>
      <c r="AM282" s="1537"/>
      <c r="AN282" s="1537"/>
      <c r="AO282" s="1537"/>
      <c r="AP282" s="1537"/>
      <c r="AQ282" s="1537"/>
      <c r="AR282" s="1537" t="s">
        <v>586</v>
      </c>
      <c r="AS282" s="1537"/>
      <c r="AT282" s="1537"/>
      <c r="AU282" s="1537"/>
      <c r="AV282" s="1826"/>
      <c r="AW282" s="1537"/>
      <c r="AX282" s="1537"/>
    </row>
    <row r="283" spans="2:50" s="243" customFormat="1" ht="24" customHeight="1">
      <c r="B283" s="1536">
        <v>2</v>
      </c>
      <c r="C283" s="1536">
        <v>1</v>
      </c>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8"/>
      <c r="AM283" s="1537"/>
      <c r="AN283" s="1537"/>
      <c r="AO283" s="1537"/>
      <c r="AP283" s="1537"/>
      <c r="AQ283" s="1537"/>
      <c r="AR283" s="1537"/>
      <c r="AS283" s="1537"/>
      <c r="AT283" s="1537"/>
      <c r="AU283" s="1537"/>
      <c r="AV283" s="1826"/>
      <c r="AW283" s="1537"/>
      <c r="AX283" s="1537"/>
    </row>
    <row r="284" spans="2:50" s="243" customFormat="1"/>
    <row r="285" spans="2:50" s="243" customFormat="1">
      <c r="C285" s="243" t="s">
        <v>1753</v>
      </c>
    </row>
    <row r="286" spans="2:50" s="243" customFormat="1" ht="29.25" customHeight="1">
      <c r="B286" s="1536"/>
      <c r="C286" s="1536"/>
      <c r="D286" s="1541" t="s">
        <v>1744</v>
      </c>
      <c r="E286" s="1541"/>
      <c r="F286" s="1541"/>
      <c r="G286" s="1541"/>
      <c r="H286" s="1541"/>
      <c r="I286" s="1541"/>
      <c r="J286" s="1541"/>
      <c r="K286" s="1541"/>
      <c r="L286" s="1541"/>
      <c r="M286" s="1541"/>
      <c r="N286" s="1541" t="s">
        <v>1745</v>
      </c>
      <c r="O286" s="1541"/>
      <c r="P286" s="1541"/>
      <c r="Q286" s="1541"/>
      <c r="R286" s="1541"/>
      <c r="S286" s="1541"/>
      <c r="T286" s="1541"/>
      <c r="U286" s="1541"/>
      <c r="V286" s="1541"/>
      <c r="W286" s="1541"/>
      <c r="X286" s="1541"/>
      <c r="Y286" s="1541"/>
      <c r="Z286" s="1541"/>
      <c r="AA286" s="1541"/>
      <c r="AB286" s="1541"/>
      <c r="AC286" s="1541"/>
      <c r="AD286" s="1541"/>
      <c r="AE286" s="1541"/>
      <c r="AF286" s="1541"/>
      <c r="AG286" s="1541"/>
      <c r="AH286" s="1541"/>
      <c r="AI286" s="1541"/>
      <c r="AJ286" s="1541"/>
      <c r="AK286" s="1541"/>
      <c r="AL286" s="1542" t="s">
        <v>1746</v>
      </c>
      <c r="AM286" s="1541"/>
      <c r="AN286" s="1541"/>
      <c r="AO286" s="1541"/>
      <c r="AP286" s="1541"/>
      <c r="AQ286" s="1541"/>
      <c r="AR286" s="1541" t="s">
        <v>160</v>
      </c>
      <c r="AS286" s="1541"/>
      <c r="AT286" s="1541"/>
      <c r="AU286" s="1541"/>
      <c r="AV286" s="1541" t="s">
        <v>161</v>
      </c>
      <c r="AW286" s="1541"/>
      <c r="AX286" s="1541"/>
    </row>
    <row r="287" spans="2:50" s="243" customFormat="1" ht="24" customHeight="1">
      <c r="B287" s="1536">
        <v>1</v>
      </c>
      <c r="C287" s="1536">
        <v>1</v>
      </c>
      <c r="D287" s="1537" t="s">
        <v>959</v>
      </c>
      <c r="E287" s="1537"/>
      <c r="F287" s="1537"/>
      <c r="G287" s="1537"/>
      <c r="H287" s="1537"/>
      <c r="I287" s="1537"/>
      <c r="J287" s="1537"/>
      <c r="K287" s="1537"/>
      <c r="L287" s="1537"/>
      <c r="M287" s="1537"/>
      <c r="N287" s="1537" t="s">
        <v>1751</v>
      </c>
      <c r="O287" s="1537"/>
      <c r="P287" s="1537"/>
      <c r="Q287" s="1537"/>
      <c r="R287" s="1537"/>
      <c r="S287" s="1537"/>
      <c r="T287" s="1537"/>
      <c r="U287" s="1537"/>
      <c r="V287" s="1537"/>
      <c r="W287" s="1537"/>
      <c r="X287" s="1537"/>
      <c r="Y287" s="1537"/>
      <c r="Z287" s="1537"/>
      <c r="AA287" s="1537"/>
      <c r="AB287" s="1537"/>
      <c r="AC287" s="1537"/>
      <c r="AD287" s="1537"/>
      <c r="AE287" s="1537"/>
      <c r="AF287" s="1537"/>
      <c r="AG287" s="1537"/>
      <c r="AH287" s="1537"/>
      <c r="AI287" s="1537"/>
      <c r="AJ287" s="1537"/>
      <c r="AK287" s="1537"/>
      <c r="AL287" s="1538">
        <v>0.1</v>
      </c>
      <c r="AM287" s="1537"/>
      <c r="AN287" s="1537"/>
      <c r="AO287" s="1537"/>
      <c r="AP287" s="1537"/>
      <c r="AQ287" s="1537"/>
      <c r="AR287" s="1537" t="s">
        <v>586</v>
      </c>
      <c r="AS287" s="1537"/>
      <c r="AT287" s="1537"/>
      <c r="AU287" s="1537"/>
      <c r="AV287" s="1826"/>
      <c r="AW287" s="1537"/>
      <c r="AX287" s="1537"/>
    </row>
    <row r="288" spans="2:50" s="243" customFormat="1" ht="24" customHeight="1">
      <c r="B288" s="1536">
        <v>2</v>
      </c>
      <c r="C288" s="1536">
        <v>1</v>
      </c>
      <c r="D288" s="1537"/>
      <c r="E288" s="1537"/>
      <c r="F288" s="1537"/>
      <c r="G288" s="1537"/>
      <c r="H288" s="1537"/>
      <c r="I288" s="1537"/>
      <c r="J288" s="1537"/>
      <c r="K288" s="1537"/>
      <c r="L288" s="1537"/>
      <c r="M288" s="1537"/>
      <c r="N288" s="1537"/>
      <c r="O288" s="1537"/>
      <c r="P288" s="1537"/>
      <c r="Q288" s="1537"/>
      <c r="R288" s="1537"/>
      <c r="S288" s="1537"/>
      <c r="T288" s="1537"/>
      <c r="U288" s="1537"/>
      <c r="V288" s="1537"/>
      <c r="W288" s="1537"/>
      <c r="X288" s="1537"/>
      <c r="Y288" s="1537"/>
      <c r="Z288" s="1537"/>
      <c r="AA288" s="1537"/>
      <c r="AB288" s="1537"/>
      <c r="AC288" s="1537"/>
      <c r="AD288" s="1537"/>
      <c r="AE288" s="1537"/>
      <c r="AF288" s="1537"/>
      <c r="AG288" s="1537"/>
      <c r="AH288" s="1537"/>
      <c r="AI288" s="1537"/>
      <c r="AJ288" s="1537"/>
      <c r="AK288" s="1537"/>
      <c r="AL288" s="1538"/>
      <c r="AM288" s="1537"/>
      <c r="AN288" s="1537"/>
      <c r="AO288" s="1537"/>
      <c r="AP288" s="1537"/>
      <c r="AQ288" s="1537"/>
      <c r="AR288" s="1537"/>
      <c r="AS288" s="1537"/>
      <c r="AT288" s="1537"/>
      <c r="AU288" s="1537"/>
      <c r="AV288" s="1826"/>
      <c r="AW288" s="1537"/>
      <c r="AX288" s="1537"/>
    </row>
    <row r="289" spans="2:50" s="243" customFormat="1"/>
    <row r="290" spans="2:50" s="243" customFormat="1">
      <c r="C290" s="243" t="s">
        <v>1754</v>
      </c>
    </row>
    <row r="291" spans="2:50" s="243" customFormat="1" ht="27.75" customHeight="1">
      <c r="B291" s="1536"/>
      <c r="C291" s="1536"/>
      <c r="D291" s="1541" t="s">
        <v>1744</v>
      </c>
      <c r="E291" s="1541"/>
      <c r="F291" s="1541"/>
      <c r="G291" s="1541"/>
      <c r="H291" s="1541"/>
      <c r="I291" s="1541"/>
      <c r="J291" s="1541"/>
      <c r="K291" s="1541"/>
      <c r="L291" s="1541"/>
      <c r="M291" s="1541"/>
      <c r="N291" s="1541" t="s">
        <v>1745</v>
      </c>
      <c r="O291" s="1541"/>
      <c r="P291" s="1541"/>
      <c r="Q291" s="1541"/>
      <c r="R291" s="1541"/>
      <c r="S291" s="1541"/>
      <c r="T291" s="1541"/>
      <c r="U291" s="1541"/>
      <c r="V291" s="1541"/>
      <c r="W291" s="1541"/>
      <c r="X291" s="1541"/>
      <c r="Y291" s="1541"/>
      <c r="Z291" s="1541"/>
      <c r="AA291" s="1541"/>
      <c r="AB291" s="1541"/>
      <c r="AC291" s="1541"/>
      <c r="AD291" s="1541"/>
      <c r="AE291" s="1541"/>
      <c r="AF291" s="1541"/>
      <c r="AG291" s="1541"/>
      <c r="AH291" s="1541"/>
      <c r="AI291" s="1541"/>
      <c r="AJ291" s="1541"/>
      <c r="AK291" s="1541"/>
      <c r="AL291" s="1542" t="s">
        <v>1746</v>
      </c>
      <c r="AM291" s="1541"/>
      <c r="AN291" s="1541"/>
      <c r="AO291" s="1541"/>
      <c r="AP291" s="1541"/>
      <c r="AQ291" s="1541"/>
      <c r="AR291" s="1541" t="s">
        <v>160</v>
      </c>
      <c r="AS291" s="1541"/>
      <c r="AT291" s="1541"/>
      <c r="AU291" s="1541"/>
      <c r="AV291" s="1541" t="s">
        <v>161</v>
      </c>
      <c r="AW291" s="1541"/>
      <c r="AX291" s="1541"/>
    </row>
    <row r="292" spans="2:50" s="243" customFormat="1" ht="24" customHeight="1">
      <c r="B292" s="1536">
        <v>1</v>
      </c>
      <c r="C292" s="1536">
        <v>1</v>
      </c>
      <c r="D292" s="1537" t="s">
        <v>958</v>
      </c>
      <c r="E292" s="1537"/>
      <c r="F292" s="1537"/>
      <c r="G292" s="1537"/>
      <c r="H292" s="1537"/>
      <c r="I292" s="1537"/>
      <c r="J292" s="1537"/>
      <c r="K292" s="1537"/>
      <c r="L292" s="1537"/>
      <c r="M292" s="1537"/>
      <c r="N292" s="1537" t="s">
        <v>1755</v>
      </c>
      <c r="O292" s="1537"/>
      <c r="P292" s="1537"/>
      <c r="Q292" s="1537"/>
      <c r="R292" s="1537"/>
      <c r="S292" s="1537"/>
      <c r="T292" s="1537"/>
      <c r="U292" s="1537"/>
      <c r="V292" s="1537"/>
      <c r="W292" s="1537"/>
      <c r="X292" s="1537"/>
      <c r="Y292" s="1537"/>
      <c r="Z292" s="1537"/>
      <c r="AA292" s="1537"/>
      <c r="AB292" s="1537"/>
      <c r="AC292" s="1537"/>
      <c r="AD292" s="1537"/>
      <c r="AE292" s="1537"/>
      <c r="AF292" s="1537"/>
      <c r="AG292" s="1537"/>
      <c r="AH292" s="1537"/>
      <c r="AI292" s="1537"/>
      <c r="AJ292" s="1537"/>
      <c r="AK292" s="1537"/>
      <c r="AL292" s="1538">
        <v>7.0000000000000007E-2</v>
      </c>
      <c r="AM292" s="1537"/>
      <c r="AN292" s="1537"/>
      <c r="AO292" s="1537"/>
      <c r="AP292" s="1537"/>
      <c r="AQ292" s="1537"/>
      <c r="AR292" s="1827" t="s">
        <v>586</v>
      </c>
      <c r="AS292" s="1828"/>
      <c r="AT292" s="1828"/>
      <c r="AU292" s="1829"/>
      <c r="AV292" s="1826"/>
      <c r="AW292" s="1537"/>
      <c r="AX292" s="1537"/>
    </row>
    <row r="293" spans="2:50" s="243" customFormat="1" ht="24" customHeight="1">
      <c r="B293" s="1536">
        <v>2</v>
      </c>
      <c r="C293" s="1536">
        <v>1</v>
      </c>
      <c r="D293" s="1537"/>
      <c r="E293" s="1537"/>
      <c r="F293" s="1537"/>
      <c r="G293" s="1537"/>
      <c r="H293" s="1537"/>
      <c r="I293" s="1537"/>
      <c r="J293" s="1537"/>
      <c r="K293" s="1537"/>
      <c r="L293" s="1537"/>
      <c r="M293" s="1537"/>
      <c r="N293" s="1537"/>
      <c r="O293" s="1537"/>
      <c r="P293" s="1537"/>
      <c r="Q293" s="1537"/>
      <c r="R293" s="1537"/>
      <c r="S293" s="1537"/>
      <c r="T293" s="1537"/>
      <c r="U293" s="1537"/>
      <c r="V293" s="1537"/>
      <c r="W293" s="1537"/>
      <c r="X293" s="1537"/>
      <c r="Y293" s="1537"/>
      <c r="Z293" s="1537"/>
      <c r="AA293" s="1537"/>
      <c r="AB293" s="1537"/>
      <c r="AC293" s="1537"/>
      <c r="AD293" s="1537"/>
      <c r="AE293" s="1537"/>
      <c r="AF293" s="1537"/>
      <c r="AG293" s="1537"/>
      <c r="AH293" s="1537"/>
      <c r="AI293" s="1537"/>
      <c r="AJ293" s="1537"/>
      <c r="AK293" s="1537"/>
      <c r="AL293" s="1538"/>
      <c r="AM293" s="1537"/>
      <c r="AN293" s="1537"/>
      <c r="AO293" s="1537"/>
      <c r="AP293" s="1537"/>
      <c r="AQ293" s="1537"/>
      <c r="AR293" s="1537"/>
      <c r="AS293" s="1537"/>
      <c r="AT293" s="1537"/>
      <c r="AU293" s="1537"/>
      <c r="AV293" s="1826"/>
      <c r="AW293" s="1537"/>
      <c r="AX293" s="1537"/>
    </row>
    <row r="294" spans="2:50" s="243" customFormat="1"/>
    <row r="295" spans="2:50" s="243" customFormat="1">
      <c r="C295" s="243" t="s">
        <v>1756</v>
      </c>
    </row>
    <row r="296" spans="2:50" s="243" customFormat="1" ht="27" customHeight="1">
      <c r="B296" s="1536"/>
      <c r="C296" s="1536"/>
      <c r="D296" s="1541" t="s">
        <v>1744</v>
      </c>
      <c r="E296" s="1541"/>
      <c r="F296" s="1541"/>
      <c r="G296" s="1541"/>
      <c r="H296" s="1541"/>
      <c r="I296" s="1541"/>
      <c r="J296" s="1541"/>
      <c r="K296" s="1541"/>
      <c r="L296" s="1541"/>
      <c r="M296" s="1541"/>
      <c r="N296" s="1541" t="s">
        <v>1745</v>
      </c>
      <c r="O296" s="1541"/>
      <c r="P296" s="1541"/>
      <c r="Q296" s="1541"/>
      <c r="R296" s="1541"/>
      <c r="S296" s="1541"/>
      <c r="T296" s="1541"/>
      <c r="U296" s="1541"/>
      <c r="V296" s="1541"/>
      <c r="W296" s="1541"/>
      <c r="X296" s="1541"/>
      <c r="Y296" s="1541"/>
      <c r="Z296" s="1541"/>
      <c r="AA296" s="1541"/>
      <c r="AB296" s="1541"/>
      <c r="AC296" s="1541"/>
      <c r="AD296" s="1541"/>
      <c r="AE296" s="1541"/>
      <c r="AF296" s="1541"/>
      <c r="AG296" s="1541"/>
      <c r="AH296" s="1541"/>
      <c r="AI296" s="1541"/>
      <c r="AJ296" s="1541"/>
      <c r="AK296" s="1541"/>
      <c r="AL296" s="1542" t="s">
        <v>1746</v>
      </c>
      <c r="AM296" s="1541"/>
      <c r="AN296" s="1541"/>
      <c r="AO296" s="1541"/>
      <c r="AP296" s="1541"/>
      <c r="AQ296" s="1541"/>
      <c r="AR296" s="1541" t="s">
        <v>160</v>
      </c>
      <c r="AS296" s="1541"/>
      <c r="AT296" s="1541"/>
      <c r="AU296" s="1541"/>
      <c r="AV296" s="1541" t="s">
        <v>161</v>
      </c>
      <c r="AW296" s="1541"/>
      <c r="AX296" s="1541"/>
    </row>
    <row r="297" spans="2:50" s="243" customFormat="1" ht="24" customHeight="1">
      <c r="B297" s="1536">
        <v>1</v>
      </c>
      <c r="C297" s="1536">
        <v>1</v>
      </c>
      <c r="D297" s="1537" t="s">
        <v>957</v>
      </c>
      <c r="E297" s="1537"/>
      <c r="F297" s="1537"/>
      <c r="G297" s="1537"/>
      <c r="H297" s="1537"/>
      <c r="I297" s="1537"/>
      <c r="J297" s="1537"/>
      <c r="K297" s="1537"/>
      <c r="L297" s="1537"/>
      <c r="M297" s="1537"/>
      <c r="N297" s="1537" t="s">
        <v>1751</v>
      </c>
      <c r="O297" s="1537"/>
      <c r="P297" s="1537"/>
      <c r="Q297" s="1537"/>
      <c r="R297" s="1537"/>
      <c r="S297" s="1537"/>
      <c r="T297" s="1537"/>
      <c r="U297" s="1537"/>
      <c r="V297" s="1537"/>
      <c r="W297" s="1537"/>
      <c r="X297" s="1537"/>
      <c r="Y297" s="1537"/>
      <c r="Z297" s="1537"/>
      <c r="AA297" s="1537"/>
      <c r="AB297" s="1537"/>
      <c r="AC297" s="1537"/>
      <c r="AD297" s="1537"/>
      <c r="AE297" s="1537"/>
      <c r="AF297" s="1537"/>
      <c r="AG297" s="1537"/>
      <c r="AH297" s="1537"/>
      <c r="AI297" s="1537"/>
      <c r="AJ297" s="1537"/>
      <c r="AK297" s="1537"/>
      <c r="AL297" s="1538">
        <v>7.0000000000000007E-2</v>
      </c>
      <c r="AM297" s="1537"/>
      <c r="AN297" s="1537"/>
      <c r="AO297" s="1537"/>
      <c r="AP297" s="1537"/>
      <c r="AQ297" s="1537"/>
      <c r="AR297" s="1827" t="s">
        <v>586</v>
      </c>
      <c r="AS297" s="1828"/>
      <c r="AT297" s="1828"/>
      <c r="AU297" s="1829"/>
      <c r="AV297" s="1826"/>
      <c r="AW297" s="1537"/>
      <c r="AX297" s="1537"/>
    </row>
    <row r="298" spans="2:50" s="243" customFormat="1" ht="24" customHeight="1">
      <c r="B298" s="1536">
        <v>2</v>
      </c>
      <c r="C298" s="1536">
        <v>1</v>
      </c>
      <c r="D298" s="1537"/>
      <c r="E298" s="1537"/>
      <c r="F298" s="1537"/>
      <c r="G298" s="1537"/>
      <c r="H298" s="1537"/>
      <c r="I298" s="1537"/>
      <c r="J298" s="1537"/>
      <c r="K298" s="1537"/>
      <c r="L298" s="1537"/>
      <c r="M298" s="1537"/>
      <c r="N298" s="1537"/>
      <c r="O298" s="1537"/>
      <c r="P298" s="1537"/>
      <c r="Q298" s="1537"/>
      <c r="R298" s="1537"/>
      <c r="S298" s="1537"/>
      <c r="T298" s="1537"/>
      <c r="U298" s="1537"/>
      <c r="V298" s="1537"/>
      <c r="W298" s="1537"/>
      <c r="X298" s="1537"/>
      <c r="Y298" s="1537"/>
      <c r="Z298" s="1537"/>
      <c r="AA298" s="1537"/>
      <c r="AB298" s="1537"/>
      <c r="AC298" s="1537"/>
      <c r="AD298" s="1537"/>
      <c r="AE298" s="1537"/>
      <c r="AF298" s="1537"/>
      <c r="AG298" s="1537"/>
      <c r="AH298" s="1537"/>
      <c r="AI298" s="1537"/>
      <c r="AJ298" s="1537"/>
      <c r="AK298" s="1537"/>
      <c r="AL298" s="1538"/>
      <c r="AM298" s="1537"/>
      <c r="AN298" s="1537"/>
      <c r="AO298" s="1537"/>
      <c r="AP298" s="1537"/>
      <c r="AQ298" s="1537"/>
      <c r="AR298" s="1537"/>
      <c r="AS298" s="1537"/>
      <c r="AT298" s="1537"/>
      <c r="AU298" s="1537"/>
      <c r="AV298" s="1826"/>
      <c r="AW298" s="1537"/>
      <c r="AX298" s="1537"/>
    </row>
    <row r="299" spans="2:50" s="243" customFormat="1"/>
    <row r="300" spans="2:50" s="243" customFormat="1">
      <c r="C300" s="243" t="s">
        <v>1757</v>
      </c>
    </row>
    <row r="301" spans="2:50" s="243" customFormat="1" ht="28.5" customHeight="1">
      <c r="B301" s="1536"/>
      <c r="C301" s="1536"/>
      <c r="D301" s="1541" t="s">
        <v>1744</v>
      </c>
      <c r="E301" s="1541"/>
      <c r="F301" s="1541"/>
      <c r="G301" s="1541"/>
      <c r="H301" s="1541"/>
      <c r="I301" s="1541"/>
      <c r="J301" s="1541"/>
      <c r="K301" s="1541"/>
      <c r="L301" s="1541"/>
      <c r="M301" s="1541"/>
      <c r="N301" s="1541" t="s">
        <v>1745</v>
      </c>
      <c r="O301" s="1541"/>
      <c r="P301" s="1541"/>
      <c r="Q301" s="1541"/>
      <c r="R301" s="1541"/>
      <c r="S301" s="1541"/>
      <c r="T301" s="1541"/>
      <c r="U301" s="1541"/>
      <c r="V301" s="1541"/>
      <c r="W301" s="1541"/>
      <c r="X301" s="1541"/>
      <c r="Y301" s="1541"/>
      <c r="Z301" s="1541"/>
      <c r="AA301" s="1541"/>
      <c r="AB301" s="1541"/>
      <c r="AC301" s="1541"/>
      <c r="AD301" s="1541"/>
      <c r="AE301" s="1541"/>
      <c r="AF301" s="1541"/>
      <c r="AG301" s="1541"/>
      <c r="AH301" s="1541"/>
      <c r="AI301" s="1541"/>
      <c r="AJ301" s="1541"/>
      <c r="AK301" s="1541"/>
      <c r="AL301" s="1542" t="s">
        <v>1746</v>
      </c>
      <c r="AM301" s="1541"/>
      <c r="AN301" s="1541"/>
      <c r="AO301" s="1541"/>
      <c r="AP301" s="1541"/>
      <c r="AQ301" s="1541"/>
      <c r="AR301" s="1541" t="s">
        <v>160</v>
      </c>
      <c r="AS301" s="1541"/>
      <c r="AT301" s="1541"/>
      <c r="AU301" s="1541"/>
      <c r="AV301" s="1541" t="s">
        <v>161</v>
      </c>
      <c r="AW301" s="1541"/>
      <c r="AX301" s="1541"/>
    </row>
    <row r="302" spans="2:50" s="243" customFormat="1" ht="21.75" customHeight="1">
      <c r="B302" s="1536">
        <v>1</v>
      </c>
      <c r="C302" s="1536">
        <v>1</v>
      </c>
      <c r="D302" s="1537" t="s">
        <v>1758</v>
      </c>
      <c r="E302" s="1537"/>
      <c r="F302" s="1537"/>
      <c r="G302" s="1537"/>
      <c r="H302" s="1537"/>
      <c r="I302" s="1537"/>
      <c r="J302" s="1537"/>
      <c r="K302" s="1537"/>
      <c r="L302" s="1537"/>
      <c r="M302" s="1537"/>
      <c r="N302" s="1537" t="s">
        <v>956</v>
      </c>
      <c r="O302" s="1537"/>
      <c r="P302" s="1537"/>
      <c r="Q302" s="1537"/>
      <c r="R302" s="1537"/>
      <c r="S302" s="1537"/>
      <c r="T302" s="1537"/>
      <c r="U302" s="1537"/>
      <c r="V302" s="1537"/>
      <c r="W302" s="1537"/>
      <c r="X302" s="1537"/>
      <c r="Y302" s="1537"/>
      <c r="Z302" s="1537"/>
      <c r="AA302" s="1537"/>
      <c r="AB302" s="1537"/>
      <c r="AC302" s="1537"/>
      <c r="AD302" s="1537"/>
      <c r="AE302" s="1537"/>
      <c r="AF302" s="1537"/>
      <c r="AG302" s="1537"/>
      <c r="AH302" s="1537"/>
      <c r="AI302" s="1537"/>
      <c r="AJ302" s="1537"/>
      <c r="AK302" s="1537"/>
      <c r="AL302" s="1538">
        <v>7.0000000000000007E-2</v>
      </c>
      <c r="AM302" s="1537"/>
      <c r="AN302" s="1537"/>
      <c r="AO302" s="1537"/>
      <c r="AP302" s="1537"/>
      <c r="AQ302" s="1537"/>
      <c r="AR302" s="1827" t="s">
        <v>586</v>
      </c>
      <c r="AS302" s="1828"/>
      <c r="AT302" s="1828"/>
      <c r="AU302" s="1829"/>
      <c r="AV302" s="1826"/>
      <c r="AW302" s="1537"/>
      <c r="AX302" s="1537"/>
    </row>
    <row r="303" spans="2:50" s="243" customFormat="1" ht="24" customHeight="1">
      <c r="B303" s="1536">
        <v>2</v>
      </c>
      <c r="C303" s="1536">
        <v>1</v>
      </c>
      <c r="D303" s="1537"/>
      <c r="E303" s="1537"/>
      <c r="F303" s="1537"/>
      <c r="G303" s="1537"/>
      <c r="H303" s="1537"/>
      <c r="I303" s="1537"/>
      <c r="J303" s="1537"/>
      <c r="K303" s="1537"/>
      <c r="L303" s="1537"/>
      <c r="M303" s="1537"/>
      <c r="N303" s="1537"/>
      <c r="O303" s="1537"/>
      <c r="P303" s="1537"/>
      <c r="Q303" s="1537"/>
      <c r="R303" s="1537"/>
      <c r="S303" s="1537"/>
      <c r="T303" s="1537"/>
      <c r="U303" s="1537"/>
      <c r="V303" s="1537"/>
      <c r="W303" s="1537"/>
      <c r="X303" s="1537"/>
      <c r="Y303" s="1537"/>
      <c r="Z303" s="1537"/>
      <c r="AA303" s="1537"/>
      <c r="AB303" s="1537"/>
      <c r="AC303" s="1537"/>
      <c r="AD303" s="1537"/>
      <c r="AE303" s="1537"/>
      <c r="AF303" s="1537"/>
      <c r="AG303" s="1537"/>
      <c r="AH303" s="1537"/>
      <c r="AI303" s="1537"/>
      <c r="AJ303" s="1537"/>
      <c r="AK303" s="1537"/>
      <c r="AL303" s="1538"/>
      <c r="AM303" s="1537"/>
      <c r="AN303" s="1537"/>
      <c r="AO303" s="1537"/>
      <c r="AP303" s="1537"/>
      <c r="AQ303" s="1537"/>
      <c r="AR303" s="1537"/>
      <c r="AS303" s="1537"/>
      <c r="AT303" s="1537"/>
      <c r="AU303" s="1537"/>
      <c r="AV303" s="1826"/>
      <c r="AW303" s="1537"/>
      <c r="AX303" s="1537"/>
    </row>
    <row r="304" spans="2:50" ht="14.25" thickBot="1"/>
    <row r="305" spans="2:51" s="243" customFormat="1" ht="21" customHeight="1">
      <c r="B305" s="1787" t="s">
        <v>2</v>
      </c>
      <c r="C305" s="1788"/>
      <c r="D305" s="1788"/>
      <c r="E305" s="1788"/>
      <c r="F305" s="1788"/>
      <c r="G305" s="1788"/>
      <c r="H305" s="830" t="s">
        <v>955</v>
      </c>
      <c r="I305" s="1823"/>
      <c r="J305" s="1823"/>
      <c r="K305" s="1823"/>
      <c r="L305" s="1823"/>
      <c r="M305" s="1823"/>
      <c r="N305" s="1823"/>
      <c r="O305" s="1823"/>
      <c r="P305" s="1823"/>
      <c r="Q305" s="1823"/>
      <c r="R305" s="1823"/>
      <c r="S305" s="1823"/>
      <c r="T305" s="1823"/>
      <c r="U305" s="1823"/>
      <c r="V305" s="1823"/>
      <c r="W305" s="1823"/>
      <c r="X305" s="1823"/>
      <c r="Y305" s="1823"/>
      <c r="Z305" s="1791" t="s">
        <v>1734</v>
      </c>
      <c r="AA305" s="1792"/>
      <c r="AB305" s="1792"/>
      <c r="AC305" s="1792"/>
      <c r="AD305" s="1792"/>
      <c r="AE305" s="1793"/>
      <c r="AF305" s="1792" t="s">
        <v>336</v>
      </c>
      <c r="AG305" s="1792"/>
      <c r="AH305" s="1792"/>
      <c r="AI305" s="1792"/>
      <c r="AJ305" s="1792"/>
      <c r="AK305" s="1792"/>
      <c r="AL305" s="1792"/>
      <c r="AM305" s="1792"/>
      <c r="AN305" s="1792"/>
      <c r="AO305" s="1792"/>
      <c r="AP305" s="1792"/>
      <c r="AQ305" s="1793"/>
      <c r="AR305" s="825" t="s">
        <v>6</v>
      </c>
      <c r="AS305" s="1792"/>
      <c r="AT305" s="1792"/>
      <c r="AU305" s="1792"/>
      <c r="AV305" s="1792"/>
      <c r="AW305" s="1792"/>
      <c r="AX305" s="1792"/>
      <c r="AY305" s="1794"/>
    </row>
    <row r="306" spans="2:51" s="243" customFormat="1" ht="28.15" customHeight="1">
      <c r="B306" s="1771" t="s">
        <v>7</v>
      </c>
      <c r="C306" s="1772"/>
      <c r="D306" s="1772"/>
      <c r="E306" s="1772"/>
      <c r="F306" s="1772"/>
      <c r="G306" s="1773"/>
      <c r="H306" s="813" t="s">
        <v>937</v>
      </c>
      <c r="I306" s="1824"/>
      <c r="J306" s="1824"/>
      <c r="K306" s="1824"/>
      <c r="L306" s="1824"/>
      <c r="M306" s="1824"/>
      <c r="N306" s="1824"/>
      <c r="O306" s="1824"/>
      <c r="P306" s="1824"/>
      <c r="Q306" s="1824"/>
      <c r="R306" s="1824"/>
      <c r="S306" s="1824"/>
      <c r="T306" s="1824"/>
      <c r="U306" s="1824"/>
      <c r="V306" s="1824"/>
      <c r="W306" s="1824"/>
      <c r="X306" s="1824"/>
      <c r="Y306" s="1825"/>
      <c r="Z306" s="1775" t="s">
        <v>8</v>
      </c>
      <c r="AA306" s="1776"/>
      <c r="AB306" s="1776"/>
      <c r="AC306" s="1776"/>
      <c r="AD306" s="1776"/>
      <c r="AE306" s="1777"/>
      <c r="AF306" s="1776" t="s">
        <v>936</v>
      </c>
      <c r="AG306" s="1776"/>
      <c r="AH306" s="1776"/>
      <c r="AI306" s="1776"/>
      <c r="AJ306" s="1776"/>
      <c r="AK306" s="1776"/>
      <c r="AL306" s="1776"/>
      <c r="AM306" s="1776"/>
      <c r="AN306" s="1776"/>
      <c r="AO306" s="1776"/>
      <c r="AP306" s="1776"/>
      <c r="AQ306" s="1777"/>
      <c r="AR306" s="818" t="s">
        <v>1706</v>
      </c>
      <c r="AS306" s="819"/>
      <c r="AT306" s="819"/>
      <c r="AU306" s="819"/>
      <c r="AV306" s="819"/>
      <c r="AW306" s="819"/>
      <c r="AX306" s="819"/>
      <c r="AY306" s="820"/>
    </row>
    <row r="307" spans="2:51" s="243" customFormat="1" ht="30.75" customHeight="1">
      <c r="B307" s="1778" t="s">
        <v>11</v>
      </c>
      <c r="C307" s="1779"/>
      <c r="D307" s="1779"/>
      <c r="E307" s="1779"/>
      <c r="F307" s="1779"/>
      <c r="G307" s="1779"/>
      <c r="H307" s="800" t="s">
        <v>12</v>
      </c>
      <c r="I307" s="1758"/>
      <c r="J307" s="1758"/>
      <c r="K307" s="1758"/>
      <c r="L307" s="1758"/>
      <c r="M307" s="1758"/>
      <c r="N307" s="1758"/>
      <c r="O307" s="1758"/>
      <c r="P307" s="1758"/>
      <c r="Q307" s="1758"/>
      <c r="R307" s="1758"/>
      <c r="S307" s="1758"/>
      <c r="T307" s="1758"/>
      <c r="U307" s="1758"/>
      <c r="V307" s="1758"/>
      <c r="W307" s="1758"/>
      <c r="X307" s="1758"/>
      <c r="Y307" s="1758"/>
      <c r="Z307" s="1780" t="s">
        <v>13</v>
      </c>
      <c r="AA307" s="1779"/>
      <c r="AB307" s="1779"/>
      <c r="AC307" s="1779"/>
      <c r="AD307" s="1779"/>
      <c r="AE307" s="1781"/>
      <c r="AF307" s="828" t="s">
        <v>332</v>
      </c>
      <c r="AG307" s="828"/>
      <c r="AH307" s="828"/>
      <c r="AI307" s="828"/>
      <c r="AJ307" s="828"/>
      <c r="AK307" s="828"/>
      <c r="AL307" s="828"/>
      <c r="AM307" s="828"/>
      <c r="AN307" s="828"/>
      <c r="AO307" s="828"/>
      <c r="AP307" s="828"/>
      <c r="AQ307" s="828"/>
      <c r="AR307" s="1758"/>
      <c r="AS307" s="1758"/>
      <c r="AT307" s="1758"/>
      <c r="AU307" s="1758"/>
      <c r="AV307" s="1758"/>
      <c r="AW307" s="1758"/>
      <c r="AX307" s="1758"/>
      <c r="AY307" s="1782"/>
    </row>
    <row r="308" spans="2:51" s="243" customFormat="1" ht="18" customHeight="1">
      <c r="B308" s="1751" t="s">
        <v>15</v>
      </c>
      <c r="C308" s="1752"/>
      <c r="D308" s="1752"/>
      <c r="E308" s="1752"/>
      <c r="F308" s="1752"/>
      <c r="G308" s="1752"/>
      <c r="H308" s="802" t="s">
        <v>954</v>
      </c>
      <c r="I308" s="803"/>
      <c r="J308" s="803"/>
      <c r="K308" s="803"/>
      <c r="L308" s="803"/>
      <c r="M308" s="803"/>
      <c r="N308" s="803"/>
      <c r="O308" s="803"/>
      <c r="P308" s="803"/>
      <c r="Q308" s="803"/>
      <c r="R308" s="803"/>
      <c r="S308" s="803"/>
      <c r="T308" s="803"/>
      <c r="U308" s="803"/>
      <c r="V308" s="803"/>
      <c r="W308" s="1755"/>
      <c r="X308" s="1755"/>
      <c r="Y308" s="1755"/>
      <c r="Z308" s="1757" t="s">
        <v>1747</v>
      </c>
      <c r="AA308" s="1758"/>
      <c r="AB308" s="1758"/>
      <c r="AC308" s="1758"/>
      <c r="AD308" s="1758"/>
      <c r="AE308" s="1759"/>
      <c r="AF308" s="1385"/>
      <c r="AG308" s="1761"/>
      <c r="AH308" s="1761"/>
      <c r="AI308" s="1761"/>
      <c r="AJ308" s="1761"/>
      <c r="AK308" s="1761"/>
      <c r="AL308" s="1761"/>
      <c r="AM308" s="1761"/>
      <c r="AN308" s="1761"/>
      <c r="AO308" s="1761"/>
      <c r="AP308" s="1761"/>
      <c r="AQ308" s="1761"/>
      <c r="AR308" s="1761"/>
      <c r="AS308" s="1761"/>
      <c r="AT308" s="1761"/>
      <c r="AU308" s="1761"/>
      <c r="AV308" s="1761"/>
      <c r="AW308" s="1761"/>
      <c r="AX308" s="1761"/>
      <c r="AY308" s="1762"/>
    </row>
    <row r="309" spans="2:51" s="243" customFormat="1" ht="24" customHeight="1">
      <c r="B309" s="1753"/>
      <c r="C309" s="1754"/>
      <c r="D309" s="1754"/>
      <c r="E309" s="1754"/>
      <c r="F309" s="1754"/>
      <c r="G309" s="1754"/>
      <c r="H309" s="805"/>
      <c r="I309" s="806"/>
      <c r="J309" s="806"/>
      <c r="K309" s="806"/>
      <c r="L309" s="806"/>
      <c r="M309" s="806"/>
      <c r="N309" s="806"/>
      <c r="O309" s="806"/>
      <c r="P309" s="806"/>
      <c r="Q309" s="806"/>
      <c r="R309" s="806"/>
      <c r="S309" s="806"/>
      <c r="T309" s="806"/>
      <c r="U309" s="806"/>
      <c r="V309" s="806"/>
      <c r="W309" s="1756"/>
      <c r="X309" s="1756"/>
      <c r="Y309" s="1756"/>
      <c r="Z309" s="1760"/>
      <c r="AA309" s="1758"/>
      <c r="AB309" s="1758"/>
      <c r="AC309" s="1758"/>
      <c r="AD309" s="1758"/>
      <c r="AE309" s="1759"/>
      <c r="AF309" s="1763"/>
      <c r="AG309" s="1763"/>
      <c r="AH309" s="1763"/>
      <c r="AI309" s="1763"/>
      <c r="AJ309" s="1763"/>
      <c r="AK309" s="1763"/>
      <c r="AL309" s="1763"/>
      <c r="AM309" s="1763"/>
      <c r="AN309" s="1763"/>
      <c r="AO309" s="1763"/>
      <c r="AP309" s="1763"/>
      <c r="AQ309" s="1763"/>
      <c r="AR309" s="1763"/>
      <c r="AS309" s="1763"/>
      <c r="AT309" s="1763"/>
      <c r="AU309" s="1763"/>
      <c r="AV309" s="1763"/>
      <c r="AW309" s="1763"/>
      <c r="AX309" s="1763"/>
      <c r="AY309" s="1764"/>
    </row>
    <row r="310" spans="2:51" s="243" customFormat="1" ht="29.25" customHeight="1">
      <c r="B310" s="1765" t="s">
        <v>22</v>
      </c>
      <c r="C310" s="1766"/>
      <c r="D310" s="1766"/>
      <c r="E310" s="1766"/>
      <c r="F310" s="1766"/>
      <c r="G310" s="1767"/>
      <c r="H310" s="1768" t="s">
        <v>953</v>
      </c>
      <c r="I310" s="1769"/>
      <c r="J310" s="1769"/>
      <c r="K310" s="1769"/>
      <c r="L310" s="1769"/>
      <c r="M310" s="1769"/>
      <c r="N310" s="1769"/>
      <c r="O310" s="1769"/>
      <c r="P310" s="1769"/>
      <c r="Q310" s="1769"/>
      <c r="R310" s="1769"/>
      <c r="S310" s="1769"/>
      <c r="T310" s="1769"/>
      <c r="U310" s="1769"/>
      <c r="V310" s="1769"/>
      <c r="W310" s="1769"/>
      <c r="X310" s="1769"/>
      <c r="Y310" s="1769"/>
      <c r="Z310" s="1769"/>
      <c r="AA310" s="1769"/>
      <c r="AB310" s="1769"/>
      <c r="AC310" s="1769"/>
      <c r="AD310" s="1769"/>
      <c r="AE310" s="1769"/>
      <c r="AF310" s="1769"/>
      <c r="AG310" s="1769"/>
      <c r="AH310" s="1769"/>
      <c r="AI310" s="1769"/>
      <c r="AJ310" s="1769"/>
      <c r="AK310" s="1769"/>
      <c r="AL310" s="1769"/>
      <c r="AM310" s="1769"/>
      <c r="AN310" s="1769"/>
      <c r="AO310" s="1769"/>
      <c r="AP310" s="1769"/>
      <c r="AQ310" s="1769"/>
      <c r="AR310" s="1769"/>
      <c r="AS310" s="1769"/>
      <c r="AT310" s="1769"/>
      <c r="AU310" s="1769"/>
      <c r="AV310" s="1769"/>
      <c r="AW310" s="1769"/>
      <c r="AX310" s="1769"/>
      <c r="AY310" s="1770"/>
    </row>
    <row r="311" spans="2:51" s="243" customFormat="1" ht="21" customHeight="1">
      <c r="B311" s="1739" t="s">
        <v>524</v>
      </c>
      <c r="C311" s="1740"/>
      <c r="D311" s="1740"/>
      <c r="E311" s="1740"/>
      <c r="F311" s="1740"/>
      <c r="G311" s="1741"/>
      <c r="H311" s="1745"/>
      <c r="I311" s="1746"/>
      <c r="J311" s="1746"/>
      <c r="K311" s="1746"/>
      <c r="L311" s="1746"/>
      <c r="M311" s="1746"/>
      <c r="N311" s="1746"/>
      <c r="O311" s="1746"/>
      <c r="P311" s="1746"/>
      <c r="Q311" s="1710" t="s">
        <v>523</v>
      </c>
      <c r="R311" s="1711"/>
      <c r="S311" s="1711"/>
      <c r="T311" s="1711"/>
      <c r="U311" s="1711"/>
      <c r="V311" s="1711"/>
      <c r="W311" s="1747"/>
      <c r="X311" s="1710" t="s">
        <v>522</v>
      </c>
      <c r="Y311" s="1711"/>
      <c r="Z311" s="1711"/>
      <c r="AA311" s="1711"/>
      <c r="AB311" s="1711"/>
      <c r="AC311" s="1711"/>
      <c r="AD311" s="1747"/>
      <c r="AE311" s="1710" t="s">
        <v>521</v>
      </c>
      <c r="AF311" s="1711"/>
      <c r="AG311" s="1711"/>
      <c r="AH311" s="1711"/>
      <c r="AI311" s="1711"/>
      <c r="AJ311" s="1711"/>
      <c r="AK311" s="1747"/>
      <c r="AL311" s="1710" t="s">
        <v>520</v>
      </c>
      <c r="AM311" s="1711"/>
      <c r="AN311" s="1711"/>
      <c r="AO311" s="1711"/>
      <c r="AP311" s="1711"/>
      <c r="AQ311" s="1711"/>
      <c r="AR311" s="1747"/>
      <c r="AS311" s="1710" t="s">
        <v>517</v>
      </c>
      <c r="AT311" s="1711"/>
      <c r="AU311" s="1711"/>
      <c r="AV311" s="1711"/>
      <c r="AW311" s="1711"/>
      <c r="AX311" s="1711"/>
      <c r="AY311" s="1712"/>
    </row>
    <row r="312" spans="2:51" s="243" customFormat="1" ht="21" customHeight="1">
      <c r="B312" s="1624"/>
      <c r="C312" s="1625"/>
      <c r="D312" s="1625"/>
      <c r="E312" s="1625"/>
      <c r="F312" s="1625"/>
      <c r="G312" s="1626"/>
      <c r="H312" s="1713" t="s">
        <v>30</v>
      </c>
      <c r="I312" s="1714"/>
      <c r="J312" s="1719" t="s">
        <v>31</v>
      </c>
      <c r="K312" s="1720"/>
      <c r="L312" s="1720"/>
      <c r="M312" s="1720"/>
      <c r="N312" s="1720"/>
      <c r="O312" s="1720"/>
      <c r="P312" s="1721"/>
      <c r="Q312" s="1722" t="s">
        <v>1721</v>
      </c>
      <c r="R312" s="1722"/>
      <c r="S312" s="1722"/>
      <c r="T312" s="1722"/>
      <c r="U312" s="1722"/>
      <c r="V312" s="1722"/>
      <c r="W312" s="1722"/>
      <c r="X312" s="1723" t="s">
        <v>1721</v>
      </c>
      <c r="Y312" s="1724"/>
      <c r="Z312" s="1724"/>
      <c r="AA312" s="1724"/>
      <c r="AB312" s="1724"/>
      <c r="AC312" s="1724"/>
      <c r="AD312" s="1724"/>
      <c r="AE312" s="1723">
        <v>3</v>
      </c>
      <c r="AF312" s="1724"/>
      <c r="AG312" s="1724"/>
      <c r="AH312" s="1724"/>
      <c r="AI312" s="1724"/>
      <c r="AJ312" s="1724"/>
      <c r="AK312" s="1724"/>
      <c r="AL312" s="1811">
        <v>3</v>
      </c>
      <c r="AM312" s="1724"/>
      <c r="AN312" s="1724"/>
      <c r="AO312" s="1724"/>
      <c r="AP312" s="1724"/>
      <c r="AQ312" s="1724"/>
      <c r="AR312" s="1724"/>
      <c r="AS312" s="1724">
        <v>3</v>
      </c>
      <c r="AT312" s="1724"/>
      <c r="AU312" s="1724"/>
      <c r="AV312" s="1724"/>
      <c r="AW312" s="1724"/>
      <c r="AX312" s="1724"/>
      <c r="AY312" s="1725"/>
    </row>
    <row r="313" spans="2:51" s="243" customFormat="1" ht="21" customHeight="1">
      <c r="B313" s="1624"/>
      <c r="C313" s="1625"/>
      <c r="D313" s="1625"/>
      <c r="E313" s="1625"/>
      <c r="F313" s="1625"/>
      <c r="G313" s="1626"/>
      <c r="H313" s="1715"/>
      <c r="I313" s="1716"/>
      <c r="J313" s="1726" t="s">
        <v>32</v>
      </c>
      <c r="K313" s="1727"/>
      <c r="L313" s="1727"/>
      <c r="M313" s="1727"/>
      <c r="N313" s="1727"/>
      <c r="O313" s="1727"/>
      <c r="P313" s="1728"/>
      <c r="Q313" s="1729" t="s">
        <v>1721</v>
      </c>
      <c r="R313" s="1729"/>
      <c r="S313" s="1729"/>
      <c r="T313" s="1729"/>
      <c r="U313" s="1729"/>
      <c r="V313" s="1729"/>
      <c r="W313" s="1729"/>
      <c r="X313" s="1729" t="s">
        <v>1721</v>
      </c>
      <c r="Y313" s="1729"/>
      <c r="Z313" s="1729"/>
      <c r="AA313" s="1729"/>
      <c r="AB313" s="1729"/>
      <c r="AC313" s="1729"/>
      <c r="AD313" s="1729"/>
      <c r="AE313" s="1729" t="s">
        <v>1721</v>
      </c>
      <c r="AF313" s="1729"/>
      <c r="AG313" s="1729"/>
      <c r="AH313" s="1729"/>
      <c r="AI313" s="1729"/>
      <c r="AJ313" s="1729"/>
      <c r="AK313" s="1729"/>
      <c r="AL313" s="1729" t="s">
        <v>1721</v>
      </c>
      <c r="AM313" s="1729"/>
      <c r="AN313" s="1729"/>
      <c r="AO313" s="1729"/>
      <c r="AP313" s="1729"/>
      <c r="AQ313" s="1729"/>
      <c r="AR313" s="1729"/>
      <c r="AS313" s="1783"/>
      <c r="AT313" s="1783"/>
      <c r="AU313" s="1783"/>
      <c r="AV313" s="1783"/>
      <c r="AW313" s="1783"/>
      <c r="AX313" s="1783"/>
      <c r="AY313" s="1784"/>
    </row>
    <row r="314" spans="2:51" s="243" customFormat="1" ht="24.75" customHeight="1">
      <c r="B314" s="1624"/>
      <c r="C314" s="1625"/>
      <c r="D314" s="1625"/>
      <c r="E314" s="1625"/>
      <c r="F314" s="1625"/>
      <c r="G314" s="1626"/>
      <c r="H314" s="1715"/>
      <c r="I314" s="1716"/>
      <c r="J314" s="1726" t="s">
        <v>34</v>
      </c>
      <c r="K314" s="1727"/>
      <c r="L314" s="1727"/>
      <c r="M314" s="1727"/>
      <c r="N314" s="1727"/>
      <c r="O314" s="1727"/>
      <c r="P314" s="1728"/>
      <c r="Q314" s="1729" t="s">
        <v>1721</v>
      </c>
      <c r="R314" s="1729"/>
      <c r="S314" s="1729"/>
      <c r="T314" s="1729"/>
      <c r="U314" s="1729"/>
      <c r="V314" s="1729"/>
      <c r="W314" s="1729"/>
      <c r="X314" s="1729" t="s">
        <v>1721</v>
      </c>
      <c r="Y314" s="1729"/>
      <c r="Z314" s="1729"/>
      <c r="AA314" s="1729"/>
      <c r="AB314" s="1729"/>
      <c r="AC314" s="1729"/>
      <c r="AD314" s="1729"/>
      <c r="AE314" s="1812" t="s">
        <v>1721</v>
      </c>
      <c r="AF314" s="1813"/>
      <c r="AG314" s="1813"/>
      <c r="AH314" s="1813"/>
      <c r="AI314" s="1813"/>
      <c r="AJ314" s="1813"/>
      <c r="AK314" s="1813"/>
      <c r="AL314" s="1729" t="s">
        <v>1721</v>
      </c>
      <c r="AM314" s="1729"/>
      <c r="AN314" s="1729"/>
      <c r="AO314" s="1729"/>
      <c r="AP314" s="1729"/>
      <c r="AQ314" s="1729"/>
      <c r="AR314" s="1729"/>
      <c r="AS314" s="1783"/>
      <c r="AT314" s="1783"/>
      <c r="AU314" s="1783"/>
      <c r="AV314" s="1783"/>
      <c r="AW314" s="1783"/>
      <c r="AX314" s="1783"/>
      <c r="AY314" s="1784"/>
    </row>
    <row r="315" spans="2:51" s="243" customFormat="1" ht="24.75" customHeight="1">
      <c r="B315" s="1624"/>
      <c r="C315" s="1625"/>
      <c r="D315" s="1625"/>
      <c r="E315" s="1625"/>
      <c r="F315" s="1625"/>
      <c r="G315" s="1626"/>
      <c r="H315" s="1717"/>
      <c r="I315" s="1718"/>
      <c r="J315" s="1748" t="s">
        <v>35</v>
      </c>
      <c r="K315" s="1749"/>
      <c r="L315" s="1749"/>
      <c r="M315" s="1749"/>
      <c r="N315" s="1749"/>
      <c r="O315" s="1749"/>
      <c r="P315" s="1750"/>
      <c r="Q315" s="1722" t="s">
        <v>1721</v>
      </c>
      <c r="R315" s="1722"/>
      <c r="S315" s="1722"/>
      <c r="T315" s="1722"/>
      <c r="U315" s="1722"/>
      <c r="V315" s="1722"/>
      <c r="W315" s="1722"/>
      <c r="X315" s="1723" t="s">
        <v>1721</v>
      </c>
      <c r="Y315" s="1724"/>
      <c r="Z315" s="1724"/>
      <c r="AA315" s="1724"/>
      <c r="AB315" s="1724"/>
      <c r="AC315" s="1724"/>
      <c r="AD315" s="1724"/>
      <c r="AE315" s="1723">
        <v>3</v>
      </c>
      <c r="AF315" s="1724"/>
      <c r="AG315" s="1724"/>
      <c r="AH315" s="1724"/>
      <c r="AI315" s="1724"/>
      <c r="AJ315" s="1724"/>
      <c r="AK315" s="1724"/>
      <c r="AL315" s="1811">
        <v>3</v>
      </c>
      <c r="AM315" s="1724"/>
      <c r="AN315" s="1724"/>
      <c r="AO315" s="1724"/>
      <c r="AP315" s="1724"/>
      <c r="AQ315" s="1724"/>
      <c r="AR315" s="1724"/>
      <c r="AS315" s="1736">
        <v>3</v>
      </c>
      <c r="AT315" s="1736"/>
      <c r="AU315" s="1736"/>
      <c r="AV315" s="1736"/>
      <c r="AW315" s="1736"/>
      <c r="AX315" s="1736"/>
      <c r="AY315" s="1737"/>
    </row>
    <row r="316" spans="2:51" s="243" customFormat="1" ht="24.75" customHeight="1">
      <c r="B316" s="1624"/>
      <c r="C316" s="1625"/>
      <c r="D316" s="1625"/>
      <c r="E316" s="1625"/>
      <c r="F316" s="1625"/>
      <c r="G316" s="1626"/>
      <c r="H316" s="1732" t="s">
        <v>36</v>
      </c>
      <c r="I316" s="1733"/>
      <c r="J316" s="1733"/>
      <c r="K316" s="1733"/>
      <c r="L316" s="1733"/>
      <c r="M316" s="1733"/>
      <c r="N316" s="1733"/>
      <c r="O316" s="1733"/>
      <c r="P316" s="1733"/>
      <c r="Q316" s="1735" t="s">
        <v>1721</v>
      </c>
      <c r="R316" s="1735"/>
      <c r="S316" s="1735"/>
      <c r="T316" s="1735"/>
      <c r="U316" s="1735"/>
      <c r="V316" s="1735"/>
      <c r="W316" s="1735"/>
      <c r="X316" s="1735" t="s">
        <v>1721</v>
      </c>
      <c r="Y316" s="1735"/>
      <c r="Z316" s="1735"/>
      <c r="AA316" s="1735"/>
      <c r="AB316" s="1735"/>
      <c r="AC316" s="1735"/>
      <c r="AD316" s="1735"/>
      <c r="AE316" s="1735">
        <v>3</v>
      </c>
      <c r="AF316" s="1735"/>
      <c r="AG316" s="1735"/>
      <c r="AH316" s="1735"/>
      <c r="AI316" s="1735"/>
      <c r="AJ316" s="1735"/>
      <c r="AK316" s="1735"/>
      <c r="AL316" s="1730"/>
      <c r="AM316" s="1730"/>
      <c r="AN316" s="1730"/>
      <c r="AO316" s="1730"/>
      <c r="AP316" s="1730"/>
      <c r="AQ316" s="1730"/>
      <c r="AR316" s="1730"/>
      <c r="AS316" s="1730"/>
      <c r="AT316" s="1730"/>
      <c r="AU316" s="1730"/>
      <c r="AV316" s="1730"/>
      <c r="AW316" s="1730"/>
      <c r="AX316" s="1730"/>
      <c r="AY316" s="1731"/>
    </row>
    <row r="317" spans="2:51" s="243" customFormat="1" ht="24.75" customHeight="1">
      <c r="B317" s="1742"/>
      <c r="C317" s="1743"/>
      <c r="D317" s="1743"/>
      <c r="E317" s="1743"/>
      <c r="F317" s="1743"/>
      <c r="G317" s="1744"/>
      <c r="H317" s="1732" t="s">
        <v>37</v>
      </c>
      <c r="I317" s="1733"/>
      <c r="J317" s="1733"/>
      <c r="K317" s="1733"/>
      <c r="L317" s="1733"/>
      <c r="M317" s="1733"/>
      <c r="N317" s="1733"/>
      <c r="O317" s="1733"/>
      <c r="P317" s="1733"/>
      <c r="Q317" s="1734" t="s">
        <v>1721</v>
      </c>
      <c r="R317" s="1735"/>
      <c r="S317" s="1735"/>
      <c r="T317" s="1735"/>
      <c r="U317" s="1735"/>
      <c r="V317" s="1735"/>
      <c r="W317" s="1735"/>
      <c r="X317" s="1734" t="s">
        <v>1721</v>
      </c>
      <c r="Y317" s="1735"/>
      <c r="Z317" s="1735"/>
      <c r="AA317" s="1735"/>
      <c r="AB317" s="1735"/>
      <c r="AC317" s="1735"/>
      <c r="AD317" s="1735"/>
      <c r="AE317" s="1734">
        <v>1</v>
      </c>
      <c r="AF317" s="1735"/>
      <c r="AG317" s="1735"/>
      <c r="AH317" s="1735"/>
      <c r="AI317" s="1735"/>
      <c r="AJ317" s="1735"/>
      <c r="AK317" s="1735"/>
      <c r="AL317" s="1730"/>
      <c r="AM317" s="1730"/>
      <c r="AN317" s="1730"/>
      <c r="AO317" s="1730"/>
      <c r="AP317" s="1730"/>
      <c r="AQ317" s="1730"/>
      <c r="AR317" s="1730"/>
      <c r="AS317" s="1730"/>
      <c r="AT317" s="1730"/>
      <c r="AU317" s="1730"/>
      <c r="AV317" s="1730"/>
      <c r="AW317" s="1730"/>
      <c r="AX317" s="1730"/>
      <c r="AY317" s="1731"/>
    </row>
    <row r="318" spans="2:51" s="243" customFormat="1" ht="23.1" customHeight="1">
      <c r="B318" s="1655" t="s">
        <v>952</v>
      </c>
      <c r="C318" s="1656"/>
      <c r="D318" s="1697" t="s">
        <v>60</v>
      </c>
      <c r="E318" s="1698"/>
      <c r="F318" s="1698"/>
      <c r="G318" s="1698"/>
      <c r="H318" s="1698"/>
      <c r="I318" s="1698"/>
      <c r="J318" s="1698"/>
      <c r="K318" s="1698"/>
      <c r="L318" s="1699"/>
      <c r="M318" s="1700" t="s">
        <v>61</v>
      </c>
      <c r="N318" s="1700"/>
      <c r="O318" s="1700"/>
      <c r="P318" s="1700"/>
      <c r="Q318" s="1700"/>
      <c r="R318" s="1700"/>
      <c r="S318" s="1701" t="s">
        <v>517</v>
      </c>
      <c r="T318" s="1701"/>
      <c r="U318" s="1701"/>
      <c r="V318" s="1701"/>
      <c r="W318" s="1701"/>
      <c r="X318" s="1701"/>
      <c r="Y318" s="1702"/>
      <c r="Z318" s="1698"/>
      <c r="AA318" s="1698"/>
      <c r="AB318" s="1698"/>
      <c r="AC318" s="1698"/>
      <c r="AD318" s="1698"/>
      <c r="AE318" s="1698"/>
      <c r="AF318" s="1698"/>
      <c r="AG318" s="1698"/>
      <c r="AH318" s="1698"/>
      <c r="AI318" s="1698"/>
      <c r="AJ318" s="1698"/>
      <c r="AK318" s="1698"/>
      <c r="AL318" s="1698"/>
      <c r="AM318" s="1698"/>
      <c r="AN318" s="1698"/>
      <c r="AO318" s="1698"/>
      <c r="AP318" s="1698"/>
      <c r="AQ318" s="1698"/>
      <c r="AR318" s="1698"/>
      <c r="AS318" s="1698"/>
      <c r="AT318" s="1698"/>
      <c r="AU318" s="1698"/>
      <c r="AV318" s="1698"/>
      <c r="AW318" s="1698"/>
      <c r="AX318" s="1698"/>
      <c r="AY318" s="1703"/>
    </row>
    <row r="319" spans="2:51" s="243" customFormat="1" ht="25.5" customHeight="1">
      <c r="B319" s="1657"/>
      <c r="C319" s="1658"/>
      <c r="D319" s="1814" t="s">
        <v>951</v>
      </c>
      <c r="E319" s="1815"/>
      <c r="F319" s="1815"/>
      <c r="G319" s="1815"/>
      <c r="H319" s="1815"/>
      <c r="I319" s="1815"/>
      <c r="J319" s="1815"/>
      <c r="K319" s="1815"/>
      <c r="L319" s="1816"/>
      <c r="M319" s="1817">
        <v>0.3</v>
      </c>
      <c r="N319" s="1818"/>
      <c r="O319" s="1818"/>
      <c r="P319" s="1818"/>
      <c r="Q319" s="1818"/>
      <c r="R319" s="1819"/>
      <c r="S319" s="1817">
        <v>0.1</v>
      </c>
      <c r="T319" s="1818"/>
      <c r="U319" s="1818"/>
      <c r="V319" s="1818"/>
      <c r="W319" s="1818"/>
      <c r="X319" s="1819"/>
      <c r="Y319" s="1820"/>
      <c r="Z319" s="1821"/>
      <c r="AA319" s="1821"/>
      <c r="AB319" s="1821"/>
      <c r="AC319" s="1821"/>
      <c r="AD319" s="1821"/>
      <c r="AE319" s="1821"/>
      <c r="AF319" s="1821"/>
      <c r="AG319" s="1821"/>
      <c r="AH319" s="1821"/>
      <c r="AI319" s="1821"/>
      <c r="AJ319" s="1821"/>
      <c r="AK319" s="1821"/>
      <c r="AL319" s="1821"/>
      <c r="AM319" s="1821"/>
      <c r="AN319" s="1821"/>
      <c r="AO319" s="1821"/>
      <c r="AP319" s="1821"/>
      <c r="AQ319" s="1821"/>
      <c r="AR319" s="1821"/>
      <c r="AS319" s="1821"/>
      <c r="AT319" s="1821"/>
      <c r="AU319" s="1821"/>
      <c r="AV319" s="1821"/>
      <c r="AW319" s="1821"/>
      <c r="AX319" s="1821"/>
      <c r="AY319" s="1822"/>
    </row>
    <row r="320" spans="2:51" s="243" customFormat="1" ht="23.1" customHeight="1">
      <c r="B320" s="1657"/>
      <c r="C320" s="1658"/>
      <c r="D320" s="1694" t="s">
        <v>950</v>
      </c>
      <c r="E320" s="1695"/>
      <c r="F320" s="1695"/>
      <c r="G320" s="1695"/>
      <c r="H320" s="1695"/>
      <c r="I320" s="1695"/>
      <c r="J320" s="1695"/>
      <c r="K320" s="1695"/>
      <c r="L320" s="1696"/>
      <c r="M320" s="1685">
        <v>3</v>
      </c>
      <c r="N320" s="1686"/>
      <c r="O320" s="1686"/>
      <c r="P320" s="1686"/>
      <c r="Q320" s="1686"/>
      <c r="R320" s="1687"/>
      <c r="S320" s="1668">
        <v>2.9</v>
      </c>
      <c r="T320" s="1668"/>
      <c r="U320" s="1668"/>
      <c r="V320" s="1668"/>
      <c r="W320" s="1668"/>
      <c r="X320" s="1664"/>
      <c r="Y320" s="1682"/>
      <c r="Z320" s="1683"/>
      <c r="AA320" s="1683"/>
      <c r="AB320" s="1683"/>
      <c r="AC320" s="1683"/>
      <c r="AD320" s="1683"/>
      <c r="AE320" s="1683"/>
      <c r="AF320" s="1683"/>
      <c r="AG320" s="1683"/>
      <c r="AH320" s="1683"/>
      <c r="AI320" s="1683"/>
      <c r="AJ320" s="1683"/>
      <c r="AK320" s="1683"/>
      <c r="AL320" s="1683"/>
      <c r="AM320" s="1683"/>
      <c r="AN320" s="1683"/>
      <c r="AO320" s="1683"/>
      <c r="AP320" s="1683"/>
      <c r="AQ320" s="1683"/>
      <c r="AR320" s="1683"/>
      <c r="AS320" s="1683"/>
      <c r="AT320" s="1683"/>
      <c r="AU320" s="1683"/>
      <c r="AV320" s="1683"/>
      <c r="AW320" s="1683"/>
      <c r="AX320" s="1683"/>
      <c r="AY320" s="1684"/>
    </row>
    <row r="321" spans="1:59" s="243" customFormat="1" ht="23.1" customHeight="1">
      <c r="B321" s="1657"/>
      <c r="C321" s="1658"/>
      <c r="D321" s="1678"/>
      <c r="E321" s="1679"/>
      <c r="F321" s="1679"/>
      <c r="G321" s="1679"/>
      <c r="H321" s="1679"/>
      <c r="I321" s="1679"/>
      <c r="J321" s="1679"/>
      <c r="K321" s="1679"/>
      <c r="L321" s="1680"/>
      <c r="M321" s="1681"/>
      <c r="N321" s="1665"/>
      <c r="O321" s="1665"/>
      <c r="P321" s="1665"/>
      <c r="Q321" s="1665"/>
      <c r="R321" s="1666"/>
      <c r="S321" s="1667"/>
      <c r="T321" s="1668"/>
      <c r="U321" s="1668"/>
      <c r="V321" s="1668"/>
      <c r="W321" s="1668"/>
      <c r="X321" s="1668"/>
      <c r="Y321" s="1682"/>
      <c r="Z321" s="1683"/>
      <c r="AA321" s="1683"/>
      <c r="AB321" s="1683"/>
      <c r="AC321" s="1683"/>
      <c r="AD321" s="1683"/>
      <c r="AE321" s="1683"/>
      <c r="AF321" s="1683"/>
      <c r="AG321" s="1683"/>
      <c r="AH321" s="1683"/>
      <c r="AI321" s="1683"/>
      <c r="AJ321" s="1683"/>
      <c r="AK321" s="1683"/>
      <c r="AL321" s="1683"/>
      <c r="AM321" s="1683"/>
      <c r="AN321" s="1683"/>
      <c r="AO321" s="1683"/>
      <c r="AP321" s="1683"/>
      <c r="AQ321" s="1683"/>
      <c r="AR321" s="1683"/>
      <c r="AS321" s="1683"/>
      <c r="AT321" s="1683"/>
      <c r="AU321" s="1683"/>
      <c r="AV321" s="1683"/>
      <c r="AW321" s="1683"/>
      <c r="AX321" s="1683"/>
      <c r="AY321" s="1684"/>
    </row>
    <row r="322" spans="1:59" s="243" customFormat="1" ht="23.1" customHeight="1">
      <c r="B322" s="1657"/>
      <c r="C322" s="1658"/>
      <c r="D322" s="1661"/>
      <c r="E322" s="1662"/>
      <c r="F322" s="1662"/>
      <c r="G322" s="1662"/>
      <c r="H322" s="1662"/>
      <c r="I322" s="1662"/>
      <c r="J322" s="1662"/>
      <c r="K322" s="1662"/>
      <c r="L322" s="1663"/>
      <c r="M322" s="1664"/>
      <c r="N322" s="1665"/>
      <c r="O322" s="1665"/>
      <c r="P322" s="1665"/>
      <c r="Q322" s="1665"/>
      <c r="R322" s="1666"/>
      <c r="S322" s="1667"/>
      <c r="T322" s="1668"/>
      <c r="U322" s="1668"/>
      <c r="V322" s="1668"/>
      <c r="W322" s="1668"/>
      <c r="X322" s="1668"/>
      <c r="Y322" s="1669"/>
      <c r="Z322" s="1670"/>
      <c r="AA322" s="1670"/>
      <c r="AB322" s="1670"/>
      <c r="AC322" s="1670"/>
      <c r="AD322" s="1670"/>
      <c r="AE322" s="1670"/>
      <c r="AF322" s="1670"/>
      <c r="AG322" s="1670"/>
      <c r="AH322" s="1670"/>
      <c r="AI322" s="1670"/>
      <c r="AJ322" s="1670"/>
      <c r="AK322" s="1670"/>
      <c r="AL322" s="1670"/>
      <c r="AM322" s="1670"/>
      <c r="AN322" s="1670"/>
      <c r="AO322" s="1670"/>
      <c r="AP322" s="1670"/>
      <c r="AQ322" s="1670"/>
      <c r="AR322" s="1670"/>
      <c r="AS322" s="1670"/>
      <c r="AT322" s="1670"/>
      <c r="AU322" s="1670"/>
      <c r="AV322" s="1670"/>
      <c r="AW322" s="1670"/>
      <c r="AX322" s="1670"/>
      <c r="AY322" s="1671"/>
    </row>
    <row r="323" spans="1:59" s="243" customFormat="1" ht="23.1" customHeight="1">
      <c r="B323" s="1657"/>
      <c r="C323" s="1658"/>
      <c r="D323" s="1672"/>
      <c r="E323" s="1673"/>
      <c r="F323" s="1673"/>
      <c r="G323" s="1673"/>
      <c r="H323" s="1673"/>
      <c r="I323" s="1673"/>
      <c r="J323" s="1673"/>
      <c r="K323" s="1673"/>
      <c r="L323" s="1674"/>
      <c r="M323" s="1675"/>
      <c r="N323" s="1675"/>
      <c r="O323" s="1675"/>
      <c r="P323" s="1675"/>
      <c r="Q323" s="1675"/>
      <c r="R323" s="1675"/>
      <c r="S323" s="1676"/>
      <c r="T323" s="1677"/>
      <c r="U323" s="1677"/>
      <c r="V323" s="1677"/>
      <c r="W323" s="1677"/>
      <c r="X323" s="1677"/>
      <c r="Y323" s="1669"/>
      <c r="Z323" s="1670"/>
      <c r="AA323" s="1670"/>
      <c r="AB323" s="1670"/>
      <c r="AC323" s="1670"/>
      <c r="AD323" s="1670"/>
      <c r="AE323" s="1670"/>
      <c r="AF323" s="1670"/>
      <c r="AG323" s="1670"/>
      <c r="AH323" s="1670"/>
      <c r="AI323" s="1670"/>
      <c r="AJ323" s="1670"/>
      <c r="AK323" s="1670"/>
      <c r="AL323" s="1670"/>
      <c r="AM323" s="1670"/>
      <c r="AN323" s="1670"/>
      <c r="AO323" s="1670"/>
      <c r="AP323" s="1670"/>
      <c r="AQ323" s="1670"/>
      <c r="AR323" s="1670"/>
      <c r="AS323" s="1670"/>
      <c r="AT323" s="1670"/>
      <c r="AU323" s="1670"/>
      <c r="AV323" s="1670"/>
      <c r="AW323" s="1670"/>
      <c r="AX323" s="1670"/>
      <c r="AY323" s="1671"/>
    </row>
    <row r="324" spans="1:59" s="243" customFormat="1" ht="23.1" customHeight="1">
      <c r="B324" s="1659"/>
      <c r="C324" s="1660"/>
      <c r="D324" s="1629" t="s">
        <v>35</v>
      </c>
      <c r="E324" s="1582"/>
      <c r="F324" s="1582"/>
      <c r="G324" s="1582"/>
      <c r="H324" s="1582"/>
      <c r="I324" s="1582"/>
      <c r="J324" s="1582"/>
      <c r="K324" s="1582"/>
      <c r="L324" s="1583"/>
      <c r="M324" s="1630">
        <f>SUM(M319:R323)</f>
        <v>3.3</v>
      </c>
      <c r="N324" s="1631"/>
      <c r="O324" s="1631"/>
      <c r="P324" s="1631"/>
      <c r="Q324" s="1631"/>
      <c r="R324" s="1632"/>
      <c r="S324" s="1633">
        <f>SUM(S319:X323)</f>
        <v>3</v>
      </c>
      <c r="T324" s="1634"/>
      <c r="U324" s="1634"/>
      <c r="V324" s="1634"/>
      <c r="W324" s="1634"/>
      <c r="X324" s="1635"/>
      <c r="Y324" s="1636"/>
      <c r="Z324" s="1637"/>
      <c r="AA324" s="1637"/>
      <c r="AB324" s="1637"/>
      <c r="AC324" s="1637"/>
      <c r="AD324" s="1637"/>
      <c r="AE324" s="1637"/>
      <c r="AF324" s="1637"/>
      <c r="AG324" s="1637"/>
      <c r="AH324" s="1637"/>
      <c r="AI324" s="1637"/>
      <c r="AJ324" s="1637"/>
      <c r="AK324" s="1637"/>
      <c r="AL324" s="1637"/>
      <c r="AM324" s="1637"/>
      <c r="AN324" s="1637"/>
      <c r="AO324" s="1637"/>
      <c r="AP324" s="1637"/>
      <c r="AQ324" s="1637"/>
      <c r="AR324" s="1637"/>
      <c r="AS324" s="1637"/>
      <c r="AT324" s="1637"/>
      <c r="AU324" s="1637"/>
      <c r="AV324" s="1637"/>
      <c r="AW324" s="1637"/>
      <c r="AX324" s="1637"/>
      <c r="AY324" s="1638"/>
    </row>
    <row r="325" spans="1:59" s="243" customFormat="1" ht="3" customHeight="1">
      <c r="A325" s="244"/>
      <c r="B325" s="245"/>
      <c r="C325" s="245"/>
      <c r="D325" s="246"/>
      <c r="E325" s="246"/>
      <c r="F325" s="246"/>
      <c r="G325" s="246"/>
      <c r="H325" s="246"/>
      <c r="I325" s="246"/>
      <c r="J325" s="246"/>
      <c r="K325" s="246"/>
      <c r="L325" s="246"/>
      <c r="M325" s="246"/>
      <c r="N325" s="246"/>
      <c r="O325" s="246"/>
      <c r="P325" s="246"/>
      <c r="Q325" s="246"/>
      <c r="R325" s="246"/>
      <c r="S325" s="246"/>
      <c r="T325" s="246"/>
      <c r="U325" s="246"/>
      <c r="V325" s="246"/>
      <c r="W325" s="246"/>
      <c r="X325" s="246"/>
      <c r="Y325" s="246"/>
      <c r="Z325" s="246"/>
      <c r="AA325" s="246"/>
      <c r="AB325" s="246"/>
      <c r="AC325" s="246"/>
      <c r="AD325" s="246"/>
      <c r="AE325" s="246"/>
      <c r="AF325" s="246"/>
      <c r="AG325" s="246"/>
      <c r="AH325" s="246"/>
      <c r="AI325" s="246"/>
      <c r="AJ325" s="246"/>
      <c r="AK325" s="246"/>
      <c r="AL325" s="246"/>
      <c r="AM325" s="246"/>
      <c r="AN325" s="246"/>
      <c r="AO325" s="246"/>
      <c r="AP325" s="246"/>
      <c r="AQ325" s="246"/>
      <c r="AR325" s="246"/>
      <c r="AS325" s="246"/>
      <c r="AT325" s="246"/>
      <c r="AU325" s="246"/>
      <c r="AV325" s="246"/>
      <c r="AW325" s="246"/>
      <c r="AX325" s="246"/>
      <c r="AY325" s="246"/>
    </row>
    <row r="326" spans="1:59" s="243" customFormat="1" ht="8.25" customHeight="1">
      <c r="A326" s="244"/>
      <c r="B326" s="245"/>
      <c r="C326" s="245"/>
      <c r="D326" s="246"/>
      <c r="E326" s="246"/>
      <c r="F326" s="246"/>
      <c r="G326" s="246"/>
      <c r="H326" s="246"/>
      <c r="I326" s="246"/>
      <c r="J326" s="246"/>
      <c r="K326" s="246"/>
      <c r="L326" s="246"/>
      <c r="M326" s="246"/>
      <c r="N326" s="246"/>
      <c r="O326" s="246"/>
      <c r="P326" s="246"/>
      <c r="Q326" s="246"/>
      <c r="R326" s="246"/>
      <c r="S326" s="246"/>
      <c r="T326" s="246"/>
      <c r="U326" s="246"/>
      <c r="V326" s="246"/>
      <c r="W326" s="246"/>
      <c r="X326" s="246"/>
      <c r="Y326" s="246"/>
      <c r="Z326" s="246"/>
      <c r="AA326" s="246"/>
      <c r="AB326" s="246"/>
      <c r="AC326" s="246"/>
      <c r="AD326" s="246"/>
      <c r="AE326" s="246"/>
      <c r="AF326" s="246"/>
      <c r="AG326" s="246"/>
      <c r="AH326" s="246"/>
      <c r="AI326" s="246"/>
      <c r="AJ326" s="246"/>
      <c r="AK326" s="246"/>
      <c r="AL326" s="246"/>
      <c r="AM326" s="246"/>
      <c r="AN326" s="246"/>
      <c r="AO326" s="246"/>
      <c r="AP326" s="246"/>
      <c r="AQ326" s="246"/>
      <c r="AR326" s="246"/>
      <c r="AS326" s="246"/>
      <c r="AT326" s="246"/>
      <c r="AU326" s="246"/>
      <c r="AV326" s="246"/>
      <c r="AW326" s="246"/>
      <c r="AX326" s="246"/>
      <c r="AY326" s="246"/>
    </row>
    <row r="327" spans="1:59" s="243" customFormat="1" ht="21" hidden="1" customHeight="1">
      <c r="B327" s="1639" t="s">
        <v>70</v>
      </c>
      <c r="C327" s="1640"/>
      <c r="D327" s="1643" t="s">
        <v>71</v>
      </c>
      <c r="E327" s="1644"/>
      <c r="F327" s="1644"/>
      <c r="G327" s="1644"/>
      <c r="H327" s="1644"/>
      <c r="I327" s="1644"/>
      <c r="J327" s="1644"/>
      <c r="K327" s="1644"/>
      <c r="L327" s="1644"/>
      <c r="M327" s="1644"/>
      <c r="N327" s="1644"/>
      <c r="O327" s="1644"/>
      <c r="P327" s="1644"/>
      <c r="Q327" s="1644"/>
      <c r="R327" s="1644"/>
      <c r="S327" s="1644"/>
      <c r="T327" s="1644"/>
      <c r="U327" s="1644"/>
      <c r="V327" s="1644"/>
      <c r="W327" s="1644"/>
      <c r="X327" s="1644"/>
      <c r="Y327" s="1644"/>
      <c r="Z327" s="1644"/>
      <c r="AA327" s="1644"/>
      <c r="AB327" s="1644"/>
      <c r="AC327" s="1644"/>
      <c r="AD327" s="1644"/>
      <c r="AE327" s="1644"/>
      <c r="AF327" s="1644"/>
      <c r="AG327" s="1644"/>
      <c r="AH327" s="1644"/>
      <c r="AI327" s="1644"/>
      <c r="AJ327" s="1644"/>
      <c r="AK327" s="1644"/>
      <c r="AL327" s="1644"/>
      <c r="AM327" s="1644"/>
      <c r="AN327" s="1644"/>
      <c r="AO327" s="1644"/>
      <c r="AP327" s="1644"/>
      <c r="AQ327" s="1644"/>
      <c r="AR327" s="1644"/>
      <c r="AS327" s="1644"/>
      <c r="AT327" s="1644"/>
      <c r="AU327" s="1644"/>
      <c r="AV327" s="1644"/>
      <c r="AW327" s="1644"/>
      <c r="AX327" s="1644"/>
      <c r="AY327" s="1645"/>
    </row>
    <row r="328" spans="1:59" s="243" customFormat="1" ht="203.25" hidden="1" customHeight="1">
      <c r="B328" s="1639"/>
      <c r="C328" s="1640"/>
      <c r="D328" s="1646" t="s">
        <v>72</v>
      </c>
      <c r="E328" s="1647"/>
      <c r="F328" s="1647"/>
      <c r="G328" s="1647"/>
      <c r="H328" s="1647"/>
      <c r="I328" s="1647"/>
      <c r="J328" s="1647"/>
      <c r="K328" s="1647"/>
      <c r="L328" s="1647"/>
      <c r="M328" s="1647"/>
      <c r="N328" s="1647"/>
      <c r="O328" s="1647"/>
      <c r="P328" s="1647"/>
      <c r="Q328" s="1647"/>
      <c r="R328" s="1647"/>
      <c r="S328" s="1647"/>
      <c r="T328" s="1647"/>
      <c r="U328" s="1647"/>
      <c r="V328" s="1647"/>
      <c r="W328" s="1647"/>
      <c r="X328" s="1647"/>
      <c r="Y328" s="1647"/>
      <c r="Z328" s="1647"/>
      <c r="AA328" s="1647"/>
      <c r="AB328" s="1647"/>
      <c r="AC328" s="1647"/>
      <c r="AD328" s="1647"/>
      <c r="AE328" s="1647"/>
      <c r="AF328" s="1647"/>
      <c r="AG328" s="1647"/>
      <c r="AH328" s="1647"/>
      <c r="AI328" s="1647"/>
      <c r="AJ328" s="1647"/>
      <c r="AK328" s="1647"/>
      <c r="AL328" s="1647"/>
      <c r="AM328" s="1647"/>
      <c r="AN328" s="1647"/>
      <c r="AO328" s="1647"/>
      <c r="AP328" s="1647"/>
      <c r="AQ328" s="1647"/>
      <c r="AR328" s="1647"/>
      <c r="AS328" s="1647"/>
      <c r="AT328" s="1647"/>
      <c r="AU328" s="1647"/>
      <c r="AV328" s="1647"/>
      <c r="AW328" s="1647"/>
      <c r="AX328" s="1647"/>
      <c r="AY328" s="1648"/>
    </row>
    <row r="329" spans="1:59" s="243" customFormat="1" ht="20.25" hidden="1" customHeight="1">
      <c r="B329" s="1639"/>
      <c r="C329" s="1640"/>
      <c r="D329" s="1649" t="s">
        <v>73</v>
      </c>
      <c r="E329" s="1650"/>
      <c r="F329" s="1650"/>
      <c r="G329" s="1650"/>
      <c r="H329" s="1650"/>
      <c r="I329" s="1650"/>
      <c r="J329" s="1650"/>
      <c r="K329" s="1650"/>
      <c r="L329" s="1650"/>
      <c r="M329" s="1650"/>
      <c r="N329" s="1650"/>
      <c r="O329" s="1650"/>
      <c r="P329" s="1650"/>
      <c r="Q329" s="1650"/>
      <c r="R329" s="1650"/>
      <c r="S329" s="1650"/>
      <c r="T329" s="1650"/>
      <c r="U329" s="1650"/>
      <c r="V329" s="1650"/>
      <c r="W329" s="1650"/>
      <c r="X329" s="1650"/>
      <c r="Y329" s="1650"/>
      <c r="Z329" s="1650"/>
      <c r="AA329" s="1650"/>
      <c r="AB329" s="1650"/>
      <c r="AC329" s="1650"/>
      <c r="AD329" s="1650"/>
      <c r="AE329" s="1650"/>
      <c r="AF329" s="1650"/>
      <c r="AG329" s="1650"/>
      <c r="AH329" s="1650"/>
      <c r="AI329" s="1650"/>
      <c r="AJ329" s="1650"/>
      <c r="AK329" s="1650"/>
      <c r="AL329" s="1650"/>
      <c r="AM329" s="1650"/>
      <c r="AN329" s="1650"/>
      <c r="AO329" s="1650"/>
      <c r="AP329" s="1650"/>
      <c r="AQ329" s="1650"/>
      <c r="AR329" s="1650"/>
      <c r="AS329" s="1650"/>
      <c r="AT329" s="1650"/>
      <c r="AU329" s="1650"/>
      <c r="AV329" s="1650"/>
      <c r="AW329" s="1650"/>
      <c r="AX329" s="1650"/>
      <c r="AY329" s="1651"/>
    </row>
    <row r="330" spans="1:59" s="243" customFormat="1" ht="100.5" hidden="1" customHeight="1">
      <c r="B330" s="1641"/>
      <c r="C330" s="1642"/>
      <c r="D330" s="1652"/>
      <c r="E330" s="1653"/>
      <c r="F330" s="1653"/>
      <c r="G330" s="1653"/>
      <c r="H330" s="1653"/>
      <c r="I330" s="1653"/>
      <c r="J330" s="1653"/>
      <c r="K330" s="1653"/>
      <c r="L330" s="1653"/>
      <c r="M330" s="1653"/>
      <c r="N330" s="1653"/>
      <c r="O330" s="1653"/>
      <c r="P330" s="1653"/>
      <c r="Q330" s="1653"/>
      <c r="R330" s="1653"/>
      <c r="S330" s="1653"/>
      <c r="T330" s="1653"/>
      <c r="U330" s="1653"/>
      <c r="V330" s="1653"/>
      <c r="W330" s="1653"/>
      <c r="X330" s="1653"/>
      <c r="Y330" s="1653"/>
      <c r="Z330" s="1653"/>
      <c r="AA330" s="1653"/>
      <c r="AB330" s="1653"/>
      <c r="AC330" s="1653"/>
      <c r="AD330" s="1653"/>
      <c r="AE330" s="1653"/>
      <c r="AF330" s="1653"/>
      <c r="AG330" s="1653"/>
      <c r="AH330" s="1653"/>
      <c r="AI330" s="1653"/>
      <c r="AJ330" s="1653"/>
      <c r="AK330" s="1653"/>
      <c r="AL330" s="1653"/>
      <c r="AM330" s="1653"/>
      <c r="AN330" s="1653"/>
      <c r="AO330" s="1653"/>
      <c r="AP330" s="1653"/>
      <c r="AQ330" s="1653"/>
      <c r="AR330" s="1653"/>
      <c r="AS330" s="1653"/>
      <c r="AT330" s="1653"/>
      <c r="AU330" s="1653"/>
      <c r="AV330" s="1653"/>
      <c r="AW330" s="1653"/>
      <c r="AX330" s="1653"/>
      <c r="AY330" s="1654"/>
    </row>
    <row r="331" spans="1:59" s="243" customFormat="1" ht="21" hidden="1" customHeight="1">
      <c r="A331" s="247"/>
      <c r="B331" s="248"/>
      <c r="C331" s="249"/>
      <c r="D331" s="1612" t="s">
        <v>74</v>
      </c>
      <c r="E331" s="1613"/>
      <c r="F331" s="1613"/>
      <c r="G331" s="1613"/>
      <c r="H331" s="1613"/>
      <c r="I331" s="1613"/>
      <c r="J331" s="1613"/>
      <c r="K331" s="1613"/>
      <c r="L331" s="1613"/>
      <c r="M331" s="1613"/>
      <c r="N331" s="1613"/>
      <c r="O331" s="1613"/>
      <c r="P331" s="1613"/>
      <c r="Q331" s="1613"/>
      <c r="R331" s="1613"/>
      <c r="S331" s="1613"/>
      <c r="T331" s="1613"/>
      <c r="U331" s="1613"/>
      <c r="V331" s="1613"/>
      <c r="W331" s="1613"/>
      <c r="X331" s="1613"/>
      <c r="Y331" s="1613"/>
      <c r="Z331" s="1613"/>
      <c r="AA331" s="1613"/>
      <c r="AB331" s="1613"/>
      <c r="AC331" s="1613"/>
      <c r="AD331" s="1613"/>
      <c r="AE331" s="1613"/>
      <c r="AF331" s="1613"/>
      <c r="AG331" s="1613"/>
      <c r="AH331" s="1613"/>
      <c r="AI331" s="1613"/>
      <c r="AJ331" s="1613"/>
      <c r="AK331" s="1613"/>
      <c r="AL331" s="1613"/>
      <c r="AM331" s="1613"/>
      <c r="AN331" s="1613"/>
      <c r="AO331" s="1613"/>
      <c r="AP331" s="1613"/>
      <c r="AQ331" s="1613"/>
      <c r="AR331" s="1613"/>
      <c r="AS331" s="1613"/>
      <c r="AT331" s="1613"/>
      <c r="AU331" s="1613"/>
      <c r="AV331" s="1613"/>
      <c r="AW331" s="1613"/>
      <c r="AX331" s="1613"/>
      <c r="AY331" s="1614"/>
    </row>
    <row r="332" spans="1:59" s="243" customFormat="1" ht="135.94999999999999" hidden="1" customHeight="1">
      <c r="A332" s="247"/>
      <c r="B332" s="250"/>
      <c r="C332" s="251"/>
      <c r="D332" s="1801"/>
      <c r="E332" s="1802"/>
      <c r="F332" s="1802"/>
      <c r="G332" s="1802"/>
      <c r="H332" s="1802"/>
      <c r="I332" s="1802"/>
      <c r="J332" s="1802"/>
      <c r="K332" s="1802"/>
      <c r="L332" s="1802"/>
      <c r="M332" s="1802"/>
      <c r="N332" s="1802"/>
      <c r="O332" s="1802"/>
      <c r="P332" s="1802"/>
      <c r="Q332" s="1802"/>
      <c r="R332" s="1802"/>
      <c r="S332" s="1802"/>
      <c r="T332" s="1802"/>
      <c r="U332" s="1802"/>
      <c r="V332" s="1802"/>
      <c r="W332" s="1802"/>
      <c r="X332" s="1802"/>
      <c r="Y332" s="1802"/>
      <c r="Z332" s="1802"/>
      <c r="AA332" s="1802"/>
      <c r="AB332" s="1802"/>
      <c r="AC332" s="1802"/>
      <c r="AD332" s="1802"/>
      <c r="AE332" s="1802"/>
      <c r="AF332" s="1802"/>
      <c r="AG332" s="1802"/>
      <c r="AH332" s="1802"/>
      <c r="AI332" s="1802"/>
      <c r="AJ332" s="1802"/>
      <c r="AK332" s="1802"/>
      <c r="AL332" s="1802"/>
      <c r="AM332" s="1802"/>
      <c r="AN332" s="1802"/>
      <c r="AO332" s="1802"/>
      <c r="AP332" s="1802"/>
      <c r="AQ332" s="1802"/>
      <c r="AR332" s="1802"/>
      <c r="AS332" s="1802"/>
      <c r="AT332" s="1802"/>
      <c r="AU332" s="1802"/>
      <c r="AV332" s="1802"/>
      <c r="AW332" s="1802"/>
      <c r="AX332" s="1802"/>
      <c r="AY332" s="1803"/>
    </row>
    <row r="333" spans="1:59" s="243" customFormat="1" ht="14.25" customHeight="1">
      <c r="A333" s="247"/>
      <c r="B333" s="1804" t="s">
        <v>949</v>
      </c>
      <c r="C333" s="1804"/>
      <c r="D333" s="1804"/>
      <c r="E333" s="1804"/>
      <c r="F333" s="1804"/>
      <c r="G333" s="1804"/>
      <c r="H333" s="1804"/>
      <c r="I333" s="1804"/>
      <c r="J333" s="1804"/>
      <c r="K333" s="1804"/>
      <c r="L333" s="1804"/>
      <c r="M333" s="1804"/>
      <c r="N333" s="1804"/>
      <c r="O333" s="1804"/>
      <c r="P333" s="1804"/>
      <c r="Q333" s="1804"/>
      <c r="R333" s="1804"/>
      <c r="S333" s="1804"/>
      <c r="T333" s="1804"/>
      <c r="U333" s="1804"/>
      <c r="V333" s="1804"/>
      <c r="W333" s="1804"/>
      <c r="X333" s="1804"/>
      <c r="Y333" s="1804"/>
      <c r="Z333" s="1804"/>
      <c r="AA333" s="1804"/>
      <c r="AB333" s="1804"/>
      <c r="AC333" s="1804"/>
      <c r="AD333" s="1804"/>
      <c r="AE333" s="1804"/>
      <c r="AF333" s="1804"/>
      <c r="AG333" s="1804"/>
      <c r="AH333" s="1804"/>
      <c r="AI333" s="1804"/>
      <c r="AJ333" s="1804"/>
      <c r="AK333" s="1804"/>
      <c r="AL333" s="1804"/>
      <c r="AM333" s="1804"/>
      <c r="AN333" s="1804"/>
      <c r="AO333" s="1804"/>
      <c r="AP333" s="1804"/>
      <c r="AQ333" s="1804"/>
      <c r="AR333" s="1804"/>
      <c r="AS333" s="1804"/>
      <c r="AT333" s="1804"/>
      <c r="AU333" s="1804"/>
      <c r="AV333" s="1804"/>
      <c r="AW333" s="1804"/>
      <c r="AX333" s="1804"/>
      <c r="AY333" s="1804"/>
    </row>
    <row r="334" spans="1:59" s="243" customFormat="1" ht="3" customHeight="1" thickBot="1">
      <c r="A334" s="247"/>
      <c r="B334" s="256"/>
      <c r="C334" s="256"/>
      <c r="D334" s="257"/>
      <c r="E334" s="257"/>
      <c r="F334" s="257"/>
      <c r="G334" s="257"/>
      <c r="H334" s="257"/>
      <c r="I334" s="257"/>
      <c r="J334" s="257"/>
      <c r="K334" s="257"/>
      <c r="L334" s="257"/>
      <c r="M334" s="257"/>
      <c r="N334" s="257"/>
      <c r="O334" s="257"/>
      <c r="P334" s="257"/>
      <c r="Q334" s="257"/>
      <c r="R334" s="257"/>
      <c r="S334" s="257"/>
      <c r="T334" s="257"/>
      <c r="U334" s="257"/>
      <c r="V334" s="257"/>
      <c r="W334" s="257"/>
      <c r="X334" s="257"/>
      <c r="Y334" s="257"/>
      <c r="Z334" s="257"/>
      <c r="AA334" s="257"/>
      <c r="AB334" s="257"/>
      <c r="AC334" s="257"/>
      <c r="AD334" s="257"/>
      <c r="AE334" s="257"/>
      <c r="AF334" s="257"/>
      <c r="AG334" s="257"/>
      <c r="AH334" s="257"/>
      <c r="AI334" s="257"/>
      <c r="AJ334" s="257"/>
      <c r="AK334" s="257"/>
      <c r="AL334" s="257"/>
      <c r="AM334" s="257"/>
      <c r="AN334" s="257"/>
      <c r="AO334" s="257"/>
      <c r="AP334" s="257"/>
      <c r="AQ334" s="257"/>
      <c r="AR334" s="257"/>
      <c r="AS334" s="257"/>
      <c r="AT334" s="257"/>
      <c r="AU334" s="257"/>
      <c r="AV334" s="257"/>
      <c r="AW334" s="257"/>
      <c r="AX334" s="257"/>
      <c r="AY334" s="257"/>
    </row>
    <row r="335" spans="1:59" s="243" customFormat="1" ht="385.5" customHeight="1">
      <c r="A335" s="255"/>
      <c r="B335" s="1805" t="s">
        <v>948</v>
      </c>
      <c r="C335" s="1806"/>
      <c r="D335" s="1806"/>
      <c r="E335" s="1806"/>
      <c r="F335" s="1806"/>
      <c r="G335" s="1807"/>
      <c r="H335" s="1627"/>
      <c r="I335" s="989"/>
      <c r="J335" s="989"/>
      <c r="K335" s="989"/>
      <c r="L335" s="989"/>
      <c r="M335" s="989"/>
      <c r="N335" s="989"/>
      <c r="O335" s="989"/>
      <c r="P335" s="989"/>
      <c r="Q335" s="989"/>
      <c r="R335" s="989"/>
      <c r="S335" s="989"/>
      <c r="T335" s="989"/>
      <c r="U335" s="989"/>
      <c r="V335" s="989"/>
      <c r="W335" s="989"/>
      <c r="X335" s="989"/>
      <c r="Y335" s="989"/>
      <c r="Z335" s="989"/>
      <c r="AA335" s="989"/>
      <c r="AB335" s="989"/>
      <c r="AC335" s="989"/>
      <c r="AD335" s="989"/>
      <c r="AE335" s="989"/>
      <c r="AF335" s="989"/>
      <c r="AG335" s="989"/>
      <c r="AH335" s="989"/>
      <c r="AI335" s="989"/>
      <c r="AJ335" s="989"/>
      <c r="AK335" s="989"/>
      <c r="AL335" s="989"/>
      <c r="AM335" s="989"/>
      <c r="AN335" s="989"/>
      <c r="AO335" s="989"/>
      <c r="AP335" s="989"/>
      <c r="AQ335" s="989"/>
      <c r="AR335" s="989"/>
      <c r="AS335" s="989"/>
      <c r="AT335" s="989"/>
      <c r="AU335" s="989"/>
      <c r="AV335" s="989"/>
      <c r="AW335" s="989"/>
      <c r="AX335" s="989"/>
      <c r="AY335" s="1628"/>
      <c r="AZ335" s="259"/>
      <c r="BA335" s="259"/>
      <c r="BB335" s="259"/>
      <c r="BC335" s="259"/>
      <c r="BD335" s="259"/>
      <c r="BE335" s="259"/>
      <c r="BF335" s="259"/>
      <c r="BG335" s="259"/>
    </row>
    <row r="336" spans="1:59" s="243" customFormat="1" ht="348.95" customHeight="1">
      <c r="B336" s="1624"/>
      <c r="C336" s="1625"/>
      <c r="D336" s="1625"/>
      <c r="E336" s="1625"/>
      <c r="F336" s="1625"/>
      <c r="G336" s="1626"/>
      <c r="H336" s="1627"/>
      <c r="I336" s="989"/>
      <c r="J336" s="989"/>
      <c r="K336" s="989"/>
      <c r="L336" s="989"/>
      <c r="M336" s="989"/>
      <c r="N336" s="989"/>
      <c r="O336" s="989"/>
      <c r="P336" s="989"/>
      <c r="Q336" s="989"/>
      <c r="R336" s="989"/>
      <c r="S336" s="989"/>
      <c r="T336" s="989"/>
      <c r="U336" s="989"/>
      <c r="V336" s="989"/>
      <c r="W336" s="989"/>
      <c r="X336" s="989"/>
      <c r="Y336" s="989"/>
      <c r="Z336" s="989"/>
      <c r="AA336" s="989"/>
      <c r="AB336" s="989"/>
      <c r="AC336" s="989"/>
      <c r="AD336" s="989"/>
      <c r="AE336" s="989"/>
      <c r="AF336" s="989"/>
      <c r="AG336" s="989"/>
      <c r="AH336" s="989"/>
      <c r="AI336" s="989"/>
      <c r="AJ336" s="989"/>
      <c r="AK336" s="989"/>
      <c r="AL336" s="989"/>
      <c r="AM336" s="989"/>
      <c r="AN336" s="989"/>
      <c r="AO336" s="989"/>
      <c r="AP336" s="989"/>
      <c r="AQ336" s="989"/>
      <c r="AR336" s="989"/>
      <c r="AS336" s="989"/>
      <c r="AT336" s="989"/>
      <c r="AU336" s="989"/>
      <c r="AV336" s="989"/>
      <c r="AW336" s="989"/>
      <c r="AX336" s="989"/>
      <c r="AY336" s="1628"/>
      <c r="AZ336" s="259"/>
      <c r="BA336" s="259"/>
      <c r="BB336" s="259"/>
      <c r="BC336" s="259"/>
      <c r="BD336" s="259"/>
      <c r="BE336" s="259"/>
      <c r="BF336" s="259"/>
      <c r="BG336" s="259"/>
    </row>
    <row r="337" spans="2:59" s="243" customFormat="1" ht="324" customHeight="1" thickBot="1">
      <c r="B337" s="1624"/>
      <c r="C337" s="1625"/>
      <c r="D337" s="1625"/>
      <c r="E337" s="1625"/>
      <c r="F337" s="1625"/>
      <c r="G337" s="1626"/>
      <c r="H337" s="1808"/>
      <c r="I337" s="1809"/>
      <c r="J337" s="1809"/>
      <c r="K337" s="1809"/>
      <c r="L337" s="1809"/>
      <c r="M337" s="1809"/>
      <c r="N337" s="1809"/>
      <c r="O337" s="1809"/>
      <c r="P337" s="1809"/>
      <c r="Q337" s="1809"/>
      <c r="R337" s="1809"/>
      <c r="S337" s="1809"/>
      <c r="T337" s="1809"/>
      <c r="U337" s="1809"/>
      <c r="V337" s="1809"/>
      <c r="W337" s="1809"/>
      <c r="X337" s="1809"/>
      <c r="Y337" s="1809"/>
      <c r="Z337" s="1809"/>
      <c r="AA337" s="1809"/>
      <c r="AB337" s="1809"/>
      <c r="AC337" s="1809"/>
      <c r="AD337" s="1809"/>
      <c r="AE337" s="1809"/>
      <c r="AF337" s="1809"/>
      <c r="AG337" s="1809"/>
      <c r="AH337" s="1809"/>
      <c r="AI337" s="1809"/>
      <c r="AJ337" s="1809"/>
      <c r="AK337" s="1809"/>
      <c r="AL337" s="1809"/>
      <c r="AM337" s="1809"/>
      <c r="AN337" s="1809"/>
      <c r="AO337" s="1809"/>
      <c r="AP337" s="1809"/>
      <c r="AQ337" s="1809"/>
      <c r="AR337" s="1809"/>
      <c r="AS337" s="1809"/>
      <c r="AT337" s="1809"/>
      <c r="AU337" s="1809"/>
      <c r="AV337" s="1809"/>
      <c r="AW337" s="1809"/>
      <c r="AX337" s="1809"/>
      <c r="AY337" s="1810"/>
      <c r="AZ337" s="42"/>
      <c r="BA337" s="259"/>
      <c r="BB337" s="259"/>
      <c r="BC337" s="259"/>
      <c r="BD337" s="259"/>
      <c r="BE337" s="259"/>
      <c r="BF337" s="259"/>
      <c r="BG337" s="259"/>
    </row>
    <row r="338" spans="2:59" s="243" customFormat="1" ht="3" customHeight="1">
      <c r="B338" s="113"/>
      <c r="C338" s="113"/>
      <c r="D338" s="113"/>
      <c r="E338" s="113"/>
      <c r="F338" s="113"/>
      <c r="G338" s="113"/>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60"/>
      <c r="AE338" s="260"/>
      <c r="AF338" s="260"/>
      <c r="AG338" s="260"/>
      <c r="AH338" s="260"/>
      <c r="AI338" s="260"/>
      <c r="AJ338" s="260"/>
      <c r="AK338" s="260"/>
      <c r="AL338" s="260"/>
      <c r="AM338" s="260"/>
      <c r="AN338" s="260"/>
      <c r="AO338" s="260"/>
      <c r="AP338" s="260"/>
      <c r="AQ338" s="260"/>
      <c r="AR338" s="260"/>
      <c r="AS338" s="260"/>
      <c r="AT338" s="260"/>
      <c r="AU338" s="260"/>
      <c r="AV338" s="260"/>
      <c r="AW338" s="260"/>
      <c r="AX338" s="260"/>
      <c r="AY338" s="260"/>
    </row>
    <row r="339" spans="2:59" s="243" customFormat="1" ht="3" customHeight="1" thickBot="1">
      <c r="B339" s="194"/>
      <c r="C339" s="194"/>
      <c r="D339" s="194"/>
      <c r="E339" s="194"/>
      <c r="F339" s="194"/>
      <c r="G339" s="194"/>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row>
    <row r="340" spans="2:59" s="243" customFormat="1" ht="24.75" customHeight="1">
      <c r="B340" s="1602" t="s">
        <v>511</v>
      </c>
      <c r="C340" s="1603"/>
      <c r="D340" s="1603"/>
      <c r="E340" s="1603"/>
      <c r="F340" s="1603"/>
      <c r="G340" s="1604"/>
      <c r="H340" s="1608" t="s">
        <v>947</v>
      </c>
      <c r="I340" s="1609"/>
      <c r="J340" s="1609"/>
      <c r="K340" s="1609"/>
      <c r="L340" s="1609"/>
      <c r="M340" s="1609"/>
      <c r="N340" s="1609"/>
      <c r="O340" s="1609"/>
      <c r="P340" s="1609"/>
      <c r="Q340" s="1609"/>
      <c r="R340" s="1609"/>
      <c r="S340" s="1609"/>
      <c r="T340" s="1609"/>
      <c r="U340" s="1609"/>
      <c r="V340" s="1609"/>
      <c r="W340" s="1609"/>
      <c r="X340" s="1609"/>
      <c r="Y340" s="1609"/>
      <c r="Z340" s="1609"/>
      <c r="AA340" s="1609"/>
      <c r="AB340" s="1609"/>
      <c r="AC340" s="1610"/>
      <c r="AD340" s="1608" t="s">
        <v>1735</v>
      </c>
      <c r="AE340" s="1609"/>
      <c r="AF340" s="1609"/>
      <c r="AG340" s="1609"/>
      <c r="AH340" s="1609"/>
      <c r="AI340" s="1609"/>
      <c r="AJ340" s="1609"/>
      <c r="AK340" s="1609"/>
      <c r="AL340" s="1609"/>
      <c r="AM340" s="1609"/>
      <c r="AN340" s="1609"/>
      <c r="AO340" s="1609"/>
      <c r="AP340" s="1609"/>
      <c r="AQ340" s="1609"/>
      <c r="AR340" s="1609"/>
      <c r="AS340" s="1609"/>
      <c r="AT340" s="1609"/>
      <c r="AU340" s="1609"/>
      <c r="AV340" s="1609"/>
      <c r="AW340" s="1609"/>
      <c r="AX340" s="1609"/>
      <c r="AY340" s="1611"/>
    </row>
    <row r="341" spans="2:59" s="243" customFormat="1" ht="24.75" customHeight="1">
      <c r="B341" s="1602"/>
      <c r="C341" s="1603"/>
      <c r="D341" s="1603"/>
      <c r="E341" s="1603"/>
      <c r="F341" s="1603"/>
      <c r="G341" s="1604"/>
      <c r="H341" s="1585" t="s">
        <v>60</v>
      </c>
      <c r="I341" s="1586"/>
      <c r="J341" s="1586"/>
      <c r="K341" s="1586"/>
      <c r="L341" s="1586"/>
      <c r="M341" s="1587" t="s">
        <v>143</v>
      </c>
      <c r="N341" s="1582"/>
      <c r="O341" s="1582"/>
      <c r="P341" s="1582"/>
      <c r="Q341" s="1582"/>
      <c r="R341" s="1582"/>
      <c r="S341" s="1582"/>
      <c r="T341" s="1582"/>
      <c r="U341" s="1582"/>
      <c r="V341" s="1582"/>
      <c r="W341" s="1582"/>
      <c r="X341" s="1582"/>
      <c r="Y341" s="1583"/>
      <c r="Z341" s="1588" t="s">
        <v>144</v>
      </c>
      <c r="AA341" s="1589"/>
      <c r="AB341" s="1589"/>
      <c r="AC341" s="1590"/>
      <c r="AD341" s="1585" t="s">
        <v>60</v>
      </c>
      <c r="AE341" s="1586"/>
      <c r="AF341" s="1586"/>
      <c r="AG341" s="1586"/>
      <c r="AH341" s="1586"/>
      <c r="AI341" s="1587" t="s">
        <v>143</v>
      </c>
      <c r="AJ341" s="1582"/>
      <c r="AK341" s="1582"/>
      <c r="AL341" s="1582"/>
      <c r="AM341" s="1582"/>
      <c r="AN341" s="1582"/>
      <c r="AO341" s="1582"/>
      <c r="AP341" s="1582"/>
      <c r="AQ341" s="1582"/>
      <c r="AR341" s="1582"/>
      <c r="AS341" s="1582"/>
      <c r="AT341" s="1582"/>
      <c r="AU341" s="1583"/>
      <c r="AV341" s="1588" t="s">
        <v>144</v>
      </c>
      <c r="AW341" s="1589"/>
      <c r="AX341" s="1589"/>
      <c r="AY341" s="1591"/>
    </row>
    <row r="342" spans="2:59" s="243" customFormat="1" ht="24.75" customHeight="1">
      <c r="B342" s="1602"/>
      <c r="C342" s="1603"/>
      <c r="D342" s="1603"/>
      <c r="E342" s="1603"/>
      <c r="F342" s="1603"/>
      <c r="G342" s="1604"/>
      <c r="H342" s="1571" t="s">
        <v>148</v>
      </c>
      <c r="I342" s="1572"/>
      <c r="J342" s="1572"/>
      <c r="K342" s="1572"/>
      <c r="L342" s="1573"/>
      <c r="M342" s="1574" t="s">
        <v>946</v>
      </c>
      <c r="N342" s="1575"/>
      <c r="O342" s="1575"/>
      <c r="P342" s="1575"/>
      <c r="Q342" s="1575"/>
      <c r="R342" s="1575"/>
      <c r="S342" s="1575"/>
      <c r="T342" s="1575"/>
      <c r="U342" s="1575"/>
      <c r="V342" s="1575"/>
      <c r="W342" s="1575"/>
      <c r="X342" s="1575"/>
      <c r="Y342" s="1576"/>
      <c r="Z342" s="1798">
        <v>1.4</v>
      </c>
      <c r="AA342" s="1799"/>
      <c r="AB342" s="1799"/>
      <c r="AC342" s="1800"/>
      <c r="AD342" s="1571"/>
      <c r="AE342" s="1572"/>
      <c r="AF342" s="1572"/>
      <c r="AG342" s="1572"/>
      <c r="AH342" s="1573"/>
      <c r="AI342" s="1574"/>
      <c r="AJ342" s="1575"/>
      <c r="AK342" s="1575"/>
      <c r="AL342" s="1575"/>
      <c r="AM342" s="1575"/>
      <c r="AN342" s="1575"/>
      <c r="AO342" s="1575"/>
      <c r="AP342" s="1575"/>
      <c r="AQ342" s="1575"/>
      <c r="AR342" s="1575"/>
      <c r="AS342" s="1575"/>
      <c r="AT342" s="1575"/>
      <c r="AU342" s="1576"/>
      <c r="AV342" s="1577"/>
      <c r="AW342" s="1578"/>
      <c r="AX342" s="1578"/>
      <c r="AY342" s="1580"/>
    </row>
    <row r="343" spans="2:59" s="243" customFormat="1" ht="24.75" customHeight="1">
      <c r="B343" s="1602"/>
      <c r="C343" s="1603"/>
      <c r="D343" s="1603"/>
      <c r="E343" s="1603"/>
      <c r="F343" s="1603"/>
      <c r="G343" s="1604"/>
      <c r="H343" s="1561" t="s">
        <v>945</v>
      </c>
      <c r="I343" s="1562"/>
      <c r="J343" s="1562"/>
      <c r="K343" s="1562"/>
      <c r="L343" s="1563"/>
      <c r="M343" s="1564" t="s">
        <v>945</v>
      </c>
      <c r="N343" s="1565"/>
      <c r="O343" s="1565"/>
      <c r="P343" s="1565"/>
      <c r="Q343" s="1565"/>
      <c r="R343" s="1565"/>
      <c r="S343" s="1565"/>
      <c r="T343" s="1565"/>
      <c r="U343" s="1565"/>
      <c r="V343" s="1565"/>
      <c r="W343" s="1565"/>
      <c r="X343" s="1565"/>
      <c r="Y343" s="1566"/>
      <c r="Z343" s="1795">
        <v>0.6</v>
      </c>
      <c r="AA343" s="1796"/>
      <c r="AB343" s="1796"/>
      <c r="AC343" s="1797"/>
      <c r="AD343" s="1561"/>
      <c r="AE343" s="1562"/>
      <c r="AF343" s="1562"/>
      <c r="AG343" s="1562"/>
      <c r="AH343" s="1563"/>
      <c r="AI343" s="1564"/>
      <c r="AJ343" s="1565"/>
      <c r="AK343" s="1565"/>
      <c r="AL343" s="1565"/>
      <c r="AM343" s="1565"/>
      <c r="AN343" s="1565"/>
      <c r="AO343" s="1565"/>
      <c r="AP343" s="1565"/>
      <c r="AQ343" s="1565"/>
      <c r="AR343" s="1565"/>
      <c r="AS343" s="1565"/>
      <c r="AT343" s="1565"/>
      <c r="AU343" s="1566"/>
      <c r="AV343" s="1567"/>
      <c r="AW343" s="1568"/>
      <c r="AX343" s="1568"/>
      <c r="AY343" s="1569"/>
    </row>
    <row r="344" spans="2:59" s="243" customFormat="1" ht="24.75" customHeight="1">
      <c r="B344" s="1602"/>
      <c r="C344" s="1603"/>
      <c r="D344" s="1603"/>
      <c r="E344" s="1603"/>
      <c r="F344" s="1603"/>
      <c r="G344" s="1604"/>
      <c r="H344" s="1561" t="s">
        <v>509</v>
      </c>
      <c r="I344" s="1562"/>
      <c r="J344" s="1562"/>
      <c r="K344" s="1562"/>
      <c r="L344" s="1563"/>
      <c r="M344" s="1564" t="s">
        <v>944</v>
      </c>
      <c r="N344" s="1565"/>
      <c r="O344" s="1565"/>
      <c r="P344" s="1565"/>
      <c r="Q344" s="1565"/>
      <c r="R344" s="1565"/>
      <c r="S344" s="1565"/>
      <c r="T344" s="1565"/>
      <c r="U344" s="1565"/>
      <c r="V344" s="1565"/>
      <c r="W344" s="1565"/>
      <c r="X344" s="1565"/>
      <c r="Y344" s="1566"/>
      <c r="Z344" s="1795">
        <v>0.3</v>
      </c>
      <c r="AA344" s="1796"/>
      <c r="AB344" s="1796"/>
      <c r="AC344" s="1797"/>
      <c r="AD344" s="1561"/>
      <c r="AE344" s="1562"/>
      <c r="AF344" s="1562"/>
      <c r="AG344" s="1562"/>
      <c r="AH344" s="1563"/>
      <c r="AI344" s="1564"/>
      <c r="AJ344" s="1565"/>
      <c r="AK344" s="1565"/>
      <c r="AL344" s="1565"/>
      <c r="AM344" s="1565"/>
      <c r="AN344" s="1565"/>
      <c r="AO344" s="1565"/>
      <c r="AP344" s="1565"/>
      <c r="AQ344" s="1565"/>
      <c r="AR344" s="1565"/>
      <c r="AS344" s="1565"/>
      <c r="AT344" s="1565"/>
      <c r="AU344" s="1566"/>
      <c r="AV344" s="1567"/>
      <c r="AW344" s="1568"/>
      <c r="AX344" s="1568"/>
      <c r="AY344" s="1569"/>
    </row>
    <row r="345" spans="2:59" s="243" customFormat="1" ht="24.75" customHeight="1">
      <c r="B345" s="1602"/>
      <c r="C345" s="1603"/>
      <c r="D345" s="1603"/>
      <c r="E345" s="1603"/>
      <c r="F345" s="1603"/>
      <c r="G345" s="1604"/>
      <c r="H345" s="1561" t="s">
        <v>943</v>
      </c>
      <c r="I345" s="1562"/>
      <c r="J345" s="1562"/>
      <c r="K345" s="1562"/>
      <c r="L345" s="1563"/>
      <c r="M345" s="1564" t="s">
        <v>942</v>
      </c>
      <c r="N345" s="1565"/>
      <c r="O345" s="1565"/>
      <c r="P345" s="1565"/>
      <c r="Q345" s="1565"/>
      <c r="R345" s="1565"/>
      <c r="S345" s="1565"/>
      <c r="T345" s="1565"/>
      <c r="U345" s="1565"/>
      <c r="V345" s="1565"/>
      <c r="W345" s="1565"/>
      <c r="X345" s="1565"/>
      <c r="Y345" s="1566"/>
      <c r="Z345" s="1795">
        <v>0.2</v>
      </c>
      <c r="AA345" s="1796"/>
      <c r="AB345" s="1796"/>
      <c r="AC345" s="1797"/>
      <c r="AD345" s="1561"/>
      <c r="AE345" s="1562"/>
      <c r="AF345" s="1562"/>
      <c r="AG345" s="1562"/>
      <c r="AH345" s="1563"/>
      <c r="AI345" s="1564"/>
      <c r="AJ345" s="1565"/>
      <c r="AK345" s="1565"/>
      <c r="AL345" s="1565"/>
      <c r="AM345" s="1565"/>
      <c r="AN345" s="1565"/>
      <c r="AO345" s="1565"/>
      <c r="AP345" s="1565"/>
      <c r="AQ345" s="1565"/>
      <c r="AR345" s="1565"/>
      <c r="AS345" s="1565"/>
      <c r="AT345" s="1565"/>
      <c r="AU345" s="1566"/>
      <c r="AV345" s="1567"/>
      <c r="AW345" s="1568"/>
      <c r="AX345" s="1568"/>
      <c r="AY345" s="1569"/>
    </row>
    <row r="346" spans="2:59" s="243" customFormat="1" ht="24.75" customHeight="1">
      <c r="B346" s="1602"/>
      <c r="C346" s="1603"/>
      <c r="D346" s="1603"/>
      <c r="E346" s="1603"/>
      <c r="F346" s="1603"/>
      <c r="G346" s="1604"/>
      <c r="H346" s="1561"/>
      <c r="I346" s="1562"/>
      <c r="J346" s="1562"/>
      <c r="K346" s="1562"/>
      <c r="L346" s="1563"/>
      <c r="M346" s="1564"/>
      <c r="N346" s="1565"/>
      <c r="O346" s="1565"/>
      <c r="P346" s="1565"/>
      <c r="Q346" s="1565"/>
      <c r="R346" s="1565"/>
      <c r="S346" s="1565"/>
      <c r="T346" s="1565"/>
      <c r="U346" s="1565"/>
      <c r="V346" s="1565"/>
      <c r="W346" s="1565"/>
      <c r="X346" s="1565"/>
      <c r="Y346" s="1566"/>
      <c r="Z346" s="1567"/>
      <c r="AA346" s="1568"/>
      <c r="AB346" s="1568"/>
      <c r="AC346" s="1568"/>
      <c r="AD346" s="1561"/>
      <c r="AE346" s="1562"/>
      <c r="AF346" s="1562"/>
      <c r="AG346" s="1562"/>
      <c r="AH346" s="1563"/>
      <c r="AI346" s="1564"/>
      <c r="AJ346" s="1565"/>
      <c r="AK346" s="1565"/>
      <c r="AL346" s="1565"/>
      <c r="AM346" s="1565"/>
      <c r="AN346" s="1565"/>
      <c r="AO346" s="1565"/>
      <c r="AP346" s="1565"/>
      <c r="AQ346" s="1565"/>
      <c r="AR346" s="1565"/>
      <c r="AS346" s="1565"/>
      <c r="AT346" s="1565"/>
      <c r="AU346" s="1566"/>
      <c r="AV346" s="1567"/>
      <c r="AW346" s="1568"/>
      <c r="AX346" s="1568"/>
      <c r="AY346" s="1569"/>
    </row>
    <row r="347" spans="2:59" s="243" customFormat="1" ht="24.75" customHeight="1">
      <c r="B347" s="1602"/>
      <c r="C347" s="1603"/>
      <c r="D347" s="1603"/>
      <c r="E347" s="1603"/>
      <c r="F347" s="1603"/>
      <c r="G347" s="1604"/>
      <c r="H347" s="1561"/>
      <c r="I347" s="1562"/>
      <c r="J347" s="1562"/>
      <c r="K347" s="1562"/>
      <c r="L347" s="1563"/>
      <c r="M347" s="1564"/>
      <c r="N347" s="1565"/>
      <c r="O347" s="1565"/>
      <c r="P347" s="1565"/>
      <c r="Q347" s="1565"/>
      <c r="R347" s="1565"/>
      <c r="S347" s="1565"/>
      <c r="T347" s="1565"/>
      <c r="U347" s="1565"/>
      <c r="V347" s="1565"/>
      <c r="W347" s="1565"/>
      <c r="X347" s="1565"/>
      <c r="Y347" s="1566"/>
      <c r="Z347" s="1567"/>
      <c r="AA347" s="1568"/>
      <c r="AB347" s="1568"/>
      <c r="AC347" s="1568"/>
      <c r="AD347" s="1561"/>
      <c r="AE347" s="1562"/>
      <c r="AF347" s="1562"/>
      <c r="AG347" s="1562"/>
      <c r="AH347" s="1563"/>
      <c r="AI347" s="1564"/>
      <c r="AJ347" s="1565"/>
      <c r="AK347" s="1565"/>
      <c r="AL347" s="1565"/>
      <c r="AM347" s="1565"/>
      <c r="AN347" s="1565"/>
      <c r="AO347" s="1565"/>
      <c r="AP347" s="1565"/>
      <c r="AQ347" s="1565"/>
      <c r="AR347" s="1565"/>
      <c r="AS347" s="1565"/>
      <c r="AT347" s="1565"/>
      <c r="AU347" s="1566"/>
      <c r="AV347" s="1567"/>
      <c r="AW347" s="1568"/>
      <c r="AX347" s="1568"/>
      <c r="AY347" s="1569"/>
    </row>
    <row r="348" spans="2:59" s="243" customFormat="1" ht="24.75" customHeight="1">
      <c r="B348" s="1602"/>
      <c r="C348" s="1603"/>
      <c r="D348" s="1603"/>
      <c r="E348" s="1603"/>
      <c r="F348" s="1603"/>
      <c r="G348" s="1604"/>
      <c r="H348" s="1561"/>
      <c r="I348" s="1562"/>
      <c r="J348" s="1562"/>
      <c r="K348" s="1562"/>
      <c r="L348" s="1563"/>
      <c r="M348" s="1564"/>
      <c r="N348" s="1565"/>
      <c r="O348" s="1565"/>
      <c r="P348" s="1565"/>
      <c r="Q348" s="1565"/>
      <c r="R348" s="1565"/>
      <c r="S348" s="1565"/>
      <c r="T348" s="1565"/>
      <c r="U348" s="1565"/>
      <c r="V348" s="1565"/>
      <c r="W348" s="1565"/>
      <c r="X348" s="1565"/>
      <c r="Y348" s="1566"/>
      <c r="Z348" s="1567"/>
      <c r="AA348" s="1568"/>
      <c r="AB348" s="1568"/>
      <c r="AC348" s="1568"/>
      <c r="AD348" s="1561"/>
      <c r="AE348" s="1562"/>
      <c r="AF348" s="1562"/>
      <c r="AG348" s="1562"/>
      <c r="AH348" s="1563"/>
      <c r="AI348" s="1564"/>
      <c r="AJ348" s="1565"/>
      <c r="AK348" s="1565"/>
      <c r="AL348" s="1565"/>
      <c r="AM348" s="1565"/>
      <c r="AN348" s="1565"/>
      <c r="AO348" s="1565"/>
      <c r="AP348" s="1565"/>
      <c r="AQ348" s="1565"/>
      <c r="AR348" s="1565"/>
      <c r="AS348" s="1565"/>
      <c r="AT348" s="1565"/>
      <c r="AU348" s="1566"/>
      <c r="AV348" s="1567"/>
      <c r="AW348" s="1568"/>
      <c r="AX348" s="1568"/>
      <c r="AY348" s="1569"/>
    </row>
    <row r="349" spans="2:59" s="243" customFormat="1" ht="24.75" customHeight="1">
      <c r="B349" s="1602"/>
      <c r="C349" s="1603"/>
      <c r="D349" s="1603"/>
      <c r="E349" s="1603"/>
      <c r="F349" s="1603"/>
      <c r="G349" s="1604"/>
      <c r="H349" s="1552"/>
      <c r="I349" s="1553"/>
      <c r="J349" s="1553"/>
      <c r="K349" s="1553"/>
      <c r="L349" s="1554"/>
      <c r="M349" s="1555"/>
      <c r="N349" s="1556"/>
      <c r="O349" s="1556"/>
      <c r="P349" s="1556"/>
      <c r="Q349" s="1556"/>
      <c r="R349" s="1556"/>
      <c r="S349" s="1556"/>
      <c r="T349" s="1556"/>
      <c r="U349" s="1556"/>
      <c r="V349" s="1556"/>
      <c r="W349" s="1556"/>
      <c r="X349" s="1556"/>
      <c r="Y349" s="1557"/>
      <c r="Z349" s="1558"/>
      <c r="AA349" s="1559"/>
      <c r="AB349" s="1559"/>
      <c r="AC349" s="1559"/>
      <c r="AD349" s="1552"/>
      <c r="AE349" s="1553"/>
      <c r="AF349" s="1553"/>
      <c r="AG349" s="1553"/>
      <c r="AH349" s="1554"/>
      <c r="AI349" s="1555"/>
      <c r="AJ349" s="1556"/>
      <c r="AK349" s="1556"/>
      <c r="AL349" s="1556"/>
      <c r="AM349" s="1556"/>
      <c r="AN349" s="1556"/>
      <c r="AO349" s="1556"/>
      <c r="AP349" s="1556"/>
      <c r="AQ349" s="1556"/>
      <c r="AR349" s="1556"/>
      <c r="AS349" s="1556"/>
      <c r="AT349" s="1556"/>
      <c r="AU349" s="1557"/>
      <c r="AV349" s="1558"/>
      <c r="AW349" s="1559"/>
      <c r="AX349" s="1559"/>
      <c r="AY349" s="1560"/>
    </row>
    <row r="350" spans="2:59" s="243" customFormat="1" ht="24.75" customHeight="1">
      <c r="B350" s="1602"/>
      <c r="C350" s="1603"/>
      <c r="D350" s="1603"/>
      <c r="E350" s="1603"/>
      <c r="F350" s="1603"/>
      <c r="G350" s="1604"/>
      <c r="H350" s="1581" t="s">
        <v>35</v>
      </c>
      <c r="I350" s="1582"/>
      <c r="J350" s="1582"/>
      <c r="K350" s="1582"/>
      <c r="L350" s="1582"/>
      <c r="M350" s="1592"/>
      <c r="N350" s="1593"/>
      <c r="O350" s="1593"/>
      <c r="P350" s="1593"/>
      <c r="Q350" s="1593"/>
      <c r="R350" s="1593"/>
      <c r="S350" s="1593"/>
      <c r="T350" s="1593"/>
      <c r="U350" s="1593"/>
      <c r="V350" s="1593"/>
      <c r="W350" s="1593"/>
      <c r="X350" s="1593"/>
      <c r="Y350" s="1594"/>
      <c r="Z350" s="1595">
        <f>SUM(Z342:AC349)</f>
        <v>2.5</v>
      </c>
      <c r="AA350" s="1596"/>
      <c r="AB350" s="1596"/>
      <c r="AC350" s="1597"/>
      <c r="AD350" s="1581" t="s">
        <v>35</v>
      </c>
      <c r="AE350" s="1582"/>
      <c r="AF350" s="1582"/>
      <c r="AG350" s="1582"/>
      <c r="AH350" s="1582"/>
      <c r="AI350" s="1592"/>
      <c r="AJ350" s="1593"/>
      <c r="AK350" s="1593"/>
      <c r="AL350" s="1593"/>
      <c r="AM350" s="1593"/>
      <c r="AN350" s="1593"/>
      <c r="AO350" s="1593"/>
      <c r="AP350" s="1593"/>
      <c r="AQ350" s="1593"/>
      <c r="AR350" s="1593"/>
      <c r="AS350" s="1593"/>
      <c r="AT350" s="1593"/>
      <c r="AU350" s="1594"/>
      <c r="AV350" s="1595">
        <f>SUM(AV342:AY349)</f>
        <v>0</v>
      </c>
      <c r="AW350" s="1596"/>
      <c r="AX350" s="1596"/>
      <c r="AY350" s="1598"/>
    </row>
    <row r="351" spans="2:59" s="243" customFormat="1" ht="25.15" customHeight="1">
      <c r="B351" s="1602"/>
      <c r="C351" s="1603"/>
      <c r="D351" s="1603"/>
      <c r="E351" s="1603"/>
      <c r="F351" s="1603"/>
      <c r="G351" s="1604"/>
      <c r="H351" s="1581" t="s">
        <v>1736</v>
      </c>
      <c r="I351" s="1582"/>
      <c r="J351" s="1582"/>
      <c r="K351" s="1582"/>
      <c r="L351" s="1582"/>
      <c r="M351" s="1582"/>
      <c r="N351" s="1582"/>
      <c r="O351" s="1582"/>
      <c r="P351" s="1582"/>
      <c r="Q351" s="1582"/>
      <c r="R351" s="1582"/>
      <c r="S351" s="1582"/>
      <c r="T351" s="1582"/>
      <c r="U351" s="1582"/>
      <c r="V351" s="1582"/>
      <c r="W351" s="1582"/>
      <c r="X351" s="1582"/>
      <c r="Y351" s="1582"/>
      <c r="Z351" s="1582"/>
      <c r="AA351" s="1582"/>
      <c r="AB351" s="1582"/>
      <c r="AC351" s="1583"/>
      <c r="AD351" s="1581" t="s">
        <v>1737</v>
      </c>
      <c r="AE351" s="1582"/>
      <c r="AF351" s="1582"/>
      <c r="AG351" s="1582"/>
      <c r="AH351" s="1582"/>
      <c r="AI351" s="1582"/>
      <c r="AJ351" s="1582"/>
      <c r="AK351" s="1582"/>
      <c r="AL351" s="1582"/>
      <c r="AM351" s="1582"/>
      <c r="AN351" s="1582"/>
      <c r="AO351" s="1582"/>
      <c r="AP351" s="1582"/>
      <c r="AQ351" s="1582"/>
      <c r="AR351" s="1582"/>
      <c r="AS351" s="1582"/>
      <c r="AT351" s="1582"/>
      <c r="AU351" s="1582"/>
      <c r="AV351" s="1582"/>
      <c r="AW351" s="1582"/>
      <c r="AX351" s="1582"/>
      <c r="AY351" s="1584"/>
    </row>
    <row r="352" spans="2:59" s="243" customFormat="1" ht="25.5" customHeight="1">
      <c r="B352" s="1602"/>
      <c r="C352" s="1603"/>
      <c r="D352" s="1603"/>
      <c r="E352" s="1603"/>
      <c r="F352" s="1603"/>
      <c r="G352" s="1604"/>
      <c r="H352" s="1585" t="s">
        <v>60</v>
      </c>
      <c r="I352" s="1586"/>
      <c r="J352" s="1586"/>
      <c r="K352" s="1586"/>
      <c r="L352" s="1586"/>
      <c r="M352" s="1587" t="s">
        <v>143</v>
      </c>
      <c r="N352" s="1582"/>
      <c r="O352" s="1582"/>
      <c r="P352" s="1582"/>
      <c r="Q352" s="1582"/>
      <c r="R352" s="1582"/>
      <c r="S352" s="1582"/>
      <c r="T352" s="1582"/>
      <c r="U352" s="1582"/>
      <c r="V352" s="1582"/>
      <c r="W352" s="1582"/>
      <c r="X352" s="1582"/>
      <c r="Y352" s="1583"/>
      <c r="Z352" s="1588" t="s">
        <v>144</v>
      </c>
      <c r="AA352" s="1589"/>
      <c r="AB352" s="1589"/>
      <c r="AC352" s="1590"/>
      <c r="AD352" s="1585" t="s">
        <v>60</v>
      </c>
      <c r="AE352" s="1586"/>
      <c r="AF352" s="1586"/>
      <c r="AG352" s="1586"/>
      <c r="AH352" s="1586"/>
      <c r="AI352" s="1587" t="s">
        <v>143</v>
      </c>
      <c r="AJ352" s="1582"/>
      <c r="AK352" s="1582"/>
      <c r="AL352" s="1582"/>
      <c r="AM352" s="1582"/>
      <c r="AN352" s="1582"/>
      <c r="AO352" s="1582"/>
      <c r="AP352" s="1582"/>
      <c r="AQ352" s="1582"/>
      <c r="AR352" s="1582"/>
      <c r="AS352" s="1582"/>
      <c r="AT352" s="1582"/>
      <c r="AU352" s="1583"/>
      <c r="AV352" s="1588" t="s">
        <v>144</v>
      </c>
      <c r="AW352" s="1589"/>
      <c r="AX352" s="1589"/>
      <c r="AY352" s="1591"/>
    </row>
    <row r="353" spans="2:51" s="243" customFormat="1" ht="24.75" customHeight="1">
      <c r="B353" s="1602"/>
      <c r="C353" s="1603"/>
      <c r="D353" s="1603"/>
      <c r="E353" s="1603"/>
      <c r="F353" s="1603"/>
      <c r="G353" s="1604"/>
      <c r="H353" s="1571"/>
      <c r="I353" s="1572"/>
      <c r="J353" s="1572"/>
      <c r="K353" s="1572"/>
      <c r="L353" s="1573"/>
      <c r="M353" s="1574"/>
      <c r="N353" s="1575"/>
      <c r="O353" s="1575"/>
      <c r="P353" s="1575"/>
      <c r="Q353" s="1575"/>
      <c r="R353" s="1575"/>
      <c r="S353" s="1575"/>
      <c r="T353" s="1575"/>
      <c r="U353" s="1575"/>
      <c r="V353" s="1575"/>
      <c r="W353" s="1575"/>
      <c r="X353" s="1575"/>
      <c r="Y353" s="1576"/>
      <c r="Z353" s="1577"/>
      <c r="AA353" s="1578"/>
      <c r="AB353" s="1578"/>
      <c r="AC353" s="1579"/>
      <c r="AD353" s="1571"/>
      <c r="AE353" s="1572"/>
      <c r="AF353" s="1572"/>
      <c r="AG353" s="1572"/>
      <c r="AH353" s="1573"/>
      <c r="AI353" s="1574"/>
      <c r="AJ353" s="1575"/>
      <c r="AK353" s="1575"/>
      <c r="AL353" s="1575"/>
      <c r="AM353" s="1575"/>
      <c r="AN353" s="1575"/>
      <c r="AO353" s="1575"/>
      <c r="AP353" s="1575"/>
      <c r="AQ353" s="1575"/>
      <c r="AR353" s="1575"/>
      <c r="AS353" s="1575"/>
      <c r="AT353" s="1575"/>
      <c r="AU353" s="1576"/>
      <c r="AV353" s="1577"/>
      <c r="AW353" s="1578"/>
      <c r="AX353" s="1578"/>
      <c r="AY353" s="1580"/>
    </row>
    <row r="354" spans="2:51" s="243" customFormat="1" ht="24.75" customHeight="1">
      <c r="B354" s="1602"/>
      <c r="C354" s="1603"/>
      <c r="D354" s="1603"/>
      <c r="E354" s="1603"/>
      <c r="F354" s="1603"/>
      <c r="G354" s="1604"/>
      <c r="H354" s="1561"/>
      <c r="I354" s="1562"/>
      <c r="J354" s="1562"/>
      <c r="K354" s="1562"/>
      <c r="L354" s="1563"/>
      <c r="M354" s="1564"/>
      <c r="N354" s="1565"/>
      <c r="O354" s="1565"/>
      <c r="P354" s="1565"/>
      <c r="Q354" s="1565"/>
      <c r="R354" s="1565"/>
      <c r="S354" s="1565"/>
      <c r="T354" s="1565"/>
      <c r="U354" s="1565"/>
      <c r="V354" s="1565"/>
      <c r="W354" s="1565"/>
      <c r="X354" s="1565"/>
      <c r="Y354" s="1566"/>
      <c r="Z354" s="1567"/>
      <c r="AA354" s="1568"/>
      <c r="AB354" s="1568"/>
      <c r="AC354" s="1570"/>
      <c r="AD354" s="1561"/>
      <c r="AE354" s="1562"/>
      <c r="AF354" s="1562"/>
      <c r="AG354" s="1562"/>
      <c r="AH354" s="1563"/>
      <c r="AI354" s="1564"/>
      <c r="AJ354" s="1565"/>
      <c r="AK354" s="1565"/>
      <c r="AL354" s="1565"/>
      <c r="AM354" s="1565"/>
      <c r="AN354" s="1565"/>
      <c r="AO354" s="1565"/>
      <c r="AP354" s="1565"/>
      <c r="AQ354" s="1565"/>
      <c r="AR354" s="1565"/>
      <c r="AS354" s="1565"/>
      <c r="AT354" s="1565"/>
      <c r="AU354" s="1566"/>
      <c r="AV354" s="1567"/>
      <c r="AW354" s="1568"/>
      <c r="AX354" s="1568"/>
      <c r="AY354" s="1569"/>
    </row>
    <row r="355" spans="2:51" s="243" customFormat="1" ht="24.75" customHeight="1">
      <c r="B355" s="1602"/>
      <c r="C355" s="1603"/>
      <c r="D355" s="1603"/>
      <c r="E355" s="1603"/>
      <c r="F355" s="1603"/>
      <c r="G355" s="1604"/>
      <c r="H355" s="1561"/>
      <c r="I355" s="1562"/>
      <c r="J355" s="1562"/>
      <c r="K355" s="1562"/>
      <c r="L355" s="1563"/>
      <c r="M355" s="1564"/>
      <c r="N355" s="1565"/>
      <c r="O355" s="1565"/>
      <c r="P355" s="1565"/>
      <c r="Q355" s="1565"/>
      <c r="R355" s="1565"/>
      <c r="S355" s="1565"/>
      <c r="T355" s="1565"/>
      <c r="U355" s="1565"/>
      <c r="V355" s="1565"/>
      <c r="W355" s="1565"/>
      <c r="X355" s="1565"/>
      <c r="Y355" s="1566"/>
      <c r="Z355" s="1567"/>
      <c r="AA355" s="1568"/>
      <c r="AB355" s="1568"/>
      <c r="AC355" s="1570"/>
      <c r="AD355" s="1561"/>
      <c r="AE355" s="1562"/>
      <c r="AF355" s="1562"/>
      <c r="AG355" s="1562"/>
      <c r="AH355" s="1563"/>
      <c r="AI355" s="1564"/>
      <c r="AJ355" s="1565"/>
      <c r="AK355" s="1565"/>
      <c r="AL355" s="1565"/>
      <c r="AM355" s="1565"/>
      <c r="AN355" s="1565"/>
      <c r="AO355" s="1565"/>
      <c r="AP355" s="1565"/>
      <c r="AQ355" s="1565"/>
      <c r="AR355" s="1565"/>
      <c r="AS355" s="1565"/>
      <c r="AT355" s="1565"/>
      <c r="AU355" s="1566"/>
      <c r="AV355" s="1567"/>
      <c r="AW355" s="1568"/>
      <c r="AX355" s="1568"/>
      <c r="AY355" s="1569"/>
    </row>
    <row r="356" spans="2:51" s="243" customFormat="1" ht="24.75" customHeight="1">
      <c r="B356" s="1602"/>
      <c r="C356" s="1603"/>
      <c r="D356" s="1603"/>
      <c r="E356" s="1603"/>
      <c r="F356" s="1603"/>
      <c r="G356" s="1604"/>
      <c r="H356" s="1561"/>
      <c r="I356" s="1562"/>
      <c r="J356" s="1562"/>
      <c r="K356" s="1562"/>
      <c r="L356" s="1563"/>
      <c r="M356" s="1564"/>
      <c r="N356" s="1565"/>
      <c r="O356" s="1565"/>
      <c r="P356" s="1565"/>
      <c r="Q356" s="1565"/>
      <c r="R356" s="1565"/>
      <c r="S356" s="1565"/>
      <c r="T356" s="1565"/>
      <c r="U356" s="1565"/>
      <c r="V356" s="1565"/>
      <c r="W356" s="1565"/>
      <c r="X356" s="1565"/>
      <c r="Y356" s="1566"/>
      <c r="Z356" s="1567"/>
      <c r="AA356" s="1568"/>
      <c r="AB356" s="1568"/>
      <c r="AC356" s="1570"/>
      <c r="AD356" s="1561"/>
      <c r="AE356" s="1562"/>
      <c r="AF356" s="1562"/>
      <c r="AG356" s="1562"/>
      <c r="AH356" s="1563"/>
      <c r="AI356" s="1564"/>
      <c r="AJ356" s="1565"/>
      <c r="AK356" s="1565"/>
      <c r="AL356" s="1565"/>
      <c r="AM356" s="1565"/>
      <c r="AN356" s="1565"/>
      <c r="AO356" s="1565"/>
      <c r="AP356" s="1565"/>
      <c r="AQ356" s="1565"/>
      <c r="AR356" s="1565"/>
      <c r="AS356" s="1565"/>
      <c r="AT356" s="1565"/>
      <c r="AU356" s="1566"/>
      <c r="AV356" s="1567"/>
      <c r="AW356" s="1568"/>
      <c r="AX356" s="1568"/>
      <c r="AY356" s="1569"/>
    </row>
    <row r="357" spans="2:51" s="243" customFormat="1" ht="24.75" customHeight="1">
      <c r="B357" s="1602"/>
      <c r="C357" s="1603"/>
      <c r="D357" s="1603"/>
      <c r="E357" s="1603"/>
      <c r="F357" s="1603"/>
      <c r="G357" s="1604"/>
      <c r="H357" s="1561"/>
      <c r="I357" s="1562"/>
      <c r="J357" s="1562"/>
      <c r="K357" s="1562"/>
      <c r="L357" s="1563"/>
      <c r="M357" s="1564"/>
      <c r="N357" s="1565"/>
      <c r="O357" s="1565"/>
      <c r="P357" s="1565"/>
      <c r="Q357" s="1565"/>
      <c r="R357" s="1565"/>
      <c r="S357" s="1565"/>
      <c r="T357" s="1565"/>
      <c r="U357" s="1565"/>
      <c r="V357" s="1565"/>
      <c r="W357" s="1565"/>
      <c r="X357" s="1565"/>
      <c r="Y357" s="1566"/>
      <c r="Z357" s="1567"/>
      <c r="AA357" s="1568"/>
      <c r="AB357" s="1568"/>
      <c r="AC357" s="1568"/>
      <c r="AD357" s="1561"/>
      <c r="AE357" s="1562"/>
      <c r="AF357" s="1562"/>
      <c r="AG357" s="1562"/>
      <c r="AH357" s="1563"/>
      <c r="AI357" s="1564"/>
      <c r="AJ357" s="1565"/>
      <c r="AK357" s="1565"/>
      <c r="AL357" s="1565"/>
      <c r="AM357" s="1565"/>
      <c r="AN357" s="1565"/>
      <c r="AO357" s="1565"/>
      <c r="AP357" s="1565"/>
      <c r="AQ357" s="1565"/>
      <c r="AR357" s="1565"/>
      <c r="AS357" s="1565"/>
      <c r="AT357" s="1565"/>
      <c r="AU357" s="1566"/>
      <c r="AV357" s="1567"/>
      <c r="AW357" s="1568"/>
      <c r="AX357" s="1568"/>
      <c r="AY357" s="1569"/>
    </row>
    <row r="358" spans="2:51" s="243" customFormat="1" ht="24.75" customHeight="1">
      <c r="B358" s="1602"/>
      <c r="C358" s="1603"/>
      <c r="D358" s="1603"/>
      <c r="E358" s="1603"/>
      <c r="F358" s="1603"/>
      <c r="G358" s="1604"/>
      <c r="H358" s="1561"/>
      <c r="I358" s="1562"/>
      <c r="J358" s="1562"/>
      <c r="K358" s="1562"/>
      <c r="L358" s="1563"/>
      <c r="M358" s="1564"/>
      <c r="N358" s="1565"/>
      <c r="O358" s="1565"/>
      <c r="P358" s="1565"/>
      <c r="Q358" s="1565"/>
      <c r="R358" s="1565"/>
      <c r="S358" s="1565"/>
      <c r="T358" s="1565"/>
      <c r="U358" s="1565"/>
      <c r="V358" s="1565"/>
      <c r="W358" s="1565"/>
      <c r="X358" s="1565"/>
      <c r="Y358" s="1566"/>
      <c r="Z358" s="1567"/>
      <c r="AA358" s="1568"/>
      <c r="AB358" s="1568"/>
      <c r="AC358" s="1568"/>
      <c r="AD358" s="1561"/>
      <c r="AE358" s="1562"/>
      <c r="AF358" s="1562"/>
      <c r="AG358" s="1562"/>
      <c r="AH358" s="1563"/>
      <c r="AI358" s="1564"/>
      <c r="AJ358" s="1565"/>
      <c r="AK358" s="1565"/>
      <c r="AL358" s="1565"/>
      <c r="AM358" s="1565"/>
      <c r="AN358" s="1565"/>
      <c r="AO358" s="1565"/>
      <c r="AP358" s="1565"/>
      <c r="AQ358" s="1565"/>
      <c r="AR358" s="1565"/>
      <c r="AS358" s="1565"/>
      <c r="AT358" s="1565"/>
      <c r="AU358" s="1566"/>
      <c r="AV358" s="1567"/>
      <c r="AW358" s="1568"/>
      <c r="AX358" s="1568"/>
      <c r="AY358" s="1569"/>
    </row>
    <row r="359" spans="2:51" s="243" customFormat="1" ht="24.75" customHeight="1">
      <c r="B359" s="1602"/>
      <c r="C359" s="1603"/>
      <c r="D359" s="1603"/>
      <c r="E359" s="1603"/>
      <c r="F359" s="1603"/>
      <c r="G359" s="1604"/>
      <c r="H359" s="1561"/>
      <c r="I359" s="1562"/>
      <c r="J359" s="1562"/>
      <c r="K359" s="1562"/>
      <c r="L359" s="1563"/>
      <c r="M359" s="1564"/>
      <c r="N359" s="1565"/>
      <c r="O359" s="1565"/>
      <c r="P359" s="1565"/>
      <c r="Q359" s="1565"/>
      <c r="R359" s="1565"/>
      <c r="S359" s="1565"/>
      <c r="T359" s="1565"/>
      <c r="U359" s="1565"/>
      <c r="V359" s="1565"/>
      <c r="W359" s="1565"/>
      <c r="X359" s="1565"/>
      <c r="Y359" s="1566"/>
      <c r="Z359" s="1567"/>
      <c r="AA359" s="1568"/>
      <c r="AB359" s="1568"/>
      <c r="AC359" s="1568"/>
      <c r="AD359" s="1561"/>
      <c r="AE359" s="1562"/>
      <c r="AF359" s="1562"/>
      <c r="AG359" s="1562"/>
      <c r="AH359" s="1563"/>
      <c r="AI359" s="1564"/>
      <c r="AJ359" s="1565"/>
      <c r="AK359" s="1565"/>
      <c r="AL359" s="1565"/>
      <c r="AM359" s="1565"/>
      <c r="AN359" s="1565"/>
      <c r="AO359" s="1565"/>
      <c r="AP359" s="1565"/>
      <c r="AQ359" s="1565"/>
      <c r="AR359" s="1565"/>
      <c r="AS359" s="1565"/>
      <c r="AT359" s="1565"/>
      <c r="AU359" s="1566"/>
      <c r="AV359" s="1567"/>
      <c r="AW359" s="1568"/>
      <c r="AX359" s="1568"/>
      <c r="AY359" s="1569"/>
    </row>
    <row r="360" spans="2:51" s="243" customFormat="1" ht="24.75" customHeight="1">
      <c r="B360" s="1602"/>
      <c r="C360" s="1603"/>
      <c r="D360" s="1603"/>
      <c r="E360" s="1603"/>
      <c r="F360" s="1603"/>
      <c r="G360" s="1604"/>
      <c r="H360" s="1552"/>
      <c r="I360" s="1553"/>
      <c r="J360" s="1553"/>
      <c r="K360" s="1553"/>
      <c r="L360" s="1554"/>
      <c r="M360" s="1555"/>
      <c r="N360" s="1556"/>
      <c r="O360" s="1556"/>
      <c r="P360" s="1556"/>
      <c r="Q360" s="1556"/>
      <c r="R360" s="1556"/>
      <c r="S360" s="1556"/>
      <c r="T360" s="1556"/>
      <c r="U360" s="1556"/>
      <c r="V360" s="1556"/>
      <c r="W360" s="1556"/>
      <c r="X360" s="1556"/>
      <c r="Y360" s="1557"/>
      <c r="Z360" s="1558"/>
      <c r="AA360" s="1559"/>
      <c r="AB360" s="1559"/>
      <c r="AC360" s="1559"/>
      <c r="AD360" s="1552"/>
      <c r="AE360" s="1553"/>
      <c r="AF360" s="1553"/>
      <c r="AG360" s="1553"/>
      <c r="AH360" s="1554"/>
      <c r="AI360" s="1555"/>
      <c r="AJ360" s="1556"/>
      <c r="AK360" s="1556"/>
      <c r="AL360" s="1556"/>
      <c r="AM360" s="1556"/>
      <c r="AN360" s="1556"/>
      <c r="AO360" s="1556"/>
      <c r="AP360" s="1556"/>
      <c r="AQ360" s="1556"/>
      <c r="AR360" s="1556"/>
      <c r="AS360" s="1556"/>
      <c r="AT360" s="1556"/>
      <c r="AU360" s="1557"/>
      <c r="AV360" s="1558"/>
      <c r="AW360" s="1559"/>
      <c r="AX360" s="1559"/>
      <c r="AY360" s="1560"/>
    </row>
    <row r="361" spans="2:51" s="243" customFormat="1" ht="24.75" customHeight="1">
      <c r="B361" s="1602"/>
      <c r="C361" s="1603"/>
      <c r="D361" s="1603"/>
      <c r="E361" s="1603"/>
      <c r="F361" s="1603"/>
      <c r="G361" s="1604"/>
      <c r="H361" s="1581" t="s">
        <v>35</v>
      </c>
      <c r="I361" s="1582"/>
      <c r="J361" s="1582"/>
      <c r="K361" s="1582"/>
      <c r="L361" s="1582"/>
      <c r="M361" s="1592"/>
      <c r="N361" s="1593"/>
      <c r="O361" s="1593"/>
      <c r="P361" s="1593"/>
      <c r="Q361" s="1593"/>
      <c r="R361" s="1593"/>
      <c r="S361" s="1593"/>
      <c r="T361" s="1593"/>
      <c r="U361" s="1593"/>
      <c r="V361" s="1593"/>
      <c r="W361" s="1593"/>
      <c r="X361" s="1593"/>
      <c r="Y361" s="1594"/>
      <c r="Z361" s="1595">
        <f>SUM(Z353:AC360)</f>
        <v>0</v>
      </c>
      <c r="AA361" s="1596"/>
      <c r="AB361" s="1596"/>
      <c r="AC361" s="1597"/>
      <c r="AD361" s="1581" t="s">
        <v>35</v>
      </c>
      <c r="AE361" s="1582"/>
      <c r="AF361" s="1582"/>
      <c r="AG361" s="1582"/>
      <c r="AH361" s="1582"/>
      <c r="AI361" s="1592"/>
      <c r="AJ361" s="1593"/>
      <c r="AK361" s="1593"/>
      <c r="AL361" s="1593"/>
      <c r="AM361" s="1593"/>
      <c r="AN361" s="1593"/>
      <c r="AO361" s="1593"/>
      <c r="AP361" s="1593"/>
      <c r="AQ361" s="1593"/>
      <c r="AR361" s="1593"/>
      <c r="AS361" s="1593"/>
      <c r="AT361" s="1593"/>
      <c r="AU361" s="1594"/>
      <c r="AV361" s="1595">
        <f>SUM(AV353:AY360)</f>
        <v>0</v>
      </c>
      <c r="AW361" s="1596"/>
      <c r="AX361" s="1596"/>
      <c r="AY361" s="1598"/>
    </row>
    <row r="362" spans="2:51" s="243" customFormat="1" ht="24.75" customHeight="1">
      <c r="B362" s="1602"/>
      <c r="C362" s="1603"/>
      <c r="D362" s="1603"/>
      <c r="E362" s="1603"/>
      <c r="F362" s="1603"/>
      <c r="G362" s="1604"/>
      <c r="H362" s="1581" t="s">
        <v>1738</v>
      </c>
      <c r="I362" s="1582"/>
      <c r="J362" s="1582"/>
      <c r="K362" s="1582"/>
      <c r="L362" s="1582"/>
      <c r="M362" s="1582"/>
      <c r="N362" s="1582"/>
      <c r="O362" s="1582"/>
      <c r="P362" s="1582"/>
      <c r="Q362" s="1582"/>
      <c r="R362" s="1582"/>
      <c r="S362" s="1582"/>
      <c r="T362" s="1582"/>
      <c r="U362" s="1582"/>
      <c r="V362" s="1582"/>
      <c r="W362" s="1582"/>
      <c r="X362" s="1582"/>
      <c r="Y362" s="1582"/>
      <c r="Z362" s="1582"/>
      <c r="AA362" s="1582"/>
      <c r="AB362" s="1582"/>
      <c r="AC362" s="1583"/>
      <c r="AD362" s="1581" t="s">
        <v>1739</v>
      </c>
      <c r="AE362" s="1582"/>
      <c r="AF362" s="1582"/>
      <c r="AG362" s="1582"/>
      <c r="AH362" s="1582"/>
      <c r="AI362" s="1582"/>
      <c r="AJ362" s="1582"/>
      <c r="AK362" s="1582"/>
      <c r="AL362" s="1582"/>
      <c r="AM362" s="1582"/>
      <c r="AN362" s="1582"/>
      <c r="AO362" s="1582"/>
      <c r="AP362" s="1582"/>
      <c r="AQ362" s="1582"/>
      <c r="AR362" s="1582"/>
      <c r="AS362" s="1582"/>
      <c r="AT362" s="1582"/>
      <c r="AU362" s="1582"/>
      <c r="AV362" s="1582"/>
      <c r="AW362" s="1582"/>
      <c r="AX362" s="1582"/>
      <c r="AY362" s="1584"/>
    </row>
    <row r="363" spans="2:51" s="243" customFormat="1" ht="24.75" customHeight="1">
      <c r="B363" s="1602"/>
      <c r="C363" s="1603"/>
      <c r="D363" s="1603"/>
      <c r="E363" s="1603"/>
      <c r="F363" s="1603"/>
      <c r="G363" s="1604"/>
      <c r="H363" s="1585" t="s">
        <v>60</v>
      </c>
      <c r="I363" s="1586"/>
      <c r="J363" s="1586"/>
      <c r="K363" s="1586"/>
      <c r="L363" s="1586"/>
      <c r="M363" s="1587" t="s">
        <v>143</v>
      </c>
      <c r="N363" s="1582"/>
      <c r="O363" s="1582"/>
      <c r="P363" s="1582"/>
      <c r="Q363" s="1582"/>
      <c r="R363" s="1582"/>
      <c r="S363" s="1582"/>
      <c r="T363" s="1582"/>
      <c r="U363" s="1582"/>
      <c r="V363" s="1582"/>
      <c r="W363" s="1582"/>
      <c r="X363" s="1582"/>
      <c r="Y363" s="1583"/>
      <c r="Z363" s="1588" t="s">
        <v>144</v>
      </c>
      <c r="AA363" s="1589"/>
      <c r="AB363" s="1589"/>
      <c r="AC363" s="1590"/>
      <c r="AD363" s="1585" t="s">
        <v>60</v>
      </c>
      <c r="AE363" s="1586"/>
      <c r="AF363" s="1586"/>
      <c r="AG363" s="1586"/>
      <c r="AH363" s="1586"/>
      <c r="AI363" s="1587" t="s">
        <v>143</v>
      </c>
      <c r="AJ363" s="1582"/>
      <c r="AK363" s="1582"/>
      <c r="AL363" s="1582"/>
      <c r="AM363" s="1582"/>
      <c r="AN363" s="1582"/>
      <c r="AO363" s="1582"/>
      <c r="AP363" s="1582"/>
      <c r="AQ363" s="1582"/>
      <c r="AR363" s="1582"/>
      <c r="AS363" s="1582"/>
      <c r="AT363" s="1582"/>
      <c r="AU363" s="1583"/>
      <c r="AV363" s="1588" t="s">
        <v>144</v>
      </c>
      <c r="AW363" s="1589"/>
      <c r="AX363" s="1589"/>
      <c r="AY363" s="1591"/>
    </row>
    <row r="364" spans="2:51" s="243" customFormat="1" ht="24.75" customHeight="1">
      <c r="B364" s="1602"/>
      <c r="C364" s="1603"/>
      <c r="D364" s="1603"/>
      <c r="E364" s="1603"/>
      <c r="F364" s="1603"/>
      <c r="G364" s="1604"/>
      <c r="H364" s="1571"/>
      <c r="I364" s="1572"/>
      <c r="J364" s="1572"/>
      <c r="K364" s="1572"/>
      <c r="L364" s="1573"/>
      <c r="M364" s="1574"/>
      <c r="N364" s="1575"/>
      <c r="O364" s="1575"/>
      <c r="P364" s="1575"/>
      <c r="Q364" s="1575"/>
      <c r="R364" s="1575"/>
      <c r="S364" s="1575"/>
      <c r="T364" s="1575"/>
      <c r="U364" s="1575"/>
      <c r="V364" s="1575"/>
      <c r="W364" s="1575"/>
      <c r="X364" s="1575"/>
      <c r="Y364" s="1576"/>
      <c r="Z364" s="1577"/>
      <c r="AA364" s="1578"/>
      <c r="AB364" s="1578"/>
      <c r="AC364" s="1579"/>
      <c r="AD364" s="1571"/>
      <c r="AE364" s="1572"/>
      <c r="AF364" s="1572"/>
      <c r="AG364" s="1572"/>
      <c r="AH364" s="1573"/>
      <c r="AI364" s="1574"/>
      <c r="AJ364" s="1575"/>
      <c r="AK364" s="1575"/>
      <c r="AL364" s="1575"/>
      <c r="AM364" s="1575"/>
      <c r="AN364" s="1575"/>
      <c r="AO364" s="1575"/>
      <c r="AP364" s="1575"/>
      <c r="AQ364" s="1575"/>
      <c r="AR364" s="1575"/>
      <c r="AS364" s="1575"/>
      <c r="AT364" s="1575"/>
      <c r="AU364" s="1576"/>
      <c r="AV364" s="1577"/>
      <c r="AW364" s="1578"/>
      <c r="AX364" s="1578"/>
      <c r="AY364" s="1580"/>
    </row>
    <row r="365" spans="2:51" s="243" customFormat="1" ht="24.75" customHeight="1">
      <c r="B365" s="1602"/>
      <c r="C365" s="1603"/>
      <c r="D365" s="1603"/>
      <c r="E365" s="1603"/>
      <c r="F365" s="1603"/>
      <c r="G365" s="1604"/>
      <c r="H365" s="1561"/>
      <c r="I365" s="1562"/>
      <c r="J365" s="1562"/>
      <c r="K365" s="1562"/>
      <c r="L365" s="1563"/>
      <c r="M365" s="1564"/>
      <c r="N365" s="1565"/>
      <c r="O365" s="1565"/>
      <c r="P365" s="1565"/>
      <c r="Q365" s="1565"/>
      <c r="R365" s="1565"/>
      <c r="S365" s="1565"/>
      <c r="T365" s="1565"/>
      <c r="U365" s="1565"/>
      <c r="V365" s="1565"/>
      <c r="W365" s="1565"/>
      <c r="X365" s="1565"/>
      <c r="Y365" s="1566"/>
      <c r="Z365" s="1567"/>
      <c r="AA365" s="1568"/>
      <c r="AB365" s="1568"/>
      <c r="AC365" s="1570"/>
      <c r="AD365" s="1561"/>
      <c r="AE365" s="1562"/>
      <c r="AF365" s="1562"/>
      <c r="AG365" s="1562"/>
      <c r="AH365" s="1563"/>
      <c r="AI365" s="1564"/>
      <c r="AJ365" s="1565"/>
      <c r="AK365" s="1565"/>
      <c r="AL365" s="1565"/>
      <c r="AM365" s="1565"/>
      <c r="AN365" s="1565"/>
      <c r="AO365" s="1565"/>
      <c r="AP365" s="1565"/>
      <c r="AQ365" s="1565"/>
      <c r="AR365" s="1565"/>
      <c r="AS365" s="1565"/>
      <c r="AT365" s="1565"/>
      <c r="AU365" s="1566"/>
      <c r="AV365" s="1567"/>
      <c r="AW365" s="1568"/>
      <c r="AX365" s="1568"/>
      <c r="AY365" s="1569"/>
    </row>
    <row r="366" spans="2:51" s="243" customFormat="1" ht="24.75" customHeight="1">
      <c r="B366" s="1602"/>
      <c r="C366" s="1603"/>
      <c r="D366" s="1603"/>
      <c r="E366" s="1603"/>
      <c r="F366" s="1603"/>
      <c r="G366" s="1604"/>
      <c r="H366" s="1561"/>
      <c r="I366" s="1562"/>
      <c r="J366" s="1562"/>
      <c r="K366" s="1562"/>
      <c r="L366" s="1563"/>
      <c r="M366" s="1564"/>
      <c r="N366" s="1565"/>
      <c r="O366" s="1565"/>
      <c r="P366" s="1565"/>
      <c r="Q366" s="1565"/>
      <c r="R366" s="1565"/>
      <c r="S366" s="1565"/>
      <c r="T366" s="1565"/>
      <c r="U366" s="1565"/>
      <c r="V366" s="1565"/>
      <c r="W366" s="1565"/>
      <c r="X366" s="1565"/>
      <c r="Y366" s="1566"/>
      <c r="Z366" s="1567"/>
      <c r="AA366" s="1568"/>
      <c r="AB366" s="1568"/>
      <c r="AC366" s="1570"/>
      <c r="AD366" s="1561"/>
      <c r="AE366" s="1562"/>
      <c r="AF366" s="1562"/>
      <c r="AG366" s="1562"/>
      <c r="AH366" s="1563"/>
      <c r="AI366" s="1564"/>
      <c r="AJ366" s="1565"/>
      <c r="AK366" s="1565"/>
      <c r="AL366" s="1565"/>
      <c r="AM366" s="1565"/>
      <c r="AN366" s="1565"/>
      <c r="AO366" s="1565"/>
      <c r="AP366" s="1565"/>
      <c r="AQ366" s="1565"/>
      <c r="AR366" s="1565"/>
      <c r="AS366" s="1565"/>
      <c r="AT366" s="1565"/>
      <c r="AU366" s="1566"/>
      <c r="AV366" s="1567"/>
      <c r="AW366" s="1568"/>
      <c r="AX366" s="1568"/>
      <c r="AY366" s="1569"/>
    </row>
    <row r="367" spans="2:51" s="243" customFormat="1" ht="24.75" customHeight="1">
      <c r="B367" s="1602"/>
      <c r="C367" s="1603"/>
      <c r="D367" s="1603"/>
      <c r="E367" s="1603"/>
      <c r="F367" s="1603"/>
      <c r="G367" s="1604"/>
      <c r="H367" s="1561"/>
      <c r="I367" s="1562"/>
      <c r="J367" s="1562"/>
      <c r="K367" s="1562"/>
      <c r="L367" s="1563"/>
      <c r="M367" s="1564"/>
      <c r="N367" s="1565"/>
      <c r="O367" s="1565"/>
      <c r="P367" s="1565"/>
      <c r="Q367" s="1565"/>
      <c r="R367" s="1565"/>
      <c r="S367" s="1565"/>
      <c r="T367" s="1565"/>
      <c r="U367" s="1565"/>
      <c r="V367" s="1565"/>
      <c r="W367" s="1565"/>
      <c r="X367" s="1565"/>
      <c r="Y367" s="1566"/>
      <c r="Z367" s="1567"/>
      <c r="AA367" s="1568"/>
      <c r="AB367" s="1568"/>
      <c r="AC367" s="1570"/>
      <c r="AD367" s="1561"/>
      <c r="AE367" s="1562"/>
      <c r="AF367" s="1562"/>
      <c r="AG367" s="1562"/>
      <c r="AH367" s="1563"/>
      <c r="AI367" s="1564"/>
      <c r="AJ367" s="1565"/>
      <c r="AK367" s="1565"/>
      <c r="AL367" s="1565"/>
      <c r="AM367" s="1565"/>
      <c r="AN367" s="1565"/>
      <c r="AO367" s="1565"/>
      <c r="AP367" s="1565"/>
      <c r="AQ367" s="1565"/>
      <c r="AR367" s="1565"/>
      <c r="AS367" s="1565"/>
      <c r="AT367" s="1565"/>
      <c r="AU367" s="1566"/>
      <c r="AV367" s="1567"/>
      <c r="AW367" s="1568"/>
      <c r="AX367" s="1568"/>
      <c r="AY367" s="1569"/>
    </row>
    <row r="368" spans="2:51" s="243" customFormat="1" ht="24.75" customHeight="1">
      <c r="B368" s="1602"/>
      <c r="C368" s="1603"/>
      <c r="D368" s="1603"/>
      <c r="E368" s="1603"/>
      <c r="F368" s="1603"/>
      <c r="G368" s="1604"/>
      <c r="H368" s="1561"/>
      <c r="I368" s="1562"/>
      <c r="J368" s="1562"/>
      <c r="K368" s="1562"/>
      <c r="L368" s="1563"/>
      <c r="M368" s="1564"/>
      <c r="N368" s="1565"/>
      <c r="O368" s="1565"/>
      <c r="P368" s="1565"/>
      <c r="Q368" s="1565"/>
      <c r="R368" s="1565"/>
      <c r="S368" s="1565"/>
      <c r="T368" s="1565"/>
      <c r="U368" s="1565"/>
      <c r="V368" s="1565"/>
      <c r="W368" s="1565"/>
      <c r="X368" s="1565"/>
      <c r="Y368" s="1566"/>
      <c r="Z368" s="1567"/>
      <c r="AA368" s="1568"/>
      <c r="AB368" s="1568"/>
      <c r="AC368" s="1568"/>
      <c r="AD368" s="1561"/>
      <c r="AE368" s="1562"/>
      <c r="AF368" s="1562"/>
      <c r="AG368" s="1562"/>
      <c r="AH368" s="1563"/>
      <c r="AI368" s="1564"/>
      <c r="AJ368" s="1565"/>
      <c r="AK368" s="1565"/>
      <c r="AL368" s="1565"/>
      <c r="AM368" s="1565"/>
      <c r="AN368" s="1565"/>
      <c r="AO368" s="1565"/>
      <c r="AP368" s="1565"/>
      <c r="AQ368" s="1565"/>
      <c r="AR368" s="1565"/>
      <c r="AS368" s="1565"/>
      <c r="AT368" s="1565"/>
      <c r="AU368" s="1566"/>
      <c r="AV368" s="1567"/>
      <c r="AW368" s="1568"/>
      <c r="AX368" s="1568"/>
      <c r="AY368" s="1569"/>
    </row>
    <row r="369" spans="2:51" s="243" customFormat="1" ht="24.75" customHeight="1">
      <c r="B369" s="1602"/>
      <c r="C369" s="1603"/>
      <c r="D369" s="1603"/>
      <c r="E369" s="1603"/>
      <c r="F369" s="1603"/>
      <c r="G369" s="1604"/>
      <c r="H369" s="1561"/>
      <c r="I369" s="1562"/>
      <c r="J369" s="1562"/>
      <c r="K369" s="1562"/>
      <c r="L369" s="1563"/>
      <c r="M369" s="1564"/>
      <c r="N369" s="1565"/>
      <c r="O369" s="1565"/>
      <c r="P369" s="1565"/>
      <c r="Q369" s="1565"/>
      <c r="R369" s="1565"/>
      <c r="S369" s="1565"/>
      <c r="T369" s="1565"/>
      <c r="U369" s="1565"/>
      <c r="V369" s="1565"/>
      <c r="W369" s="1565"/>
      <c r="X369" s="1565"/>
      <c r="Y369" s="1566"/>
      <c r="Z369" s="1567"/>
      <c r="AA369" s="1568"/>
      <c r="AB369" s="1568"/>
      <c r="AC369" s="1568"/>
      <c r="AD369" s="1561"/>
      <c r="AE369" s="1562"/>
      <c r="AF369" s="1562"/>
      <c r="AG369" s="1562"/>
      <c r="AH369" s="1563"/>
      <c r="AI369" s="1564"/>
      <c r="AJ369" s="1565"/>
      <c r="AK369" s="1565"/>
      <c r="AL369" s="1565"/>
      <c r="AM369" s="1565"/>
      <c r="AN369" s="1565"/>
      <c r="AO369" s="1565"/>
      <c r="AP369" s="1565"/>
      <c r="AQ369" s="1565"/>
      <c r="AR369" s="1565"/>
      <c r="AS369" s="1565"/>
      <c r="AT369" s="1565"/>
      <c r="AU369" s="1566"/>
      <c r="AV369" s="1567"/>
      <c r="AW369" s="1568"/>
      <c r="AX369" s="1568"/>
      <c r="AY369" s="1569"/>
    </row>
    <row r="370" spans="2:51" s="243" customFormat="1" ht="24.75" customHeight="1">
      <c r="B370" s="1602"/>
      <c r="C370" s="1603"/>
      <c r="D370" s="1603"/>
      <c r="E370" s="1603"/>
      <c r="F370" s="1603"/>
      <c r="G370" s="1604"/>
      <c r="H370" s="1561"/>
      <c r="I370" s="1562"/>
      <c r="J370" s="1562"/>
      <c r="K370" s="1562"/>
      <c r="L370" s="1563"/>
      <c r="M370" s="1564"/>
      <c r="N370" s="1565"/>
      <c r="O370" s="1565"/>
      <c r="P370" s="1565"/>
      <c r="Q370" s="1565"/>
      <c r="R370" s="1565"/>
      <c r="S370" s="1565"/>
      <c r="T370" s="1565"/>
      <c r="U370" s="1565"/>
      <c r="V370" s="1565"/>
      <c r="W370" s="1565"/>
      <c r="X370" s="1565"/>
      <c r="Y370" s="1566"/>
      <c r="Z370" s="1567"/>
      <c r="AA370" s="1568"/>
      <c r="AB370" s="1568"/>
      <c r="AC370" s="1568"/>
      <c r="AD370" s="1561"/>
      <c r="AE370" s="1562"/>
      <c r="AF370" s="1562"/>
      <c r="AG370" s="1562"/>
      <c r="AH370" s="1563"/>
      <c r="AI370" s="1564"/>
      <c r="AJ370" s="1565"/>
      <c r="AK370" s="1565"/>
      <c r="AL370" s="1565"/>
      <c r="AM370" s="1565"/>
      <c r="AN370" s="1565"/>
      <c r="AO370" s="1565"/>
      <c r="AP370" s="1565"/>
      <c r="AQ370" s="1565"/>
      <c r="AR370" s="1565"/>
      <c r="AS370" s="1565"/>
      <c r="AT370" s="1565"/>
      <c r="AU370" s="1566"/>
      <c r="AV370" s="1567"/>
      <c r="AW370" s="1568"/>
      <c r="AX370" s="1568"/>
      <c r="AY370" s="1569"/>
    </row>
    <row r="371" spans="2:51" s="243" customFormat="1" ht="24.75" customHeight="1">
      <c r="B371" s="1602"/>
      <c r="C371" s="1603"/>
      <c r="D371" s="1603"/>
      <c r="E371" s="1603"/>
      <c r="F371" s="1603"/>
      <c r="G371" s="1604"/>
      <c r="H371" s="1552"/>
      <c r="I371" s="1553"/>
      <c r="J371" s="1553"/>
      <c r="K371" s="1553"/>
      <c r="L371" s="1554"/>
      <c r="M371" s="1555"/>
      <c r="N371" s="1556"/>
      <c r="O371" s="1556"/>
      <c r="P371" s="1556"/>
      <c r="Q371" s="1556"/>
      <c r="R371" s="1556"/>
      <c r="S371" s="1556"/>
      <c r="T371" s="1556"/>
      <c r="U371" s="1556"/>
      <c r="V371" s="1556"/>
      <c r="W371" s="1556"/>
      <c r="X371" s="1556"/>
      <c r="Y371" s="1557"/>
      <c r="Z371" s="1558"/>
      <c r="AA371" s="1559"/>
      <c r="AB371" s="1559"/>
      <c r="AC371" s="1559"/>
      <c r="AD371" s="1552"/>
      <c r="AE371" s="1553"/>
      <c r="AF371" s="1553"/>
      <c r="AG371" s="1553"/>
      <c r="AH371" s="1554"/>
      <c r="AI371" s="1555"/>
      <c r="AJ371" s="1556"/>
      <c r="AK371" s="1556"/>
      <c r="AL371" s="1556"/>
      <c r="AM371" s="1556"/>
      <c r="AN371" s="1556"/>
      <c r="AO371" s="1556"/>
      <c r="AP371" s="1556"/>
      <c r="AQ371" s="1556"/>
      <c r="AR371" s="1556"/>
      <c r="AS371" s="1556"/>
      <c r="AT371" s="1556"/>
      <c r="AU371" s="1557"/>
      <c r="AV371" s="1558"/>
      <c r="AW371" s="1559"/>
      <c r="AX371" s="1559"/>
      <c r="AY371" s="1560"/>
    </row>
    <row r="372" spans="2:51" s="243" customFormat="1" ht="24.75" customHeight="1">
      <c r="B372" s="1602"/>
      <c r="C372" s="1603"/>
      <c r="D372" s="1603"/>
      <c r="E372" s="1603"/>
      <c r="F372" s="1603"/>
      <c r="G372" s="1604"/>
      <c r="H372" s="1581" t="s">
        <v>35</v>
      </c>
      <c r="I372" s="1582"/>
      <c r="J372" s="1582"/>
      <c r="K372" s="1582"/>
      <c r="L372" s="1582"/>
      <c r="M372" s="1592"/>
      <c r="N372" s="1593"/>
      <c r="O372" s="1593"/>
      <c r="P372" s="1593"/>
      <c r="Q372" s="1593"/>
      <c r="R372" s="1593"/>
      <c r="S372" s="1593"/>
      <c r="T372" s="1593"/>
      <c r="U372" s="1593"/>
      <c r="V372" s="1593"/>
      <c r="W372" s="1593"/>
      <c r="X372" s="1593"/>
      <c r="Y372" s="1594"/>
      <c r="Z372" s="1595">
        <f>SUM(Z364:AC371)</f>
        <v>0</v>
      </c>
      <c r="AA372" s="1596"/>
      <c r="AB372" s="1596"/>
      <c r="AC372" s="1597"/>
      <c r="AD372" s="1581" t="s">
        <v>35</v>
      </c>
      <c r="AE372" s="1582"/>
      <c r="AF372" s="1582"/>
      <c r="AG372" s="1582"/>
      <c r="AH372" s="1582"/>
      <c r="AI372" s="1592"/>
      <c r="AJ372" s="1593"/>
      <c r="AK372" s="1593"/>
      <c r="AL372" s="1593"/>
      <c r="AM372" s="1593"/>
      <c r="AN372" s="1593"/>
      <c r="AO372" s="1593"/>
      <c r="AP372" s="1593"/>
      <c r="AQ372" s="1593"/>
      <c r="AR372" s="1593"/>
      <c r="AS372" s="1593"/>
      <c r="AT372" s="1593"/>
      <c r="AU372" s="1594"/>
      <c r="AV372" s="1595">
        <f>SUM(AV364:AY371)</f>
        <v>0</v>
      </c>
      <c r="AW372" s="1596"/>
      <c r="AX372" s="1596"/>
      <c r="AY372" s="1598"/>
    </row>
    <row r="373" spans="2:51" s="243" customFormat="1" ht="24.75" customHeight="1">
      <c r="B373" s="1602"/>
      <c r="C373" s="1603"/>
      <c r="D373" s="1603"/>
      <c r="E373" s="1603"/>
      <c r="F373" s="1603"/>
      <c r="G373" s="1604"/>
      <c r="H373" s="1581" t="s">
        <v>1740</v>
      </c>
      <c r="I373" s="1582"/>
      <c r="J373" s="1582"/>
      <c r="K373" s="1582"/>
      <c r="L373" s="1582"/>
      <c r="M373" s="1582"/>
      <c r="N373" s="1582"/>
      <c r="O373" s="1582"/>
      <c r="P373" s="1582"/>
      <c r="Q373" s="1582"/>
      <c r="R373" s="1582"/>
      <c r="S373" s="1582"/>
      <c r="T373" s="1582"/>
      <c r="U373" s="1582"/>
      <c r="V373" s="1582"/>
      <c r="W373" s="1582"/>
      <c r="X373" s="1582"/>
      <c r="Y373" s="1582"/>
      <c r="Z373" s="1582"/>
      <c r="AA373" s="1582"/>
      <c r="AB373" s="1582"/>
      <c r="AC373" s="1583"/>
      <c r="AD373" s="1581" t="s">
        <v>1741</v>
      </c>
      <c r="AE373" s="1582"/>
      <c r="AF373" s="1582"/>
      <c r="AG373" s="1582"/>
      <c r="AH373" s="1582"/>
      <c r="AI373" s="1582"/>
      <c r="AJ373" s="1582"/>
      <c r="AK373" s="1582"/>
      <c r="AL373" s="1582"/>
      <c r="AM373" s="1582"/>
      <c r="AN373" s="1582"/>
      <c r="AO373" s="1582"/>
      <c r="AP373" s="1582"/>
      <c r="AQ373" s="1582"/>
      <c r="AR373" s="1582"/>
      <c r="AS373" s="1582"/>
      <c r="AT373" s="1582"/>
      <c r="AU373" s="1582"/>
      <c r="AV373" s="1582"/>
      <c r="AW373" s="1582"/>
      <c r="AX373" s="1582"/>
      <c r="AY373" s="1584"/>
    </row>
    <row r="374" spans="2:51" s="243" customFormat="1" ht="24.75" customHeight="1">
      <c r="B374" s="1602"/>
      <c r="C374" s="1603"/>
      <c r="D374" s="1603"/>
      <c r="E374" s="1603"/>
      <c r="F374" s="1603"/>
      <c r="G374" s="1604"/>
      <c r="H374" s="1585" t="s">
        <v>60</v>
      </c>
      <c r="I374" s="1586"/>
      <c r="J374" s="1586"/>
      <c r="K374" s="1586"/>
      <c r="L374" s="1586"/>
      <c r="M374" s="1587" t="s">
        <v>143</v>
      </c>
      <c r="N374" s="1582"/>
      <c r="O374" s="1582"/>
      <c r="P374" s="1582"/>
      <c r="Q374" s="1582"/>
      <c r="R374" s="1582"/>
      <c r="S374" s="1582"/>
      <c r="T374" s="1582"/>
      <c r="U374" s="1582"/>
      <c r="V374" s="1582"/>
      <c r="W374" s="1582"/>
      <c r="X374" s="1582"/>
      <c r="Y374" s="1583"/>
      <c r="Z374" s="1588" t="s">
        <v>144</v>
      </c>
      <c r="AA374" s="1589"/>
      <c r="AB374" s="1589"/>
      <c r="AC374" s="1590"/>
      <c r="AD374" s="1585" t="s">
        <v>60</v>
      </c>
      <c r="AE374" s="1586"/>
      <c r="AF374" s="1586"/>
      <c r="AG374" s="1586"/>
      <c r="AH374" s="1586"/>
      <c r="AI374" s="1587" t="s">
        <v>143</v>
      </c>
      <c r="AJ374" s="1582"/>
      <c r="AK374" s="1582"/>
      <c r="AL374" s="1582"/>
      <c r="AM374" s="1582"/>
      <c r="AN374" s="1582"/>
      <c r="AO374" s="1582"/>
      <c r="AP374" s="1582"/>
      <c r="AQ374" s="1582"/>
      <c r="AR374" s="1582"/>
      <c r="AS374" s="1582"/>
      <c r="AT374" s="1582"/>
      <c r="AU374" s="1583"/>
      <c r="AV374" s="1588" t="s">
        <v>144</v>
      </c>
      <c r="AW374" s="1589"/>
      <c r="AX374" s="1589"/>
      <c r="AY374" s="1591"/>
    </row>
    <row r="375" spans="2:51" s="243" customFormat="1" ht="24.75" customHeight="1">
      <c r="B375" s="1602"/>
      <c r="C375" s="1603"/>
      <c r="D375" s="1603"/>
      <c r="E375" s="1603"/>
      <c r="F375" s="1603"/>
      <c r="G375" s="1604"/>
      <c r="H375" s="1571"/>
      <c r="I375" s="1572"/>
      <c r="J375" s="1572"/>
      <c r="K375" s="1572"/>
      <c r="L375" s="1573"/>
      <c r="M375" s="1574"/>
      <c r="N375" s="1575"/>
      <c r="O375" s="1575"/>
      <c r="P375" s="1575"/>
      <c r="Q375" s="1575"/>
      <c r="R375" s="1575"/>
      <c r="S375" s="1575"/>
      <c r="T375" s="1575"/>
      <c r="U375" s="1575"/>
      <c r="V375" s="1575"/>
      <c r="W375" s="1575"/>
      <c r="X375" s="1575"/>
      <c r="Y375" s="1576"/>
      <c r="Z375" s="1577"/>
      <c r="AA375" s="1578"/>
      <c r="AB375" s="1578"/>
      <c r="AC375" s="1579"/>
      <c r="AD375" s="1571"/>
      <c r="AE375" s="1572"/>
      <c r="AF375" s="1572"/>
      <c r="AG375" s="1572"/>
      <c r="AH375" s="1573"/>
      <c r="AI375" s="1574"/>
      <c r="AJ375" s="1575"/>
      <c r="AK375" s="1575"/>
      <c r="AL375" s="1575"/>
      <c r="AM375" s="1575"/>
      <c r="AN375" s="1575"/>
      <c r="AO375" s="1575"/>
      <c r="AP375" s="1575"/>
      <c r="AQ375" s="1575"/>
      <c r="AR375" s="1575"/>
      <c r="AS375" s="1575"/>
      <c r="AT375" s="1575"/>
      <c r="AU375" s="1576"/>
      <c r="AV375" s="1577"/>
      <c r="AW375" s="1578"/>
      <c r="AX375" s="1578"/>
      <c r="AY375" s="1580"/>
    </row>
    <row r="376" spans="2:51" s="243" customFormat="1" ht="24.75" customHeight="1">
      <c r="B376" s="1602"/>
      <c r="C376" s="1603"/>
      <c r="D376" s="1603"/>
      <c r="E376" s="1603"/>
      <c r="F376" s="1603"/>
      <c r="G376" s="1604"/>
      <c r="H376" s="1561"/>
      <c r="I376" s="1562"/>
      <c r="J376" s="1562"/>
      <c r="K376" s="1562"/>
      <c r="L376" s="1563"/>
      <c r="M376" s="1564"/>
      <c r="N376" s="1565"/>
      <c r="O376" s="1565"/>
      <c r="P376" s="1565"/>
      <c r="Q376" s="1565"/>
      <c r="R376" s="1565"/>
      <c r="S376" s="1565"/>
      <c r="T376" s="1565"/>
      <c r="U376" s="1565"/>
      <c r="V376" s="1565"/>
      <c r="W376" s="1565"/>
      <c r="X376" s="1565"/>
      <c r="Y376" s="1566"/>
      <c r="Z376" s="1567"/>
      <c r="AA376" s="1568"/>
      <c r="AB376" s="1568"/>
      <c r="AC376" s="1570"/>
      <c r="AD376" s="1561"/>
      <c r="AE376" s="1562"/>
      <c r="AF376" s="1562"/>
      <c r="AG376" s="1562"/>
      <c r="AH376" s="1563"/>
      <c r="AI376" s="1564"/>
      <c r="AJ376" s="1565"/>
      <c r="AK376" s="1565"/>
      <c r="AL376" s="1565"/>
      <c r="AM376" s="1565"/>
      <c r="AN376" s="1565"/>
      <c r="AO376" s="1565"/>
      <c r="AP376" s="1565"/>
      <c r="AQ376" s="1565"/>
      <c r="AR376" s="1565"/>
      <c r="AS376" s="1565"/>
      <c r="AT376" s="1565"/>
      <c r="AU376" s="1566"/>
      <c r="AV376" s="1567"/>
      <c r="AW376" s="1568"/>
      <c r="AX376" s="1568"/>
      <c r="AY376" s="1569"/>
    </row>
    <row r="377" spans="2:51" s="243" customFormat="1" ht="24.75" customHeight="1">
      <c r="B377" s="1602"/>
      <c r="C377" s="1603"/>
      <c r="D377" s="1603"/>
      <c r="E377" s="1603"/>
      <c r="F377" s="1603"/>
      <c r="G377" s="1604"/>
      <c r="H377" s="1561"/>
      <c r="I377" s="1562"/>
      <c r="J377" s="1562"/>
      <c r="K377" s="1562"/>
      <c r="L377" s="1563"/>
      <c r="M377" s="1564"/>
      <c r="N377" s="1565"/>
      <c r="O377" s="1565"/>
      <c r="P377" s="1565"/>
      <c r="Q377" s="1565"/>
      <c r="R377" s="1565"/>
      <c r="S377" s="1565"/>
      <c r="T377" s="1565"/>
      <c r="U377" s="1565"/>
      <c r="V377" s="1565"/>
      <c r="W377" s="1565"/>
      <c r="X377" s="1565"/>
      <c r="Y377" s="1566"/>
      <c r="Z377" s="1567"/>
      <c r="AA377" s="1568"/>
      <c r="AB377" s="1568"/>
      <c r="AC377" s="1570"/>
      <c r="AD377" s="1561"/>
      <c r="AE377" s="1562"/>
      <c r="AF377" s="1562"/>
      <c r="AG377" s="1562"/>
      <c r="AH377" s="1563"/>
      <c r="AI377" s="1564"/>
      <c r="AJ377" s="1565"/>
      <c r="AK377" s="1565"/>
      <c r="AL377" s="1565"/>
      <c r="AM377" s="1565"/>
      <c r="AN377" s="1565"/>
      <c r="AO377" s="1565"/>
      <c r="AP377" s="1565"/>
      <c r="AQ377" s="1565"/>
      <c r="AR377" s="1565"/>
      <c r="AS377" s="1565"/>
      <c r="AT377" s="1565"/>
      <c r="AU377" s="1566"/>
      <c r="AV377" s="1567"/>
      <c r="AW377" s="1568"/>
      <c r="AX377" s="1568"/>
      <c r="AY377" s="1569"/>
    </row>
    <row r="378" spans="2:51" s="243" customFormat="1" ht="24.75" customHeight="1">
      <c r="B378" s="1602"/>
      <c r="C378" s="1603"/>
      <c r="D378" s="1603"/>
      <c r="E378" s="1603"/>
      <c r="F378" s="1603"/>
      <c r="G378" s="1604"/>
      <c r="H378" s="1561"/>
      <c r="I378" s="1562"/>
      <c r="J378" s="1562"/>
      <c r="K378" s="1562"/>
      <c r="L378" s="1563"/>
      <c r="M378" s="1564"/>
      <c r="N378" s="1565"/>
      <c r="O378" s="1565"/>
      <c r="P378" s="1565"/>
      <c r="Q378" s="1565"/>
      <c r="R378" s="1565"/>
      <c r="S378" s="1565"/>
      <c r="T378" s="1565"/>
      <c r="U378" s="1565"/>
      <c r="V378" s="1565"/>
      <c r="W378" s="1565"/>
      <c r="X378" s="1565"/>
      <c r="Y378" s="1566"/>
      <c r="Z378" s="1567"/>
      <c r="AA378" s="1568"/>
      <c r="AB378" s="1568"/>
      <c r="AC378" s="1570"/>
      <c r="AD378" s="1561"/>
      <c r="AE378" s="1562"/>
      <c r="AF378" s="1562"/>
      <c r="AG378" s="1562"/>
      <c r="AH378" s="1563"/>
      <c r="AI378" s="1564"/>
      <c r="AJ378" s="1565"/>
      <c r="AK378" s="1565"/>
      <c r="AL378" s="1565"/>
      <c r="AM378" s="1565"/>
      <c r="AN378" s="1565"/>
      <c r="AO378" s="1565"/>
      <c r="AP378" s="1565"/>
      <c r="AQ378" s="1565"/>
      <c r="AR378" s="1565"/>
      <c r="AS378" s="1565"/>
      <c r="AT378" s="1565"/>
      <c r="AU378" s="1566"/>
      <c r="AV378" s="1567"/>
      <c r="AW378" s="1568"/>
      <c r="AX378" s="1568"/>
      <c r="AY378" s="1569"/>
    </row>
    <row r="379" spans="2:51" s="243" customFormat="1" ht="24.75" customHeight="1">
      <c r="B379" s="1602"/>
      <c r="C379" s="1603"/>
      <c r="D379" s="1603"/>
      <c r="E379" s="1603"/>
      <c r="F379" s="1603"/>
      <c r="G379" s="1604"/>
      <c r="H379" s="1561"/>
      <c r="I379" s="1562"/>
      <c r="J379" s="1562"/>
      <c r="K379" s="1562"/>
      <c r="L379" s="1563"/>
      <c r="M379" s="1564"/>
      <c r="N379" s="1565"/>
      <c r="O379" s="1565"/>
      <c r="P379" s="1565"/>
      <c r="Q379" s="1565"/>
      <c r="R379" s="1565"/>
      <c r="S379" s="1565"/>
      <c r="T379" s="1565"/>
      <c r="U379" s="1565"/>
      <c r="V379" s="1565"/>
      <c r="W379" s="1565"/>
      <c r="X379" s="1565"/>
      <c r="Y379" s="1566"/>
      <c r="Z379" s="1567"/>
      <c r="AA379" s="1568"/>
      <c r="AB379" s="1568"/>
      <c r="AC379" s="1568"/>
      <c r="AD379" s="1561"/>
      <c r="AE379" s="1562"/>
      <c r="AF379" s="1562"/>
      <c r="AG379" s="1562"/>
      <c r="AH379" s="1563"/>
      <c r="AI379" s="1564"/>
      <c r="AJ379" s="1565"/>
      <c r="AK379" s="1565"/>
      <c r="AL379" s="1565"/>
      <c r="AM379" s="1565"/>
      <c r="AN379" s="1565"/>
      <c r="AO379" s="1565"/>
      <c r="AP379" s="1565"/>
      <c r="AQ379" s="1565"/>
      <c r="AR379" s="1565"/>
      <c r="AS379" s="1565"/>
      <c r="AT379" s="1565"/>
      <c r="AU379" s="1566"/>
      <c r="AV379" s="1567"/>
      <c r="AW379" s="1568"/>
      <c r="AX379" s="1568"/>
      <c r="AY379" s="1569"/>
    </row>
    <row r="380" spans="2:51" s="243" customFormat="1" ht="24.75" customHeight="1">
      <c r="B380" s="1602"/>
      <c r="C380" s="1603"/>
      <c r="D380" s="1603"/>
      <c r="E380" s="1603"/>
      <c r="F380" s="1603"/>
      <c r="G380" s="1604"/>
      <c r="H380" s="1561"/>
      <c r="I380" s="1562"/>
      <c r="J380" s="1562"/>
      <c r="K380" s="1562"/>
      <c r="L380" s="1563"/>
      <c r="M380" s="1564"/>
      <c r="N380" s="1565"/>
      <c r="O380" s="1565"/>
      <c r="P380" s="1565"/>
      <c r="Q380" s="1565"/>
      <c r="R380" s="1565"/>
      <c r="S380" s="1565"/>
      <c r="T380" s="1565"/>
      <c r="U380" s="1565"/>
      <c r="V380" s="1565"/>
      <c r="W380" s="1565"/>
      <c r="X380" s="1565"/>
      <c r="Y380" s="1566"/>
      <c r="Z380" s="1567"/>
      <c r="AA380" s="1568"/>
      <c r="AB380" s="1568"/>
      <c r="AC380" s="1568"/>
      <c r="AD380" s="1561"/>
      <c r="AE380" s="1562"/>
      <c r="AF380" s="1562"/>
      <c r="AG380" s="1562"/>
      <c r="AH380" s="1563"/>
      <c r="AI380" s="1564"/>
      <c r="AJ380" s="1565"/>
      <c r="AK380" s="1565"/>
      <c r="AL380" s="1565"/>
      <c r="AM380" s="1565"/>
      <c r="AN380" s="1565"/>
      <c r="AO380" s="1565"/>
      <c r="AP380" s="1565"/>
      <c r="AQ380" s="1565"/>
      <c r="AR380" s="1565"/>
      <c r="AS380" s="1565"/>
      <c r="AT380" s="1565"/>
      <c r="AU380" s="1566"/>
      <c r="AV380" s="1567"/>
      <c r="AW380" s="1568"/>
      <c r="AX380" s="1568"/>
      <c r="AY380" s="1569"/>
    </row>
    <row r="381" spans="2:51" s="243" customFormat="1" ht="24.75" customHeight="1">
      <c r="B381" s="1602"/>
      <c r="C381" s="1603"/>
      <c r="D381" s="1603"/>
      <c r="E381" s="1603"/>
      <c r="F381" s="1603"/>
      <c r="G381" s="1604"/>
      <c r="H381" s="1561"/>
      <c r="I381" s="1562"/>
      <c r="J381" s="1562"/>
      <c r="K381" s="1562"/>
      <c r="L381" s="1563"/>
      <c r="M381" s="1564"/>
      <c r="N381" s="1565"/>
      <c r="O381" s="1565"/>
      <c r="P381" s="1565"/>
      <c r="Q381" s="1565"/>
      <c r="R381" s="1565"/>
      <c r="S381" s="1565"/>
      <c r="T381" s="1565"/>
      <c r="U381" s="1565"/>
      <c r="V381" s="1565"/>
      <c r="W381" s="1565"/>
      <c r="X381" s="1565"/>
      <c r="Y381" s="1566"/>
      <c r="Z381" s="1567"/>
      <c r="AA381" s="1568"/>
      <c r="AB381" s="1568"/>
      <c r="AC381" s="1568"/>
      <c r="AD381" s="1561"/>
      <c r="AE381" s="1562"/>
      <c r="AF381" s="1562"/>
      <c r="AG381" s="1562"/>
      <c r="AH381" s="1563"/>
      <c r="AI381" s="1564"/>
      <c r="AJ381" s="1565"/>
      <c r="AK381" s="1565"/>
      <c r="AL381" s="1565"/>
      <c r="AM381" s="1565"/>
      <c r="AN381" s="1565"/>
      <c r="AO381" s="1565"/>
      <c r="AP381" s="1565"/>
      <c r="AQ381" s="1565"/>
      <c r="AR381" s="1565"/>
      <c r="AS381" s="1565"/>
      <c r="AT381" s="1565"/>
      <c r="AU381" s="1566"/>
      <c r="AV381" s="1567"/>
      <c r="AW381" s="1568"/>
      <c r="AX381" s="1568"/>
      <c r="AY381" s="1569"/>
    </row>
    <row r="382" spans="2:51" s="243" customFormat="1" ht="24.75" customHeight="1">
      <c r="B382" s="1602"/>
      <c r="C382" s="1603"/>
      <c r="D382" s="1603"/>
      <c r="E382" s="1603"/>
      <c r="F382" s="1603"/>
      <c r="G382" s="1604"/>
      <c r="H382" s="1552"/>
      <c r="I382" s="1553"/>
      <c r="J382" s="1553"/>
      <c r="K382" s="1553"/>
      <c r="L382" s="1554"/>
      <c r="M382" s="1555"/>
      <c r="N382" s="1556"/>
      <c r="O382" s="1556"/>
      <c r="P382" s="1556"/>
      <c r="Q382" s="1556"/>
      <c r="R382" s="1556"/>
      <c r="S382" s="1556"/>
      <c r="T382" s="1556"/>
      <c r="U382" s="1556"/>
      <c r="V382" s="1556"/>
      <c r="W382" s="1556"/>
      <c r="X382" s="1556"/>
      <c r="Y382" s="1557"/>
      <c r="Z382" s="1558"/>
      <c r="AA382" s="1559"/>
      <c r="AB382" s="1559"/>
      <c r="AC382" s="1559"/>
      <c r="AD382" s="1552"/>
      <c r="AE382" s="1553"/>
      <c r="AF382" s="1553"/>
      <c r="AG382" s="1553"/>
      <c r="AH382" s="1554"/>
      <c r="AI382" s="1555"/>
      <c r="AJ382" s="1556"/>
      <c r="AK382" s="1556"/>
      <c r="AL382" s="1556"/>
      <c r="AM382" s="1556"/>
      <c r="AN382" s="1556"/>
      <c r="AO382" s="1556"/>
      <c r="AP382" s="1556"/>
      <c r="AQ382" s="1556"/>
      <c r="AR382" s="1556"/>
      <c r="AS382" s="1556"/>
      <c r="AT382" s="1556"/>
      <c r="AU382" s="1557"/>
      <c r="AV382" s="1558"/>
      <c r="AW382" s="1559"/>
      <c r="AX382" s="1559"/>
      <c r="AY382" s="1560"/>
    </row>
    <row r="383" spans="2:51" s="243" customFormat="1" ht="24.75" customHeight="1" thickBot="1">
      <c r="B383" s="1605"/>
      <c r="C383" s="1606"/>
      <c r="D383" s="1606"/>
      <c r="E383" s="1606"/>
      <c r="F383" s="1606"/>
      <c r="G383" s="1607"/>
      <c r="H383" s="1543" t="s">
        <v>35</v>
      </c>
      <c r="I383" s="1544"/>
      <c r="J383" s="1544"/>
      <c r="K383" s="1544"/>
      <c r="L383" s="1544"/>
      <c r="M383" s="1545"/>
      <c r="N383" s="1546"/>
      <c r="O383" s="1546"/>
      <c r="P383" s="1546"/>
      <c r="Q383" s="1546"/>
      <c r="R383" s="1546"/>
      <c r="S383" s="1546"/>
      <c r="T383" s="1546"/>
      <c r="U383" s="1546"/>
      <c r="V383" s="1546"/>
      <c r="W383" s="1546"/>
      <c r="X383" s="1546"/>
      <c r="Y383" s="1547"/>
      <c r="Z383" s="1548">
        <f>SUM(Z375:AC382)</f>
        <v>0</v>
      </c>
      <c r="AA383" s="1549"/>
      <c r="AB383" s="1549"/>
      <c r="AC383" s="1550"/>
      <c r="AD383" s="1543" t="s">
        <v>35</v>
      </c>
      <c r="AE383" s="1544"/>
      <c r="AF383" s="1544"/>
      <c r="AG383" s="1544"/>
      <c r="AH383" s="1544"/>
      <c r="AI383" s="1545"/>
      <c r="AJ383" s="1546"/>
      <c r="AK383" s="1546"/>
      <c r="AL383" s="1546"/>
      <c r="AM383" s="1546"/>
      <c r="AN383" s="1546"/>
      <c r="AO383" s="1546"/>
      <c r="AP383" s="1546"/>
      <c r="AQ383" s="1546"/>
      <c r="AR383" s="1546"/>
      <c r="AS383" s="1546"/>
      <c r="AT383" s="1546"/>
      <c r="AU383" s="1547"/>
      <c r="AV383" s="1548">
        <f>SUM(AV375:AY382)</f>
        <v>0</v>
      </c>
      <c r="AW383" s="1549"/>
      <c r="AX383" s="1549"/>
      <c r="AY383" s="1551"/>
    </row>
    <row r="384" spans="2:51" s="243" customFormat="1"/>
    <row r="385" spans="2:51" s="243" customFormat="1"/>
    <row r="386" spans="2:51" s="243" customFormat="1" ht="14.25">
      <c r="C386" s="253" t="s">
        <v>1742</v>
      </c>
    </row>
    <row r="387" spans="2:51" s="243" customFormat="1">
      <c r="C387" s="243" t="s">
        <v>1743</v>
      </c>
    </row>
    <row r="388" spans="2:51" s="243" customFormat="1" ht="34.5" customHeight="1">
      <c r="B388" s="1536"/>
      <c r="C388" s="1536"/>
      <c r="D388" s="1541" t="s">
        <v>1744</v>
      </c>
      <c r="E388" s="1541"/>
      <c r="F388" s="1541"/>
      <c r="G388" s="1541"/>
      <c r="H388" s="1541"/>
      <c r="I388" s="1541"/>
      <c r="J388" s="1541"/>
      <c r="K388" s="1541"/>
      <c r="L388" s="1541"/>
      <c r="M388" s="1541"/>
      <c r="N388" s="1541" t="s">
        <v>1745</v>
      </c>
      <c r="O388" s="1541"/>
      <c r="P388" s="1541"/>
      <c r="Q388" s="1541"/>
      <c r="R388" s="1541"/>
      <c r="S388" s="1541"/>
      <c r="T388" s="1541"/>
      <c r="U388" s="1541"/>
      <c r="V388" s="1541"/>
      <c r="W388" s="1541"/>
      <c r="X388" s="1541"/>
      <c r="Y388" s="1541"/>
      <c r="Z388" s="1541"/>
      <c r="AA388" s="1541"/>
      <c r="AB388" s="1541"/>
      <c r="AC388" s="1541"/>
      <c r="AD388" s="1541"/>
      <c r="AE388" s="1541"/>
      <c r="AF388" s="1541"/>
      <c r="AG388" s="1541"/>
      <c r="AH388" s="1541"/>
      <c r="AI388" s="1541"/>
      <c r="AJ388" s="1541"/>
      <c r="AK388" s="1541"/>
      <c r="AL388" s="1542" t="s">
        <v>1746</v>
      </c>
      <c r="AM388" s="1541"/>
      <c r="AN388" s="1541"/>
      <c r="AO388" s="1541"/>
      <c r="AP388" s="1541"/>
      <c r="AQ388" s="1541"/>
      <c r="AR388" s="1541" t="s">
        <v>160</v>
      </c>
      <c r="AS388" s="1541"/>
      <c r="AT388" s="1541"/>
      <c r="AU388" s="1541"/>
      <c r="AV388" s="1541" t="s">
        <v>161</v>
      </c>
      <c r="AW388" s="1541"/>
      <c r="AX388" s="1541"/>
    </row>
    <row r="389" spans="2:51" s="243" customFormat="1" ht="24" customHeight="1">
      <c r="B389" s="1536">
        <v>1</v>
      </c>
      <c r="C389" s="1536">
        <v>1</v>
      </c>
      <c r="D389" s="1537" t="s">
        <v>941</v>
      </c>
      <c r="E389" s="1537"/>
      <c r="F389" s="1537"/>
      <c r="G389" s="1537"/>
      <c r="H389" s="1537"/>
      <c r="I389" s="1537"/>
      <c r="J389" s="1537"/>
      <c r="K389" s="1537"/>
      <c r="L389" s="1537"/>
      <c r="M389" s="1537"/>
      <c r="N389" s="1537" t="s">
        <v>940</v>
      </c>
      <c r="O389" s="1537"/>
      <c r="P389" s="1537"/>
      <c r="Q389" s="1537"/>
      <c r="R389" s="1537"/>
      <c r="S389" s="1537"/>
      <c r="T389" s="1537"/>
      <c r="U389" s="1537"/>
      <c r="V389" s="1537"/>
      <c r="W389" s="1537"/>
      <c r="X389" s="1537"/>
      <c r="Y389" s="1537"/>
      <c r="Z389" s="1537"/>
      <c r="AA389" s="1537"/>
      <c r="AB389" s="1537"/>
      <c r="AC389" s="1537"/>
      <c r="AD389" s="1537"/>
      <c r="AE389" s="1537"/>
      <c r="AF389" s="1537"/>
      <c r="AG389" s="1537"/>
      <c r="AH389" s="1537"/>
      <c r="AI389" s="1537"/>
      <c r="AJ389" s="1537"/>
      <c r="AK389" s="1537"/>
      <c r="AL389" s="1538">
        <v>3</v>
      </c>
      <c r="AM389" s="1537"/>
      <c r="AN389" s="1537"/>
      <c r="AO389" s="1537"/>
      <c r="AP389" s="1537"/>
      <c r="AQ389" s="1537"/>
      <c r="AR389" s="1537"/>
      <c r="AS389" s="1537"/>
      <c r="AT389" s="1537"/>
      <c r="AU389" s="1537"/>
      <c r="AV389" s="1537"/>
      <c r="AW389" s="1537"/>
      <c r="AX389" s="1537"/>
    </row>
    <row r="390" spans="2:51" s="243" customFormat="1" ht="24" customHeight="1">
      <c r="B390" s="1536">
        <v>2</v>
      </c>
      <c r="C390" s="1536">
        <v>1</v>
      </c>
      <c r="D390" s="1537"/>
      <c r="E390" s="1537"/>
      <c r="F390" s="1537"/>
      <c r="G390" s="1537"/>
      <c r="H390" s="1537"/>
      <c r="I390" s="1537"/>
      <c r="J390" s="1537"/>
      <c r="K390" s="1537"/>
      <c r="L390" s="1537"/>
      <c r="M390" s="1537"/>
      <c r="N390" s="1537"/>
      <c r="O390" s="1537"/>
      <c r="P390" s="1537"/>
      <c r="Q390" s="1537"/>
      <c r="R390" s="1537"/>
      <c r="S390" s="1537"/>
      <c r="T390" s="1537"/>
      <c r="U390" s="1537"/>
      <c r="V390" s="1537"/>
      <c r="W390" s="1537"/>
      <c r="X390" s="1537"/>
      <c r="Y390" s="1537"/>
      <c r="Z390" s="1537"/>
      <c r="AA390" s="1537"/>
      <c r="AB390" s="1537"/>
      <c r="AC390" s="1537"/>
      <c r="AD390" s="1537"/>
      <c r="AE390" s="1537"/>
      <c r="AF390" s="1537"/>
      <c r="AG390" s="1537"/>
      <c r="AH390" s="1537"/>
      <c r="AI390" s="1537"/>
      <c r="AJ390" s="1537"/>
      <c r="AK390" s="1537"/>
      <c r="AL390" s="1538"/>
      <c r="AM390" s="1537"/>
      <c r="AN390" s="1537"/>
      <c r="AO390" s="1537"/>
      <c r="AP390" s="1537"/>
      <c r="AQ390" s="1537"/>
      <c r="AR390" s="1537"/>
      <c r="AS390" s="1537"/>
      <c r="AT390" s="1537"/>
      <c r="AU390" s="1537"/>
      <c r="AV390" s="1537"/>
      <c r="AW390" s="1537"/>
      <c r="AX390" s="1537"/>
    </row>
    <row r="391" spans="2:51" s="243" customFormat="1" ht="24" customHeight="1">
      <c r="B391" s="1536">
        <v>3</v>
      </c>
      <c r="C391" s="1536">
        <v>1</v>
      </c>
      <c r="D391" s="1537"/>
      <c r="E391" s="1537"/>
      <c r="F391" s="1537"/>
      <c r="G391" s="1537"/>
      <c r="H391" s="1537"/>
      <c r="I391" s="1537"/>
      <c r="J391" s="1537"/>
      <c r="K391" s="1537"/>
      <c r="L391" s="1537"/>
      <c r="M391" s="1537"/>
      <c r="N391" s="1537"/>
      <c r="O391" s="1537"/>
      <c r="P391" s="1537"/>
      <c r="Q391" s="1537"/>
      <c r="R391" s="1537"/>
      <c r="S391" s="1537"/>
      <c r="T391" s="1537"/>
      <c r="U391" s="1537"/>
      <c r="V391" s="1537"/>
      <c r="W391" s="1537"/>
      <c r="X391" s="1537"/>
      <c r="Y391" s="1537"/>
      <c r="Z391" s="1537"/>
      <c r="AA391" s="1537"/>
      <c r="AB391" s="1537"/>
      <c r="AC391" s="1537"/>
      <c r="AD391" s="1537"/>
      <c r="AE391" s="1537"/>
      <c r="AF391" s="1537"/>
      <c r="AG391" s="1537"/>
      <c r="AH391" s="1537"/>
      <c r="AI391" s="1537"/>
      <c r="AJ391" s="1537"/>
      <c r="AK391" s="1537"/>
      <c r="AL391" s="1538"/>
      <c r="AM391" s="1537"/>
      <c r="AN391" s="1537"/>
      <c r="AO391" s="1537"/>
      <c r="AP391" s="1537"/>
      <c r="AQ391" s="1537"/>
      <c r="AR391" s="1537"/>
      <c r="AS391" s="1537"/>
      <c r="AT391" s="1537"/>
      <c r="AU391" s="1537"/>
      <c r="AV391" s="1537"/>
      <c r="AW391" s="1537"/>
      <c r="AX391" s="1537"/>
    </row>
    <row r="392" spans="2:51" s="243" customFormat="1" ht="24" customHeight="1">
      <c r="B392" s="1536">
        <v>4</v>
      </c>
      <c r="C392" s="1536">
        <v>1</v>
      </c>
      <c r="D392" s="1537"/>
      <c r="E392" s="1537"/>
      <c r="F392" s="1537"/>
      <c r="G392" s="1537"/>
      <c r="H392" s="1537"/>
      <c r="I392" s="1537"/>
      <c r="J392" s="1537"/>
      <c r="K392" s="1537"/>
      <c r="L392" s="1537"/>
      <c r="M392" s="1537"/>
      <c r="N392" s="1537"/>
      <c r="O392" s="1537"/>
      <c r="P392" s="1537"/>
      <c r="Q392" s="1537"/>
      <c r="R392" s="1537"/>
      <c r="S392" s="1537"/>
      <c r="T392" s="1537"/>
      <c r="U392" s="1537"/>
      <c r="V392" s="1537"/>
      <c r="W392" s="1537"/>
      <c r="X392" s="1537"/>
      <c r="Y392" s="1537"/>
      <c r="Z392" s="1537"/>
      <c r="AA392" s="1537"/>
      <c r="AB392" s="1537"/>
      <c r="AC392" s="1537"/>
      <c r="AD392" s="1537"/>
      <c r="AE392" s="1537"/>
      <c r="AF392" s="1537"/>
      <c r="AG392" s="1537"/>
      <c r="AH392" s="1537"/>
      <c r="AI392" s="1537"/>
      <c r="AJ392" s="1537"/>
      <c r="AK392" s="1537"/>
      <c r="AL392" s="1538"/>
      <c r="AM392" s="1537"/>
      <c r="AN392" s="1537"/>
      <c r="AO392" s="1537"/>
      <c r="AP392" s="1537"/>
      <c r="AQ392" s="1537"/>
      <c r="AR392" s="1537"/>
      <c r="AS392" s="1537"/>
      <c r="AT392" s="1537"/>
      <c r="AU392" s="1537"/>
      <c r="AV392" s="1537"/>
      <c r="AW392" s="1537"/>
      <c r="AX392" s="1537"/>
    </row>
    <row r="393" spans="2:51" s="243" customFormat="1" ht="24" customHeight="1">
      <c r="B393" s="1536">
        <v>5</v>
      </c>
      <c r="C393" s="1536">
        <v>1</v>
      </c>
      <c r="D393" s="1537"/>
      <c r="E393" s="1537"/>
      <c r="F393" s="1537"/>
      <c r="G393" s="1537"/>
      <c r="H393" s="1537"/>
      <c r="I393" s="1537"/>
      <c r="J393" s="1537"/>
      <c r="K393" s="1537"/>
      <c r="L393" s="1537"/>
      <c r="M393" s="1537"/>
      <c r="N393" s="1537"/>
      <c r="O393" s="1537"/>
      <c r="P393" s="1537"/>
      <c r="Q393" s="1537"/>
      <c r="R393" s="1537"/>
      <c r="S393" s="1537"/>
      <c r="T393" s="1537"/>
      <c r="U393" s="1537"/>
      <c r="V393" s="1537"/>
      <c r="W393" s="1537"/>
      <c r="X393" s="1537"/>
      <c r="Y393" s="1537"/>
      <c r="Z393" s="1537"/>
      <c r="AA393" s="1537"/>
      <c r="AB393" s="1537"/>
      <c r="AC393" s="1537"/>
      <c r="AD393" s="1537"/>
      <c r="AE393" s="1537"/>
      <c r="AF393" s="1537"/>
      <c r="AG393" s="1537"/>
      <c r="AH393" s="1537"/>
      <c r="AI393" s="1537"/>
      <c r="AJ393" s="1537"/>
      <c r="AK393" s="1537"/>
      <c r="AL393" s="1538"/>
      <c r="AM393" s="1537"/>
      <c r="AN393" s="1537"/>
      <c r="AO393" s="1537"/>
      <c r="AP393" s="1537"/>
      <c r="AQ393" s="1537"/>
      <c r="AR393" s="1537"/>
      <c r="AS393" s="1537"/>
      <c r="AT393" s="1537"/>
      <c r="AU393" s="1537"/>
      <c r="AV393" s="1537"/>
      <c r="AW393" s="1537"/>
      <c r="AX393" s="1537"/>
    </row>
    <row r="394" spans="2:51" s="243" customFormat="1" ht="24" customHeight="1">
      <c r="B394" s="1536">
        <v>6</v>
      </c>
      <c r="C394" s="1536">
        <v>1</v>
      </c>
      <c r="D394" s="1537"/>
      <c r="E394" s="1537"/>
      <c r="F394" s="1537"/>
      <c r="G394" s="1537"/>
      <c r="H394" s="1537"/>
      <c r="I394" s="1537"/>
      <c r="J394" s="1537"/>
      <c r="K394" s="1537"/>
      <c r="L394" s="1537"/>
      <c r="M394" s="1537"/>
      <c r="N394" s="1537"/>
      <c r="O394" s="1537"/>
      <c r="P394" s="1537"/>
      <c r="Q394" s="1537"/>
      <c r="R394" s="1537"/>
      <c r="S394" s="1537"/>
      <c r="T394" s="1537"/>
      <c r="U394" s="1537"/>
      <c r="V394" s="1537"/>
      <c r="W394" s="1537"/>
      <c r="X394" s="1537"/>
      <c r="Y394" s="1537"/>
      <c r="Z394" s="1537"/>
      <c r="AA394" s="1537"/>
      <c r="AB394" s="1537"/>
      <c r="AC394" s="1537"/>
      <c r="AD394" s="1537"/>
      <c r="AE394" s="1537"/>
      <c r="AF394" s="1537"/>
      <c r="AG394" s="1537"/>
      <c r="AH394" s="1537"/>
      <c r="AI394" s="1537"/>
      <c r="AJ394" s="1537"/>
      <c r="AK394" s="1537"/>
      <c r="AL394" s="1538"/>
      <c r="AM394" s="1537"/>
      <c r="AN394" s="1537"/>
      <c r="AO394" s="1537"/>
      <c r="AP394" s="1537"/>
      <c r="AQ394" s="1537"/>
      <c r="AR394" s="1537"/>
      <c r="AS394" s="1537"/>
      <c r="AT394" s="1537"/>
      <c r="AU394" s="1537"/>
      <c r="AV394" s="1537"/>
      <c r="AW394" s="1537"/>
      <c r="AX394" s="1537"/>
    </row>
    <row r="395" spans="2:51" s="243" customFormat="1" ht="24" customHeight="1">
      <c r="B395" s="1536">
        <v>7</v>
      </c>
      <c r="C395" s="1536">
        <v>1</v>
      </c>
      <c r="D395" s="1537"/>
      <c r="E395" s="1537"/>
      <c r="F395" s="1537"/>
      <c r="G395" s="1537"/>
      <c r="H395" s="1537"/>
      <c r="I395" s="1537"/>
      <c r="J395" s="1537"/>
      <c r="K395" s="1537"/>
      <c r="L395" s="1537"/>
      <c r="M395" s="1537"/>
      <c r="N395" s="1537"/>
      <c r="O395" s="1537"/>
      <c r="P395" s="1537"/>
      <c r="Q395" s="1537"/>
      <c r="R395" s="1537"/>
      <c r="S395" s="1537"/>
      <c r="T395" s="1537"/>
      <c r="U395" s="1537"/>
      <c r="V395" s="1537"/>
      <c r="W395" s="1537"/>
      <c r="X395" s="1537"/>
      <c r="Y395" s="1537"/>
      <c r="Z395" s="1537"/>
      <c r="AA395" s="1537"/>
      <c r="AB395" s="1537"/>
      <c r="AC395" s="1537"/>
      <c r="AD395" s="1537"/>
      <c r="AE395" s="1537"/>
      <c r="AF395" s="1537"/>
      <c r="AG395" s="1537"/>
      <c r="AH395" s="1537"/>
      <c r="AI395" s="1537"/>
      <c r="AJ395" s="1537"/>
      <c r="AK395" s="1537"/>
      <c r="AL395" s="1538"/>
      <c r="AM395" s="1537"/>
      <c r="AN395" s="1537"/>
      <c r="AO395" s="1537"/>
      <c r="AP395" s="1537"/>
      <c r="AQ395" s="1537"/>
      <c r="AR395" s="1537"/>
      <c r="AS395" s="1537"/>
      <c r="AT395" s="1537"/>
      <c r="AU395" s="1537"/>
      <c r="AV395" s="1537"/>
      <c r="AW395" s="1537"/>
      <c r="AX395" s="1537"/>
    </row>
    <row r="396" spans="2:51" s="243" customFormat="1" ht="24" customHeight="1">
      <c r="B396" s="1536">
        <v>8</v>
      </c>
      <c r="C396" s="1536">
        <v>1</v>
      </c>
      <c r="D396" s="1537"/>
      <c r="E396" s="1537"/>
      <c r="F396" s="1537"/>
      <c r="G396" s="1537"/>
      <c r="H396" s="1537"/>
      <c r="I396" s="1537"/>
      <c r="J396" s="1537"/>
      <c r="K396" s="1537"/>
      <c r="L396" s="1537"/>
      <c r="M396" s="1537"/>
      <c r="N396" s="1537"/>
      <c r="O396" s="1537"/>
      <c r="P396" s="1537"/>
      <c r="Q396" s="1537"/>
      <c r="R396" s="1537"/>
      <c r="S396" s="1537"/>
      <c r="T396" s="1537"/>
      <c r="U396" s="1537"/>
      <c r="V396" s="1537"/>
      <c r="W396" s="1537"/>
      <c r="X396" s="1537"/>
      <c r="Y396" s="1537"/>
      <c r="Z396" s="1537"/>
      <c r="AA396" s="1537"/>
      <c r="AB396" s="1537"/>
      <c r="AC396" s="1537"/>
      <c r="AD396" s="1537"/>
      <c r="AE396" s="1537"/>
      <c r="AF396" s="1537"/>
      <c r="AG396" s="1537"/>
      <c r="AH396" s="1537"/>
      <c r="AI396" s="1537"/>
      <c r="AJ396" s="1537"/>
      <c r="AK396" s="1537"/>
      <c r="AL396" s="1538"/>
      <c r="AM396" s="1537"/>
      <c r="AN396" s="1537"/>
      <c r="AO396" s="1537"/>
      <c r="AP396" s="1537"/>
      <c r="AQ396" s="1537"/>
      <c r="AR396" s="1537"/>
      <c r="AS396" s="1537"/>
      <c r="AT396" s="1537"/>
      <c r="AU396" s="1537"/>
      <c r="AV396" s="1537"/>
      <c r="AW396" s="1537"/>
      <c r="AX396" s="1537"/>
    </row>
    <row r="397" spans="2:51" s="243" customFormat="1" ht="24" customHeight="1">
      <c r="B397" s="1536">
        <v>9</v>
      </c>
      <c r="C397" s="1536">
        <v>1</v>
      </c>
      <c r="D397" s="1537"/>
      <c r="E397" s="1537"/>
      <c r="F397" s="1537"/>
      <c r="G397" s="1537"/>
      <c r="H397" s="1537"/>
      <c r="I397" s="1537"/>
      <c r="J397" s="1537"/>
      <c r="K397" s="1537"/>
      <c r="L397" s="1537"/>
      <c r="M397" s="1537"/>
      <c r="N397" s="1537"/>
      <c r="O397" s="1537"/>
      <c r="P397" s="1537"/>
      <c r="Q397" s="1537"/>
      <c r="R397" s="1537"/>
      <c r="S397" s="1537"/>
      <c r="T397" s="1537"/>
      <c r="U397" s="1537"/>
      <c r="V397" s="1537"/>
      <c r="W397" s="1537"/>
      <c r="X397" s="1537"/>
      <c r="Y397" s="1537"/>
      <c r="Z397" s="1537"/>
      <c r="AA397" s="1537"/>
      <c r="AB397" s="1537"/>
      <c r="AC397" s="1537"/>
      <c r="AD397" s="1537"/>
      <c r="AE397" s="1537"/>
      <c r="AF397" s="1537"/>
      <c r="AG397" s="1537"/>
      <c r="AH397" s="1537"/>
      <c r="AI397" s="1537"/>
      <c r="AJ397" s="1537"/>
      <c r="AK397" s="1537"/>
      <c r="AL397" s="1538"/>
      <c r="AM397" s="1537"/>
      <c r="AN397" s="1537"/>
      <c r="AO397" s="1537"/>
      <c r="AP397" s="1537"/>
      <c r="AQ397" s="1537"/>
      <c r="AR397" s="1537"/>
      <c r="AS397" s="1537"/>
      <c r="AT397" s="1537"/>
      <c r="AU397" s="1537"/>
      <c r="AV397" s="1537"/>
      <c r="AW397" s="1537"/>
      <c r="AX397" s="1537"/>
    </row>
    <row r="398" spans="2:51" s="243" customFormat="1" ht="24" customHeight="1">
      <c r="B398" s="1536">
        <v>10</v>
      </c>
      <c r="C398" s="1536">
        <v>1</v>
      </c>
      <c r="D398" s="1537"/>
      <c r="E398" s="1537"/>
      <c r="F398" s="1537"/>
      <c r="G398" s="1537"/>
      <c r="H398" s="1537"/>
      <c r="I398" s="1537"/>
      <c r="J398" s="1537"/>
      <c r="K398" s="1537"/>
      <c r="L398" s="1537"/>
      <c r="M398" s="1537"/>
      <c r="N398" s="1537"/>
      <c r="O398" s="1537"/>
      <c r="P398" s="1537"/>
      <c r="Q398" s="1537"/>
      <c r="R398" s="1537"/>
      <c r="S398" s="1537"/>
      <c r="T398" s="1537"/>
      <c r="U398" s="1537"/>
      <c r="V398" s="1537"/>
      <c r="W398" s="1537"/>
      <c r="X398" s="1537"/>
      <c r="Y398" s="1537"/>
      <c r="Z398" s="1537"/>
      <c r="AA398" s="1537"/>
      <c r="AB398" s="1537"/>
      <c r="AC398" s="1537"/>
      <c r="AD398" s="1537"/>
      <c r="AE398" s="1537"/>
      <c r="AF398" s="1537"/>
      <c r="AG398" s="1537"/>
      <c r="AH398" s="1537"/>
      <c r="AI398" s="1537"/>
      <c r="AJ398" s="1537"/>
      <c r="AK398" s="1537"/>
      <c r="AL398" s="1538"/>
      <c r="AM398" s="1537"/>
      <c r="AN398" s="1537"/>
      <c r="AO398" s="1537"/>
      <c r="AP398" s="1537"/>
      <c r="AQ398" s="1537"/>
      <c r="AR398" s="1537"/>
      <c r="AS398" s="1537"/>
      <c r="AT398" s="1537"/>
      <c r="AU398" s="1537"/>
      <c r="AV398" s="1537"/>
      <c r="AW398" s="1537"/>
      <c r="AX398" s="1537"/>
    </row>
    <row r="400" spans="2:51" s="243" customFormat="1" ht="21.75" customHeight="1" thickBot="1">
      <c r="AK400" s="1785"/>
      <c r="AL400" s="1785"/>
      <c r="AM400" s="1785"/>
      <c r="AN400" s="1785"/>
      <c r="AO400" s="1785"/>
      <c r="AP400" s="1785"/>
      <c r="AQ400" s="1785"/>
      <c r="AR400" s="1786" t="s">
        <v>939</v>
      </c>
      <c r="AS400" s="1786"/>
      <c r="AT400" s="1786"/>
      <c r="AU400" s="1786"/>
      <c r="AV400" s="1786"/>
      <c r="AW400" s="1786"/>
      <c r="AX400" s="1786"/>
      <c r="AY400" s="1786"/>
    </row>
    <row r="401" spans="2:51" s="243" customFormat="1" ht="21" customHeight="1">
      <c r="B401" s="1787" t="s">
        <v>2</v>
      </c>
      <c r="C401" s="1788"/>
      <c r="D401" s="1788"/>
      <c r="E401" s="1788"/>
      <c r="F401" s="1788"/>
      <c r="G401" s="1788"/>
      <c r="H401" s="1789" t="s">
        <v>938</v>
      </c>
      <c r="I401" s="1790"/>
      <c r="J401" s="1790"/>
      <c r="K401" s="1790"/>
      <c r="L401" s="1790"/>
      <c r="M401" s="1790"/>
      <c r="N401" s="1790"/>
      <c r="O401" s="1790"/>
      <c r="P401" s="1790"/>
      <c r="Q401" s="1790"/>
      <c r="R401" s="1790"/>
      <c r="S401" s="1790"/>
      <c r="T401" s="1790"/>
      <c r="U401" s="1790"/>
      <c r="V401" s="1790"/>
      <c r="W401" s="1790"/>
      <c r="X401" s="1790"/>
      <c r="Y401" s="1790"/>
      <c r="Z401" s="1791" t="s">
        <v>1734</v>
      </c>
      <c r="AA401" s="1792"/>
      <c r="AB401" s="1792"/>
      <c r="AC401" s="1792"/>
      <c r="AD401" s="1792"/>
      <c r="AE401" s="1793"/>
      <c r="AF401" s="1792" t="s">
        <v>336</v>
      </c>
      <c r="AG401" s="1792"/>
      <c r="AH401" s="1792"/>
      <c r="AI401" s="1792"/>
      <c r="AJ401" s="1792"/>
      <c r="AK401" s="1792"/>
      <c r="AL401" s="1792"/>
      <c r="AM401" s="1792"/>
      <c r="AN401" s="1792"/>
      <c r="AO401" s="1792"/>
      <c r="AP401" s="1792"/>
      <c r="AQ401" s="1793"/>
      <c r="AR401" s="825" t="s">
        <v>6</v>
      </c>
      <c r="AS401" s="1792"/>
      <c r="AT401" s="1792"/>
      <c r="AU401" s="1792"/>
      <c r="AV401" s="1792"/>
      <c r="AW401" s="1792"/>
      <c r="AX401" s="1792"/>
      <c r="AY401" s="1794"/>
    </row>
    <row r="402" spans="2:51" s="243" customFormat="1" ht="28.15" customHeight="1">
      <c r="B402" s="1771" t="s">
        <v>7</v>
      </c>
      <c r="C402" s="1772"/>
      <c r="D402" s="1772"/>
      <c r="E402" s="1772"/>
      <c r="F402" s="1772"/>
      <c r="G402" s="1773"/>
      <c r="H402" s="813" t="s">
        <v>937</v>
      </c>
      <c r="I402" s="814"/>
      <c r="J402" s="814"/>
      <c r="K402" s="814"/>
      <c r="L402" s="814"/>
      <c r="M402" s="814"/>
      <c r="N402" s="814"/>
      <c r="O402" s="814"/>
      <c r="P402" s="814"/>
      <c r="Q402" s="814"/>
      <c r="R402" s="814"/>
      <c r="S402" s="814"/>
      <c r="T402" s="814"/>
      <c r="U402" s="814"/>
      <c r="V402" s="814"/>
      <c r="W402" s="1774"/>
      <c r="X402" s="1774"/>
      <c r="Y402" s="1774"/>
      <c r="Z402" s="1775" t="s">
        <v>8</v>
      </c>
      <c r="AA402" s="1776"/>
      <c r="AB402" s="1776"/>
      <c r="AC402" s="1776"/>
      <c r="AD402" s="1776"/>
      <c r="AE402" s="1777"/>
      <c r="AF402" s="1776" t="s">
        <v>936</v>
      </c>
      <c r="AG402" s="1776"/>
      <c r="AH402" s="1776"/>
      <c r="AI402" s="1776"/>
      <c r="AJ402" s="1776"/>
      <c r="AK402" s="1776"/>
      <c r="AL402" s="1776"/>
      <c r="AM402" s="1776"/>
      <c r="AN402" s="1776"/>
      <c r="AO402" s="1776"/>
      <c r="AP402" s="1776"/>
      <c r="AQ402" s="1777"/>
      <c r="AR402" s="818" t="s">
        <v>1706</v>
      </c>
      <c r="AS402" s="819"/>
      <c r="AT402" s="819"/>
      <c r="AU402" s="819"/>
      <c r="AV402" s="819"/>
      <c r="AW402" s="819"/>
      <c r="AX402" s="819"/>
      <c r="AY402" s="820"/>
    </row>
    <row r="403" spans="2:51" s="243" customFormat="1" ht="30.75" customHeight="1">
      <c r="B403" s="1778" t="s">
        <v>11</v>
      </c>
      <c r="C403" s="1779"/>
      <c r="D403" s="1779"/>
      <c r="E403" s="1779"/>
      <c r="F403" s="1779"/>
      <c r="G403" s="1779"/>
      <c r="H403" s="800" t="s">
        <v>12</v>
      </c>
      <c r="I403" s="1758"/>
      <c r="J403" s="1758"/>
      <c r="K403" s="1758"/>
      <c r="L403" s="1758"/>
      <c r="M403" s="1758"/>
      <c r="N403" s="1758"/>
      <c r="O403" s="1758"/>
      <c r="P403" s="1758"/>
      <c r="Q403" s="1758"/>
      <c r="R403" s="1758"/>
      <c r="S403" s="1758"/>
      <c r="T403" s="1758"/>
      <c r="U403" s="1758"/>
      <c r="V403" s="1758"/>
      <c r="W403" s="1758"/>
      <c r="X403" s="1758"/>
      <c r="Y403" s="1758"/>
      <c r="Z403" s="1780" t="s">
        <v>13</v>
      </c>
      <c r="AA403" s="1779"/>
      <c r="AB403" s="1779"/>
      <c r="AC403" s="1779"/>
      <c r="AD403" s="1779"/>
      <c r="AE403" s="1781"/>
      <c r="AF403" s="828" t="s">
        <v>332</v>
      </c>
      <c r="AG403" s="828"/>
      <c r="AH403" s="828"/>
      <c r="AI403" s="828"/>
      <c r="AJ403" s="828"/>
      <c r="AK403" s="828"/>
      <c r="AL403" s="828"/>
      <c r="AM403" s="828"/>
      <c r="AN403" s="828"/>
      <c r="AO403" s="828"/>
      <c r="AP403" s="828"/>
      <c r="AQ403" s="828"/>
      <c r="AR403" s="1758"/>
      <c r="AS403" s="1758"/>
      <c r="AT403" s="1758"/>
      <c r="AU403" s="1758"/>
      <c r="AV403" s="1758"/>
      <c r="AW403" s="1758"/>
      <c r="AX403" s="1758"/>
      <c r="AY403" s="1782"/>
    </row>
    <row r="404" spans="2:51" s="243" customFormat="1" ht="18" customHeight="1">
      <c r="B404" s="1751" t="s">
        <v>15</v>
      </c>
      <c r="C404" s="1752"/>
      <c r="D404" s="1752"/>
      <c r="E404" s="1752"/>
      <c r="F404" s="1752"/>
      <c r="G404" s="1752"/>
      <c r="H404" s="802" t="s">
        <v>935</v>
      </c>
      <c r="I404" s="803"/>
      <c r="J404" s="803"/>
      <c r="K404" s="803"/>
      <c r="L404" s="803"/>
      <c r="M404" s="803"/>
      <c r="N404" s="803"/>
      <c r="O404" s="803"/>
      <c r="P404" s="803"/>
      <c r="Q404" s="803"/>
      <c r="R404" s="803"/>
      <c r="S404" s="803"/>
      <c r="T404" s="803"/>
      <c r="U404" s="803"/>
      <c r="V404" s="803"/>
      <c r="W404" s="1755"/>
      <c r="X404" s="1755"/>
      <c r="Y404" s="1755"/>
      <c r="Z404" s="1757" t="s">
        <v>1747</v>
      </c>
      <c r="AA404" s="1758"/>
      <c r="AB404" s="1758"/>
      <c r="AC404" s="1758"/>
      <c r="AD404" s="1758"/>
      <c r="AE404" s="1759"/>
      <c r="AF404" s="1385"/>
      <c r="AG404" s="1761"/>
      <c r="AH404" s="1761"/>
      <c r="AI404" s="1761"/>
      <c r="AJ404" s="1761"/>
      <c r="AK404" s="1761"/>
      <c r="AL404" s="1761"/>
      <c r="AM404" s="1761"/>
      <c r="AN404" s="1761"/>
      <c r="AO404" s="1761"/>
      <c r="AP404" s="1761"/>
      <c r="AQ404" s="1761"/>
      <c r="AR404" s="1761"/>
      <c r="AS404" s="1761"/>
      <c r="AT404" s="1761"/>
      <c r="AU404" s="1761"/>
      <c r="AV404" s="1761"/>
      <c r="AW404" s="1761"/>
      <c r="AX404" s="1761"/>
      <c r="AY404" s="1762"/>
    </row>
    <row r="405" spans="2:51" s="243" customFormat="1" ht="24" customHeight="1">
      <c r="B405" s="1753"/>
      <c r="C405" s="1754"/>
      <c r="D405" s="1754"/>
      <c r="E405" s="1754"/>
      <c r="F405" s="1754"/>
      <c r="G405" s="1754"/>
      <c r="H405" s="805"/>
      <c r="I405" s="806"/>
      <c r="J405" s="806"/>
      <c r="K405" s="806"/>
      <c r="L405" s="806"/>
      <c r="M405" s="806"/>
      <c r="N405" s="806"/>
      <c r="O405" s="806"/>
      <c r="P405" s="806"/>
      <c r="Q405" s="806"/>
      <c r="R405" s="806"/>
      <c r="S405" s="806"/>
      <c r="T405" s="806"/>
      <c r="U405" s="806"/>
      <c r="V405" s="806"/>
      <c r="W405" s="1756"/>
      <c r="X405" s="1756"/>
      <c r="Y405" s="1756"/>
      <c r="Z405" s="1760"/>
      <c r="AA405" s="1758"/>
      <c r="AB405" s="1758"/>
      <c r="AC405" s="1758"/>
      <c r="AD405" s="1758"/>
      <c r="AE405" s="1759"/>
      <c r="AF405" s="1763"/>
      <c r="AG405" s="1763"/>
      <c r="AH405" s="1763"/>
      <c r="AI405" s="1763"/>
      <c r="AJ405" s="1763"/>
      <c r="AK405" s="1763"/>
      <c r="AL405" s="1763"/>
      <c r="AM405" s="1763"/>
      <c r="AN405" s="1763"/>
      <c r="AO405" s="1763"/>
      <c r="AP405" s="1763"/>
      <c r="AQ405" s="1763"/>
      <c r="AR405" s="1763"/>
      <c r="AS405" s="1763"/>
      <c r="AT405" s="1763"/>
      <c r="AU405" s="1763"/>
      <c r="AV405" s="1763"/>
      <c r="AW405" s="1763"/>
      <c r="AX405" s="1763"/>
      <c r="AY405" s="1764"/>
    </row>
    <row r="406" spans="2:51" s="243" customFormat="1" ht="29.25" customHeight="1">
      <c r="B406" s="1765" t="s">
        <v>22</v>
      </c>
      <c r="C406" s="1766"/>
      <c r="D406" s="1766"/>
      <c r="E406" s="1766"/>
      <c r="F406" s="1766"/>
      <c r="G406" s="1767"/>
      <c r="H406" s="1768" t="s">
        <v>1716</v>
      </c>
      <c r="I406" s="1769"/>
      <c r="J406" s="1769"/>
      <c r="K406" s="1769"/>
      <c r="L406" s="1769"/>
      <c r="M406" s="1769"/>
      <c r="N406" s="1769"/>
      <c r="O406" s="1769"/>
      <c r="P406" s="1769"/>
      <c r="Q406" s="1769"/>
      <c r="R406" s="1769"/>
      <c r="S406" s="1769"/>
      <c r="T406" s="1769"/>
      <c r="U406" s="1769"/>
      <c r="V406" s="1769"/>
      <c r="W406" s="1769"/>
      <c r="X406" s="1769"/>
      <c r="Y406" s="1769"/>
      <c r="Z406" s="1769"/>
      <c r="AA406" s="1769"/>
      <c r="AB406" s="1769"/>
      <c r="AC406" s="1769"/>
      <c r="AD406" s="1769"/>
      <c r="AE406" s="1769"/>
      <c r="AF406" s="1769"/>
      <c r="AG406" s="1769"/>
      <c r="AH406" s="1769"/>
      <c r="AI406" s="1769"/>
      <c r="AJ406" s="1769"/>
      <c r="AK406" s="1769"/>
      <c r="AL406" s="1769"/>
      <c r="AM406" s="1769"/>
      <c r="AN406" s="1769"/>
      <c r="AO406" s="1769"/>
      <c r="AP406" s="1769"/>
      <c r="AQ406" s="1769"/>
      <c r="AR406" s="1769"/>
      <c r="AS406" s="1769"/>
      <c r="AT406" s="1769"/>
      <c r="AU406" s="1769"/>
      <c r="AV406" s="1769"/>
      <c r="AW406" s="1769"/>
      <c r="AX406" s="1769"/>
      <c r="AY406" s="1770"/>
    </row>
    <row r="407" spans="2:51" s="243" customFormat="1" ht="21" customHeight="1">
      <c r="B407" s="1739" t="s">
        <v>524</v>
      </c>
      <c r="C407" s="1740"/>
      <c r="D407" s="1740"/>
      <c r="E407" s="1740"/>
      <c r="F407" s="1740"/>
      <c r="G407" s="1741"/>
      <c r="H407" s="1745"/>
      <c r="I407" s="1746"/>
      <c r="J407" s="1746"/>
      <c r="K407" s="1746"/>
      <c r="L407" s="1746"/>
      <c r="M407" s="1746"/>
      <c r="N407" s="1746"/>
      <c r="O407" s="1746"/>
      <c r="P407" s="1746"/>
      <c r="Q407" s="1710" t="s">
        <v>523</v>
      </c>
      <c r="R407" s="1711"/>
      <c r="S407" s="1711"/>
      <c r="T407" s="1711"/>
      <c r="U407" s="1711"/>
      <c r="V407" s="1711"/>
      <c r="W407" s="1747"/>
      <c r="X407" s="1710" t="s">
        <v>522</v>
      </c>
      <c r="Y407" s="1711"/>
      <c r="Z407" s="1711"/>
      <c r="AA407" s="1711"/>
      <c r="AB407" s="1711"/>
      <c r="AC407" s="1711"/>
      <c r="AD407" s="1747"/>
      <c r="AE407" s="1710" t="s">
        <v>521</v>
      </c>
      <c r="AF407" s="1711"/>
      <c r="AG407" s="1711"/>
      <c r="AH407" s="1711"/>
      <c r="AI407" s="1711"/>
      <c r="AJ407" s="1711"/>
      <c r="AK407" s="1747"/>
      <c r="AL407" s="1710" t="s">
        <v>520</v>
      </c>
      <c r="AM407" s="1711"/>
      <c r="AN407" s="1711"/>
      <c r="AO407" s="1711"/>
      <c r="AP407" s="1711"/>
      <c r="AQ407" s="1711"/>
      <c r="AR407" s="1747"/>
      <c r="AS407" s="1710" t="s">
        <v>517</v>
      </c>
      <c r="AT407" s="1711"/>
      <c r="AU407" s="1711"/>
      <c r="AV407" s="1711"/>
      <c r="AW407" s="1711"/>
      <c r="AX407" s="1711"/>
      <c r="AY407" s="1712"/>
    </row>
    <row r="408" spans="2:51" s="243" customFormat="1" ht="21" customHeight="1">
      <c r="B408" s="1624"/>
      <c r="C408" s="1625"/>
      <c r="D408" s="1625"/>
      <c r="E408" s="1625"/>
      <c r="F408" s="1625"/>
      <c r="G408" s="1626"/>
      <c r="H408" s="1713" t="s">
        <v>30</v>
      </c>
      <c r="I408" s="1714"/>
      <c r="J408" s="1719" t="s">
        <v>31</v>
      </c>
      <c r="K408" s="1720"/>
      <c r="L408" s="1720"/>
      <c r="M408" s="1720"/>
      <c r="N408" s="1720"/>
      <c r="O408" s="1720"/>
      <c r="P408" s="1721"/>
      <c r="Q408" s="1722" t="s">
        <v>1721</v>
      </c>
      <c r="R408" s="1722"/>
      <c r="S408" s="1722"/>
      <c r="T408" s="1722"/>
      <c r="U408" s="1722"/>
      <c r="V408" s="1722"/>
      <c r="W408" s="1722"/>
      <c r="X408" s="1723" t="s">
        <v>1721</v>
      </c>
      <c r="Y408" s="1724"/>
      <c r="Z408" s="1724"/>
      <c r="AA408" s="1724"/>
      <c r="AB408" s="1724"/>
      <c r="AC408" s="1724"/>
      <c r="AD408" s="1724"/>
      <c r="AE408" s="1723">
        <v>3</v>
      </c>
      <c r="AF408" s="1724"/>
      <c r="AG408" s="1724"/>
      <c r="AH408" s="1724"/>
      <c r="AI408" s="1724"/>
      <c r="AJ408" s="1724"/>
      <c r="AK408" s="1724"/>
      <c r="AL408" s="1723">
        <v>4</v>
      </c>
      <c r="AM408" s="1724"/>
      <c r="AN408" s="1724"/>
      <c r="AO408" s="1724"/>
      <c r="AP408" s="1724"/>
      <c r="AQ408" s="1724"/>
      <c r="AR408" s="1724"/>
      <c r="AS408" s="1724">
        <v>3</v>
      </c>
      <c r="AT408" s="1724"/>
      <c r="AU408" s="1724"/>
      <c r="AV408" s="1724"/>
      <c r="AW408" s="1724"/>
      <c r="AX408" s="1724"/>
      <c r="AY408" s="1725"/>
    </row>
    <row r="409" spans="2:51" s="243" customFormat="1" ht="21" customHeight="1">
      <c r="B409" s="1624"/>
      <c r="C409" s="1625"/>
      <c r="D409" s="1625"/>
      <c r="E409" s="1625"/>
      <c r="F409" s="1625"/>
      <c r="G409" s="1626"/>
      <c r="H409" s="1715"/>
      <c r="I409" s="1716"/>
      <c r="J409" s="1726" t="s">
        <v>32</v>
      </c>
      <c r="K409" s="1727"/>
      <c r="L409" s="1727"/>
      <c r="M409" s="1727"/>
      <c r="N409" s="1727"/>
      <c r="O409" s="1727"/>
      <c r="P409" s="1728"/>
      <c r="Q409" s="1729" t="s">
        <v>1721</v>
      </c>
      <c r="R409" s="1729"/>
      <c r="S409" s="1729"/>
      <c r="T409" s="1729"/>
      <c r="U409" s="1729"/>
      <c r="V409" s="1729"/>
      <c r="W409" s="1729"/>
      <c r="X409" s="1729" t="s">
        <v>1721</v>
      </c>
      <c r="Y409" s="1729"/>
      <c r="Z409" s="1729"/>
      <c r="AA409" s="1729"/>
      <c r="AB409" s="1729"/>
      <c r="AC409" s="1729"/>
      <c r="AD409" s="1729"/>
      <c r="AE409" s="1729" t="s">
        <v>1721</v>
      </c>
      <c r="AF409" s="1729"/>
      <c r="AG409" s="1729"/>
      <c r="AH409" s="1729"/>
      <c r="AI409" s="1729"/>
      <c r="AJ409" s="1729"/>
      <c r="AK409" s="1729"/>
      <c r="AL409" s="1729" t="s">
        <v>1721</v>
      </c>
      <c r="AM409" s="1729"/>
      <c r="AN409" s="1729"/>
      <c r="AO409" s="1729"/>
      <c r="AP409" s="1729"/>
      <c r="AQ409" s="1729"/>
      <c r="AR409" s="1729"/>
      <c r="AS409" s="1783"/>
      <c r="AT409" s="1783"/>
      <c r="AU409" s="1783"/>
      <c r="AV409" s="1783"/>
      <c r="AW409" s="1783"/>
      <c r="AX409" s="1783"/>
      <c r="AY409" s="1784"/>
    </row>
    <row r="410" spans="2:51" s="243" customFormat="1" ht="24.75" customHeight="1">
      <c r="B410" s="1624"/>
      <c r="C410" s="1625"/>
      <c r="D410" s="1625"/>
      <c r="E410" s="1625"/>
      <c r="F410" s="1625"/>
      <c r="G410" s="1626"/>
      <c r="H410" s="1715"/>
      <c r="I410" s="1716"/>
      <c r="J410" s="1726" t="s">
        <v>34</v>
      </c>
      <c r="K410" s="1727"/>
      <c r="L410" s="1727"/>
      <c r="M410" s="1727"/>
      <c r="N410" s="1727"/>
      <c r="O410" s="1727"/>
      <c r="P410" s="1728"/>
      <c r="Q410" s="1729" t="s">
        <v>1721</v>
      </c>
      <c r="R410" s="1729"/>
      <c r="S410" s="1729"/>
      <c r="T410" s="1729"/>
      <c r="U410" s="1729"/>
      <c r="V410" s="1729"/>
      <c r="W410" s="1729"/>
      <c r="X410" s="1729" t="s">
        <v>1721</v>
      </c>
      <c r="Y410" s="1729"/>
      <c r="Z410" s="1729"/>
      <c r="AA410" s="1729"/>
      <c r="AB410" s="1729"/>
      <c r="AC410" s="1729"/>
      <c r="AD410" s="1729"/>
      <c r="AE410" s="1729" t="s">
        <v>1721</v>
      </c>
      <c r="AF410" s="1729"/>
      <c r="AG410" s="1729"/>
      <c r="AH410" s="1729"/>
      <c r="AI410" s="1729"/>
      <c r="AJ410" s="1729"/>
      <c r="AK410" s="1729"/>
      <c r="AL410" s="1729" t="s">
        <v>1721</v>
      </c>
      <c r="AM410" s="1729"/>
      <c r="AN410" s="1729"/>
      <c r="AO410" s="1729"/>
      <c r="AP410" s="1729"/>
      <c r="AQ410" s="1729"/>
      <c r="AR410" s="1729"/>
      <c r="AS410" s="1783"/>
      <c r="AT410" s="1783"/>
      <c r="AU410" s="1783"/>
      <c r="AV410" s="1783"/>
      <c r="AW410" s="1783"/>
      <c r="AX410" s="1783"/>
      <c r="AY410" s="1784"/>
    </row>
    <row r="411" spans="2:51" s="243" customFormat="1" ht="24.75" customHeight="1">
      <c r="B411" s="1624"/>
      <c r="C411" s="1625"/>
      <c r="D411" s="1625"/>
      <c r="E411" s="1625"/>
      <c r="F411" s="1625"/>
      <c r="G411" s="1626"/>
      <c r="H411" s="1717"/>
      <c r="I411" s="1718"/>
      <c r="J411" s="1748" t="s">
        <v>35</v>
      </c>
      <c r="K411" s="1749"/>
      <c r="L411" s="1749"/>
      <c r="M411" s="1749"/>
      <c r="N411" s="1749"/>
      <c r="O411" s="1749"/>
      <c r="P411" s="1750"/>
      <c r="Q411" s="1722" t="s">
        <v>1721</v>
      </c>
      <c r="R411" s="1722"/>
      <c r="S411" s="1722"/>
      <c r="T411" s="1722"/>
      <c r="U411" s="1722"/>
      <c r="V411" s="1722"/>
      <c r="W411" s="1722"/>
      <c r="X411" s="1723" t="s">
        <v>1721</v>
      </c>
      <c r="Y411" s="1724"/>
      <c r="Z411" s="1724"/>
      <c r="AA411" s="1724"/>
      <c r="AB411" s="1724"/>
      <c r="AC411" s="1724"/>
      <c r="AD411" s="1724"/>
      <c r="AE411" s="1723">
        <v>3</v>
      </c>
      <c r="AF411" s="1724"/>
      <c r="AG411" s="1724"/>
      <c r="AH411" s="1724"/>
      <c r="AI411" s="1724"/>
      <c r="AJ411" s="1724"/>
      <c r="AK411" s="1724"/>
      <c r="AL411" s="1723">
        <v>4</v>
      </c>
      <c r="AM411" s="1724"/>
      <c r="AN411" s="1724"/>
      <c r="AO411" s="1724"/>
      <c r="AP411" s="1724"/>
      <c r="AQ411" s="1724"/>
      <c r="AR411" s="1724"/>
      <c r="AS411" s="1736">
        <v>3</v>
      </c>
      <c r="AT411" s="1736"/>
      <c r="AU411" s="1736"/>
      <c r="AV411" s="1736"/>
      <c r="AW411" s="1736"/>
      <c r="AX411" s="1736"/>
      <c r="AY411" s="1737"/>
    </row>
    <row r="412" spans="2:51" s="243" customFormat="1" ht="24.75" customHeight="1">
      <c r="B412" s="1624"/>
      <c r="C412" s="1625"/>
      <c r="D412" s="1625"/>
      <c r="E412" s="1625"/>
      <c r="F412" s="1625"/>
      <c r="G412" s="1626"/>
      <c r="H412" s="1732" t="s">
        <v>36</v>
      </c>
      <c r="I412" s="1733"/>
      <c r="J412" s="1733"/>
      <c r="K412" s="1733"/>
      <c r="L412" s="1733"/>
      <c r="M412" s="1733"/>
      <c r="N412" s="1733"/>
      <c r="O412" s="1733"/>
      <c r="P412" s="1733"/>
      <c r="Q412" s="1735" t="s">
        <v>1721</v>
      </c>
      <c r="R412" s="1735"/>
      <c r="S412" s="1735"/>
      <c r="T412" s="1735"/>
      <c r="U412" s="1735"/>
      <c r="V412" s="1735"/>
      <c r="W412" s="1735"/>
      <c r="X412" s="1735" t="s">
        <v>1721</v>
      </c>
      <c r="Y412" s="1735"/>
      <c r="Z412" s="1735"/>
      <c r="AA412" s="1735"/>
      <c r="AB412" s="1735"/>
      <c r="AC412" s="1735"/>
      <c r="AD412" s="1735"/>
      <c r="AE412" s="1738">
        <v>2</v>
      </c>
      <c r="AF412" s="1738"/>
      <c r="AG412" s="1738"/>
      <c r="AH412" s="1738"/>
      <c r="AI412" s="1738"/>
      <c r="AJ412" s="1738"/>
      <c r="AK412" s="1738"/>
      <c r="AL412" s="1730"/>
      <c r="AM412" s="1730"/>
      <c r="AN412" s="1730"/>
      <c r="AO412" s="1730"/>
      <c r="AP412" s="1730"/>
      <c r="AQ412" s="1730"/>
      <c r="AR412" s="1730"/>
      <c r="AS412" s="1730"/>
      <c r="AT412" s="1730"/>
      <c r="AU412" s="1730"/>
      <c r="AV412" s="1730"/>
      <c r="AW412" s="1730"/>
      <c r="AX412" s="1730"/>
      <c r="AY412" s="1731"/>
    </row>
    <row r="413" spans="2:51" s="243" customFormat="1" ht="24.75" customHeight="1">
      <c r="B413" s="1742"/>
      <c r="C413" s="1743"/>
      <c r="D413" s="1743"/>
      <c r="E413" s="1743"/>
      <c r="F413" s="1743"/>
      <c r="G413" s="1744"/>
      <c r="H413" s="1732" t="s">
        <v>37</v>
      </c>
      <c r="I413" s="1733"/>
      <c r="J413" s="1733"/>
      <c r="K413" s="1733"/>
      <c r="L413" s="1733"/>
      <c r="M413" s="1733"/>
      <c r="N413" s="1733"/>
      <c r="O413" s="1733"/>
      <c r="P413" s="1733"/>
      <c r="Q413" s="1734" t="s">
        <v>1721</v>
      </c>
      <c r="R413" s="1735"/>
      <c r="S413" s="1735"/>
      <c r="T413" s="1735"/>
      <c r="U413" s="1735"/>
      <c r="V413" s="1735"/>
      <c r="W413" s="1735"/>
      <c r="X413" s="1734" t="s">
        <v>1721</v>
      </c>
      <c r="Y413" s="1735"/>
      <c r="Z413" s="1735"/>
      <c r="AA413" s="1735"/>
      <c r="AB413" s="1735"/>
      <c r="AC413" s="1735"/>
      <c r="AD413" s="1735"/>
      <c r="AE413" s="1734">
        <v>0.64</v>
      </c>
      <c r="AF413" s="1735"/>
      <c r="AG413" s="1735"/>
      <c r="AH413" s="1735"/>
      <c r="AI413" s="1735"/>
      <c r="AJ413" s="1735"/>
      <c r="AK413" s="1735"/>
      <c r="AL413" s="1730"/>
      <c r="AM413" s="1730"/>
      <c r="AN413" s="1730"/>
      <c r="AO413" s="1730"/>
      <c r="AP413" s="1730"/>
      <c r="AQ413" s="1730"/>
      <c r="AR413" s="1730"/>
      <c r="AS413" s="1730"/>
      <c r="AT413" s="1730"/>
      <c r="AU413" s="1730"/>
      <c r="AV413" s="1730"/>
      <c r="AW413" s="1730"/>
      <c r="AX413" s="1730"/>
      <c r="AY413" s="1731"/>
    </row>
    <row r="414" spans="2:51" s="243" customFormat="1" ht="23.1" customHeight="1">
      <c r="B414" s="1655" t="s">
        <v>518</v>
      </c>
      <c r="C414" s="1656"/>
      <c r="D414" s="1697" t="s">
        <v>60</v>
      </c>
      <c r="E414" s="1698"/>
      <c r="F414" s="1698"/>
      <c r="G414" s="1698"/>
      <c r="H414" s="1698"/>
      <c r="I414" s="1698"/>
      <c r="J414" s="1698"/>
      <c r="K414" s="1698"/>
      <c r="L414" s="1699"/>
      <c r="M414" s="1700" t="s">
        <v>61</v>
      </c>
      <c r="N414" s="1700"/>
      <c r="O414" s="1700"/>
      <c r="P414" s="1700"/>
      <c r="Q414" s="1700"/>
      <c r="R414" s="1700"/>
      <c r="S414" s="1701" t="s">
        <v>517</v>
      </c>
      <c r="T414" s="1701"/>
      <c r="U414" s="1701"/>
      <c r="V414" s="1701"/>
      <c r="W414" s="1701"/>
      <c r="X414" s="1701"/>
      <c r="Y414" s="1702"/>
      <c r="Z414" s="1698"/>
      <c r="AA414" s="1698"/>
      <c r="AB414" s="1698"/>
      <c r="AC414" s="1698"/>
      <c r="AD414" s="1698"/>
      <c r="AE414" s="1698"/>
      <c r="AF414" s="1698"/>
      <c r="AG414" s="1698"/>
      <c r="AH414" s="1698"/>
      <c r="AI414" s="1698"/>
      <c r="AJ414" s="1698"/>
      <c r="AK414" s="1698"/>
      <c r="AL414" s="1698"/>
      <c r="AM414" s="1698"/>
      <c r="AN414" s="1698"/>
      <c r="AO414" s="1698"/>
      <c r="AP414" s="1698"/>
      <c r="AQ414" s="1698"/>
      <c r="AR414" s="1698"/>
      <c r="AS414" s="1698"/>
      <c r="AT414" s="1698"/>
      <c r="AU414" s="1698"/>
      <c r="AV414" s="1698"/>
      <c r="AW414" s="1698"/>
      <c r="AX414" s="1698"/>
      <c r="AY414" s="1703"/>
    </row>
    <row r="415" spans="2:51" s="243" customFormat="1" ht="23.1" customHeight="1">
      <c r="B415" s="1657"/>
      <c r="C415" s="1658"/>
      <c r="D415" s="1694" t="s">
        <v>148</v>
      </c>
      <c r="E415" s="1695"/>
      <c r="F415" s="1695"/>
      <c r="G415" s="1695"/>
      <c r="H415" s="1695"/>
      <c r="I415" s="1695"/>
      <c r="J415" s="1695"/>
      <c r="K415" s="1695"/>
      <c r="L415" s="1696"/>
      <c r="M415" s="1681">
        <v>3.2</v>
      </c>
      <c r="N415" s="1704"/>
      <c r="O415" s="1704"/>
      <c r="P415" s="1704"/>
      <c r="Q415" s="1704"/>
      <c r="R415" s="1705"/>
      <c r="S415" s="1706">
        <v>3</v>
      </c>
      <c r="T415" s="1706"/>
      <c r="U415" s="1706"/>
      <c r="V415" s="1706"/>
      <c r="W415" s="1706"/>
      <c r="X415" s="1706"/>
      <c r="Y415" s="1707"/>
      <c r="Z415" s="1708"/>
      <c r="AA415" s="1708"/>
      <c r="AB415" s="1708"/>
      <c r="AC415" s="1708"/>
      <c r="AD415" s="1708"/>
      <c r="AE415" s="1708"/>
      <c r="AF415" s="1708"/>
      <c r="AG415" s="1708"/>
      <c r="AH415" s="1708"/>
      <c r="AI415" s="1708"/>
      <c r="AJ415" s="1708"/>
      <c r="AK415" s="1708"/>
      <c r="AL415" s="1708"/>
      <c r="AM415" s="1708"/>
      <c r="AN415" s="1708"/>
      <c r="AO415" s="1708"/>
      <c r="AP415" s="1708"/>
      <c r="AQ415" s="1708"/>
      <c r="AR415" s="1708"/>
      <c r="AS415" s="1708"/>
      <c r="AT415" s="1708"/>
      <c r="AU415" s="1708"/>
      <c r="AV415" s="1708"/>
      <c r="AW415" s="1708"/>
      <c r="AX415" s="1708"/>
      <c r="AY415" s="1709"/>
    </row>
    <row r="416" spans="2:51" s="243" customFormat="1" ht="23.1" customHeight="1">
      <c r="B416" s="1657"/>
      <c r="C416" s="1658"/>
      <c r="D416" s="1694" t="s">
        <v>934</v>
      </c>
      <c r="E416" s="1695"/>
      <c r="F416" s="1695"/>
      <c r="G416" s="1695"/>
      <c r="H416" s="1695"/>
      <c r="I416" s="1695"/>
      <c r="J416" s="1695"/>
      <c r="K416" s="1695"/>
      <c r="L416" s="1696"/>
      <c r="M416" s="1685">
        <v>0.3</v>
      </c>
      <c r="N416" s="1686"/>
      <c r="O416" s="1686"/>
      <c r="P416" s="1686"/>
      <c r="Q416" s="1686"/>
      <c r="R416" s="1687"/>
      <c r="S416" s="1668">
        <v>0</v>
      </c>
      <c r="T416" s="1668"/>
      <c r="U416" s="1668"/>
      <c r="V416" s="1668"/>
      <c r="W416" s="1668"/>
      <c r="X416" s="1664"/>
      <c r="Y416" s="1688"/>
      <c r="Z416" s="1689"/>
      <c r="AA416" s="1689"/>
      <c r="AB416" s="1689"/>
      <c r="AC416" s="1689"/>
      <c r="AD416" s="1689"/>
      <c r="AE416" s="1689"/>
      <c r="AF416" s="1689"/>
      <c r="AG416" s="1689"/>
      <c r="AH416" s="1689"/>
      <c r="AI416" s="1689"/>
      <c r="AJ416" s="1689"/>
      <c r="AK416" s="1689"/>
      <c r="AL416" s="1689"/>
      <c r="AM416" s="1689"/>
      <c r="AN416" s="1689"/>
      <c r="AO416" s="1689"/>
      <c r="AP416" s="1689"/>
      <c r="AQ416" s="1689"/>
      <c r="AR416" s="1689"/>
      <c r="AS416" s="1689"/>
      <c r="AT416" s="1689"/>
      <c r="AU416" s="1689"/>
      <c r="AV416" s="1689"/>
      <c r="AW416" s="1689"/>
      <c r="AX416" s="1689"/>
      <c r="AY416" s="1690"/>
    </row>
    <row r="417" spans="1:51" s="243" customFormat="1" ht="23.1" customHeight="1">
      <c r="B417" s="1657"/>
      <c r="C417" s="1658"/>
      <c r="D417" s="1661" t="s">
        <v>933</v>
      </c>
      <c r="E417" s="1662"/>
      <c r="F417" s="1662"/>
      <c r="G417" s="1662"/>
      <c r="H417" s="1662"/>
      <c r="I417" s="1662"/>
      <c r="J417" s="1662"/>
      <c r="K417" s="1662"/>
      <c r="L417" s="1663"/>
      <c r="M417" s="1691">
        <v>0.6</v>
      </c>
      <c r="N417" s="1692"/>
      <c r="O417" s="1692"/>
      <c r="P417" s="1692"/>
      <c r="Q417" s="1692"/>
      <c r="R417" s="1693"/>
      <c r="S417" s="1667">
        <v>0</v>
      </c>
      <c r="T417" s="1668"/>
      <c r="U417" s="1668"/>
      <c r="V417" s="1668"/>
      <c r="W417" s="1668"/>
      <c r="X417" s="1664"/>
      <c r="Y417" s="1682"/>
      <c r="Z417" s="1683"/>
      <c r="AA417" s="1683"/>
      <c r="AB417" s="1683"/>
      <c r="AC417" s="1683"/>
      <c r="AD417" s="1683"/>
      <c r="AE417" s="1683"/>
      <c r="AF417" s="1683"/>
      <c r="AG417" s="1683"/>
      <c r="AH417" s="1683"/>
      <c r="AI417" s="1683"/>
      <c r="AJ417" s="1683"/>
      <c r="AK417" s="1683"/>
      <c r="AL417" s="1683"/>
      <c r="AM417" s="1683"/>
      <c r="AN417" s="1683"/>
      <c r="AO417" s="1683"/>
      <c r="AP417" s="1683"/>
      <c r="AQ417" s="1683"/>
      <c r="AR417" s="1683"/>
      <c r="AS417" s="1683"/>
      <c r="AT417" s="1683"/>
      <c r="AU417" s="1683"/>
      <c r="AV417" s="1683"/>
      <c r="AW417" s="1683"/>
      <c r="AX417" s="1683"/>
      <c r="AY417" s="1684"/>
    </row>
    <row r="418" spans="1:51" s="243" customFormat="1" ht="23.1" customHeight="1">
      <c r="B418" s="1657"/>
      <c r="C418" s="1658"/>
      <c r="D418" s="1678"/>
      <c r="E418" s="1679"/>
      <c r="F418" s="1679"/>
      <c r="G418" s="1679"/>
      <c r="H418" s="1679"/>
      <c r="I418" s="1679"/>
      <c r="J418" s="1679"/>
      <c r="K418" s="1679"/>
      <c r="L418" s="1680"/>
      <c r="M418" s="1681"/>
      <c r="N418" s="1665"/>
      <c r="O418" s="1665"/>
      <c r="P418" s="1665"/>
      <c r="Q418" s="1665"/>
      <c r="R418" s="1666"/>
      <c r="S418" s="1667"/>
      <c r="T418" s="1668"/>
      <c r="U418" s="1668"/>
      <c r="V418" s="1668"/>
      <c r="W418" s="1668"/>
      <c r="X418" s="1668"/>
      <c r="Y418" s="1682"/>
      <c r="Z418" s="1683"/>
      <c r="AA418" s="1683"/>
      <c r="AB418" s="1683"/>
      <c r="AC418" s="1683"/>
      <c r="AD418" s="1683"/>
      <c r="AE418" s="1683"/>
      <c r="AF418" s="1683"/>
      <c r="AG418" s="1683"/>
      <c r="AH418" s="1683"/>
      <c r="AI418" s="1683"/>
      <c r="AJ418" s="1683"/>
      <c r="AK418" s="1683"/>
      <c r="AL418" s="1683"/>
      <c r="AM418" s="1683"/>
      <c r="AN418" s="1683"/>
      <c r="AO418" s="1683"/>
      <c r="AP418" s="1683"/>
      <c r="AQ418" s="1683"/>
      <c r="AR418" s="1683"/>
      <c r="AS418" s="1683"/>
      <c r="AT418" s="1683"/>
      <c r="AU418" s="1683"/>
      <c r="AV418" s="1683"/>
      <c r="AW418" s="1683"/>
      <c r="AX418" s="1683"/>
      <c r="AY418" s="1684"/>
    </row>
    <row r="419" spans="1:51" s="243" customFormat="1" ht="23.1" customHeight="1">
      <c r="B419" s="1657"/>
      <c r="C419" s="1658"/>
      <c r="D419" s="1678"/>
      <c r="E419" s="1679"/>
      <c r="F419" s="1679"/>
      <c r="G419" s="1679"/>
      <c r="H419" s="1679"/>
      <c r="I419" s="1679"/>
      <c r="J419" s="1679"/>
      <c r="K419" s="1679"/>
      <c r="L419" s="1680"/>
      <c r="M419" s="1681"/>
      <c r="N419" s="1665"/>
      <c r="O419" s="1665"/>
      <c r="P419" s="1665"/>
      <c r="Q419" s="1665"/>
      <c r="R419" s="1666"/>
      <c r="S419" s="1667"/>
      <c r="T419" s="1668"/>
      <c r="U419" s="1668"/>
      <c r="V419" s="1668"/>
      <c r="W419" s="1668"/>
      <c r="X419" s="1668"/>
      <c r="Y419" s="1682"/>
      <c r="Z419" s="1683"/>
      <c r="AA419" s="1683"/>
      <c r="AB419" s="1683"/>
      <c r="AC419" s="1683"/>
      <c r="AD419" s="1683"/>
      <c r="AE419" s="1683"/>
      <c r="AF419" s="1683"/>
      <c r="AG419" s="1683"/>
      <c r="AH419" s="1683"/>
      <c r="AI419" s="1683"/>
      <c r="AJ419" s="1683"/>
      <c r="AK419" s="1683"/>
      <c r="AL419" s="1683"/>
      <c r="AM419" s="1683"/>
      <c r="AN419" s="1683"/>
      <c r="AO419" s="1683"/>
      <c r="AP419" s="1683"/>
      <c r="AQ419" s="1683"/>
      <c r="AR419" s="1683"/>
      <c r="AS419" s="1683"/>
      <c r="AT419" s="1683"/>
      <c r="AU419" s="1683"/>
      <c r="AV419" s="1683"/>
      <c r="AW419" s="1683"/>
      <c r="AX419" s="1683"/>
      <c r="AY419" s="1684"/>
    </row>
    <row r="420" spans="1:51" s="243" customFormat="1" ht="23.1" customHeight="1">
      <c r="B420" s="1657"/>
      <c r="C420" s="1658"/>
      <c r="D420" s="1661"/>
      <c r="E420" s="1662"/>
      <c r="F420" s="1662"/>
      <c r="G420" s="1662"/>
      <c r="H420" s="1662"/>
      <c r="I420" s="1662"/>
      <c r="J420" s="1662"/>
      <c r="K420" s="1662"/>
      <c r="L420" s="1663"/>
      <c r="M420" s="1664"/>
      <c r="N420" s="1665"/>
      <c r="O420" s="1665"/>
      <c r="P420" s="1665"/>
      <c r="Q420" s="1665"/>
      <c r="R420" s="1666"/>
      <c r="S420" s="1667"/>
      <c r="T420" s="1668"/>
      <c r="U420" s="1668"/>
      <c r="V420" s="1668"/>
      <c r="W420" s="1668"/>
      <c r="X420" s="1668"/>
      <c r="Y420" s="1669"/>
      <c r="Z420" s="1670"/>
      <c r="AA420" s="1670"/>
      <c r="AB420" s="1670"/>
      <c r="AC420" s="1670"/>
      <c r="AD420" s="1670"/>
      <c r="AE420" s="1670"/>
      <c r="AF420" s="1670"/>
      <c r="AG420" s="1670"/>
      <c r="AH420" s="1670"/>
      <c r="AI420" s="1670"/>
      <c r="AJ420" s="1670"/>
      <c r="AK420" s="1670"/>
      <c r="AL420" s="1670"/>
      <c r="AM420" s="1670"/>
      <c r="AN420" s="1670"/>
      <c r="AO420" s="1670"/>
      <c r="AP420" s="1670"/>
      <c r="AQ420" s="1670"/>
      <c r="AR420" s="1670"/>
      <c r="AS420" s="1670"/>
      <c r="AT420" s="1670"/>
      <c r="AU420" s="1670"/>
      <c r="AV420" s="1670"/>
      <c r="AW420" s="1670"/>
      <c r="AX420" s="1670"/>
      <c r="AY420" s="1671"/>
    </row>
    <row r="421" spans="1:51" s="243" customFormat="1" ht="23.1" customHeight="1">
      <c r="B421" s="1657"/>
      <c r="C421" s="1658"/>
      <c r="D421" s="1672"/>
      <c r="E421" s="1673"/>
      <c r="F421" s="1673"/>
      <c r="G421" s="1673"/>
      <c r="H421" s="1673"/>
      <c r="I421" s="1673"/>
      <c r="J421" s="1673"/>
      <c r="K421" s="1673"/>
      <c r="L421" s="1674"/>
      <c r="M421" s="1675"/>
      <c r="N421" s="1675"/>
      <c r="O421" s="1675"/>
      <c r="P421" s="1675"/>
      <c r="Q421" s="1675"/>
      <c r="R421" s="1675"/>
      <c r="S421" s="1676"/>
      <c r="T421" s="1677"/>
      <c r="U421" s="1677"/>
      <c r="V421" s="1677"/>
      <c r="W421" s="1677"/>
      <c r="X421" s="1677"/>
      <c r="Y421" s="1669"/>
      <c r="Z421" s="1670"/>
      <c r="AA421" s="1670"/>
      <c r="AB421" s="1670"/>
      <c r="AC421" s="1670"/>
      <c r="AD421" s="1670"/>
      <c r="AE421" s="1670"/>
      <c r="AF421" s="1670"/>
      <c r="AG421" s="1670"/>
      <c r="AH421" s="1670"/>
      <c r="AI421" s="1670"/>
      <c r="AJ421" s="1670"/>
      <c r="AK421" s="1670"/>
      <c r="AL421" s="1670"/>
      <c r="AM421" s="1670"/>
      <c r="AN421" s="1670"/>
      <c r="AO421" s="1670"/>
      <c r="AP421" s="1670"/>
      <c r="AQ421" s="1670"/>
      <c r="AR421" s="1670"/>
      <c r="AS421" s="1670"/>
      <c r="AT421" s="1670"/>
      <c r="AU421" s="1670"/>
      <c r="AV421" s="1670"/>
      <c r="AW421" s="1670"/>
      <c r="AX421" s="1670"/>
      <c r="AY421" s="1671"/>
    </row>
    <row r="422" spans="1:51" s="243" customFormat="1" ht="23.1" customHeight="1">
      <c r="B422" s="1659"/>
      <c r="C422" s="1660"/>
      <c r="D422" s="1629" t="s">
        <v>35</v>
      </c>
      <c r="E422" s="1582"/>
      <c r="F422" s="1582"/>
      <c r="G422" s="1582"/>
      <c r="H422" s="1582"/>
      <c r="I422" s="1582"/>
      <c r="J422" s="1582"/>
      <c r="K422" s="1582"/>
      <c r="L422" s="1583"/>
      <c r="M422" s="1630">
        <f>SUM(M415:R421)</f>
        <v>4.0999999999999996</v>
      </c>
      <c r="N422" s="1631"/>
      <c r="O422" s="1631"/>
      <c r="P422" s="1631"/>
      <c r="Q422" s="1631"/>
      <c r="R422" s="1632"/>
      <c r="S422" s="1633">
        <f>SUM(S415:X421)</f>
        <v>3</v>
      </c>
      <c r="T422" s="1634"/>
      <c r="U422" s="1634"/>
      <c r="V422" s="1634"/>
      <c r="W422" s="1634"/>
      <c r="X422" s="1635"/>
      <c r="Y422" s="1636"/>
      <c r="Z422" s="1637"/>
      <c r="AA422" s="1637"/>
      <c r="AB422" s="1637"/>
      <c r="AC422" s="1637"/>
      <c r="AD422" s="1637"/>
      <c r="AE422" s="1637"/>
      <c r="AF422" s="1637"/>
      <c r="AG422" s="1637"/>
      <c r="AH422" s="1637"/>
      <c r="AI422" s="1637"/>
      <c r="AJ422" s="1637"/>
      <c r="AK422" s="1637"/>
      <c r="AL422" s="1637"/>
      <c r="AM422" s="1637"/>
      <c r="AN422" s="1637"/>
      <c r="AO422" s="1637"/>
      <c r="AP422" s="1637"/>
      <c r="AQ422" s="1637"/>
      <c r="AR422" s="1637"/>
      <c r="AS422" s="1637"/>
      <c r="AT422" s="1637"/>
      <c r="AU422" s="1637"/>
      <c r="AV422" s="1637"/>
      <c r="AW422" s="1637"/>
      <c r="AX422" s="1637"/>
      <c r="AY422" s="1638"/>
    </row>
    <row r="423" spans="1:51" s="243" customFormat="1" ht="3" customHeight="1">
      <c r="A423" s="244"/>
      <c r="B423" s="245"/>
      <c r="C423" s="245"/>
      <c r="D423" s="246"/>
      <c r="E423" s="246"/>
      <c r="F423" s="246"/>
      <c r="G423" s="246"/>
      <c r="H423" s="246"/>
      <c r="I423" s="246"/>
      <c r="J423" s="246"/>
      <c r="K423" s="246"/>
      <c r="L423" s="246"/>
      <c r="M423" s="246"/>
      <c r="N423" s="246"/>
      <c r="O423" s="246"/>
      <c r="P423" s="246"/>
      <c r="Q423" s="246"/>
      <c r="R423" s="246"/>
      <c r="S423" s="246"/>
      <c r="T423" s="246"/>
      <c r="U423" s="246"/>
      <c r="V423" s="246"/>
      <c r="W423" s="246"/>
      <c r="X423" s="246"/>
      <c r="Y423" s="246"/>
      <c r="Z423" s="246"/>
      <c r="AA423" s="246"/>
      <c r="AB423" s="246"/>
      <c r="AC423" s="246"/>
      <c r="AD423" s="246"/>
      <c r="AE423" s="246"/>
      <c r="AF423" s="246"/>
      <c r="AG423" s="246"/>
      <c r="AH423" s="246"/>
      <c r="AI423" s="246"/>
      <c r="AJ423" s="246"/>
      <c r="AK423" s="246"/>
      <c r="AL423" s="246"/>
      <c r="AM423" s="246"/>
      <c r="AN423" s="246"/>
      <c r="AO423" s="246"/>
      <c r="AP423" s="246"/>
      <c r="AQ423" s="246"/>
      <c r="AR423" s="246"/>
      <c r="AS423" s="246"/>
      <c r="AT423" s="246"/>
      <c r="AU423" s="246"/>
      <c r="AV423" s="246"/>
      <c r="AW423" s="246"/>
      <c r="AX423" s="246"/>
      <c r="AY423" s="246"/>
    </row>
    <row r="424" spans="1:51" s="243" customFormat="1" ht="3" customHeight="1" thickBot="1">
      <c r="A424" s="244"/>
      <c r="B424" s="256"/>
      <c r="C424" s="256"/>
      <c r="D424" s="258"/>
      <c r="E424" s="258"/>
      <c r="F424" s="258"/>
      <c r="G424" s="258"/>
      <c r="H424" s="258"/>
      <c r="I424" s="258"/>
      <c r="J424" s="258"/>
      <c r="K424" s="258"/>
      <c r="L424" s="258"/>
      <c r="M424" s="258"/>
      <c r="N424" s="258"/>
      <c r="O424" s="258"/>
      <c r="P424" s="258"/>
      <c r="Q424" s="258"/>
      <c r="R424" s="258"/>
      <c r="S424" s="258"/>
      <c r="T424" s="258"/>
      <c r="U424" s="258"/>
      <c r="V424" s="258"/>
      <c r="W424" s="258"/>
      <c r="X424" s="258"/>
      <c r="Y424" s="258"/>
      <c r="Z424" s="258"/>
      <c r="AA424" s="258"/>
      <c r="AB424" s="258"/>
      <c r="AC424" s="258"/>
      <c r="AD424" s="258"/>
      <c r="AE424" s="258"/>
      <c r="AF424" s="258"/>
      <c r="AG424" s="258"/>
      <c r="AH424" s="258"/>
      <c r="AI424" s="258"/>
      <c r="AJ424" s="258"/>
      <c r="AK424" s="258"/>
      <c r="AL424" s="258"/>
      <c r="AM424" s="258"/>
      <c r="AN424" s="258"/>
      <c r="AO424" s="258"/>
      <c r="AP424" s="258"/>
      <c r="AQ424" s="258"/>
      <c r="AR424" s="258"/>
      <c r="AS424" s="258"/>
      <c r="AT424" s="258"/>
      <c r="AU424" s="258"/>
      <c r="AV424" s="258"/>
      <c r="AW424" s="258"/>
      <c r="AX424" s="258"/>
      <c r="AY424" s="258"/>
    </row>
    <row r="425" spans="1:51" s="243" customFormat="1" ht="11.25" hidden="1" customHeight="1">
      <c r="B425" s="1639" t="s">
        <v>70</v>
      </c>
      <c r="C425" s="1640"/>
      <c r="D425" s="1643" t="s">
        <v>71</v>
      </c>
      <c r="E425" s="1644"/>
      <c r="F425" s="1644"/>
      <c r="G425" s="1644"/>
      <c r="H425" s="1644"/>
      <c r="I425" s="1644"/>
      <c r="J425" s="1644"/>
      <c r="K425" s="1644"/>
      <c r="L425" s="1644"/>
      <c r="M425" s="1644"/>
      <c r="N425" s="1644"/>
      <c r="O425" s="1644"/>
      <c r="P425" s="1644"/>
      <c r="Q425" s="1644"/>
      <c r="R425" s="1644"/>
      <c r="S425" s="1644"/>
      <c r="T425" s="1644"/>
      <c r="U425" s="1644"/>
      <c r="V425" s="1644"/>
      <c r="W425" s="1644"/>
      <c r="X425" s="1644"/>
      <c r="Y425" s="1644"/>
      <c r="Z425" s="1644"/>
      <c r="AA425" s="1644"/>
      <c r="AB425" s="1644"/>
      <c r="AC425" s="1644"/>
      <c r="AD425" s="1644"/>
      <c r="AE425" s="1644"/>
      <c r="AF425" s="1644"/>
      <c r="AG425" s="1644"/>
      <c r="AH425" s="1644"/>
      <c r="AI425" s="1644"/>
      <c r="AJ425" s="1644"/>
      <c r="AK425" s="1644"/>
      <c r="AL425" s="1644"/>
      <c r="AM425" s="1644"/>
      <c r="AN425" s="1644"/>
      <c r="AO425" s="1644"/>
      <c r="AP425" s="1644"/>
      <c r="AQ425" s="1644"/>
      <c r="AR425" s="1644"/>
      <c r="AS425" s="1644"/>
      <c r="AT425" s="1644"/>
      <c r="AU425" s="1644"/>
      <c r="AV425" s="1644"/>
      <c r="AW425" s="1644"/>
      <c r="AX425" s="1644"/>
      <c r="AY425" s="1645"/>
    </row>
    <row r="426" spans="1:51" s="243" customFormat="1" ht="11.25" hidden="1" customHeight="1">
      <c r="B426" s="1639"/>
      <c r="C426" s="1640"/>
      <c r="D426" s="1646" t="s">
        <v>72</v>
      </c>
      <c r="E426" s="1647"/>
      <c r="F426" s="1647"/>
      <c r="G426" s="1647"/>
      <c r="H426" s="1647"/>
      <c r="I426" s="1647"/>
      <c r="J426" s="1647"/>
      <c r="K426" s="1647"/>
      <c r="L426" s="1647"/>
      <c r="M426" s="1647"/>
      <c r="N426" s="1647"/>
      <c r="O426" s="1647"/>
      <c r="P426" s="1647"/>
      <c r="Q426" s="1647"/>
      <c r="R426" s="1647"/>
      <c r="S426" s="1647"/>
      <c r="T426" s="1647"/>
      <c r="U426" s="1647"/>
      <c r="V426" s="1647"/>
      <c r="W426" s="1647"/>
      <c r="X426" s="1647"/>
      <c r="Y426" s="1647"/>
      <c r="Z426" s="1647"/>
      <c r="AA426" s="1647"/>
      <c r="AB426" s="1647"/>
      <c r="AC426" s="1647"/>
      <c r="AD426" s="1647"/>
      <c r="AE426" s="1647"/>
      <c r="AF426" s="1647"/>
      <c r="AG426" s="1647"/>
      <c r="AH426" s="1647"/>
      <c r="AI426" s="1647"/>
      <c r="AJ426" s="1647"/>
      <c r="AK426" s="1647"/>
      <c r="AL426" s="1647"/>
      <c r="AM426" s="1647"/>
      <c r="AN426" s="1647"/>
      <c r="AO426" s="1647"/>
      <c r="AP426" s="1647"/>
      <c r="AQ426" s="1647"/>
      <c r="AR426" s="1647"/>
      <c r="AS426" s="1647"/>
      <c r="AT426" s="1647"/>
      <c r="AU426" s="1647"/>
      <c r="AV426" s="1647"/>
      <c r="AW426" s="1647"/>
      <c r="AX426" s="1647"/>
      <c r="AY426" s="1648"/>
    </row>
    <row r="427" spans="1:51" s="243" customFormat="1" ht="11.25" hidden="1" customHeight="1">
      <c r="B427" s="1639"/>
      <c r="C427" s="1640"/>
      <c r="D427" s="1649" t="s">
        <v>73</v>
      </c>
      <c r="E427" s="1650"/>
      <c r="F427" s="1650"/>
      <c r="G427" s="1650"/>
      <c r="H427" s="1650"/>
      <c r="I427" s="1650"/>
      <c r="J427" s="1650"/>
      <c r="K427" s="1650"/>
      <c r="L427" s="1650"/>
      <c r="M427" s="1650"/>
      <c r="N427" s="1650"/>
      <c r="O427" s="1650"/>
      <c r="P427" s="1650"/>
      <c r="Q427" s="1650"/>
      <c r="R427" s="1650"/>
      <c r="S427" s="1650"/>
      <c r="T427" s="1650"/>
      <c r="U427" s="1650"/>
      <c r="V427" s="1650"/>
      <c r="W427" s="1650"/>
      <c r="X427" s="1650"/>
      <c r="Y427" s="1650"/>
      <c r="Z427" s="1650"/>
      <c r="AA427" s="1650"/>
      <c r="AB427" s="1650"/>
      <c r="AC427" s="1650"/>
      <c r="AD427" s="1650"/>
      <c r="AE427" s="1650"/>
      <c r="AF427" s="1650"/>
      <c r="AG427" s="1650"/>
      <c r="AH427" s="1650"/>
      <c r="AI427" s="1650"/>
      <c r="AJ427" s="1650"/>
      <c r="AK427" s="1650"/>
      <c r="AL427" s="1650"/>
      <c r="AM427" s="1650"/>
      <c r="AN427" s="1650"/>
      <c r="AO427" s="1650"/>
      <c r="AP427" s="1650"/>
      <c r="AQ427" s="1650"/>
      <c r="AR427" s="1650"/>
      <c r="AS427" s="1650"/>
      <c r="AT427" s="1650"/>
      <c r="AU427" s="1650"/>
      <c r="AV427" s="1650"/>
      <c r="AW427" s="1650"/>
      <c r="AX427" s="1650"/>
      <c r="AY427" s="1651"/>
    </row>
    <row r="428" spans="1:51" s="243" customFormat="1" ht="11.25" hidden="1" customHeight="1">
      <c r="B428" s="1641"/>
      <c r="C428" s="1642"/>
      <c r="D428" s="1652"/>
      <c r="E428" s="1653"/>
      <c r="F428" s="1653"/>
      <c r="G428" s="1653"/>
      <c r="H428" s="1653"/>
      <c r="I428" s="1653"/>
      <c r="J428" s="1653"/>
      <c r="K428" s="1653"/>
      <c r="L428" s="1653"/>
      <c r="M428" s="1653"/>
      <c r="N428" s="1653"/>
      <c r="O428" s="1653"/>
      <c r="P428" s="1653"/>
      <c r="Q428" s="1653"/>
      <c r="R428" s="1653"/>
      <c r="S428" s="1653"/>
      <c r="T428" s="1653"/>
      <c r="U428" s="1653"/>
      <c r="V428" s="1653"/>
      <c r="W428" s="1653"/>
      <c r="X428" s="1653"/>
      <c r="Y428" s="1653"/>
      <c r="Z428" s="1653"/>
      <c r="AA428" s="1653"/>
      <c r="AB428" s="1653"/>
      <c r="AC428" s="1653"/>
      <c r="AD428" s="1653"/>
      <c r="AE428" s="1653"/>
      <c r="AF428" s="1653"/>
      <c r="AG428" s="1653"/>
      <c r="AH428" s="1653"/>
      <c r="AI428" s="1653"/>
      <c r="AJ428" s="1653"/>
      <c r="AK428" s="1653"/>
      <c r="AL428" s="1653"/>
      <c r="AM428" s="1653"/>
      <c r="AN428" s="1653"/>
      <c r="AO428" s="1653"/>
      <c r="AP428" s="1653"/>
      <c r="AQ428" s="1653"/>
      <c r="AR428" s="1653"/>
      <c r="AS428" s="1653"/>
      <c r="AT428" s="1653"/>
      <c r="AU428" s="1653"/>
      <c r="AV428" s="1653"/>
      <c r="AW428" s="1653"/>
      <c r="AX428" s="1653"/>
      <c r="AY428" s="1654"/>
    </row>
    <row r="429" spans="1:51" s="243" customFormat="1" ht="11.25" hidden="1" customHeight="1">
      <c r="A429" s="247"/>
      <c r="B429" s="248"/>
      <c r="C429" s="249"/>
      <c r="D429" s="1612" t="s">
        <v>74</v>
      </c>
      <c r="E429" s="1613"/>
      <c r="F429" s="1613"/>
      <c r="G429" s="1613"/>
      <c r="H429" s="1613"/>
      <c r="I429" s="1613"/>
      <c r="J429" s="1613"/>
      <c r="K429" s="1613"/>
      <c r="L429" s="1613"/>
      <c r="M429" s="1613"/>
      <c r="N429" s="1613"/>
      <c r="O429" s="1613"/>
      <c r="P429" s="1613"/>
      <c r="Q429" s="1613"/>
      <c r="R429" s="1613"/>
      <c r="S429" s="1613"/>
      <c r="T429" s="1613"/>
      <c r="U429" s="1613"/>
      <c r="V429" s="1613"/>
      <c r="W429" s="1613"/>
      <c r="X429" s="1613"/>
      <c r="Y429" s="1613"/>
      <c r="Z429" s="1613"/>
      <c r="AA429" s="1613"/>
      <c r="AB429" s="1613"/>
      <c r="AC429" s="1613"/>
      <c r="AD429" s="1613"/>
      <c r="AE429" s="1613"/>
      <c r="AF429" s="1613"/>
      <c r="AG429" s="1613"/>
      <c r="AH429" s="1613"/>
      <c r="AI429" s="1613"/>
      <c r="AJ429" s="1613"/>
      <c r="AK429" s="1613"/>
      <c r="AL429" s="1613"/>
      <c r="AM429" s="1613"/>
      <c r="AN429" s="1613"/>
      <c r="AO429" s="1613"/>
      <c r="AP429" s="1613"/>
      <c r="AQ429" s="1613"/>
      <c r="AR429" s="1613"/>
      <c r="AS429" s="1613"/>
      <c r="AT429" s="1613"/>
      <c r="AU429" s="1613"/>
      <c r="AV429" s="1613"/>
      <c r="AW429" s="1613"/>
      <c r="AX429" s="1613"/>
      <c r="AY429" s="1614"/>
    </row>
    <row r="430" spans="1:51" s="243" customFormat="1" ht="11.25" hidden="1" customHeight="1">
      <c r="A430" s="247"/>
      <c r="B430" s="250"/>
      <c r="C430" s="251"/>
      <c r="D430" s="1615"/>
      <c r="E430" s="1616"/>
      <c r="F430" s="1616"/>
      <c r="G430" s="1616"/>
      <c r="H430" s="1616"/>
      <c r="I430" s="1616"/>
      <c r="J430" s="1616"/>
      <c r="K430" s="1616"/>
      <c r="L430" s="1616"/>
      <c r="M430" s="1616"/>
      <c r="N430" s="1616"/>
      <c r="O430" s="1616"/>
      <c r="P430" s="1616"/>
      <c r="Q430" s="1616"/>
      <c r="R430" s="1616"/>
      <c r="S430" s="1616"/>
      <c r="T430" s="1616"/>
      <c r="U430" s="1616"/>
      <c r="V430" s="1616"/>
      <c r="W430" s="1616"/>
      <c r="X430" s="1616"/>
      <c r="Y430" s="1616"/>
      <c r="Z430" s="1616"/>
      <c r="AA430" s="1616"/>
      <c r="AB430" s="1616"/>
      <c r="AC430" s="1616"/>
      <c r="AD430" s="1616"/>
      <c r="AE430" s="1616"/>
      <c r="AF430" s="1616"/>
      <c r="AG430" s="1616"/>
      <c r="AH430" s="1616"/>
      <c r="AI430" s="1616"/>
      <c r="AJ430" s="1616"/>
      <c r="AK430" s="1616"/>
      <c r="AL430" s="1616"/>
      <c r="AM430" s="1616"/>
      <c r="AN430" s="1616"/>
      <c r="AO430" s="1616"/>
      <c r="AP430" s="1616"/>
      <c r="AQ430" s="1616"/>
      <c r="AR430" s="1616"/>
      <c r="AS430" s="1616"/>
      <c r="AT430" s="1616"/>
      <c r="AU430" s="1616"/>
      <c r="AV430" s="1616"/>
      <c r="AW430" s="1616"/>
      <c r="AX430" s="1616"/>
      <c r="AY430" s="1617"/>
    </row>
    <row r="431" spans="1:51" s="243" customFormat="1" ht="14.25" customHeight="1">
      <c r="A431" s="247"/>
      <c r="B431" s="1618" t="s">
        <v>932</v>
      </c>
      <c r="C431" s="1618"/>
      <c r="D431" s="1618"/>
      <c r="E431" s="1618"/>
      <c r="F431" s="1618"/>
      <c r="G431" s="1618"/>
      <c r="H431" s="1618"/>
      <c r="I431" s="1618"/>
      <c r="J431" s="1618"/>
      <c r="K431" s="1618"/>
      <c r="L431" s="1618"/>
      <c r="M431" s="1618"/>
      <c r="N431" s="1618"/>
      <c r="O431" s="1618"/>
      <c r="P431" s="1618"/>
      <c r="Q431" s="1618"/>
      <c r="R431" s="1618"/>
      <c r="S431" s="1618"/>
      <c r="T431" s="1618"/>
      <c r="U431" s="1618"/>
      <c r="V431" s="1618"/>
      <c r="W431" s="1618"/>
      <c r="X431" s="1618"/>
      <c r="Y431" s="1618"/>
      <c r="Z431" s="1618"/>
      <c r="AA431" s="1618"/>
      <c r="AB431" s="1618"/>
      <c r="AC431" s="1618"/>
      <c r="AD431" s="1618"/>
      <c r="AE431" s="1618"/>
      <c r="AF431" s="1618"/>
      <c r="AG431" s="1618"/>
      <c r="AH431" s="1618"/>
      <c r="AI431" s="1618"/>
      <c r="AJ431" s="1618"/>
      <c r="AK431" s="1618"/>
      <c r="AL431" s="1618"/>
      <c r="AM431" s="1618"/>
      <c r="AN431" s="1618"/>
      <c r="AO431" s="1618"/>
      <c r="AP431" s="1618"/>
      <c r="AQ431" s="1618"/>
      <c r="AR431" s="1618"/>
      <c r="AS431" s="1618"/>
      <c r="AT431" s="1618"/>
      <c r="AU431" s="1618"/>
      <c r="AV431" s="1618"/>
      <c r="AW431" s="1618"/>
      <c r="AX431" s="1618"/>
      <c r="AY431" s="1618"/>
    </row>
    <row r="432" spans="1:51" s="243" customFormat="1" ht="15" customHeight="1">
      <c r="A432" s="247"/>
      <c r="B432" s="1619"/>
      <c r="C432" s="1620"/>
      <c r="D432" s="1620"/>
      <c r="E432" s="1620"/>
      <c r="F432" s="1620"/>
      <c r="G432" s="1620"/>
      <c r="H432" s="1621" t="s">
        <v>931</v>
      </c>
      <c r="I432" s="1622"/>
      <c r="J432" s="1622"/>
      <c r="K432" s="1622"/>
      <c r="L432" s="1622"/>
      <c r="M432" s="1622"/>
      <c r="N432" s="1622"/>
      <c r="O432" s="1622"/>
      <c r="P432" s="1622"/>
      <c r="Q432" s="1622"/>
      <c r="R432" s="1622"/>
      <c r="S432" s="1622"/>
      <c r="T432" s="1622"/>
      <c r="U432" s="1622"/>
      <c r="V432" s="1622"/>
      <c r="W432" s="1622"/>
      <c r="X432" s="1622"/>
      <c r="Y432" s="1622"/>
      <c r="Z432" s="1622"/>
      <c r="AA432" s="1622"/>
      <c r="AB432" s="1622"/>
      <c r="AC432" s="1622"/>
      <c r="AD432" s="1622"/>
      <c r="AE432" s="1622"/>
      <c r="AF432" s="1622"/>
      <c r="AG432" s="1622"/>
      <c r="AH432" s="1622"/>
      <c r="AI432" s="1622"/>
      <c r="AJ432" s="1622"/>
      <c r="AK432" s="1622"/>
      <c r="AL432" s="1622"/>
      <c r="AM432" s="1622"/>
      <c r="AN432" s="1622"/>
      <c r="AO432" s="1622"/>
      <c r="AP432" s="1622"/>
      <c r="AQ432" s="1622"/>
      <c r="AR432" s="1622"/>
      <c r="AS432" s="1622"/>
      <c r="AT432" s="1622"/>
      <c r="AU432" s="1622"/>
      <c r="AV432" s="1622"/>
      <c r="AW432" s="1622"/>
      <c r="AX432" s="1622"/>
      <c r="AY432" s="1623"/>
    </row>
    <row r="433" spans="1:51" s="243" customFormat="1" ht="385.5" customHeight="1">
      <c r="A433" s="255"/>
      <c r="B433" s="1624" t="s">
        <v>948</v>
      </c>
      <c r="C433" s="1625"/>
      <c r="D433" s="1625"/>
      <c r="E433" s="1625"/>
      <c r="F433" s="1625"/>
      <c r="G433" s="1626"/>
      <c r="H433" s="1627"/>
      <c r="I433" s="989"/>
      <c r="J433" s="989"/>
      <c r="K433" s="989"/>
      <c r="L433" s="989"/>
      <c r="M433" s="989"/>
      <c r="N433" s="989"/>
      <c r="O433" s="989"/>
      <c r="P433" s="989"/>
      <c r="Q433" s="989"/>
      <c r="R433" s="989"/>
      <c r="S433" s="989"/>
      <c r="T433" s="989"/>
      <c r="U433" s="989"/>
      <c r="V433" s="989"/>
      <c r="W433" s="989"/>
      <c r="X433" s="989"/>
      <c r="Y433" s="989"/>
      <c r="Z433" s="989"/>
      <c r="AA433" s="989"/>
      <c r="AB433" s="989"/>
      <c r="AC433" s="989"/>
      <c r="AD433" s="989"/>
      <c r="AE433" s="989"/>
      <c r="AF433" s="989"/>
      <c r="AG433" s="989"/>
      <c r="AH433" s="989"/>
      <c r="AI433" s="989"/>
      <c r="AJ433" s="989"/>
      <c r="AK433" s="989"/>
      <c r="AL433" s="989"/>
      <c r="AM433" s="989"/>
      <c r="AN433" s="989"/>
      <c r="AO433" s="989"/>
      <c r="AP433" s="989"/>
      <c r="AQ433" s="989"/>
      <c r="AR433" s="989"/>
      <c r="AS433" s="989"/>
      <c r="AT433" s="989"/>
      <c r="AU433" s="989"/>
      <c r="AV433" s="989"/>
      <c r="AW433" s="989"/>
      <c r="AX433" s="989"/>
      <c r="AY433" s="1628"/>
    </row>
    <row r="434" spans="1:51" s="243" customFormat="1" ht="348.95" customHeight="1" thickBot="1">
      <c r="B434" s="1624"/>
      <c r="C434" s="1625"/>
      <c r="D434" s="1625"/>
      <c r="E434" s="1625"/>
      <c r="F434" s="1625"/>
      <c r="G434" s="1626"/>
      <c r="H434" s="1627"/>
      <c r="I434" s="989"/>
      <c r="J434" s="989"/>
      <c r="K434" s="989"/>
      <c r="L434" s="989"/>
      <c r="M434" s="989"/>
      <c r="N434" s="989"/>
      <c r="O434" s="989"/>
      <c r="P434" s="989"/>
      <c r="Q434" s="989"/>
      <c r="R434" s="989"/>
      <c r="S434" s="989"/>
      <c r="T434" s="989"/>
      <c r="U434" s="989"/>
      <c r="V434" s="989"/>
      <c r="W434" s="989"/>
      <c r="X434" s="989"/>
      <c r="Y434" s="989"/>
      <c r="Z434" s="989"/>
      <c r="AA434" s="989"/>
      <c r="AB434" s="989"/>
      <c r="AC434" s="989"/>
      <c r="AD434" s="989"/>
      <c r="AE434" s="989"/>
      <c r="AF434" s="989"/>
      <c r="AG434" s="989"/>
      <c r="AH434" s="989"/>
      <c r="AI434" s="989"/>
      <c r="AJ434" s="989"/>
      <c r="AK434" s="989"/>
      <c r="AL434" s="989"/>
      <c r="AM434" s="989"/>
      <c r="AN434" s="989"/>
      <c r="AO434" s="989"/>
      <c r="AP434" s="989"/>
      <c r="AQ434" s="989"/>
      <c r="AR434" s="989"/>
      <c r="AS434" s="989"/>
      <c r="AT434" s="989"/>
      <c r="AU434" s="989"/>
      <c r="AV434" s="989"/>
      <c r="AW434" s="989"/>
      <c r="AX434" s="989"/>
      <c r="AY434" s="1628"/>
    </row>
    <row r="435" spans="1:51" s="243" customFormat="1" ht="6.75" customHeight="1">
      <c r="B435" s="113"/>
      <c r="C435" s="113"/>
      <c r="D435" s="113"/>
      <c r="E435" s="113"/>
      <c r="F435" s="113"/>
      <c r="G435" s="113"/>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60"/>
      <c r="AE435" s="260"/>
      <c r="AF435" s="260"/>
      <c r="AG435" s="260"/>
      <c r="AH435" s="260"/>
      <c r="AI435" s="260"/>
      <c r="AJ435" s="260"/>
      <c r="AK435" s="260"/>
      <c r="AL435" s="260"/>
      <c r="AM435" s="260"/>
      <c r="AN435" s="260"/>
      <c r="AO435" s="260"/>
      <c r="AP435" s="260"/>
      <c r="AQ435" s="260"/>
      <c r="AR435" s="260"/>
      <c r="AS435" s="260"/>
      <c r="AT435" s="260"/>
      <c r="AU435" s="260"/>
      <c r="AV435" s="260"/>
      <c r="AW435" s="260"/>
      <c r="AX435" s="260"/>
      <c r="AY435" s="260"/>
    </row>
    <row r="436" spans="1:51" s="243" customFormat="1" ht="5.25" customHeight="1" thickBot="1">
      <c r="B436" s="194"/>
      <c r="C436" s="194"/>
      <c r="D436" s="194"/>
      <c r="E436" s="194"/>
      <c r="F436" s="194"/>
      <c r="G436" s="194"/>
      <c r="H436" s="261"/>
      <c r="I436" s="261"/>
      <c r="J436" s="261"/>
      <c r="K436" s="261"/>
      <c r="L436" s="261"/>
      <c r="M436" s="261"/>
      <c r="N436" s="261"/>
      <c r="O436" s="261"/>
      <c r="P436" s="261"/>
      <c r="Q436" s="261"/>
      <c r="R436" s="261"/>
      <c r="S436" s="261"/>
      <c r="T436" s="261"/>
      <c r="U436" s="261"/>
      <c r="V436" s="261"/>
      <c r="W436" s="261"/>
      <c r="X436" s="261"/>
      <c r="Y436" s="261"/>
      <c r="Z436" s="261"/>
      <c r="AA436" s="261"/>
      <c r="AB436" s="261"/>
      <c r="AC436" s="261"/>
      <c r="AD436" s="261"/>
      <c r="AE436" s="261"/>
      <c r="AF436" s="261"/>
      <c r="AG436" s="261"/>
      <c r="AH436" s="261"/>
      <c r="AI436" s="261"/>
      <c r="AJ436" s="261"/>
      <c r="AK436" s="261"/>
      <c r="AL436" s="261"/>
      <c r="AM436" s="261"/>
      <c r="AN436" s="261"/>
      <c r="AO436" s="261"/>
      <c r="AP436" s="261"/>
      <c r="AQ436" s="261"/>
      <c r="AR436" s="261"/>
      <c r="AS436" s="261"/>
      <c r="AT436" s="261"/>
      <c r="AU436" s="261"/>
      <c r="AV436" s="261"/>
      <c r="AW436" s="261"/>
      <c r="AX436" s="261"/>
      <c r="AY436" s="261"/>
    </row>
    <row r="437" spans="1:51" s="243" customFormat="1" ht="24.75" customHeight="1">
      <c r="B437" s="1602" t="s">
        <v>511</v>
      </c>
      <c r="C437" s="1603"/>
      <c r="D437" s="1603"/>
      <c r="E437" s="1603"/>
      <c r="F437" s="1603"/>
      <c r="G437" s="1604"/>
      <c r="H437" s="1608" t="s">
        <v>1743</v>
      </c>
      <c r="I437" s="1609"/>
      <c r="J437" s="1609"/>
      <c r="K437" s="1609"/>
      <c r="L437" s="1609"/>
      <c r="M437" s="1609"/>
      <c r="N437" s="1609"/>
      <c r="O437" s="1609"/>
      <c r="P437" s="1609"/>
      <c r="Q437" s="1609"/>
      <c r="R437" s="1609"/>
      <c r="S437" s="1609"/>
      <c r="T437" s="1609"/>
      <c r="U437" s="1609"/>
      <c r="V437" s="1609"/>
      <c r="W437" s="1609"/>
      <c r="X437" s="1609"/>
      <c r="Y437" s="1609"/>
      <c r="Z437" s="1609"/>
      <c r="AA437" s="1609"/>
      <c r="AB437" s="1609"/>
      <c r="AC437" s="1610"/>
      <c r="AD437" s="1608" t="s">
        <v>1735</v>
      </c>
      <c r="AE437" s="1609"/>
      <c r="AF437" s="1609"/>
      <c r="AG437" s="1609"/>
      <c r="AH437" s="1609"/>
      <c r="AI437" s="1609"/>
      <c r="AJ437" s="1609"/>
      <c r="AK437" s="1609"/>
      <c r="AL437" s="1609"/>
      <c r="AM437" s="1609"/>
      <c r="AN437" s="1609"/>
      <c r="AO437" s="1609"/>
      <c r="AP437" s="1609"/>
      <c r="AQ437" s="1609"/>
      <c r="AR437" s="1609"/>
      <c r="AS437" s="1609"/>
      <c r="AT437" s="1609"/>
      <c r="AU437" s="1609"/>
      <c r="AV437" s="1609"/>
      <c r="AW437" s="1609"/>
      <c r="AX437" s="1609"/>
      <c r="AY437" s="1611"/>
    </row>
    <row r="438" spans="1:51" s="243" customFormat="1" ht="24.75" customHeight="1">
      <c r="B438" s="1602"/>
      <c r="C438" s="1603"/>
      <c r="D438" s="1603"/>
      <c r="E438" s="1603"/>
      <c r="F438" s="1603"/>
      <c r="G438" s="1604"/>
      <c r="H438" s="1585" t="s">
        <v>60</v>
      </c>
      <c r="I438" s="1586"/>
      <c r="J438" s="1586"/>
      <c r="K438" s="1586"/>
      <c r="L438" s="1586"/>
      <c r="M438" s="1587" t="s">
        <v>143</v>
      </c>
      <c r="N438" s="1582"/>
      <c r="O438" s="1582"/>
      <c r="P438" s="1582"/>
      <c r="Q438" s="1582"/>
      <c r="R438" s="1582"/>
      <c r="S438" s="1582"/>
      <c r="T438" s="1582"/>
      <c r="U438" s="1582"/>
      <c r="V438" s="1582"/>
      <c r="W438" s="1582"/>
      <c r="X438" s="1582"/>
      <c r="Y438" s="1583"/>
      <c r="Z438" s="1588" t="s">
        <v>144</v>
      </c>
      <c r="AA438" s="1589"/>
      <c r="AB438" s="1589"/>
      <c r="AC438" s="1590"/>
      <c r="AD438" s="1585" t="s">
        <v>60</v>
      </c>
      <c r="AE438" s="1586"/>
      <c r="AF438" s="1586"/>
      <c r="AG438" s="1586"/>
      <c r="AH438" s="1586"/>
      <c r="AI438" s="1587" t="s">
        <v>143</v>
      </c>
      <c r="AJ438" s="1582"/>
      <c r="AK438" s="1582"/>
      <c r="AL438" s="1582"/>
      <c r="AM438" s="1582"/>
      <c r="AN438" s="1582"/>
      <c r="AO438" s="1582"/>
      <c r="AP438" s="1582"/>
      <c r="AQ438" s="1582"/>
      <c r="AR438" s="1582"/>
      <c r="AS438" s="1582"/>
      <c r="AT438" s="1582"/>
      <c r="AU438" s="1583"/>
      <c r="AV438" s="1588" t="s">
        <v>144</v>
      </c>
      <c r="AW438" s="1589"/>
      <c r="AX438" s="1589"/>
      <c r="AY438" s="1591"/>
    </row>
    <row r="439" spans="1:51" s="243" customFormat="1" ht="24.75" customHeight="1">
      <c r="B439" s="1602"/>
      <c r="C439" s="1603"/>
      <c r="D439" s="1603"/>
      <c r="E439" s="1603"/>
      <c r="F439" s="1603"/>
      <c r="G439" s="1604"/>
      <c r="H439" s="1571" t="s">
        <v>148</v>
      </c>
      <c r="I439" s="1572"/>
      <c r="J439" s="1572"/>
      <c r="K439" s="1572"/>
      <c r="L439" s="1573"/>
      <c r="M439" s="1574" t="s">
        <v>930</v>
      </c>
      <c r="N439" s="1575"/>
      <c r="O439" s="1575"/>
      <c r="P439" s="1575"/>
      <c r="Q439" s="1575"/>
      <c r="R439" s="1575"/>
      <c r="S439" s="1575"/>
      <c r="T439" s="1575"/>
      <c r="U439" s="1575"/>
      <c r="V439" s="1575"/>
      <c r="W439" s="1575"/>
      <c r="X439" s="1575"/>
      <c r="Y439" s="1576"/>
      <c r="Z439" s="1599">
        <v>0.82</v>
      </c>
      <c r="AA439" s="1600"/>
      <c r="AB439" s="1600"/>
      <c r="AC439" s="1601"/>
      <c r="AD439" s="1571"/>
      <c r="AE439" s="1572"/>
      <c r="AF439" s="1572"/>
      <c r="AG439" s="1572"/>
      <c r="AH439" s="1573"/>
      <c r="AI439" s="1574"/>
      <c r="AJ439" s="1575"/>
      <c r="AK439" s="1575"/>
      <c r="AL439" s="1575"/>
      <c r="AM439" s="1575"/>
      <c r="AN439" s="1575"/>
      <c r="AO439" s="1575"/>
      <c r="AP439" s="1575"/>
      <c r="AQ439" s="1575"/>
      <c r="AR439" s="1575"/>
      <c r="AS439" s="1575"/>
      <c r="AT439" s="1575"/>
      <c r="AU439" s="1576"/>
      <c r="AV439" s="1577"/>
      <c r="AW439" s="1578"/>
      <c r="AX439" s="1578"/>
      <c r="AY439" s="1580"/>
    </row>
    <row r="440" spans="1:51" s="243" customFormat="1" ht="24.75" customHeight="1">
      <c r="B440" s="1602"/>
      <c r="C440" s="1603"/>
      <c r="D440" s="1603"/>
      <c r="E440" s="1603"/>
      <c r="F440" s="1603"/>
      <c r="G440" s="1604"/>
      <c r="H440" s="1561"/>
      <c r="I440" s="1562"/>
      <c r="J440" s="1562"/>
      <c r="K440" s="1562"/>
      <c r="L440" s="1563"/>
      <c r="M440" s="1564"/>
      <c r="N440" s="1565"/>
      <c r="O440" s="1565"/>
      <c r="P440" s="1565"/>
      <c r="Q440" s="1565"/>
      <c r="R440" s="1565"/>
      <c r="S440" s="1565"/>
      <c r="T440" s="1565"/>
      <c r="U440" s="1565"/>
      <c r="V440" s="1565"/>
      <c r="W440" s="1565"/>
      <c r="X440" s="1565"/>
      <c r="Y440" s="1566"/>
      <c r="Z440" s="1567"/>
      <c r="AA440" s="1568"/>
      <c r="AB440" s="1568"/>
      <c r="AC440" s="1570"/>
      <c r="AD440" s="1561"/>
      <c r="AE440" s="1562"/>
      <c r="AF440" s="1562"/>
      <c r="AG440" s="1562"/>
      <c r="AH440" s="1563"/>
      <c r="AI440" s="1564"/>
      <c r="AJ440" s="1565"/>
      <c r="AK440" s="1565"/>
      <c r="AL440" s="1565"/>
      <c r="AM440" s="1565"/>
      <c r="AN440" s="1565"/>
      <c r="AO440" s="1565"/>
      <c r="AP440" s="1565"/>
      <c r="AQ440" s="1565"/>
      <c r="AR440" s="1565"/>
      <c r="AS440" s="1565"/>
      <c r="AT440" s="1565"/>
      <c r="AU440" s="1566"/>
      <c r="AV440" s="1567"/>
      <c r="AW440" s="1568"/>
      <c r="AX440" s="1568"/>
      <c r="AY440" s="1569"/>
    </row>
    <row r="441" spans="1:51" s="243" customFormat="1" ht="24.75" customHeight="1">
      <c r="B441" s="1602"/>
      <c r="C441" s="1603"/>
      <c r="D441" s="1603"/>
      <c r="E441" s="1603"/>
      <c r="F441" s="1603"/>
      <c r="G441" s="1604"/>
      <c r="H441" s="1561"/>
      <c r="I441" s="1562"/>
      <c r="J441" s="1562"/>
      <c r="K441" s="1562"/>
      <c r="L441" s="1563"/>
      <c r="M441" s="1564"/>
      <c r="N441" s="1565"/>
      <c r="O441" s="1565"/>
      <c r="P441" s="1565"/>
      <c r="Q441" s="1565"/>
      <c r="R441" s="1565"/>
      <c r="S441" s="1565"/>
      <c r="T441" s="1565"/>
      <c r="U441" s="1565"/>
      <c r="V441" s="1565"/>
      <c r="W441" s="1565"/>
      <c r="X441" s="1565"/>
      <c r="Y441" s="1566"/>
      <c r="Z441" s="1567"/>
      <c r="AA441" s="1568"/>
      <c r="AB441" s="1568"/>
      <c r="AC441" s="1570"/>
      <c r="AD441" s="1561"/>
      <c r="AE441" s="1562"/>
      <c r="AF441" s="1562"/>
      <c r="AG441" s="1562"/>
      <c r="AH441" s="1563"/>
      <c r="AI441" s="1564"/>
      <c r="AJ441" s="1565"/>
      <c r="AK441" s="1565"/>
      <c r="AL441" s="1565"/>
      <c r="AM441" s="1565"/>
      <c r="AN441" s="1565"/>
      <c r="AO441" s="1565"/>
      <c r="AP441" s="1565"/>
      <c r="AQ441" s="1565"/>
      <c r="AR441" s="1565"/>
      <c r="AS441" s="1565"/>
      <c r="AT441" s="1565"/>
      <c r="AU441" s="1566"/>
      <c r="AV441" s="1567"/>
      <c r="AW441" s="1568"/>
      <c r="AX441" s="1568"/>
      <c r="AY441" s="1569"/>
    </row>
    <row r="442" spans="1:51" s="243" customFormat="1" ht="24.75" customHeight="1">
      <c r="B442" s="1602"/>
      <c r="C442" s="1603"/>
      <c r="D442" s="1603"/>
      <c r="E442" s="1603"/>
      <c r="F442" s="1603"/>
      <c r="G442" s="1604"/>
      <c r="H442" s="1561"/>
      <c r="I442" s="1562"/>
      <c r="J442" s="1562"/>
      <c r="K442" s="1562"/>
      <c r="L442" s="1563"/>
      <c r="M442" s="1564"/>
      <c r="N442" s="1565"/>
      <c r="O442" s="1565"/>
      <c r="P442" s="1565"/>
      <c r="Q442" s="1565"/>
      <c r="R442" s="1565"/>
      <c r="S442" s="1565"/>
      <c r="T442" s="1565"/>
      <c r="U442" s="1565"/>
      <c r="V442" s="1565"/>
      <c r="W442" s="1565"/>
      <c r="X442" s="1565"/>
      <c r="Y442" s="1566"/>
      <c r="Z442" s="1567"/>
      <c r="AA442" s="1568"/>
      <c r="AB442" s="1568"/>
      <c r="AC442" s="1570"/>
      <c r="AD442" s="1561"/>
      <c r="AE442" s="1562"/>
      <c r="AF442" s="1562"/>
      <c r="AG442" s="1562"/>
      <c r="AH442" s="1563"/>
      <c r="AI442" s="1564"/>
      <c r="AJ442" s="1565"/>
      <c r="AK442" s="1565"/>
      <c r="AL442" s="1565"/>
      <c r="AM442" s="1565"/>
      <c r="AN442" s="1565"/>
      <c r="AO442" s="1565"/>
      <c r="AP442" s="1565"/>
      <c r="AQ442" s="1565"/>
      <c r="AR442" s="1565"/>
      <c r="AS442" s="1565"/>
      <c r="AT442" s="1565"/>
      <c r="AU442" s="1566"/>
      <c r="AV442" s="1567"/>
      <c r="AW442" s="1568"/>
      <c r="AX442" s="1568"/>
      <c r="AY442" s="1569"/>
    </row>
    <row r="443" spans="1:51" s="243" customFormat="1" ht="24.75" customHeight="1">
      <c r="B443" s="1602"/>
      <c r="C443" s="1603"/>
      <c r="D443" s="1603"/>
      <c r="E443" s="1603"/>
      <c r="F443" s="1603"/>
      <c r="G443" s="1604"/>
      <c r="H443" s="1561"/>
      <c r="I443" s="1562"/>
      <c r="J443" s="1562"/>
      <c r="K443" s="1562"/>
      <c r="L443" s="1563"/>
      <c r="M443" s="1564"/>
      <c r="N443" s="1565"/>
      <c r="O443" s="1565"/>
      <c r="P443" s="1565"/>
      <c r="Q443" s="1565"/>
      <c r="R443" s="1565"/>
      <c r="S443" s="1565"/>
      <c r="T443" s="1565"/>
      <c r="U443" s="1565"/>
      <c r="V443" s="1565"/>
      <c r="W443" s="1565"/>
      <c r="X443" s="1565"/>
      <c r="Y443" s="1566"/>
      <c r="Z443" s="1567"/>
      <c r="AA443" s="1568"/>
      <c r="AB443" s="1568"/>
      <c r="AC443" s="1568"/>
      <c r="AD443" s="1561"/>
      <c r="AE443" s="1562"/>
      <c r="AF443" s="1562"/>
      <c r="AG443" s="1562"/>
      <c r="AH443" s="1563"/>
      <c r="AI443" s="1564"/>
      <c r="AJ443" s="1565"/>
      <c r="AK443" s="1565"/>
      <c r="AL443" s="1565"/>
      <c r="AM443" s="1565"/>
      <c r="AN443" s="1565"/>
      <c r="AO443" s="1565"/>
      <c r="AP443" s="1565"/>
      <c r="AQ443" s="1565"/>
      <c r="AR443" s="1565"/>
      <c r="AS443" s="1565"/>
      <c r="AT443" s="1565"/>
      <c r="AU443" s="1566"/>
      <c r="AV443" s="1567"/>
      <c r="AW443" s="1568"/>
      <c r="AX443" s="1568"/>
      <c r="AY443" s="1569"/>
    </row>
    <row r="444" spans="1:51" s="243" customFormat="1" ht="24.75" customHeight="1">
      <c r="B444" s="1602"/>
      <c r="C444" s="1603"/>
      <c r="D444" s="1603"/>
      <c r="E444" s="1603"/>
      <c r="F444" s="1603"/>
      <c r="G444" s="1604"/>
      <c r="H444" s="1561"/>
      <c r="I444" s="1562"/>
      <c r="J444" s="1562"/>
      <c r="K444" s="1562"/>
      <c r="L444" s="1563"/>
      <c r="M444" s="1564"/>
      <c r="N444" s="1565"/>
      <c r="O444" s="1565"/>
      <c r="P444" s="1565"/>
      <c r="Q444" s="1565"/>
      <c r="R444" s="1565"/>
      <c r="S444" s="1565"/>
      <c r="T444" s="1565"/>
      <c r="U444" s="1565"/>
      <c r="V444" s="1565"/>
      <c r="W444" s="1565"/>
      <c r="X444" s="1565"/>
      <c r="Y444" s="1566"/>
      <c r="Z444" s="1567"/>
      <c r="AA444" s="1568"/>
      <c r="AB444" s="1568"/>
      <c r="AC444" s="1568"/>
      <c r="AD444" s="1561"/>
      <c r="AE444" s="1562"/>
      <c r="AF444" s="1562"/>
      <c r="AG444" s="1562"/>
      <c r="AH444" s="1563"/>
      <c r="AI444" s="1564"/>
      <c r="AJ444" s="1565"/>
      <c r="AK444" s="1565"/>
      <c r="AL444" s="1565"/>
      <c r="AM444" s="1565"/>
      <c r="AN444" s="1565"/>
      <c r="AO444" s="1565"/>
      <c r="AP444" s="1565"/>
      <c r="AQ444" s="1565"/>
      <c r="AR444" s="1565"/>
      <c r="AS444" s="1565"/>
      <c r="AT444" s="1565"/>
      <c r="AU444" s="1566"/>
      <c r="AV444" s="1567"/>
      <c r="AW444" s="1568"/>
      <c r="AX444" s="1568"/>
      <c r="AY444" s="1569"/>
    </row>
    <row r="445" spans="1:51" s="243" customFormat="1" ht="24.75" customHeight="1">
      <c r="B445" s="1602"/>
      <c r="C445" s="1603"/>
      <c r="D445" s="1603"/>
      <c r="E445" s="1603"/>
      <c r="F445" s="1603"/>
      <c r="G445" s="1604"/>
      <c r="H445" s="1561"/>
      <c r="I445" s="1562"/>
      <c r="J445" s="1562"/>
      <c r="K445" s="1562"/>
      <c r="L445" s="1563"/>
      <c r="M445" s="1564"/>
      <c r="N445" s="1565"/>
      <c r="O445" s="1565"/>
      <c r="P445" s="1565"/>
      <c r="Q445" s="1565"/>
      <c r="R445" s="1565"/>
      <c r="S445" s="1565"/>
      <c r="T445" s="1565"/>
      <c r="U445" s="1565"/>
      <c r="V445" s="1565"/>
      <c r="W445" s="1565"/>
      <c r="X445" s="1565"/>
      <c r="Y445" s="1566"/>
      <c r="Z445" s="1567"/>
      <c r="AA445" s="1568"/>
      <c r="AB445" s="1568"/>
      <c r="AC445" s="1568"/>
      <c r="AD445" s="1561"/>
      <c r="AE445" s="1562"/>
      <c r="AF445" s="1562"/>
      <c r="AG445" s="1562"/>
      <c r="AH445" s="1563"/>
      <c r="AI445" s="1564"/>
      <c r="AJ445" s="1565"/>
      <c r="AK445" s="1565"/>
      <c r="AL445" s="1565"/>
      <c r="AM445" s="1565"/>
      <c r="AN445" s="1565"/>
      <c r="AO445" s="1565"/>
      <c r="AP445" s="1565"/>
      <c r="AQ445" s="1565"/>
      <c r="AR445" s="1565"/>
      <c r="AS445" s="1565"/>
      <c r="AT445" s="1565"/>
      <c r="AU445" s="1566"/>
      <c r="AV445" s="1567"/>
      <c r="AW445" s="1568"/>
      <c r="AX445" s="1568"/>
      <c r="AY445" s="1569"/>
    </row>
    <row r="446" spans="1:51" s="243" customFormat="1" ht="24.75" customHeight="1">
      <c r="B446" s="1602"/>
      <c r="C446" s="1603"/>
      <c r="D446" s="1603"/>
      <c r="E446" s="1603"/>
      <c r="F446" s="1603"/>
      <c r="G446" s="1604"/>
      <c r="H446" s="1552"/>
      <c r="I446" s="1553"/>
      <c r="J446" s="1553"/>
      <c r="K446" s="1553"/>
      <c r="L446" s="1554"/>
      <c r="M446" s="1555"/>
      <c r="N446" s="1556"/>
      <c r="O446" s="1556"/>
      <c r="P446" s="1556"/>
      <c r="Q446" s="1556"/>
      <c r="R446" s="1556"/>
      <c r="S446" s="1556"/>
      <c r="T446" s="1556"/>
      <c r="U446" s="1556"/>
      <c r="V446" s="1556"/>
      <c r="W446" s="1556"/>
      <c r="X446" s="1556"/>
      <c r="Y446" s="1557"/>
      <c r="Z446" s="1558"/>
      <c r="AA446" s="1559"/>
      <c r="AB446" s="1559"/>
      <c r="AC446" s="1559"/>
      <c r="AD446" s="1552"/>
      <c r="AE446" s="1553"/>
      <c r="AF446" s="1553"/>
      <c r="AG446" s="1553"/>
      <c r="AH446" s="1554"/>
      <c r="AI446" s="1555"/>
      <c r="AJ446" s="1556"/>
      <c r="AK446" s="1556"/>
      <c r="AL446" s="1556"/>
      <c r="AM446" s="1556"/>
      <c r="AN446" s="1556"/>
      <c r="AO446" s="1556"/>
      <c r="AP446" s="1556"/>
      <c r="AQ446" s="1556"/>
      <c r="AR446" s="1556"/>
      <c r="AS446" s="1556"/>
      <c r="AT446" s="1556"/>
      <c r="AU446" s="1557"/>
      <c r="AV446" s="1558"/>
      <c r="AW446" s="1559"/>
      <c r="AX446" s="1559"/>
      <c r="AY446" s="1560"/>
    </row>
    <row r="447" spans="1:51" s="243" customFormat="1" ht="24.75" customHeight="1">
      <c r="B447" s="1602"/>
      <c r="C447" s="1603"/>
      <c r="D447" s="1603"/>
      <c r="E447" s="1603"/>
      <c r="F447" s="1603"/>
      <c r="G447" s="1604"/>
      <c r="H447" s="1581" t="s">
        <v>35</v>
      </c>
      <c r="I447" s="1582"/>
      <c r="J447" s="1582"/>
      <c r="K447" s="1582"/>
      <c r="L447" s="1582"/>
      <c r="M447" s="1592"/>
      <c r="N447" s="1593"/>
      <c r="O447" s="1593"/>
      <c r="P447" s="1593"/>
      <c r="Q447" s="1593"/>
      <c r="R447" s="1593"/>
      <c r="S447" s="1593"/>
      <c r="T447" s="1593"/>
      <c r="U447" s="1593"/>
      <c r="V447" s="1593"/>
      <c r="W447" s="1593"/>
      <c r="X447" s="1593"/>
      <c r="Y447" s="1594"/>
      <c r="Z447" s="1595">
        <f>SUM(Z439:AC446)</f>
        <v>0.82</v>
      </c>
      <c r="AA447" s="1596"/>
      <c r="AB447" s="1596"/>
      <c r="AC447" s="1597"/>
      <c r="AD447" s="1581" t="s">
        <v>35</v>
      </c>
      <c r="AE447" s="1582"/>
      <c r="AF447" s="1582"/>
      <c r="AG447" s="1582"/>
      <c r="AH447" s="1582"/>
      <c r="AI447" s="1592"/>
      <c r="AJ447" s="1593"/>
      <c r="AK447" s="1593"/>
      <c r="AL447" s="1593"/>
      <c r="AM447" s="1593"/>
      <c r="AN447" s="1593"/>
      <c r="AO447" s="1593"/>
      <c r="AP447" s="1593"/>
      <c r="AQ447" s="1593"/>
      <c r="AR447" s="1593"/>
      <c r="AS447" s="1593"/>
      <c r="AT447" s="1593"/>
      <c r="AU447" s="1594"/>
      <c r="AV447" s="1595">
        <f>SUM(AV439:AY446)</f>
        <v>0</v>
      </c>
      <c r="AW447" s="1596"/>
      <c r="AX447" s="1596"/>
      <c r="AY447" s="1598"/>
    </row>
    <row r="448" spans="1:51" s="243" customFormat="1" ht="25.15" customHeight="1">
      <c r="B448" s="1602"/>
      <c r="C448" s="1603"/>
      <c r="D448" s="1603"/>
      <c r="E448" s="1603"/>
      <c r="F448" s="1603"/>
      <c r="G448" s="1604"/>
      <c r="H448" s="1581" t="s">
        <v>1736</v>
      </c>
      <c r="I448" s="1582"/>
      <c r="J448" s="1582"/>
      <c r="K448" s="1582"/>
      <c r="L448" s="1582"/>
      <c r="M448" s="1582"/>
      <c r="N448" s="1582"/>
      <c r="O448" s="1582"/>
      <c r="P448" s="1582"/>
      <c r="Q448" s="1582"/>
      <c r="R448" s="1582"/>
      <c r="S448" s="1582"/>
      <c r="T448" s="1582"/>
      <c r="U448" s="1582"/>
      <c r="V448" s="1582"/>
      <c r="W448" s="1582"/>
      <c r="X448" s="1582"/>
      <c r="Y448" s="1582"/>
      <c r="Z448" s="1582"/>
      <c r="AA448" s="1582"/>
      <c r="AB448" s="1582"/>
      <c r="AC448" s="1583"/>
      <c r="AD448" s="1581" t="s">
        <v>1737</v>
      </c>
      <c r="AE448" s="1582"/>
      <c r="AF448" s="1582"/>
      <c r="AG448" s="1582"/>
      <c r="AH448" s="1582"/>
      <c r="AI448" s="1582"/>
      <c r="AJ448" s="1582"/>
      <c r="AK448" s="1582"/>
      <c r="AL448" s="1582"/>
      <c r="AM448" s="1582"/>
      <c r="AN448" s="1582"/>
      <c r="AO448" s="1582"/>
      <c r="AP448" s="1582"/>
      <c r="AQ448" s="1582"/>
      <c r="AR448" s="1582"/>
      <c r="AS448" s="1582"/>
      <c r="AT448" s="1582"/>
      <c r="AU448" s="1582"/>
      <c r="AV448" s="1582"/>
      <c r="AW448" s="1582"/>
      <c r="AX448" s="1582"/>
      <c r="AY448" s="1584"/>
    </row>
    <row r="449" spans="2:51" s="243" customFormat="1" ht="25.5" customHeight="1">
      <c r="B449" s="1602"/>
      <c r="C449" s="1603"/>
      <c r="D449" s="1603"/>
      <c r="E449" s="1603"/>
      <c r="F449" s="1603"/>
      <c r="G449" s="1604"/>
      <c r="H449" s="1585" t="s">
        <v>60</v>
      </c>
      <c r="I449" s="1586"/>
      <c r="J449" s="1586"/>
      <c r="K449" s="1586"/>
      <c r="L449" s="1586"/>
      <c r="M449" s="1587" t="s">
        <v>143</v>
      </c>
      <c r="N449" s="1582"/>
      <c r="O449" s="1582"/>
      <c r="P449" s="1582"/>
      <c r="Q449" s="1582"/>
      <c r="R449" s="1582"/>
      <c r="S449" s="1582"/>
      <c r="T449" s="1582"/>
      <c r="U449" s="1582"/>
      <c r="V449" s="1582"/>
      <c r="W449" s="1582"/>
      <c r="X449" s="1582"/>
      <c r="Y449" s="1583"/>
      <c r="Z449" s="1588" t="s">
        <v>144</v>
      </c>
      <c r="AA449" s="1589"/>
      <c r="AB449" s="1589"/>
      <c r="AC449" s="1590"/>
      <c r="AD449" s="1585" t="s">
        <v>60</v>
      </c>
      <c r="AE449" s="1586"/>
      <c r="AF449" s="1586"/>
      <c r="AG449" s="1586"/>
      <c r="AH449" s="1586"/>
      <c r="AI449" s="1587" t="s">
        <v>143</v>
      </c>
      <c r="AJ449" s="1582"/>
      <c r="AK449" s="1582"/>
      <c r="AL449" s="1582"/>
      <c r="AM449" s="1582"/>
      <c r="AN449" s="1582"/>
      <c r="AO449" s="1582"/>
      <c r="AP449" s="1582"/>
      <c r="AQ449" s="1582"/>
      <c r="AR449" s="1582"/>
      <c r="AS449" s="1582"/>
      <c r="AT449" s="1582"/>
      <c r="AU449" s="1583"/>
      <c r="AV449" s="1588" t="s">
        <v>144</v>
      </c>
      <c r="AW449" s="1589"/>
      <c r="AX449" s="1589"/>
      <c r="AY449" s="1591"/>
    </row>
    <row r="450" spans="2:51" s="243" customFormat="1" ht="24.75" customHeight="1">
      <c r="B450" s="1602"/>
      <c r="C450" s="1603"/>
      <c r="D450" s="1603"/>
      <c r="E450" s="1603"/>
      <c r="F450" s="1603"/>
      <c r="G450" s="1604"/>
      <c r="H450" s="1571"/>
      <c r="I450" s="1572"/>
      <c r="J450" s="1572"/>
      <c r="K450" s="1572"/>
      <c r="L450" s="1573"/>
      <c r="M450" s="1574"/>
      <c r="N450" s="1575"/>
      <c r="O450" s="1575"/>
      <c r="P450" s="1575"/>
      <c r="Q450" s="1575"/>
      <c r="R450" s="1575"/>
      <c r="S450" s="1575"/>
      <c r="T450" s="1575"/>
      <c r="U450" s="1575"/>
      <c r="V450" s="1575"/>
      <c r="W450" s="1575"/>
      <c r="X450" s="1575"/>
      <c r="Y450" s="1576"/>
      <c r="Z450" s="1577"/>
      <c r="AA450" s="1578"/>
      <c r="AB450" s="1578"/>
      <c r="AC450" s="1579"/>
      <c r="AD450" s="1571"/>
      <c r="AE450" s="1572"/>
      <c r="AF450" s="1572"/>
      <c r="AG450" s="1572"/>
      <c r="AH450" s="1573"/>
      <c r="AI450" s="1574"/>
      <c r="AJ450" s="1575"/>
      <c r="AK450" s="1575"/>
      <c r="AL450" s="1575"/>
      <c r="AM450" s="1575"/>
      <c r="AN450" s="1575"/>
      <c r="AO450" s="1575"/>
      <c r="AP450" s="1575"/>
      <c r="AQ450" s="1575"/>
      <c r="AR450" s="1575"/>
      <c r="AS450" s="1575"/>
      <c r="AT450" s="1575"/>
      <c r="AU450" s="1576"/>
      <c r="AV450" s="1577"/>
      <c r="AW450" s="1578"/>
      <c r="AX450" s="1578"/>
      <c r="AY450" s="1580"/>
    </row>
    <row r="451" spans="2:51" s="243" customFormat="1" ht="24.75" customHeight="1">
      <c r="B451" s="1602"/>
      <c r="C451" s="1603"/>
      <c r="D451" s="1603"/>
      <c r="E451" s="1603"/>
      <c r="F451" s="1603"/>
      <c r="G451" s="1604"/>
      <c r="H451" s="1561"/>
      <c r="I451" s="1562"/>
      <c r="J451" s="1562"/>
      <c r="K451" s="1562"/>
      <c r="L451" s="1563"/>
      <c r="M451" s="1564"/>
      <c r="N451" s="1565"/>
      <c r="O451" s="1565"/>
      <c r="P451" s="1565"/>
      <c r="Q451" s="1565"/>
      <c r="R451" s="1565"/>
      <c r="S451" s="1565"/>
      <c r="T451" s="1565"/>
      <c r="U451" s="1565"/>
      <c r="V451" s="1565"/>
      <c r="W451" s="1565"/>
      <c r="X451" s="1565"/>
      <c r="Y451" s="1566"/>
      <c r="Z451" s="1567"/>
      <c r="AA451" s="1568"/>
      <c r="AB451" s="1568"/>
      <c r="AC451" s="1570"/>
      <c r="AD451" s="1561"/>
      <c r="AE451" s="1562"/>
      <c r="AF451" s="1562"/>
      <c r="AG451" s="1562"/>
      <c r="AH451" s="1563"/>
      <c r="AI451" s="1564"/>
      <c r="AJ451" s="1565"/>
      <c r="AK451" s="1565"/>
      <c r="AL451" s="1565"/>
      <c r="AM451" s="1565"/>
      <c r="AN451" s="1565"/>
      <c r="AO451" s="1565"/>
      <c r="AP451" s="1565"/>
      <c r="AQ451" s="1565"/>
      <c r="AR451" s="1565"/>
      <c r="AS451" s="1565"/>
      <c r="AT451" s="1565"/>
      <c r="AU451" s="1566"/>
      <c r="AV451" s="1567"/>
      <c r="AW451" s="1568"/>
      <c r="AX451" s="1568"/>
      <c r="AY451" s="1569"/>
    </row>
    <row r="452" spans="2:51" s="243" customFormat="1" ht="24.75" customHeight="1">
      <c r="B452" s="1602"/>
      <c r="C452" s="1603"/>
      <c r="D452" s="1603"/>
      <c r="E452" s="1603"/>
      <c r="F452" s="1603"/>
      <c r="G452" s="1604"/>
      <c r="H452" s="1561"/>
      <c r="I452" s="1562"/>
      <c r="J452" s="1562"/>
      <c r="K452" s="1562"/>
      <c r="L452" s="1563"/>
      <c r="M452" s="1564"/>
      <c r="N452" s="1565"/>
      <c r="O452" s="1565"/>
      <c r="P452" s="1565"/>
      <c r="Q452" s="1565"/>
      <c r="R452" s="1565"/>
      <c r="S452" s="1565"/>
      <c r="T452" s="1565"/>
      <c r="U452" s="1565"/>
      <c r="V452" s="1565"/>
      <c r="W452" s="1565"/>
      <c r="X452" s="1565"/>
      <c r="Y452" s="1566"/>
      <c r="Z452" s="1567"/>
      <c r="AA452" s="1568"/>
      <c r="AB452" s="1568"/>
      <c r="AC452" s="1570"/>
      <c r="AD452" s="1561"/>
      <c r="AE452" s="1562"/>
      <c r="AF452" s="1562"/>
      <c r="AG452" s="1562"/>
      <c r="AH452" s="1563"/>
      <c r="AI452" s="1564"/>
      <c r="AJ452" s="1565"/>
      <c r="AK452" s="1565"/>
      <c r="AL452" s="1565"/>
      <c r="AM452" s="1565"/>
      <c r="AN452" s="1565"/>
      <c r="AO452" s="1565"/>
      <c r="AP452" s="1565"/>
      <c r="AQ452" s="1565"/>
      <c r="AR452" s="1565"/>
      <c r="AS452" s="1565"/>
      <c r="AT452" s="1565"/>
      <c r="AU452" s="1566"/>
      <c r="AV452" s="1567"/>
      <c r="AW452" s="1568"/>
      <c r="AX452" s="1568"/>
      <c r="AY452" s="1569"/>
    </row>
    <row r="453" spans="2:51" s="243" customFormat="1" ht="24.75" customHeight="1">
      <c r="B453" s="1602"/>
      <c r="C453" s="1603"/>
      <c r="D453" s="1603"/>
      <c r="E453" s="1603"/>
      <c r="F453" s="1603"/>
      <c r="G453" s="1604"/>
      <c r="H453" s="1561"/>
      <c r="I453" s="1562"/>
      <c r="J453" s="1562"/>
      <c r="K453" s="1562"/>
      <c r="L453" s="1563"/>
      <c r="M453" s="1564"/>
      <c r="N453" s="1565"/>
      <c r="O453" s="1565"/>
      <c r="P453" s="1565"/>
      <c r="Q453" s="1565"/>
      <c r="R453" s="1565"/>
      <c r="S453" s="1565"/>
      <c r="T453" s="1565"/>
      <c r="U453" s="1565"/>
      <c r="V453" s="1565"/>
      <c r="W453" s="1565"/>
      <c r="X453" s="1565"/>
      <c r="Y453" s="1566"/>
      <c r="Z453" s="1567"/>
      <c r="AA453" s="1568"/>
      <c r="AB453" s="1568"/>
      <c r="AC453" s="1570"/>
      <c r="AD453" s="1561"/>
      <c r="AE453" s="1562"/>
      <c r="AF453" s="1562"/>
      <c r="AG453" s="1562"/>
      <c r="AH453" s="1563"/>
      <c r="AI453" s="1564"/>
      <c r="AJ453" s="1565"/>
      <c r="AK453" s="1565"/>
      <c r="AL453" s="1565"/>
      <c r="AM453" s="1565"/>
      <c r="AN453" s="1565"/>
      <c r="AO453" s="1565"/>
      <c r="AP453" s="1565"/>
      <c r="AQ453" s="1565"/>
      <c r="AR453" s="1565"/>
      <c r="AS453" s="1565"/>
      <c r="AT453" s="1565"/>
      <c r="AU453" s="1566"/>
      <c r="AV453" s="1567"/>
      <c r="AW453" s="1568"/>
      <c r="AX453" s="1568"/>
      <c r="AY453" s="1569"/>
    </row>
    <row r="454" spans="2:51" s="243" customFormat="1" ht="24.75" customHeight="1">
      <c r="B454" s="1602"/>
      <c r="C454" s="1603"/>
      <c r="D454" s="1603"/>
      <c r="E454" s="1603"/>
      <c r="F454" s="1603"/>
      <c r="G454" s="1604"/>
      <c r="H454" s="1561"/>
      <c r="I454" s="1562"/>
      <c r="J454" s="1562"/>
      <c r="K454" s="1562"/>
      <c r="L454" s="1563"/>
      <c r="M454" s="1564"/>
      <c r="N454" s="1565"/>
      <c r="O454" s="1565"/>
      <c r="P454" s="1565"/>
      <c r="Q454" s="1565"/>
      <c r="R454" s="1565"/>
      <c r="S454" s="1565"/>
      <c r="T454" s="1565"/>
      <c r="U454" s="1565"/>
      <c r="V454" s="1565"/>
      <c r="W454" s="1565"/>
      <c r="X454" s="1565"/>
      <c r="Y454" s="1566"/>
      <c r="Z454" s="1567"/>
      <c r="AA454" s="1568"/>
      <c r="AB454" s="1568"/>
      <c r="AC454" s="1568"/>
      <c r="AD454" s="1561"/>
      <c r="AE454" s="1562"/>
      <c r="AF454" s="1562"/>
      <c r="AG454" s="1562"/>
      <c r="AH454" s="1563"/>
      <c r="AI454" s="1564"/>
      <c r="AJ454" s="1565"/>
      <c r="AK454" s="1565"/>
      <c r="AL454" s="1565"/>
      <c r="AM454" s="1565"/>
      <c r="AN454" s="1565"/>
      <c r="AO454" s="1565"/>
      <c r="AP454" s="1565"/>
      <c r="AQ454" s="1565"/>
      <c r="AR454" s="1565"/>
      <c r="AS454" s="1565"/>
      <c r="AT454" s="1565"/>
      <c r="AU454" s="1566"/>
      <c r="AV454" s="1567"/>
      <c r="AW454" s="1568"/>
      <c r="AX454" s="1568"/>
      <c r="AY454" s="1569"/>
    </row>
    <row r="455" spans="2:51" s="243" customFormat="1" ht="24.75" customHeight="1">
      <c r="B455" s="1602"/>
      <c r="C455" s="1603"/>
      <c r="D455" s="1603"/>
      <c r="E455" s="1603"/>
      <c r="F455" s="1603"/>
      <c r="G455" s="1604"/>
      <c r="H455" s="1561"/>
      <c r="I455" s="1562"/>
      <c r="J455" s="1562"/>
      <c r="K455" s="1562"/>
      <c r="L455" s="1563"/>
      <c r="M455" s="1564"/>
      <c r="N455" s="1565"/>
      <c r="O455" s="1565"/>
      <c r="P455" s="1565"/>
      <c r="Q455" s="1565"/>
      <c r="R455" s="1565"/>
      <c r="S455" s="1565"/>
      <c r="T455" s="1565"/>
      <c r="U455" s="1565"/>
      <c r="V455" s="1565"/>
      <c r="W455" s="1565"/>
      <c r="X455" s="1565"/>
      <c r="Y455" s="1566"/>
      <c r="Z455" s="1567"/>
      <c r="AA455" s="1568"/>
      <c r="AB455" s="1568"/>
      <c r="AC455" s="1568"/>
      <c r="AD455" s="1561"/>
      <c r="AE455" s="1562"/>
      <c r="AF455" s="1562"/>
      <c r="AG455" s="1562"/>
      <c r="AH455" s="1563"/>
      <c r="AI455" s="1564"/>
      <c r="AJ455" s="1565"/>
      <c r="AK455" s="1565"/>
      <c r="AL455" s="1565"/>
      <c r="AM455" s="1565"/>
      <c r="AN455" s="1565"/>
      <c r="AO455" s="1565"/>
      <c r="AP455" s="1565"/>
      <c r="AQ455" s="1565"/>
      <c r="AR455" s="1565"/>
      <c r="AS455" s="1565"/>
      <c r="AT455" s="1565"/>
      <c r="AU455" s="1566"/>
      <c r="AV455" s="1567"/>
      <c r="AW455" s="1568"/>
      <c r="AX455" s="1568"/>
      <c r="AY455" s="1569"/>
    </row>
    <row r="456" spans="2:51" s="243" customFormat="1" ht="24.75" customHeight="1">
      <c r="B456" s="1602"/>
      <c r="C456" s="1603"/>
      <c r="D456" s="1603"/>
      <c r="E456" s="1603"/>
      <c r="F456" s="1603"/>
      <c r="G456" s="1604"/>
      <c r="H456" s="1561"/>
      <c r="I456" s="1562"/>
      <c r="J456" s="1562"/>
      <c r="K456" s="1562"/>
      <c r="L456" s="1563"/>
      <c r="M456" s="1564"/>
      <c r="N456" s="1565"/>
      <c r="O456" s="1565"/>
      <c r="P456" s="1565"/>
      <c r="Q456" s="1565"/>
      <c r="R456" s="1565"/>
      <c r="S456" s="1565"/>
      <c r="T456" s="1565"/>
      <c r="U456" s="1565"/>
      <c r="V456" s="1565"/>
      <c r="W456" s="1565"/>
      <c r="X456" s="1565"/>
      <c r="Y456" s="1566"/>
      <c r="Z456" s="1567"/>
      <c r="AA456" s="1568"/>
      <c r="AB456" s="1568"/>
      <c r="AC456" s="1568"/>
      <c r="AD456" s="1561"/>
      <c r="AE456" s="1562"/>
      <c r="AF456" s="1562"/>
      <c r="AG456" s="1562"/>
      <c r="AH456" s="1563"/>
      <c r="AI456" s="1564"/>
      <c r="AJ456" s="1565"/>
      <c r="AK456" s="1565"/>
      <c r="AL456" s="1565"/>
      <c r="AM456" s="1565"/>
      <c r="AN456" s="1565"/>
      <c r="AO456" s="1565"/>
      <c r="AP456" s="1565"/>
      <c r="AQ456" s="1565"/>
      <c r="AR456" s="1565"/>
      <c r="AS456" s="1565"/>
      <c r="AT456" s="1565"/>
      <c r="AU456" s="1566"/>
      <c r="AV456" s="1567"/>
      <c r="AW456" s="1568"/>
      <c r="AX456" s="1568"/>
      <c r="AY456" s="1569"/>
    </row>
    <row r="457" spans="2:51" s="243" customFormat="1" ht="24.75" customHeight="1">
      <c r="B457" s="1602"/>
      <c r="C457" s="1603"/>
      <c r="D457" s="1603"/>
      <c r="E457" s="1603"/>
      <c r="F457" s="1603"/>
      <c r="G457" s="1604"/>
      <c r="H457" s="1552"/>
      <c r="I457" s="1553"/>
      <c r="J457" s="1553"/>
      <c r="K457" s="1553"/>
      <c r="L457" s="1554"/>
      <c r="M457" s="1555"/>
      <c r="N457" s="1556"/>
      <c r="O457" s="1556"/>
      <c r="P457" s="1556"/>
      <c r="Q457" s="1556"/>
      <c r="R457" s="1556"/>
      <c r="S457" s="1556"/>
      <c r="T457" s="1556"/>
      <c r="U457" s="1556"/>
      <c r="V457" s="1556"/>
      <c r="W457" s="1556"/>
      <c r="X457" s="1556"/>
      <c r="Y457" s="1557"/>
      <c r="Z457" s="1558"/>
      <c r="AA457" s="1559"/>
      <c r="AB457" s="1559"/>
      <c r="AC457" s="1559"/>
      <c r="AD457" s="1552"/>
      <c r="AE457" s="1553"/>
      <c r="AF457" s="1553"/>
      <c r="AG457" s="1553"/>
      <c r="AH457" s="1554"/>
      <c r="AI457" s="1555"/>
      <c r="AJ457" s="1556"/>
      <c r="AK457" s="1556"/>
      <c r="AL457" s="1556"/>
      <c r="AM457" s="1556"/>
      <c r="AN457" s="1556"/>
      <c r="AO457" s="1556"/>
      <c r="AP457" s="1556"/>
      <c r="AQ457" s="1556"/>
      <c r="AR457" s="1556"/>
      <c r="AS457" s="1556"/>
      <c r="AT457" s="1556"/>
      <c r="AU457" s="1557"/>
      <c r="AV457" s="1558"/>
      <c r="AW457" s="1559"/>
      <c r="AX457" s="1559"/>
      <c r="AY457" s="1560"/>
    </row>
    <row r="458" spans="2:51" s="243" customFormat="1" ht="24.75" customHeight="1">
      <c r="B458" s="1602"/>
      <c r="C458" s="1603"/>
      <c r="D458" s="1603"/>
      <c r="E458" s="1603"/>
      <c r="F458" s="1603"/>
      <c r="G458" s="1604"/>
      <c r="H458" s="1581" t="s">
        <v>35</v>
      </c>
      <c r="I458" s="1582"/>
      <c r="J458" s="1582"/>
      <c r="K458" s="1582"/>
      <c r="L458" s="1582"/>
      <c r="M458" s="1592"/>
      <c r="N458" s="1593"/>
      <c r="O458" s="1593"/>
      <c r="P458" s="1593"/>
      <c r="Q458" s="1593"/>
      <c r="R458" s="1593"/>
      <c r="S458" s="1593"/>
      <c r="T458" s="1593"/>
      <c r="U458" s="1593"/>
      <c r="V458" s="1593"/>
      <c r="W458" s="1593"/>
      <c r="X458" s="1593"/>
      <c r="Y458" s="1594"/>
      <c r="Z458" s="1595">
        <f>SUM(Z450:AC457)</f>
        <v>0</v>
      </c>
      <c r="AA458" s="1596"/>
      <c r="AB458" s="1596"/>
      <c r="AC458" s="1597"/>
      <c r="AD458" s="1581" t="s">
        <v>35</v>
      </c>
      <c r="AE458" s="1582"/>
      <c r="AF458" s="1582"/>
      <c r="AG458" s="1582"/>
      <c r="AH458" s="1582"/>
      <c r="AI458" s="1592"/>
      <c r="AJ458" s="1593"/>
      <c r="AK458" s="1593"/>
      <c r="AL458" s="1593"/>
      <c r="AM458" s="1593"/>
      <c r="AN458" s="1593"/>
      <c r="AO458" s="1593"/>
      <c r="AP458" s="1593"/>
      <c r="AQ458" s="1593"/>
      <c r="AR458" s="1593"/>
      <c r="AS458" s="1593"/>
      <c r="AT458" s="1593"/>
      <c r="AU458" s="1594"/>
      <c r="AV458" s="1595">
        <f>SUM(AV450:AY457)</f>
        <v>0</v>
      </c>
      <c r="AW458" s="1596"/>
      <c r="AX458" s="1596"/>
      <c r="AY458" s="1598"/>
    </row>
    <row r="459" spans="2:51" s="243" customFormat="1" ht="24.75" customHeight="1">
      <c r="B459" s="1602"/>
      <c r="C459" s="1603"/>
      <c r="D459" s="1603"/>
      <c r="E459" s="1603"/>
      <c r="F459" s="1603"/>
      <c r="G459" s="1604"/>
      <c r="H459" s="1581" t="s">
        <v>1738</v>
      </c>
      <c r="I459" s="1582"/>
      <c r="J459" s="1582"/>
      <c r="K459" s="1582"/>
      <c r="L459" s="1582"/>
      <c r="M459" s="1582"/>
      <c r="N459" s="1582"/>
      <c r="O459" s="1582"/>
      <c r="P459" s="1582"/>
      <c r="Q459" s="1582"/>
      <c r="R459" s="1582"/>
      <c r="S459" s="1582"/>
      <c r="T459" s="1582"/>
      <c r="U459" s="1582"/>
      <c r="V459" s="1582"/>
      <c r="W459" s="1582"/>
      <c r="X459" s="1582"/>
      <c r="Y459" s="1582"/>
      <c r="Z459" s="1582"/>
      <c r="AA459" s="1582"/>
      <c r="AB459" s="1582"/>
      <c r="AC459" s="1583"/>
      <c r="AD459" s="1581" t="s">
        <v>1739</v>
      </c>
      <c r="AE459" s="1582"/>
      <c r="AF459" s="1582"/>
      <c r="AG459" s="1582"/>
      <c r="AH459" s="1582"/>
      <c r="AI459" s="1582"/>
      <c r="AJ459" s="1582"/>
      <c r="AK459" s="1582"/>
      <c r="AL459" s="1582"/>
      <c r="AM459" s="1582"/>
      <c r="AN459" s="1582"/>
      <c r="AO459" s="1582"/>
      <c r="AP459" s="1582"/>
      <c r="AQ459" s="1582"/>
      <c r="AR459" s="1582"/>
      <c r="AS459" s="1582"/>
      <c r="AT459" s="1582"/>
      <c r="AU459" s="1582"/>
      <c r="AV459" s="1582"/>
      <c r="AW459" s="1582"/>
      <c r="AX459" s="1582"/>
      <c r="AY459" s="1584"/>
    </row>
    <row r="460" spans="2:51" s="243" customFormat="1" ht="24.75" customHeight="1">
      <c r="B460" s="1602"/>
      <c r="C460" s="1603"/>
      <c r="D460" s="1603"/>
      <c r="E460" s="1603"/>
      <c r="F460" s="1603"/>
      <c r="G460" s="1604"/>
      <c r="H460" s="1585" t="s">
        <v>60</v>
      </c>
      <c r="I460" s="1586"/>
      <c r="J460" s="1586"/>
      <c r="K460" s="1586"/>
      <c r="L460" s="1586"/>
      <c r="M460" s="1587" t="s">
        <v>143</v>
      </c>
      <c r="N460" s="1582"/>
      <c r="O460" s="1582"/>
      <c r="P460" s="1582"/>
      <c r="Q460" s="1582"/>
      <c r="R460" s="1582"/>
      <c r="S460" s="1582"/>
      <c r="T460" s="1582"/>
      <c r="U460" s="1582"/>
      <c r="V460" s="1582"/>
      <c r="W460" s="1582"/>
      <c r="X460" s="1582"/>
      <c r="Y460" s="1583"/>
      <c r="Z460" s="1588" t="s">
        <v>144</v>
      </c>
      <c r="AA460" s="1589"/>
      <c r="AB460" s="1589"/>
      <c r="AC460" s="1590"/>
      <c r="AD460" s="1585" t="s">
        <v>60</v>
      </c>
      <c r="AE460" s="1586"/>
      <c r="AF460" s="1586"/>
      <c r="AG460" s="1586"/>
      <c r="AH460" s="1586"/>
      <c r="AI460" s="1587" t="s">
        <v>143</v>
      </c>
      <c r="AJ460" s="1582"/>
      <c r="AK460" s="1582"/>
      <c r="AL460" s="1582"/>
      <c r="AM460" s="1582"/>
      <c r="AN460" s="1582"/>
      <c r="AO460" s="1582"/>
      <c r="AP460" s="1582"/>
      <c r="AQ460" s="1582"/>
      <c r="AR460" s="1582"/>
      <c r="AS460" s="1582"/>
      <c r="AT460" s="1582"/>
      <c r="AU460" s="1583"/>
      <c r="AV460" s="1588" t="s">
        <v>144</v>
      </c>
      <c r="AW460" s="1589"/>
      <c r="AX460" s="1589"/>
      <c r="AY460" s="1591"/>
    </row>
    <row r="461" spans="2:51" s="243" customFormat="1" ht="24.75" customHeight="1">
      <c r="B461" s="1602"/>
      <c r="C461" s="1603"/>
      <c r="D461" s="1603"/>
      <c r="E461" s="1603"/>
      <c r="F461" s="1603"/>
      <c r="G461" s="1604"/>
      <c r="H461" s="1571"/>
      <c r="I461" s="1572"/>
      <c r="J461" s="1572"/>
      <c r="K461" s="1572"/>
      <c r="L461" s="1573"/>
      <c r="M461" s="1574"/>
      <c r="N461" s="1575"/>
      <c r="O461" s="1575"/>
      <c r="P461" s="1575"/>
      <c r="Q461" s="1575"/>
      <c r="R461" s="1575"/>
      <c r="S461" s="1575"/>
      <c r="T461" s="1575"/>
      <c r="U461" s="1575"/>
      <c r="V461" s="1575"/>
      <c r="W461" s="1575"/>
      <c r="X461" s="1575"/>
      <c r="Y461" s="1576"/>
      <c r="Z461" s="1577"/>
      <c r="AA461" s="1578"/>
      <c r="AB461" s="1578"/>
      <c r="AC461" s="1579"/>
      <c r="AD461" s="1571"/>
      <c r="AE461" s="1572"/>
      <c r="AF461" s="1572"/>
      <c r="AG461" s="1572"/>
      <c r="AH461" s="1573"/>
      <c r="AI461" s="1574"/>
      <c r="AJ461" s="1575"/>
      <c r="AK461" s="1575"/>
      <c r="AL461" s="1575"/>
      <c r="AM461" s="1575"/>
      <c r="AN461" s="1575"/>
      <c r="AO461" s="1575"/>
      <c r="AP461" s="1575"/>
      <c r="AQ461" s="1575"/>
      <c r="AR461" s="1575"/>
      <c r="AS461" s="1575"/>
      <c r="AT461" s="1575"/>
      <c r="AU461" s="1576"/>
      <c r="AV461" s="1577"/>
      <c r="AW461" s="1578"/>
      <c r="AX461" s="1578"/>
      <c r="AY461" s="1580"/>
    </row>
    <row r="462" spans="2:51" s="243" customFormat="1" ht="24.75" customHeight="1">
      <c r="B462" s="1602"/>
      <c r="C462" s="1603"/>
      <c r="D462" s="1603"/>
      <c r="E462" s="1603"/>
      <c r="F462" s="1603"/>
      <c r="G462" s="1604"/>
      <c r="H462" s="1561"/>
      <c r="I462" s="1562"/>
      <c r="J462" s="1562"/>
      <c r="K462" s="1562"/>
      <c r="L462" s="1563"/>
      <c r="M462" s="1564"/>
      <c r="N462" s="1565"/>
      <c r="O462" s="1565"/>
      <c r="P462" s="1565"/>
      <c r="Q462" s="1565"/>
      <c r="R462" s="1565"/>
      <c r="S462" s="1565"/>
      <c r="T462" s="1565"/>
      <c r="U462" s="1565"/>
      <c r="V462" s="1565"/>
      <c r="W462" s="1565"/>
      <c r="X462" s="1565"/>
      <c r="Y462" s="1566"/>
      <c r="Z462" s="1567"/>
      <c r="AA462" s="1568"/>
      <c r="AB462" s="1568"/>
      <c r="AC462" s="1570"/>
      <c r="AD462" s="1561"/>
      <c r="AE462" s="1562"/>
      <c r="AF462" s="1562"/>
      <c r="AG462" s="1562"/>
      <c r="AH462" s="1563"/>
      <c r="AI462" s="1564"/>
      <c r="AJ462" s="1565"/>
      <c r="AK462" s="1565"/>
      <c r="AL462" s="1565"/>
      <c r="AM462" s="1565"/>
      <c r="AN462" s="1565"/>
      <c r="AO462" s="1565"/>
      <c r="AP462" s="1565"/>
      <c r="AQ462" s="1565"/>
      <c r="AR462" s="1565"/>
      <c r="AS462" s="1565"/>
      <c r="AT462" s="1565"/>
      <c r="AU462" s="1566"/>
      <c r="AV462" s="1567"/>
      <c r="AW462" s="1568"/>
      <c r="AX462" s="1568"/>
      <c r="AY462" s="1569"/>
    </row>
    <row r="463" spans="2:51" s="243" customFormat="1" ht="24.75" customHeight="1">
      <c r="B463" s="1602"/>
      <c r="C463" s="1603"/>
      <c r="D463" s="1603"/>
      <c r="E463" s="1603"/>
      <c r="F463" s="1603"/>
      <c r="G463" s="1604"/>
      <c r="H463" s="1561"/>
      <c r="I463" s="1562"/>
      <c r="J463" s="1562"/>
      <c r="K463" s="1562"/>
      <c r="L463" s="1563"/>
      <c r="M463" s="1564"/>
      <c r="N463" s="1565"/>
      <c r="O463" s="1565"/>
      <c r="P463" s="1565"/>
      <c r="Q463" s="1565"/>
      <c r="R463" s="1565"/>
      <c r="S463" s="1565"/>
      <c r="T463" s="1565"/>
      <c r="U463" s="1565"/>
      <c r="V463" s="1565"/>
      <c r="W463" s="1565"/>
      <c r="X463" s="1565"/>
      <c r="Y463" s="1566"/>
      <c r="Z463" s="1567"/>
      <c r="AA463" s="1568"/>
      <c r="AB463" s="1568"/>
      <c r="AC463" s="1570"/>
      <c r="AD463" s="1561"/>
      <c r="AE463" s="1562"/>
      <c r="AF463" s="1562"/>
      <c r="AG463" s="1562"/>
      <c r="AH463" s="1563"/>
      <c r="AI463" s="1564"/>
      <c r="AJ463" s="1565"/>
      <c r="AK463" s="1565"/>
      <c r="AL463" s="1565"/>
      <c r="AM463" s="1565"/>
      <c r="AN463" s="1565"/>
      <c r="AO463" s="1565"/>
      <c r="AP463" s="1565"/>
      <c r="AQ463" s="1565"/>
      <c r="AR463" s="1565"/>
      <c r="AS463" s="1565"/>
      <c r="AT463" s="1565"/>
      <c r="AU463" s="1566"/>
      <c r="AV463" s="1567"/>
      <c r="AW463" s="1568"/>
      <c r="AX463" s="1568"/>
      <c r="AY463" s="1569"/>
    </row>
    <row r="464" spans="2:51" s="243" customFormat="1" ht="24.75" customHeight="1">
      <c r="B464" s="1602"/>
      <c r="C464" s="1603"/>
      <c r="D464" s="1603"/>
      <c r="E464" s="1603"/>
      <c r="F464" s="1603"/>
      <c r="G464" s="1604"/>
      <c r="H464" s="1561"/>
      <c r="I464" s="1562"/>
      <c r="J464" s="1562"/>
      <c r="K464" s="1562"/>
      <c r="L464" s="1563"/>
      <c r="M464" s="1564"/>
      <c r="N464" s="1565"/>
      <c r="O464" s="1565"/>
      <c r="P464" s="1565"/>
      <c r="Q464" s="1565"/>
      <c r="R464" s="1565"/>
      <c r="S464" s="1565"/>
      <c r="T464" s="1565"/>
      <c r="U464" s="1565"/>
      <c r="V464" s="1565"/>
      <c r="W464" s="1565"/>
      <c r="X464" s="1565"/>
      <c r="Y464" s="1566"/>
      <c r="Z464" s="1567"/>
      <c r="AA464" s="1568"/>
      <c r="AB464" s="1568"/>
      <c r="AC464" s="1570"/>
      <c r="AD464" s="1561"/>
      <c r="AE464" s="1562"/>
      <c r="AF464" s="1562"/>
      <c r="AG464" s="1562"/>
      <c r="AH464" s="1563"/>
      <c r="AI464" s="1564"/>
      <c r="AJ464" s="1565"/>
      <c r="AK464" s="1565"/>
      <c r="AL464" s="1565"/>
      <c r="AM464" s="1565"/>
      <c r="AN464" s="1565"/>
      <c r="AO464" s="1565"/>
      <c r="AP464" s="1565"/>
      <c r="AQ464" s="1565"/>
      <c r="AR464" s="1565"/>
      <c r="AS464" s="1565"/>
      <c r="AT464" s="1565"/>
      <c r="AU464" s="1566"/>
      <c r="AV464" s="1567"/>
      <c r="AW464" s="1568"/>
      <c r="AX464" s="1568"/>
      <c r="AY464" s="1569"/>
    </row>
    <row r="465" spans="2:51" s="243" customFormat="1" ht="24.75" customHeight="1">
      <c r="B465" s="1602"/>
      <c r="C465" s="1603"/>
      <c r="D465" s="1603"/>
      <c r="E465" s="1603"/>
      <c r="F465" s="1603"/>
      <c r="G465" s="1604"/>
      <c r="H465" s="1561"/>
      <c r="I465" s="1562"/>
      <c r="J465" s="1562"/>
      <c r="K465" s="1562"/>
      <c r="L465" s="1563"/>
      <c r="M465" s="1564"/>
      <c r="N465" s="1565"/>
      <c r="O465" s="1565"/>
      <c r="P465" s="1565"/>
      <c r="Q465" s="1565"/>
      <c r="R465" s="1565"/>
      <c r="S465" s="1565"/>
      <c r="T465" s="1565"/>
      <c r="U465" s="1565"/>
      <c r="V465" s="1565"/>
      <c r="W465" s="1565"/>
      <c r="X465" s="1565"/>
      <c r="Y465" s="1566"/>
      <c r="Z465" s="1567"/>
      <c r="AA465" s="1568"/>
      <c r="AB465" s="1568"/>
      <c r="AC465" s="1568"/>
      <c r="AD465" s="1561"/>
      <c r="AE465" s="1562"/>
      <c r="AF465" s="1562"/>
      <c r="AG465" s="1562"/>
      <c r="AH465" s="1563"/>
      <c r="AI465" s="1564"/>
      <c r="AJ465" s="1565"/>
      <c r="AK465" s="1565"/>
      <c r="AL465" s="1565"/>
      <c r="AM465" s="1565"/>
      <c r="AN465" s="1565"/>
      <c r="AO465" s="1565"/>
      <c r="AP465" s="1565"/>
      <c r="AQ465" s="1565"/>
      <c r="AR465" s="1565"/>
      <c r="AS465" s="1565"/>
      <c r="AT465" s="1565"/>
      <c r="AU465" s="1566"/>
      <c r="AV465" s="1567"/>
      <c r="AW465" s="1568"/>
      <c r="AX465" s="1568"/>
      <c r="AY465" s="1569"/>
    </row>
    <row r="466" spans="2:51" s="243" customFormat="1" ht="24.75" customHeight="1">
      <c r="B466" s="1602"/>
      <c r="C466" s="1603"/>
      <c r="D466" s="1603"/>
      <c r="E466" s="1603"/>
      <c r="F466" s="1603"/>
      <c r="G466" s="1604"/>
      <c r="H466" s="1561"/>
      <c r="I466" s="1562"/>
      <c r="J466" s="1562"/>
      <c r="K466" s="1562"/>
      <c r="L466" s="1563"/>
      <c r="M466" s="1564"/>
      <c r="N466" s="1565"/>
      <c r="O466" s="1565"/>
      <c r="P466" s="1565"/>
      <c r="Q466" s="1565"/>
      <c r="R466" s="1565"/>
      <c r="S466" s="1565"/>
      <c r="T466" s="1565"/>
      <c r="U466" s="1565"/>
      <c r="V466" s="1565"/>
      <c r="W466" s="1565"/>
      <c r="X466" s="1565"/>
      <c r="Y466" s="1566"/>
      <c r="Z466" s="1567"/>
      <c r="AA466" s="1568"/>
      <c r="AB466" s="1568"/>
      <c r="AC466" s="1568"/>
      <c r="AD466" s="1561"/>
      <c r="AE466" s="1562"/>
      <c r="AF466" s="1562"/>
      <c r="AG466" s="1562"/>
      <c r="AH466" s="1563"/>
      <c r="AI466" s="1564"/>
      <c r="AJ466" s="1565"/>
      <c r="AK466" s="1565"/>
      <c r="AL466" s="1565"/>
      <c r="AM466" s="1565"/>
      <c r="AN466" s="1565"/>
      <c r="AO466" s="1565"/>
      <c r="AP466" s="1565"/>
      <c r="AQ466" s="1565"/>
      <c r="AR466" s="1565"/>
      <c r="AS466" s="1565"/>
      <c r="AT466" s="1565"/>
      <c r="AU466" s="1566"/>
      <c r="AV466" s="1567"/>
      <c r="AW466" s="1568"/>
      <c r="AX466" s="1568"/>
      <c r="AY466" s="1569"/>
    </row>
    <row r="467" spans="2:51" s="243" customFormat="1" ht="24.75" customHeight="1">
      <c r="B467" s="1602"/>
      <c r="C467" s="1603"/>
      <c r="D467" s="1603"/>
      <c r="E467" s="1603"/>
      <c r="F467" s="1603"/>
      <c r="G467" s="1604"/>
      <c r="H467" s="1561"/>
      <c r="I467" s="1562"/>
      <c r="J467" s="1562"/>
      <c r="K467" s="1562"/>
      <c r="L467" s="1563"/>
      <c r="M467" s="1564"/>
      <c r="N467" s="1565"/>
      <c r="O467" s="1565"/>
      <c r="P467" s="1565"/>
      <c r="Q467" s="1565"/>
      <c r="R467" s="1565"/>
      <c r="S467" s="1565"/>
      <c r="T467" s="1565"/>
      <c r="U467" s="1565"/>
      <c r="V467" s="1565"/>
      <c r="W467" s="1565"/>
      <c r="X467" s="1565"/>
      <c r="Y467" s="1566"/>
      <c r="Z467" s="1567"/>
      <c r="AA467" s="1568"/>
      <c r="AB467" s="1568"/>
      <c r="AC467" s="1568"/>
      <c r="AD467" s="1561"/>
      <c r="AE467" s="1562"/>
      <c r="AF467" s="1562"/>
      <c r="AG467" s="1562"/>
      <c r="AH467" s="1563"/>
      <c r="AI467" s="1564"/>
      <c r="AJ467" s="1565"/>
      <c r="AK467" s="1565"/>
      <c r="AL467" s="1565"/>
      <c r="AM467" s="1565"/>
      <c r="AN467" s="1565"/>
      <c r="AO467" s="1565"/>
      <c r="AP467" s="1565"/>
      <c r="AQ467" s="1565"/>
      <c r="AR467" s="1565"/>
      <c r="AS467" s="1565"/>
      <c r="AT467" s="1565"/>
      <c r="AU467" s="1566"/>
      <c r="AV467" s="1567"/>
      <c r="AW467" s="1568"/>
      <c r="AX467" s="1568"/>
      <c r="AY467" s="1569"/>
    </row>
    <row r="468" spans="2:51" s="243" customFormat="1" ht="24.75" customHeight="1">
      <c r="B468" s="1602"/>
      <c r="C468" s="1603"/>
      <c r="D468" s="1603"/>
      <c r="E468" s="1603"/>
      <c r="F468" s="1603"/>
      <c r="G468" s="1604"/>
      <c r="H468" s="1552"/>
      <c r="I468" s="1553"/>
      <c r="J468" s="1553"/>
      <c r="K468" s="1553"/>
      <c r="L468" s="1554"/>
      <c r="M468" s="1555"/>
      <c r="N468" s="1556"/>
      <c r="O468" s="1556"/>
      <c r="P468" s="1556"/>
      <c r="Q468" s="1556"/>
      <c r="R468" s="1556"/>
      <c r="S468" s="1556"/>
      <c r="T468" s="1556"/>
      <c r="U468" s="1556"/>
      <c r="V468" s="1556"/>
      <c r="W468" s="1556"/>
      <c r="X468" s="1556"/>
      <c r="Y468" s="1557"/>
      <c r="Z468" s="1558"/>
      <c r="AA468" s="1559"/>
      <c r="AB468" s="1559"/>
      <c r="AC468" s="1559"/>
      <c r="AD468" s="1552"/>
      <c r="AE468" s="1553"/>
      <c r="AF468" s="1553"/>
      <c r="AG468" s="1553"/>
      <c r="AH468" s="1554"/>
      <c r="AI468" s="1555"/>
      <c r="AJ468" s="1556"/>
      <c r="AK468" s="1556"/>
      <c r="AL468" s="1556"/>
      <c r="AM468" s="1556"/>
      <c r="AN468" s="1556"/>
      <c r="AO468" s="1556"/>
      <c r="AP468" s="1556"/>
      <c r="AQ468" s="1556"/>
      <c r="AR468" s="1556"/>
      <c r="AS468" s="1556"/>
      <c r="AT468" s="1556"/>
      <c r="AU468" s="1557"/>
      <c r="AV468" s="1558"/>
      <c r="AW468" s="1559"/>
      <c r="AX468" s="1559"/>
      <c r="AY468" s="1560"/>
    </row>
    <row r="469" spans="2:51" s="243" customFormat="1" ht="24.75" customHeight="1">
      <c r="B469" s="1602"/>
      <c r="C469" s="1603"/>
      <c r="D469" s="1603"/>
      <c r="E469" s="1603"/>
      <c r="F469" s="1603"/>
      <c r="G469" s="1604"/>
      <c r="H469" s="1581" t="s">
        <v>35</v>
      </c>
      <c r="I469" s="1582"/>
      <c r="J469" s="1582"/>
      <c r="K469" s="1582"/>
      <c r="L469" s="1582"/>
      <c r="M469" s="1592"/>
      <c r="N469" s="1593"/>
      <c r="O469" s="1593"/>
      <c r="P469" s="1593"/>
      <c r="Q469" s="1593"/>
      <c r="R469" s="1593"/>
      <c r="S469" s="1593"/>
      <c r="T469" s="1593"/>
      <c r="U469" s="1593"/>
      <c r="V469" s="1593"/>
      <c r="W469" s="1593"/>
      <c r="X469" s="1593"/>
      <c r="Y469" s="1594"/>
      <c r="Z469" s="1595">
        <f>SUM(Z461:AC468)</f>
        <v>0</v>
      </c>
      <c r="AA469" s="1596"/>
      <c r="AB469" s="1596"/>
      <c r="AC469" s="1597"/>
      <c r="AD469" s="1581" t="s">
        <v>35</v>
      </c>
      <c r="AE469" s="1582"/>
      <c r="AF469" s="1582"/>
      <c r="AG469" s="1582"/>
      <c r="AH469" s="1582"/>
      <c r="AI469" s="1592"/>
      <c r="AJ469" s="1593"/>
      <c r="AK469" s="1593"/>
      <c r="AL469" s="1593"/>
      <c r="AM469" s="1593"/>
      <c r="AN469" s="1593"/>
      <c r="AO469" s="1593"/>
      <c r="AP469" s="1593"/>
      <c r="AQ469" s="1593"/>
      <c r="AR469" s="1593"/>
      <c r="AS469" s="1593"/>
      <c r="AT469" s="1593"/>
      <c r="AU469" s="1594"/>
      <c r="AV469" s="1595">
        <f>SUM(AV461:AY468)</f>
        <v>0</v>
      </c>
      <c r="AW469" s="1596"/>
      <c r="AX469" s="1596"/>
      <c r="AY469" s="1598"/>
    </row>
    <row r="470" spans="2:51" s="243" customFormat="1" ht="24.75" customHeight="1">
      <c r="B470" s="1602"/>
      <c r="C470" s="1603"/>
      <c r="D470" s="1603"/>
      <c r="E470" s="1603"/>
      <c r="F470" s="1603"/>
      <c r="G470" s="1604"/>
      <c r="H470" s="1581" t="s">
        <v>1740</v>
      </c>
      <c r="I470" s="1582"/>
      <c r="J470" s="1582"/>
      <c r="K470" s="1582"/>
      <c r="L470" s="1582"/>
      <c r="M470" s="1582"/>
      <c r="N470" s="1582"/>
      <c r="O470" s="1582"/>
      <c r="P470" s="1582"/>
      <c r="Q470" s="1582"/>
      <c r="R470" s="1582"/>
      <c r="S470" s="1582"/>
      <c r="T470" s="1582"/>
      <c r="U470" s="1582"/>
      <c r="V470" s="1582"/>
      <c r="W470" s="1582"/>
      <c r="X470" s="1582"/>
      <c r="Y470" s="1582"/>
      <c r="Z470" s="1582"/>
      <c r="AA470" s="1582"/>
      <c r="AB470" s="1582"/>
      <c r="AC470" s="1583"/>
      <c r="AD470" s="1581" t="s">
        <v>1741</v>
      </c>
      <c r="AE470" s="1582"/>
      <c r="AF470" s="1582"/>
      <c r="AG470" s="1582"/>
      <c r="AH470" s="1582"/>
      <c r="AI470" s="1582"/>
      <c r="AJ470" s="1582"/>
      <c r="AK470" s="1582"/>
      <c r="AL470" s="1582"/>
      <c r="AM470" s="1582"/>
      <c r="AN470" s="1582"/>
      <c r="AO470" s="1582"/>
      <c r="AP470" s="1582"/>
      <c r="AQ470" s="1582"/>
      <c r="AR470" s="1582"/>
      <c r="AS470" s="1582"/>
      <c r="AT470" s="1582"/>
      <c r="AU470" s="1582"/>
      <c r="AV470" s="1582"/>
      <c r="AW470" s="1582"/>
      <c r="AX470" s="1582"/>
      <c r="AY470" s="1584"/>
    </row>
    <row r="471" spans="2:51" s="243" customFormat="1" ht="24.75" customHeight="1">
      <c r="B471" s="1602"/>
      <c r="C471" s="1603"/>
      <c r="D471" s="1603"/>
      <c r="E471" s="1603"/>
      <c r="F471" s="1603"/>
      <c r="G471" s="1604"/>
      <c r="H471" s="1585" t="s">
        <v>60</v>
      </c>
      <c r="I471" s="1586"/>
      <c r="J471" s="1586"/>
      <c r="K471" s="1586"/>
      <c r="L471" s="1586"/>
      <c r="M471" s="1587" t="s">
        <v>143</v>
      </c>
      <c r="N471" s="1582"/>
      <c r="O471" s="1582"/>
      <c r="P471" s="1582"/>
      <c r="Q471" s="1582"/>
      <c r="R471" s="1582"/>
      <c r="S471" s="1582"/>
      <c r="T471" s="1582"/>
      <c r="U471" s="1582"/>
      <c r="V471" s="1582"/>
      <c r="W471" s="1582"/>
      <c r="X471" s="1582"/>
      <c r="Y471" s="1583"/>
      <c r="Z471" s="1588" t="s">
        <v>144</v>
      </c>
      <c r="AA471" s="1589"/>
      <c r="AB471" s="1589"/>
      <c r="AC471" s="1590"/>
      <c r="AD471" s="1585" t="s">
        <v>60</v>
      </c>
      <c r="AE471" s="1586"/>
      <c r="AF471" s="1586"/>
      <c r="AG471" s="1586"/>
      <c r="AH471" s="1586"/>
      <c r="AI471" s="1587" t="s">
        <v>143</v>
      </c>
      <c r="AJ471" s="1582"/>
      <c r="AK471" s="1582"/>
      <c r="AL471" s="1582"/>
      <c r="AM471" s="1582"/>
      <c r="AN471" s="1582"/>
      <c r="AO471" s="1582"/>
      <c r="AP471" s="1582"/>
      <c r="AQ471" s="1582"/>
      <c r="AR471" s="1582"/>
      <c r="AS471" s="1582"/>
      <c r="AT471" s="1582"/>
      <c r="AU471" s="1583"/>
      <c r="AV471" s="1588" t="s">
        <v>144</v>
      </c>
      <c r="AW471" s="1589"/>
      <c r="AX471" s="1589"/>
      <c r="AY471" s="1591"/>
    </row>
    <row r="472" spans="2:51" s="243" customFormat="1" ht="24.75" customHeight="1">
      <c r="B472" s="1602"/>
      <c r="C472" s="1603"/>
      <c r="D472" s="1603"/>
      <c r="E472" s="1603"/>
      <c r="F472" s="1603"/>
      <c r="G472" s="1604"/>
      <c r="H472" s="1571"/>
      <c r="I472" s="1572"/>
      <c r="J472" s="1572"/>
      <c r="K472" s="1572"/>
      <c r="L472" s="1573"/>
      <c r="M472" s="1574"/>
      <c r="N472" s="1575"/>
      <c r="O472" s="1575"/>
      <c r="P472" s="1575"/>
      <c r="Q472" s="1575"/>
      <c r="R472" s="1575"/>
      <c r="S472" s="1575"/>
      <c r="T472" s="1575"/>
      <c r="U472" s="1575"/>
      <c r="V472" s="1575"/>
      <c r="W472" s="1575"/>
      <c r="X472" s="1575"/>
      <c r="Y472" s="1576"/>
      <c r="Z472" s="1577"/>
      <c r="AA472" s="1578"/>
      <c r="AB472" s="1578"/>
      <c r="AC472" s="1579"/>
      <c r="AD472" s="1571"/>
      <c r="AE472" s="1572"/>
      <c r="AF472" s="1572"/>
      <c r="AG472" s="1572"/>
      <c r="AH472" s="1573"/>
      <c r="AI472" s="1574"/>
      <c r="AJ472" s="1575"/>
      <c r="AK472" s="1575"/>
      <c r="AL472" s="1575"/>
      <c r="AM472" s="1575"/>
      <c r="AN472" s="1575"/>
      <c r="AO472" s="1575"/>
      <c r="AP472" s="1575"/>
      <c r="AQ472" s="1575"/>
      <c r="AR472" s="1575"/>
      <c r="AS472" s="1575"/>
      <c r="AT472" s="1575"/>
      <c r="AU472" s="1576"/>
      <c r="AV472" s="1577"/>
      <c r="AW472" s="1578"/>
      <c r="AX472" s="1578"/>
      <c r="AY472" s="1580"/>
    </row>
    <row r="473" spans="2:51" s="243" customFormat="1" ht="24.75" customHeight="1">
      <c r="B473" s="1602"/>
      <c r="C473" s="1603"/>
      <c r="D473" s="1603"/>
      <c r="E473" s="1603"/>
      <c r="F473" s="1603"/>
      <c r="G473" s="1604"/>
      <c r="H473" s="1561"/>
      <c r="I473" s="1562"/>
      <c r="J473" s="1562"/>
      <c r="K473" s="1562"/>
      <c r="L473" s="1563"/>
      <c r="M473" s="1564"/>
      <c r="N473" s="1565"/>
      <c r="O473" s="1565"/>
      <c r="P473" s="1565"/>
      <c r="Q473" s="1565"/>
      <c r="R473" s="1565"/>
      <c r="S473" s="1565"/>
      <c r="T473" s="1565"/>
      <c r="U473" s="1565"/>
      <c r="V473" s="1565"/>
      <c r="W473" s="1565"/>
      <c r="X473" s="1565"/>
      <c r="Y473" s="1566"/>
      <c r="Z473" s="1567"/>
      <c r="AA473" s="1568"/>
      <c r="AB473" s="1568"/>
      <c r="AC473" s="1570"/>
      <c r="AD473" s="1561"/>
      <c r="AE473" s="1562"/>
      <c r="AF473" s="1562"/>
      <c r="AG473" s="1562"/>
      <c r="AH473" s="1563"/>
      <c r="AI473" s="1564"/>
      <c r="AJ473" s="1565"/>
      <c r="AK473" s="1565"/>
      <c r="AL473" s="1565"/>
      <c r="AM473" s="1565"/>
      <c r="AN473" s="1565"/>
      <c r="AO473" s="1565"/>
      <c r="AP473" s="1565"/>
      <c r="AQ473" s="1565"/>
      <c r="AR473" s="1565"/>
      <c r="AS473" s="1565"/>
      <c r="AT473" s="1565"/>
      <c r="AU473" s="1566"/>
      <c r="AV473" s="1567"/>
      <c r="AW473" s="1568"/>
      <c r="AX473" s="1568"/>
      <c r="AY473" s="1569"/>
    </row>
    <row r="474" spans="2:51" s="243" customFormat="1" ht="24.75" customHeight="1">
      <c r="B474" s="1602"/>
      <c r="C474" s="1603"/>
      <c r="D474" s="1603"/>
      <c r="E474" s="1603"/>
      <c r="F474" s="1603"/>
      <c r="G474" s="1604"/>
      <c r="H474" s="1561"/>
      <c r="I474" s="1562"/>
      <c r="J474" s="1562"/>
      <c r="K474" s="1562"/>
      <c r="L474" s="1563"/>
      <c r="M474" s="1564"/>
      <c r="N474" s="1565"/>
      <c r="O474" s="1565"/>
      <c r="P474" s="1565"/>
      <c r="Q474" s="1565"/>
      <c r="R474" s="1565"/>
      <c r="S474" s="1565"/>
      <c r="T474" s="1565"/>
      <c r="U474" s="1565"/>
      <c r="V474" s="1565"/>
      <c r="W474" s="1565"/>
      <c r="X474" s="1565"/>
      <c r="Y474" s="1566"/>
      <c r="Z474" s="1567"/>
      <c r="AA474" s="1568"/>
      <c r="AB474" s="1568"/>
      <c r="AC474" s="1570"/>
      <c r="AD474" s="1561"/>
      <c r="AE474" s="1562"/>
      <c r="AF474" s="1562"/>
      <c r="AG474" s="1562"/>
      <c r="AH474" s="1563"/>
      <c r="AI474" s="1564"/>
      <c r="AJ474" s="1565"/>
      <c r="AK474" s="1565"/>
      <c r="AL474" s="1565"/>
      <c r="AM474" s="1565"/>
      <c r="AN474" s="1565"/>
      <c r="AO474" s="1565"/>
      <c r="AP474" s="1565"/>
      <c r="AQ474" s="1565"/>
      <c r="AR474" s="1565"/>
      <c r="AS474" s="1565"/>
      <c r="AT474" s="1565"/>
      <c r="AU474" s="1566"/>
      <c r="AV474" s="1567"/>
      <c r="AW474" s="1568"/>
      <c r="AX474" s="1568"/>
      <c r="AY474" s="1569"/>
    </row>
    <row r="475" spans="2:51" s="243" customFormat="1" ht="24.75" customHeight="1">
      <c r="B475" s="1602"/>
      <c r="C475" s="1603"/>
      <c r="D475" s="1603"/>
      <c r="E475" s="1603"/>
      <c r="F475" s="1603"/>
      <c r="G475" s="1604"/>
      <c r="H475" s="1561"/>
      <c r="I475" s="1562"/>
      <c r="J475" s="1562"/>
      <c r="K475" s="1562"/>
      <c r="L475" s="1563"/>
      <c r="M475" s="1564"/>
      <c r="N475" s="1565"/>
      <c r="O475" s="1565"/>
      <c r="P475" s="1565"/>
      <c r="Q475" s="1565"/>
      <c r="R475" s="1565"/>
      <c r="S475" s="1565"/>
      <c r="T475" s="1565"/>
      <c r="U475" s="1565"/>
      <c r="V475" s="1565"/>
      <c r="W475" s="1565"/>
      <c r="X475" s="1565"/>
      <c r="Y475" s="1566"/>
      <c r="Z475" s="1567"/>
      <c r="AA475" s="1568"/>
      <c r="AB475" s="1568"/>
      <c r="AC475" s="1570"/>
      <c r="AD475" s="1561"/>
      <c r="AE475" s="1562"/>
      <c r="AF475" s="1562"/>
      <c r="AG475" s="1562"/>
      <c r="AH475" s="1563"/>
      <c r="AI475" s="1564"/>
      <c r="AJ475" s="1565"/>
      <c r="AK475" s="1565"/>
      <c r="AL475" s="1565"/>
      <c r="AM475" s="1565"/>
      <c r="AN475" s="1565"/>
      <c r="AO475" s="1565"/>
      <c r="AP475" s="1565"/>
      <c r="AQ475" s="1565"/>
      <c r="AR475" s="1565"/>
      <c r="AS475" s="1565"/>
      <c r="AT475" s="1565"/>
      <c r="AU475" s="1566"/>
      <c r="AV475" s="1567"/>
      <c r="AW475" s="1568"/>
      <c r="AX475" s="1568"/>
      <c r="AY475" s="1569"/>
    </row>
    <row r="476" spans="2:51" s="243" customFormat="1" ht="24.75" customHeight="1">
      <c r="B476" s="1602"/>
      <c r="C476" s="1603"/>
      <c r="D476" s="1603"/>
      <c r="E476" s="1603"/>
      <c r="F476" s="1603"/>
      <c r="G476" s="1604"/>
      <c r="H476" s="1561"/>
      <c r="I476" s="1562"/>
      <c r="J476" s="1562"/>
      <c r="K476" s="1562"/>
      <c r="L476" s="1563"/>
      <c r="M476" s="1564"/>
      <c r="N476" s="1565"/>
      <c r="O476" s="1565"/>
      <c r="P476" s="1565"/>
      <c r="Q476" s="1565"/>
      <c r="R476" s="1565"/>
      <c r="S476" s="1565"/>
      <c r="T476" s="1565"/>
      <c r="U476" s="1565"/>
      <c r="V476" s="1565"/>
      <c r="W476" s="1565"/>
      <c r="X476" s="1565"/>
      <c r="Y476" s="1566"/>
      <c r="Z476" s="1567"/>
      <c r="AA476" s="1568"/>
      <c r="AB476" s="1568"/>
      <c r="AC476" s="1568"/>
      <c r="AD476" s="1561"/>
      <c r="AE476" s="1562"/>
      <c r="AF476" s="1562"/>
      <c r="AG476" s="1562"/>
      <c r="AH476" s="1563"/>
      <c r="AI476" s="1564"/>
      <c r="AJ476" s="1565"/>
      <c r="AK476" s="1565"/>
      <c r="AL476" s="1565"/>
      <c r="AM476" s="1565"/>
      <c r="AN476" s="1565"/>
      <c r="AO476" s="1565"/>
      <c r="AP476" s="1565"/>
      <c r="AQ476" s="1565"/>
      <c r="AR476" s="1565"/>
      <c r="AS476" s="1565"/>
      <c r="AT476" s="1565"/>
      <c r="AU476" s="1566"/>
      <c r="AV476" s="1567"/>
      <c r="AW476" s="1568"/>
      <c r="AX476" s="1568"/>
      <c r="AY476" s="1569"/>
    </row>
    <row r="477" spans="2:51" s="243" customFormat="1" ht="24.75" customHeight="1">
      <c r="B477" s="1602"/>
      <c r="C477" s="1603"/>
      <c r="D477" s="1603"/>
      <c r="E477" s="1603"/>
      <c r="F477" s="1603"/>
      <c r="G477" s="1604"/>
      <c r="H477" s="1561"/>
      <c r="I477" s="1562"/>
      <c r="J477" s="1562"/>
      <c r="K477" s="1562"/>
      <c r="L477" s="1563"/>
      <c r="M477" s="1564"/>
      <c r="N477" s="1565"/>
      <c r="O477" s="1565"/>
      <c r="P477" s="1565"/>
      <c r="Q477" s="1565"/>
      <c r="R477" s="1565"/>
      <c r="S477" s="1565"/>
      <c r="T477" s="1565"/>
      <c r="U477" s="1565"/>
      <c r="V477" s="1565"/>
      <c r="W477" s="1565"/>
      <c r="X477" s="1565"/>
      <c r="Y477" s="1566"/>
      <c r="Z477" s="1567"/>
      <c r="AA477" s="1568"/>
      <c r="AB477" s="1568"/>
      <c r="AC477" s="1568"/>
      <c r="AD477" s="1561"/>
      <c r="AE477" s="1562"/>
      <c r="AF477" s="1562"/>
      <c r="AG477" s="1562"/>
      <c r="AH477" s="1563"/>
      <c r="AI477" s="1564"/>
      <c r="AJ477" s="1565"/>
      <c r="AK477" s="1565"/>
      <c r="AL477" s="1565"/>
      <c r="AM477" s="1565"/>
      <c r="AN477" s="1565"/>
      <c r="AO477" s="1565"/>
      <c r="AP477" s="1565"/>
      <c r="AQ477" s="1565"/>
      <c r="AR477" s="1565"/>
      <c r="AS477" s="1565"/>
      <c r="AT477" s="1565"/>
      <c r="AU477" s="1566"/>
      <c r="AV477" s="1567"/>
      <c r="AW477" s="1568"/>
      <c r="AX477" s="1568"/>
      <c r="AY477" s="1569"/>
    </row>
    <row r="478" spans="2:51" s="243" customFormat="1" ht="24.75" customHeight="1">
      <c r="B478" s="1602"/>
      <c r="C478" s="1603"/>
      <c r="D478" s="1603"/>
      <c r="E478" s="1603"/>
      <c r="F478" s="1603"/>
      <c r="G478" s="1604"/>
      <c r="H478" s="1561"/>
      <c r="I478" s="1562"/>
      <c r="J478" s="1562"/>
      <c r="K478" s="1562"/>
      <c r="L478" s="1563"/>
      <c r="M478" s="1564"/>
      <c r="N478" s="1565"/>
      <c r="O478" s="1565"/>
      <c r="P478" s="1565"/>
      <c r="Q478" s="1565"/>
      <c r="R478" s="1565"/>
      <c r="S478" s="1565"/>
      <c r="T478" s="1565"/>
      <c r="U478" s="1565"/>
      <c r="V478" s="1565"/>
      <c r="W478" s="1565"/>
      <c r="X478" s="1565"/>
      <c r="Y478" s="1566"/>
      <c r="Z478" s="1567"/>
      <c r="AA478" s="1568"/>
      <c r="AB478" s="1568"/>
      <c r="AC478" s="1568"/>
      <c r="AD478" s="1561"/>
      <c r="AE478" s="1562"/>
      <c r="AF478" s="1562"/>
      <c r="AG478" s="1562"/>
      <c r="AH478" s="1563"/>
      <c r="AI478" s="1564"/>
      <c r="AJ478" s="1565"/>
      <c r="AK478" s="1565"/>
      <c r="AL478" s="1565"/>
      <c r="AM478" s="1565"/>
      <c r="AN478" s="1565"/>
      <c r="AO478" s="1565"/>
      <c r="AP478" s="1565"/>
      <c r="AQ478" s="1565"/>
      <c r="AR478" s="1565"/>
      <c r="AS478" s="1565"/>
      <c r="AT478" s="1565"/>
      <c r="AU478" s="1566"/>
      <c r="AV478" s="1567"/>
      <c r="AW478" s="1568"/>
      <c r="AX478" s="1568"/>
      <c r="AY478" s="1569"/>
    </row>
    <row r="479" spans="2:51" s="243" customFormat="1" ht="24.75" customHeight="1">
      <c r="B479" s="1602"/>
      <c r="C479" s="1603"/>
      <c r="D479" s="1603"/>
      <c r="E479" s="1603"/>
      <c r="F479" s="1603"/>
      <c r="G479" s="1604"/>
      <c r="H479" s="1552"/>
      <c r="I479" s="1553"/>
      <c r="J479" s="1553"/>
      <c r="K479" s="1553"/>
      <c r="L479" s="1554"/>
      <c r="M479" s="1555"/>
      <c r="N479" s="1556"/>
      <c r="O479" s="1556"/>
      <c r="P479" s="1556"/>
      <c r="Q479" s="1556"/>
      <c r="R479" s="1556"/>
      <c r="S479" s="1556"/>
      <c r="T479" s="1556"/>
      <c r="U479" s="1556"/>
      <c r="V479" s="1556"/>
      <c r="W479" s="1556"/>
      <c r="X479" s="1556"/>
      <c r="Y479" s="1557"/>
      <c r="Z479" s="1558"/>
      <c r="AA479" s="1559"/>
      <c r="AB479" s="1559"/>
      <c r="AC479" s="1559"/>
      <c r="AD479" s="1552"/>
      <c r="AE479" s="1553"/>
      <c r="AF479" s="1553"/>
      <c r="AG479" s="1553"/>
      <c r="AH479" s="1554"/>
      <c r="AI479" s="1555"/>
      <c r="AJ479" s="1556"/>
      <c r="AK479" s="1556"/>
      <c r="AL479" s="1556"/>
      <c r="AM479" s="1556"/>
      <c r="AN479" s="1556"/>
      <c r="AO479" s="1556"/>
      <c r="AP479" s="1556"/>
      <c r="AQ479" s="1556"/>
      <c r="AR479" s="1556"/>
      <c r="AS479" s="1556"/>
      <c r="AT479" s="1556"/>
      <c r="AU479" s="1557"/>
      <c r="AV479" s="1558"/>
      <c r="AW479" s="1559"/>
      <c r="AX479" s="1559"/>
      <c r="AY479" s="1560"/>
    </row>
    <row r="480" spans="2:51" s="243" customFormat="1" ht="24.75" customHeight="1" thickBot="1">
      <c r="B480" s="1605"/>
      <c r="C480" s="1606"/>
      <c r="D480" s="1606"/>
      <c r="E480" s="1606"/>
      <c r="F480" s="1606"/>
      <c r="G480" s="1607"/>
      <c r="H480" s="1543" t="s">
        <v>35</v>
      </c>
      <c r="I480" s="1544"/>
      <c r="J480" s="1544"/>
      <c r="K480" s="1544"/>
      <c r="L480" s="1544"/>
      <c r="M480" s="1545"/>
      <c r="N480" s="1546"/>
      <c r="O480" s="1546"/>
      <c r="P480" s="1546"/>
      <c r="Q480" s="1546"/>
      <c r="R480" s="1546"/>
      <c r="S480" s="1546"/>
      <c r="T480" s="1546"/>
      <c r="U480" s="1546"/>
      <c r="V480" s="1546"/>
      <c r="W480" s="1546"/>
      <c r="X480" s="1546"/>
      <c r="Y480" s="1547"/>
      <c r="Z480" s="1548">
        <f>SUM(Z472:AC479)</f>
        <v>0</v>
      </c>
      <c r="AA480" s="1549"/>
      <c r="AB480" s="1549"/>
      <c r="AC480" s="1550"/>
      <c r="AD480" s="1543" t="s">
        <v>35</v>
      </c>
      <c r="AE480" s="1544"/>
      <c r="AF480" s="1544"/>
      <c r="AG480" s="1544"/>
      <c r="AH480" s="1544"/>
      <c r="AI480" s="1545"/>
      <c r="AJ480" s="1546"/>
      <c r="AK480" s="1546"/>
      <c r="AL480" s="1546"/>
      <c r="AM480" s="1546"/>
      <c r="AN480" s="1546"/>
      <c r="AO480" s="1546"/>
      <c r="AP480" s="1546"/>
      <c r="AQ480" s="1546"/>
      <c r="AR480" s="1546"/>
      <c r="AS480" s="1546"/>
      <c r="AT480" s="1546"/>
      <c r="AU480" s="1547"/>
      <c r="AV480" s="1548">
        <f>SUM(AV472:AY479)</f>
        <v>0</v>
      </c>
      <c r="AW480" s="1549"/>
      <c r="AX480" s="1549"/>
      <c r="AY480" s="1551"/>
    </row>
    <row r="481" spans="2:50" s="243" customFormat="1"/>
    <row r="482" spans="2:50" s="243" customFormat="1"/>
    <row r="483" spans="2:50" s="243" customFormat="1" ht="14.25">
      <c r="C483" s="253" t="s">
        <v>1742</v>
      </c>
    </row>
    <row r="484" spans="2:50" s="243" customFormat="1">
      <c r="C484" s="243" t="s">
        <v>1743</v>
      </c>
    </row>
    <row r="485" spans="2:50" s="243" customFormat="1" ht="34.5" customHeight="1">
      <c r="B485" s="1536"/>
      <c r="C485" s="1536"/>
      <c r="D485" s="1541" t="s">
        <v>1744</v>
      </c>
      <c r="E485" s="1541"/>
      <c r="F485" s="1541"/>
      <c r="G485" s="1541"/>
      <c r="H485" s="1541"/>
      <c r="I485" s="1541"/>
      <c r="J485" s="1541"/>
      <c r="K485" s="1541"/>
      <c r="L485" s="1541"/>
      <c r="M485" s="1541"/>
      <c r="N485" s="1541" t="s">
        <v>1745</v>
      </c>
      <c r="O485" s="1541"/>
      <c r="P485" s="1541"/>
      <c r="Q485" s="1541"/>
      <c r="R485" s="1541"/>
      <c r="S485" s="1541"/>
      <c r="T485" s="1541"/>
      <c r="U485" s="1541"/>
      <c r="V485" s="1541"/>
      <c r="W485" s="1541"/>
      <c r="X485" s="1541"/>
      <c r="Y485" s="1541"/>
      <c r="Z485" s="1541"/>
      <c r="AA485" s="1541"/>
      <c r="AB485" s="1541"/>
      <c r="AC485" s="1541"/>
      <c r="AD485" s="1541"/>
      <c r="AE485" s="1541"/>
      <c r="AF485" s="1541"/>
      <c r="AG485" s="1541"/>
      <c r="AH485" s="1541"/>
      <c r="AI485" s="1541"/>
      <c r="AJ485" s="1541"/>
      <c r="AK485" s="1541"/>
      <c r="AL485" s="1542" t="s">
        <v>1746</v>
      </c>
      <c r="AM485" s="1541"/>
      <c r="AN485" s="1541"/>
      <c r="AO485" s="1541"/>
      <c r="AP485" s="1541"/>
      <c r="AQ485" s="1541"/>
      <c r="AR485" s="1541" t="s">
        <v>160</v>
      </c>
      <c r="AS485" s="1541"/>
      <c r="AT485" s="1541"/>
      <c r="AU485" s="1541"/>
      <c r="AV485" s="1541" t="s">
        <v>161</v>
      </c>
      <c r="AW485" s="1541"/>
      <c r="AX485" s="1541"/>
    </row>
    <row r="486" spans="2:50" s="243" customFormat="1" ht="24" customHeight="1">
      <c r="B486" s="1536">
        <v>1</v>
      </c>
      <c r="C486" s="1536">
        <v>1</v>
      </c>
      <c r="D486" s="1537" t="s">
        <v>929</v>
      </c>
      <c r="E486" s="1537"/>
      <c r="F486" s="1537"/>
      <c r="G486" s="1537"/>
      <c r="H486" s="1537"/>
      <c r="I486" s="1537"/>
      <c r="J486" s="1537"/>
      <c r="K486" s="1537"/>
      <c r="L486" s="1537"/>
      <c r="M486" s="1537"/>
      <c r="N486" s="1537" t="s">
        <v>927</v>
      </c>
      <c r="O486" s="1537"/>
      <c r="P486" s="1537"/>
      <c r="Q486" s="1537"/>
      <c r="R486" s="1537"/>
      <c r="S486" s="1537"/>
      <c r="T486" s="1537"/>
      <c r="U486" s="1537"/>
      <c r="V486" s="1537"/>
      <c r="W486" s="1537"/>
      <c r="X486" s="1537"/>
      <c r="Y486" s="1537"/>
      <c r="Z486" s="1537"/>
      <c r="AA486" s="1537"/>
      <c r="AB486" s="1537"/>
      <c r="AC486" s="1537"/>
      <c r="AD486" s="1537"/>
      <c r="AE486" s="1537"/>
      <c r="AF486" s="1537"/>
      <c r="AG486" s="1537"/>
      <c r="AH486" s="1537"/>
      <c r="AI486" s="1537"/>
      <c r="AJ486" s="1537"/>
      <c r="AK486" s="1537"/>
      <c r="AL486" s="1539">
        <v>0.82</v>
      </c>
      <c r="AM486" s="1540"/>
      <c r="AN486" s="1540"/>
      <c r="AO486" s="1540"/>
      <c r="AP486" s="1540"/>
      <c r="AQ486" s="1540"/>
      <c r="AR486" s="1537"/>
      <c r="AS486" s="1537"/>
      <c r="AT486" s="1537"/>
      <c r="AU486" s="1537"/>
      <c r="AV486" s="1537"/>
      <c r="AW486" s="1537"/>
      <c r="AX486" s="1537"/>
    </row>
    <row r="487" spans="2:50" s="243" customFormat="1" ht="24" customHeight="1">
      <c r="B487" s="1536">
        <v>2</v>
      </c>
      <c r="C487" s="1536">
        <v>1</v>
      </c>
      <c r="D487" s="1537" t="s">
        <v>928</v>
      </c>
      <c r="E487" s="1537"/>
      <c r="F487" s="1537"/>
      <c r="G487" s="1537"/>
      <c r="H487" s="1537"/>
      <c r="I487" s="1537"/>
      <c r="J487" s="1537"/>
      <c r="K487" s="1537"/>
      <c r="L487" s="1537"/>
      <c r="M487" s="1537"/>
      <c r="N487" s="1537" t="s">
        <v>927</v>
      </c>
      <c r="O487" s="1537"/>
      <c r="P487" s="1537"/>
      <c r="Q487" s="1537"/>
      <c r="R487" s="1537"/>
      <c r="S487" s="1537"/>
      <c r="T487" s="1537"/>
      <c r="U487" s="1537"/>
      <c r="V487" s="1537"/>
      <c r="W487" s="1537"/>
      <c r="X487" s="1537"/>
      <c r="Y487" s="1537"/>
      <c r="Z487" s="1537"/>
      <c r="AA487" s="1537"/>
      <c r="AB487" s="1537"/>
      <c r="AC487" s="1537"/>
      <c r="AD487" s="1537"/>
      <c r="AE487" s="1537"/>
      <c r="AF487" s="1537"/>
      <c r="AG487" s="1537"/>
      <c r="AH487" s="1537"/>
      <c r="AI487" s="1537"/>
      <c r="AJ487" s="1537"/>
      <c r="AK487" s="1537"/>
      <c r="AL487" s="1539">
        <v>0.61</v>
      </c>
      <c r="AM487" s="1540"/>
      <c r="AN487" s="1540"/>
      <c r="AO487" s="1540"/>
      <c r="AP487" s="1540"/>
      <c r="AQ487" s="1540"/>
      <c r="AR487" s="1537"/>
      <c r="AS487" s="1537"/>
      <c r="AT487" s="1537"/>
      <c r="AU487" s="1537"/>
      <c r="AV487" s="1537"/>
      <c r="AW487" s="1537"/>
      <c r="AX487" s="1537"/>
    </row>
    <row r="488" spans="2:50" s="243" customFormat="1" ht="24" customHeight="1">
      <c r="B488" s="1536">
        <v>3</v>
      </c>
      <c r="C488" s="1536">
        <v>1</v>
      </c>
      <c r="D488" s="1537" t="s">
        <v>926</v>
      </c>
      <c r="E488" s="1537"/>
      <c r="F488" s="1537"/>
      <c r="G488" s="1537"/>
      <c r="H488" s="1537"/>
      <c r="I488" s="1537"/>
      <c r="J488" s="1537"/>
      <c r="K488" s="1537"/>
      <c r="L488" s="1537"/>
      <c r="M488" s="1537"/>
      <c r="N488" s="1537" t="s">
        <v>925</v>
      </c>
      <c r="O488" s="1537"/>
      <c r="P488" s="1537"/>
      <c r="Q488" s="1537"/>
      <c r="R488" s="1537"/>
      <c r="S488" s="1537"/>
      <c r="T488" s="1537"/>
      <c r="U488" s="1537"/>
      <c r="V488" s="1537"/>
      <c r="W488" s="1537"/>
      <c r="X488" s="1537"/>
      <c r="Y488" s="1537"/>
      <c r="Z488" s="1537"/>
      <c r="AA488" s="1537"/>
      <c r="AB488" s="1537"/>
      <c r="AC488" s="1537"/>
      <c r="AD488" s="1537"/>
      <c r="AE488" s="1537"/>
      <c r="AF488" s="1537"/>
      <c r="AG488" s="1537"/>
      <c r="AH488" s="1537"/>
      <c r="AI488" s="1537"/>
      <c r="AJ488" s="1537"/>
      <c r="AK488" s="1537"/>
      <c r="AL488" s="1538">
        <v>0.4</v>
      </c>
      <c r="AM488" s="1537"/>
      <c r="AN488" s="1537"/>
      <c r="AO488" s="1537"/>
      <c r="AP488" s="1537"/>
      <c r="AQ488" s="1537"/>
      <c r="AR488" s="1537"/>
      <c r="AS488" s="1537"/>
      <c r="AT488" s="1537"/>
      <c r="AU488" s="1537"/>
      <c r="AV488" s="1537"/>
      <c r="AW488" s="1537"/>
      <c r="AX488" s="1537"/>
    </row>
    <row r="489" spans="2:50" s="243" customFormat="1" ht="24" customHeight="1">
      <c r="B489" s="1536">
        <v>4</v>
      </c>
      <c r="C489" s="1536">
        <v>1</v>
      </c>
      <c r="D489" s="1537"/>
      <c r="E489" s="1537"/>
      <c r="F489" s="1537"/>
      <c r="G489" s="1537"/>
      <c r="H489" s="1537"/>
      <c r="I489" s="1537"/>
      <c r="J489" s="1537"/>
      <c r="K489" s="1537"/>
      <c r="L489" s="1537"/>
      <c r="M489" s="1537"/>
      <c r="N489" s="1537"/>
      <c r="O489" s="1537"/>
      <c r="P489" s="1537"/>
      <c r="Q489" s="1537"/>
      <c r="R489" s="1537"/>
      <c r="S489" s="1537"/>
      <c r="T489" s="1537"/>
      <c r="U489" s="1537"/>
      <c r="V489" s="1537"/>
      <c r="W489" s="1537"/>
      <c r="X489" s="1537"/>
      <c r="Y489" s="1537"/>
      <c r="Z489" s="1537"/>
      <c r="AA489" s="1537"/>
      <c r="AB489" s="1537"/>
      <c r="AC489" s="1537"/>
      <c r="AD489" s="1537"/>
      <c r="AE489" s="1537"/>
      <c r="AF489" s="1537"/>
      <c r="AG489" s="1537"/>
      <c r="AH489" s="1537"/>
      <c r="AI489" s="1537"/>
      <c r="AJ489" s="1537"/>
      <c r="AK489" s="1537"/>
      <c r="AL489" s="1538"/>
      <c r="AM489" s="1537"/>
      <c r="AN489" s="1537"/>
      <c r="AO489" s="1537"/>
      <c r="AP489" s="1537"/>
      <c r="AQ489" s="1537"/>
      <c r="AR489" s="1537"/>
      <c r="AS489" s="1537"/>
      <c r="AT489" s="1537"/>
      <c r="AU489" s="1537"/>
      <c r="AV489" s="1537"/>
      <c r="AW489" s="1537"/>
      <c r="AX489" s="1537"/>
    </row>
    <row r="490" spans="2:50" s="243" customFormat="1" ht="24" customHeight="1">
      <c r="B490" s="1536">
        <v>5</v>
      </c>
      <c r="C490" s="1536">
        <v>1</v>
      </c>
      <c r="D490" s="1537"/>
      <c r="E490" s="1537"/>
      <c r="F490" s="1537"/>
      <c r="G490" s="1537"/>
      <c r="H490" s="1537"/>
      <c r="I490" s="1537"/>
      <c r="J490" s="1537"/>
      <c r="K490" s="1537"/>
      <c r="L490" s="1537"/>
      <c r="M490" s="1537"/>
      <c r="N490" s="1537"/>
      <c r="O490" s="1537"/>
      <c r="P490" s="1537"/>
      <c r="Q490" s="1537"/>
      <c r="R490" s="1537"/>
      <c r="S490" s="1537"/>
      <c r="T490" s="1537"/>
      <c r="U490" s="1537"/>
      <c r="V490" s="1537"/>
      <c r="W490" s="1537"/>
      <c r="X490" s="1537"/>
      <c r="Y490" s="1537"/>
      <c r="Z490" s="1537"/>
      <c r="AA490" s="1537"/>
      <c r="AB490" s="1537"/>
      <c r="AC490" s="1537"/>
      <c r="AD490" s="1537"/>
      <c r="AE490" s="1537"/>
      <c r="AF490" s="1537"/>
      <c r="AG490" s="1537"/>
      <c r="AH490" s="1537"/>
      <c r="AI490" s="1537"/>
      <c r="AJ490" s="1537"/>
      <c r="AK490" s="1537"/>
      <c r="AL490" s="1538"/>
      <c r="AM490" s="1537"/>
      <c r="AN490" s="1537"/>
      <c r="AO490" s="1537"/>
      <c r="AP490" s="1537"/>
      <c r="AQ490" s="1537"/>
      <c r="AR490" s="1537"/>
      <c r="AS490" s="1537"/>
      <c r="AT490" s="1537"/>
      <c r="AU490" s="1537"/>
      <c r="AV490" s="1537"/>
      <c r="AW490" s="1537"/>
      <c r="AX490" s="1537"/>
    </row>
    <row r="491" spans="2:50" s="243" customFormat="1" ht="24" customHeight="1">
      <c r="B491" s="1536">
        <v>6</v>
      </c>
      <c r="C491" s="1536">
        <v>1</v>
      </c>
      <c r="D491" s="1537"/>
      <c r="E491" s="1537"/>
      <c r="F491" s="1537"/>
      <c r="G491" s="1537"/>
      <c r="H491" s="1537"/>
      <c r="I491" s="1537"/>
      <c r="J491" s="1537"/>
      <c r="K491" s="1537"/>
      <c r="L491" s="1537"/>
      <c r="M491" s="1537"/>
      <c r="N491" s="1537"/>
      <c r="O491" s="1537"/>
      <c r="P491" s="1537"/>
      <c r="Q491" s="1537"/>
      <c r="R491" s="1537"/>
      <c r="S491" s="1537"/>
      <c r="T491" s="1537"/>
      <c r="U491" s="1537"/>
      <c r="V491" s="1537"/>
      <c r="W491" s="1537"/>
      <c r="X491" s="1537"/>
      <c r="Y491" s="1537"/>
      <c r="Z491" s="1537"/>
      <c r="AA491" s="1537"/>
      <c r="AB491" s="1537"/>
      <c r="AC491" s="1537"/>
      <c r="AD491" s="1537"/>
      <c r="AE491" s="1537"/>
      <c r="AF491" s="1537"/>
      <c r="AG491" s="1537"/>
      <c r="AH491" s="1537"/>
      <c r="AI491" s="1537"/>
      <c r="AJ491" s="1537"/>
      <c r="AK491" s="1537"/>
      <c r="AL491" s="1538"/>
      <c r="AM491" s="1537"/>
      <c r="AN491" s="1537"/>
      <c r="AO491" s="1537"/>
      <c r="AP491" s="1537"/>
      <c r="AQ491" s="1537"/>
      <c r="AR491" s="1537"/>
      <c r="AS491" s="1537"/>
      <c r="AT491" s="1537"/>
      <c r="AU491" s="1537"/>
      <c r="AV491" s="1537"/>
      <c r="AW491" s="1537"/>
      <c r="AX491" s="1537"/>
    </row>
    <row r="492" spans="2:50" s="243" customFormat="1" ht="24" customHeight="1">
      <c r="B492" s="1536">
        <v>7</v>
      </c>
      <c r="C492" s="1536">
        <v>1</v>
      </c>
      <c r="D492" s="1537"/>
      <c r="E492" s="1537"/>
      <c r="F492" s="1537"/>
      <c r="G492" s="1537"/>
      <c r="H492" s="1537"/>
      <c r="I492" s="1537"/>
      <c r="J492" s="1537"/>
      <c r="K492" s="1537"/>
      <c r="L492" s="1537"/>
      <c r="M492" s="1537"/>
      <c r="N492" s="1537"/>
      <c r="O492" s="1537"/>
      <c r="P492" s="1537"/>
      <c r="Q492" s="1537"/>
      <c r="R492" s="1537"/>
      <c r="S492" s="1537"/>
      <c r="T492" s="1537"/>
      <c r="U492" s="1537"/>
      <c r="V492" s="1537"/>
      <c r="W492" s="1537"/>
      <c r="X492" s="1537"/>
      <c r="Y492" s="1537"/>
      <c r="Z492" s="1537"/>
      <c r="AA492" s="1537"/>
      <c r="AB492" s="1537"/>
      <c r="AC492" s="1537"/>
      <c r="AD492" s="1537"/>
      <c r="AE492" s="1537"/>
      <c r="AF492" s="1537"/>
      <c r="AG492" s="1537"/>
      <c r="AH492" s="1537"/>
      <c r="AI492" s="1537"/>
      <c r="AJ492" s="1537"/>
      <c r="AK492" s="1537"/>
      <c r="AL492" s="1538"/>
      <c r="AM492" s="1537"/>
      <c r="AN492" s="1537"/>
      <c r="AO492" s="1537"/>
      <c r="AP492" s="1537"/>
      <c r="AQ492" s="1537"/>
      <c r="AR492" s="1537"/>
      <c r="AS492" s="1537"/>
      <c r="AT492" s="1537"/>
      <c r="AU492" s="1537"/>
      <c r="AV492" s="1537"/>
      <c r="AW492" s="1537"/>
      <c r="AX492" s="1537"/>
    </row>
    <row r="493" spans="2:50" s="243" customFormat="1" ht="24" customHeight="1">
      <c r="B493" s="1536">
        <v>8</v>
      </c>
      <c r="C493" s="1536">
        <v>1</v>
      </c>
      <c r="D493" s="1537"/>
      <c r="E493" s="1537"/>
      <c r="F493" s="1537"/>
      <c r="G493" s="1537"/>
      <c r="H493" s="1537"/>
      <c r="I493" s="1537"/>
      <c r="J493" s="1537"/>
      <c r="K493" s="1537"/>
      <c r="L493" s="1537"/>
      <c r="M493" s="1537"/>
      <c r="N493" s="1537"/>
      <c r="O493" s="1537"/>
      <c r="P493" s="1537"/>
      <c r="Q493" s="1537"/>
      <c r="R493" s="1537"/>
      <c r="S493" s="1537"/>
      <c r="T493" s="1537"/>
      <c r="U493" s="1537"/>
      <c r="V493" s="1537"/>
      <c r="W493" s="1537"/>
      <c r="X493" s="1537"/>
      <c r="Y493" s="1537"/>
      <c r="Z493" s="1537"/>
      <c r="AA493" s="1537"/>
      <c r="AB493" s="1537"/>
      <c r="AC493" s="1537"/>
      <c r="AD493" s="1537"/>
      <c r="AE493" s="1537"/>
      <c r="AF493" s="1537"/>
      <c r="AG493" s="1537"/>
      <c r="AH493" s="1537"/>
      <c r="AI493" s="1537"/>
      <c r="AJ493" s="1537"/>
      <c r="AK493" s="1537"/>
      <c r="AL493" s="1538"/>
      <c r="AM493" s="1537"/>
      <c r="AN493" s="1537"/>
      <c r="AO493" s="1537"/>
      <c r="AP493" s="1537"/>
      <c r="AQ493" s="1537"/>
      <c r="AR493" s="1537"/>
      <c r="AS493" s="1537"/>
      <c r="AT493" s="1537"/>
      <c r="AU493" s="1537"/>
      <c r="AV493" s="1537"/>
      <c r="AW493" s="1537"/>
      <c r="AX493" s="1537"/>
    </row>
    <row r="494" spans="2:50" s="243" customFormat="1" ht="24" customHeight="1">
      <c r="B494" s="1536">
        <v>9</v>
      </c>
      <c r="C494" s="1536">
        <v>1</v>
      </c>
      <c r="D494" s="1537"/>
      <c r="E494" s="1537"/>
      <c r="F494" s="1537"/>
      <c r="G494" s="1537"/>
      <c r="H494" s="1537"/>
      <c r="I494" s="1537"/>
      <c r="J494" s="1537"/>
      <c r="K494" s="1537"/>
      <c r="L494" s="1537"/>
      <c r="M494" s="1537"/>
      <c r="N494" s="1537"/>
      <c r="O494" s="1537"/>
      <c r="P494" s="1537"/>
      <c r="Q494" s="1537"/>
      <c r="R494" s="1537"/>
      <c r="S494" s="1537"/>
      <c r="T494" s="1537"/>
      <c r="U494" s="1537"/>
      <c r="V494" s="1537"/>
      <c r="W494" s="1537"/>
      <c r="X494" s="1537"/>
      <c r="Y494" s="1537"/>
      <c r="Z494" s="1537"/>
      <c r="AA494" s="1537"/>
      <c r="AB494" s="1537"/>
      <c r="AC494" s="1537"/>
      <c r="AD494" s="1537"/>
      <c r="AE494" s="1537"/>
      <c r="AF494" s="1537"/>
      <c r="AG494" s="1537"/>
      <c r="AH494" s="1537"/>
      <c r="AI494" s="1537"/>
      <c r="AJ494" s="1537"/>
      <c r="AK494" s="1537"/>
      <c r="AL494" s="1538"/>
      <c r="AM494" s="1537"/>
      <c r="AN494" s="1537"/>
      <c r="AO494" s="1537"/>
      <c r="AP494" s="1537"/>
      <c r="AQ494" s="1537"/>
      <c r="AR494" s="1537"/>
      <c r="AS494" s="1537"/>
      <c r="AT494" s="1537"/>
      <c r="AU494" s="1537"/>
      <c r="AV494" s="1537"/>
      <c r="AW494" s="1537"/>
      <c r="AX494" s="1537"/>
    </row>
    <row r="495" spans="2:50" s="243" customFormat="1" ht="24" customHeight="1">
      <c r="B495" s="1536">
        <v>10</v>
      </c>
      <c r="C495" s="1536">
        <v>1</v>
      </c>
      <c r="D495" s="1537"/>
      <c r="E495" s="1537"/>
      <c r="F495" s="1537"/>
      <c r="G495" s="1537"/>
      <c r="H495" s="1537"/>
      <c r="I495" s="1537"/>
      <c r="J495" s="1537"/>
      <c r="K495" s="1537"/>
      <c r="L495" s="1537"/>
      <c r="M495" s="1537"/>
      <c r="N495" s="1537"/>
      <c r="O495" s="1537"/>
      <c r="P495" s="1537"/>
      <c r="Q495" s="1537"/>
      <c r="R495" s="1537"/>
      <c r="S495" s="1537"/>
      <c r="T495" s="1537"/>
      <c r="U495" s="1537"/>
      <c r="V495" s="1537"/>
      <c r="W495" s="1537"/>
      <c r="X495" s="1537"/>
      <c r="Y495" s="1537"/>
      <c r="Z495" s="1537"/>
      <c r="AA495" s="1537"/>
      <c r="AB495" s="1537"/>
      <c r="AC495" s="1537"/>
      <c r="AD495" s="1537"/>
      <c r="AE495" s="1537"/>
      <c r="AF495" s="1537"/>
      <c r="AG495" s="1537"/>
      <c r="AH495" s="1537"/>
      <c r="AI495" s="1537"/>
      <c r="AJ495" s="1537"/>
      <c r="AK495" s="1537"/>
      <c r="AL495" s="1538"/>
      <c r="AM495" s="1537"/>
      <c r="AN495" s="1537"/>
      <c r="AO495" s="1537"/>
      <c r="AP495" s="1537"/>
      <c r="AQ495" s="1537"/>
      <c r="AR495" s="1537"/>
      <c r="AS495" s="1537"/>
      <c r="AT495" s="1537"/>
      <c r="AU495" s="1537"/>
      <c r="AV495" s="1537"/>
      <c r="AW495" s="1537"/>
      <c r="AX495" s="1537"/>
    </row>
  </sheetData>
  <mergeCells count="2061">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 ref="AS12:AY12"/>
    <mergeCell ref="H13:I16"/>
    <mergeCell ref="J13:P13"/>
    <mergeCell ref="Q13:W13"/>
    <mergeCell ref="X13:AD13"/>
    <mergeCell ref="AE13:AK13"/>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17:P17"/>
    <mergeCell ref="Q17:W17"/>
    <mergeCell ref="X17:AD17"/>
    <mergeCell ref="AE17:AK17"/>
    <mergeCell ref="AL17:AR17"/>
    <mergeCell ref="AS17:AY17"/>
    <mergeCell ref="AS15:AY15"/>
    <mergeCell ref="Q16:W16"/>
    <mergeCell ref="X16:AD16"/>
    <mergeCell ref="AE16:AK16"/>
    <mergeCell ref="AL13:AR13"/>
    <mergeCell ref="AS13:AY13"/>
    <mergeCell ref="J14:P14"/>
    <mergeCell ref="Q14:W14"/>
    <mergeCell ref="AS14:AY14"/>
    <mergeCell ref="J15:P15"/>
    <mergeCell ref="Q15:W15"/>
    <mergeCell ref="X15:AD15"/>
    <mergeCell ref="AE15:AK15"/>
    <mergeCell ref="AL15:AR15"/>
    <mergeCell ref="X14:AD14"/>
    <mergeCell ref="AE14:AK14"/>
    <mergeCell ref="AL14:AR14"/>
    <mergeCell ref="J16:P16"/>
    <mergeCell ref="AK20:AO20"/>
    <mergeCell ref="AP20:AT20"/>
    <mergeCell ref="AU20:AY20"/>
    <mergeCell ref="AK19:AO19"/>
    <mergeCell ref="H18:P18"/>
    <mergeCell ref="Q18:W18"/>
    <mergeCell ref="X18:AD18"/>
    <mergeCell ref="AE18:AK18"/>
    <mergeCell ref="AL18:AR18"/>
    <mergeCell ref="AS18:AY18"/>
    <mergeCell ref="AC20:AE20"/>
    <mergeCell ref="AF20:AJ20"/>
    <mergeCell ref="AU23:AY23"/>
    <mergeCell ref="AF24:AJ24"/>
    <mergeCell ref="AK24:AO24"/>
    <mergeCell ref="AP24:AT24"/>
    <mergeCell ref="AU24:AY24"/>
    <mergeCell ref="AL16:AR16"/>
    <mergeCell ref="AS16:AY16"/>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B19:G21"/>
    <mergeCell ref="AP19:AT19"/>
    <mergeCell ref="AU19:AY19"/>
    <mergeCell ref="H20:Y21"/>
    <mergeCell ref="Z20:AB20"/>
    <mergeCell ref="Z21:AB21"/>
    <mergeCell ref="H19:Y19"/>
    <mergeCell ref="Z19:AB19"/>
    <mergeCell ref="AC19:AE19"/>
    <mergeCell ref="AF19:AJ19"/>
    <mergeCell ref="D30:L30"/>
    <mergeCell ref="M30:R30"/>
    <mergeCell ref="S30:X30"/>
    <mergeCell ref="Y30:AY30"/>
    <mergeCell ref="AC21:AE21"/>
    <mergeCell ref="AF21:AJ21"/>
    <mergeCell ref="AK21:AO21"/>
    <mergeCell ref="D31:L31"/>
    <mergeCell ref="M31:R31"/>
    <mergeCell ref="S31:X31"/>
    <mergeCell ref="Y31:AY31"/>
    <mergeCell ref="M28:R28"/>
    <mergeCell ref="S28:X28"/>
    <mergeCell ref="Y28:AY28"/>
    <mergeCell ref="D29:L29"/>
    <mergeCell ref="M29:R29"/>
    <mergeCell ref="S29:X29"/>
    <mergeCell ref="Y29:AY29"/>
    <mergeCell ref="D28:L28"/>
    <mergeCell ref="D26:L26"/>
    <mergeCell ref="M26:R26"/>
    <mergeCell ref="S26:X26"/>
    <mergeCell ref="Y26:AY26"/>
    <mergeCell ref="D27:L27"/>
    <mergeCell ref="M27:R27"/>
    <mergeCell ref="S27:X27"/>
    <mergeCell ref="Y27:AY27"/>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B26:C34"/>
    <mergeCell ref="D32:L32"/>
    <mergeCell ref="M32:R32"/>
    <mergeCell ref="S32:X32"/>
    <mergeCell ref="Y32:AY32"/>
    <mergeCell ref="D33:L33"/>
    <mergeCell ref="M33:R33"/>
    <mergeCell ref="S33:X33"/>
    <mergeCell ref="Y33:AY33"/>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M70:AA70"/>
    <mergeCell ref="AL70:AY70"/>
    <mergeCell ref="B69:AY69"/>
    <mergeCell ref="B68:AY68"/>
    <mergeCell ref="B65:AY65"/>
    <mergeCell ref="B67:AY67"/>
    <mergeCell ref="B66:F66"/>
    <mergeCell ref="G66:AY66"/>
    <mergeCell ref="D60:AY60"/>
    <mergeCell ref="D61:AY61"/>
    <mergeCell ref="D62:AY62"/>
    <mergeCell ref="B63:AY63"/>
    <mergeCell ref="B64:F64"/>
    <mergeCell ref="G64:AY64"/>
    <mergeCell ref="D56:G56"/>
    <mergeCell ref="H56:AG56"/>
    <mergeCell ref="D58:G58"/>
    <mergeCell ref="H58:AG58"/>
    <mergeCell ref="B59:C59"/>
    <mergeCell ref="D59:AY59"/>
    <mergeCell ref="D57:G57"/>
    <mergeCell ref="H57:U57"/>
    <mergeCell ref="V57:AG57"/>
    <mergeCell ref="B74:G74"/>
    <mergeCell ref="H74:Y74"/>
    <mergeCell ref="Z74:AE74"/>
    <mergeCell ref="AF74:AY74"/>
    <mergeCell ref="B75:G76"/>
    <mergeCell ref="H75:Y76"/>
    <mergeCell ref="Z75:AE76"/>
    <mergeCell ref="AF75:AY76"/>
    <mergeCell ref="B72:G72"/>
    <mergeCell ref="H72:Y72"/>
    <mergeCell ref="Z72:AE72"/>
    <mergeCell ref="AF72:AQ72"/>
    <mergeCell ref="AR72:AY72"/>
    <mergeCell ref="B73:G73"/>
    <mergeCell ref="H73:Y73"/>
    <mergeCell ref="Z73:AE73"/>
    <mergeCell ref="AF73:AQ73"/>
    <mergeCell ref="AR73:AY73"/>
    <mergeCell ref="J80:P80"/>
    <mergeCell ref="Q80:W80"/>
    <mergeCell ref="X80:AD80"/>
    <mergeCell ref="AE80:AK80"/>
    <mergeCell ref="AL80:AR80"/>
    <mergeCell ref="AS80:AY80"/>
    <mergeCell ref="J79:P79"/>
    <mergeCell ref="Q79:W79"/>
    <mergeCell ref="X79:AD79"/>
    <mergeCell ref="AE79:AK79"/>
    <mergeCell ref="AL79:AR79"/>
    <mergeCell ref="AS79:AY79"/>
    <mergeCell ref="B77:G77"/>
    <mergeCell ref="H77:AY77"/>
    <mergeCell ref="B78:G84"/>
    <mergeCell ref="H78:P78"/>
    <mergeCell ref="Q78:W78"/>
    <mergeCell ref="X78:AD78"/>
    <mergeCell ref="AE78:AK78"/>
    <mergeCell ref="AL78:AR78"/>
    <mergeCell ref="AS78:AY78"/>
    <mergeCell ref="H79:I82"/>
    <mergeCell ref="H83:P83"/>
    <mergeCell ref="Q83:W83"/>
    <mergeCell ref="X83:AD83"/>
    <mergeCell ref="AE83:AK83"/>
    <mergeCell ref="AL83:AR83"/>
    <mergeCell ref="AS83:AY83"/>
    <mergeCell ref="J82:P82"/>
    <mergeCell ref="Q82:W82"/>
    <mergeCell ref="X82:AD82"/>
    <mergeCell ref="AE82:AK82"/>
    <mergeCell ref="AL82:AR82"/>
    <mergeCell ref="AS82:AY82"/>
    <mergeCell ref="J81:P81"/>
    <mergeCell ref="Q81:W81"/>
    <mergeCell ref="X81:AD81"/>
    <mergeCell ref="AE81:AK81"/>
    <mergeCell ref="AL81:AR81"/>
    <mergeCell ref="AS81:AY81"/>
    <mergeCell ref="M87:R87"/>
    <mergeCell ref="S87:X87"/>
    <mergeCell ref="Y87:AY87"/>
    <mergeCell ref="D88:L88"/>
    <mergeCell ref="M88:R88"/>
    <mergeCell ref="S88:X88"/>
    <mergeCell ref="Y88:AY88"/>
    <mergeCell ref="D87:L87"/>
    <mergeCell ref="D85:L85"/>
    <mergeCell ref="M85:R85"/>
    <mergeCell ref="S85:X85"/>
    <mergeCell ref="Y85:AY85"/>
    <mergeCell ref="D86:L86"/>
    <mergeCell ref="M86:R86"/>
    <mergeCell ref="S86:X86"/>
    <mergeCell ref="Y86:AY86"/>
    <mergeCell ref="H84:P84"/>
    <mergeCell ref="Q84:W84"/>
    <mergeCell ref="X84:AD84"/>
    <mergeCell ref="AE84:AK84"/>
    <mergeCell ref="AL84:AR84"/>
    <mergeCell ref="AS84:AY84"/>
    <mergeCell ref="D99:AY99"/>
    <mergeCell ref="D100:AY100"/>
    <mergeCell ref="B102:AY102"/>
    <mergeCell ref="B103:G105"/>
    <mergeCell ref="H103:AY103"/>
    <mergeCell ref="H104:AY106"/>
    <mergeCell ref="D93:L93"/>
    <mergeCell ref="M93:R93"/>
    <mergeCell ref="S93:X93"/>
    <mergeCell ref="Y93:AY93"/>
    <mergeCell ref="B95:C98"/>
    <mergeCell ref="D95:AY95"/>
    <mergeCell ref="D96:AY96"/>
    <mergeCell ref="D97:AY97"/>
    <mergeCell ref="D98:AY98"/>
    <mergeCell ref="B85:C93"/>
    <mergeCell ref="D91:L91"/>
    <mergeCell ref="M91:R91"/>
    <mergeCell ref="S91:X91"/>
    <mergeCell ref="Y91:AY91"/>
    <mergeCell ref="D92:L92"/>
    <mergeCell ref="M92:R92"/>
    <mergeCell ref="S92:X92"/>
    <mergeCell ref="Y92:AY92"/>
    <mergeCell ref="D89:L89"/>
    <mergeCell ref="M89:R89"/>
    <mergeCell ref="S89:X89"/>
    <mergeCell ref="Y89:AY89"/>
    <mergeCell ref="D90:L90"/>
    <mergeCell ref="M90:R90"/>
    <mergeCell ref="S90:X90"/>
    <mergeCell ref="Y90:AY90"/>
    <mergeCell ref="M110:Y110"/>
    <mergeCell ref="Z110:AC110"/>
    <mergeCell ref="AD110:AH110"/>
    <mergeCell ref="AI110:AU110"/>
    <mergeCell ref="AV110:AY110"/>
    <mergeCell ref="H111:L111"/>
    <mergeCell ref="M111:Y111"/>
    <mergeCell ref="Z111:AC111"/>
    <mergeCell ref="AD111:AH111"/>
    <mergeCell ref="AI111:AU111"/>
    <mergeCell ref="B108:G151"/>
    <mergeCell ref="H108:AC108"/>
    <mergeCell ref="AD108:AY108"/>
    <mergeCell ref="H109:L109"/>
    <mergeCell ref="M109:Y109"/>
    <mergeCell ref="Z109:AC109"/>
    <mergeCell ref="AD109:AH109"/>
    <mergeCell ref="AI109:AU109"/>
    <mergeCell ref="AV109:AY109"/>
    <mergeCell ref="H110:L110"/>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AV111:AY111"/>
    <mergeCell ref="H112:L112"/>
    <mergeCell ref="M112:Y112"/>
    <mergeCell ref="Z112:AC112"/>
    <mergeCell ref="AD112:AH112"/>
    <mergeCell ref="AI112:AU112"/>
    <mergeCell ref="AV112:AY112"/>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21:L121"/>
    <mergeCell ref="M121:Y121"/>
    <mergeCell ref="Z121:AC121"/>
    <mergeCell ref="AD121:AH121"/>
    <mergeCell ref="AI121:AU121"/>
    <mergeCell ref="AV121:AY121"/>
    <mergeCell ref="H119:AC119"/>
    <mergeCell ref="AD119:AY119"/>
    <mergeCell ref="H120:L120"/>
    <mergeCell ref="M120:Y120"/>
    <mergeCell ref="Z120:AC120"/>
    <mergeCell ref="AD120:AH120"/>
    <mergeCell ref="AI120:AU120"/>
    <mergeCell ref="AV120:AY120"/>
    <mergeCell ref="H118:L118"/>
    <mergeCell ref="M118:Y118"/>
    <mergeCell ref="Z118:AC118"/>
    <mergeCell ref="AD118:AH118"/>
    <mergeCell ref="AI118:AU118"/>
    <mergeCell ref="AV118:AY118"/>
    <mergeCell ref="H124:L124"/>
    <mergeCell ref="M124:Y124"/>
    <mergeCell ref="Z124:AC124"/>
    <mergeCell ref="AD124:AH124"/>
    <mergeCell ref="AI124:AU124"/>
    <mergeCell ref="AV124:AY124"/>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30:AC130"/>
    <mergeCell ref="AD130:AY130"/>
    <mergeCell ref="H131:L131"/>
    <mergeCell ref="M131:Y131"/>
    <mergeCell ref="Z131:AC131"/>
    <mergeCell ref="AD131:AH131"/>
    <mergeCell ref="AI131:AU131"/>
    <mergeCell ref="AV131:AY131"/>
    <mergeCell ref="H129:L129"/>
    <mergeCell ref="M129:Y129"/>
    <mergeCell ref="Z129:AC129"/>
    <mergeCell ref="AD129:AH129"/>
    <mergeCell ref="AI129:AU129"/>
    <mergeCell ref="AV129:AY129"/>
    <mergeCell ref="H128:L128"/>
    <mergeCell ref="M128:Y128"/>
    <mergeCell ref="Z128:AC128"/>
    <mergeCell ref="AD128:AH128"/>
    <mergeCell ref="AI128:AU128"/>
    <mergeCell ref="AV128:AY128"/>
    <mergeCell ref="H134:L134"/>
    <mergeCell ref="M134:Y134"/>
    <mergeCell ref="Z134:AC134"/>
    <mergeCell ref="AD134:AH134"/>
    <mergeCell ref="AI134:AU134"/>
    <mergeCell ref="AV134:AY134"/>
    <mergeCell ref="H133:L133"/>
    <mergeCell ref="M133:Y133"/>
    <mergeCell ref="Z133:AC133"/>
    <mergeCell ref="AD133:AH133"/>
    <mergeCell ref="AI133:AU133"/>
    <mergeCell ref="AV133:AY133"/>
    <mergeCell ref="H132:L132"/>
    <mergeCell ref="M132:Y132"/>
    <mergeCell ref="Z132:AC132"/>
    <mergeCell ref="AD132:AH132"/>
    <mergeCell ref="AI132:AU132"/>
    <mergeCell ref="AV132:AY132"/>
    <mergeCell ref="H137:L137"/>
    <mergeCell ref="M137:Y137"/>
    <mergeCell ref="Z137:AC137"/>
    <mergeCell ref="AD137:AH137"/>
    <mergeCell ref="AI137:AU137"/>
    <mergeCell ref="AV137:AY137"/>
    <mergeCell ref="H136:L136"/>
    <mergeCell ref="M136:Y136"/>
    <mergeCell ref="Z136:AC136"/>
    <mergeCell ref="AD136:AH136"/>
    <mergeCell ref="AI136:AU136"/>
    <mergeCell ref="AV136:AY136"/>
    <mergeCell ref="H135:L135"/>
    <mergeCell ref="M135:Y135"/>
    <mergeCell ref="Z135:AC135"/>
    <mergeCell ref="AD135:AH135"/>
    <mergeCell ref="AI135:AU135"/>
    <mergeCell ref="AV135:AY135"/>
    <mergeCell ref="H140:L140"/>
    <mergeCell ref="M140:Y140"/>
    <mergeCell ref="Z140:AC140"/>
    <mergeCell ref="AD140:AH140"/>
    <mergeCell ref="AI140:AU140"/>
    <mergeCell ref="AV140:AY140"/>
    <mergeCell ref="H139:L139"/>
    <mergeCell ref="M139:Y139"/>
    <mergeCell ref="Z139:AC139"/>
    <mergeCell ref="AD139:AH139"/>
    <mergeCell ref="AI139:AU139"/>
    <mergeCell ref="AV139:AY139"/>
    <mergeCell ref="H138:L138"/>
    <mergeCell ref="M138:Y138"/>
    <mergeCell ref="Z138:AC138"/>
    <mergeCell ref="AD138:AH138"/>
    <mergeCell ref="AI138:AU138"/>
    <mergeCell ref="AV138:AY138"/>
    <mergeCell ref="H144:L144"/>
    <mergeCell ref="M144:Y144"/>
    <mergeCell ref="Z144:AC144"/>
    <mergeCell ref="AD144:AH144"/>
    <mergeCell ref="AI144:AU144"/>
    <mergeCell ref="AV144:AY144"/>
    <mergeCell ref="H143:L143"/>
    <mergeCell ref="M143:Y143"/>
    <mergeCell ref="Z143:AC143"/>
    <mergeCell ref="AD143:AH143"/>
    <mergeCell ref="AI143:AU143"/>
    <mergeCell ref="AV143:AY143"/>
    <mergeCell ref="H141:AC141"/>
    <mergeCell ref="AD141:AY141"/>
    <mergeCell ref="H142:L142"/>
    <mergeCell ref="M142:Y142"/>
    <mergeCell ref="Z142:AC142"/>
    <mergeCell ref="AD142:AH142"/>
    <mergeCell ref="AI142:AU142"/>
    <mergeCell ref="AV142:AY142"/>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5:L145"/>
    <mergeCell ref="M145:Y145"/>
    <mergeCell ref="Z145:AC145"/>
    <mergeCell ref="AD145:AH145"/>
    <mergeCell ref="AI145:AU145"/>
    <mergeCell ref="AV145:AY145"/>
    <mergeCell ref="H150:L150"/>
    <mergeCell ref="M150:Y150"/>
    <mergeCell ref="Z150:AC150"/>
    <mergeCell ref="AD150:AH150"/>
    <mergeCell ref="AI150:AU150"/>
    <mergeCell ref="AV150:AY150"/>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H151:L151"/>
    <mergeCell ref="M151:Y151"/>
    <mergeCell ref="Z151:AC151"/>
    <mergeCell ref="AD151:AH151"/>
    <mergeCell ref="AI151:AU151"/>
    <mergeCell ref="AV151:AY15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71:G171"/>
    <mergeCell ref="H171:Y171"/>
    <mergeCell ref="Z171:AE171"/>
    <mergeCell ref="AF171:AY171"/>
    <mergeCell ref="B172:G173"/>
    <mergeCell ref="H172:Y173"/>
    <mergeCell ref="Z172:AE173"/>
    <mergeCell ref="AF172:AY173"/>
    <mergeCell ref="B169:G169"/>
    <mergeCell ref="H169:Y169"/>
    <mergeCell ref="Z169:AE169"/>
    <mergeCell ref="AF169:AQ169"/>
    <mergeCell ref="AR169:AY169"/>
    <mergeCell ref="B170:G170"/>
    <mergeCell ref="H170:Y170"/>
    <mergeCell ref="Z170:AE170"/>
    <mergeCell ref="AF170:AQ170"/>
    <mergeCell ref="AR170:AY170"/>
    <mergeCell ref="J177:P177"/>
    <mergeCell ref="Q177:W177"/>
    <mergeCell ref="X177:AD177"/>
    <mergeCell ref="AE177:AK177"/>
    <mergeCell ref="AL177:AR177"/>
    <mergeCell ref="AS177:AY177"/>
    <mergeCell ref="J176:P176"/>
    <mergeCell ref="Q176:W176"/>
    <mergeCell ref="X176:AD176"/>
    <mergeCell ref="AE176:AK176"/>
    <mergeCell ref="AL176:AR176"/>
    <mergeCell ref="AS176:AY176"/>
    <mergeCell ref="B174:G174"/>
    <mergeCell ref="H174:AY174"/>
    <mergeCell ref="B175:G181"/>
    <mergeCell ref="H175:P175"/>
    <mergeCell ref="Q175:W175"/>
    <mergeCell ref="X175:AD175"/>
    <mergeCell ref="AE175:AK175"/>
    <mergeCell ref="AL175:AR175"/>
    <mergeCell ref="AS175:AY175"/>
    <mergeCell ref="H176:I179"/>
    <mergeCell ref="H180:P180"/>
    <mergeCell ref="Q180:W180"/>
    <mergeCell ref="X180:AD180"/>
    <mergeCell ref="AE180:AK180"/>
    <mergeCell ref="AL180:AR180"/>
    <mergeCell ref="AS180:AY180"/>
    <mergeCell ref="J179:P179"/>
    <mergeCell ref="Q179:W179"/>
    <mergeCell ref="X179:AD179"/>
    <mergeCell ref="AE179:AK179"/>
    <mergeCell ref="AL179:AR179"/>
    <mergeCell ref="AS179:AY179"/>
    <mergeCell ref="J178:P178"/>
    <mergeCell ref="Q178:W178"/>
    <mergeCell ref="X178:AD178"/>
    <mergeCell ref="AE178:AK178"/>
    <mergeCell ref="AL178:AR178"/>
    <mergeCell ref="AS178:AY178"/>
    <mergeCell ref="M184:R184"/>
    <mergeCell ref="S184:X184"/>
    <mergeCell ref="Y184:AY184"/>
    <mergeCell ref="D185:L185"/>
    <mergeCell ref="M185:R185"/>
    <mergeCell ref="S185:X185"/>
    <mergeCell ref="Y185:AY185"/>
    <mergeCell ref="D184:L184"/>
    <mergeCell ref="D182:L182"/>
    <mergeCell ref="M182:R182"/>
    <mergeCell ref="S182:X182"/>
    <mergeCell ref="Y182:AY182"/>
    <mergeCell ref="D183:L183"/>
    <mergeCell ref="M183:R183"/>
    <mergeCell ref="S183:X183"/>
    <mergeCell ref="Y183:AY183"/>
    <mergeCell ref="H181:P181"/>
    <mergeCell ref="Q181:W181"/>
    <mergeCell ref="X181:AD181"/>
    <mergeCell ref="AE181:AK181"/>
    <mergeCell ref="AL181:AR181"/>
    <mergeCell ref="AS181:AY181"/>
    <mergeCell ref="D196:AY196"/>
    <mergeCell ref="D197:AY197"/>
    <mergeCell ref="B200:AY200"/>
    <mergeCell ref="B201:G203"/>
    <mergeCell ref="H201:AY201"/>
    <mergeCell ref="H202:AY204"/>
    <mergeCell ref="D190:L190"/>
    <mergeCell ref="M190:R190"/>
    <mergeCell ref="S190:X190"/>
    <mergeCell ref="Y190:AY190"/>
    <mergeCell ref="B192:C195"/>
    <mergeCell ref="D192:AY192"/>
    <mergeCell ref="D193:AY193"/>
    <mergeCell ref="D194:AY194"/>
    <mergeCell ref="D195:AY195"/>
    <mergeCell ref="B182:C190"/>
    <mergeCell ref="D188:L188"/>
    <mergeCell ref="M188:R188"/>
    <mergeCell ref="S188:X188"/>
    <mergeCell ref="Y188:AY188"/>
    <mergeCell ref="D189:L189"/>
    <mergeCell ref="M189:R189"/>
    <mergeCell ref="S189:X189"/>
    <mergeCell ref="Y189:AY189"/>
    <mergeCell ref="D186:L186"/>
    <mergeCell ref="M186:R186"/>
    <mergeCell ref="S186:X186"/>
    <mergeCell ref="Y186:AY186"/>
    <mergeCell ref="D187:L187"/>
    <mergeCell ref="M187:R187"/>
    <mergeCell ref="S187:X187"/>
    <mergeCell ref="Y187:AY187"/>
    <mergeCell ref="AV209:AY209"/>
    <mergeCell ref="H210:L210"/>
    <mergeCell ref="M210:Y210"/>
    <mergeCell ref="Z210:AC210"/>
    <mergeCell ref="AD210:AH210"/>
    <mergeCell ref="AI210:AU210"/>
    <mergeCell ref="AV210:AY210"/>
    <mergeCell ref="M208:Y208"/>
    <mergeCell ref="Z208:AC208"/>
    <mergeCell ref="AD208:AH208"/>
    <mergeCell ref="AI208:AU208"/>
    <mergeCell ref="AV208:AY208"/>
    <mergeCell ref="H209:L209"/>
    <mergeCell ref="M209:Y209"/>
    <mergeCell ref="Z209:AC209"/>
    <mergeCell ref="AD209:AH209"/>
    <mergeCell ref="AI209:AU209"/>
    <mergeCell ref="H208:L208"/>
    <mergeCell ref="H213:L213"/>
    <mergeCell ref="M213:Y213"/>
    <mergeCell ref="Z213:AC213"/>
    <mergeCell ref="AD213:AH213"/>
    <mergeCell ref="AI213:AU213"/>
    <mergeCell ref="AV213:AY213"/>
    <mergeCell ref="H212:L212"/>
    <mergeCell ref="M212:Y212"/>
    <mergeCell ref="Z212:AC212"/>
    <mergeCell ref="AD212:AH212"/>
    <mergeCell ref="AI212:AU212"/>
    <mergeCell ref="AV212:AY212"/>
    <mergeCell ref="H211:L211"/>
    <mergeCell ref="M211:Y211"/>
    <mergeCell ref="Z211:AC211"/>
    <mergeCell ref="AD211:AH211"/>
    <mergeCell ref="AI211:AU211"/>
    <mergeCell ref="AV211:AY211"/>
    <mergeCell ref="H216:L216"/>
    <mergeCell ref="M216:Y216"/>
    <mergeCell ref="Z216:AC216"/>
    <mergeCell ref="AD216:AH216"/>
    <mergeCell ref="AI216:AU216"/>
    <mergeCell ref="AV216:AY216"/>
    <mergeCell ref="H215:L215"/>
    <mergeCell ref="M215:Y215"/>
    <mergeCell ref="Z215:AC215"/>
    <mergeCell ref="AD215:AH215"/>
    <mergeCell ref="AI215:AU215"/>
    <mergeCell ref="AV215:AY215"/>
    <mergeCell ref="H214:L214"/>
    <mergeCell ref="M214:Y214"/>
    <mergeCell ref="Z214:AC214"/>
    <mergeCell ref="AD214:AH214"/>
    <mergeCell ref="AI214:AU214"/>
    <mergeCell ref="AV214:AY214"/>
    <mergeCell ref="H220:L220"/>
    <mergeCell ref="M220:Y220"/>
    <mergeCell ref="Z220:AC220"/>
    <mergeCell ref="AD220:AH220"/>
    <mergeCell ref="AI220:AU220"/>
    <mergeCell ref="AV220:AY220"/>
    <mergeCell ref="H219:L219"/>
    <mergeCell ref="M219:Y219"/>
    <mergeCell ref="Z219:AC219"/>
    <mergeCell ref="AD219:AH219"/>
    <mergeCell ref="AI219:AU219"/>
    <mergeCell ref="AV219:AY219"/>
    <mergeCell ref="H217:AC217"/>
    <mergeCell ref="AD217:AY217"/>
    <mergeCell ref="H218:L218"/>
    <mergeCell ref="M218:Y218"/>
    <mergeCell ref="Z218:AC218"/>
    <mergeCell ref="AD218:AH218"/>
    <mergeCell ref="AI218:AU218"/>
    <mergeCell ref="AV218:AY218"/>
    <mergeCell ref="H223:L223"/>
    <mergeCell ref="M223:Y223"/>
    <mergeCell ref="Z223:AC223"/>
    <mergeCell ref="AD223:AH223"/>
    <mergeCell ref="AI223:AU223"/>
    <mergeCell ref="AV223:AY223"/>
    <mergeCell ref="H222:L222"/>
    <mergeCell ref="M222:Y222"/>
    <mergeCell ref="Z222:AC222"/>
    <mergeCell ref="AD222:AH222"/>
    <mergeCell ref="AI222:AU222"/>
    <mergeCell ref="AV222:AY222"/>
    <mergeCell ref="H221:L221"/>
    <mergeCell ref="M221:Y221"/>
    <mergeCell ref="Z221:AC221"/>
    <mergeCell ref="AD221:AH221"/>
    <mergeCell ref="AI221:AU221"/>
    <mergeCell ref="AV221:AY221"/>
    <mergeCell ref="H226:L226"/>
    <mergeCell ref="M226:Y226"/>
    <mergeCell ref="Z226:AC226"/>
    <mergeCell ref="AD226:AH226"/>
    <mergeCell ref="AI226:AU226"/>
    <mergeCell ref="AV226:AY226"/>
    <mergeCell ref="H225:L225"/>
    <mergeCell ref="M225:Y225"/>
    <mergeCell ref="Z225:AC225"/>
    <mergeCell ref="AD225:AH225"/>
    <mergeCell ref="AI225:AU225"/>
    <mergeCell ref="AV225:AY225"/>
    <mergeCell ref="H224:L224"/>
    <mergeCell ref="M224:Y224"/>
    <mergeCell ref="Z224:AC224"/>
    <mergeCell ref="AD224:AH224"/>
    <mergeCell ref="AI224:AU224"/>
    <mergeCell ref="AV224:AY224"/>
    <mergeCell ref="H230:L230"/>
    <mergeCell ref="M230:Y230"/>
    <mergeCell ref="Z230:AC230"/>
    <mergeCell ref="AD230:AH230"/>
    <mergeCell ref="AI230:AU230"/>
    <mergeCell ref="AV230:AY230"/>
    <mergeCell ref="H228:AC228"/>
    <mergeCell ref="AD228:AY228"/>
    <mergeCell ref="H229:L229"/>
    <mergeCell ref="M229:Y229"/>
    <mergeCell ref="Z229:AC229"/>
    <mergeCell ref="AD229:AH229"/>
    <mergeCell ref="AI229:AU229"/>
    <mergeCell ref="AV229:AY229"/>
    <mergeCell ref="H227:L227"/>
    <mergeCell ref="M227:Y227"/>
    <mergeCell ref="Z227:AC227"/>
    <mergeCell ref="AD227:AH227"/>
    <mergeCell ref="AI227:AU227"/>
    <mergeCell ref="AV227:AY227"/>
    <mergeCell ref="H233:L233"/>
    <mergeCell ref="M233:Y233"/>
    <mergeCell ref="Z233:AC233"/>
    <mergeCell ref="AD233:AH233"/>
    <mergeCell ref="AI233:AU233"/>
    <mergeCell ref="AV233:AY233"/>
    <mergeCell ref="H232:L232"/>
    <mergeCell ref="M232:Y232"/>
    <mergeCell ref="Z232:AC232"/>
    <mergeCell ref="AD232:AH232"/>
    <mergeCell ref="AI232:AU232"/>
    <mergeCell ref="AV232:AY232"/>
    <mergeCell ref="H231:L231"/>
    <mergeCell ref="M231:Y231"/>
    <mergeCell ref="Z231:AC231"/>
    <mergeCell ref="AD231:AH231"/>
    <mergeCell ref="AI231:AU231"/>
    <mergeCell ref="AV231:AY231"/>
    <mergeCell ref="H236:L236"/>
    <mergeCell ref="M236:Y236"/>
    <mergeCell ref="Z236:AC236"/>
    <mergeCell ref="AD236:AH236"/>
    <mergeCell ref="AI236:AU236"/>
    <mergeCell ref="AV236:AY236"/>
    <mergeCell ref="H235:L235"/>
    <mergeCell ref="M235:Y235"/>
    <mergeCell ref="Z235:AC235"/>
    <mergeCell ref="AD235:AH235"/>
    <mergeCell ref="AI235:AU235"/>
    <mergeCell ref="AV235:AY235"/>
    <mergeCell ref="H234:L234"/>
    <mergeCell ref="M234:Y234"/>
    <mergeCell ref="Z234:AC234"/>
    <mergeCell ref="AD234:AH234"/>
    <mergeCell ref="AI234:AU234"/>
    <mergeCell ref="AV234:AY234"/>
    <mergeCell ref="H239:AC239"/>
    <mergeCell ref="AD239:AY239"/>
    <mergeCell ref="H240:L240"/>
    <mergeCell ref="M240:Y240"/>
    <mergeCell ref="Z240:AC240"/>
    <mergeCell ref="AD240:AH240"/>
    <mergeCell ref="AI240:AU240"/>
    <mergeCell ref="AV240:AY240"/>
    <mergeCell ref="H238:L238"/>
    <mergeCell ref="M238:Y238"/>
    <mergeCell ref="Z238:AC238"/>
    <mergeCell ref="AD238:AH238"/>
    <mergeCell ref="AI238:AU238"/>
    <mergeCell ref="AV238:AY238"/>
    <mergeCell ref="H237:L237"/>
    <mergeCell ref="M237:Y237"/>
    <mergeCell ref="Z237:AC237"/>
    <mergeCell ref="AD237:AH237"/>
    <mergeCell ref="AI237:AU237"/>
    <mergeCell ref="AV237:AY237"/>
    <mergeCell ref="H243:L243"/>
    <mergeCell ref="M243:Y243"/>
    <mergeCell ref="Z243:AC243"/>
    <mergeCell ref="AD243:AH243"/>
    <mergeCell ref="AI243:AU243"/>
    <mergeCell ref="AV243:AY243"/>
    <mergeCell ref="H242:L242"/>
    <mergeCell ref="M242:Y242"/>
    <mergeCell ref="Z242:AC242"/>
    <mergeCell ref="AD242:AH242"/>
    <mergeCell ref="AI242:AU242"/>
    <mergeCell ref="AV242:AY242"/>
    <mergeCell ref="H241:L241"/>
    <mergeCell ref="M241:Y241"/>
    <mergeCell ref="Z241:AC241"/>
    <mergeCell ref="AD241:AH241"/>
    <mergeCell ref="AI241:AU241"/>
    <mergeCell ref="AV241:AY241"/>
    <mergeCell ref="AV247:AY247"/>
    <mergeCell ref="H246:L246"/>
    <mergeCell ref="M246:Y246"/>
    <mergeCell ref="Z246:AC246"/>
    <mergeCell ref="AD246:AH246"/>
    <mergeCell ref="AI246:AU246"/>
    <mergeCell ref="AV246:AY246"/>
    <mergeCell ref="H245:L245"/>
    <mergeCell ref="M245:Y245"/>
    <mergeCell ref="Z245:AC245"/>
    <mergeCell ref="AD245:AH245"/>
    <mergeCell ref="AI245:AU245"/>
    <mergeCell ref="AV245:AY245"/>
    <mergeCell ref="H244:L244"/>
    <mergeCell ref="M244:Y244"/>
    <mergeCell ref="Z244:AC244"/>
    <mergeCell ref="AD244:AH244"/>
    <mergeCell ref="AI244:AU244"/>
    <mergeCell ref="AV244:AY244"/>
    <mergeCell ref="B254:C254"/>
    <mergeCell ref="D254:M254"/>
    <mergeCell ref="N254:AK254"/>
    <mergeCell ref="AL254:AQ254"/>
    <mergeCell ref="AR254:AU254"/>
    <mergeCell ref="AV254:AX254"/>
    <mergeCell ref="H249:L249"/>
    <mergeCell ref="M249:Y249"/>
    <mergeCell ref="Z249:AC249"/>
    <mergeCell ref="AD249:AH249"/>
    <mergeCell ref="AI249:AU249"/>
    <mergeCell ref="AV249:AY249"/>
    <mergeCell ref="H248:L248"/>
    <mergeCell ref="M248:Y248"/>
    <mergeCell ref="Z248:AC248"/>
    <mergeCell ref="AD248:AH248"/>
    <mergeCell ref="AI248:AU248"/>
    <mergeCell ref="AV248:AY248"/>
    <mergeCell ref="B206:G249"/>
    <mergeCell ref="H206:AC206"/>
    <mergeCell ref="AD206:AY206"/>
    <mergeCell ref="H207:L207"/>
    <mergeCell ref="M207:Y207"/>
    <mergeCell ref="Z207:AC207"/>
    <mergeCell ref="AD207:AH207"/>
    <mergeCell ref="AI207:AU207"/>
    <mergeCell ref="AV207:AY207"/>
    <mergeCell ref="H247:L247"/>
    <mergeCell ref="M247:Y247"/>
    <mergeCell ref="Z247:AC247"/>
    <mergeCell ref="AD247:AH247"/>
    <mergeCell ref="AI247:AU247"/>
    <mergeCell ref="B257:C257"/>
    <mergeCell ref="D257:M257"/>
    <mergeCell ref="N257:AK257"/>
    <mergeCell ref="AL257:AQ257"/>
    <mergeCell ref="AR257:AU257"/>
    <mergeCell ref="AV257:AX257"/>
    <mergeCell ref="B256:C256"/>
    <mergeCell ref="D256:M256"/>
    <mergeCell ref="N256:AK256"/>
    <mergeCell ref="AL256:AQ256"/>
    <mergeCell ref="AR256:AU256"/>
    <mergeCell ref="AV256:AX256"/>
    <mergeCell ref="B255:C255"/>
    <mergeCell ref="D255:M255"/>
    <mergeCell ref="N255:AK255"/>
    <mergeCell ref="AL255:AQ255"/>
    <mergeCell ref="AR255:AU255"/>
    <mergeCell ref="AV255:AX255"/>
    <mergeCell ref="B260:C260"/>
    <mergeCell ref="D260:M260"/>
    <mergeCell ref="N260:AK260"/>
    <mergeCell ref="AL260:AQ260"/>
    <mergeCell ref="AR260:AU260"/>
    <mergeCell ref="AV260:AX260"/>
    <mergeCell ref="B259:C259"/>
    <mergeCell ref="D259:M259"/>
    <mergeCell ref="N259:AK259"/>
    <mergeCell ref="AL259:AQ259"/>
    <mergeCell ref="AR259:AU259"/>
    <mergeCell ref="AV259:AX259"/>
    <mergeCell ref="B258:C258"/>
    <mergeCell ref="D258:M258"/>
    <mergeCell ref="N258:AK258"/>
    <mergeCell ref="AL258:AQ258"/>
    <mergeCell ref="AR258:AU258"/>
    <mergeCell ref="AV258:AX258"/>
    <mergeCell ref="B263:C263"/>
    <mergeCell ref="D263:M263"/>
    <mergeCell ref="N263:AK263"/>
    <mergeCell ref="AL263:AQ263"/>
    <mergeCell ref="AR263:AU263"/>
    <mergeCell ref="AV263:AX263"/>
    <mergeCell ref="B262:C262"/>
    <mergeCell ref="D262:M262"/>
    <mergeCell ref="N262:AK262"/>
    <mergeCell ref="AL262:AQ262"/>
    <mergeCell ref="AR262:AU262"/>
    <mergeCell ref="AV262:AX262"/>
    <mergeCell ref="B261:C261"/>
    <mergeCell ref="D261:M261"/>
    <mergeCell ref="N261:AK261"/>
    <mergeCell ref="AL261:AQ261"/>
    <mergeCell ref="AR261:AU261"/>
    <mergeCell ref="AV261:AX261"/>
    <mergeCell ref="Z268:AF268"/>
    <mergeCell ref="AG268:AK268"/>
    <mergeCell ref="AL268:AR268"/>
    <mergeCell ref="AS268:AW268"/>
    <mergeCell ref="B269:H269"/>
    <mergeCell ref="I269:M269"/>
    <mergeCell ref="N269:T269"/>
    <mergeCell ref="U269:Y269"/>
    <mergeCell ref="Z269:AF269"/>
    <mergeCell ref="AG269:AK269"/>
    <mergeCell ref="B267:H267"/>
    <mergeCell ref="I267:Y267"/>
    <mergeCell ref="B268:H268"/>
    <mergeCell ref="I268:M268"/>
    <mergeCell ref="N268:T268"/>
    <mergeCell ref="U268:Y268"/>
    <mergeCell ref="B264:C264"/>
    <mergeCell ref="D264:M264"/>
    <mergeCell ref="N264:AK264"/>
    <mergeCell ref="AL264:AQ264"/>
    <mergeCell ref="AR264:AU264"/>
    <mergeCell ref="AV264:AX264"/>
    <mergeCell ref="B273:C273"/>
    <mergeCell ref="D273:M273"/>
    <mergeCell ref="N273:AK273"/>
    <mergeCell ref="AL273:AQ273"/>
    <mergeCell ref="AR273:AU273"/>
    <mergeCell ref="AV273:AX273"/>
    <mergeCell ref="B272:C272"/>
    <mergeCell ref="D272:M272"/>
    <mergeCell ref="N272:AK272"/>
    <mergeCell ref="AL272:AQ272"/>
    <mergeCell ref="AR272:AU272"/>
    <mergeCell ref="AV272:AX272"/>
    <mergeCell ref="AL269:AR269"/>
    <mergeCell ref="AS269:AW269"/>
    <mergeCell ref="B271:C271"/>
    <mergeCell ref="D271:M271"/>
    <mergeCell ref="N271:AK271"/>
    <mergeCell ref="AL271:AQ271"/>
    <mergeCell ref="AR271:AU271"/>
    <mergeCell ref="AV271:AX271"/>
    <mergeCell ref="B278:C278"/>
    <mergeCell ref="D278:M278"/>
    <mergeCell ref="N278:AK278"/>
    <mergeCell ref="AL278:AQ278"/>
    <mergeCell ref="AR278:AU278"/>
    <mergeCell ref="AV278:AX278"/>
    <mergeCell ref="B277:C277"/>
    <mergeCell ref="D277:M277"/>
    <mergeCell ref="N277:AK277"/>
    <mergeCell ref="AL277:AQ277"/>
    <mergeCell ref="AR277:AU277"/>
    <mergeCell ref="AV277:AX277"/>
    <mergeCell ref="B276:C276"/>
    <mergeCell ref="D276:M276"/>
    <mergeCell ref="N276:AK276"/>
    <mergeCell ref="AL276:AQ276"/>
    <mergeCell ref="AR276:AU276"/>
    <mergeCell ref="AV276:AX276"/>
    <mergeCell ref="B283:C283"/>
    <mergeCell ref="D283:M283"/>
    <mergeCell ref="N283:AK283"/>
    <mergeCell ref="AL283:AQ283"/>
    <mergeCell ref="AR283:AU283"/>
    <mergeCell ref="AV283:AX283"/>
    <mergeCell ref="B282:C282"/>
    <mergeCell ref="D282:M282"/>
    <mergeCell ref="N282:AK282"/>
    <mergeCell ref="AL282:AQ282"/>
    <mergeCell ref="AR282:AU282"/>
    <mergeCell ref="AV282:AX282"/>
    <mergeCell ref="B281:C281"/>
    <mergeCell ref="D281:M281"/>
    <mergeCell ref="N281:AK281"/>
    <mergeCell ref="AL281:AQ281"/>
    <mergeCell ref="AR281:AU281"/>
    <mergeCell ref="AV281:AX281"/>
    <mergeCell ref="B288:C288"/>
    <mergeCell ref="D288:M288"/>
    <mergeCell ref="N288:AK288"/>
    <mergeCell ref="AL288:AQ288"/>
    <mergeCell ref="AR288:AU288"/>
    <mergeCell ref="AV288:AX288"/>
    <mergeCell ref="B287:C287"/>
    <mergeCell ref="D287:M287"/>
    <mergeCell ref="N287:AK287"/>
    <mergeCell ref="AL287:AQ287"/>
    <mergeCell ref="AR287:AU287"/>
    <mergeCell ref="AV287:AX287"/>
    <mergeCell ref="B286:C286"/>
    <mergeCell ref="D286:M286"/>
    <mergeCell ref="N286:AK286"/>
    <mergeCell ref="AL286:AQ286"/>
    <mergeCell ref="AR286:AU286"/>
    <mergeCell ref="AV286:AX286"/>
    <mergeCell ref="B293:C293"/>
    <mergeCell ref="D293:M293"/>
    <mergeCell ref="N293:AK293"/>
    <mergeCell ref="AL293:AQ293"/>
    <mergeCell ref="AR293:AU293"/>
    <mergeCell ref="AV293:AX293"/>
    <mergeCell ref="B292:C292"/>
    <mergeCell ref="D292:M292"/>
    <mergeCell ref="N292:AK292"/>
    <mergeCell ref="AL292:AQ292"/>
    <mergeCell ref="AR292:AU292"/>
    <mergeCell ref="AV292:AX292"/>
    <mergeCell ref="B291:C291"/>
    <mergeCell ref="D291:M291"/>
    <mergeCell ref="N291:AK291"/>
    <mergeCell ref="AL291:AQ291"/>
    <mergeCell ref="AR291:AU291"/>
    <mergeCell ref="AV291:AX291"/>
    <mergeCell ref="B298:C298"/>
    <mergeCell ref="D298:M298"/>
    <mergeCell ref="N298:AK298"/>
    <mergeCell ref="AL298:AQ298"/>
    <mergeCell ref="AR298:AU298"/>
    <mergeCell ref="AV298:AX298"/>
    <mergeCell ref="B297:C297"/>
    <mergeCell ref="D297:M297"/>
    <mergeCell ref="N297:AK297"/>
    <mergeCell ref="AL297:AQ297"/>
    <mergeCell ref="AR297:AU297"/>
    <mergeCell ref="AV297:AX297"/>
    <mergeCell ref="B296:C296"/>
    <mergeCell ref="D296:M296"/>
    <mergeCell ref="N296:AK296"/>
    <mergeCell ref="AL296:AQ296"/>
    <mergeCell ref="AR296:AU296"/>
    <mergeCell ref="AV296:AX296"/>
    <mergeCell ref="B303:C303"/>
    <mergeCell ref="D303:M303"/>
    <mergeCell ref="N303:AK303"/>
    <mergeCell ref="AL303:AQ303"/>
    <mergeCell ref="AR303:AU303"/>
    <mergeCell ref="AV303:AX303"/>
    <mergeCell ref="B302:C302"/>
    <mergeCell ref="D302:M302"/>
    <mergeCell ref="N302:AK302"/>
    <mergeCell ref="AL302:AQ302"/>
    <mergeCell ref="AR302:AU302"/>
    <mergeCell ref="AV302:AX302"/>
    <mergeCell ref="B301:C301"/>
    <mergeCell ref="D301:M301"/>
    <mergeCell ref="N301:AK301"/>
    <mergeCell ref="AL301:AQ301"/>
    <mergeCell ref="AR301:AU301"/>
    <mergeCell ref="AV301:AX301"/>
    <mergeCell ref="B307:G307"/>
    <mergeCell ref="H307:Y307"/>
    <mergeCell ref="Z307:AE307"/>
    <mergeCell ref="AF307:AY307"/>
    <mergeCell ref="B308:G309"/>
    <mergeCell ref="H308:Y309"/>
    <mergeCell ref="Z308:AE309"/>
    <mergeCell ref="AF308:AY309"/>
    <mergeCell ref="B305:G305"/>
    <mergeCell ref="H305:Y305"/>
    <mergeCell ref="Z305:AE305"/>
    <mergeCell ref="AF305:AQ305"/>
    <mergeCell ref="AR305:AY305"/>
    <mergeCell ref="B306:G306"/>
    <mergeCell ref="H306:Y306"/>
    <mergeCell ref="Z306:AE306"/>
    <mergeCell ref="AF306:AQ306"/>
    <mergeCell ref="AR306:AY306"/>
    <mergeCell ref="J313:P313"/>
    <mergeCell ref="Q313:W313"/>
    <mergeCell ref="X313:AD313"/>
    <mergeCell ref="AE313:AK313"/>
    <mergeCell ref="AL313:AR313"/>
    <mergeCell ref="AS313:AY313"/>
    <mergeCell ref="J312:P312"/>
    <mergeCell ref="Q312:W312"/>
    <mergeCell ref="X312:AD312"/>
    <mergeCell ref="AE312:AK312"/>
    <mergeCell ref="AL312:AR312"/>
    <mergeCell ref="AS312:AY312"/>
    <mergeCell ref="B310:G310"/>
    <mergeCell ref="H310:AY310"/>
    <mergeCell ref="B311:G317"/>
    <mergeCell ref="H311:P311"/>
    <mergeCell ref="Q311:W311"/>
    <mergeCell ref="X311:AD311"/>
    <mergeCell ref="AE311:AK311"/>
    <mergeCell ref="AL311:AR311"/>
    <mergeCell ref="AS311:AY311"/>
    <mergeCell ref="H312:I315"/>
    <mergeCell ref="H316:P316"/>
    <mergeCell ref="Q316:W316"/>
    <mergeCell ref="X316:AD316"/>
    <mergeCell ref="AE316:AK316"/>
    <mergeCell ref="AL316:AR316"/>
    <mergeCell ref="AS316:AY316"/>
    <mergeCell ref="J315:P315"/>
    <mergeCell ref="Q315:W315"/>
    <mergeCell ref="X315:AD315"/>
    <mergeCell ref="AE315:AK315"/>
    <mergeCell ref="AL315:AR315"/>
    <mergeCell ref="AS315:AY315"/>
    <mergeCell ref="J314:P314"/>
    <mergeCell ref="Q314:W314"/>
    <mergeCell ref="X314:AD314"/>
    <mergeCell ref="AE314:AK314"/>
    <mergeCell ref="AL314:AR314"/>
    <mergeCell ref="AS314:AY314"/>
    <mergeCell ref="M321:R321"/>
    <mergeCell ref="S321:X321"/>
    <mergeCell ref="Y321:AY321"/>
    <mergeCell ref="D320:L320"/>
    <mergeCell ref="D318:L318"/>
    <mergeCell ref="M318:R318"/>
    <mergeCell ref="S318:X318"/>
    <mergeCell ref="Y318:AY318"/>
    <mergeCell ref="D319:L319"/>
    <mergeCell ref="M319:R319"/>
    <mergeCell ref="S319:X319"/>
    <mergeCell ref="Y319:AY319"/>
    <mergeCell ref="H317:P317"/>
    <mergeCell ref="Q317:W317"/>
    <mergeCell ref="X317:AD317"/>
    <mergeCell ref="AE317:AK317"/>
    <mergeCell ref="AL317:AR317"/>
    <mergeCell ref="AS317:AY317"/>
    <mergeCell ref="D331:AY331"/>
    <mergeCell ref="D332:AY332"/>
    <mergeCell ref="B333:AY333"/>
    <mergeCell ref="B335:G337"/>
    <mergeCell ref="H335:AY337"/>
    <mergeCell ref="B340:G383"/>
    <mergeCell ref="H340:AC340"/>
    <mergeCell ref="AD340:AY340"/>
    <mergeCell ref="H341:L341"/>
    <mergeCell ref="M341:Y341"/>
    <mergeCell ref="D324:L324"/>
    <mergeCell ref="M324:R324"/>
    <mergeCell ref="S324:X324"/>
    <mergeCell ref="Y324:AY324"/>
    <mergeCell ref="B327:C330"/>
    <mergeCell ref="D327:AY327"/>
    <mergeCell ref="D328:AY328"/>
    <mergeCell ref="D329:AY329"/>
    <mergeCell ref="D330:AY330"/>
    <mergeCell ref="B318:C324"/>
    <mergeCell ref="D322:L322"/>
    <mergeCell ref="M322:R322"/>
    <mergeCell ref="S322:X322"/>
    <mergeCell ref="Y322:AY322"/>
    <mergeCell ref="D323:L323"/>
    <mergeCell ref="M323:R323"/>
    <mergeCell ref="S323:X323"/>
    <mergeCell ref="Y323:AY323"/>
    <mergeCell ref="M320:R320"/>
    <mergeCell ref="S320:X320"/>
    <mergeCell ref="Y320:AY320"/>
    <mergeCell ref="D321:L321"/>
    <mergeCell ref="H344:L344"/>
    <mergeCell ref="M344:Y344"/>
    <mergeCell ref="Z344:AC344"/>
    <mergeCell ref="AD344:AH344"/>
    <mergeCell ref="AI344:AU344"/>
    <mergeCell ref="AV344:AY344"/>
    <mergeCell ref="H343:L343"/>
    <mergeCell ref="M343:Y343"/>
    <mergeCell ref="Z343:AC343"/>
    <mergeCell ref="AD343:AH343"/>
    <mergeCell ref="AI343:AU343"/>
    <mergeCell ref="AV343:AY343"/>
    <mergeCell ref="Z341:AC341"/>
    <mergeCell ref="AD341:AH341"/>
    <mergeCell ref="AI341:AU341"/>
    <mergeCell ref="AV341:AY341"/>
    <mergeCell ref="H342:L342"/>
    <mergeCell ref="M342:Y342"/>
    <mergeCell ref="Z342:AC342"/>
    <mergeCell ref="AD342:AH342"/>
    <mergeCell ref="AI342:AU342"/>
    <mergeCell ref="AV342:AY342"/>
    <mergeCell ref="H347:L347"/>
    <mergeCell ref="M347:Y347"/>
    <mergeCell ref="Z347:AC347"/>
    <mergeCell ref="AD347:AH347"/>
    <mergeCell ref="AI347:AU347"/>
    <mergeCell ref="AV347:AY347"/>
    <mergeCell ref="H346:L346"/>
    <mergeCell ref="M346:Y346"/>
    <mergeCell ref="Z346:AC346"/>
    <mergeCell ref="AD346:AH346"/>
    <mergeCell ref="AI346:AU346"/>
    <mergeCell ref="AV346:AY346"/>
    <mergeCell ref="H345:L345"/>
    <mergeCell ref="M345:Y345"/>
    <mergeCell ref="Z345:AC345"/>
    <mergeCell ref="AD345:AH345"/>
    <mergeCell ref="AI345:AU345"/>
    <mergeCell ref="AV345:AY345"/>
    <mergeCell ref="H350:L350"/>
    <mergeCell ref="M350:Y350"/>
    <mergeCell ref="Z350:AC350"/>
    <mergeCell ref="AD350:AH350"/>
    <mergeCell ref="AI350:AU350"/>
    <mergeCell ref="AV350:AY350"/>
    <mergeCell ref="H349:L349"/>
    <mergeCell ref="M349:Y349"/>
    <mergeCell ref="Z349:AC349"/>
    <mergeCell ref="AD349:AH349"/>
    <mergeCell ref="AI349:AU349"/>
    <mergeCell ref="AV349:AY349"/>
    <mergeCell ref="H348:L348"/>
    <mergeCell ref="M348:Y348"/>
    <mergeCell ref="Z348:AC348"/>
    <mergeCell ref="AD348:AH348"/>
    <mergeCell ref="AI348:AU348"/>
    <mergeCell ref="AV348:AY348"/>
    <mergeCell ref="H354:L354"/>
    <mergeCell ref="M354:Y354"/>
    <mergeCell ref="Z354:AC354"/>
    <mergeCell ref="AD354:AH354"/>
    <mergeCell ref="AI354:AU354"/>
    <mergeCell ref="AV354:AY354"/>
    <mergeCell ref="H353:L353"/>
    <mergeCell ref="M353:Y353"/>
    <mergeCell ref="Z353:AC353"/>
    <mergeCell ref="AD353:AH353"/>
    <mergeCell ref="AI353:AU353"/>
    <mergeCell ref="AV353:AY353"/>
    <mergeCell ref="H351:AC351"/>
    <mergeCell ref="AD351:AY351"/>
    <mergeCell ref="H352:L352"/>
    <mergeCell ref="M352:Y352"/>
    <mergeCell ref="Z352:AC352"/>
    <mergeCell ref="AD352:AH352"/>
    <mergeCell ref="AI352:AU352"/>
    <mergeCell ref="AV352:AY352"/>
    <mergeCell ref="H357:L357"/>
    <mergeCell ref="M357:Y357"/>
    <mergeCell ref="Z357:AC357"/>
    <mergeCell ref="AD357:AH357"/>
    <mergeCell ref="AI357:AU357"/>
    <mergeCell ref="AV357:AY357"/>
    <mergeCell ref="H356:L356"/>
    <mergeCell ref="M356:Y356"/>
    <mergeCell ref="Z356:AC356"/>
    <mergeCell ref="AD356:AH356"/>
    <mergeCell ref="AI356:AU356"/>
    <mergeCell ref="AV356:AY356"/>
    <mergeCell ref="H355:L355"/>
    <mergeCell ref="M355:Y355"/>
    <mergeCell ref="Z355:AC355"/>
    <mergeCell ref="AD355:AH355"/>
    <mergeCell ref="AI355:AU355"/>
    <mergeCell ref="AV355:AY355"/>
    <mergeCell ref="H360:L360"/>
    <mergeCell ref="M360:Y360"/>
    <mergeCell ref="Z360:AC360"/>
    <mergeCell ref="AD360:AH360"/>
    <mergeCell ref="AI360:AU360"/>
    <mergeCell ref="AV360:AY360"/>
    <mergeCell ref="H359:L359"/>
    <mergeCell ref="M359:Y359"/>
    <mergeCell ref="Z359:AC359"/>
    <mergeCell ref="AD359:AH359"/>
    <mergeCell ref="AI359:AU359"/>
    <mergeCell ref="AV359:AY359"/>
    <mergeCell ref="H358:L358"/>
    <mergeCell ref="M358:Y358"/>
    <mergeCell ref="Z358:AC358"/>
    <mergeCell ref="AD358:AH358"/>
    <mergeCell ref="AI358:AU358"/>
    <mergeCell ref="AV358:AY358"/>
    <mergeCell ref="H364:L364"/>
    <mergeCell ref="M364:Y364"/>
    <mergeCell ref="Z364:AC364"/>
    <mergeCell ref="AD364:AH364"/>
    <mergeCell ref="AI364:AU364"/>
    <mergeCell ref="AV364:AY364"/>
    <mergeCell ref="H362:AC362"/>
    <mergeCell ref="AD362:AY362"/>
    <mergeCell ref="H363:L363"/>
    <mergeCell ref="M363:Y363"/>
    <mergeCell ref="Z363:AC363"/>
    <mergeCell ref="AD363:AH363"/>
    <mergeCell ref="AI363:AU363"/>
    <mergeCell ref="AV363:AY363"/>
    <mergeCell ref="H361:L361"/>
    <mergeCell ref="M361:Y361"/>
    <mergeCell ref="Z361:AC361"/>
    <mergeCell ref="AD361:AH361"/>
    <mergeCell ref="AI361:AU361"/>
    <mergeCell ref="AV361:AY361"/>
    <mergeCell ref="H367:L367"/>
    <mergeCell ref="M367:Y367"/>
    <mergeCell ref="Z367:AC367"/>
    <mergeCell ref="AD367:AH367"/>
    <mergeCell ref="AI367:AU367"/>
    <mergeCell ref="AV367:AY367"/>
    <mergeCell ref="H366:L366"/>
    <mergeCell ref="M366:Y366"/>
    <mergeCell ref="Z366:AC366"/>
    <mergeCell ref="AD366:AH366"/>
    <mergeCell ref="AI366:AU366"/>
    <mergeCell ref="AV366:AY366"/>
    <mergeCell ref="H365:L365"/>
    <mergeCell ref="M365:Y365"/>
    <mergeCell ref="Z365:AC365"/>
    <mergeCell ref="AD365:AH365"/>
    <mergeCell ref="AI365:AU365"/>
    <mergeCell ref="AV365:AY365"/>
    <mergeCell ref="H370:L370"/>
    <mergeCell ref="M370:Y370"/>
    <mergeCell ref="Z370:AC370"/>
    <mergeCell ref="AD370:AH370"/>
    <mergeCell ref="AI370:AU370"/>
    <mergeCell ref="AV370:AY370"/>
    <mergeCell ref="H369:L369"/>
    <mergeCell ref="M369:Y369"/>
    <mergeCell ref="Z369:AC369"/>
    <mergeCell ref="AD369:AH369"/>
    <mergeCell ref="AI369:AU369"/>
    <mergeCell ref="AV369:AY369"/>
    <mergeCell ref="H368:L368"/>
    <mergeCell ref="M368:Y368"/>
    <mergeCell ref="Z368:AC368"/>
    <mergeCell ref="AD368:AH368"/>
    <mergeCell ref="AI368:AU368"/>
    <mergeCell ref="AV368:AY368"/>
    <mergeCell ref="H373:AC373"/>
    <mergeCell ref="AD373:AY373"/>
    <mergeCell ref="H374:L374"/>
    <mergeCell ref="M374:Y374"/>
    <mergeCell ref="Z374:AC374"/>
    <mergeCell ref="AD374:AH374"/>
    <mergeCell ref="AI374:AU374"/>
    <mergeCell ref="AV374:AY374"/>
    <mergeCell ref="H372:L372"/>
    <mergeCell ref="M372:Y372"/>
    <mergeCell ref="Z372:AC372"/>
    <mergeCell ref="AD372:AH372"/>
    <mergeCell ref="AI372:AU372"/>
    <mergeCell ref="AV372:AY372"/>
    <mergeCell ref="H371:L371"/>
    <mergeCell ref="M371:Y371"/>
    <mergeCell ref="Z371:AC371"/>
    <mergeCell ref="AD371:AH371"/>
    <mergeCell ref="AI371:AU371"/>
    <mergeCell ref="AV371:AY371"/>
    <mergeCell ref="H377:L377"/>
    <mergeCell ref="M377:Y377"/>
    <mergeCell ref="Z377:AC377"/>
    <mergeCell ref="AD377:AH377"/>
    <mergeCell ref="AI377:AU377"/>
    <mergeCell ref="AV377:AY377"/>
    <mergeCell ref="H376:L376"/>
    <mergeCell ref="M376:Y376"/>
    <mergeCell ref="Z376:AC376"/>
    <mergeCell ref="AD376:AH376"/>
    <mergeCell ref="AI376:AU376"/>
    <mergeCell ref="AV376:AY376"/>
    <mergeCell ref="H375:L375"/>
    <mergeCell ref="M375:Y375"/>
    <mergeCell ref="Z375:AC375"/>
    <mergeCell ref="AD375:AH375"/>
    <mergeCell ref="AI375:AU375"/>
    <mergeCell ref="AV375:AY375"/>
    <mergeCell ref="H380:L380"/>
    <mergeCell ref="M380:Y380"/>
    <mergeCell ref="Z380:AC380"/>
    <mergeCell ref="AD380:AH380"/>
    <mergeCell ref="AI380:AU380"/>
    <mergeCell ref="AV380:AY380"/>
    <mergeCell ref="H379:L379"/>
    <mergeCell ref="M379:Y379"/>
    <mergeCell ref="Z379:AC379"/>
    <mergeCell ref="AD379:AH379"/>
    <mergeCell ref="AI379:AU379"/>
    <mergeCell ref="AV379:AY379"/>
    <mergeCell ref="H378:L378"/>
    <mergeCell ref="M378:Y378"/>
    <mergeCell ref="Z378:AC378"/>
    <mergeCell ref="AD378:AH378"/>
    <mergeCell ref="AI378:AU378"/>
    <mergeCell ref="AV378:AY378"/>
    <mergeCell ref="H383:L383"/>
    <mergeCell ref="M383:Y383"/>
    <mergeCell ref="Z383:AC383"/>
    <mergeCell ref="AD383:AH383"/>
    <mergeCell ref="AI383:AU383"/>
    <mergeCell ref="AV383:AY383"/>
    <mergeCell ref="H382:L382"/>
    <mergeCell ref="M382:Y382"/>
    <mergeCell ref="Z382:AC382"/>
    <mergeCell ref="AD382:AH382"/>
    <mergeCell ref="AI382:AU382"/>
    <mergeCell ref="AV382:AY382"/>
    <mergeCell ref="H381:L381"/>
    <mergeCell ref="M381:Y381"/>
    <mergeCell ref="Z381:AC381"/>
    <mergeCell ref="AD381:AH381"/>
    <mergeCell ref="AI381:AU381"/>
    <mergeCell ref="AV381:AY381"/>
    <mergeCell ref="B390:C390"/>
    <mergeCell ref="D390:M390"/>
    <mergeCell ref="N390:AK390"/>
    <mergeCell ref="AL390:AQ390"/>
    <mergeCell ref="AR390:AU390"/>
    <mergeCell ref="AV390:AX390"/>
    <mergeCell ref="B389:C389"/>
    <mergeCell ref="D389:M389"/>
    <mergeCell ref="N389:AK389"/>
    <mergeCell ref="AL389:AQ389"/>
    <mergeCell ref="AR389:AU389"/>
    <mergeCell ref="AV389:AX389"/>
    <mergeCell ref="B388:C388"/>
    <mergeCell ref="D388:M388"/>
    <mergeCell ref="N388:AK388"/>
    <mergeCell ref="AL388:AQ388"/>
    <mergeCell ref="AR388:AU388"/>
    <mergeCell ref="AV388:AX388"/>
    <mergeCell ref="B393:C393"/>
    <mergeCell ref="D393:M393"/>
    <mergeCell ref="N393:AK393"/>
    <mergeCell ref="AL393:AQ393"/>
    <mergeCell ref="AR393:AU393"/>
    <mergeCell ref="AV393:AX393"/>
    <mergeCell ref="B392:C392"/>
    <mergeCell ref="D392:M392"/>
    <mergeCell ref="N392:AK392"/>
    <mergeCell ref="AL392:AQ392"/>
    <mergeCell ref="AR392:AU392"/>
    <mergeCell ref="AV392:AX392"/>
    <mergeCell ref="B391:C391"/>
    <mergeCell ref="D391:M391"/>
    <mergeCell ref="N391:AK391"/>
    <mergeCell ref="AL391:AQ391"/>
    <mergeCell ref="AR391:AU391"/>
    <mergeCell ref="AV391:AX391"/>
    <mergeCell ref="B396:C396"/>
    <mergeCell ref="D396:M396"/>
    <mergeCell ref="N396:AK396"/>
    <mergeCell ref="AL396:AQ396"/>
    <mergeCell ref="AR396:AU396"/>
    <mergeCell ref="AV396:AX396"/>
    <mergeCell ref="B395:C395"/>
    <mergeCell ref="D395:M395"/>
    <mergeCell ref="N395:AK395"/>
    <mergeCell ref="AL395:AQ395"/>
    <mergeCell ref="AR395:AU395"/>
    <mergeCell ref="AV395:AX395"/>
    <mergeCell ref="B394:C394"/>
    <mergeCell ref="D394:M394"/>
    <mergeCell ref="N394:AK394"/>
    <mergeCell ref="AL394:AQ394"/>
    <mergeCell ref="AR394:AU394"/>
    <mergeCell ref="AV394:AX394"/>
    <mergeCell ref="AK400:AQ400"/>
    <mergeCell ref="AR400:AY400"/>
    <mergeCell ref="B401:G401"/>
    <mergeCell ref="H401:Y401"/>
    <mergeCell ref="Z401:AE401"/>
    <mergeCell ref="AF401:AQ401"/>
    <mergeCell ref="AR401:AY401"/>
    <mergeCell ref="B398:C398"/>
    <mergeCell ref="D398:M398"/>
    <mergeCell ref="N398:AK398"/>
    <mergeCell ref="AL398:AQ398"/>
    <mergeCell ref="AR398:AU398"/>
    <mergeCell ref="AV398:AX398"/>
    <mergeCell ref="B397:C397"/>
    <mergeCell ref="D397:M397"/>
    <mergeCell ref="N397:AK397"/>
    <mergeCell ref="AL397:AQ397"/>
    <mergeCell ref="AR397:AU397"/>
    <mergeCell ref="AV397:AX397"/>
    <mergeCell ref="B407:G413"/>
    <mergeCell ref="H407:P407"/>
    <mergeCell ref="Q407:W407"/>
    <mergeCell ref="X407:AD407"/>
    <mergeCell ref="AE407:AK407"/>
    <mergeCell ref="AL407:AR407"/>
    <mergeCell ref="X409:AD409"/>
    <mergeCell ref="AE409:AK409"/>
    <mergeCell ref="AL409:AR409"/>
    <mergeCell ref="J411:P411"/>
    <mergeCell ref="B404:G405"/>
    <mergeCell ref="H404:Y405"/>
    <mergeCell ref="Z404:AE405"/>
    <mergeCell ref="AF404:AY405"/>
    <mergeCell ref="B406:G406"/>
    <mergeCell ref="H406:AY406"/>
    <mergeCell ref="B402:G402"/>
    <mergeCell ref="H402:Y402"/>
    <mergeCell ref="Z402:AE402"/>
    <mergeCell ref="AF402:AQ402"/>
    <mergeCell ref="AR402:AY402"/>
    <mergeCell ref="B403:G403"/>
    <mergeCell ref="H403:Y403"/>
    <mergeCell ref="Z403:AE403"/>
    <mergeCell ref="AF403:AY403"/>
    <mergeCell ref="AS409:AY409"/>
    <mergeCell ref="J410:P410"/>
    <mergeCell ref="Q410:W410"/>
    <mergeCell ref="X410:AD410"/>
    <mergeCell ref="AE410:AK410"/>
    <mergeCell ref="AL410:AR410"/>
    <mergeCell ref="AS410:AY410"/>
    <mergeCell ref="AS407:AY407"/>
    <mergeCell ref="H408:I411"/>
    <mergeCell ref="J408:P408"/>
    <mergeCell ref="Q408:W408"/>
    <mergeCell ref="X408:AD408"/>
    <mergeCell ref="AE408:AK408"/>
    <mergeCell ref="AL408:AR408"/>
    <mergeCell ref="AS408:AY408"/>
    <mergeCell ref="J409:P409"/>
    <mergeCell ref="Q409:W409"/>
    <mergeCell ref="AS412:AY412"/>
    <mergeCell ref="H413:P413"/>
    <mergeCell ref="Q413:W413"/>
    <mergeCell ref="X413:AD413"/>
    <mergeCell ref="AE413:AK413"/>
    <mergeCell ref="AL413:AR413"/>
    <mergeCell ref="AS413:AY413"/>
    <mergeCell ref="Q411:W411"/>
    <mergeCell ref="X411:AD411"/>
    <mergeCell ref="AE411:AK411"/>
    <mergeCell ref="AL411:AR411"/>
    <mergeCell ref="AS411:AY411"/>
    <mergeCell ref="H412:P412"/>
    <mergeCell ref="Q412:W412"/>
    <mergeCell ref="X412:AD412"/>
    <mergeCell ref="AE412:AK412"/>
    <mergeCell ref="AL412:AR412"/>
    <mergeCell ref="Y419:AY419"/>
    <mergeCell ref="M416:R416"/>
    <mergeCell ref="S416:X416"/>
    <mergeCell ref="Y416:AY416"/>
    <mergeCell ref="D417:L417"/>
    <mergeCell ref="M417:R417"/>
    <mergeCell ref="S417:X417"/>
    <mergeCell ref="Y417:AY417"/>
    <mergeCell ref="D416:L416"/>
    <mergeCell ref="D414:L414"/>
    <mergeCell ref="M414:R414"/>
    <mergeCell ref="S414:X414"/>
    <mergeCell ref="Y414:AY414"/>
    <mergeCell ref="D415:L415"/>
    <mergeCell ref="M415:R415"/>
    <mergeCell ref="S415:X415"/>
    <mergeCell ref="Y415:AY415"/>
    <mergeCell ref="D429:AY429"/>
    <mergeCell ref="D430:AY430"/>
    <mergeCell ref="B431:AY431"/>
    <mergeCell ref="B432:G432"/>
    <mergeCell ref="H432:AY432"/>
    <mergeCell ref="B433:G434"/>
    <mergeCell ref="H433:AY434"/>
    <mergeCell ref="D422:L422"/>
    <mergeCell ref="M422:R422"/>
    <mergeCell ref="S422:X422"/>
    <mergeCell ref="Y422:AY422"/>
    <mergeCell ref="B425:C428"/>
    <mergeCell ref="D425:AY425"/>
    <mergeCell ref="D426:AY426"/>
    <mergeCell ref="D427:AY427"/>
    <mergeCell ref="D428:AY428"/>
    <mergeCell ref="B414:C422"/>
    <mergeCell ref="D420:L420"/>
    <mergeCell ref="M420:R420"/>
    <mergeCell ref="S420:X420"/>
    <mergeCell ref="Y420:AY420"/>
    <mergeCell ref="D421:L421"/>
    <mergeCell ref="M421:R421"/>
    <mergeCell ref="S421:X421"/>
    <mergeCell ref="Y421:AY421"/>
    <mergeCell ref="D418:L418"/>
    <mergeCell ref="M418:R418"/>
    <mergeCell ref="S418:X418"/>
    <mergeCell ref="Y418:AY418"/>
    <mergeCell ref="D419:L419"/>
    <mergeCell ref="M419:R419"/>
    <mergeCell ref="S419:X419"/>
    <mergeCell ref="M439:Y439"/>
    <mergeCell ref="Z439:AC439"/>
    <mergeCell ref="AD439:AH439"/>
    <mergeCell ref="AI439:AU439"/>
    <mergeCell ref="AV439:AY439"/>
    <mergeCell ref="H440:L440"/>
    <mergeCell ref="M440:Y440"/>
    <mergeCell ref="Z440:AC440"/>
    <mergeCell ref="AD440:AH440"/>
    <mergeCell ref="AI440:AU440"/>
    <mergeCell ref="B437:G480"/>
    <mergeCell ref="H437:AC437"/>
    <mergeCell ref="AD437:AY437"/>
    <mergeCell ref="H438:L438"/>
    <mergeCell ref="M438:Y438"/>
    <mergeCell ref="Z438:AC438"/>
    <mergeCell ref="AD438:AH438"/>
    <mergeCell ref="AI438:AU438"/>
    <mergeCell ref="AV438:AY438"/>
    <mergeCell ref="H439:L439"/>
    <mergeCell ref="H443:L443"/>
    <mergeCell ref="M443:Y443"/>
    <mergeCell ref="Z443:AC443"/>
    <mergeCell ref="AD443:AH443"/>
    <mergeCell ref="AI443:AU443"/>
    <mergeCell ref="AV443:AY443"/>
    <mergeCell ref="H442:L442"/>
    <mergeCell ref="M442:Y442"/>
    <mergeCell ref="Z442:AC442"/>
    <mergeCell ref="AD442:AH442"/>
    <mergeCell ref="AI442:AU442"/>
    <mergeCell ref="AV442:AY442"/>
    <mergeCell ref="AV440:AY440"/>
    <mergeCell ref="H441:L441"/>
    <mergeCell ref="M441:Y441"/>
    <mergeCell ref="Z441:AC441"/>
    <mergeCell ref="AD441:AH441"/>
    <mergeCell ref="AI441:AU441"/>
    <mergeCell ref="AV441:AY441"/>
    <mergeCell ref="H446:L446"/>
    <mergeCell ref="M446:Y446"/>
    <mergeCell ref="Z446:AC446"/>
    <mergeCell ref="AD446:AH446"/>
    <mergeCell ref="AI446:AU446"/>
    <mergeCell ref="AV446:AY446"/>
    <mergeCell ref="H445:L445"/>
    <mergeCell ref="M445:Y445"/>
    <mergeCell ref="Z445:AC445"/>
    <mergeCell ref="AD445:AH445"/>
    <mergeCell ref="AI445:AU445"/>
    <mergeCell ref="AV445:AY445"/>
    <mergeCell ref="H444:L444"/>
    <mergeCell ref="M444:Y444"/>
    <mergeCell ref="Z444:AC444"/>
    <mergeCell ref="AD444:AH444"/>
    <mergeCell ref="AI444:AU444"/>
    <mergeCell ref="AV444:AY444"/>
    <mergeCell ref="H450:L450"/>
    <mergeCell ref="M450:Y450"/>
    <mergeCell ref="Z450:AC450"/>
    <mergeCell ref="AD450:AH450"/>
    <mergeCell ref="AI450:AU450"/>
    <mergeCell ref="AV450:AY450"/>
    <mergeCell ref="H448:AC448"/>
    <mergeCell ref="AD448:AY448"/>
    <mergeCell ref="H449:L449"/>
    <mergeCell ref="M449:Y449"/>
    <mergeCell ref="Z449:AC449"/>
    <mergeCell ref="AD449:AH449"/>
    <mergeCell ref="AI449:AU449"/>
    <mergeCell ref="AV449:AY449"/>
    <mergeCell ref="H447:L447"/>
    <mergeCell ref="M447:Y447"/>
    <mergeCell ref="Z447:AC447"/>
    <mergeCell ref="AD447:AH447"/>
    <mergeCell ref="AI447:AU447"/>
    <mergeCell ref="AV447:AY447"/>
    <mergeCell ref="H453:L453"/>
    <mergeCell ref="M453:Y453"/>
    <mergeCell ref="Z453:AC453"/>
    <mergeCell ref="AD453:AH453"/>
    <mergeCell ref="AI453:AU453"/>
    <mergeCell ref="AV453:AY453"/>
    <mergeCell ref="H452:L452"/>
    <mergeCell ref="M452:Y452"/>
    <mergeCell ref="Z452:AC452"/>
    <mergeCell ref="AD452:AH452"/>
    <mergeCell ref="AI452:AU452"/>
    <mergeCell ref="AV452:AY452"/>
    <mergeCell ref="H451:L451"/>
    <mergeCell ref="M451:Y451"/>
    <mergeCell ref="Z451:AC451"/>
    <mergeCell ref="AD451:AH451"/>
    <mergeCell ref="AI451:AU451"/>
    <mergeCell ref="AV451:AY451"/>
    <mergeCell ref="H456:L456"/>
    <mergeCell ref="M456:Y456"/>
    <mergeCell ref="Z456:AC456"/>
    <mergeCell ref="AD456:AH456"/>
    <mergeCell ref="AI456:AU456"/>
    <mergeCell ref="AV456:AY456"/>
    <mergeCell ref="H455:L455"/>
    <mergeCell ref="M455:Y455"/>
    <mergeCell ref="Z455:AC455"/>
    <mergeCell ref="AD455:AH455"/>
    <mergeCell ref="AI455:AU455"/>
    <mergeCell ref="AV455:AY455"/>
    <mergeCell ref="H454:L454"/>
    <mergeCell ref="M454:Y454"/>
    <mergeCell ref="Z454:AC454"/>
    <mergeCell ref="AD454:AH454"/>
    <mergeCell ref="AI454:AU454"/>
    <mergeCell ref="AV454:AY454"/>
    <mergeCell ref="H459:AC459"/>
    <mergeCell ref="AD459:AY459"/>
    <mergeCell ref="H460:L460"/>
    <mergeCell ref="M460:Y460"/>
    <mergeCell ref="Z460:AC460"/>
    <mergeCell ref="AD460:AH460"/>
    <mergeCell ref="AI460:AU460"/>
    <mergeCell ref="AV460:AY460"/>
    <mergeCell ref="H458:L458"/>
    <mergeCell ref="M458:Y458"/>
    <mergeCell ref="Z458:AC458"/>
    <mergeCell ref="AD458:AH458"/>
    <mergeCell ref="AI458:AU458"/>
    <mergeCell ref="AV458:AY458"/>
    <mergeCell ref="H457:L457"/>
    <mergeCell ref="M457:Y457"/>
    <mergeCell ref="Z457:AC457"/>
    <mergeCell ref="AD457:AH457"/>
    <mergeCell ref="AI457:AU457"/>
    <mergeCell ref="AV457:AY457"/>
    <mergeCell ref="H463:L463"/>
    <mergeCell ref="M463:Y463"/>
    <mergeCell ref="Z463:AC463"/>
    <mergeCell ref="AD463:AH463"/>
    <mergeCell ref="AI463:AU463"/>
    <mergeCell ref="AV463:AY463"/>
    <mergeCell ref="H462:L462"/>
    <mergeCell ref="M462:Y462"/>
    <mergeCell ref="Z462:AC462"/>
    <mergeCell ref="AD462:AH462"/>
    <mergeCell ref="AI462:AU462"/>
    <mergeCell ref="AV462:AY462"/>
    <mergeCell ref="H461:L461"/>
    <mergeCell ref="M461:Y461"/>
    <mergeCell ref="Z461:AC461"/>
    <mergeCell ref="AD461:AH461"/>
    <mergeCell ref="AI461:AU461"/>
    <mergeCell ref="AV461:AY461"/>
    <mergeCell ref="H466:L466"/>
    <mergeCell ref="M466:Y466"/>
    <mergeCell ref="Z466:AC466"/>
    <mergeCell ref="AD466:AH466"/>
    <mergeCell ref="AI466:AU466"/>
    <mergeCell ref="AV466:AY466"/>
    <mergeCell ref="H465:L465"/>
    <mergeCell ref="M465:Y465"/>
    <mergeCell ref="Z465:AC465"/>
    <mergeCell ref="AD465:AH465"/>
    <mergeCell ref="AI465:AU465"/>
    <mergeCell ref="AV465:AY465"/>
    <mergeCell ref="H464:L464"/>
    <mergeCell ref="M464:Y464"/>
    <mergeCell ref="Z464:AC464"/>
    <mergeCell ref="AD464:AH464"/>
    <mergeCell ref="AI464:AU464"/>
    <mergeCell ref="AV464:AY464"/>
    <mergeCell ref="H469:L469"/>
    <mergeCell ref="M469:Y469"/>
    <mergeCell ref="Z469:AC469"/>
    <mergeCell ref="AD469:AH469"/>
    <mergeCell ref="AI469:AU469"/>
    <mergeCell ref="AV469:AY469"/>
    <mergeCell ref="H468:L468"/>
    <mergeCell ref="M468:Y468"/>
    <mergeCell ref="Z468:AC468"/>
    <mergeCell ref="AD468:AH468"/>
    <mergeCell ref="AI468:AU468"/>
    <mergeCell ref="AV468:AY468"/>
    <mergeCell ref="H467:L467"/>
    <mergeCell ref="M467:Y467"/>
    <mergeCell ref="Z467:AC467"/>
    <mergeCell ref="AD467:AH467"/>
    <mergeCell ref="AI467:AU467"/>
    <mergeCell ref="AV467:AY467"/>
    <mergeCell ref="H473:L473"/>
    <mergeCell ref="M473:Y473"/>
    <mergeCell ref="Z473:AC473"/>
    <mergeCell ref="AD473:AH473"/>
    <mergeCell ref="AI473:AU473"/>
    <mergeCell ref="AV473:AY473"/>
    <mergeCell ref="H472:L472"/>
    <mergeCell ref="M472:Y472"/>
    <mergeCell ref="Z472:AC472"/>
    <mergeCell ref="AD472:AH472"/>
    <mergeCell ref="AI472:AU472"/>
    <mergeCell ref="AV472:AY472"/>
    <mergeCell ref="H470:AC470"/>
    <mergeCell ref="AD470:AY470"/>
    <mergeCell ref="H471:L471"/>
    <mergeCell ref="M471:Y471"/>
    <mergeCell ref="Z471:AC471"/>
    <mergeCell ref="AD471:AH471"/>
    <mergeCell ref="AI471:AU471"/>
    <mergeCell ref="AV471:AY471"/>
    <mergeCell ref="H476:L476"/>
    <mergeCell ref="M476:Y476"/>
    <mergeCell ref="Z476:AC476"/>
    <mergeCell ref="AD476:AH476"/>
    <mergeCell ref="AI476:AU476"/>
    <mergeCell ref="AV476:AY476"/>
    <mergeCell ref="H475:L475"/>
    <mergeCell ref="M475:Y475"/>
    <mergeCell ref="Z475:AC475"/>
    <mergeCell ref="AD475:AH475"/>
    <mergeCell ref="AI475:AU475"/>
    <mergeCell ref="AV475:AY475"/>
    <mergeCell ref="H474:L474"/>
    <mergeCell ref="M474:Y474"/>
    <mergeCell ref="Z474:AC474"/>
    <mergeCell ref="AD474:AH474"/>
    <mergeCell ref="AI474:AU474"/>
    <mergeCell ref="AV474:AY474"/>
    <mergeCell ref="H479:L479"/>
    <mergeCell ref="M479:Y479"/>
    <mergeCell ref="Z479:AC479"/>
    <mergeCell ref="AD479:AH479"/>
    <mergeCell ref="AI479:AU479"/>
    <mergeCell ref="AV479:AY479"/>
    <mergeCell ref="H478:L478"/>
    <mergeCell ref="M478:Y478"/>
    <mergeCell ref="Z478:AC478"/>
    <mergeCell ref="AD478:AH478"/>
    <mergeCell ref="AI478:AU478"/>
    <mergeCell ref="AV478:AY478"/>
    <mergeCell ref="H477:L477"/>
    <mergeCell ref="M477:Y477"/>
    <mergeCell ref="Z477:AC477"/>
    <mergeCell ref="AD477:AH477"/>
    <mergeCell ref="AI477:AU477"/>
    <mergeCell ref="AV477:AY477"/>
    <mergeCell ref="B486:C486"/>
    <mergeCell ref="D486:M486"/>
    <mergeCell ref="N486:AK486"/>
    <mergeCell ref="AL486:AQ486"/>
    <mergeCell ref="AR486:AU486"/>
    <mergeCell ref="AV486:AX486"/>
    <mergeCell ref="B485:C485"/>
    <mergeCell ref="D485:M485"/>
    <mergeCell ref="N485:AK485"/>
    <mergeCell ref="AL485:AQ485"/>
    <mergeCell ref="AR485:AU485"/>
    <mergeCell ref="AV485:AX485"/>
    <mergeCell ref="H480:L480"/>
    <mergeCell ref="M480:Y480"/>
    <mergeCell ref="Z480:AC480"/>
    <mergeCell ref="AD480:AH480"/>
    <mergeCell ref="AI480:AU480"/>
    <mergeCell ref="AV480:AY480"/>
    <mergeCell ref="B489:C489"/>
    <mergeCell ref="D489:M489"/>
    <mergeCell ref="N489:AK489"/>
    <mergeCell ref="AL489:AQ489"/>
    <mergeCell ref="AR489:AU489"/>
    <mergeCell ref="AV489:AX489"/>
    <mergeCell ref="B488:C488"/>
    <mergeCell ref="D488:M488"/>
    <mergeCell ref="N488:AK488"/>
    <mergeCell ref="AL488:AQ488"/>
    <mergeCell ref="AR488:AU488"/>
    <mergeCell ref="AV488:AX488"/>
    <mergeCell ref="B487:C487"/>
    <mergeCell ref="D487:M487"/>
    <mergeCell ref="N487:AK487"/>
    <mergeCell ref="AL487:AQ487"/>
    <mergeCell ref="AR487:AU487"/>
    <mergeCell ref="AV487:AX487"/>
    <mergeCell ref="B492:C492"/>
    <mergeCell ref="D492:M492"/>
    <mergeCell ref="N492:AK492"/>
    <mergeCell ref="AL492:AQ492"/>
    <mergeCell ref="AR492:AU492"/>
    <mergeCell ref="AV492:AX492"/>
    <mergeCell ref="B491:C491"/>
    <mergeCell ref="D491:M491"/>
    <mergeCell ref="N491:AK491"/>
    <mergeCell ref="AL491:AQ491"/>
    <mergeCell ref="AR491:AU491"/>
    <mergeCell ref="AV491:AX491"/>
    <mergeCell ref="B490:C490"/>
    <mergeCell ref="D490:M490"/>
    <mergeCell ref="N490:AK490"/>
    <mergeCell ref="AL490:AQ490"/>
    <mergeCell ref="AR490:AU490"/>
    <mergeCell ref="AV490:AX490"/>
    <mergeCell ref="B495:C495"/>
    <mergeCell ref="D495:M495"/>
    <mergeCell ref="N495:AK495"/>
    <mergeCell ref="AL495:AQ495"/>
    <mergeCell ref="AR495:AU495"/>
    <mergeCell ref="AV495:AX495"/>
    <mergeCell ref="B494:C494"/>
    <mergeCell ref="D494:M494"/>
    <mergeCell ref="N494:AK494"/>
    <mergeCell ref="AL494:AQ494"/>
    <mergeCell ref="AR494:AU494"/>
    <mergeCell ref="AV494:AX494"/>
    <mergeCell ref="B493:C493"/>
    <mergeCell ref="D493:M493"/>
    <mergeCell ref="N493:AK493"/>
    <mergeCell ref="AL493:AQ493"/>
    <mergeCell ref="AR493:AU493"/>
    <mergeCell ref="AV493:AX493"/>
  </mergeCells>
  <phoneticPr fontId="1"/>
  <pageMargins left="0.51181102362204722" right="0.39370078740157483" top="0.51181102362204722" bottom="0.15748031496062992" header="0.39370078740157483" footer="0.51181102362204722"/>
  <pageSetup paperSize="9" scale="65" fitToHeight="2" orientation="portrait" r:id="rId1"/>
  <headerFooter differentFirst="1" alignWithMargins="0"/>
  <rowBreaks count="17" manualBreakCount="17">
    <brk id="35" max="50" man="1"/>
    <brk id="71" max="50" man="1"/>
    <brk id="101" max="50" man="1"/>
    <brk id="107" max="50" man="1"/>
    <brk id="152" max="50" man="1"/>
    <brk id="167" max="50" man="1"/>
    <brk id="199" max="50" man="1"/>
    <brk id="205" max="50" man="1"/>
    <brk id="250" max="50" man="1"/>
    <brk id="269" max="50" man="1"/>
    <brk id="304" max="50" man="1"/>
    <brk id="326" max="50" man="1"/>
    <brk id="339" max="50" man="1"/>
    <brk id="384" max="50" man="1"/>
    <brk id="399" max="50" man="1"/>
    <brk id="435" max="50" man="1"/>
    <brk id="481" max="50" man="1"/>
  </rowBreaks>
  <drawing r:id="rId2"/>
</worksheet>
</file>

<file path=xl/worksheets/sheet8.xml><?xml version="1.0" encoding="utf-8"?>
<worksheet xmlns="http://schemas.openxmlformats.org/spreadsheetml/2006/main" xmlns:r="http://schemas.openxmlformats.org/officeDocument/2006/relationships">
  <dimension ref="A1:AY161"/>
  <sheetViews>
    <sheetView view="pageBreakPreview" topLeftCell="A89" zoomScale="83" zoomScaleNormal="75" zoomScaleSheetLayoutView="83" zoomScalePageLayoutView="30" workbookViewId="0">
      <selection activeCell="B66" sqref="B66:AY66"/>
    </sheetView>
  </sheetViews>
  <sheetFormatPr defaultRowHeight="13.5"/>
  <cols>
    <col min="1" max="2" width="2.25" style="1" customWidth="1"/>
    <col min="3" max="3" width="3.625" style="1" customWidth="1"/>
    <col min="4" max="6" width="2.25" style="1" customWidth="1"/>
    <col min="7" max="7" width="1.625" style="1" customWidth="1"/>
    <col min="8" max="25" width="2.25" style="1" customWidth="1"/>
    <col min="26" max="28" width="2.75" style="1" customWidth="1"/>
    <col min="29" max="34" width="2.25" style="1" customWidth="1"/>
    <col min="35" max="35" width="2.625" style="1" customWidth="1"/>
    <col min="36" max="36" width="3.5" style="1" customWidth="1"/>
    <col min="37" max="46" width="2.625" style="1" customWidth="1"/>
    <col min="47" max="47" width="3.5" style="1" customWidth="1"/>
    <col min="48" max="58" width="2.25" style="1" customWidth="1"/>
    <col min="59" max="256" width="9" style="1"/>
    <col min="257" max="258" width="2.25" style="1" customWidth="1"/>
    <col min="259" max="259" width="3.625" style="1" customWidth="1"/>
    <col min="260" max="262" width="2.25" style="1" customWidth="1"/>
    <col min="263" max="263" width="1.625" style="1" customWidth="1"/>
    <col min="264" max="281" width="2.25" style="1" customWidth="1"/>
    <col min="282" max="284" width="2.75" style="1" customWidth="1"/>
    <col min="285" max="290" width="2.25" style="1" customWidth="1"/>
    <col min="291" max="291" width="2.625" style="1" customWidth="1"/>
    <col min="292" max="292" width="3.5" style="1" customWidth="1"/>
    <col min="293" max="302" width="2.625" style="1" customWidth="1"/>
    <col min="303" max="303" width="3.5" style="1" customWidth="1"/>
    <col min="304" max="314" width="2.25" style="1" customWidth="1"/>
    <col min="315" max="512" width="9" style="1"/>
    <col min="513" max="514" width="2.25" style="1" customWidth="1"/>
    <col min="515" max="515" width="3.625" style="1" customWidth="1"/>
    <col min="516" max="518" width="2.25" style="1" customWidth="1"/>
    <col min="519" max="519" width="1.625" style="1" customWidth="1"/>
    <col min="520" max="537" width="2.25" style="1" customWidth="1"/>
    <col min="538" max="540" width="2.75" style="1" customWidth="1"/>
    <col min="541" max="546" width="2.25" style="1" customWidth="1"/>
    <col min="547" max="547" width="2.625" style="1" customWidth="1"/>
    <col min="548" max="548" width="3.5" style="1" customWidth="1"/>
    <col min="549" max="558" width="2.625" style="1" customWidth="1"/>
    <col min="559" max="559" width="3.5" style="1" customWidth="1"/>
    <col min="560" max="570" width="2.25" style="1" customWidth="1"/>
    <col min="571" max="768" width="9" style="1"/>
    <col min="769" max="770" width="2.25" style="1" customWidth="1"/>
    <col min="771" max="771" width="3.625" style="1" customWidth="1"/>
    <col min="772" max="774" width="2.25" style="1" customWidth="1"/>
    <col min="775" max="775" width="1.625" style="1" customWidth="1"/>
    <col min="776" max="793" width="2.25" style="1" customWidth="1"/>
    <col min="794" max="796" width="2.75" style="1" customWidth="1"/>
    <col min="797" max="802" width="2.25" style="1" customWidth="1"/>
    <col min="803" max="803" width="2.625" style="1" customWidth="1"/>
    <col min="804" max="804" width="3.5" style="1" customWidth="1"/>
    <col min="805" max="814" width="2.625" style="1" customWidth="1"/>
    <col min="815" max="815" width="3.5" style="1" customWidth="1"/>
    <col min="816" max="826" width="2.25" style="1" customWidth="1"/>
    <col min="827" max="1024" width="9" style="1"/>
    <col min="1025" max="1026" width="2.25" style="1" customWidth="1"/>
    <col min="1027" max="1027" width="3.625" style="1" customWidth="1"/>
    <col min="1028" max="1030" width="2.25" style="1" customWidth="1"/>
    <col min="1031" max="1031" width="1.625" style="1" customWidth="1"/>
    <col min="1032" max="1049" width="2.25" style="1" customWidth="1"/>
    <col min="1050" max="1052" width="2.75" style="1" customWidth="1"/>
    <col min="1053" max="1058" width="2.25" style="1" customWidth="1"/>
    <col min="1059" max="1059" width="2.625" style="1" customWidth="1"/>
    <col min="1060" max="1060" width="3.5" style="1" customWidth="1"/>
    <col min="1061" max="1070" width="2.625" style="1" customWidth="1"/>
    <col min="1071" max="1071" width="3.5" style="1" customWidth="1"/>
    <col min="1072" max="1082" width="2.25" style="1" customWidth="1"/>
    <col min="1083" max="1280" width="9" style="1"/>
    <col min="1281" max="1282" width="2.25" style="1" customWidth="1"/>
    <col min="1283" max="1283" width="3.625" style="1" customWidth="1"/>
    <col min="1284" max="1286" width="2.25" style="1" customWidth="1"/>
    <col min="1287" max="1287" width="1.625" style="1" customWidth="1"/>
    <col min="1288" max="1305" width="2.25" style="1" customWidth="1"/>
    <col min="1306" max="1308" width="2.75" style="1" customWidth="1"/>
    <col min="1309" max="1314" width="2.25" style="1" customWidth="1"/>
    <col min="1315" max="1315" width="2.625" style="1" customWidth="1"/>
    <col min="1316" max="1316" width="3.5" style="1" customWidth="1"/>
    <col min="1317" max="1326" width="2.625" style="1" customWidth="1"/>
    <col min="1327" max="1327" width="3.5" style="1" customWidth="1"/>
    <col min="1328" max="1338" width="2.25" style="1" customWidth="1"/>
    <col min="1339" max="1536" width="9" style="1"/>
    <col min="1537" max="1538" width="2.25" style="1" customWidth="1"/>
    <col min="1539" max="1539" width="3.625" style="1" customWidth="1"/>
    <col min="1540" max="1542" width="2.25" style="1" customWidth="1"/>
    <col min="1543" max="1543" width="1.625" style="1" customWidth="1"/>
    <col min="1544" max="1561" width="2.25" style="1" customWidth="1"/>
    <col min="1562" max="1564" width="2.75" style="1" customWidth="1"/>
    <col min="1565" max="1570" width="2.25" style="1" customWidth="1"/>
    <col min="1571" max="1571" width="2.625" style="1" customWidth="1"/>
    <col min="1572" max="1572" width="3.5" style="1" customWidth="1"/>
    <col min="1573" max="1582" width="2.625" style="1" customWidth="1"/>
    <col min="1583" max="1583" width="3.5" style="1" customWidth="1"/>
    <col min="1584" max="1594" width="2.25" style="1" customWidth="1"/>
    <col min="1595" max="1792" width="9" style="1"/>
    <col min="1793" max="1794" width="2.25" style="1" customWidth="1"/>
    <col min="1795" max="1795" width="3.625" style="1" customWidth="1"/>
    <col min="1796" max="1798" width="2.25" style="1" customWidth="1"/>
    <col min="1799" max="1799" width="1.625" style="1" customWidth="1"/>
    <col min="1800" max="1817" width="2.25" style="1" customWidth="1"/>
    <col min="1818" max="1820" width="2.75" style="1" customWidth="1"/>
    <col min="1821" max="1826" width="2.25" style="1" customWidth="1"/>
    <col min="1827" max="1827" width="2.625" style="1" customWidth="1"/>
    <col min="1828" max="1828" width="3.5" style="1" customWidth="1"/>
    <col min="1829" max="1838" width="2.625" style="1" customWidth="1"/>
    <col min="1839" max="1839" width="3.5" style="1" customWidth="1"/>
    <col min="1840" max="1850" width="2.25" style="1" customWidth="1"/>
    <col min="1851" max="2048" width="9" style="1"/>
    <col min="2049" max="2050" width="2.25" style="1" customWidth="1"/>
    <col min="2051" max="2051" width="3.625" style="1" customWidth="1"/>
    <col min="2052" max="2054" width="2.25" style="1" customWidth="1"/>
    <col min="2055" max="2055" width="1.625" style="1" customWidth="1"/>
    <col min="2056" max="2073" width="2.25" style="1" customWidth="1"/>
    <col min="2074" max="2076" width="2.75" style="1" customWidth="1"/>
    <col min="2077" max="2082" width="2.25" style="1" customWidth="1"/>
    <col min="2083" max="2083" width="2.625" style="1" customWidth="1"/>
    <col min="2084" max="2084" width="3.5" style="1" customWidth="1"/>
    <col min="2085" max="2094" width="2.625" style="1" customWidth="1"/>
    <col min="2095" max="2095" width="3.5" style="1" customWidth="1"/>
    <col min="2096" max="2106" width="2.25" style="1" customWidth="1"/>
    <col min="2107" max="2304" width="9" style="1"/>
    <col min="2305" max="2306" width="2.25" style="1" customWidth="1"/>
    <col min="2307" max="2307" width="3.625" style="1" customWidth="1"/>
    <col min="2308" max="2310" width="2.25" style="1" customWidth="1"/>
    <col min="2311" max="2311" width="1.625" style="1" customWidth="1"/>
    <col min="2312" max="2329" width="2.25" style="1" customWidth="1"/>
    <col min="2330" max="2332" width="2.75" style="1" customWidth="1"/>
    <col min="2333" max="2338" width="2.25" style="1" customWidth="1"/>
    <col min="2339" max="2339" width="2.625" style="1" customWidth="1"/>
    <col min="2340" max="2340" width="3.5" style="1" customWidth="1"/>
    <col min="2341" max="2350" width="2.625" style="1" customWidth="1"/>
    <col min="2351" max="2351" width="3.5" style="1" customWidth="1"/>
    <col min="2352" max="2362" width="2.25" style="1" customWidth="1"/>
    <col min="2363" max="2560" width="9" style="1"/>
    <col min="2561" max="2562" width="2.25" style="1" customWidth="1"/>
    <col min="2563" max="2563" width="3.625" style="1" customWidth="1"/>
    <col min="2564" max="2566" width="2.25" style="1" customWidth="1"/>
    <col min="2567" max="2567" width="1.625" style="1" customWidth="1"/>
    <col min="2568" max="2585" width="2.25" style="1" customWidth="1"/>
    <col min="2586" max="2588" width="2.75" style="1" customWidth="1"/>
    <col min="2589" max="2594" width="2.25" style="1" customWidth="1"/>
    <col min="2595" max="2595" width="2.625" style="1" customWidth="1"/>
    <col min="2596" max="2596" width="3.5" style="1" customWidth="1"/>
    <col min="2597" max="2606" width="2.625" style="1" customWidth="1"/>
    <col min="2607" max="2607" width="3.5" style="1" customWidth="1"/>
    <col min="2608" max="2618" width="2.25" style="1" customWidth="1"/>
    <col min="2619" max="2816" width="9" style="1"/>
    <col min="2817" max="2818" width="2.25" style="1" customWidth="1"/>
    <col min="2819" max="2819" width="3.625" style="1" customWidth="1"/>
    <col min="2820" max="2822" width="2.25" style="1" customWidth="1"/>
    <col min="2823" max="2823" width="1.625" style="1" customWidth="1"/>
    <col min="2824" max="2841" width="2.25" style="1" customWidth="1"/>
    <col min="2842" max="2844" width="2.75" style="1" customWidth="1"/>
    <col min="2845" max="2850" width="2.25" style="1" customWidth="1"/>
    <col min="2851" max="2851" width="2.625" style="1" customWidth="1"/>
    <col min="2852" max="2852" width="3.5" style="1" customWidth="1"/>
    <col min="2853" max="2862" width="2.625" style="1" customWidth="1"/>
    <col min="2863" max="2863" width="3.5" style="1" customWidth="1"/>
    <col min="2864" max="2874" width="2.25" style="1" customWidth="1"/>
    <col min="2875" max="3072" width="9" style="1"/>
    <col min="3073" max="3074" width="2.25" style="1" customWidth="1"/>
    <col min="3075" max="3075" width="3.625" style="1" customWidth="1"/>
    <col min="3076" max="3078" width="2.25" style="1" customWidth="1"/>
    <col min="3079" max="3079" width="1.625" style="1" customWidth="1"/>
    <col min="3080" max="3097" width="2.25" style="1" customWidth="1"/>
    <col min="3098" max="3100" width="2.75" style="1" customWidth="1"/>
    <col min="3101" max="3106" width="2.25" style="1" customWidth="1"/>
    <col min="3107" max="3107" width="2.625" style="1" customWidth="1"/>
    <col min="3108" max="3108" width="3.5" style="1" customWidth="1"/>
    <col min="3109" max="3118" width="2.625" style="1" customWidth="1"/>
    <col min="3119" max="3119" width="3.5" style="1" customWidth="1"/>
    <col min="3120" max="3130" width="2.25" style="1" customWidth="1"/>
    <col min="3131" max="3328" width="9" style="1"/>
    <col min="3329" max="3330" width="2.25" style="1" customWidth="1"/>
    <col min="3331" max="3331" width="3.625" style="1" customWidth="1"/>
    <col min="3332" max="3334" width="2.25" style="1" customWidth="1"/>
    <col min="3335" max="3335" width="1.625" style="1" customWidth="1"/>
    <col min="3336" max="3353" width="2.25" style="1" customWidth="1"/>
    <col min="3354" max="3356" width="2.75" style="1" customWidth="1"/>
    <col min="3357" max="3362" width="2.25" style="1" customWidth="1"/>
    <col min="3363" max="3363" width="2.625" style="1" customWidth="1"/>
    <col min="3364" max="3364" width="3.5" style="1" customWidth="1"/>
    <col min="3365" max="3374" width="2.625" style="1" customWidth="1"/>
    <col min="3375" max="3375" width="3.5" style="1" customWidth="1"/>
    <col min="3376" max="3386" width="2.25" style="1" customWidth="1"/>
    <col min="3387" max="3584" width="9" style="1"/>
    <col min="3585" max="3586" width="2.25" style="1" customWidth="1"/>
    <col min="3587" max="3587" width="3.625" style="1" customWidth="1"/>
    <col min="3588" max="3590" width="2.25" style="1" customWidth="1"/>
    <col min="3591" max="3591" width="1.625" style="1" customWidth="1"/>
    <col min="3592" max="3609" width="2.25" style="1" customWidth="1"/>
    <col min="3610" max="3612" width="2.75" style="1" customWidth="1"/>
    <col min="3613" max="3618" width="2.25" style="1" customWidth="1"/>
    <col min="3619" max="3619" width="2.625" style="1" customWidth="1"/>
    <col min="3620" max="3620" width="3.5" style="1" customWidth="1"/>
    <col min="3621" max="3630" width="2.625" style="1" customWidth="1"/>
    <col min="3631" max="3631" width="3.5" style="1" customWidth="1"/>
    <col min="3632" max="3642" width="2.25" style="1" customWidth="1"/>
    <col min="3643" max="3840" width="9" style="1"/>
    <col min="3841" max="3842" width="2.25" style="1" customWidth="1"/>
    <col min="3843" max="3843" width="3.625" style="1" customWidth="1"/>
    <col min="3844" max="3846" width="2.25" style="1" customWidth="1"/>
    <col min="3847" max="3847" width="1.625" style="1" customWidth="1"/>
    <col min="3848" max="3865" width="2.25" style="1" customWidth="1"/>
    <col min="3866" max="3868" width="2.75" style="1" customWidth="1"/>
    <col min="3869" max="3874" width="2.25" style="1" customWidth="1"/>
    <col min="3875" max="3875" width="2.625" style="1" customWidth="1"/>
    <col min="3876" max="3876" width="3.5" style="1" customWidth="1"/>
    <col min="3877" max="3886" width="2.625" style="1" customWidth="1"/>
    <col min="3887" max="3887" width="3.5" style="1" customWidth="1"/>
    <col min="3888" max="3898" width="2.25" style="1" customWidth="1"/>
    <col min="3899" max="4096" width="9" style="1"/>
    <col min="4097" max="4098" width="2.25" style="1" customWidth="1"/>
    <col min="4099" max="4099" width="3.625" style="1" customWidth="1"/>
    <col min="4100" max="4102" width="2.25" style="1" customWidth="1"/>
    <col min="4103" max="4103" width="1.625" style="1" customWidth="1"/>
    <col min="4104" max="4121" width="2.25" style="1" customWidth="1"/>
    <col min="4122" max="4124" width="2.75" style="1" customWidth="1"/>
    <col min="4125" max="4130" width="2.25" style="1" customWidth="1"/>
    <col min="4131" max="4131" width="2.625" style="1" customWidth="1"/>
    <col min="4132" max="4132" width="3.5" style="1" customWidth="1"/>
    <col min="4133" max="4142" width="2.625" style="1" customWidth="1"/>
    <col min="4143" max="4143" width="3.5" style="1" customWidth="1"/>
    <col min="4144" max="4154" width="2.25" style="1" customWidth="1"/>
    <col min="4155" max="4352" width="9" style="1"/>
    <col min="4353" max="4354" width="2.25" style="1" customWidth="1"/>
    <col min="4355" max="4355" width="3.625" style="1" customWidth="1"/>
    <col min="4356" max="4358" width="2.25" style="1" customWidth="1"/>
    <col min="4359" max="4359" width="1.625" style="1" customWidth="1"/>
    <col min="4360" max="4377" width="2.25" style="1" customWidth="1"/>
    <col min="4378" max="4380" width="2.75" style="1" customWidth="1"/>
    <col min="4381" max="4386" width="2.25" style="1" customWidth="1"/>
    <col min="4387" max="4387" width="2.625" style="1" customWidth="1"/>
    <col min="4388" max="4388" width="3.5" style="1" customWidth="1"/>
    <col min="4389" max="4398" width="2.625" style="1" customWidth="1"/>
    <col min="4399" max="4399" width="3.5" style="1" customWidth="1"/>
    <col min="4400" max="4410" width="2.25" style="1" customWidth="1"/>
    <col min="4411" max="4608" width="9" style="1"/>
    <col min="4609" max="4610" width="2.25" style="1" customWidth="1"/>
    <col min="4611" max="4611" width="3.625" style="1" customWidth="1"/>
    <col min="4612" max="4614" width="2.25" style="1" customWidth="1"/>
    <col min="4615" max="4615" width="1.625" style="1" customWidth="1"/>
    <col min="4616" max="4633" width="2.25" style="1" customWidth="1"/>
    <col min="4634" max="4636" width="2.75" style="1" customWidth="1"/>
    <col min="4637" max="4642" width="2.25" style="1" customWidth="1"/>
    <col min="4643" max="4643" width="2.625" style="1" customWidth="1"/>
    <col min="4644" max="4644" width="3.5" style="1" customWidth="1"/>
    <col min="4645" max="4654" width="2.625" style="1" customWidth="1"/>
    <col min="4655" max="4655" width="3.5" style="1" customWidth="1"/>
    <col min="4656" max="4666" width="2.25" style="1" customWidth="1"/>
    <col min="4667" max="4864" width="9" style="1"/>
    <col min="4865" max="4866" width="2.25" style="1" customWidth="1"/>
    <col min="4867" max="4867" width="3.625" style="1" customWidth="1"/>
    <col min="4868" max="4870" width="2.25" style="1" customWidth="1"/>
    <col min="4871" max="4871" width="1.625" style="1" customWidth="1"/>
    <col min="4872" max="4889" width="2.25" style="1" customWidth="1"/>
    <col min="4890" max="4892" width="2.75" style="1" customWidth="1"/>
    <col min="4893" max="4898" width="2.25" style="1" customWidth="1"/>
    <col min="4899" max="4899" width="2.625" style="1" customWidth="1"/>
    <col min="4900" max="4900" width="3.5" style="1" customWidth="1"/>
    <col min="4901" max="4910" width="2.625" style="1" customWidth="1"/>
    <col min="4911" max="4911" width="3.5" style="1" customWidth="1"/>
    <col min="4912" max="4922" width="2.25" style="1" customWidth="1"/>
    <col min="4923" max="5120" width="9" style="1"/>
    <col min="5121" max="5122" width="2.25" style="1" customWidth="1"/>
    <col min="5123" max="5123" width="3.625" style="1" customWidth="1"/>
    <col min="5124" max="5126" width="2.25" style="1" customWidth="1"/>
    <col min="5127" max="5127" width="1.625" style="1" customWidth="1"/>
    <col min="5128" max="5145" width="2.25" style="1" customWidth="1"/>
    <col min="5146" max="5148" width="2.75" style="1" customWidth="1"/>
    <col min="5149" max="5154" width="2.25" style="1" customWidth="1"/>
    <col min="5155" max="5155" width="2.625" style="1" customWidth="1"/>
    <col min="5156" max="5156" width="3.5" style="1" customWidth="1"/>
    <col min="5157" max="5166" width="2.625" style="1" customWidth="1"/>
    <col min="5167" max="5167" width="3.5" style="1" customWidth="1"/>
    <col min="5168" max="5178" width="2.25" style="1" customWidth="1"/>
    <col min="5179" max="5376" width="9" style="1"/>
    <col min="5377" max="5378" width="2.25" style="1" customWidth="1"/>
    <col min="5379" max="5379" width="3.625" style="1" customWidth="1"/>
    <col min="5380" max="5382" width="2.25" style="1" customWidth="1"/>
    <col min="5383" max="5383" width="1.625" style="1" customWidth="1"/>
    <col min="5384" max="5401" width="2.25" style="1" customWidth="1"/>
    <col min="5402" max="5404" width="2.75" style="1" customWidth="1"/>
    <col min="5405" max="5410" width="2.25" style="1" customWidth="1"/>
    <col min="5411" max="5411" width="2.625" style="1" customWidth="1"/>
    <col min="5412" max="5412" width="3.5" style="1" customWidth="1"/>
    <col min="5413" max="5422" width="2.625" style="1" customWidth="1"/>
    <col min="5423" max="5423" width="3.5" style="1" customWidth="1"/>
    <col min="5424" max="5434" width="2.25" style="1" customWidth="1"/>
    <col min="5435" max="5632" width="9" style="1"/>
    <col min="5633" max="5634" width="2.25" style="1" customWidth="1"/>
    <col min="5635" max="5635" width="3.625" style="1" customWidth="1"/>
    <col min="5636" max="5638" width="2.25" style="1" customWidth="1"/>
    <col min="5639" max="5639" width="1.625" style="1" customWidth="1"/>
    <col min="5640" max="5657" width="2.25" style="1" customWidth="1"/>
    <col min="5658" max="5660" width="2.75" style="1" customWidth="1"/>
    <col min="5661" max="5666" width="2.25" style="1" customWidth="1"/>
    <col min="5667" max="5667" width="2.625" style="1" customWidth="1"/>
    <col min="5668" max="5668" width="3.5" style="1" customWidth="1"/>
    <col min="5669" max="5678" width="2.625" style="1" customWidth="1"/>
    <col min="5679" max="5679" width="3.5" style="1" customWidth="1"/>
    <col min="5680" max="5690" width="2.25" style="1" customWidth="1"/>
    <col min="5691" max="5888" width="9" style="1"/>
    <col min="5889" max="5890" width="2.25" style="1" customWidth="1"/>
    <col min="5891" max="5891" width="3.625" style="1" customWidth="1"/>
    <col min="5892" max="5894" width="2.25" style="1" customWidth="1"/>
    <col min="5895" max="5895" width="1.625" style="1" customWidth="1"/>
    <col min="5896" max="5913" width="2.25" style="1" customWidth="1"/>
    <col min="5914" max="5916" width="2.75" style="1" customWidth="1"/>
    <col min="5917" max="5922" width="2.25" style="1" customWidth="1"/>
    <col min="5923" max="5923" width="2.625" style="1" customWidth="1"/>
    <col min="5924" max="5924" width="3.5" style="1" customWidth="1"/>
    <col min="5925" max="5934" width="2.625" style="1" customWidth="1"/>
    <col min="5935" max="5935" width="3.5" style="1" customWidth="1"/>
    <col min="5936" max="5946" width="2.25" style="1" customWidth="1"/>
    <col min="5947" max="6144" width="9" style="1"/>
    <col min="6145" max="6146" width="2.25" style="1" customWidth="1"/>
    <col min="6147" max="6147" width="3.625" style="1" customWidth="1"/>
    <col min="6148" max="6150" width="2.25" style="1" customWidth="1"/>
    <col min="6151" max="6151" width="1.625" style="1" customWidth="1"/>
    <col min="6152" max="6169" width="2.25" style="1" customWidth="1"/>
    <col min="6170" max="6172" width="2.75" style="1" customWidth="1"/>
    <col min="6173" max="6178" width="2.25" style="1" customWidth="1"/>
    <col min="6179" max="6179" width="2.625" style="1" customWidth="1"/>
    <col min="6180" max="6180" width="3.5" style="1" customWidth="1"/>
    <col min="6181" max="6190" width="2.625" style="1" customWidth="1"/>
    <col min="6191" max="6191" width="3.5" style="1" customWidth="1"/>
    <col min="6192" max="6202" width="2.25" style="1" customWidth="1"/>
    <col min="6203" max="6400" width="9" style="1"/>
    <col min="6401" max="6402" width="2.25" style="1" customWidth="1"/>
    <col min="6403" max="6403" width="3.625" style="1" customWidth="1"/>
    <col min="6404" max="6406" width="2.25" style="1" customWidth="1"/>
    <col min="6407" max="6407" width="1.625" style="1" customWidth="1"/>
    <col min="6408" max="6425" width="2.25" style="1" customWidth="1"/>
    <col min="6426" max="6428" width="2.75" style="1" customWidth="1"/>
    <col min="6429" max="6434" width="2.25" style="1" customWidth="1"/>
    <col min="6435" max="6435" width="2.625" style="1" customWidth="1"/>
    <col min="6436" max="6436" width="3.5" style="1" customWidth="1"/>
    <col min="6437" max="6446" width="2.625" style="1" customWidth="1"/>
    <col min="6447" max="6447" width="3.5" style="1" customWidth="1"/>
    <col min="6448" max="6458" width="2.25" style="1" customWidth="1"/>
    <col min="6459" max="6656" width="9" style="1"/>
    <col min="6657" max="6658" width="2.25" style="1" customWidth="1"/>
    <col min="6659" max="6659" width="3.625" style="1" customWidth="1"/>
    <col min="6660" max="6662" width="2.25" style="1" customWidth="1"/>
    <col min="6663" max="6663" width="1.625" style="1" customWidth="1"/>
    <col min="6664" max="6681" width="2.25" style="1" customWidth="1"/>
    <col min="6682" max="6684" width="2.75" style="1" customWidth="1"/>
    <col min="6685" max="6690" width="2.25" style="1" customWidth="1"/>
    <col min="6691" max="6691" width="2.625" style="1" customWidth="1"/>
    <col min="6692" max="6692" width="3.5" style="1" customWidth="1"/>
    <col min="6693" max="6702" width="2.625" style="1" customWidth="1"/>
    <col min="6703" max="6703" width="3.5" style="1" customWidth="1"/>
    <col min="6704" max="6714" width="2.25" style="1" customWidth="1"/>
    <col min="6715" max="6912" width="9" style="1"/>
    <col min="6913" max="6914" width="2.25" style="1" customWidth="1"/>
    <col min="6915" max="6915" width="3.625" style="1" customWidth="1"/>
    <col min="6916" max="6918" width="2.25" style="1" customWidth="1"/>
    <col min="6919" max="6919" width="1.625" style="1" customWidth="1"/>
    <col min="6920" max="6937" width="2.25" style="1" customWidth="1"/>
    <col min="6938" max="6940" width="2.75" style="1" customWidth="1"/>
    <col min="6941" max="6946" width="2.25" style="1" customWidth="1"/>
    <col min="6947" max="6947" width="2.625" style="1" customWidth="1"/>
    <col min="6948" max="6948" width="3.5" style="1" customWidth="1"/>
    <col min="6949" max="6958" width="2.625" style="1" customWidth="1"/>
    <col min="6959" max="6959" width="3.5" style="1" customWidth="1"/>
    <col min="6960" max="6970" width="2.25" style="1" customWidth="1"/>
    <col min="6971" max="7168" width="9" style="1"/>
    <col min="7169" max="7170" width="2.25" style="1" customWidth="1"/>
    <col min="7171" max="7171" width="3.625" style="1" customWidth="1"/>
    <col min="7172" max="7174" width="2.25" style="1" customWidth="1"/>
    <col min="7175" max="7175" width="1.625" style="1" customWidth="1"/>
    <col min="7176" max="7193" width="2.25" style="1" customWidth="1"/>
    <col min="7194" max="7196" width="2.75" style="1" customWidth="1"/>
    <col min="7197" max="7202" width="2.25" style="1" customWidth="1"/>
    <col min="7203" max="7203" width="2.625" style="1" customWidth="1"/>
    <col min="7204" max="7204" width="3.5" style="1" customWidth="1"/>
    <col min="7205" max="7214" width="2.625" style="1" customWidth="1"/>
    <col min="7215" max="7215" width="3.5" style="1" customWidth="1"/>
    <col min="7216" max="7226" width="2.25" style="1" customWidth="1"/>
    <col min="7227" max="7424" width="9" style="1"/>
    <col min="7425" max="7426" width="2.25" style="1" customWidth="1"/>
    <col min="7427" max="7427" width="3.625" style="1" customWidth="1"/>
    <col min="7428" max="7430" width="2.25" style="1" customWidth="1"/>
    <col min="7431" max="7431" width="1.625" style="1" customWidth="1"/>
    <col min="7432" max="7449" width="2.25" style="1" customWidth="1"/>
    <col min="7450" max="7452" width="2.75" style="1" customWidth="1"/>
    <col min="7453" max="7458" width="2.25" style="1" customWidth="1"/>
    <col min="7459" max="7459" width="2.625" style="1" customWidth="1"/>
    <col min="7460" max="7460" width="3.5" style="1" customWidth="1"/>
    <col min="7461" max="7470" width="2.625" style="1" customWidth="1"/>
    <col min="7471" max="7471" width="3.5" style="1" customWidth="1"/>
    <col min="7472" max="7482" width="2.25" style="1" customWidth="1"/>
    <col min="7483" max="7680" width="9" style="1"/>
    <col min="7681" max="7682" width="2.25" style="1" customWidth="1"/>
    <col min="7683" max="7683" width="3.625" style="1" customWidth="1"/>
    <col min="7684" max="7686" width="2.25" style="1" customWidth="1"/>
    <col min="7687" max="7687" width="1.625" style="1" customWidth="1"/>
    <col min="7688" max="7705" width="2.25" style="1" customWidth="1"/>
    <col min="7706" max="7708" width="2.75" style="1" customWidth="1"/>
    <col min="7709" max="7714" width="2.25" style="1" customWidth="1"/>
    <col min="7715" max="7715" width="2.625" style="1" customWidth="1"/>
    <col min="7716" max="7716" width="3.5" style="1" customWidth="1"/>
    <col min="7717" max="7726" width="2.625" style="1" customWidth="1"/>
    <col min="7727" max="7727" width="3.5" style="1" customWidth="1"/>
    <col min="7728" max="7738" width="2.25" style="1" customWidth="1"/>
    <col min="7739" max="7936" width="9" style="1"/>
    <col min="7937" max="7938" width="2.25" style="1" customWidth="1"/>
    <col min="7939" max="7939" width="3.625" style="1" customWidth="1"/>
    <col min="7940" max="7942" width="2.25" style="1" customWidth="1"/>
    <col min="7943" max="7943" width="1.625" style="1" customWidth="1"/>
    <col min="7944" max="7961" width="2.25" style="1" customWidth="1"/>
    <col min="7962" max="7964" width="2.75" style="1" customWidth="1"/>
    <col min="7965" max="7970" width="2.25" style="1" customWidth="1"/>
    <col min="7971" max="7971" width="2.625" style="1" customWidth="1"/>
    <col min="7972" max="7972" width="3.5" style="1" customWidth="1"/>
    <col min="7973" max="7982" width="2.625" style="1" customWidth="1"/>
    <col min="7983" max="7983" width="3.5" style="1" customWidth="1"/>
    <col min="7984" max="7994" width="2.25" style="1" customWidth="1"/>
    <col min="7995" max="8192" width="9" style="1"/>
    <col min="8193" max="8194" width="2.25" style="1" customWidth="1"/>
    <col min="8195" max="8195" width="3.625" style="1" customWidth="1"/>
    <col min="8196" max="8198" width="2.25" style="1" customWidth="1"/>
    <col min="8199" max="8199" width="1.625" style="1" customWidth="1"/>
    <col min="8200" max="8217" width="2.25" style="1" customWidth="1"/>
    <col min="8218" max="8220" width="2.75" style="1" customWidth="1"/>
    <col min="8221" max="8226" width="2.25" style="1" customWidth="1"/>
    <col min="8227" max="8227" width="2.625" style="1" customWidth="1"/>
    <col min="8228" max="8228" width="3.5" style="1" customWidth="1"/>
    <col min="8229" max="8238" width="2.625" style="1" customWidth="1"/>
    <col min="8239" max="8239" width="3.5" style="1" customWidth="1"/>
    <col min="8240" max="8250" width="2.25" style="1" customWidth="1"/>
    <col min="8251" max="8448" width="9" style="1"/>
    <col min="8449" max="8450" width="2.25" style="1" customWidth="1"/>
    <col min="8451" max="8451" width="3.625" style="1" customWidth="1"/>
    <col min="8452" max="8454" width="2.25" style="1" customWidth="1"/>
    <col min="8455" max="8455" width="1.625" style="1" customWidth="1"/>
    <col min="8456" max="8473" width="2.25" style="1" customWidth="1"/>
    <col min="8474" max="8476" width="2.75" style="1" customWidth="1"/>
    <col min="8477" max="8482" width="2.25" style="1" customWidth="1"/>
    <col min="8483" max="8483" width="2.625" style="1" customWidth="1"/>
    <col min="8484" max="8484" width="3.5" style="1" customWidth="1"/>
    <col min="8485" max="8494" width="2.625" style="1" customWidth="1"/>
    <col min="8495" max="8495" width="3.5" style="1" customWidth="1"/>
    <col min="8496" max="8506" width="2.25" style="1" customWidth="1"/>
    <col min="8507" max="8704" width="9" style="1"/>
    <col min="8705" max="8706" width="2.25" style="1" customWidth="1"/>
    <col min="8707" max="8707" width="3.625" style="1" customWidth="1"/>
    <col min="8708" max="8710" width="2.25" style="1" customWidth="1"/>
    <col min="8711" max="8711" width="1.625" style="1" customWidth="1"/>
    <col min="8712" max="8729" width="2.25" style="1" customWidth="1"/>
    <col min="8730" max="8732" width="2.75" style="1" customWidth="1"/>
    <col min="8733" max="8738" width="2.25" style="1" customWidth="1"/>
    <col min="8739" max="8739" width="2.625" style="1" customWidth="1"/>
    <col min="8740" max="8740" width="3.5" style="1" customWidth="1"/>
    <col min="8741" max="8750" width="2.625" style="1" customWidth="1"/>
    <col min="8751" max="8751" width="3.5" style="1" customWidth="1"/>
    <col min="8752" max="8762" width="2.25" style="1" customWidth="1"/>
    <col min="8763" max="8960" width="9" style="1"/>
    <col min="8961" max="8962" width="2.25" style="1" customWidth="1"/>
    <col min="8963" max="8963" width="3.625" style="1" customWidth="1"/>
    <col min="8964" max="8966" width="2.25" style="1" customWidth="1"/>
    <col min="8967" max="8967" width="1.625" style="1" customWidth="1"/>
    <col min="8968" max="8985" width="2.25" style="1" customWidth="1"/>
    <col min="8986" max="8988" width="2.75" style="1" customWidth="1"/>
    <col min="8989" max="8994" width="2.25" style="1" customWidth="1"/>
    <col min="8995" max="8995" width="2.625" style="1" customWidth="1"/>
    <col min="8996" max="8996" width="3.5" style="1" customWidth="1"/>
    <col min="8997" max="9006" width="2.625" style="1" customWidth="1"/>
    <col min="9007" max="9007" width="3.5" style="1" customWidth="1"/>
    <col min="9008" max="9018" width="2.25" style="1" customWidth="1"/>
    <col min="9019" max="9216" width="9" style="1"/>
    <col min="9217" max="9218" width="2.25" style="1" customWidth="1"/>
    <col min="9219" max="9219" width="3.625" style="1" customWidth="1"/>
    <col min="9220" max="9222" width="2.25" style="1" customWidth="1"/>
    <col min="9223" max="9223" width="1.625" style="1" customWidth="1"/>
    <col min="9224" max="9241" width="2.25" style="1" customWidth="1"/>
    <col min="9242" max="9244" width="2.75" style="1" customWidth="1"/>
    <col min="9245" max="9250" width="2.25" style="1" customWidth="1"/>
    <col min="9251" max="9251" width="2.625" style="1" customWidth="1"/>
    <col min="9252" max="9252" width="3.5" style="1" customWidth="1"/>
    <col min="9253" max="9262" width="2.625" style="1" customWidth="1"/>
    <col min="9263" max="9263" width="3.5" style="1" customWidth="1"/>
    <col min="9264" max="9274" width="2.25" style="1" customWidth="1"/>
    <col min="9275" max="9472" width="9" style="1"/>
    <col min="9473" max="9474" width="2.25" style="1" customWidth="1"/>
    <col min="9475" max="9475" width="3.625" style="1" customWidth="1"/>
    <col min="9476" max="9478" width="2.25" style="1" customWidth="1"/>
    <col min="9479" max="9479" width="1.625" style="1" customWidth="1"/>
    <col min="9480" max="9497" width="2.25" style="1" customWidth="1"/>
    <col min="9498" max="9500" width="2.75" style="1" customWidth="1"/>
    <col min="9501" max="9506" width="2.25" style="1" customWidth="1"/>
    <col min="9507" max="9507" width="2.625" style="1" customWidth="1"/>
    <col min="9508" max="9508" width="3.5" style="1" customWidth="1"/>
    <col min="9509" max="9518" width="2.625" style="1" customWidth="1"/>
    <col min="9519" max="9519" width="3.5" style="1" customWidth="1"/>
    <col min="9520" max="9530" width="2.25" style="1" customWidth="1"/>
    <col min="9531" max="9728" width="9" style="1"/>
    <col min="9729" max="9730" width="2.25" style="1" customWidth="1"/>
    <col min="9731" max="9731" width="3.625" style="1" customWidth="1"/>
    <col min="9732" max="9734" width="2.25" style="1" customWidth="1"/>
    <col min="9735" max="9735" width="1.625" style="1" customWidth="1"/>
    <col min="9736" max="9753" width="2.25" style="1" customWidth="1"/>
    <col min="9754" max="9756" width="2.75" style="1" customWidth="1"/>
    <col min="9757" max="9762" width="2.25" style="1" customWidth="1"/>
    <col min="9763" max="9763" width="2.625" style="1" customWidth="1"/>
    <col min="9764" max="9764" width="3.5" style="1" customWidth="1"/>
    <col min="9765" max="9774" width="2.625" style="1" customWidth="1"/>
    <col min="9775" max="9775" width="3.5" style="1" customWidth="1"/>
    <col min="9776" max="9786" width="2.25" style="1" customWidth="1"/>
    <col min="9787" max="9984" width="9" style="1"/>
    <col min="9985" max="9986" width="2.25" style="1" customWidth="1"/>
    <col min="9987" max="9987" width="3.625" style="1" customWidth="1"/>
    <col min="9988" max="9990" width="2.25" style="1" customWidth="1"/>
    <col min="9991" max="9991" width="1.625" style="1" customWidth="1"/>
    <col min="9992" max="10009" width="2.25" style="1" customWidth="1"/>
    <col min="10010" max="10012" width="2.75" style="1" customWidth="1"/>
    <col min="10013" max="10018" width="2.25" style="1" customWidth="1"/>
    <col min="10019" max="10019" width="2.625" style="1" customWidth="1"/>
    <col min="10020" max="10020" width="3.5" style="1" customWidth="1"/>
    <col min="10021" max="10030" width="2.625" style="1" customWidth="1"/>
    <col min="10031" max="10031" width="3.5" style="1" customWidth="1"/>
    <col min="10032" max="10042" width="2.25" style="1" customWidth="1"/>
    <col min="10043" max="10240" width="9" style="1"/>
    <col min="10241" max="10242" width="2.25" style="1" customWidth="1"/>
    <col min="10243" max="10243" width="3.625" style="1" customWidth="1"/>
    <col min="10244" max="10246" width="2.25" style="1" customWidth="1"/>
    <col min="10247" max="10247" width="1.625" style="1" customWidth="1"/>
    <col min="10248" max="10265" width="2.25" style="1" customWidth="1"/>
    <col min="10266" max="10268" width="2.75" style="1" customWidth="1"/>
    <col min="10269" max="10274" width="2.25" style="1" customWidth="1"/>
    <col min="10275" max="10275" width="2.625" style="1" customWidth="1"/>
    <col min="10276" max="10276" width="3.5" style="1" customWidth="1"/>
    <col min="10277" max="10286" width="2.625" style="1" customWidth="1"/>
    <col min="10287" max="10287" width="3.5" style="1" customWidth="1"/>
    <col min="10288" max="10298" width="2.25" style="1" customWidth="1"/>
    <col min="10299" max="10496" width="9" style="1"/>
    <col min="10497" max="10498" width="2.25" style="1" customWidth="1"/>
    <col min="10499" max="10499" width="3.625" style="1" customWidth="1"/>
    <col min="10500" max="10502" width="2.25" style="1" customWidth="1"/>
    <col min="10503" max="10503" width="1.625" style="1" customWidth="1"/>
    <col min="10504" max="10521" width="2.25" style="1" customWidth="1"/>
    <col min="10522" max="10524" width="2.75" style="1" customWidth="1"/>
    <col min="10525" max="10530" width="2.25" style="1" customWidth="1"/>
    <col min="10531" max="10531" width="2.625" style="1" customWidth="1"/>
    <col min="10532" max="10532" width="3.5" style="1" customWidth="1"/>
    <col min="10533" max="10542" width="2.625" style="1" customWidth="1"/>
    <col min="10543" max="10543" width="3.5" style="1" customWidth="1"/>
    <col min="10544" max="10554" width="2.25" style="1" customWidth="1"/>
    <col min="10555" max="10752" width="9" style="1"/>
    <col min="10753" max="10754" width="2.25" style="1" customWidth="1"/>
    <col min="10755" max="10755" width="3.625" style="1" customWidth="1"/>
    <col min="10756" max="10758" width="2.25" style="1" customWidth="1"/>
    <col min="10759" max="10759" width="1.625" style="1" customWidth="1"/>
    <col min="10760" max="10777" width="2.25" style="1" customWidth="1"/>
    <col min="10778" max="10780" width="2.75" style="1" customWidth="1"/>
    <col min="10781" max="10786" width="2.25" style="1" customWidth="1"/>
    <col min="10787" max="10787" width="2.625" style="1" customWidth="1"/>
    <col min="10788" max="10788" width="3.5" style="1" customWidth="1"/>
    <col min="10789" max="10798" width="2.625" style="1" customWidth="1"/>
    <col min="10799" max="10799" width="3.5" style="1" customWidth="1"/>
    <col min="10800" max="10810" width="2.25" style="1" customWidth="1"/>
    <col min="10811" max="11008" width="9" style="1"/>
    <col min="11009" max="11010" width="2.25" style="1" customWidth="1"/>
    <col min="11011" max="11011" width="3.625" style="1" customWidth="1"/>
    <col min="11012" max="11014" width="2.25" style="1" customWidth="1"/>
    <col min="11015" max="11015" width="1.625" style="1" customWidth="1"/>
    <col min="11016" max="11033" width="2.25" style="1" customWidth="1"/>
    <col min="11034" max="11036" width="2.75" style="1" customWidth="1"/>
    <col min="11037" max="11042" width="2.25" style="1" customWidth="1"/>
    <col min="11043" max="11043" width="2.625" style="1" customWidth="1"/>
    <col min="11044" max="11044" width="3.5" style="1" customWidth="1"/>
    <col min="11045" max="11054" width="2.625" style="1" customWidth="1"/>
    <col min="11055" max="11055" width="3.5" style="1" customWidth="1"/>
    <col min="11056" max="11066" width="2.25" style="1" customWidth="1"/>
    <col min="11067" max="11264" width="9" style="1"/>
    <col min="11265" max="11266" width="2.25" style="1" customWidth="1"/>
    <col min="11267" max="11267" width="3.625" style="1" customWidth="1"/>
    <col min="11268" max="11270" width="2.25" style="1" customWidth="1"/>
    <col min="11271" max="11271" width="1.625" style="1" customWidth="1"/>
    <col min="11272" max="11289" width="2.25" style="1" customWidth="1"/>
    <col min="11290" max="11292" width="2.75" style="1" customWidth="1"/>
    <col min="11293" max="11298" width="2.25" style="1" customWidth="1"/>
    <col min="11299" max="11299" width="2.625" style="1" customWidth="1"/>
    <col min="11300" max="11300" width="3.5" style="1" customWidth="1"/>
    <col min="11301" max="11310" width="2.625" style="1" customWidth="1"/>
    <col min="11311" max="11311" width="3.5" style="1" customWidth="1"/>
    <col min="11312" max="11322" width="2.25" style="1" customWidth="1"/>
    <col min="11323" max="11520" width="9" style="1"/>
    <col min="11521" max="11522" width="2.25" style="1" customWidth="1"/>
    <col min="11523" max="11523" width="3.625" style="1" customWidth="1"/>
    <col min="11524" max="11526" width="2.25" style="1" customWidth="1"/>
    <col min="11527" max="11527" width="1.625" style="1" customWidth="1"/>
    <col min="11528" max="11545" width="2.25" style="1" customWidth="1"/>
    <col min="11546" max="11548" width="2.75" style="1" customWidth="1"/>
    <col min="11549" max="11554" width="2.25" style="1" customWidth="1"/>
    <col min="11555" max="11555" width="2.625" style="1" customWidth="1"/>
    <col min="11556" max="11556" width="3.5" style="1" customWidth="1"/>
    <col min="11557" max="11566" width="2.625" style="1" customWidth="1"/>
    <col min="11567" max="11567" width="3.5" style="1" customWidth="1"/>
    <col min="11568" max="11578" width="2.25" style="1" customWidth="1"/>
    <col min="11579" max="11776" width="9" style="1"/>
    <col min="11777" max="11778" width="2.25" style="1" customWidth="1"/>
    <col min="11779" max="11779" width="3.625" style="1" customWidth="1"/>
    <col min="11780" max="11782" width="2.25" style="1" customWidth="1"/>
    <col min="11783" max="11783" width="1.625" style="1" customWidth="1"/>
    <col min="11784" max="11801" width="2.25" style="1" customWidth="1"/>
    <col min="11802" max="11804" width="2.75" style="1" customWidth="1"/>
    <col min="11805" max="11810" width="2.25" style="1" customWidth="1"/>
    <col min="11811" max="11811" width="2.625" style="1" customWidth="1"/>
    <col min="11812" max="11812" width="3.5" style="1" customWidth="1"/>
    <col min="11813" max="11822" width="2.625" style="1" customWidth="1"/>
    <col min="11823" max="11823" width="3.5" style="1" customWidth="1"/>
    <col min="11824" max="11834" width="2.25" style="1" customWidth="1"/>
    <col min="11835" max="12032" width="9" style="1"/>
    <col min="12033" max="12034" width="2.25" style="1" customWidth="1"/>
    <col min="12035" max="12035" width="3.625" style="1" customWidth="1"/>
    <col min="12036" max="12038" width="2.25" style="1" customWidth="1"/>
    <col min="12039" max="12039" width="1.625" style="1" customWidth="1"/>
    <col min="12040" max="12057" width="2.25" style="1" customWidth="1"/>
    <col min="12058" max="12060" width="2.75" style="1" customWidth="1"/>
    <col min="12061" max="12066" width="2.25" style="1" customWidth="1"/>
    <col min="12067" max="12067" width="2.625" style="1" customWidth="1"/>
    <col min="12068" max="12068" width="3.5" style="1" customWidth="1"/>
    <col min="12069" max="12078" width="2.625" style="1" customWidth="1"/>
    <col min="12079" max="12079" width="3.5" style="1" customWidth="1"/>
    <col min="12080" max="12090" width="2.25" style="1" customWidth="1"/>
    <col min="12091" max="12288" width="9" style="1"/>
    <col min="12289" max="12290" width="2.25" style="1" customWidth="1"/>
    <col min="12291" max="12291" width="3.625" style="1" customWidth="1"/>
    <col min="12292" max="12294" width="2.25" style="1" customWidth="1"/>
    <col min="12295" max="12295" width="1.625" style="1" customWidth="1"/>
    <col min="12296" max="12313" width="2.25" style="1" customWidth="1"/>
    <col min="12314" max="12316" width="2.75" style="1" customWidth="1"/>
    <col min="12317" max="12322" width="2.25" style="1" customWidth="1"/>
    <col min="12323" max="12323" width="2.625" style="1" customWidth="1"/>
    <col min="12324" max="12324" width="3.5" style="1" customWidth="1"/>
    <col min="12325" max="12334" width="2.625" style="1" customWidth="1"/>
    <col min="12335" max="12335" width="3.5" style="1" customWidth="1"/>
    <col min="12336" max="12346" width="2.25" style="1" customWidth="1"/>
    <col min="12347" max="12544" width="9" style="1"/>
    <col min="12545" max="12546" width="2.25" style="1" customWidth="1"/>
    <col min="12547" max="12547" width="3.625" style="1" customWidth="1"/>
    <col min="12548" max="12550" width="2.25" style="1" customWidth="1"/>
    <col min="12551" max="12551" width="1.625" style="1" customWidth="1"/>
    <col min="12552" max="12569" width="2.25" style="1" customWidth="1"/>
    <col min="12570" max="12572" width="2.75" style="1" customWidth="1"/>
    <col min="12573" max="12578" width="2.25" style="1" customWidth="1"/>
    <col min="12579" max="12579" width="2.625" style="1" customWidth="1"/>
    <col min="12580" max="12580" width="3.5" style="1" customWidth="1"/>
    <col min="12581" max="12590" width="2.625" style="1" customWidth="1"/>
    <col min="12591" max="12591" width="3.5" style="1" customWidth="1"/>
    <col min="12592" max="12602" width="2.25" style="1" customWidth="1"/>
    <col min="12603" max="12800" width="9" style="1"/>
    <col min="12801" max="12802" width="2.25" style="1" customWidth="1"/>
    <col min="12803" max="12803" width="3.625" style="1" customWidth="1"/>
    <col min="12804" max="12806" width="2.25" style="1" customWidth="1"/>
    <col min="12807" max="12807" width="1.625" style="1" customWidth="1"/>
    <col min="12808" max="12825" width="2.25" style="1" customWidth="1"/>
    <col min="12826" max="12828" width="2.75" style="1" customWidth="1"/>
    <col min="12829" max="12834" width="2.25" style="1" customWidth="1"/>
    <col min="12835" max="12835" width="2.625" style="1" customWidth="1"/>
    <col min="12836" max="12836" width="3.5" style="1" customWidth="1"/>
    <col min="12837" max="12846" width="2.625" style="1" customWidth="1"/>
    <col min="12847" max="12847" width="3.5" style="1" customWidth="1"/>
    <col min="12848" max="12858" width="2.25" style="1" customWidth="1"/>
    <col min="12859" max="13056" width="9" style="1"/>
    <col min="13057" max="13058" width="2.25" style="1" customWidth="1"/>
    <col min="13059" max="13059" width="3.625" style="1" customWidth="1"/>
    <col min="13060" max="13062" width="2.25" style="1" customWidth="1"/>
    <col min="13063" max="13063" width="1.625" style="1" customWidth="1"/>
    <col min="13064" max="13081" width="2.25" style="1" customWidth="1"/>
    <col min="13082" max="13084" width="2.75" style="1" customWidth="1"/>
    <col min="13085" max="13090" width="2.25" style="1" customWidth="1"/>
    <col min="13091" max="13091" width="2.625" style="1" customWidth="1"/>
    <col min="13092" max="13092" width="3.5" style="1" customWidth="1"/>
    <col min="13093" max="13102" width="2.625" style="1" customWidth="1"/>
    <col min="13103" max="13103" width="3.5" style="1" customWidth="1"/>
    <col min="13104" max="13114" width="2.25" style="1" customWidth="1"/>
    <col min="13115" max="13312" width="9" style="1"/>
    <col min="13313" max="13314" width="2.25" style="1" customWidth="1"/>
    <col min="13315" max="13315" width="3.625" style="1" customWidth="1"/>
    <col min="13316" max="13318" width="2.25" style="1" customWidth="1"/>
    <col min="13319" max="13319" width="1.625" style="1" customWidth="1"/>
    <col min="13320" max="13337" width="2.25" style="1" customWidth="1"/>
    <col min="13338" max="13340" width="2.75" style="1" customWidth="1"/>
    <col min="13341" max="13346" width="2.25" style="1" customWidth="1"/>
    <col min="13347" max="13347" width="2.625" style="1" customWidth="1"/>
    <col min="13348" max="13348" width="3.5" style="1" customWidth="1"/>
    <col min="13349" max="13358" width="2.625" style="1" customWidth="1"/>
    <col min="13359" max="13359" width="3.5" style="1" customWidth="1"/>
    <col min="13360" max="13370" width="2.25" style="1" customWidth="1"/>
    <col min="13371" max="13568" width="9" style="1"/>
    <col min="13569" max="13570" width="2.25" style="1" customWidth="1"/>
    <col min="13571" max="13571" width="3.625" style="1" customWidth="1"/>
    <col min="13572" max="13574" width="2.25" style="1" customWidth="1"/>
    <col min="13575" max="13575" width="1.625" style="1" customWidth="1"/>
    <col min="13576" max="13593" width="2.25" style="1" customWidth="1"/>
    <col min="13594" max="13596" width="2.75" style="1" customWidth="1"/>
    <col min="13597" max="13602" width="2.25" style="1" customWidth="1"/>
    <col min="13603" max="13603" width="2.625" style="1" customWidth="1"/>
    <col min="13604" max="13604" width="3.5" style="1" customWidth="1"/>
    <col min="13605" max="13614" width="2.625" style="1" customWidth="1"/>
    <col min="13615" max="13615" width="3.5" style="1" customWidth="1"/>
    <col min="13616" max="13626" width="2.25" style="1" customWidth="1"/>
    <col min="13627" max="13824" width="9" style="1"/>
    <col min="13825" max="13826" width="2.25" style="1" customWidth="1"/>
    <col min="13827" max="13827" width="3.625" style="1" customWidth="1"/>
    <col min="13828" max="13830" width="2.25" style="1" customWidth="1"/>
    <col min="13831" max="13831" width="1.625" style="1" customWidth="1"/>
    <col min="13832" max="13849" width="2.25" style="1" customWidth="1"/>
    <col min="13850" max="13852" width="2.75" style="1" customWidth="1"/>
    <col min="13853" max="13858" width="2.25" style="1" customWidth="1"/>
    <col min="13859" max="13859" width="2.625" style="1" customWidth="1"/>
    <col min="13860" max="13860" width="3.5" style="1" customWidth="1"/>
    <col min="13861" max="13870" width="2.625" style="1" customWidth="1"/>
    <col min="13871" max="13871" width="3.5" style="1" customWidth="1"/>
    <col min="13872" max="13882" width="2.25" style="1" customWidth="1"/>
    <col min="13883" max="14080" width="9" style="1"/>
    <col min="14081" max="14082" width="2.25" style="1" customWidth="1"/>
    <col min="14083" max="14083" width="3.625" style="1" customWidth="1"/>
    <col min="14084" max="14086" width="2.25" style="1" customWidth="1"/>
    <col min="14087" max="14087" width="1.625" style="1" customWidth="1"/>
    <col min="14088" max="14105" width="2.25" style="1" customWidth="1"/>
    <col min="14106" max="14108" width="2.75" style="1" customWidth="1"/>
    <col min="14109" max="14114" width="2.25" style="1" customWidth="1"/>
    <col min="14115" max="14115" width="2.625" style="1" customWidth="1"/>
    <col min="14116" max="14116" width="3.5" style="1" customWidth="1"/>
    <col min="14117" max="14126" width="2.625" style="1" customWidth="1"/>
    <col min="14127" max="14127" width="3.5" style="1" customWidth="1"/>
    <col min="14128" max="14138" width="2.25" style="1" customWidth="1"/>
    <col min="14139" max="14336" width="9" style="1"/>
    <col min="14337" max="14338" width="2.25" style="1" customWidth="1"/>
    <col min="14339" max="14339" width="3.625" style="1" customWidth="1"/>
    <col min="14340" max="14342" width="2.25" style="1" customWidth="1"/>
    <col min="14343" max="14343" width="1.625" style="1" customWidth="1"/>
    <col min="14344" max="14361" width="2.25" style="1" customWidth="1"/>
    <col min="14362" max="14364" width="2.75" style="1" customWidth="1"/>
    <col min="14365" max="14370" width="2.25" style="1" customWidth="1"/>
    <col min="14371" max="14371" width="2.625" style="1" customWidth="1"/>
    <col min="14372" max="14372" width="3.5" style="1" customWidth="1"/>
    <col min="14373" max="14382" width="2.625" style="1" customWidth="1"/>
    <col min="14383" max="14383" width="3.5" style="1" customWidth="1"/>
    <col min="14384" max="14394" width="2.25" style="1" customWidth="1"/>
    <col min="14395" max="14592" width="9" style="1"/>
    <col min="14593" max="14594" width="2.25" style="1" customWidth="1"/>
    <col min="14595" max="14595" width="3.625" style="1" customWidth="1"/>
    <col min="14596" max="14598" width="2.25" style="1" customWidth="1"/>
    <col min="14599" max="14599" width="1.625" style="1" customWidth="1"/>
    <col min="14600" max="14617" width="2.25" style="1" customWidth="1"/>
    <col min="14618" max="14620" width="2.75" style="1" customWidth="1"/>
    <col min="14621" max="14626" width="2.25" style="1" customWidth="1"/>
    <col min="14627" max="14627" width="2.625" style="1" customWidth="1"/>
    <col min="14628" max="14628" width="3.5" style="1" customWidth="1"/>
    <col min="14629" max="14638" width="2.625" style="1" customWidth="1"/>
    <col min="14639" max="14639" width="3.5" style="1" customWidth="1"/>
    <col min="14640" max="14650" width="2.25" style="1" customWidth="1"/>
    <col min="14651" max="14848" width="9" style="1"/>
    <col min="14849" max="14850" width="2.25" style="1" customWidth="1"/>
    <col min="14851" max="14851" width="3.625" style="1" customWidth="1"/>
    <col min="14852" max="14854" width="2.25" style="1" customWidth="1"/>
    <col min="14855" max="14855" width="1.625" style="1" customWidth="1"/>
    <col min="14856" max="14873" width="2.25" style="1" customWidth="1"/>
    <col min="14874" max="14876" width="2.75" style="1" customWidth="1"/>
    <col min="14877" max="14882" width="2.25" style="1" customWidth="1"/>
    <col min="14883" max="14883" width="2.625" style="1" customWidth="1"/>
    <col min="14884" max="14884" width="3.5" style="1" customWidth="1"/>
    <col min="14885" max="14894" width="2.625" style="1" customWidth="1"/>
    <col min="14895" max="14895" width="3.5" style="1" customWidth="1"/>
    <col min="14896" max="14906" width="2.25" style="1" customWidth="1"/>
    <col min="14907" max="15104" width="9" style="1"/>
    <col min="15105" max="15106" width="2.25" style="1" customWidth="1"/>
    <col min="15107" max="15107" width="3.625" style="1" customWidth="1"/>
    <col min="15108" max="15110" width="2.25" style="1" customWidth="1"/>
    <col min="15111" max="15111" width="1.625" style="1" customWidth="1"/>
    <col min="15112" max="15129" width="2.25" style="1" customWidth="1"/>
    <col min="15130" max="15132" width="2.75" style="1" customWidth="1"/>
    <col min="15133" max="15138" width="2.25" style="1" customWidth="1"/>
    <col min="15139" max="15139" width="2.625" style="1" customWidth="1"/>
    <col min="15140" max="15140" width="3.5" style="1" customWidth="1"/>
    <col min="15141" max="15150" width="2.625" style="1" customWidth="1"/>
    <col min="15151" max="15151" width="3.5" style="1" customWidth="1"/>
    <col min="15152" max="15162" width="2.25" style="1" customWidth="1"/>
    <col min="15163" max="15360" width="9" style="1"/>
    <col min="15361" max="15362" width="2.25" style="1" customWidth="1"/>
    <col min="15363" max="15363" width="3.625" style="1" customWidth="1"/>
    <col min="15364" max="15366" width="2.25" style="1" customWidth="1"/>
    <col min="15367" max="15367" width="1.625" style="1" customWidth="1"/>
    <col min="15368" max="15385" width="2.25" style="1" customWidth="1"/>
    <col min="15386" max="15388" width="2.75" style="1" customWidth="1"/>
    <col min="15389" max="15394" width="2.25" style="1" customWidth="1"/>
    <col min="15395" max="15395" width="2.625" style="1" customWidth="1"/>
    <col min="15396" max="15396" width="3.5" style="1" customWidth="1"/>
    <col min="15397" max="15406" width="2.625" style="1" customWidth="1"/>
    <col min="15407" max="15407" width="3.5" style="1" customWidth="1"/>
    <col min="15408" max="15418" width="2.25" style="1" customWidth="1"/>
    <col min="15419" max="15616" width="9" style="1"/>
    <col min="15617" max="15618" width="2.25" style="1" customWidth="1"/>
    <col min="15619" max="15619" width="3.625" style="1" customWidth="1"/>
    <col min="15620" max="15622" width="2.25" style="1" customWidth="1"/>
    <col min="15623" max="15623" width="1.625" style="1" customWidth="1"/>
    <col min="15624" max="15641" width="2.25" style="1" customWidth="1"/>
    <col min="15642" max="15644" width="2.75" style="1" customWidth="1"/>
    <col min="15645" max="15650" width="2.25" style="1" customWidth="1"/>
    <col min="15651" max="15651" width="2.625" style="1" customWidth="1"/>
    <col min="15652" max="15652" width="3.5" style="1" customWidth="1"/>
    <col min="15653" max="15662" width="2.625" style="1" customWidth="1"/>
    <col min="15663" max="15663" width="3.5" style="1" customWidth="1"/>
    <col min="15664" max="15674" width="2.25" style="1" customWidth="1"/>
    <col min="15675" max="15872" width="9" style="1"/>
    <col min="15873" max="15874" width="2.25" style="1" customWidth="1"/>
    <col min="15875" max="15875" width="3.625" style="1" customWidth="1"/>
    <col min="15876" max="15878" width="2.25" style="1" customWidth="1"/>
    <col min="15879" max="15879" width="1.625" style="1" customWidth="1"/>
    <col min="15880" max="15897" width="2.25" style="1" customWidth="1"/>
    <col min="15898" max="15900" width="2.75" style="1" customWidth="1"/>
    <col min="15901" max="15906" width="2.25" style="1" customWidth="1"/>
    <col min="15907" max="15907" width="2.625" style="1" customWidth="1"/>
    <col min="15908" max="15908" width="3.5" style="1" customWidth="1"/>
    <col min="15909" max="15918" width="2.625" style="1" customWidth="1"/>
    <col min="15919" max="15919" width="3.5" style="1" customWidth="1"/>
    <col min="15920" max="15930" width="2.25" style="1" customWidth="1"/>
    <col min="15931" max="16128" width="9" style="1"/>
    <col min="16129" max="16130" width="2.25" style="1" customWidth="1"/>
    <col min="16131" max="16131" width="3.625" style="1" customWidth="1"/>
    <col min="16132" max="16134" width="2.25" style="1" customWidth="1"/>
    <col min="16135" max="16135" width="1.625" style="1" customWidth="1"/>
    <col min="16136" max="16153" width="2.25" style="1" customWidth="1"/>
    <col min="16154" max="16156" width="2.75" style="1" customWidth="1"/>
    <col min="16157" max="16162" width="2.25" style="1" customWidth="1"/>
    <col min="16163" max="16163" width="2.625" style="1" customWidth="1"/>
    <col min="16164" max="16164" width="3.5" style="1" customWidth="1"/>
    <col min="16165" max="16174" width="2.625" style="1" customWidth="1"/>
    <col min="16175" max="16175" width="3.5" style="1" customWidth="1"/>
    <col min="16176" max="16186" width="2.25" style="1" customWidth="1"/>
    <col min="16187" max="16384" width="9" style="1"/>
  </cols>
  <sheetData>
    <row r="1" spans="1:51" ht="23.25" customHeight="1">
      <c r="A1" s="224"/>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70"/>
      <c r="AR1" s="270"/>
      <c r="AS1" s="270"/>
      <c r="AT1" s="270"/>
      <c r="AU1" s="270"/>
      <c r="AV1" s="270"/>
      <c r="AW1" s="270"/>
      <c r="AX1" s="2"/>
      <c r="AY1" s="224"/>
    </row>
    <row r="2" spans="1:51" ht="21.75" customHeight="1" thickBo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71" t="s">
        <v>0</v>
      </c>
      <c r="AL2" s="271"/>
      <c r="AM2" s="271"/>
      <c r="AN2" s="271"/>
      <c r="AO2" s="271"/>
      <c r="AP2" s="271"/>
      <c r="AQ2" s="271"/>
      <c r="AR2" s="271">
        <v>226</v>
      </c>
      <c r="AS2" s="271"/>
      <c r="AT2" s="271"/>
      <c r="AU2" s="271"/>
      <c r="AV2" s="271"/>
      <c r="AW2" s="271"/>
      <c r="AX2" s="271"/>
      <c r="AY2" s="271"/>
    </row>
    <row r="3" spans="1:51" ht="19.5" thickBot="1">
      <c r="A3" s="224"/>
      <c r="B3" s="272" t="s">
        <v>1</v>
      </c>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4"/>
    </row>
    <row r="4" spans="1:51" ht="21" customHeight="1">
      <c r="A4" s="224"/>
      <c r="B4" s="275" t="s">
        <v>2</v>
      </c>
      <c r="C4" s="276"/>
      <c r="D4" s="276"/>
      <c r="E4" s="276"/>
      <c r="F4" s="276"/>
      <c r="G4" s="276"/>
      <c r="H4" s="2240" t="s">
        <v>451</v>
      </c>
      <c r="I4" s="2241"/>
      <c r="J4" s="2241"/>
      <c r="K4" s="2241"/>
      <c r="L4" s="2241"/>
      <c r="M4" s="2241"/>
      <c r="N4" s="2241"/>
      <c r="O4" s="2241"/>
      <c r="P4" s="2241"/>
      <c r="Q4" s="2241"/>
      <c r="R4" s="2241"/>
      <c r="S4" s="2241"/>
      <c r="T4" s="2241"/>
      <c r="U4" s="2241"/>
      <c r="V4" s="2241"/>
      <c r="W4" s="2241"/>
      <c r="X4" s="2241"/>
      <c r="Y4" s="2241"/>
      <c r="Z4" s="279" t="s">
        <v>1590</v>
      </c>
      <c r="AA4" s="280"/>
      <c r="AB4" s="280"/>
      <c r="AC4" s="280"/>
      <c r="AD4" s="280"/>
      <c r="AE4" s="281"/>
      <c r="AF4" s="826" t="s">
        <v>336</v>
      </c>
      <c r="AG4" s="826"/>
      <c r="AH4" s="826"/>
      <c r="AI4" s="826"/>
      <c r="AJ4" s="826"/>
      <c r="AK4" s="826"/>
      <c r="AL4" s="826"/>
      <c r="AM4" s="826"/>
      <c r="AN4" s="826"/>
      <c r="AO4" s="826"/>
      <c r="AP4" s="826"/>
      <c r="AQ4" s="832"/>
      <c r="AR4" s="283" t="s">
        <v>6</v>
      </c>
      <c r="AS4" s="282"/>
      <c r="AT4" s="282"/>
      <c r="AU4" s="282"/>
      <c r="AV4" s="282"/>
      <c r="AW4" s="282"/>
      <c r="AX4" s="282"/>
      <c r="AY4" s="284"/>
    </row>
    <row r="5" spans="1:51" ht="28.15" customHeight="1">
      <c r="A5" s="224"/>
      <c r="B5" s="285" t="s">
        <v>7</v>
      </c>
      <c r="C5" s="286"/>
      <c r="D5" s="286"/>
      <c r="E5" s="286"/>
      <c r="F5" s="286"/>
      <c r="G5" s="287"/>
      <c r="H5" s="1392" t="s">
        <v>453</v>
      </c>
      <c r="I5" s="1393"/>
      <c r="J5" s="1393"/>
      <c r="K5" s="1393"/>
      <c r="L5" s="1393"/>
      <c r="M5" s="1393"/>
      <c r="N5" s="1393"/>
      <c r="O5" s="1393"/>
      <c r="P5" s="1393"/>
      <c r="Q5" s="1393"/>
      <c r="R5" s="1393"/>
      <c r="S5" s="1393"/>
      <c r="T5" s="1393"/>
      <c r="U5" s="1393"/>
      <c r="V5" s="1393"/>
      <c r="W5" s="801"/>
      <c r="X5" s="801"/>
      <c r="Y5" s="801"/>
      <c r="Z5" s="291" t="s">
        <v>8</v>
      </c>
      <c r="AA5" s="292"/>
      <c r="AB5" s="292"/>
      <c r="AC5" s="292"/>
      <c r="AD5" s="292"/>
      <c r="AE5" s="293"/>
      <c r="AF5" s="816" t="s">
        <v>334</v>
      </c>
      <c r="AG5" s="816"/>
      <c r="AH5" s="816"/>
      <c r="AI5" s="816"/>
      <c r="AJ5" s="816"/>
      <c r="AK5" s="816"/>
      <c r="AL5" s="816"/>
      <c r="AM5" s="816"/>
      <c r="AN5" s="816"/>
      <c r="AO5" s="816"/>
      <c r="AP5" s="816"/>
      <c r="AQ5" s="817"/>
      <c r="AR5" s="818" t="s">
        <v>333</v>
      </c>
      <c r="AS5" s="819"/>
      <c r="AT5" s="819"/>
      <c r="AU5" s="819"/>
      <c r="AV5" s="819"/>
      <c r="AW5" s="819"/>
      <c r="AX5" s="819"/>
      <c r="AY5" s="820"/>
    </row>
    <row r="6" spans="1:51" ht="30.75" customHeight="1">
      <c r="A6" s="224"/>
      <c r="B6" s="361" t="s">
        <v>11</v>
      </c>
      <c r="C6" s="362"/>
      <c r="D6" s="362"/>
      <c r="E6" s="362"/>
      <c r="F6" s="362"/>
      <c r="G6" s="362"/>
      <c r="H6" s="800" t="s">
        <v>12</v>
      </c>
      <c r="I6" s="801"/>
      <c r="J6" s="801"/>
      <c r="K6" s="801"/>
      <c r="L6" s="801"/>
      <c r="M6" s="801"/>
      <c r="N6" s="801"/>
      <c r="O6" s="801"/>
      <c r="P6" s="801"/>
      <c r="Q6" s="801"/>
      <c r="R6" s="801"/>
      <c r="S6" s="801"/>
      <c r="T6" s="801"/>
      <c r="U6" s="801"/>
      <c r="V6" s="801"/>
      <c r="W6" s="801"/>
      <c r="X6" s="801"/>
      <c r="Y6" s="801"/>
      <c r="Z6" s="364" t="s">
        <v>13</v>
      </c>
      <c r="AA6" s="365"/>
      <c r="AB6" s="365"/>
      <c r="AC6" s="365"/>
      <c r="AD6" s="365"/>
      <c r="AE6" s="366"/>
      <c r="AF6" s="828" t="s">
        <v>332</v>
      </c>
      <c r="AG6" s="828"/>
      <c r="AH6" s="828"/>
      <c r="AI6" s="828"/>
      <c r="AJ6" s="828"/>
      <c r="AK6" s="828"/>
      <c r="AL6" s="828"/>
      <c r="AM6" s="828"/>
      <c r="AN6" s="828"/>
      <c r="AO6" s="828"/>
      <c r="AP6" s="828"/>
      <c r="AQ6" s="828"/>
      <c r="AR6" s="801"/>
      <c r="AS6" s="801"/>
      <c r="AT6" s="801"/>
      <c r="AU6" s="801"/>
      <c r="AV6" s="801"/>
      <c r="AW6" s="801"/>
      <c r="AX6" s="801"/>
      <c r="AY6" s="829"/>
    </row>
    <row r="7" spans="1:51" ht="18" customHeight="1">
      <c r="A7" s="224"/>
      <c r="B7" s="370" t="s">
        <v>15</v>
      </c>
      <c r="C7" s="371"/>
      <c r="D7" s="371"/>
      <c r="E7" s="371"/>
      <c r="F7" s="371"/>
      <c r="G7" s="371"/>
      <c r="H7" s="925" t="s">
        <v>331</v>
      </c>
      <c r="I7" s="375"/>
      <c r="J7" s="375"/>
      <c r="K7" s="375"/>
      <c r="L7" s="375"/>
      <c r="M7" s="375"/>
      <c r="N7" s="375"/>
      <c r="O7" s="375"/>
      <c r="P7" s="375"/>
      <c r="Q7" s="375"/>
      <c r="R7" s="375"/>
      <c r="S7" s="375"/>
      <c r="T7" s="375"/>
      <c r="U7" s="375"/>
      <c r="V7" s="375"/>
      <c r="W7" s="376"/>
      <c r="X7" s="376"/>
      <c r="Y7" s="376"/>
      <c r="Z7" s="380" t="s">
        <v>1591</v>
      </c>
      <c r="AA7" s="368"/>
      <c r="AB7" s="368"/>
      <c r="AC7" s="368"/>
      <c r="AD7" s="368"/>
      <c r="AE7" s="381"/>
      <c r="AF7" s="833"/>
      <c r="AG7" s="834"/>
      <c r="AH7" s="834"/>
      <c r="AI7" s="834"/>
      <c r="AJ7" s="834"/>
      <c r="AK7" s="834"/>
      <c r="AL7" s="834"/>
      <c r="AM7" s="834"/>
      <c r="AN7" s="834"/>
      <c r="AO7" s="834"/>
      <c r="AP7" s="834"/>
      <c r="AQ7" s="834"/>
      <c r="AR7" s="834"/>
      <c r="AS7" s="834"/>
      <c r="AT7" s="834"/>
      <c r="AU7" s="834"/>
      <c r="AV7" s="834"/>
      <c r="AW7" s="834"/>
      <c r="AX7" s="834"/>
      <c r="AY7" s="835"/>
    </row>
    <row r="8" spans="1:51" ht="24" customHeight="1">
      <c r="A8" s="224"/>
      <c r="B8" s="372"/>
      <c r="C8" s="373"/>
      <c r="D8" s="373"/>
      <c r="E8" s="373"/>
      <c r="F8" s="373"/>
      <c r="G8" s="373"/>
      <c r="H8" s="377"/>
      <c r="I8" s="378"/>
      <c r="J8" s="378"/>
      <c r="K8" s="378"/>
      <c r="L8" s="378"/>
      <c r="M8" s="378"/>
      <c r="N8" s="378"/>
      <c r="O8" s="378"/>
      <c r="P8" s="378"/>
      <c r="Q8" s="378"/>
      <c r="R8" s="378"/>
      <c r="S8" s="378"/>
      <c r="T8" s="378"/>
      <c r="U8" s="378"/>
      <c r="V8" s="378"/>
      <c r="W8" s="379"/>
      <c r="X8" s="379"/>
      <c r="Y8" s="379"/>
      <c r="Z8" s="382"/>
      <c r="AA8" s="368"/>
      <c r="AB8" s="368"/>
      <c r="AC8" s="368"/>
      <c r="AD8" s="368"/>
      <c r="AE8" s="381"/>
      <c r="AF8" s="836"/>
      <c r="AG8" s="836"/>
      <c r="AH8" s="836"/>
      <c r="AI8" s="836"/>
      <c r="AJ8" s="836"/>
      <c r="AK8" s="836"/>
      <c r="AL8" s="836"/>
      <c r="AM8" s="836"/>
      <c r="AN8" s="836"/>
      <c r="AO8" s="836"/>
      <c r="AP8" s="836"/>
      <c r="AQ8" s="836"/>
      <c r="AR8" s="836"/>
      <c r="AS8" s="836"/>
      <c r="AT8" s="836"/>
      <c r="AU8" s="836"/>
      <c r="AV8" s="836"/>
      <c r="AW8" s="836"/>
      <c r="AX8" s="836"/>
      <c r="AY8" s="837"/>
    </row>
    <row r="9" spans="1:51" ht="103.7" customHeight="1">
      <c r="A9" s="224"/>
      <c r="B9" s="298" t="s">
        <v>18</v>
      </c>
      <c r="C9" s="299"/>
      <c r="D9" s="299"/>
      <c r="E9" s="299"/>
      <c r="F9" s="299"/>
      <c r="G9" s="299"/>
      <c r="H9" s="2181" t="s">
        <v>455</v>
      </c>
      <c r="I9" s="2238"/>
      <c r="J9" s="2238"/>
      <c r="K9" s="2238"/>
      <c r="L9" s="2238"/>
      <c r="M9" s="2238"/>
      <c r="N9" s="2238"/>
      <c r="O9" s="2238"/>
      <c r="P9" s="2238"/>
      <c r="Q9" s="2238"/>
      <c r="R9" s="2238"/>
      <c r="S9" s="2238"/>
      <c r="T9" s="2238"/>
      <c r="U9" s="2238"/>
      <c r="V9" s="2238"/>
      <c r="W9" s="2238"/>
      <c r="X9" s="2238"/>
      <c r="Y9" s="2238"/>
      <c r="Z9" s="2238"/>
      <c r="AA9" s="2238"/>
      <c r="AB9" s="2238"/>
      <c r="AC9" s="2238"/>
      <c r="AD9" s="2238"/>
      <c r="AE9" s="2238"/>
      <c r="AF9" s="2238"/>
      <c r="AG9" s="2238"/>
      <c r="AH9" s="2238"/>
      <c r="AI9" s="2238"/>
      <c r="AJ9" s="2238"/>
      <c r="AK9" s="2238"/>
      <c r="AL9" s="2238"/>
      <c r="AM9" s="2238"/>
      <c r="AN9" s="2238"/>
      <c r="AO9" s="2238"/>
      <c r="AP9" s="2238"/>
      <c r="AQ9" s="2238"/>
      <c r="AR9" s="2238"/>
      <c r="AS9" s="2238"/>
      <c r="AT9" s="2238"/>
      <c r="AU9" s="2238"/>
      <c r="AV9" s="2238"/>
      <c r="AW9" s="2238"/>
      <c r="AX9" s="2238"/>
      <c r="AY9" s="2239"/>
    </row>
    <row r="10" spans="1:51" ht="137.25" customHeight="1">
      <c r="A10" s="224"/>
      <c r="B10" s="298" t="s">
        <v>20</v>
      </c>
      <c r="C10" s="299"/>
      <c r="D10" s="299"/>
      <c r="E10" s="299"/>
      <c r="F10" s="299"/>
      <c r="G10" s="299"/>
      <c r="H10" s="2181" t="s">
        <v>456</v>
      </c>
      <c r="I10" s="2238"/>
      <c r="J10" s="2238"/>
      <c r="K10" s="2238"/>
      <c r="L10" s="2238"/>
      <c r="M10" s="2238"/>
      <c r="N10" s="2238"/>
      <c r="O10" s="2238"/>
      <c r="P10" s="2238"/>
      <c r="Q10" s="2238"/>
      <c r="R10" s="2238"/>
      <c r="S10" s="2238"/>
      <c r="T10" s="2238"/>
      <c r="U10" s="2238"/>
      <c r="V10" s="2238"/>
      <c r="W10" s="2238"/>
      <c r="X10" s="2238"/>
      <c r="Y10" s="2238"/>
      <c r="Z10" s="2238"/>
      <c r="AA10" s="2238"/>
      <c r="AB10" s="2238"/>
      <c r="AC10" s="2238"/>
      <c r="AD10" s="2238"/>
      <c r="AE10" s="2238"/>
      <c r="AF10" s="2238"/>
      <c r="AG10" s="2238"/>
      <c r="AH10" s="2238"/>
      <c r="AI10" s="2238"/>
      <c r="AJ10" s="2238"/>
      <c r="AK10" s="2238"/>
      <c r="AL10" s="2238"/>
      <c r="AM10" s="2238"/>
      <c r="AN10" s="2238"/>
      <c r="AO10" s="2238"/>
      <c r="AP10" s="2238"/>
      <c r="AQ10" s="2238"/>
      <c r="AR10" s="2238"/>
      <c r="AS10" s="2238"/>
      <c r="AT10" s="2238"/>
      <c r="AU10" s="2238"/>
      <c r="AV10" s="2238"/>
      <c r="AW10" s="2238"/>
      <c r="AX10" s="2238"/>
      <c r="AY10" s="2239"/>
    </row>
    <row r="11" spans="1:51" ht="29.25" customHeight="1">
      <c r="A11" s="224"/>
      <c r="B11" s="298" t="s">
        <v>22</v>
      </c>
      <c r="C11" s="299"/>
      <c r="D11" s="299"/>
      <c r="E11" s="299"/>
      <c r="F11" s="299"/>
      <c r="G11" s="303"/>
      <c r="H11" s="304" t="s">
        <v>268</v>
      </c>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305"/>
      <c r="AW11" s="305"/>
      <c r="AX11" s="305"/>
      <c r="AY11" s="306"/>
    </row>
    <row r="12" spans="1:51" ht="21" customHeight="1">
      <c r="A12" s="224"/>
      <c r="B12" s="391" t="s">
        <v>24</v>
      </c>
      <c r="C12" s="392"/>
      <c r="D12" s="392"/>
      <c r="E12" s="392"/>
      <c r="F12" s="392"/>
      <c r="G12" s="393"/>
      <c r="H12" s="400"/>
      <c r="I12" s="401"/>
      <c r="J12" s="401"/>
      <c r="K12" s="401"/>
      <c r="L12" s="401"/>
      <c r="M12" s="401"/>
      <c r="N12" s="401"/>
      <c r="O12" s="401"/>
      <c r="P12" s="401"/>
      <c r="Q12" s="402" t="s">
        <v>25</v>
      </c>
      <c r="R12" s="403"/>
      <c r="S12" s="403"/>
      <c r="T12" s="403"/>
      <c r="U12" s="403"/>
      <c r="V12" s="403"/>
      <c r="W12" s="404"/>
      <c r="X12" s="402" t="s">
        <v>26</v>
      </c>
      <c r="Y12" s="403"/>
      <c r="Z12" s="403"/>
      <c r="AA12" s="403"/>
      <c r="AB12" s="403"/>
      <c r="AC12" s="403"/>
      <c r="AD12" s="404"/>
      <c r="AE12" s="402" t="s">
        <v>27</v>
      </c>
      <c r="AF12" s="403"/>
      <c r="AG12" s="403"/>
      <c r="AH12" s="403"/>
      <c r="AI12" s="403"/>
      <c r="AJ12" s="403"/>
      <c r="AK12" s="404"/>
      <c r="AL12" s="402" t="s">
        <v>28</v>
      </c>
      <c r="AM12" s="403"/>
      <c r="AN12" s="403"/>
      <c r="AO12" s="403"/>
      <c r="AP12" s="403"/>
      <c r="AQ12" s="403"/>
      <c r="AR12" s="404"/>
      <c r="AS12" s="402" t="s">
        <v>29</v>
      </c>
      <c r="AT12" s="403"/>
      <c r="AU12" s="403"/>
      <c r="AV12" s="403"/>
      <c r="AW12" s="403"/>
      <c r="AX12" s="403"/>
      <c r="AY12" s="426"/>
    </row>
    <row r="13" spans="1:51" ht="21" customHeight="1">
      <c r="A13" s="224"/>
      <c r="B13" s="394"/>
      <c r="C13" s="395"/>
      <c r="D13" s="395"/>
      <c r="E13" s="395"/>
      <c r="F13" s="395"/>
      <c r="G13" s="396"/>
      <c r="H13" s="413" t="s">
        <v>30</v>
      </c>
      <c r="I13" s="414"/>
      <c r="J13" s="427" t="s">
        <v>31</v>
      </c>
      <c r="K13" s="428"/>
      <c r="L13" s="428"/>
      <c r="M13" s="428"/>
      <c r="N13" s="428"/>
      <c r="O13" s="428"/>
      <c r="P13" s="429"/>
      <c r="Q13" s="1029" t="s">
        <v>1592</v>
      </c>
      <c r="R13" s="430"/>
      <c r="S13" s="430"/>
      <c r="T13" s="430"/>
      <c r="U13" s="430"/>
      <c r="V13" s="430"/>
      <c r="W13" s="430"/>
      <c r="X13" s="1029" t="s">
        <v>1592</v>
      </c>
      <c r="Y13" s="430"/>
      <c r="Z13" s="430"/>
      <c r="AA13" s="430"/>
      <c r="AB13" s="430"/>
      <c r="AC13" s="430"/>
      <c r="AD13" s="430"/>
      <c r="AE13" s="1029">
        <v>41</v>
      </c>
      <c r="AF13" s="430"/>
      <c r="AG13" s="430"/>
      <c r="AH13" s="430"/>
      <c r="AI13" s="430"/>
      <c r="AJ13" s="430"/>
      <c r="AK13" s="430"/>
      <c r="AL13" s="430">
        <v>30</v>
      </c>
      <c r="AM13" s="430"/>
      <c r="AN13" s="430"/>
      <c r="AO13" s="430"/>
      <c r="AP13" s="430"/>
      <c r="AQ13" s="430"/>
      <c r="AR13" s="430"/>
      <c r="AS13" s="430">
        <v>30</v>
      </c>
      <c r="AT13" s="430"/>
      <c r="AU13" s="430"/>
      <c r="AV13" s="430"/>
      <c r="AW13" s="430"/>
      <c r="AX13" s="430"/>
      <c r="AY13" s="431"/>
    </row>
    <row r="14" spans="1:51" ht="21" customHeight="1">
      <c r="A14" s="224"/>
      <c r="B14" s="394"/>
      <c r="C14" s="395"/>
      <c r="D14" s="395"/>
      <c r="E14" s="395"/>
      <c r="F14" s="395"/>
      <c r="G14" s="396"/>
      <c r="H14" s="415"/>
      <c r="I14" s="416"/>
      <c r="J14" s="409" t="s">
        <v>32</v>
      </c>
      <c r="K14" s="410"/>
      <c r="L14" s="410"/>
      <c r="M14" s="410"/>
      <c r="N14" s="410"/>
      <c r="O14" s="410"/>
      <c r="P14" s="411"/>
      <c r="Q14" s="791" t="s">
        <v>1592</v>
      </c>
      <c r="R14" s="405"/>
      <c r="S14" s="405"/>
      <c r="T14" s="405"/>
      <c r="U14" s="405"/>
      <c r="V14" s="405"/>
      <c r="W14" s="405"/>
      <c r="X14" s="791" t="s">
        <v>1592</v>
      </c>
      <c r="Y14" s="405"/>
      <c r="Z14" s="405"/>
      <c r="AA14" s="405"/>
      <c r="AB14" s="405"/>
      <c r="AC14" s="405"/>
      <c r="AD14" s="405"/>
      <c r="AE14" s="791" t="s">
        <v>1592</v>
      </c>
      <c r="AF14" s="405"/>
      <c r="AG14" s="405"/>
      <c r="AH14" s="405"/>
      <c r="AI14" s="405"/>
      <c r="AJ14" s="405"/>
      <c r="AK14" s="405"/>
      <c r="AL14" s="405"/>
      <c r="AM14" s="405"/>
      <c r="AN14" s="405"/>
      <c r="AO14" s="405"/>
      <c r="AP14" s="405"/>
      <c r="AQ14" s="405"/>
      <c r="AR14" s="405"/>
      <c r="AS14" s="432"/>
      <c r="AT14" s="432"/>
      <c r="AU14" s="432"/>
      <c r="AV14" s="432"/>
      <c r="AW14" s="432"/>
      <c r="AX14" s="432"/>
      <c r="AY14" s="433"/>
    </row>
    <row r="15" spans="1:51" ht="24.75" customHeight="1">
      <c r="A15" s="224"/>
      <c r="B15" s="394"/>
      <c r="C15" s="395"/>
      <c r="D15" s="395"/>
      <c r="E15" s="395"/>
      <c r="F15" s="395"/>
      <c r="G15" s="396"/>
      <c r="H15" s="415"/>
      <c r="I15" s="416"/>
      <c r="J15" s="409" t="s">
        <v>34</v>
      </c>
      <c r="K15" s="410"/>
      <c r="L15" s="410"/>
      <c r="M15" s="410"/>
      <c r="N15" s="410"/>
      <c r="O15" s="410"/>
      <c r="P15" s="411"/>
      <c r="Q15" s="791" t="s">
        <v>1592</v>
      </c>
      <c r="R15" s="405"/>
      <c r="S15" s="405"/>
      <c r="T15" s="405"/>
      <c r="U15" s="405"/>
      <c r="V15" s="405"/>
      <c r="W15" s="405"/>
      <c r="X15" s="791" t="s">
        <v>1592</v>
      </c>
      <c r="Y15" s="405"/>
      <c r="Z15" s="405"/>
      <c r="AA15" s="405"/>
      <c r="AB15" s="405"/>
      <c r="AC15" s="405"/>
      <c r="AD15" s="405"/>
      <c r="AE15" s="791" t="s">
        <v>1592</v>
      </c>
      <c r="AF15" s="405"/>
      <c r="AG15" s="405"/>
      <c r="AH15" s="405"/>
      <c r="AI15" s="405"/>
      <c r="AJ15" s="405"/>
      <c r="AK15" s="405"/>
      <c r="AL15" s="405"/>
      <c r="AM15" s="405"/>
      <c r="AN15" s="405"/>
      <c r="AO15" s="405"/>
      <c r="AP15" s="405"/>
      <c r="AQ15" s="405"/>
      <c r="AR15" s="405"/>
      <c r="AS15" s="432"/>
      <c r="AT15" s="432"/>
      <c r="AU15" s="432"/>
      <c r="AV15" s="432"/>
      <c r="AW15" s="432"/>
      <c r="AX15" s="432"/>
      <c r="AY15" s="433"/>
    </row>
    <row r="16" spans="1:51" ht="24.75" customHeight="1">
      <c r="A16" s="224"/>
      <c r="B16" s="394"/>
      <c r="C16" s="395"/>
      <c r="D16" s="395"/>
      <c r="E16" s="395"/>
      <c r="F16" s="395"/>
      <c r="G16" s="396"/>
      <c r="H16" s="417"/>
      <c r="I16" s="418"/>
      <c r="J16" s="406" t="s">
        <v>35</v>
      </c>
      <c r="K16" s="407"/>
      <c r="L16" s="407"/>
      <c r="M16" s="407"/>
      <c r="N16" s="407"/>
      <c r="O16" s="407"/>
      <c r="P16" s="408"/>
      <c r="Q16" s="812" t="s">
        <v>1592</v>
      </c>
      <c r="R16" s="412"/>
      <c r="S16" s="412"/>
      <c r="T16" s="412"/>
      <c r="U16" s="412"/>
      <c r="V16" s="412"/>
      <c r="W16" s="412"/>
      <c r="X16" s="812" t="s">
        <v>1592</v>
      </c>
      <c r="Y16" s="412"/>
      <c r="Z16" s="412"/>
      <c r="AA16" s="412"/>
      <c r="AB16" s="412"/>
      <c r="AC16" s="412"/>
      <c r="AD16" s="412"/>
      <c r="AE16" s="412">
        <v>41</v>
      </c>
      <c r="AF16" s="412"/>
      <c r="AG16" s="412"/>
      <c r="AH16" s="412"/>
      <c r="AI16" s="412"/>
      <c r="AJ16" s="412"/>
      <c r="AK16" s="412"/>
      <c r="AL16" s="412">
        <v>30</v>
      </c>
      <c r="AM16" s="412"/>
      <c r="AN16" s="412"/>
      <c r="AO16" s="412"/>
      <c r="AP16" s="412"/>
      <c r="AQ16" s="412"/>
      <c r="AR16" s="412"/>
      <c r="AS16" s="412">
        <v>30</v>
      </c>
      <c r="AT16" s="412"/>
      <c r="AU16" s="412"/>
      <c r="AV16" s="412"/>
      <c r="AW16" s="412"/>
      <c r="AX16" s="412"/>
      <c r="AY16" s="789"/>
    </row>
    <row r="17" spans="1:51" ht="24.75" customHeight="1">
      <c r="A17" s="224"/>
      <c r="B17" s="394"/>
      <c r="C17" s="395"/>
      <c r="D17" s="395"/>
      <c r="E17" s="395"/>
      <c r="F17" s="395"/>
      <c r="G17" s="396"/>
      <c r="H17" s="419" t="s">
        <v>36</v>
      </c>
      <c r="I17" s="420"/>
      <c r="J17" s="420"/>
      <c r="K17" s="420"/>
      <c r="L17" s="420"/>
      <c r="M17" s="420"/>
      <c r="N17" s="420"/>
      <c r="O17" s="420"/>
      <c r="P17" s="420"/>
      <c r="Q17" s="1032" t="s">
        <v>1592</v>
      </c>
      <c r="R17" s="421"/>
      <c r="S17" s="421"/>
      <c r="T17" s="421"/>
      <c r="U17" s="421"/>
      <c r="V17" s="421"/>
      <c r="W17" s="421"/>
      <c r="X17" s="1032" t="s">
        <v>1592</v>
      </c>
      <c r="Y17" s="421"/>
      <c r="Z17" s="421"/>
      <c r="AA17" s="421"/>
      <c r="AB17" s="421"/>
      <c r="AC17" s="421"/>
      <c r="AD17" s="421"/>
      <c r="AE17" s="421">
        <v>24</v>
      </c>
      <c r="AF17" s="421"/>
      <c r="AG17" s="421"/>
      <c r="AH17" s="421"/>
      <c r="AI17" s="421"/>
      <c r="AJ17" s="421"/>
      <c r="AK17" s="421"/>
      <c r="AL17" s="389"/>
      <c r="AM17" s="389"/>
      <c r="AN17" s="389"/>
      <c r="AO17" s="389"/>
      <c r="AP17" s="389"/>
      <c r="AQ17" s="389"/>
      <c r="AR17" s="389"/>
      <c r="AS17" s="389"/>
      <c r="AT17" s="389"/>
      <c r="AU17" s="389"/>
      <c r="AV17" s="389"/>
      <c r="AW17" s="389"/>
      <c r="AX17" s="389"/>
      <c r="AY17" s="390"/>
    </row>
    <row r="18" spans="1:51" ht="24.75" customHeight="1">
      <c r="A18" s="224"/>
      <c r="B18" s="397"/>
      <c r="C18" s="398"/>
      <c r="D18" s="398"/>
      <c r="E18" s="398"/>
      <c r="F18" s="398"/>
      <c r="G18" s="399"/>
      <c r="H18" s="419" t="s">
        <v>37</v>
      </c>
      <c r="I18" s="420"/>
      <c r="J18" s="420"/>
      <c r="K18" s="420"/>
      <c r="L18" s="420"/>
      <c r="M18" s="420"/>
      <c r="N18" s="420"/>
      <c r="O18" s="420"/>
      <c r="P18" s="420"/>
      <c r="Q18" s="1032" t="s">
        <v>1592</v>
      </c>
      <c r="R18" s="421"/>
      <c r="S18" s="421"/>
      <c r="T18" s="421"/>
      <c r="U18" s="421"/>
      <c r="V18" s="421"/>
      <c r="W18" s="421"/>
      <c r="X18" s="1032" t="s">
        <v>1592</v>
      </c>
      <c r="Y18" s="421"/>
      <c r="Z18" s="421"/>
      <c r="AA18" s="421"/>
      <c r="AB18" s="421"/>
      <c r="AC18" s="421"/>
      <c r="AD18" s="421"/>
      <c r="AE18" s="1384">
        <f>23842/40892</f>
        <v>0.58304802895431873</v>
      </c>
      <c r="AF18" s="1384"/>
      <c r="AG18" s="1384"/>
      <c r="AH18" s="1384"/>
      <c r="AI18" s="1384"/>
      <c r="AJ18" s="1384"/>
      <c r="AK18" s="1384"/>
      <c r="AL18" s="389"/>
      <c r="AM18" s="389"/>
      <c r="AN18" s="389"/>
      <c r="AO18" s="389"/>
      <c r="AP18" s="389"/>
      <c r="AQ18" s="389"/>
      <c r="AR18" s="389"/>
      <c r="AS18" s="389"/>
      <c r="AT18" s="389"/>
      <c r="AU18" s="389"/>
      <c r="AV18" s="389"/>
      <c r="AW18" s="389"/>
      <c r="AX18" s="389"/>
      <c r="AY18" s="390"/>
    </row>
    <row r="19" spans="1:51" ht="31.7" customHeight="1">
      <c r="A19" s="224"/>
      <c r="B19" s="450" t="s">
        <v>38</v>
      </c>
      <c r="C19" s="451"/>
      <c r="D19" s="451"/>
      <c r="E19" s="451"/>
      <c r="F19" s="451"/>
      <c r="G19" s="452"/>
      <c r="H19" s="422" t="s">
        <v>39</v>
      </c>
      <c r="I19" s="403"/>
      <c r="J19" s="403"/>
      <c r="K19" s="403"/>
      <c r="L19" s="403"/>
      <c r="M19" s="403"/>
      <c r="N19" s="403"/>
      <c r="O19" s="403"/>
      <c r="P19" s="403"/>
      <c r="Q19" s="403"/>
      <c r="R19" s="403"/>
      <c r="S19" s="403"/>
      <c r="T19" s="403"/>
      <c r="U19" s="403"/>
      <c r="V19" s="403"/>
      <c r="W19" s="403"/>
      <c r="X19" s="403"/>
      <c r="Y19" s="404"/>
      <c r="Z19" s="446"/>
      <c r="AA19" s="447"/>
      <c r="AB19" s="448"/>
      <c r="AC19" s="402" t="s">
        <v>40</v>
      </c>
      <c r="AD19" s="403"/>
      <c r="AE19" s="404"/>
      <c r="AF19" s="449" t="s">
        <v>25</v>
      </c>
      <c r="AG19" s="449"/>
      <c r="AH19" s="449"/>
      <c r="AI19" s="449"/>
      <c r="AJ19" s="449"/>
      <c r="AK19" s="449" t="s">
        <v>26</v>
      </c>
      <c r="AL19" s="449"/>
      <c r="AM19" s="449"/>
      <c r="AN19" s="449"/>
      <c r="AO19" s="449"/>
      <c r="AP19" s="449" t="s">
        <v>27</v>
      </c>
      <c r="AQ19" s="449"/>
      <c r="AR19" s="449"/>
      <c r="AS19" s="449"/>
      <c r="AT19" s="449"/>
      <c r="AU19" s="297" t="s">
        <v>446</v>
      </c>
      <c r="AV19" s="449"/>
      <c r="AW19" s="449"/>
      <c r="AX19" s="449"/>
      <c r="AY19" s="458"/>
    </row>
    <row r="20" spans="1:51" ht="32.25" customHeight="1">
      <c r="A20" s="224"/>
      <c r="B20" s="453"/>
      <c r="C20" s="451"/>
      <c r="D20" s="451"/>
      <c r="E20" s="451"/>
      <c r="F20" s="451"/>
      <c r="G20" s="452"/>
      <c r="H20" s="1445" t="s">
        <v>457</v>
      </c>
      <c r="I20" s="1446"/>
      <c r="J20" s="1446"/>
      <c r="K20" s="1446"/>
      <c r="L20" s="1446"/>
      <c r="M20" s="1446"/>
      <c r="N20" s="1446"/>
      <c r="O20" s="1446"/>
      <c r="P20" s="1446"/>
      <c r="Q20" s="1446"/>
      <c r="R20" s="1446"/>
      <c r="S20" s="1446"/>
      <c r="T20" s="1446"/>
      <c r="U20" s="1446"/>
      <c r="V20" s="1446"/>
      <c r="W20" s="1446"/>
      <c r="X20" s="1446"/>
      <c r="Y20" s="1447"/>
      <c r="Z20" s="465" t="s">
        <v>43</v>
      </c>
      <c r="AA20" s="466"/>
      <c r="AB20" s="467"/>
      <c r="AC20" s="2234" t="s">
        <v>458</v>
      </c>
      <c r="AD20" s="2234"/>
      <c r="AE20" s="2234"/>
      <c r="AF20" s="469" t="s">
        <v>1593</v>
      </c>
      <c r="AG20" s="470"/>
      <c r="AH20" s="470"/>
      <c r="AI20" s="470"/>
      <c r="AJ20" s="470"/>
      <c r="AK20" s="469" t="s">
        <v>1593</v>
      </c>
      <c r="AL20" s="470"/>
      <c r="AM20" s="470"/>
      <c r="AN20" s="470"/>
      <c r="AO20" s="470"/>
      <c r="AP20" s="2235">
        <v>32000</v>
      </c>
      <c r="AQ20" s="2235"/>
      <c r="AR20" s="2235"/>
      <c r="AS20" s="2235"/>
      <c r="AT20" s="2235"/>
      <c r="AU20" s="2235">
        <v>31500</v>
      </c>
      <c r="AV20" s="2235"/>
      <c r="AW20" s="2235"/>
      <c r="AX20" s="2235"/>
      <c r="AY20" s="2236"/>
    </row>
    <row r="21" spans="1:51" ht="32.25" customHeight="1">
      <c r="A21" s="224"/>
      <c r="B21" s="454"/>
      <c r="C21" s="455"/>
      <c r="D21" s="455"/>
      <c r="E21" s="455"/>
      <c r="F21" s="455"/>
      <c r="G21" s="456"/>
      <c r="H21" s="2226"/>
      <c r="I21" s="2227"/>
      <c r="J21" s="2227"/>
      <c r="K21" s="2227"/>
      <c r="L21" s="2227"/>
      <c r="M21" s="2227"/>
      <c r="N21" s="2227"/>
      <c r="O21" s="2227"/>
      <c r="P21" s="2227"/>
      <c r="Q21" s="2227"/>
      <c r="R21" s="2227"/>
      <c r="S21" s="2227"/>
      <c r="T21" s="2227"/>
      <c r="U21" s="2227"/>
      <c r="V21" s="2227"/>
      <c r="W21" s="2227"/>
      <c r="X21" s="2227"/>
      <c r="Y21" s="2228"/>
      <c r="Z21" s="402" t="s">
        <v>45</v>
      </c>
      <c r="AA21" s="403"/>
      <c r="AB21" s="404"/>
      <c r="AC21" s="899" t="s">
        <v>1594</v>
      </c>
      <c r="AD21" s="899"/>
      <c r="AE21" s="899"/>
      <c r="AF21" s="434" t="s">
        <v>1593</v>
      </c>
      <c r="AG21" s="435"/>
      <c r="AH21" s="435"/>
      <c r="AI21" s="435"/>
      <c r="AJ21" s="435"/>
      <c r="AK21" s="434" t="s">
        <v>1593</v>
      </c>
      <c r="AL21" s="435"/>
      <c r="AM21" s="435"/>
      <c r="AN21" s="435"/>
      <c r="AO21" s="435"/>
      <c r="AP21" s="2237">
        <f>AP20/31500</f>
        <v>1.0158730158730158</v>
      </c>
      <c r="AQ21" s="2237"/>
      <c r="AR21" s="2237"/>
      <c r="AS21" s="2237"/>
      <c r="AT21" s="2237"/>
      <c r="AU21" s="472"/>
      <c r="AV21" s="472"/>
      <c r="AW21" s="472"/>
      <c r="AX21" s="472"/>
      <c r="AY21" s="473"/>
    </row>
    <row r="22" spans="1:51" ht="31.7" customHeight="1">
      <c r="A22" s="224"/>
      <c r="B22" s="512" t="s">
        <v>47</v>
      </c>
      <c r="C22" s="513"/>
      <c r="D22" s="513"/>
      <c r="E22" s="513"/>
      <c r="F22" s="513"/>
      <c r="G22" s="514"/>
      <c r="H22" s="1417" t="s">
        <v>48</v>
      </c>
      <c r="I22" s="1165"/>
      <c r="J22" s="1165"/>
      <c r="K22" s="1165"/>
      <c r="L22" s="1165"/>
      <c r="M22" s="1165"/>
      <c r="N22" s="1165"/>
      <c r="O22" s="1165"/>
      <c r="P22" s="1165"/>
      <c r="Q22" s="1165"/>
      <c r="R22" s="1165"/>
      <c r="S22" s="1165"/>
      <c r="T22" s="1165"/>
      <c r="U22" s="1165"/>
      <c r="V22" s="1165"/>
      <c r="W22" s="1165"/>
      <c r="X22" s="1165"/>
      <c r="Y22" s="1166"/>
      <c r="Z22" s="446"/>
      <c r="AA22" s="447"/>
      <c r="AB22" s="448"/>
      <c r="AC22" s="402" t="s">
        <v>40</v>
      </c>
      <c r="AD22" s="403"/>
      <c r="AE22" s="404"/>
      <c r="AF22" s="449" t="s">
        <v>25</v>
      </c>
      <c r="AG22" s="449"/>
      <c r="AH22" s="449"/>
      <c r="AI22" s="449"/>
      <c r="AJ22" s="449"/>
      <c r="AK22" s="449" t="s">
        <v>26</v>
      </c>
      <c r="AL22" s="449"/>
      <c r="AM22" s="449"/>
      <c r="AN22" s="449"/>
      <c r="AO22" s="449"/>
      <c r="AP22" s="449" t="s">
        <v>27</v>
      </c>
      <c r="AQ22" s="449"/>
      <c r="AR22" s="449"/>
      <c r="AS22" s="449"/>
      <c r="AT22" s="449"/>
      <c r="AU22" s="423" t="s">
        <v>49</v>
      </c>
      <c r="AV22" s="424"/>
      <c r="AW22" s="424"/>
      <c r="AX22" s="424"/>
      <c r="AY22" s="425"/>
    </row>
    <row r="23" spans="1:51" ht="39.950000000000003" customHeight="1">
      <c r="A23" s="224"/>
      <c r="B23" s="313"/>
      <c r="C23" s="314"/>
      <c r="D23" s="314"/>
      <c r="E23" s="314"/>
      <c r="F23" s="314"/>
      <c r="G23" s="315"/>
      <c r="H23" s="1445" t="s">
        <v>459</v>
      </c>
      <c r="I23" s="1446"/>
      <c r="J23" s="1446"/>
      <c r="K23" s="1446"/>
      <c r="L23" s="1446"/>
      <c r="M23" s="1446"/>
      <c r="N23" s="1446"/>
      <c r="O23" s="1446"/>
      <c r="P23" s="1446"/>
      <c r="Q23" s="1446"/>
      <c r="R23" s="1446"/>
      <c r="S23" s="1446"/>
      <c r="T23" s="1446"/>
      <c r="U23" s="1446"/>
      <c r="V23" s="1446"/>
      <c r="W23" s="1446"/>
      <c r="X23" s="1446"/>
      <c r="Y23" s="1447"/>
      <c r="Z23" s="500" t="s">
        <v>51</v>
      </c>
      <c r="AA23" s="501"/>
      <c r="AB23" s="502"/>
      <c r="AC23" s="895" t="s">
        <v>458</v>
      </c>
      <c r="AD23" s="834"/>
      <c r="AE23" s="896"/>
      <c r="AF23" s="434" t="s">
        <v>1593</v>
      </c>
      <c r="AG23" s="435"/>
      <c r="AH23" s="435"/>
      <c r="AI23" s="435"/>
      <c r="AJ23" s="435"/>
      <c r="AK23" s="434" t="s">
        <v>1593</v>
      </c>
      <c r="AL23" s="435"/>
      <c r="AM23" s="435"/>
      <c r="AN23" s="435"/>
      <c r="AO23" s="435"/>
      <c r="AP23" s="1425">
        <v>32000</v>
      </c>
      <c r="AQ23" s="1425"/>
      <c r="AR23" s="1425"/>
      <c r="AS23" s="1425"/>
      <c r="AT23" s="1425"/>
      <c r="AU23" s="518" t="s">
        <v>1595</v>
      </c>
      <c r="AV23" s="519"/>
      <c r="AW23" s="519"/>
      <c r="AX23" s="519"/>
      <c r="AY23" s="520"/>
    </row>
    <row r="24" spans="1:51" ht="26.85" customHeight="1">
      <c r="A24" s="224"/>
      <c r="B24" s="515"/>
      <c r="C24" s="516"/>
      <c r="D24" s="516"/>
      <c r="E24" s="516"/>
      <c r="F24" s="516"/>
      <c r="G24" s="517"/>
      <c r="H24" s="2226"/>
      <c r="I24" s="2227"/>
      <c r="J24" s="2227"/>
      <c r="K24" s="2227"/>
      <c r="L24" s="2227"/>
      <c r="M24" s="2227"/>
      <c r="N24" s="2227"/>
      <c r="O24" s="2227"/>
      <c r="P24" s="2227"/>
      <c r="Q24" s="2227"/>
      <c r="R24" s="2227"/>
      <c r="S24" s="2227"/>
      <c r="T24" s="2227"/>
      <c r="U24" s="2227"/>
      <c r="V24" s="2227"/>
      <c r="W24" s="2227"/>
      <c r="X24" s="2227"/>
      <c r="Y24" s="2228"/>
      <c r="Z24" s="503"/>
      <c r="AA24" s="504"/>
      <c r="AB24" s="505"/>
      <c r="AC24" s="897"/>
      <c r="AD24" s="836"/>
      <c r="AE24" s="898"/>
      <c r="AF24" s="2229" t="s">
        <v>1593</v>
      </c>
      <c r="AG24" s="522"/>
      <c r="AH24" s="522"/>
      <c r="AI24" s="522"/>
      <c r="AJ24" s="523"/>
      <c r="AK24" s="2229" t="s">
        <v>1596</v>
      </c>
      <c r="AL24" s="522"/>
      <c r="AM24" s="522"/>
      <c r="AN24" s="522"/>
      <c r="AO24" s="523"/>
      <c r="AP24" s="2230">
        <v>31500</v>
      </c>
      <c r="AQ24" s="2231"/>
      <c r="AR24" s="2231"/>
      <c r="AS24" s="2231"/>
      <c r="AT24" s="2232"/>
      <c r="AU24" s="2231">
        <v>31500</v>
      </c>
      <c r="AV24" s="2231"/>
      <c r="AW24" s="2231"/>
      <c r="AX24" s="2231"/>
      <c r="AY24" s="2233"/>
    </row>
    <row r="25" spans="1:51" ht="88.5" customHeight="1">
      <c r="A25" s="224"/>
      <c r="B25" s="512" t="s">
        <v>55</v>
      </c>
      <c r="C25" s="525"/>
      <c r="D25" s="525"/>
      <c r="E25" s="525"/>
      <c r="F25" s="525"/>
      <c r="G25" s="525"/>
      <c r="H25" s="2223" t="s">
        <v>460</v>
      </c>
      <c r="I25" s="2224"/>
      <c r="J25" s="2224"/>
      <c r="K25" s="2224"/>
      <c r="L25" s="2224"/>
      <c r="M25" s="2224"/>
      <c r="N25" s="2224"/>
      <c r="O25" s="2224"/>
      <c r="P25" s="2224"/>
      <c r="Q25" s="2224"/>
      <c r="R25" s="2224"/>
      <c r="S25" s="2224"/>
      <c r="T25" s="2224"/>
      <c r="U25" s="2224"/>
      <c r="V25" s="2224"/>
      <c r="W25" s="2224"/>
      <c r="X25" s="2224"/>
      <c r="Y25" s="2225"/>
      <c r="Z25" s="528" t="s">
        <v>57</v>
      </c>
      <c r="AA25" s="529"/>
      <c r="AB25" s="530"/>
      <c r="AC25" s="1443" t="s">
        <v>461</v>
      </c>
      <c r="AD25" s="1443"/>
      <c r="AE25" s="1443"/>
      <c r="AF25" s="1443"/>
      <c r="AG25" s="1443"/>
      <c r="AH25" s="1443"/>
      <c r="AI25" s="1443"/>
      <c r="AJ25" s="1443"/>
      <c r="AK25" s="1443"/>
      <c r="AL25" s="1443"/>
      <c r="AM25" s="1443"/>
      <c r="AN25" s="1443"/>
      <c r="AO25" s="1443"/>
      <c r="AP25" s="1443"/>
      <c r="AQ25" s="1443"/>
      <c r="AR25" s="1443"/>
      <c r="AS25" s="1443"/>
      <c r="AT25" s="1443"/>
      <c r="AU25" s="1443"/>
      <c r="AV25" s="1443"/>
      <c r="AW25" s="1443"/>
      <c r="AX25" s="1443"/>
      <c r="AY25" s="1444"/>
    </row>
    <row r="26" spans="1:51" ht="23.1" customHeight="1">
      <c r="A26" s="224"/>
      <c r="B26" s="546" t="s">
        <v>59</v>
      </c>
      <c r="C26" s="547"/>
      <c r="D26" s="493" t="s">
        <v>60</v>
      </c>
      <c r="E26" s="494"/>
      <c r="F26" s="494"/>
      <c r="G26" s="494"/>
      <c r="H26" s="494"/>
      <c r="I26" s="494"/>
      <c r="J26" s="494"/>
      <c r="K26" s="494"/>
      <c r="L26" s="495"/>
      <c r="M26" s="496" t="s">
        <v>61</v>
      </c>
      <c r="N26" s="496"/>
      <c r="O26" s="496"/>
      <c r="P26" s="496"/>
      <c r="Q26" s="496"/>
      <c r="R26" s="496"/>
      <c r="S26" s="497" t="s">
        <v>29</v>
      </c>
      <c r="T26" s="497"/>
      <c r="U26" s="497"/>
      <c r="V26" s="497"/>
      <c r="W26" s="497"/>
      <c r="X26" s="497"/>
      <c r="Y26" s="498" t="s">
        <v>62</v>
      </c>
      <c r="Z26" s="494"/>
      <c r="AA26" s="494"/>
      <c r="AB26" s="494"/>
      <c r="AC26" s="494"/>
      <c r="AD26" s="494"/>
      <c r="AE26" s="494"/>
      <c r="AF26" s="494"/>
      <c r="AG26" s="494"/>
      <c r="AH26" s="494"/>
      <c r="AI26" s="494"/>
      <c r="AJ26" s="494"/>
      <c r="AK26" s="494"/>
      <c r="AL26" s="494"/>
      <c r="AM26" s="494"/>
      <c r="AN26" s="494"/>
      <c r="AO26" s="494"/>
      <c r="AP26" s="494"/>
      <c r="AQ26" s="494"/>
      <c r="AR26" s="494"/>
      <c r="AS26" s="494"/>
      <c r="AT26" s="494"/>
      <c r="AU26" s="494"/>
      <c r="AV26" s="494"/>
      <c r="AW26" s="494"/>
      <c r="AX26" s="494"/>
      <c r="AY26" s="499"/>
    </row>
    <row r="27" spans="1:51" ht="23.1" customHeight="1">
      <c r="A27" s="224"/>
      <c r="B27" s="548"/>
      <c r="C27" s="549"/>
      <c r="D27" s="439" t="s">
        <v>148</v>
      </c>
      <c r="E27" s="440"/>
      <c r="F27" s="440"/>
      <c r="G27" s="440"/>
      <c r="H27" s="440"/>
      <c r="I27" s="440"/>
      <c r="J27" s="440"/>
      <c r="K27" s="440"/>
      <c r="L27" s="441"/>
      <c r="M27" s="442">
        <v>19</v>
      </c>
      <c r="N27" s="442"/>
      <c r="O27" s="442"/>
      <c r="P27" s="442"/>
      <c r="Q27" s="442"/>
      <c r="R27" s="442"/>
      <c r="S27" s="442">
        <v>17</v>
      </c>
      <c r="T27" s="442"/>
      <c r="U27" s="442"/>
      <c r="V27" s="442"/>
      <c r="W27" s="442"/>
      <c r="X27" s="442"/>
      <c r="Y27" s="792"/>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5"/>
    </row>
    <row r="28" spans="1:51" ht="23.1" customHeight="1">
      <c r="A28" s="224"/>
      <c r="B28" s="548"/>
      <c r="C28" s="549"/>
      <c r="D28" s="556" t="s">
        <v>462</v>
      </c>
      <c r="E28" s="554"/>
      <c r="F28" s="554"/>
      <c r="G28" s="554"/>
      <c r="H28" s="554"/>
      <c r="I28" s="554"/>
      <c r="J28" s="554"/>
      <c r="K28" s="554"/>
      <c r="L28" s="555"/>
      <c r="M28" s="486">
        <v>4</v>
      </c>
      <c r="N28" s="486"/>
      <c r="O28" s="486"/>
      <c r="P28" s="486"/>
      <c r="Q28" s="486"/>
      <c r="R28" s="486"/>
      <c r="S28" s="486">
        <v>5</v>
      </c>
      <c r="T28" s="486"/>
      <c r="U28" s="486"/>
      <c r="V28" s="486"/>
      <c r="W28" s="486"/>
      <c r="X28" s="486"/>
      <c r="Y28" s="478"/>
      <c r="Z28" s="479"/>
      <c r="AA28" s="479"/>
      <c r="AB28" s="479"/>
      <c r="AC28" s="479"/>
      <c r="AD28" s="479"/>
      <c r="AE28" s="479"/>
      <c r="AF28" s="479"/>
      <c r="AG28" s="479"/>
      <c r="AH28" s="479"/>
      <c r="AI28" s="479"/>
      <c r="AJ28" s="479"/>
      <c r="AK28" s="479"/>
      <c r="AL28" s="479"/>
      <c r="AM28" s="479"/>
      <c r="AN28" s="479"/>
      <c r="AO28" s="479"/>
      <c r="AP28" s="479"/>
      <c r="AQ28" s="479"/>
      <c r="AR28" s="479"/>
      <c r="AS28" s="479"/>
      <c r="AT28" s="479"/>
      <c r="AU28" s="479"/>
      <c r="AV28" s="479"/>
      <c r="AW28" s="479"/>
      <c r="AX28" s="479"/>
      <c r="AY28" s="480"/>
    </row>
    <row r="29" spans="1:51" ht="23.1" customHeight="1">
      <c r="A29" s="224"/>
      <c r="B29" s="548"/>
      <c r="C29" s="549"/>
      <c r="D29" s="556" t="s">
        <v>416</v>
      </c>
      <c r="E29" s="554"/>
      <c r="F29" s="554"/>
      <c r="G29" s="554"/>
      <c r="H29" s="554"/>
      <c r="I29" s="554"/>
      <c r="J29" s="554"/>
      <c r="K29" s="554"/>
      <c r="L29" s="555"/>
      <c r="M29" s="486">
        <v>3</v>
      </c>
      <c r="N29" s="486"/>
      <c r="O29" s="486"/>
      <c r="P29" s="486"/>
      <c r="Q29" s="486"/>
      <c r="R29" s="486"/>
      <c r="S29" s="486">
        <v>4</v>
      </c>
      <c r="T29" s="486"/>
      <c r="U29" s="486"/>
      <c r="V29" s="486"/>
      <c r="W29" s="486"/>
      <c r="X29" s="486"/>
      <c r="Y29" s="478"/>
      <c r="Z29" s="479"/>
      <c r="AA29" s="479"/>
      <c r="AB29" s="479"/>
      <c r="AC29" s="479"/>
      <c r="AD29" s="479"/>
      <c r="AE29" s="479"/>
      <c r="AF29" s="479"/>
      <c r="AG29" s="479"/>
      <c r="AH29" s="479"/>
      <c r="AI29" s="479"/>
      <c r="AJ29" s="479"/>
      <c r="AK29" s="479"/>
      <c r="AL29" s="479"/>
      <c r="AM29" s="479"/>
      <c r="AN29" s="479"/>
      <c r="AO29" s="479"/>
      <c r="AP29" s="479"/>
      <c r="AQ29" s="479"/>
      <c r="AR29" s="479"/>
      <c r="AS29" s="479"/>
      <c r="AT29" s="479"/>
      <c r="AU29" s="479"/>
      <c r="AV29" s="479"/>
      <c r="AW29" s="479"/>
      <c r="AX29" s="479"/>
      <c r="AY29" s="480"/>
    </row>
    <row r="30" spans="1:51" ht="23.1" customHeight="1">
      <c r="A30" s="224"/>
      <c r="B30" s="548"/>
      <c r="C30" s="549"/>
      <c r="D30" s="556" t="s">
        <v>463</v>
      </c>
      <c r="E30" s="554"/>
      <c r="F30" s="554"/>
      <c r="G30" s="554"/>
      <c r="H30" s="554"/>
      <c r="I30" s="554"/>
      <c r="J30" s="554"/>
      <c r="K30" s="554"/>
      <c r="L30" s="555"/>
      <c r="M30" s="486">
        <v>2</v>
      </c>
      <c r="N30" s="486"/>
      <c r="O30" s="486"/>
      <c r="P30" s="486"/>
      <c r="Q30" s="486"/>
      <c r="R30" s="486"/>
      <c r="S30" s="486">
        <v>2</v>
      </c>
      <c r="T30" s="486"/>
      <c r="U30" s="486"/>
      <c r="V30" s="486"/>
      <c r="W30" s="486"/>
      <c r="X30" s="486"/>
      <c r="Y30" s="478"/>
      <c r="Z30" s="479"/>
      <c r="AA30" s="479"/>
      <c r="AB30" s="479"/>
      <c r="AC30" s="479"/>
      <c r="AD30" s="479"/>
      <c r="AE30" s="479"/>
      <c r="AF30" s="479"/>
      <c r="AG30" s="479"/>
      <c r="AH30" s="479"/>
      <c r="AI30" s="479"/>
      <c r="AJ30" s="479"/>
      <c r="AK30" s="479"/>
      <c r="AL30" s="479"/>
      <c r="AM30" s="479"/>
      <c r="AN30" s="479"/>
      <c r="AO30" s="479"/>
      <c r="AP30" s="479"/>
      <c r="AQ30" s="479"/>
      <c r="AR30" s="479"/>
      <c r="AS30" s="479"/>
      <c r="AT30" s="479"/>
      <c r="AU30" s="479"/>
      <c r="AV30" s="479"/>
      <c r="AW30" s="479"/>
      <c r="AX30" s="479"/>
      <c r="AY30" s="480"/>
    </row>
    <row r="31" spans="1:51" ht="23.1" customHeight="1">
      <c r="A31" s="224"/>
      <c r="B31" s="548"/>
      <c r="C31" s="549"/>
      <c r="D31" s="556" t="s">
        <v>413</v>
      </c>
      <c r="E31" s="554"/>
      <c r="F31" s="554"/>
      <c r="G31" s="554"/>
      <c r="H31" s="554"/>
      <c r="I31" s="554"/>
      <c r="J31" s="554"/>
      <c r="K31" s="554"/>
      <c r="L31" s="555"/>
      <c r="M31" s="486">
        <v>2</v>
      </c>
      <c r="N31" s="486"/>
      <c r="O31" s="486"/>
      <c r="P31" s="486"/>
      <c r="Q31" s="486"/>
      <c r="R31" s="486"/>
      <c r="S31" s="486">
        <v>2</v>
      </c>
      <c r="T31" s="486"/>
      <c r="U31" s="486"/>
      <c r="V31" s="486"/>
      <c r="W31" s="486"/>
      <c r="X31" s="486"/>
      <c r="Y31" s="478"/>
      <c r="Z31" s="479"/>
      <c r="AA31" s="479"/>
      <c r="AB31" s="479"/>
      <c r="AC31" s="479"/>
      <c r="AD31" s="479"/>
      <c r="AE31" s="479"/>
      <c r="AF31" s="479"/>
      <c r="AG31" s="479"/>
      <c r="AH31" s="479"/>
      <c r="AI31" s="479"/>
      <c r="AJ31" s="479"/>
      <c r="AK31" s="479"/>
      <c r="AL31" s="479"/>
      <c r="AM31" s="479"/>
      <c r="AN31" s="479"/>
      <c r="AO31" s="479"/>
      <c r="AP31" s="479"/>
      <c r="AQ31" s="479"/>
      <c r="AR31" s="479"/>
      <c r="AS31" s="479"/>
      <c r="AT31" s="479"/>
      <c r="AU31" s="479"/>
      <c r="AV31" s="479"/>
      <c r="AW31" s="479"/>
      <c r="AX31" s="479"/>
      <c r="AY31" s="480"/>
    </row>
    <row r="32" spans="1:51" ht="23.1" customHeight="1">
      <c r="A32" s="224"/>
      <c r="B32" s="548"/>
      <c r="C32" s="549"/>
      <c r="D32" s="553"/>
      <c r="E32" s="554"/>
      <c r="F32" s="554"/>
      <c r="G32" s="554"/>
      <c r="H32" s="554"/>
      <c r="I32" s="554"/>
      <c r="J32" s="554"/>
      <c r="K32" s="554"/>
      <c r="L32" s="555"/>
      <c r="M32" s="486"/>
      <c r="N32" s="486"/>
      <c r="O32" s="486"/>
      <c r="P32" s="486"/>
      <c r="Q32" s="486"/>
      <c r="R32" s="486"/>
      <c r="S32" s="486"/>
      <c r="T32" s="486"/>
      <c r="U32" s="486"/>
      <c r="V32" s="486"/>
      <c r="W32" s="486"/>
      <c r="X32" s="486"/>
      <c r="Y32" s="478"/>
      <c r="Z32" s="479"/>
      <c r="AA32" s="479"/>
      <c r="AB32" s="479"/>
      <c r="AC32" s="479"/>
      <c r="AD32" s="479"/>
      <c r="AE32" s="479"/>
      <c r="AF32" s="479"/>
      <c r="AG32" s="479"/>
      <c r="AH32" s="479"/>
      <c r="AI32" s="479"/>
      <c r="AJ32" s="479"/>
      <c r="AK32" s="479"/>
      <c r="AL32" s="479"/>
      <c r="AM32" s="479"/>
      <c r="AN32" s="479"/>
      <c r="AO32" s="479"/>
      <c r="AP32" s="479"/>
      <c r="AQ32" s="479"/>
      <c r="AR32" s="479"/>
      <c r="AS32" s="479"/>
      <c r="AT32" s="479"/>
      <c r="AU32" s="479"/>
      <c r="AV32" s="479"/>
      <c r="AW32" s="479"/>
      <c r="AX32" s="479"/>
      <c r="AY32" s="480"/>
    </row>
    <row r="33" spans="1:51" ht="23.1" customHeight="1">
      <c r="A33" s="224"/>
      <c r="B33" s="548"/>
      <c r="C33" s="549"/>
      <c r="D33" s="474"/>
      <c r="E33" s="475"/>
      <c r="F33" s="475"/>
      <c r="G33" s="475"/>
      <c r="H33" s="475"/>
      <c r="I33" s="475"/>
      <c r="J33" s="475"/>
      <c r="K33" s="475"/>
      <c r="L33" s="476"/>
      <c r="M33" s="477"/>
      <c r="N33" s="477"/>
      <c r="O33" s="477"/>
      <c r="P33" s="477"/>
      <c r="Q33" s="477"/>
      <c r="R33" s="477"/>
      <c r="S33" s="477"/>
      <c r="T33" s="477"/>
      <c r="U33" s="477"/>
      <c r="V33" s="477"/>
      <c r="W33" s="477"/>
      <c r="X33" s="477"/>
      <c r="Y33" s="478"/>
      <c r="Z33" s="479"/>
      <c r="AA33" s="479"/>
      <c r="AB33" s="479"/>
      <c r="AC33" s="479"/>
      <c r="AD33" s="479"/>
      <c r="AE33" s="479"/>
      <c r="AF33" s="479"/>
      <c r="AG33" s="479"/>
      <c r="AH33" s="479"/>
      <c r="AI33" s="479"/>
      <c r="AJ33" s="479"/>
      <c r="AK33" s="479"/>
      <c r="AL33" s="479"/>
      <c r="AM33" s="479"/>
      <c r="AN33" s="479"/>
      <c r="AO33" s="479"/>
      <c r="AP33" s="479"/>
      <c r="AQ33" s="479"/>
      <c r="AR33" s="479"/>
      <c r="AS33" s="479"/>
      <c r="AT33" s="479"/>
      <c r="AU33" s="479"/>
      <c r="AV33" s="479"/>
      <c r="AW33" s="479"/>
      <c r="AX33" s="479"/>
      <c r="AY33" s="480"/>
    </row>
    <row r="34" spans="1:51" ht="23.1" customHeight="1">
      <c r="A34" s="224"/>
      <c r="B34" s="550"/>
      <c r="C34" s="551"/>
      <c r="D34" s="481" t="s">
        <v>35</v>
      </c>
      <c r="E34" s="327"/>
      <c r="F34" s="327"/>
      <c r="G34" s="327"/>
      <c r="H34" s="327"/>
      <c r="I34" s="327"/>
      <c r="J34" s="327"/>
      <c r="K34" s="327"/>
      <c r="L34" s="328"/>
      <c r="M34" s="482">
        <f>SUM(M27:R33)</f>
        <v>30</v>
      </c>
      <c r="N34" s="482"/>
      <c r="O34" s="482"/>
      <c r="P34" s="482"/>
      <c r="Q34" s="482"/>
      <c r="R34" s="482"/>
      <c r="S34" s="482">
        <f>SUM(S27:X33)</f>
        <v>30</v>
      </c>
      <c r="T34" s="482"/>
      <c r="U34" s="482"/>
      <c r="V34" s="482"/>
      <c r="W34" s="482"/>
      <c r="X34" s="482"/>
      <c r="Y34" s="483"/>
      <c r="Z34" s="484"/>
      <c r="AA34" s="484"/>
      <c r="AB34" s="484"/>
      <c r="AC34" s="484"/>
      <c r="AD34" s="484"/>
      <c r="AE34" s="484"/>
      <c r="AF34" s="484"/>
      <c r="AG34" s="484"/>
      <c r="AH34" s="484"/>
      <c r="AI34" s="484"/>
      <c r="AJ34" s="484"/>
      <c r="AK34" s="484"/>
      <c r="AL34" s="484"/>
      <c r="AM34" s="484"/>
      <c r="AN34" s="484"/>
      <c r="AO34" s="484"/>
      <c r="AP34" s="484"/>
      <c r="AQ34" s="484"/>
      <c r="AR34" s="484"/>
      <c r="AS34" s="484"/>
      <c r="AT34" s="484"/>
      <c r="AU34" s="484"/>
      <c r="AV34" s="484"/>
      <c r="AW34" s="484"/>
      <c r="AX34" s="484"/>
      <c r="AY34" s="485"/>
    </row>
    <row r="35" spans="1:51" ht="3" customHeight="1">
      <c r="A35" s="3"/>
      <c r="B35" s="4"/>
      <c r="C35" s="4"/>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row>
    <row r="36" spans="1:51" ht="3" customHeight="1" thickBot="1">
      <c r="A36" s="3"/>
      <c r="B36" s="6"/>
      <c r="C36" s="6"/>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ht="21" hidden="1" customHeight="1">
      <c r="A37" s="224"/>
      <c r="B37" s="531" t="s">
        <v>70</v>
      </c>
      <c r="C37" s="532"/>
      <c r="D37" s="535" t="s">
        <v>71</v>
      </c>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36"/>
    </row>
    <row r="38" spans="1:51" ht="203.25" hidden="1" customHeight="1">
      <c r="A38" s="224"/>
      <c r="B38" s="531"/>
      <c r="C38" s="532"/>
      <c r="D38" s="537" t="s">
        <v>72</v>
      </c>
      <c r="E38" s="538"/>
      <c r="F38" s="538"/>
      <c r="G38" s="538"/>
      <c r="H38" s="538"/>
      <c r="I38" s="538"/>
      <c r="J38" s="538"/>
      <c r="K38" s="538"/>
      <c r="L38" s="538"/>
      <c r="M38" s="538"/>
      <c r="N38" s="538"/>
      <c r="O38" s="538"/>
      <c r="P38" s="538"/>
      <c r="Q38" s="538"/>
      <c r="R38" s="538"/>
      <c r="S38" s="538"/>
      <c r="T38" s="538"/>
      <c r="U38" s="538"/>
      <c r="V38" s="538"/>
      <c r="W38" s="538"/>
      <c r="X38" s="538"/>
      <c r="Y38" s="538"/>
      <c r="Z38" s="538"/>
      <c r="AA38" s="538"/>
      <c r="AB38" s="538"/>
      <c r="AC38" s="538"/>
      <c r="AD38" s="538"/>
      <c r="AE38" s="538"/>
      <c r="AF38" s="538"/>
      <c r="AG38" s="538"/>
      <c r="AH38" s="538"/>
      <c r="AI38" s="538"/>
      <c r="AJ38" s="538"/>
      <c r="AK38" s="538"/>
      <c r="AL38" s="538"/>
      <c r="AM38" s="538"/>
      <c r="AN38" s="538"/>
      <c r="AO38" s="538"/>
      <c r="AP38" s="538"/>
      <c r="AQ38" s="538"/>
      <c r="AR38" s="538"/>
      <c r="AS38" s="538"/>
      <c r="AT38" s="538"/>
      <c r="AU38" s="538"/>
      <c r="AV38" s="538"/>
      <c r="AW38" s="538"/>
      <c r="AX38" s="538"/>
      <c r="AY38" s="539"/>
    </row>
    <row r="39" spans="1:51" ht="20.25" hidden="1" customHeight="1">
      <c r="A39" s="224"/>
      <c r="B39" s="531"/>
      <c r="C39" s="532"/>
      <c r="D39" s="540" t="s">
        <v>73</v>
      </c>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41"/>
      <c r="AO39" s="541"/>
      <c r="AP39" s="541"/>
      <c r="AQ39" s="541"/>
      <c r="AR39" s="541"/>
      <c r="AS39" s="541"/>
      <c r="AT39" s="541"/>
      <c r="AU39" s="541"/>
      <c r="AV39" s="541"/>
      <c r="AW39" s="541"/>
      <c r="AX39" s="541"/>
      <c r="AY39" s="542"/>
    </row>
    <row r="40" spans="1:51" ht="100.5" hidden="1" customHeight="1" thickBot="1">
      <c r="A40" s="224"/>
      <c r="B40" s="533"/>
      <c r="C40" s="534"/>
      <c r="D40" s="543"/>
      <c r="E40" s="544"/>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5"/>
    </row>
    <row r="41" spans="1:51" ht="21" hidden="1" customHeight="1">
      <c r="A41" s="8"/>
      <c r="B41" s="9"/>
      <c r="C41" s="10"/>
      <c r="D41" s="557" t="s">
        <v>74</v>
      </c>
      <c r="E41" s="558"/>
      <c r="F41" s="558"/>
      <c r="G41" s="558"/>
      <c r="H41" s="558"/>
      <c r="I41" s="558"/>
      <c r="J41" s="558"/>
      <c r="K41" s="558"/>
      <c r="L41" s="558"/>
      <c r="M41" s="558"/>
      <c r="N41" s="558"/>
      <c r="O41" s="558"/>
      <c r="P41" s="558"/>
      <c r="Q41" s="558"/>
      <c r="R41" s="558"/>
      <c r="S41" s="558"/>
      <c r="T41" s="558"/>
      <c r="U41" s="558"/>
      <c r="V41" s="558"/>
      <c r="W41" s="558"/>
      <c r="X41" s="558"/>
      <c r="Y41" s="558"/>
      <c r="Z41" s="558"/>
      <c r="AA41" s="558"/>
      <c r="AB41" s="558"/>
      <c r="AC41" s="558"/>
      <c r="AD41" s="558"/>
      <c r="AE41" s="558"/>
      <c r="AF41" s="558"/>
      <c r="AG41" s="558"/>
      <c r="AH41" s="558"/>
      <c r="AI41" s="558"/>
      <c r="AJ41" s="558"/>
      <c r="AK41" s="558"/>
      <c r="AL41" s="558"/>
      <c r="AM41" s="558"/>
      <c r="AN41" s="558"/>
      <c r="AO41" s="558"/>
      <c r="AP41" s="558"/>
      <c r="AQ41" s="558"/>
      <c r="AR41" s="558"/>
      <c r="AS41" s="558"/>
      <c r="AT41" s="558"/>
      <c r="AU41" s="558"/>
      <c r="AV41" s="558"/>
      <c r="AW41" s="558"/>
      <c r="AX41" s="558"/>
      <c r="AY41" s="559"/>
    </row>
    <row r="42" spans="1:51" ht="135.94999999999999" hidden="1" customHeight="1">
      <c r="A42" s="8"/>
      <c r="B42" s="11"/>
      <c r="C42" s="12"/>
      <c r="D42" s="560"/>
      <c r="E42" s="561"/>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c r="AS42" s="561"/>
      <c r="AT42" s="561"/>
      <c r="AU42" s="561"/>
      <c r="AV42" s="561"/>
      <c r="AW42" s="561"/>
      <c r="AX42" s="561"/>
      <c r="AY42" s="562"/>
    </row>
    <row r="43" spans="1:51" ht="21" customHeight="1">
      <c r="A43" s="8"/>
      <c r="B43" s="563" t="s">
        <v>75</v>
      </c>
      <c r="C43" s="564"/>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5"/>
    </row>
    <row r="44" spans="1:51" ht="21" customHeight="1">
      <c r="A44" s="8"/>
      <c r="B44" s="11"/>
      <c r="C44" s="12"/>
      <c r="D44" s="566" t="s">
        <v>76</v>
      </c>
      <c r="E44" s="567"/>
      <c r="F44" s="567"/>
      <c r="G44" s="567"/>
      <c r="H44" s="568" t="s">
        <v>77</v>
      </c>
      <c r="I44" s="567"/>
      <c r="J44" s="567"/>
      <c r="K44" s="567"/>
      <c r="L44" s="567"/>
      <c r="M44" s="567"/>
      <c r="N44" s="567"/>
      <c r="O44" s="567"/>
      <c r="P44" s="567"/>
      <c r="Q44" s="567"/>
      <c r="R44" s="567"/>
      <c r="S44" s="567"/>
      <c r="T44" s="567"/>
      <c r="U44" s="567"/>
      <c r="V44" s="567"/>
      <c r="W44" s="567"/>
      <c r="X44" s="567"/>
      <c r="Y44" s="567"/>
      <c r="Z44" s="567"/>
      <c r="AA44" s="567"/>
      <c r="AB44" s="567"/>
      <c r="AC44" s="567"/>
      <c r="AD44" s="567"/>
      <c r="AE44" s="567"/>
      <c r="AF44" s="567"/>
      <c r="AG44" s="569"/>
      <c r="AH44" s="568" t="s">
        <v>78</v>
      </c>
      <c r="AI44" s="567"/>
      <c r="AJ44" s="567"/>
      <c r="AK44" s="567"/>
      <c r="AL44" s="567"/>
      <c r="AM44" s="567"/>
      <c r="AN44" s="567"/>
      <c r="AO44" s="567"/>
      <c r="AP44" s="567"/>
      <c r="AQ44" s="567"/>
      <c r="AR44" s="567"/>
      <c r="AS44" s="567"/>
      <c r="AT44" s="567"/>
      <c r="AU44" s="567"/>
      <c r="AV44" s="567"/>
      <c r="AW44" s="567"/>
      <c r="AX44" s="567"/>
      <c r="AY44" s="570"/>
    </row>
    <row r="45" spans="1:51" ht="26.25" customHeight="1">
      <c r="A45" s="8"/>
      <c r="B45" s="571" t="s">
        <v>79</v>
      </c>
      <c r="C45" s="572"/>
      <c r="D45" s="2217" t="s">
        <v>1597</v>
      </c>
      <c r="E45" s="2218"/>
      <c r="F45" s="2218"/>
      <c r="G45" s="2219"/>
      <c r="H45" s="580" t="s">
        <v>81</v>
      </c>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9"/>
      <c r="AH45" s="602" t="s">
        <v>464</v>
      </c>
      <c r="AI45" s="631"/>
      <c r="AJ45" s="631"/>
      <c r="AK45" s="631"/>
      <c r="AL45" s="631"/>
      <c r="AM45" s="631"/>
      <c r="AN45" s="631"/>
      <c r="AO45" s="631"/>
      <c r="AP45" s="631"/>
      <c r="AQ45" s="631"/>
      <c r="AR45" s="631"/>
      <c r="AS45" s="631"/>
      <c r="AT45" s="631"/>
      <c r="AU45" s="631"/>
      <c r="AV45" s="631"/>
      <c r="AW45" s="631"/>
      <c r="AX45" s="631"/>
      <c r="AY45" s="632"/>
    </row>
    <row r="46" spans="1:51" ht="33.4" customHeight="1">
      <c r="A46" s="8"/>
      <c r="B46" s="573"/>
      <c r="C46" s="574"/>
      <c r="D46" s="2220" t="s">
        <v>1597</v>
      </c>
      <c r="E46" s="2221"/>
      <c r="F46" s="2221"/>
      <c r="G46" s="2222"/>
      <c r="H46" s="591" t="s">
        <v>83</v>
      </c>
      <c r="I46" s="592"/>
      <c r="J46" s="592"/>
      <c r="K46" s="592"/>
      <c r="L46" s="592"/>
      <c r="M46" s="592"/>
      <c r="N46" s="592"/>
      <c r="O46" s="592"/>
      <c r="P46" s="592"/>
      <c r="Q46" s="592"/>
      <c r="R46" s="592"/>
      <c r="S46" s="592"/>
      <c r="T46" s="592"/>
      <c r="U46" s="592"/>
      <c r="V46" s="592"/>
      <c r="W46" s="592"/>
      <c r="X46" s="592"/>
      <c r="Y46" s="592"/>
      <c r="Z46" s="592"/>
      <c r="AA46" s="592"/>
      <c r="AB46" s="592"/>
      <c r="AC46" s="592"/>
      <c r="AD46" s="592"/>
      <c r="AE46" s="592"/>
      <c r="AF46" s="592"/>
      <c r="AG46" s="593"/>
      <c r="AH46" s="633"/>
      <c r="AI46" s="634"/>
      <c r="AJ46" s="634"/>
      <c r="AK46" s="634"/>
      <c r="AL46" s="634"/>
      <c r="AM46" s="634"/>
      <c r="AN46" s="634"/>
      <c r="AO46" s="634"/>
      <c r="AP46" s="634"/>
      <c r="AQ46" s="634"/>
      <c r="AR46" s="634"/>
      <c r="AS46" s="634"/>
      <c r="AT46" s="634"/>
      <c r="AU46" s="634"/>
      <c r="AV46" s="634"/>
      <c r="AW46" s="634"/>
      <c r="AX46" s="634"/>
      <c r="AY46" s="635"/>
    </row>
    <row r="47" spans="1:51" ht="26.25" customHeight="1">
      <c r="A47" s="8"/>
      <c r="B47" s="575"/>
      <c r="C47" s="576"/>
      <c r="D47" s="2211" t="s">
        <v>1597</v>
      </c>
      <c r="E47" s="2212"/>
      <c r="F47" s="2212"/>
      <c r="G47" s="2213"/>
      <c r="H47" s="597" t="s">
        <v>1598</v>
      </c>
      <c r="I47" s="598"/>
      <c r="J47" s="598"/>
      <c r="K47" s="598"/>
      <c r="L47" s="598"/>
      <c r="M47" s="598"/>
      <c r="N47" s="598"/>
      <c r="O47" s="598"/>
      <c r="P47" s="598"/>
      <c r="Q47" s="598"/>
      <c r="R47" s="598"/>
      <c r="S47" s="598"/>
      <c r="T47" s="598"/>
      <c r="U47" s="598"/>
      <c r="V47" s="598"/>
      <c r="W47" s="598"/>
      <c r="X47" s="598"/>
      <c r="Y47" s="598"/>
      <c r="Z47" s="598"/>
      <c r="AA47" s="598"/>
      <c r="AB47" s="598"/>
      <c r="AC47" s="598"/>
      <c r="AD47" s="598"/>
      <c r="AE47" s="598"/>
      <c r="AF47" s="598"/>
      <c r="AG47" s="599"/>
      <c r="AH47" s="636"/>
      <c r="AI47" s="637"/>
      <c r="AJ47" s="637"/>
      <c r="AK47" s="637"/>
      <c r="AL47" s="637"/>
      <c r="AM47" s="637"/>
      <c r="AN47" s="637"/>
      <c r="AO47" s="637"/>
      <c r="AP47" s="637"/>
      <c r="AQ47" s="637"/>
      <c r="AR47" s="637"/>
      <c r="AS47" s="637"/>
      <c r="AT47" s="637"/>
      <c r="AU47" s="637"/>
      <c r="AV47" s="637"/>
      <c r="AW47" s="637"/>
      <c r="AX47" s="637"/>
      <c r="AY47" s="638"/>
    </row>
    <row r="48" spans="1:51" ht="26.25" customHeight="1">
      <c r="A48" s="8"/>
      <c r="B48" s="573" t="s">
        <v>85</v>
      </c>
      <c r="C48" s="574"/>
      <c r="D48" s="1092" t="s">
        <v>1597</v>
      </c>
      <c r="E48" s="1093"/>
      <c r="F48" s="1093"/>
      <c r="G48" s="1094"/>
      <c r="H48" s="580" t="s">
        <v>86</v>
      </c>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9"/>
      <c r="AH48" s="602" t="s">
        <v>465</v>
      </c>
      <c r="AI48" s="631"/>
      <c r="AJ48" s="631"/>
      <c r="AK48" s="631"/>
      <c r="AL48" s="631"/>
      <c r="AM48" s="631"/>
      <c r="AN48" s="631"/>
      <c r="AO48" s="631"/>
      <c r="AP48" s="631"/>
      <c r="AQ48" s="631"/>
      <c r="AR48" s="631"/>
      <c r="AS48" s="631"/>
      <c r="AT48" s="631"/>
      <c r="AU48" s="631"/>
      <c r="AV48" s="631"/>
      <c r="AW48" s="631"/>
      <c r="AX48" s="631"/>
      <c r="AY48" s="632"/>
    </row>
    <row r="49" spans="1:51" ht="26.25" customHeight="1">
      <c r="A49" s="8"/>
      <c r="B49" s="573"/>
      <c r="C49" s="574"/>
      <c r="D49" s="2214" t="s">
        <v>1597</v>
      </c>
      <c r="E49" s="2215"/>
      <c r="F49" s="2215"/>
      <c r="G49" s="2216"/>
      <c r="H49" s="611" t="s">
        <v>1599</v>
      </c>
      <c r="I49" s="612"/>
      <c r="J49" s="612"/>
      <c r="K49" s="612"/>
      <c r="L49" s="612"/>
      <c r="M49" s="612"/>
      <c r="N49" s="612"/>
      <c r="O49" s="612"/>
      <c r="P49" s="612"/>
      <c r="Q49" s="612"/>
      <c r="R49" s="612"/>
      <c r="S49" s="612"/>
      <c r="T49" s="612"/>
      <c r="U49" s="612"/>
      <c r="V49" s="612"/>
      <c r="W49" s="612"/>
      <c r="X49" s="612"/>
      <c r="Y49" s="612"/>
      <c r="Z49" s="612"/>
      <c r="AA49" s="612"/>
      <c r="AB49" s="612"/>
      <c r="AC49" s="612"/>
      <c r="AD49" s="612"/>
      <c r="AE49" s="612"/>
      <c r="AF49" s="612"/>
      <c r="AG49" s="613"/>
      <c r="AH49" s="633"/>
      <c r="AI49" s="634"/>
      <c r="AJ49" s="634"/>
      <c r="AK49" s="634"/>
      <c r="AL49" s="634"/>
      <c r="AM49" s="634"/>
      <c r="AN49" s="634"/>
      <c r="AO49" s="634"/>
      <c r="AP49" s="634"/>
      <c r="AQ49" s="634"/>
      <c r="AR49" s="634"/>
      <c r="AS49" s="634"/>
      <c r="AT49" s="634"/>
      <c r="AU49" s="634"/>
      <c r="AV49" s="634"/>
      <c r="AW49" s="634"/>
      <c r="AX49" s="634"/>
      <c r="AY49" s="635"/>
    </row>
    <row r="50" spans="1:51" ht="26.25" customHeight="1">
      <c r="A50" s="8"/>
      <c r="B50" s="573"/>
      <c r="C50" s="574"/>
      <c r="D50" s="2214" t="s">
        <v>1597</v>
      </c>
      <c r="E50" s="2215"/>
      <c r="F50" s="2215"/>
      <c r="G50" s="2216"/>
      <c r="H50" s="611" t="s">
        <v>89</v>
      </c>
      <c r="I50" s="612"/>
      <c r="J50" s="612"/>
      <c r="K50" s="612"/>
      <c r="L50" s="612"/>
      <c r="M50" s="612"/>
      <c r="N50" s="612"/>
      <c r="O50" s="612"/>
      <c r="P50" s="612"/>
      <c r="Q50" s="612"/>
      <c r="R50" s="612"/>
      <c r="S50" s="612"/>
      <c r="T50" s="612"/>
      <c r="U50" s="612"/>
      <c r="V50" s="612"/>
      <c r="W50" s="612"/>
      <c r="X50" s="612"/>
      <c r="Y50" s="612"/>
      <c r="Z50" s="612"/>
      <c r="AA50" s="612"/>
      <c r="AB50" s="612"/>
      <c r="AC50" s="612"/>
      <c r="AD50" s="612"/>
      <c r="AE50" s="612"/>
      <c r="AF50" s="612"/>
      <c r="AG50" s="613"/>
      <c r="AH50" s="633"/>
      <c r="AI50" s="634"/>
      <c r="AJ50" s="634"/>
      <c r="AK50" s="634"/>
      <c r="AL50" s="634"/>
      <c r="AM50" s="634"/>
      <c r="AN50" s="634"/>
      <c r="AO50" s="634"/>
      <c r="AP50" s="634"/>
      <c r="AQ50" s="634"/>
      <c r="AR50" s="634"/>
      <c r="AS50" s="634"/>
      <c r="AT50" s="634"/>
      <c r="AU50" s="634"/>
      <c r="AV50" s="634"/>
      <c r="AW50" s="634"/>
      <c r="AX50" s="634"/>
      <c r="AY50" s="635"/>
    </row>
    <row r="51" spans="1:51" ht="26.25" customHeight="1">
      <c r="A51" s="8"/>
      <c r="B51" s="573"/>
      <c r="C51" s="574"/>
      <c r="D51" s="2214" t="s">
        <v>1593</v>
      </c>
      <c r="E51" s="2215"/>
      <c r="F51" s="2215"/>
      <c r="G51" s="2216"/>
      <c r="H51" s="611" t="s">
        <v>90</v>
      </c>
      <c r="I51" s="612"/>
      <c r="J51" s="612"/>
      <c r="K51" s="612"/>
      <c r="L51" s="612"/>
      <c r="M51" s="612"/>
      <c r="N51" s="612"/>
      <c r="O51" s="612"/>
      <c r="P51" s="612"/>
      <c r="Q51" s="612"/>
      <c r="R51" s="612"/>
      <c r="S51" s="612"/>
      <c r="T51" s="612"/>
      <c r="U51" s="612"/>
      <c r="V51" s="612"/>
      <c r="W51" s="612"/>
      <c r="X51" s="612"/>
      <c r="Y51" s="612"/>
      <c r="Z51" s="612"/>
      <c r="AA51" s="612"/>
      <c r="AB51" s="612"/>
      <c r="AC51" s="612"/>
      <c r="AD51" s="612"/>
      <c r="AE51" s="612"/>
      <c r="AF51" s="612"/>
      <c r="AG51" s="613"/>
      <c r="AH51" s="633"/>
      <c r="AI51" s="634"/>
      <c r="AJ51" s="634"/>
      <c r="AK51" s="634"/>
      <c r="AL51" s="634"/>
      <c r="AM51" s="634"/>
      <c r="AN51" s="634"/>
      <c r="AO51" s="634"/>
      <c r="AP51" s="634"/>
      <c r="AQ51" s="634"/>
      <c r="AR51" s="634"/>
      <c r="AS51" s="634"/>
      <c r="AT51" s="634"/>
      <c r="AU51" s="634"/>
      <c r="AV51" s="634"/>
      <c r="AW51" s="634"/>
      <c r="AX51" s="634"/>
      <c r="AY51" s="635"/>
    </row>
    <row r="52" spans="1:51" ht="26.25" customHeight="1">
      <c r="A52" s="8"/>
      <c r="B52" s="575"/>
      <c r="C52" s="576"/>
      <c r="D52" s="2211" t="s">
        <v>1597</v>
      </c>
      <c r="E52" s="2212"/>
      <c r="F52" s="2212"/>
      <c r="G52" s="2213"/>
      <c r="H52" s="597" t="s">
        <v>91</v>
      </c>
      <c r="I52" s="598"/>
      <c r="J52" s="598"/>
      <c r="K52" s="598"/>
      <c r="L52" s="598"/>
      <c r="M52" s="598"/>
      <c r="N52" s="598"/>
      <c r="O52" s="598"/>
      <c r="P52" s="598"/>
      <c r="Q52" s="598"/>
      <c r="R52" s="598"/>
      <c r="S52" s="598"/>
      <c r="T52" s="598"/>
      <c r="U52" s="598"/>
      <c r="V52" s="598"/>
      <c r="W52" s="598"/>
      <c r="X52" s="598"/>
      <c r="Y52" s="598"/>
      <c r="Z52" s="598"/>
      <c r="AA52" s="598"/>
      <c r="AB52" s="598"/>
      <c r="AC52" s="598"/>
      <c r="AD52" s="598"/>
      <c r="AE52" s="598"/>
      <c r="AF52" s="598"/>
      <c r="AG52" s="599"/>
      <c r="AH52" s="636"/>
      <c r="AI52" s="637"/>
      <c r="AJ52" s="637"/>
      <c r="AK52" s="637"/>
      <c r="AL52" s="637"/>
      <c r="AM52" s="637"/>
      <c r="AN52" s="637"/>
      <c r="AO52" s="637"/>
      <c r="AP52" s="637"/>
      <c r="AQ52" s="637"/>
      <c r="AR52" s="637"/>
      <c r="AS52" s="637"/>
      <c r="AT52" s="637"/>
      <c r="AU52" s="637"/>
      <c r="AV52" s="637"/>
      <c r="AW52" s="637"/>
      <c r="AX52" s="637"/>
      <c r="AY52" s="638"/>
    </row>
    <row r="53" spans="1:51" ht="26.25" customHeight="1">
      <c r="A53" s="8"/>
      <c r="B53" s="571" t="s">
        <v>92</v>
      </c>
      <c r="C53" s="572"/>
      <c r="D53" s="355" t="s">
        <v>1597</v>
      </c>
      <c r="E53" s="600"/>
      <c r="F53" s="600"/>
      <c r="G53" s="601"/>
      <c r="H53" s="580" t="s">
        <v>93</v>
      </c>
      <c r="I53" s="578"/>
      <c r="J53" s="578"/>
      <c r="K53" s="578"/>
      <c r="L53" s="578"/>
      <c r="M53" s="578"/>
      <c r="N53" s="578"/>
      <c r="O53" s="578"/>
      <c r="P53" s="578"/>
      <c r="Q53" s="578"/>
      <c r="R53" s="578"/>
      <c r="S53" s="578"/>
      <c r="T53" s="578"/>
      <c r="U53" s="578"/>
      <c r="V53" s="578"/>
      <c r="W53" s="578"/>
      <c r="X53" s="578"/>
      <c r="Y53" s="578"/>
      <c r="Z53" s="578"/>
      <c r="AA53" s="578"/>
      <c r="AB53" s="578"/>
      <c r="AC53" s="578"/>
      <c r="AD53" s="578"/>
      <c r="AE53" s="578"/>
      <c r="AF53" s="578"/>
      <c r="AG53" s="579"/>
      <c r="AH53" s="602" t="s">
        <v>466</v>
      </c>
      <c r="AI53" s="631"/>
      <c r="AJ53" s="631"/>
      <c r="AK53" s="631"/>
      <c r="AL53" s="631"/>
      <c r="AM53" s="631"/>
      <c r="AN53" s="631"/>
      <c r="AO53" s="631"/>
      <c r="AP53" s="631"/>
      <c r="AQ53" s="631"/>
      <c r="AR53" s="631"/>
      <c r="AS53" s="631"/>
      <c r="AT53" s="631"/>
      <c r="AU53" s="631"/>
      <c r="AV53" s="631"/>
      <c r="AW53" s="631"/>
      <c r="AX53" s="631"/>
      <c r="AY53" s="632"/>
    </row>
    <row r="54" spans="1:51" ht="26.25" customHeight="1">
      <c r="A54" s="8"/>
      <c r="B54" s="573"/>
      <c r="C54" s="574"/>
      <c r="D54" s="349" t="s">
        <v>1597</v>
      </c>
      <c r="E54" s="342"/>
      <c r="F54" s="342"/>
      <c r="G54" s="343"/>
      <c r="H54" s="611" t="s">
        <v>95</v>
      </c>
      <c r="I54" s="612"/>
      <c r="J54" s="612"/>
      <c r="K54" s="612"/>
      <c r="L54" s="612"/>
      <c r="M54" s="612"/>
      <c r="N54" s="612"/>
      <c r="O54" s="612"/>
      <c r="P54" s="612"/>
      <c r="Q54" s="612"/>
      <c r="R54" s="612"/>
      <c r="S54" s="612"/>
      <c r="T54" s="612"/>
      <c r="U54" s="612"/>
      <c r="V54" s="612"/>
      <c r="W54" s="612"/>
      <c r="X54" s="612"/>
      <c r="Y54" s="612"/>
      <c r="Z54" s="612"/>
      <c r="AA54" s="612"/>
      <c r="AB54" s="612"/>
      <c r="AC54" s="612"/>
      <c r="AD54" s="612"/>
      <c r="AE54" s="612"/>
      <c r="AF54" s="612"/>
      <c r="AG54" s="613"/>
      <c r="AH54" s="633"/>
      <c r="AI54" s="634"/>
      <c r="AJ54" s="634"/>
      <c r="AK54" s="634"/>
      <c r="AL54" s="634"/>
      <c r="AM54" s="634"/>
      <c r="AN54" s="634"/>
      <c r="AO54" s="634"/>
      <c r="AP54" s="634"/>
      <c r="AQ54" s="634"/>
      <c r="AR54" s="634"/>
      <c r="AS54" s="634"/>
      <c r="AT54" s="634"/>
      <c r="AU54" s="634"/>
      <c r="AV54" s="634"/>
      <c r="AW54" s="634"/>
      <c r="AX54" s="634"/>
      <c r="AY54" s="635"/>
    </row>
    <row r="55" spans="1:51" ht="26.25" customHeight="1">
      <c r="A55" s="8"/>
      <c r="B55" s="573"/>
      <c r="C55" s="574"/>
      <c r="D55" s="349" t="s">
        <v>1597</v>
      </c>
      <c r="E55" s="342"/>
      <c r="F55" s="342"/>
      <c r="G55" s="343"/>
      <c r="H55" s="611" t="s">
        <v>1600</v>
      </c>
      <c r="I55" s="612"/>
      <c r="J55" s="612"/>
      <c r="K55" s="612"/>
      <c r="L55" s="612"/>
      <c r="M55" s="612"/>
      <c r="N55" s="612"/>
      <c r="O55" s="612"/>
      <c r="P55" s="612"/>
      <c r="Q55" s="612"/>
      <c r="R55" s="612"/>
      <c r="S55" s="612"/>
      <c r="T55" s="612"/>
      <c r="U55" s="612"/>
      <c r="V55" s="612"/>
      <c r="W55" s="612"/>
      <c r="X55" s="612"/>
      <c r="Y55" s="612"/>
      <c r="Z55" s="612"/>
      <c r="AA55" s="612"/>
      <c r="AB55" s="612"/>
      <c r="AC55" s="612"/>
      <c r="AD55" s="612"/>
      <c r="AE55" s="612"/>
      <c r="AF55" s="612"/>
      <c r="AG55" s="613"/>
      <c r="AH55" s="633"/>
      <c r="AI55" s="634"/>
      <c r="AJ55" s="634"/>
      <c r="AK55" s="634"/>
      <c r="AL55" s="634"/>
      <c r="AM55" s="634"/>
      <c r="AN55" s="634"/>
      <c r="AO55" s="634"/>
      <c r="AP55" s="634"/>
      <c r="AQ55" s="634"/>
      <c r="AR55" s="634"/>
      <c r="AS55" s="634"/>
      <c r="AT55" s="634"/>
      <c r="AU55" s="634"/>
      <c r="AV55" s="634"/>
      <c r="AW55" s="634"/>
      <c r="AX55" s="634"/>
      <c r="AY55" s="635"/>
    </row>
    <row r="56" spans="1:51" ht="26.25" customHeight="1">
      <c r="A56" s="8"/>
      <c r="B56" s="573"/>
      <c r="C56" s="574"/>
      <c r="D56" s="333" t="s">
        <v>1597</v>
      </c>
      <c r="E56" s="614"/>
      <c r="F56" s="614"/>
      <c r="G56" s="615"/>
      <c r="H56" s="616" t="s">
        <v>97</v>
      </c>
      <c r="I56" s="617"/>
      <c r="J56" s="617"/>
      <c r="K56" s="617"/>
      <c r="L56" s="617"/>
      <c r="M56" s="617"/>
      <c r="N56" s="617"/>
      <c r="O56" s="617"/>
      <c r="P56" s="617"/>
      <c r="Q56" s="617"/>
      <c r="R56" s="617"/>
      <c r="S56" s="617"/>
      <c r="T56" s="617"/>
      <c r="U56" s="617"/>
      <c r="V56" s="617"/>
      <c r="W56" s="617"/>
      <c r="X56" s="617"/>
      <c r="Y56" s="617"/>
      <c r="Z56" s="617"/>
      <c r="AA56" s="617"/>
      <c r="AB56" s="617"/>
      <c r="AC56" s="617"/>
      <c r="AD56" s="617"/>
      <c r="AE56" s="617"/>
      <c r="AF56" s="617"/>
      <c r="AG56" s="618"/>
      <c r="AH56" s="633"/>
      <c r="AI56" s="634"/>
      <c r="AJ56" s="634"/>
      <c r="AK56" s="634"/>
      <c r="AL56" s="634"/>
      <c r="AM56" s="634"/>
      <c r="AN56" s="634"/>
      <c r="AO56" s="634"/>
      <c r="AP56" s="634"/>
      <c r="AQ56" s="634"/>
      <c r="AR56" s="634"/>
      <c r="AS56" s="634"/>
      <c r="AT56" s="634"/>
      <c r="AU56" s="634"/>
      <c r="AV56" s="634"/>
      <c r="AW56" s="634"/>
      <c r="AX56" s="634"/>
      <c r="AY56" s="635"/>
    </row>
    <row r="57" spans="1:51" ht="26.25" customHeight="1">
      <c r="A57" s="8"/>
      <c r="B57" s="573"/>
      <c r="C57" s="574"/>
      <c r="D57" s="1461" t="s">
        <v>1597</v>
      </c>
      <c r="E57" s="625"/>
      <c r="F57" s="625"/>
      <c r="G57" s="626"/>
      <c r="H57" s="627" t="s">
        <v>98</v>
      </c>
      <c r="I57" s="628"/>
      <c r="J57" s="628"/>
      <c r="K57" s="628"/>
      <c r="L57" s="628"/>
      <c r="M57" s="628"/>
      <c r="N57" s="628"/>
      <c r="O57" s="628"/>
      <c r="P57" s="628"/>
      <c r="Q57" s="628"/>
      <c r="R57" s="628"/>
      <c r="S57" s="628"/>
      <c r="T57" s="628"/>
      <c r="U57" s="628"/>
      <c r="V57" s="2209" t="s">
        <v>467</v>
      </c>
      <c r="W57" s="2209"/>
      <c r="X57" s="2209"/>
      <c r="Y57" s="2209"/>
      <c r="Z57" s="2209"/>
      <c r="AA57" s="2209"/>
      <c r="AB57" s="2209"/>
      <c r="AC57" s="2209"/>
      <c r="AD57" s="2209"/>
      <c r="AE57" s="2209"/>
      <c r="AF57" s="2209"/>
      <c r="AG57" s="2210"/>
      <c r="AH57" s="633"/>
      <c r="AI57" s="634"/>
      <c r="AJ57" s="634"/>
      <c r="AK57" s="634"/>
      <c r="AL57" s="634"/>
      <c r="AM57" s="634"/>
      <c r="AN57" s="634"/>
      <c r="AO57" s="634"/>
      <c r="AP57" s="634"/>
      <c r="AQ57" s="634"/>
      <c r="AR57" s="634"/>
      <c r="AS57" s="634"/>
      <c r="AT57" s="634"/>
      <c r="AU57" s="634"/>
      <c r="AV57" s="634"/>
      <c r="AW57" s="634"/>
      <c r="AX57" s="634"/>
      <c r="AY57" s="635"/>
    </row>
    <row r="58" spans="1:51" ht="26.25" customHeight="1">
      <c r="A58" s="8"/>
      <c r="B58" s="575"/>
      <c r="C58" s="576"/>
      <c r="D58" s="594" t="s">
        <v>1597</v>
      </c>
      <c r="E58" s="595"/>
      <c r="F58" s="595"/>
      <c r="G58" s="596"/>
      <c r="H58" s="597" t="s">
        <v>99</v>
      </c>
      <c r="I58" s="598"/>
      <c r="J58" s="598"/>
      <c r="K58" s="598"/>
      <c r="L58" s="598"/>
      <c r="M58" s="598"/>
      <c r="N58" s="598"/>
      <c r="O58" s="598"/>
      <c r="P58" s="598"/>
      <c r="Q58" s="598"/>
      <c r="R58" s="598"/>
      <c r="S58" s="598"/>
      <c r="T58" s="598"/>
      <c r="U58" s="598"/>
      <c r="V58" s="598"/>
      <c r="W58" s="598"/>
      <c r="X58" s="598"/>
      <c r="Y58" s="598"/>
      <c r="Z58" s="598"/>
      <c r="AA58" s="598"/>
      <c r="AB58" s="598"/>
      <c r="AC58" s="598"/>
      <c r="AD58" s="598"/>
      <c r="AE58" s="598"/>
      <c r="AF58" s="598"/>
      <c r="AG58" s="599"/>
      <c r="AH58" s="636"/>
      <c r="AI58" s="637"/>
      <c r="AJ58" s="637"/>
      <c r="AK58" s="637"/>
      <c r="AL58" s="637"/>
      <c r="AM58" s="637"/>
      <c r="AN58" s="637"/>
      <c r="AO58" s="637"/>
      <c r="AP58" s="637"/>
      <c r="AQ58" s="637"/>
      <c r="AR58" s="637"/>
      <c r="AS58" s="637"/>
      <c r="AT58" s="637"/>
      <c r="AU58" s="637"/>
      <c r="AV58" s="637"/>
      <c r="AW58" s="637"/>
      <c r="AX58" s="637"/>
      <c r="AY58" s="638"/>
    </row>
    <row r="59" spans="1:51" ht="180" customHeight="1" thickBot="1">
      <c r="A59" s="8"/>
      <c r="B59" s="619" t="s">
        <v>100</v>
      </c>
      <c r="C59" s="620"/>
      <c r="D59" s="2206" t="s">
        <v>468</v>
      </c>
      <c r="E59" s="2207"/>
      <c r="F59" s="2207"/>
      <c r="G59" s="2207"/>
      <c r="H59" s="2207"/>
      <c r="I59" s="2207"/>
      <c r="J59" s="2207"/>
      <c r="K59" s="2207"/>
      <c r="L59" s="2207"/>
      <c r="M59" s="2207"/>
      <c r="N59" s="2207"/>
      <c r="O59" s="2207"/>
      <c r="P59" s="2207"/>
      <c r="Q59" s="2207"/>
      <c r="R59" s="2207"/>
      <c r="S59" s="2207"/>
      <c r="T59" s="2207"/>
      <c r="U59" s="2207"/>
      <c r="V59" s="2207"/>
      <c r="W59" s="2207"/>
      <c r="X59" s="2207"/>
      <c r="Y59" s="2207"/>
      <c r="Z59" s="2207"/>
      <c r="AA59" s="2207"/>
      <c r="AB59" s="2207"/>
      <c r="AC59" s="2207"/>
      <c r="AD59" s="2207"/>
      <c r="AE59" s="2207"/>
      <c r="AF59" s="2207"/>
      <c r="AG59" s="2207"/>
      <c r="AH59" s="2207"/>
      <c r="AI59" s="2207"/>
      <c r="AJ59" s="2207"/>
      <c r="AK59" s="2207"/>
      <c r="AL59" s="2207"/>
      <c r="AM59" s="2207"/>
      <c r="AN59" s="2207"/>
      <c r="AO59" s="2207"/>
      <c r="AP59" s="2207"/>
      <c r="AQ59" s="2207"/>
      <c r="AR59" s="2207"/>
      <c r="AS59" s="2207"/>
      <c r="AT59" s="2207"/>
      <c r="AU59" s="2207"/>
      <c r="AV59" s="2207"/>
      <c r="AW59" s="2207"/>
      <c r="AX59" s="2207"/>
      <c r="AY59" s="2208"/>
    </row>
    <row r="60" spans="1:51" ht="21" hidden="1" customHeight="1">
      <c r="A60" s="8"/>
      <c r="B60" s="11"/>
      <c r="C60" s="12"/>
      <c r="D60" s="535" t="s">
        <v>102</v>
      </c>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36"/>
    </row>
    <row r="61" spans="1:51" ht="97.5" hidden="1" customHeight="1">
      <c r="A61" s="8"/>
      <c r="B61" s="11"/>
      <c r="C61" s="12"/>
      <c r="D61" s="655" t="s">
        <v>103</v>
      </c>
      <c r="E61" s="656"/>
      <c r="F61" s="656"/>
      <c r="G61" s="656"/>
      <c r="H61" s="656"/>
      <c r="I61" s="656"/>
      <c r="J61" s="656"/>
      <c r="K61" s="656"/>
      <c r="L61" s="656"/>
      <c r="M61" s="656"/>
      <c r="N61" s="656"/>
      <c r="O61" s="656"/>
      <c r="P61" s="656"/>
      <c r="Q61" s="656"/>
      <c r="R61" s="656"/>
      <c r="S61" s="656"/>
      <c r="T61" s="656"/>
      <c r="U61" s="656"/>
      <c r="V61" s="656"/>
      <c r="W61" s="656"/>
      <c r="X61" s="656"/>
      <c r="Y61" s="656"/>
      <c r="Z61" s="656"/>
      <c r="AA61" s="656"/>
      <c r="AB61" s="656"/>
      <c r="AC61" s="656"/>
      <c r="AD61" s="656"/>
      <c r="AE61" s="656"/>
      <c r="AF61" s="656"/>
      <c r="AG61" s="656"/>
      <c r="AH61" s="656"/>
      <c r="AI61" s="656"/>
      <c r="AJ61" s="656"/>
      <c r="AK61" s="656"/>
      <c r="AL61" s="656"/>
      <c r="AM61" s="656"/>
      <c r="AN61" s="656"/>
      <c r="AO61" s="656"/>
      <c r="AP61" s="656"/>
      <c r="AQ61" s="656"/>
      <c r="AR61" s="656"/>
      <c r="AS61" s="656"/>
      <c r="AT61" s="656"/>
      <c r="AU61" s="656"/>
      <c r="AV61" s="656"/>
      <c r="AW61" s="656"/>
      <c r="AX61" s="656"/>
      <c r="AY61" s="657"/>
    </row>
    <row r="62" spans="1:51" ht="119.85" hidden="1" customHeight="1">
      <c r="A62" s="8"/>
      <c r="B62" s="11"/>
      <c r="C62" s="12"/>
      <c r="D62" s="658" t="s">
        <v>104</v>
      </c>
      <c r="E62" s="659"/>
      <c r="F62" s="659"/>
      <c r="G62" s="659"/>
      <c r="H62" s="659"/>
      <c r="I62" s="659"/>
      <c r="J62" s="659"/>
      <c r="K62" s="659"/>
      <c r="L62" s="659"/>
      <c r="M62" s="659"/>
      <c r="N62" s="659"/>
      <c r="O62" s="659"/>
      <c r="P62" s="659"/>
      <c r="Q62" s="659"/>
      <c r="R62" s="659"/>
      <c r="S62" s="659"/>
      <c r="T62" s="659"/>
      <c r="U62" s="659"/>
      <c r="V62" s="659"/>
      <c r="W62" s="659"/>
      <c r="X62" s="659"/>
      <c r="Y62" s="659"/>
      <c r="Z62" s="659"/>
      <c r="AA62" s="659"/>
      <c r="AB62" s="659"/>
      <c r="AC62" s="659"/>
      <c r="AD62" s="659"/>
      <c r="AE62" s="659"/>
      <c r="AF62" s="659"/>
      <c r="AG62" s="659"/>
      <c r="AH62" s="659"/>
      <c r="AI62" s="659"/>
      <c r="AJ62" s="659"/>
      <c r="AK62" s="659"/>
      <c r="AL62" s="659"/>
      <c r="AM62" s="659"/>
      <c r="AN62" s="659"/>
      <c r="AO62" s="659"/>
      <c r="AP62" s="659"/>
      <c r="AQ62" s="659"/>
      <c r="AR62" s="659"/>
      <c r="AS62" s="659"/>
      <c r="AT62" s="659"/>
      <c r="AU62" s="659"/>
      <c r="AV62" s="659"/>
      <c r="AW62" s="659"/>
      <c r="AX62" s="659"/>
      <c r="AY62" s="660"/>
    </row>
    <row r="63" spans="1:51" ht="21" customHeight="1">
      <c r="A63" s="8"/>
      <c r="B63" s="515" t="s">
        <v>105</v>
      </c>
      <c r="C63" s="516"/>
      <c r="D63" s="516"/>
      <c r="E63" s="516"/>
      <c r="F63" s="516"/>
      <c r="G63" s="516"/>
      <c r="H63" s="516"/>
      <c r="I63" s="516"/>
      <c r="J63" s="516"/>
      <c r="K63" s="516"/>
      <c r="L63" s="516"/>
      <c r="M63" s="516"/>
      <c r="N63" s="516"/>
      <c r="O63" s="516"/>
      <c r="P63" s="516"/>
      <c r="Q63" s="516"/>
      <c r="R63" s="516"/>
      <c r="S63" s="516"/>
      <c r="T63" s="516"/>
      <c r="U63" s="516"/>
      <c r="V63" s="516"/>
      <c r="W63" s="516"/>
      <c r="X63" s="516"/>
      <c r="Y63" s="516"/>
      <c r="Z63" s="516"/>
      <c r="AA63" s="516"/>
      <c r="AB63" s="516"/>
      <c r="AC63" s="516"/>
      <c r="AD63" s="516"/>
      <c r="AE63" s="516"/>
      <c r="AF63" s="516"/>
      <c r="AG63" s="516"/>
      <c r="AH63" s="516"/>
      <c r="AI63" s="516"/>
      <c r="AJ63" s="516"/>
      <c r="AK63" s="516"/>
      <c r="AL63" s="516"/>
      <c r="AM63" s="516"/>
      <c r="AN63" s="516"/>
      <c r="AO63" s="516"/>
      <c r="AP63" s="516"/>
      <c r="AQ63" s="516"/>
      <c r="AR63" s="516"/>
      <c r="AS63" s="516"/>
      <c r="AT63" s="516"/>
      <c r="AU63" s="516"/>
      <c r="AV63" s="516"/>
      <c r="AW63" s="516"/>
      <c r="AX63" s="516"/>
      <c r="AY63" s="536"/>
    </row>
    <row r="64" spans="1:51" ht="122.45" customHeight="1">
      <c r="A64" s="13"/>
      <c r="B64" s="661" t="s">
        <v>1601</v>
      </c>
      <c r="C64" s="662"/>
      <c r="D64" s="662"/>
      <c r="E64" s="662"/>
      <c r="F64" s="663"/>
      <c r="G64" s="1468" t="s">
        <v>1602</v>
      </c>
      <c r="H64" s="1177"/>
      <c r="I64" s="1177"/>
      <c r="J64" s="1177"/>
      <c r="K64" s="1177"/>
      <c r="L64" s="1177"/>
      <c r="M64" s="1177"/>
      <c r="N64" s="1177"/>
      <c r="O64" s="1177"/>
      <c r="P64" s="1177"/>
      <c r="Q64" s="1177"/>
      <c r="R64" s="1177"/>
      <c r="S64" s="1177"/>
      <c r="T64" s="1177"/>
      <c r="U64" s="1177"/>
      <c r="V64" s="1177"/>
      <c r="W64" s="1177"/>
      <c r="X64" s="1177"/>
      <c r="Y64" s="1177"/>
      <c r="Z64" s="1177"/>
      <c r="AA64" s="1177"/>
      <c r="AB64" s="1177"/>
      <c r="AC64" s="1177"/>
      <c r="AD64" s="1177"/>
      <c r="AE64" s="1177"/>
      <c r="AF64" s="1177"/>
      <c r="AG64" s="1177"/>
      <c r="AH64" s="1177"/>
      <c r="AI64" s="1177"/>
      <c r="AJ64" s="1177"/>
      <c r="AK64" s="1177"/>
      <c r="AL64" s="1177"/>
      <c r="AM64" s="1177"/>
      <c r="AN64" s="1177"/>
      <c r="AO64" s="1177"/>
      <c r="AP64" s="1177"/>
      <c r="AQ64" s="1177"/>
      <c r="AR64" s="1177"/>
      <c r="AS64" s="1177"/>
      <c r="AT64" s="1177"/>
      <c r="AU64" s="1177"/>
      <c r="AV64" s="1177"/>
      <c r="AW64" s="1177"/>
      <c r="AX64" s="1177"/>
      <c r="AY64" s="1239"/>
    </row>
    <row r="65" spans="1:51" ht="18.399999999999999" customHeight="1">
      <c r="A65" s="13"/>
      <c r="B65" s="649" t="s">
        <v>106</v>
      </c>
      <c r="C65" s="650"/>
      <c r="D65" s="650"/>
      <c r="E65" s="650"/>
      <c r="F65" s="650"/>
      <c r="G65" s="650"/>
      <c r="H65" s="650"/>
      <c r="I65" s="650"/>
      <c r="J65" s="650"/>
      <c r="K65" s="650"/>
      <c r="L65" s="650"/>
      <c r="M65" s="650"/>
      <c r="N65" s="650"/>
      <c r="O65" s="650"/>
      <c r="P65" s="650"/>
      <c r="Q65" s="650"/>
      <c r="R65" s="650"/>
      <c r="S65" s="650"/>
      <c r="T65" s="650"/>
      <c r="U65" s="650"/>
      <c r="V65" s="650"/>
      <c r="W65" s="650"/>
      <c r="X65" s="650"/>
      <c r="Y65" s="650"/>
      <c r="Z65" s="650"/>
      <c r="AA65" s="650"/>
      <c r="AB65" s="650"/>
      <c r="AC65" s="650"/>
      <c r="AD65" s="650"/>
      <c r="AE65" s="650"/>
      <c r="AF65" s="650"/>
      <c r="AG65" s="650"/>
      <c r="AH65" s="650"/>
      <c r="AI65" s="650"/>
      <c r="AJ65" s="650"/>
      <c r="AK65" s="650"/>
      <c r="AL65" s="650"/>
      <c r="AM65" s="650"/>
      <c r="AN65" s="650"/>
      <c r="AO65" s="650"/>
      <c r="AP65" s="650"/>
      <c r="AQ65" s="650"/>
      <c r="AR65" s="650"/>
      <c r="AS65" s="650"/>
      <c r="AT65" s="650"/>
      <c r="AU65" s="650"/>
      <c r="AV65" s="650"/>
      <c r="AW65" s="650"/>
      <c r="AX65" s="650"/>
      <c r="AY65" s="651"/>
    </row>
    <row r="66" spans="1:51" ht="119.1" customHeight="1" thickBot="1">
      <c r="A66" s="13"/>
      <c r="B66" s="675" t="s">
        <v>1601</v>
      </c>
      <c r="C66" s="676"/>
      <c r="D66" s="676"/>
      <c r="E66" s="676"/>
      <c r="F66" s="677"/>
      <c r="G66" s="1462" t="s">
        <v>1602</v>
      </c>
      <c r="H66" s="741"/>
      <c r="I66" s="741"/>
      <c r="J66" s="741"/>
      <c r="K66" s="741"/>
      <c r="L66" s="741"/>
      <c r="M66" s="741"/>
      <c r="N66" s="741"/>
      <c r="O66" s="741"/>
      <c r="P66" s="741"/>
      <c r="Q66" s="741"/>
      <c r="R66" s="741"/>
      <c r="S66" s="741"/>
      <c r="T66" s="741"/>
      <c r="U66" s="741"/>
      <c r="V66" s="741"/>
      <c r="W66" s="741"/>
      <c r="X66" s="741"/>
      <c r="Y66" s="741"/>
      <c r="Z66" s="741"/>
      <c r="AA66" s="741"/>
      <c r="AB66" s="741"/>
      <c r="AC66" s="741"/>
      <c r="AD66" s="741"/>
      <c r="AE66" s="741"/>
      <c r="AF66" s="741"/>
      <c r="AG66" s="741"/>
      <c r="AH66" s="741"/>
      <c r="AI66" s="741"/>
      <c r="AJ66" s="741"/>
      <c r="AK66" s="741"/>
      <c r="AL66" s="741"/>
      <c r="AM66" s="741"/>
      <c r="AN66" s="741"/>
      <c r="AO66" s="741"/>
      <c r="AP66" s="741"/>
      <c r="AQ66" s="741"/>
      <c r="AR66" s="741"/>
      <c r="AS66" s="741"/>
      <c r="AT66" s="741"/>
      <c r="AU66" s="741"/>
      <c r="AV66" s="741"/>
      <c r="AW66" s="741"/>
      <c r="AX66" s="741"/>
      <c r="AY66" s="1463"/>
    </row>
    <row r="67" spans="1:51" ht="19.7" customHeight="1">
      <c r="A67" s="13"/>
      <c r="B67" s="652" t="s">
        <v>107</v>
      </c>
      <c r="C67" s="653"/>
      <c r="D67" s="653"/>
      <c r="E67" s="653"/>
      <c r="F67" s="653"/>
      <c r="G67" s="653"/>
      <c r="H67" s="653"/>
      <c r="I67" s="653"/>
      <c r="J67" s="653"/>
      <c r="K67" s="653"/>
      <c r="L67" s="653"/>
      <c r="M67" s="653"/>
      <c r="N67" s="653"/>
      <c r="O67" s="653"/>
      <c r="P67" s="653"/>
      <c r="Q67" s="653"/>
      <c r="R67" s="653"/>
      <c r="S67" s="653"/>
      <c r="T67" s="653"/>
      <c r="U67" s="653"/>
      <c r="V67" s="653"/>
      <c r="W67" s="653"/>
      <c r="X67" s="653"/>
      <c r="Y67" s="653"/>
      <c r="Z67" s="653"/>
      <c r="AA67" s="653"/>
      <c r="AB67" s="653"/>
      <c r="AC67" s="653"/>
      <c r="AD67" s="653"/>
      <c r="AE67" s="653"/>
      <c r="AF67" s="653"/>
      <c r="AG67" s="653"/>
      <c r="AH67" s="653"/>
      <c r="AI67" s="653"/>
      <c r="AJ67" s="653"/>
      <c r="AK67" s="653"/>
      <c r="AL67" s="653"/>
      <c r="AM67" s="653"/>
      <c r="AN67" s="653"/>
      <c r="AO67" s="653"/>
      <c r="AP67" s="653"/>
      <c r="AQ67" s="653"/>
      <c r="AR67" s="653"/>
      <c r="AS67" s="653"/>
      <c r="AT67" s="653"/>
      <c r="AU67" s="653"/>
      <c r="AV67" s="653"/>
      <c r="AW67" s="653"/>
      <c r="AX67" s="653"/>
      <c r="AY67" s="654"/>
    </row>
    <row r="68" spans="1:51" ht="205.15" customHeight="1" thickBot="1">
      <c r="A68" s="13"/>
      <c r="B68" s="686"/>
      <c r="C68" s="687"/>
      <c r="D68" s="687"/>
      <c r="E68" s="687"/>
      <c r="F68" s="687"/>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c r="AI68" s="687"/>
      <c r="AJ68" s="687"/>
      <c r="AK68" s="687"/>
      <c r="AL68" s="687"/>
      <c r="AM68" s="687"/>
      <c r="AN68" s="687"/>
      <c r="AO68" s="687"/>
      <c r="AP68" s="687"/>
      <c r="AQ68" s="687"/>
      <c r="AR68" s="687"/>
      <c r="AS68" s="687"/>
      <c r="AT68" s="687"/>
      <c r="AU68" s="687"/>
      <c r="AV68" s="687"/>
      <c r="AW68" s="687"/>
      <c r="AX68" s="687"/>
      <c r="AY68" s="688"/>
    </row>
    <row r="69" spans="1:51" ht="19.7" customHeight="1">
      <c r="A69" s="13"/>
      <c r="B69" s="683" t="s">
        <v>108</v>
      </c>
      <c r="C69" s="684"/>
      <c r="D69" s="684"/>
      <c r="E69" s="684"/>
      <c r="F69" s="684"/>
      <c r="G69" s="684"/>
      <c r="H69" s="684"/>
      <c r="I69" s="684"/>
      <c r="J69" s="684"/>
      <c r="K69" s="684"/>
      <c r="L69" s="684"/>
      <c r="M69" s="684"/>
      <c r="N69" s="684"/>
      <c r="O69" s="684"/>
      <c r="P69" s="684"/>
      <c r="Q69" s="684"/>
      <c r="R69" s="684"/>
      <c r="S69" s="684"/>
      <c r="T69" s="684"/>
      <c r="U69" s="684"/>
      <c r="V69" s="684"/>
      <c r="W69" s="684"/>
      <c r="X69" s="684"/>
      <c r="Y69" s="684"/>
      <c r="Z69" s="684"/>
      <c r="AA69" s="684"/>
      <c r="AB69" s="684"/>
      <c r="AC69" s="684"/>
      <c r="AD69" s="684"/>
      <c r="AE69" s="684"/>
      <c r="AF69" s="684"/>
      <c r="AG69" s="684"/>
      <c r="AH69" s="684"/>
      <c r="AI69" s="684"/>
      <c r="AJ69" s="684"/>
      <c r="AK69" s="684"/>
      <c r="AL69" s="684"/>
      <c r="AM69" s="684"/>
      <c r="AN69" s="684"/>
      <c r="AO69" s="684"/>
      <c r="AP69" s="684"/>
      <c r="AQ69" s="684"/>
      <c r="AR69" s="684"/>
      <c r="AS69" s="684"/>
      <c r="AT69" s="684"/>
      <c r="AU69" s="684"/>
      <c r="AV69" s="684"/>
      <c r="AW69" s="684"/>
      <c r="AX69" s="684"/>
      <c r="AY69" s="685"/>
    </row>
    <row r="70" spans="1:51" ht="19.899999999999999" customHeight="1">
      <c r="A70" s="13"/>
      <c r="B70" s="14" t="s">
        <v>109</v>
      </c>
      <c r="C70" s="15"/>
      <c r="D70" s="15"/>
      <c r="E70" s="15"/>
      <c r="F70" s="15"/>
      <c r="G70" s="15"/>
      <c r="H70" s="15"/>
      <c r="I70" s="15"/>
      <c r="J70" s="15"/>
      <c r="K70" s="15"/>
      <c r="L70" s="16"/>
      <c r="M70" s="678" t="s">
        <v>1593</v>
      </c>
      <c r="N70" s="679"/>
      <c r="O70" s="679"/>
      <c r="P70" s="679"/>
      <c r="Q70" s="679"/>
      <c r="R70" s="679"/>
      <c r="S70" s="679"/>
      <c r="T70" s="679"/>
      <c r="U70" s="679"/>
      <c r="V70" s="679"/>
      <c r="W70" s="679"/>
      <c r="X70" s="679"/>
      <c r="Y70" s="679"/>
      <c r="Z70" s="679"/>
      <c r="AA70" s="680"/>
      <c r="AB70" s="15" t="s">
        <v>111</v>
      </c>
      <c r="AC70" s="15"/>
      <c r="AD70" s="15"/>
      <c r="AE70" s="15"/>
      <c r="AF70" s="15"/>
      <c r="AG70" s="15"/>
      <c r="AH70" s="15"/>
      <c r="AI70" s="15"/>
      <c r="AJ70" s="15"/>
      <c r="AK70" s="16"/>
      <c r="AL70" s="681">
        <v>30</v>
      </c>
      <c r="AM70" s="679"/>
      <c r="AN70" s="679"/>
      <c r="AO70" s="679"/>
      <c r="AP70" s="679"/>
      <c r="AQ70" s="679"/>
      <c r="AR70" s="679"/>
      <c r="AS70" s="679"/>
      <c r="AT70" s="679"/>
      <c r="AU70" s="679"/>
      <c r="AV70" s="679"/>
      <c r="AW70" s="679"/>
      <c r="AX70" s="679"/>
      <c r="AY70" s="682"/>
    </row>
    <row r="71" spans="1:51" ht="3" customHeight="1">
      <c r="A71" s="8"/>
      <c r="B71" s="4"/>
      <c r="C71" s="4"/>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row>
    <row r="72" spans="1:51" ht="23.25" customHeight="1" thickBot="1">
      <c r="A72" s="8"/>
      <c r="B72" s="689" t="s">
        <v>121</v>
      </c>
      <c r="C72" s="690"/>
      <c r="D72" s="690"/>
      <c r="E72" s="690"/>
      <c r="F72" s="690"/>
      <c r="G72" s="690"/>
      <c r="H72" s="690" t="s">
        <v>451</v>
      </c>
      <c r="I72" s="690"/>
      <c r="J72" s="690"/>
      <c r="K72" s="690"/>
      <c r="L72" s="690"/>
      <c r="M72" s="690"/>
      <c r="N72" s="690"/>
      <c r="O72" s="690"/>
      <c r="P72" s="690"/>
      <c r="Q72" s="690"/>
      <c r="R72" s="690"/>
      <c r="S72" s="690"/>
      <c r="T72" s="690"/>
      <c r="U72" s="690"/>
      <c r="V72" s="690"/>
      <c r="W72" s="690"/>
      <c r="X72" s="690"/>
      <c r="Y72" s="690"/>
      <c r="Z72" s="690"/>
      <c r="AA72" s="690"/>
      <c r="AB72" s="690"/>
      <c r="AC72" s="690"/>
      <c r="AD72" s="690"/>
      <c r="AE72" s="690"/>
      <c r="AF72" s="690"/>
      <c r="AG72" s="690"/>
      <c r="AH72" s="690"/>
      <c r="AI72" s="690"/>
      <c r="AJ72" s="690"/>
      <c r="AK72" s="690"/>
      <c r="AL72" s="690"/>
      <c r="AM72" s="690"/>
      <c r="AN72" s="690"/>
      <c r="AO72" s="690"/>
      <c r="AP72" s="690"/>
      <c r="AQ72" s="690"/>
      <c r="AR72" s="690"/>
      <c r="AS72" s="690"/>
      <c r="AT72" s="690"/>
      <c r="AU72" s="690"/>
      <c r="AV72" s="690"/>
      <c r="AW72" s="690"/>
      <c r="AX72" s="690"/>
      <c r="AY72" s="690"/>
    </row>
    <row r="73" spans="1:51" ht="385.5" customHeight="1">
      <c r="A73" s="13"/>
      <c r="B73" s="667" t="s">
        <v>122</v>
      </c>
      <c r="C73" s="668"/>
      <c r="D73" s="668"/>
      <c r="E73" s="668"/>
      <c r="F73" s="668"/>
      <c r="G73" s="669"/>
      <c r="H73" s="1358"/>
      <c r="I73" s="1359"/>
      <c r="J73" s="1359"/>
      <c r="K73" s="1359"/>
      <c r="L73" s="1359"/>
      <c r="M73" s="1359"/>
      <c r="N73" s="1359"/>
      <c r="O73" s="1359"/>
      <c r="P73" s="1359"/>
      <c r="Q73" s="1359"/>
      <c r="R73" s="1359"/>
      <c r="S73" s="1359"/>
      <c r="T73" s="1359"/>
      <c r="U73" s="1359"/>
      <c r="V73" s="1359"/>
      <c r="W73" s="1359"/>
      <c r="X73" s="1359"/>
      <c r="Y73" s="1359"/>
      <c r="Z73" s="1359"/>
      <c r="AA73" s="1359"/>
      <c r="AB73" s="1359"/>
      <c r="AC73" s="1359"/>
      <c r="AD73" s="1359"/>
      <c r="AE73" s="1359"/>
      <c r="AF73" s="1359"/>
      <c r="AG73" s="1359"/>
      <c r="AH73" s="1359"/>
      <c r="AI73" s="1359"/>
      <c r="AJ73" s="1359"/>
      <c r="AK73" s="1359"/>
      <c r="AL73" s="1359"/>
      <c r="AM73" s="1359"/>
      <c r="AN73" s="1359"/>
      <c r="AO73" s="1359"/>
      <c r="AP73" s="1359"/>
      <c r="AQ73" s="1359"/>
      <c r="AR73" s="1359"/>
      <c r="AS73" s="1359"/>
      <c r="AT73" s="1359"/>
      <c r="AU73" s="1359"/>
      <c r="AV73" s="1359"/>
      <c r="AW73" s="1359"/>
      <c r="AX73" s="1359"/>
      <c r="AY73" s="1360"/>
    </row>
    <row r="74" spans="1:51" ht="348.95" customHeight="1">
      <c r="A74" s="224"/>
      <c r="B74" s="394"/>
      <c r="C74" s="395"/>
      <c r="D74" s="395"/>
      <c r="E74" s="395"/>
      <c r="F74" s="395"/>
      <c r="G74" s="396"/>
      <c r="H74" s="1361"/>
      <c r="I74" s="1010"/>
      <c r="J74" s="1010"/>
      <c r="K74" s="1010"/>
      <c r="L74" s="1010"/>
      <c r="M74" s="1010"/>
      <c r="N74" s="1010"/>
      <c r="O74" s="1010"/>
      <c r="P74" s="1010"/>
      <c r="Q74" s="1010"/>
      <c r="R74" s="1010"/>
      <c r="S74" s="1010"/>
      <c r="T74" s="1010"/>
      <c r="U74" s="1010"/>
      <c r="V74" s="1010"/>
      <c r="W74" s="1010"/>
      <c r="X74" s="1010"/>
      <c r="Y74" s="1010"/>
      <c r="Z74" s="1010"/>
      <c r="AA74" s="1010"/>
      <c r="AB74" s="1010"/>
      <c r="AC74" s="1010"/>
      <c r="AD74" s="1010"/>
      <c r="AE74" s="1010"/>
      <c r="AF74" s="1010"/>
      <c r="AG74" s="1010"/>
      <c r="AH74" s="1010"/>
      <c r="AI74" s="1010"/>
      <c r="AJ74" s="1010"/>
      <c r="AK74" s="1010"/>
      <c r="AL74" s="1010"/>
      <c r="AM74" s="1010"/>
      <c r="AN74" s="1010"/>
      <c r="AO74" s="1010"/>
      <c r="AP74" s="1010"/>
      <c r="AQ74" s="1010"/>
      <c r="AR74" s="1010"/>
      <c r="AS74" s="1010"/>
      <c r="AT74" s="1010"/>
      <c r="AU74" s="1010"/>
      <c r="AV74" s="1010"/>
      <c r="AW74" s="1010"/>
      <c r="AX74" s="1010"/>
      <c r="AY74" s="1362"/>
    </row>
    <row r="75" spans="1:51" ht="324" customHeight="1" thickBot="1">
      <c r="A75" s="224"/>
      <c r="B75" s="670"/>
      <c r="C75" s="671"/>
      <c r="D75" s="671"/>
      <c r="E75" s="671"/>
      <c r="F75" s="671"/>
      <c r="G75" s="672"/>
      <c r="H75" s="1363"/>
      <c r="I75" s="1364"/>
      <c r="J75" s="1364"/>
      <c r="K75" s="1364"/>
      <c r="L75" s="1364"/>
      <c r="M75" s="1364"/>
      <c r="N75" s="1364"/>
      <c r="O75" s="1364"/>
      <c r="P75" s="1364"/>
      <c r="Q75" s="1364"/>
      <c r="R75" s="1364"/>
      <c r="S75" s="1364"/>
      <c r="T75" s="1364"/>
      <c r="U75" s="1364"/>
      <c r="V75" s="1364"/>
      <c r="W75" s="1364"/>
      <c r="X75" s="1364"/>
      <c r="Y75" s="1364"/>
      <c r="Z75" s="1364"/>
      <c r="AA75" s="1364"/>
      <c r="AB75" s="1364"/>
      <c r="AC75" s="1364"/>
      <c r="AD75" s="1364"/>
      <c r="AE75" s="1364"/>
      <c r="AF75" s="1364"/>
      <c r="AG75" s="1364"/>
      <c r="AH75" s="1364"/>
      <c r="AI75" s="1364"/>
      <c r="AJ75" s="1364"/>
      <c r="AK75" s="1364"/>
      <c r="AL75" s="1364"/>
      <c r="AM75" s="1364"/>
      <c r="AN75" s="1364"/>
      <c r="AO75" s="1364"/>
      <c r="AP75" s="1364"/>
      <c r="AQ75" s="1364"/>
      <c r="AR75" s="1364"/>
      <c r="AS75" s="1364"/>
      <c r="AT75" s="1364"/>
      <c r="AU75" s="1364"/>
      <c r="AV75" s="1364"/>
      <c r="AW75" s="1364"/>
      <c r="AX75" s="1364"/>
      <c r="AY75" s="1365"/>
    </row>
    <row r="76" spans="1:51" ht="41.25" customHeight="1">
      <c r="A76" s="224"/>
      <c r="B76" s="19"/>
      <c r="C76" s="19"/>
      <c r="D76" s="19"/>
      <c r="E76" s="19"/>
      <c r="F76" s="19"/>
      <c r="G76" s="19"/>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row>
    <row r="77" spans="1:51" ht="30" customHeight="1" thickBot="1">
      <c r="A77" s="224"/>
      <c r="B77" s="307" t="s">
        <v>121</v>
      </c>
      <c r="C77" s="307"/>
      <c r="D77" s="307"/>
      <c r="E77" s="307"/>
      <c r="F77" s="308"/>
      <c r="G77" s="308"/>
      <c r="H77" s="309" t="s">
        <v>451</v>
      </c>
      <c r="I77" s="309"/>
      <c r="J77" s="309"/>
      <c r="K77" s="309"/>
      <c r="L77" s="309"/>
      <c r="M77" s="309"/>
      <c r="N77" s="309"/>
      <c r="O77" s="309"/>
      <c r="P77" s="309"/>
      <c r="Q77" s="309"/>
      <c r="R77" s="309"/>
      <c r="S77" s="309"/>
      <c r="T77" s="309"/>
      <c r="U77" s="309"/>
      <c r="V77" s="309"/>
      <c r="W77" s="309"/>
      <c r="X77" s="309"/>
      <c r="Y77" s="309"/>
      <c r="Z77" s="309"/>
      <c r="AA77" s="309"/>
      <c r="AB77" s="309"/>
      <c r="AC77" s="309"/>
      <c r="AD77" s="309"/>
      <c r="AE77" s="309"/>
      <c r="AF77" s="309"/>
      <c r="AG77" s="309"/>
      <c r="AH77" s="309"/>
      <c r="AI77" s="309"/>
      <c r="AJ77" s="309"/>
      <c r="AK77" s="309"/>
      <c r="AL77" s="309"/>
      <c r="AM77" s="309"/>
      <c r="AN77" s="309"/>
      <c r="AO77" s="309"/>
      <c r="AP77" s="309"/>
      <c r="AQ77" s="309"/>
      <c r="AR77" s="309"/>
      <c r="AS77" s="309"/>
      <c r="AT77" s="309"/>
      <c r="AU77" s="309"/>
      <c r="AV77" s="309"/>
      <c r="AW77" s="309"/>
      <c r="AX77" s="309"/>
      <c r="AY77" s="309"/>
    </row>
    <row r="78" spans="1:51" ht="24.75" customHeight="1">
      <c r="A78" s="224"/>
      <c r="B78" s="310" t="s">
        <v>140</v>
      </c>
      <c r="C78" s="311"/>
      <c r="D78" s="311"/>
      <c r="E78" s="311"/>
      <c r="F78" s="311"/>
      <c r="G78" s="312"/>
      <c r="H78" s="319" t="s">
        <v>1603</v>
      </c>
      <c r="I78" s="320"/>
      <c r="J78" s="320"/>
      <c r="K78" s="320"/>
      <c r="L78" s="320"/>
      <c r="M78" s="320"/>
      <c r="N78" s="320"/>
      <c r="O78" s="320"/>
      <c r="P78" s="320"/>
      <c r="Q78" s="320"/>
      <c r="R78" s="320"/>
      <c r="S78" s="320"/>
      <c r="T78" s="320"/>
      <c r="U78" s="320"/>
      <c r="V78" s="320"/>
      <c r="W78" s="320"/>
      <c r="X78" s="320"/>
      <c r="Y78" s="320"/>
      <c r="Z78" s="320"/>
      <c r="AA78" s="320"/>
      <c r="AB78" s="320"/>
      <c r="AC78" s="321"/>
      <c r="AD78" s="319" t="s">
        <v>1604</v>
      </c>
      <c r="AE78" s="320"/>
      <c r="AF78" s="320"/>
      <c r="AG78" s="320"/>
      <c r="AH78" s="320"/>
      <c r="AI78" s="320"/>
      <c r="AJ78" s="320"/>
      <c r="AK78" s="320"/>
      <c r="AL78" s="320"/>
      <c r="AM78" s="320"/>
      <c r="AN78" s="320"/>
      <c r="AO78" s="320"/>
      <c r="AP78" s="320"/>
      <c r="AQ78" s="320"/>
      <c r="AR78" s="320"/>
      <c r="AS78" s="320"/>
      <c r="AT78" s="320"/>
      <c r="AU78" s="320"/>
      <c r="AV78" s="320"/>
      <c r="AW78" s="320"/>
      <c r="AX78" s="320"/>
      <c r="AY78" s="322"/>
    </row>
    <row r="79" spans="1:51" ht="24.75" customHeight="1">
      <c r="A79" s="224"/>
      <c r="B79" s="313"/>
      <c r="C79" s="314"/>
      <c r="D79" s="314"/>
      <c r="E79" s="314"/>
      <c r="F79" s="314"/>
      <c r="G79" s="315"/>
      <c r="H79" s="326" t="s">
        <v>60</v>
      </c>
      <c r="I79" s="327"/>
      <c r="J79" s="327"/>
      <c r="K79" s="327"/>
      <c r="L79" s="328"/>
      <c r="M79" s="329" t="s">
        <v>143</v>
      </c>
      <c r="N79" s="327"/>
      <c r="O79" s="327"/>
      <c r="P79" s="327"/>
      <c r="Q79" s="327"/>
      <c r="R79" s="327"/>
      <c r="S79" s="327"/>
      <c r="T79" s="327"/>
      <c r="U79" s="327"/>
      <c r="V79" s="327"/>
      <c r="W79" s="327"/>
      <c r="X79" s="327"/>
      <c r="Y79" s="328"/>
      <c r="Z79" s="323" t="s">
        <v>144</v>
      </c>
      <c r="AA79" s="324"/>
      <c r="AB79" s="324"/>
      <c r="AC79" s="325"/>
      <c r="AD79" s="326" t="s">
        <v>60</v>
      </c>
      <c r="AE79" s="327"/>
      <c r="AF79" s="327"/>
      <c r="AG79" s="327"/>
      <c r="AH79" s="328"/>
      <c r="AI79" s="329" t="s">
        <v>143</v>
      </c>
      <c r="AJ79" s="327"/>
      <c r="AK79" s="327"/>
      <c r="AL79" s="327"/>
      <c r="AM79" s="327"/>
      <c r="AN79" s="327"/>
      <c r="AO79" s="327"/>
      <c r="AP79" s="327"/>
      <c r="AQ79" s="327"/>
      <c r="AR79" s="327"/>
      <c r="AS79" s="327"/>
      <c r="AT79" s="327"/>
      <c r="AU79" s="328"/>
      <c r="AV79" s="323" t="s">
        <v>144</v>
      </c>
      <c r="AW79" s="324"/>
      <c r="AX79" s="324"/>
      <c r="AY79" s="330"/>
    </row>
    <row r="80" spans="1:51" ht="24.75" customHeight="1">
      <c r="A80" s="224"/>
      <c r="B80" s="313"/>
      <c r="C80" s="314"/>
      <c r="D80" s="314"/>
      <c r="E80" s="314"/>
      <c r="F80" s="314"/>
      <c r="G80" s="315"/>
      <c r="H80" s="703" t="s">
        <v>148</v>
      </c>
      <c r="I80" s="600"/>
      <c r="J80" s="600"/>
      <c r="K80" s="600"/>
      <c r="L80" s="601"/>
      <c r="M80" s="704" t="s">
        <v>469</v>
      </c>
      <c r="N80" s="705"/>
      <c r="O80" s="705"/>
      <c r="P80" s="705"/>
      <c r="Q80" s="705"/>
      <c r="R80" s="705"/>
      <c r="S80" s="705"/>
      <c r="T80" s="705"/>
      <c r="U80" s="705"/>
      <c r="V80" s="705"/>
      <c r="W80" s="705"/>
      <c r="X80" s="705"/>
      <c r="Y80" s="706"/>
      <c r="Z80" s="694">
        <v>16</v>
      </c>
      <c r="AA80" s="695"/>
      <c r="AB80" s="695"/>
      <c r="AC80" s="921"/>
      <c r="AD80" s="703"/>
      <c r="AE80" s="600"/>
      <c r="AF80" s="600"/>
      <c r="AG80" s="600"/>
      <c r="AH80" s="601"/>
      <c r="AI80" s="704"/>
      <c r="AJ80" s="705"/>
      <c r="AK80" s="705"/>
      <c r="AL80" s="705"/>
      <c r="AM80" s="705"/>
      <c r="AN80" s="705"/>
      <c r="AO80" s="705"/>
      <c r="AP80" s="705"/>
      <c r="AQ80" s="705"/>
      <c r="AR80" s="705"/>
      <c r="AS80" s="705"/>
      <c r="AT80" s="705"/>
      <c r="AU80" s="706"/>
      <c r="AV80" s="694"/>
      <c r="AW80" s="695"/>
      <c r="AX80" s="695"/>
      <c r="AY80" s="696"/>
    </row>
    <row r="81" spans="1:51" ht="24.75" customHeight="1">
      <c r="A81" s="224"/>
      <c r="B81" s="313"/>
      <c r="C81" s="314"/>
      <c r="D81" s="314"/>
      <c r="E81" s="314"/>
      <c r="F81" s="314"/>
      <c r="G81" s="315"/>
      <c r="H81" s="341"/>
      <c r="I81" s="342"/>
      <c r="J81" s="342"/>
      <c r="K81" s="342"/>
      <c r="L81" s="343"/>
      <c r="M81" s="346"/>
      <c r="N81" s="347"/>
      <c r="O81" s="347"/>
      <c r="P81" s="347"/>
      <c r="Q81" s="347"/>
      <c r="R81" s="347"/>
      <c r="S81" s="347"/>
      <c r="T81" s="347"/>
      <c r="U81" s="347"/>
      <c r="V81" s="347"/>
      <c r="W81" s="347"/>
      <c r="X81" s="347"/>
      <c r="Y81" s="348"/>
      <c r="Z81" s="697"/>
      <c r="AA81" s="698"/>
      <c r="AB81" s="698"/>
      <c r="AC81" s="720"/>
      <c r="AD81" s="341"/>
      <c r="AE81" s="342"/>
      <c r="AF81" s="342"/>
      <c r="AG81" s="342"/>
      <c r="AH81" s="343"/>
      <c r="AI81" s="346"/>
      <c r="AJ81" s="347"/>
      <c r="AK81" s="347"/>
      <c r="AL81" s="347"/>
      <c r="AM81" s="347"/>
      <c r="AN81" s="347"/>
      <c r="AO81" s="347"/>
      <c r="AP81" s="347"/>
      <c r="AQ81" s="347"/>
      <c r="AR81" s="347"/>
      <c r="AS81" s="347"/>
      <c r="AT81" s="347"/>
      <c r="AU81" s="348"/>
      <c r="AV81" s="697"/>
      <c r="AW81" s="698"/>
      <c r="AX81" s="698"/>
      <c r="AY81" s="699"/>
    </row>
    <row r="82" spans="1:51" ht="24.75" customHeight="1">
      <c r="A82" s="224"/>
      <c r="B82" s="313"/>
      <c r="C82" s="314"/>
      <c r="D82" s="314"/>
      <c r="E82" s="314"/>
      <c r="F82" s="314"/>
      <c r="G82" s="315"/>
      <c r="H82" s="341"/>
      <c r="I82" s="342"/>
      <c r="J82" s="342"/>
      <c r="K82" s="342"/>
      <c r="L82" s="343"/>
      <c r="M82" s="346"/>
      <c r="N82" s="347"/>
      <c r="O82" s="347"/>
      <c r="P82" s="347"/>
      <c r="Q82" s="347"/>
      <c r="R82" s="347"/>
      <c r="S82" s="347"/>
      <c r="T82" s="347"/>
      <c r="U82" s="347"/>
      <c r="V82" s="347"/>
      <c r="W82" s="347"/>
      <c r="X82" s="347"/>
      <c r="Y82" s="348"/>
      <c r="Z82" s="697"/>
      <c r="AA82" s="698"/>
      <c r="AB82" s="698"/>
      <c r="AC82" s="720"/>
      <c r="AD82" s="341"/>
      <c r="AE82" s="342"/>
      <c r="AF82" s="342"/>
      <c r="AG82" s="342"/>
      <c r="AH82" s="343"/>
      <c r="AI82" s="346"/>
      <c r="AJ82" s="347"/>
      <c r="AK82" s="347"/>
      <c r="AL82" s="347"/>
      <c r="AM82" s="347"/>
      <c r="AN82" s="347"/>
      <c r="AO82" s="347"/>
      <c r="AP82" s="347"/>
      <c r="AQ82" s="347"/>
      <c r="AR82" s="347"/>
      <c r="AS82" s="347"/>
      <c r="AT82" s="347"/>
      <c r="AU82" s="348"/>
      <c r="AV82" s="697"/>
      <c r="AW82" s="698"/>
      <c r="AX82" s="698"/>
      <c r="AY82" s="699"/>
    </row>
    <row r="83" spans="1:51" ht="24.75" customHeight="1">
      <c r="A83" s="224"/>
      <c r="B83" s="313"/>
      <c r="C83" s="314"/>
      <c r="D83" s="314"/>
      <c r="E83" s="314"/>
      <c r="F83" s="314"/>
      <c r="G83" s="315"/>
      <c r="H83" s="341"/>
      <c r="I83" s="342"/>
      <c r="J83" s="342"/>
      <c r="K83" s="342"/>
      <c r="L83" s="343"/>
      <c r="M83" s="346"/>
      <c r="N83" s="347"/>
      <c r="O83" s="347"/>
      <c r="P83" s="347"/>
      <c r="Q83" s="347"/>
      <c r="R83" s="347"/>
      <c r="S83" s="347"/>
      <c r="T83" s="347"/>
      <c r="U83" s="347"/>
      <c r="V83" s="347"/>
      <c r="W83" s="347"/>
      <c r="X83" s="347"/>
      <c r="Y83" s="348"/>
      <c r="Z83" s="697"/>
      <c r="AA83" s="698"/>
      <c r="AB83" s="698"/>
      <c r="AC83" s="720"/>
      <c r="AD83" s="341"/>
      <c r="AE83" s="342"/>
      <c r="AF83" s="342"/>
      <c r="AG83" s="342"/>
      <c r="AH83" s="343"/>
      <c r="AI83" s="346"/>
      <c r="AJ83" s="347"/>
      <c r="AK83" s="347"/>
      <c r="AL83" s="347"/>
      <c r="AM83" s="347"/>
      <c r="AN83" s="347"/>
      <c r="AO83" s="347"/>
      <c r="AP83" s="347"/>
      <c r="AQ83" s="347"/>
      <c r="AR83" s="347"/>
      <c r="AS83" s="347"/>
      <c r="AT83" s="347"/>
      <c r="AU83" s="348"/>
      <c r="AV83" s="697"/>
      <c r="AW83" s="698"/>
      <c r="AX83" s="698"/>
      <c r="AY83" s="699"/>
    </row>
    <row r="84" spans="1:51" ht="24.75" customHeight="1">
      <c r="A84" s="224"/>
      <c r="B84" s="313"/>
      <c r="C84" s="314"/>
      <c r="D84" s="314"/>
      <c r="E84" s="314"/>
      <c r="F84" s="314"/>
      <c r="G84" s="315"/>
      <c r="H84" s="341"/>
      <c r="I84" s="342"/>
      <c r="J84" s="342"/>
      <c r="K84" s="342"/>
      <c r="L84" s="343"/>
      <c r="M84" s="346"/>
      <c r="N84" s="347"/>
      <c r="O84" s="347"/>
      <c r="P84" s="347"/>
      <c r="Q84" s="347"/>
      <c r="R84" s="347"/>
      <c r="S84" s="347"/>
      <c r="T84" s="347"/>
      <c r="U84" s="347"/>
      <c r="V84" s="347"/>
      <c r="W84" s="347"/>
      <c r="X84" s="347"/>
      <c r="Y84" s="348"/>
      <c r="Z84" s="697"/>
      <c r="AA84" s="698"/>
      <c r="AB84" s="698"/>
      <c r="AC84" s="698"/>
      <c r="AD84" s="341"/>
      <c r="AE84" s="342"/>
      <c r="AF84" s="342"/>
      <c r="AG84" s="342"/>
      <c r="AH84" s="343"/>
      <c r="AI84" s="346"/>
      <c r="AJ84" s="347"/>
      <c r="AK84" s="347"/>
      <c r="AL84" s="347"/>
      <c r="AM84" s="347"/>
      <c r="AN84" s="347"/>
      <c r="AO84" s="347"/>
      <c r="AP84" s="347"/>
      <c r="AQ84" s="347"/>
      <c r="AR84" s="347"/>
      <c r="AS84" s="347"/>
      <c r="AT84" s="347"/>
      <c r="AU84" s="348"/>
      <c r="AV84" s="697"/>
      <c r="AW84" s="698"/>
      <c r="AX84" s="698"/>
      <c r="AY84" s="699"/>
    </row>
    <row r="85" spans="1:51" ht="24.75" customHeight="1">
      <c r="A85" s="224"/>
      <c r="B85" s="313"/>
      <c r="C85" s="314"/>
      <c r="D85" s="314"/>
      <c r="E85" s="314"/>
      <c r="F85" s="314"/>
      <c r="G85" s="315"/>
      <c r="H85" s="341"/>
      <c r="I85" s="342"/>
      <c r="J85" s="342"/>
      <c r="K85" s="342"/>
      <c r="L85" s="343"/>
      <c r="M85" s="346"/>
      <c r="N85" s="347"/>
      <c r="O85" s="347"/>
      <c r="P85" s="347"/>
      <c r="Q85" s="347"/>
      <c r="R85" s="347"/>
      <c r="S85" s="347"/>
      <c r="T85" s="347"/>
      <c r="U85" s="347"/>
      <c r="V85" s="347"/>
      <c r="W85" s="347"/>
      <c r="X85" s="347"/>
      <c r="Y85" s="348"/>
      <c r="Z85" s="697"/>
      <c r="AA85" s="698"/>
      <c r="AB85" s="698"/>
      <c r="AC85" s="698"/>
      <c r="AD85" s="341"/>
      <c r="AE85" s="342"/>
      <c r="AF85" s="342"/>
      <c r="AG85" s="342"/>
      <c r="AH85" s="343"/>
      <c r="AI85" s="346"/>
      <c r="AJ85" s="347"/>
      <c r="AK85" s="347"/>
      <c r="AL85" s="347"/>
      <c r="AM85" s="347"/>
      <c r="AN85" s="347"/>
      <c r="AO85" s="347"/>
      <c r="AP85" s="347"/>
      <c r="AQ85" s="347"/>
      <c r="AR85" s="347"/>
      <c r="AS85" s="347"/>
      <c r="AT85" s="347"/>
      <c r="AU85" s="348"/>
      <c r="AV85" s="697"/>
      <c r="AW85" s="698"/>
      <c r="AX85" s="698"/>
      <c r="AY85" s="699"/>
    </row>
    <row r="86" spans="1:51" ht="24.75" customHeight="1">
      <c r="A86" s="224"/>
      <c r="B86" s="313"/>
      <c r="C86" s="314"/>
      <c r="D86" s="314"/>
      <c r="E86" s="314"/>
      <c r="F86" s="314"/>
      <c r="G86" s="315"/>
      <c r="H86" s="341"/>
      <c r="I86" s="342"/>
      <c r="J86" s="342"/>
      <c r="K86" s="342"/>
      <c r="L86" s="343"/>
      <c r="M86" s="346"/>
      <c r="N86" s="347"/>
      <c r="O86" s="347"/>
      <c r="P86" s="347"/>
      <c r="Q86" s="347"/>
      <c r="R86" s="347"/>
      <c r="S86" s="347"/>
      <c r="T86" s="347"/>
      <c r="U86" s="347"/>
      <c r="V86" s="347"/>
      <c r="W86" s="347"/>
      <c r="X86" s="347"/>
      <c r="Y86" s="348"/>
      <c r="Z86" s="697"/>
      <c r="AA86" s="698"/>
      <c r="AB86" s="698"/>
      <c r="AC86" s="698"/>
      <c r="AD86" s="341"/>
      <c r="AE86" s="342"/>
      <c r="AF86" s="342"/>
      <c r="AG86" s="342"/>
      <c r="AH86" s="343"/>
      <c r="AI86" s="346"/>
      <c r="AJ86" s="347"/>
      <c r="AK86" s="347"/>
      <c r="AL86" s="347"/>
      <c r="AM86" s="347"/>
      <c r="AN86" s="347"/>
      <c r="AO86" s="347"/>
      <c r="AP86" s="347"/>
      <c r="AQ86" s="347"/>
      <c r="AR86" s="347"/>
      <c r="AS86" s="347"/>
      <c r="AT86" s="347"/>
      <c r="AU86" s="348"/>
      <c r="AV86" s="697"/>
      <c r="AW86" s="698"/>
      <c r="AX86" s="698"/>
      <c r="AY86" s="699"/>
    </row>
    <row r="87" spans="1:51" ht="24.75" customHeight="1">
      <c r="A87" s="224"/>
      <c r="B87" s="313"/>
      <c r="C87" s="314"/>
      <c r="D87" s="314"/>
      <c r="E87" s="314"/>
      <c r="F87" s="314"/>
      <c r="G87" s="315"/>
      <c r="H87" s="642"/>
      <c r="I87" s="595"/>
      <c r="J87" s="595"/>
      <c r="K87" s="595"/>
      <c r="L87" s="596"/>
      <c r="M87" s="643"/>
      <c r="N87" s="644"/>
      <c r="O87" s="644"/>
      <c r="P87" s="644"/>
      <c r="Q87" s="644"/>
      <c r="R87" s="644"/>
      <c r="S87" s="644"/>
      <c r="T87" s="644"/>
      <c r="U87" s="644"/>
      <c r="V87" s="644"/>
      <c r="W87" s="644"/>
      <c r="X87" s="644"/>
      <c r="Y87" s="645"/>
      <c r="Z87" s="646"/>
      <c r="AA87" s="647"/>
      <c r="AB87" s="647"/>
      <c r="AC87" s="647"/>
      <c r="AD87" s="642"/>
      <c r="AE87" s="595"/>
      <c r="AF87" s="595"/>
      <c r="AG87" s="595"/>
      <c r="AH87" s="596"/>
      <c r="AI87" s="643"/>
      <c r="AJ87" s="644"/>
      <c r="AK87" s="644"/>
      <c r="AL87" s="644"/>
      <c r="AM87" s="644"/>
      <c r="AN87" s="644"/>
      <c r="AO87" s="644"/>
      <c r="AP87" s="644"/>
      <c r="AQ87" s="644"/>
      <c r="AR87" s="644"/>
      <c r="AS87" s="644"/>
      <c r="AT87" s="644"/>
      <c r="AU87" s="645"/>
      <c r="AV87" s="646"/>
      <c r="AW87" s="647"/>
      <c r="AX87" s="647"/>
      <c r="AY87" s="648"/>
    </row>
    <row r="88" spans="1:51" ht="24.75" customHeight="1">
      <c r="A88" s="224"/>
      <c r="B88" s="313"/>
      <c r="C88" s="314"/>
      <c r="D88" s="314"/>
      <c r="E88" s="314"/>
      <c r="F88" s="314"/>
      <c r="G88" s="315"/>
      <c r="H88" s="716" t="s">
        <v>35</v>
      </c>
      <c r="I88" s="368"/>
      <c r="J88" s="368"/>
      <c r="K88" s="368"/>
      <c r="L88" s="368"/>
      <c r="M88" s="717"/>
      <c r="N88" s="718"/>
      <c r="O88" s="718"/>
      <c r="P88" s="718"/>
      <c r="Q88" s="718"/>
      <c r="R88" s="718"/>
      <c r="S88" s="718"/>
      <c r="T88" s="718"/>
      <c r="U88" s="718"/>
      <c r="V88" s="718"/>
      <c r="W88" s="718"/>
      <c r="X88" s="718"/>
      <c r="Y88" s="719"/>
      <c r="Z88" s="639">
        <f>SUM(Z80:AC87)</f>
        <v>16</v>
      </c>
      <c r="AA88" s="640"/>
      <c r="AB88" s="640"/>
      <c r="AC88" s="736"/>
      <c r="AD88" s="716" t="s">
        <v>35</v>
      </c>
      <c r="AE88" s="368"/>
      <c r="AF88" s="368"/>
      <c r="AG88" s="368"/>
      <c r="AH88" s="368"/>
      <c r="AI88" s="717"/>
      <c r="AJ88" s="718"/>
      <c r="AK88" s="718"/>
      <c r="AL88" s="718"/>
      <c r="AM88" s="718"/>
      <c r="AN88" s="718"/>
      <c r="AO88" s="718"/>
      <c r="AP88" s="718"/>
      <c r="AQ88" s="718"/>
      <c r="AR88" s="718"/>
      <c r="AS88" s="718"/>
      <c r="AT88" s="718"/>
      <c r="AU88" s="719"/>
      <c r="AV88" s="639">
        <f>SUM(AV80:AY87)</f>
        <v>0</v>
      </c>
      <c r="AW88" s="640"/>
      <c r="AX88" s="640"/>
      <c r="AY88" s="641"/>
    </row>
    <row r="89" spans="1:51" ht="25.15" customHeight="1">
      <c r="A89" s="224"/>
      <c r="B89" s="313"/>
      <c r="C89" s="314"/>
      <c r="D89" s="314"/>
      <c r="E89" s="314"/>
      <c r="F89" s="314"/>
      <c r="G89" s="315"/>
      <c r="H89" s="721" t="s">
        <v>470</v>
      </c>
      <c r="I89" s="724"/>
      <c r="J89" s="724"/>
      <c r="K89" s="724"/>
      <c r="L89" s="724"/>
      <c r="M89" s="724"/>
      <c r="N89" s="724"/>
      <c r="O89" s="724"/>
      <c r="P89" s="724"/>
      <c r="Q89" s="724"/>
      <c r="R89" s="724"/>
      <c r="S89" s="724"/>
      <c r="T89" s="724"/>
      <c r="U89" s="724"/>
      <c r="V89" s="724"/>
      <c r="W89" s="724"/>
      <c r="X89" s="724"/>
      <c r="Y89" s="724"/>
      <c r="Z89" s="724"/>
      <c r="AA89" s="724"/>
      <c r="AB89" s="724"/>
      <c r="AC89" s="737"/>
      <c r="AD89" s="721" t="s">
        <v>1605</v>
      </c>
      <c r="AE89" s="724"/>
      <c r="AF89" s="724"/>
      <c r="AG89" s="724"/>
      <c r="AH89" s="724"/>
      <c r="AI89" s="724"/>
      <c r="AJ89" s="724"/>
      <c r="AK89" s="724"/>
      <c r="AL89" s="724"/>
      <c r="AM89" s="724"/>
      <c r="AN89" s="724"/>
      <c r="AO89" s="724"/>
      <c r="AP89" s="724"/>
      <c r="AQ89" s="724"/>
      <c r="AR89" s="724"/>
      <c r="AS89" s="724"/>
      <c r="AT89" s="724"/>
      <c r="AU89" s="724"/>
      <c r="AV89" s="724"/>
      <c r="AW89" s="724"/>
      <c r="AX89" s="724"/>
      <c r="AY89" s="725"/>
    </row>
    <row r="90" spans="1:51" ht="25.5" customHeight="1">
      <c r="A90" s="224"/>
      <c r="B90" s="313"/>
      <c r="C90" s="314"/>
      <c r="D90" s="314"/>
      <c r="E90" s="314"/>
      <c r="F90" s="314"/>
      <c r="G90" s="315"/>
      <c r="H90" s="726" t="s">
        <v>60</v>
      </c>
      <c r="I90" s="519"/>
      <c r="J90" s="519"/>
      <c r="K90" s="519"/>
      <c r="L90" s="519"/>
      <c r="M90" s="329" t="s">
        <v>143</v>
      </c>
      <c r="N90" s="290"/>
      <c r="O90" s="290"/>
      <c r="P90" s="290"/>
      <c r="Q90" s="290"/>
      <c r="R90" s="290"/>
      <c r="S90" s="290"/>
      <c r="T90" s="290"/>
      <c r="U90" s="290"/>
      <c r="V90" s="290"/>
      <c r="W90" s="290"/>
      <c r="X90" s="290"/>
      <c r="Y90" s="731"/>
      <c r="Z90" s="323" t="s">
        <v>144</v>
      </c>
      <c r="AA90" s="732"/>
      <c r="AB90" s="732"/>
      <c r="AC90" s="738"/>
      <c r="AD90" s="726" t="s">
        <v>60</v>
      </c>
      <c r="AE90" s="519"/>
      <c r="AF90" s="519"/>
      <c r="AG90" s="519"/>
      <c r="AH90" s="519"/>
      <c r="AI90" s="329" t="s">
        <v>143</v>
      </c>
      <c r="AJ90" s="290"/>
      <c r="AK90" s="290"/>
      <c r="AL90" s="290"/>
      <c r="AM90" s="290"/>
      <c r="AN90" s="290"/>
      <c r="AO90" s="290"/>
      <c r="AP90" s="290"/>
      <c r="AQ90" s="290"/>
      <c r="AR90" s="290"/>
      <c r="AS90" s="290"/>
      <c r="AT90" s="290"/>
      <c r="AU90" s="731"/>
      <c r="AV90" s="323" t="s">
        <v>144</v>
      </c>
      <c r="AW90" s="732"/>
      <c r="AX90" s="732"/>
      <c r="AY90" s="733"/>
    </row>
    <row r="91" spans="1:51" ht="24.75" customHeight="1">
      <c r="A91" s="224"/>
      <c r="B91" s="313"/>
      <c r="C91" s="314"/>
      <c r="D91" s="314"/>
      <c r="E91" s="314"/>
      <c r="F91" s="314"/>
      <c r="G91" s="315"/>
      <c r="H91" s="703" t="s">
        <v>471</v>
      </c>
      <c r="I91" s="600"/>
      <c r="J91" s="600"/>
      <c r="K91" s="600"/>
      <c r="L91" s="601"/>
      <c r="M91" s="704" t="s">
        <v>472</v>
      </c>
      <c r="N91" s="734"/>
      <c r="O91" s="734"/>
      <c r="P91" s="734"/>
      <c r="Q91" s="734"/>
      <c r="R91" s="734"/>
      <c r="S91" s="734"/>
      <c r="T91" s="734"/>
      <c r="U91" s="734"/>
      <c r="V91" s="734"/>
      <c r="W91" s="734"/>
      <c r="X91" s="734"/>
      <c r="Y91" s="735"/>
      <c r="Z91" s="694">
        <v>4</v>
      </c>
      <c r="AA91" s="695"/>
      <c r="AB91" s="695"/>
      <c r="AC91" s="739"/>
      <c r="AD91" s="703"/>
      <c r="AE91" s="600"/>
      <c r="AF91" s="600"/>
      <c r="AG91" s="600"/>
      <c r="AH91" s="601"/>
      <c r="AI91" s="704"/>
      <c r="AJ91" s="734"/>
      <c r="AK91" s="734"/>
      <c r="AL91" s="734"/>
      <c r="AM91" s="734"/>
      <c r="AN91" s="734"/>
      <c r="AO91" s="734"/>
      <c r="AP91" s="734"/>
      <c r="AQ91" s="734"/>
      <c r="AR91" s="734"/>
      <c r="AS91" s="734"/>
      <c r="AT91" s="734"/>
      <c r="AU91" s="735"/>
      <c r="AV91" s="694"/>
      <c r="AW91" s="695"/>
      <c r="AX91" s="695"/>
      <c r="AY91" s="696"/>
    </row>
    <row r="92" spans="1:51" ht="24.75" customHeight="1">
      <c r="A92" s="224"/>
      <c r="B92" s="313"/>
      <c r="C92" s="314"/>
      <c r="D92" s="314"/>
      <c r="E92" s="314"/>
      <c r="F92" s="314"/>
      <c r="G92" s="315"/>
      <c r="H92" s="341"/>
      <c r="I92" s="342"/>
      <c r="J92" s="342"/>
      <c r="K92" s="342"/>
      <c r="L92" s="343"/>
      <c r="M92" s="346"/>
      <c r="N92" s="347"/>
      <c r="O92" s="347"/>
      <c r="P92" s="347"/>
      <c r="Q92" s="347"/>
      <c r="R92" s="347"/>
      <c r="S92" s="347"/>
      <c r="T92" s="347"/>
      <c r="U92" s="347"/>
      <c r="V92" s="347"/>
      <c r="W92" s="347"/>
      <c r="X92" s="347"/>
      <c r="Y92" s="348"/>
      <c r="Z92" s="697"/>
      <c r="AA92" s="698"/>
      <c r="AB92" s="698"/>
      <c r="AC92" s="720"/>
      <c r="AD92" s="341"/>
      <c r="AE92" s="342"/>
      <c r="AF92" s="342"/>
      <c r="AG92" s="342"/>
      <c r="AH92" s="343"/>
      <c r="AI92" s="346"/>
      <c r="AJ92" s="347"/>
      <c r="AK92" s="347"/>
      <c r="AL92" s="347"/>
      <c r="AM92" s="347"/>
      <c r="AN92" s="347"/>
      <c r="AO92" s="347"/>
      <c r="AP92" s="347"/>
      <c r="AQ92" s="347"/>
      <c r="AR92" s="347"/>
      <c r="AS92" s="347"/>
      <c r="AT92" s="347"/>
      <c r="AU92" s="348"/>
      <c r="AV92" s="697"/>
      <c r="AW92" s="698"/>
      <c r="AX92" s="698"/>
      <c r="AY92" s="699"/>
    </row>
    <row r="93" spans="1:51" ht="24.75" customHeight="1">
      <c r="A93" s="224"/>
      <c r="B93" s="313"/>
      <c r="C93" s="314"/>
      <c r="D93" s="314"/>
      <c r="E93" s="314"/>
      <c r="F93" s="314"/>
      <c r="G93" s="315"/>
      <c r="H93" s="341"/>
      <c r="I93" s="342"/>
      <c r="J93" s="342"/>
      <c r="K93" s="342"/>
      <c r="L93" s="343"/>
      <c r="M93" s="346"/>
      <c r="N93" s="347"/>
      <c r="O93" s="347"/>
      <c r="P93" s="347"/>
      <c r="Q93" s="347"/>
      <c r="R93" s="347"/>
      <c r="S93" s="347"/>
      <c r="T93" s="347"/>
      <c r="U93" s="347"/>
      <c r="V93" s="347"/>
      <c r="W93" s="347"/>
      <c r="X93" s="347"/>
      <c r="Y93" s="348"/>
      <c r="Z93" s="697"/>
      <c r="AA93" s="698"/>
      <c r="AB93" s="698"/>
      <c r="AC93" s="720"/>
      <c r="AD93" s="341"/>
      <c r="AE93" s="342"/>
      <c r="AF93" s="342"/>
      <c r="AG93" s="342"/>
      <c r="AH93" s="343"/>
      <c r="AI93" s="346"/>
      <c r="AJ93" s="347"/>
      <c r="AK93" s="347"/>
      <c r="AL93" s="347"/>
      <c r="AM93" s="347"/>
      <c r="AN93" s="347"/>
      <c r="AO93" s="347"/>
      <c r="AP93" s="347"/>
      <c r="AQ93" s="347"/>
      <c r="AR93" s="347"/>
      <c r="AS93" s="347"/>
      <c r="AT93" s="347"/>
      <c r="AU93" s="348"/>
      <c r="AV93" s="697"/>
      <c r="AW93" s="698"/>
      <c r="AX93" s="698"/>
      <c r="AY93" s="699"/>
    </row>
    <row r="94" spans="1:51" ht="24.75" customHeight="1">
      <c r="A94" s="224"/>
      <c r="B94" s="313"/>
      <c r="C94" s="314"/>
      <c r="D94" s="314"/>
      <c r="E94" s="314"/>
      <c r="F94" s="314"/>
      <c r="G94" s="315"/>
      <c r="H94" s="341"/>
      <c r="I94" s="342"/>
      <c r="J94" s="342"/>
      <c r="K94" s="342"/>
      <c r="L94" s="343"/>
      <c r="M94" s="346"/>
      <c r="N94" s="347"/>
      <c r="O94" s="347"/>
      <c r="P94" s="347"/>
      <c r="Q94" s="347"/>
      <c r="R94" s="347"/>
      <c r="S94" s="347"/>
      <c r="T94" s="347"/>
      <c r="U94" s="347"/>
      <c r="V94" s="347"/>
      <c r="W94" s="347"/>
      <c r="X94" s="347"/>
      <c r="Y94" s="348"/>
      <c r="Z94" s="697"/>
      <c r="AA94" s="698"/>
      <c r="AB94" s="698"/>
      <c r="AC94" s="720"/>
      <c r="AD94" s="341"/>
      <c r="AE94" s="342"/>
      <c r="AF94" s="342"/>
      <c r="AG94" s="342"/>
      <c r="AH94" s="343"/>
      <c r="AI94" s="346"/>
      <c r="AJ94" s="347"/>
      <c r="AK94" s="347"/>
      <c r="AL94" s="347"/>
      <c r="AM94" s="347"/>
      <c r="AN94" s="347"/>
      <c r="AO94" s="347"/>
      <c r="AP94" s="347"/>
      <c r="AQ94" s="347"/>
      <c r="AR94" s="347"/>
      <c r="AS94" s="347"/>
      <c r="AT94" s="347"/>
      <c r="AU94" s="348"/>
      <c r="AV94" s="697"/>
      <c r="AW94" s="698"/>
      <c r="AX94" s="698"/>
      <c r="AY94" s="699"/>
    </row>
    <row r="95" spans="1:51" ht="24.75" customHeight="1">
      <c r="A95" s="224"/>
      <c r="B95" s="313"/>
      <c r="C95" s="314"/>
      <c r="D95" s="314"/>
      <c r="E95" s="314"/>
      <c r="F95" s="314"/>
      <c r="G95" s="315"/>
      <c r="H95" s="341"/>
      <c r="I95" s="342"/>
      <c r="J95" s="342"/>
      <c r="K95" s="342"/>
      <c r="L95" s="343"/>
      <c r="M95" s="346"/>
      <c r="N95" s="347"/>
      <c r="O95" s="347"/>
      <c r="P95" s="347"/>
      <c r="Q95" s="347"/>
      <c r="R95" s="347"/>
      <c r="S95" s="347"/>
      <c r="T95" s="347"/>
      <c r="U95" s="347"/>
      <c r="V95" s="347"/>
      <c r="W95" s="347"/>
      <c r="X95" s="347"/>
      <c r="Y95" s="348"/>
      <c r="Z95" s="697"/>
      <c r="AA95" s="698"/>
      <c r="AB95" s="698"/>
      <c r="AC95" s="698"/>
      <c r="AD95" s="341"/>
      <c r="AE95" s="342"/>
      <c r="AF95" s="342"/>
      <c r="AG95" s="342"/>
      <c r="AH95" s="343"/>
      <c r="AI95" s="346"/>
      <c r="AJ95" s="347"/>
      <c r="AK95" s="347"/>
      <c r="AL95" s="347"/>
      <c r="AM95" s="347"/>
      <c r="AN95" s="347"/>
      <c r="AO95" s="347"/>
      <c r="AP95" s="347"/>
      <c r="AQ95" s="347"/>
      <c r="AR95" s="347"/>
      <c r="AS95" s="347"/>
      <c r="AT95" s="347"/>
      <c r="AU95" s="348"/>
      <c r="AV95" s="697"/>
      <c r="AW95" s="698"/>
      <c r="AX95" s="698"/>
      <c r="AY95" s="699"/>
    </row>
    <row r="96" spans="1:51" ht="24.75" customHeight="1">
      <c r="A96" s="224"/>
      <c r="B96" s="313"/>
      <c r="C96" s="314"/>
      <c r="D96" s="314"/>
      <c r="E96" s="314"/>
      <c r="F96" s="314"/>
      <c r="G96" s="315"/>
      <c r="H96" s="341"/>
      <c r="I96" s="342"/>
      <c r="J96" s="342"/>
      <c r="K96" s="342"/>
      <c r="L96" s="343"/>
      <c r="M96" s="346"/>
      <c r="N96" s="347"/>
      <c r="O96" s="347"/>
      <c r="P96" s="347"/>
      <c r="Q96" s="347"/>
      <c r="R96" s="347"/>
      <c r="S96" s="347"/>
      <c r="T96" s="347"/>
      <c r="U96" s="347"/>
      <c r="V96" s="347"/>
      <c r="W96" s="347"/>
      <c r="X96" s="347"/>
      <c r="Y96" s="348"/>
      <c r="Z96" s="697"/>
      <c r="AA96" s="698"/>
      <c r="AB96" s="698"/>
      <c r="AC96" s="698"/>
      <c r="AD96" s="341"/>
      <c r="AE96" s="342"/>
      <c r="AF96" s="342"/>
      <c r="AG96" s="342"/>
      <c r="AH96" s="343"/>
      <c r="AI96" s="346"/>
      <c r="AJ96" s="347"/>
      <c r="AK96" s="347"/>
      <c r="AL96" s="347"/>
      <c r="AM96" s="347"/>
      <c r="AN96" s="347"/>
      <c r="AO96" s="347"/>
      <c r="AP96" s="347"/>
      <c r="AQ96" s="347"/>
      <c r="AR96" s="347"/>
      <c r="AS96" s="347"/>
      <c r="AT96" s="347"/>
      <c r="AU96" s="348"/>
      <c r="AV96" s="697"/>
      <c r="AW96" s="698"/>
      <c r="AX96" s="698"/>
      <c r="AY96" s="699"/>
    </row>
    <row r="97" spans="1:51" ht="24.75" customHeight="1">
      <c r="A97" s="224"/>
      <c r="B97" s="313"/>
      <c r="C97" s="314"/>
      <c r="D97" s="314"/>
      <c r="E97" s="314"/>
      <c r="F97" s="314"/>
      <c r="G97" s="315"/>
      <c r="H97" s="341"/>
      <c r="I97" s="342"/>
      <c r="J97" s="342"/>
      <c r="K97" s="342"/>
      <c r="L97" s="343"/>
      <c r="M97" s="346"/>
      <c r="N97" s="347"/>
      <c r="O97" s="347"/>
      <c r="P97" s="347"/>
      <c r="Q97" s="347"/>
      <c r="R97" s="347"/>
      <c r="S97" s="347"/>
      <c r="T97" s="347"/>
      <c r="U97" s="347"/>
      <c r="V97" s="347"/>
      <c r="W97" s="347"/>
      <c r="X97" s="347"/>
      <c r="Y97" s="348"/>
      <c r="Z97" s="697"/>
      <c r="AA97" s="698"/>
      <c r="AB97" s="698"/>
      <c r="AC97" s="698"/>
      <c r="AD97" s="341"/>
      <c r="AE97" s="342"/>
      <c r="AF97" s="342"/>
      <c r="AG97" s="342"/>
      <c r="AH97" s="343"/>
      <c r="AI97" s="346"/>
      <c r="AJ97" s="347"/>
      <c r="AK97" s="347"/>
      <c r="AL97" s="347"/>
      <c r="AM97" s="347"/>
      <c r="AN97" s="347"/>
      <c r="AO97" s="347"/>
      <c r="AP97" s="347"/>
      <c r="AQ97" s="347"/>
      <c r="AR97" s="347"/>
      <c r="AS97" s="347"/>
      <c r="AT97" s="347"/>
      <c r="AU97" s="348"/>
      <c r="AV97" s="697"/>
      <c r="AW97" s="698"/>
      <c r="AX97" s="698"/>
      <c r="AY97" s="699"/>
    </row>
    <row r="98" spans="1:51" ht="24.75" customHeight="1">
      <c r="A98" s="224"/>
      <c r="B98" s="313"/>
      <c r="C98" s="314"/>
      <c r="D98" s="314"/>
      <c r="E98" s="314"/>
      <c r="F98" s="314"/>
      <c r="G98" s="315"/>
      <c r="H98" s="642"/>
      <c r="I98" s="595"/>
      <c r="J98" s="595"/>
      <c r="K98" s="595"/>
      <c r="L98" s="596"/>
      <c r="M98" s="643"/>
      <c r="N98" s="644"/>
      <c r="O98" s="644"/>
      <c r="P98" s="644"/>
      <c r="Q98" s="644"/>
      <c r="R98" s="644"/>
      <c r="S98" s="644"/>
      <c r="T98" s="644"/>
      <c r="U98" s="644"/>
      <c r="V98" s="644"/>
      <c r="W98" s="644"/>
      <c r="X98" s="644"/>
      <c r="Y98" s="645"/>
      <c r="Z98" s="646"/>
      <c r="AA98" s="647"/>
      <c r="AB98" s="647"/>
      <c r="AC98" s="647"/>
      <c r="AD98" s="642"/>
      <c r="AE98" s="595"/>
      <c r="AF98" s="595"/>
      <c r="AG98" s="595"/>
      <c r="AH98" s="596"/>
      <c r="AI98" s="643"/>
      <c r="AJ98" s="644"/>
      <c r="AK98" s="644"/>
      <c r="AL98" s="644"/>
      <c r="AM98" s="644"/>
      <c r="AN98" s="644"/>
      <c r="AO98" s="644"/>
      <c r="AP98" s="644"/>
      <c r="AQ98" s="644"/>
      <c r="AR98" s="644"/>
      <c r="AS98" s="644"/>
      <c r="AT98" s="644"/>
      <c r="AU98" s="645"/>
      <c r="AV98" s="646"/>
      <c r="AW98" s="647"/>
      <c r="AX98" s="647"/>
      <c r="AY98" s="648"/>
    </row>
    <row r="99" spans="1:51" ht="24.75" customHeight="1">
      <c r="A99" s="224"/>
      <c r="B99" s="313"/>
      <c r="C99" s="314"/>
      <c r="D99" s="314"/>
      <c r="E99" s="314"/>
      <c r="F99" s="314"/>
      <c r="G99" s="315"/>
      <c r="H99" s="716" t="s">
        <v>35</v>
      </c>
      <c r="I99" s="368"/>
      <c r="J99" s="368"/>
      <c r="K99" s="368"/>
      <c r="L99" s="368"/>
      <c r="M99" s="717"/>
      <c r="N99" s="718"/>
      <c r="O99" s="718"/>
      <c r="P99" s="718"/>
      <c r="Q99" s="718"/>
      <c r="R99" s="718"/>
      <c r="S99" s="718"/>
      <c r="T99" s="718"/>
      <c r="U99" s="718"/>
      <c r="V99" s="718"/>
      <c r="W99" s="718"/>
      <c r="X99" s="718"/>
      <c r="Y99" s="719"/>
      <c r="Z99" s="639">
        <f>SUM(Z91:AC98)</f>
        <v>4</v>
      </c>
      <c r="AA99" s="640"/>
      <c r="AB99" s="640"/>
      <c r="AC99" s="736"/>
      <c r="AD99" s="716" t="s">
        <v>35</v>
      </c>
      <c r="AE99" s="368"/>
      <c r="AF99" s="368"/>
      <c r="AG99" s="368"/>
      <c r="AH99" s="368"/>
      <c r="AI99" s="717"/>
      <c r="AJ99" s="718"/>
      <c r="AK99" s="718"/>
      <c r="AL99" s="718"/>
      <c r="AM99" s="718"/>
      <c r="AN99" s="718"/>
      <c r="AO99" s="718"/>
      <c r="AP99" s="718"/>
      <c r="AQ99" s="718"/>
      <c r="AR99" s="718"/>
      <c r="AS99" s="718"/>
      <c r="AT99" s="718"/>
      <c r="AU99" s="719"/>
      <c r="AV99" s="639">
        <f>SUM(AV91:AY98)</f>
        <v>0</v>
      </c>
      <c r="AW99" s="640"/>
      <c r="AX99" s="640"/>
      <c r="AY99" s="641"/>
    </row>
    <row r="100" spans="1:51" ht="24.75" customHeight="1">
      <c r="A100" s="224"/>
      <c r="B100" s="313"/>
      <c r="C100" s="314"/>
      <c r="D100" s="314"/>
      <c r="E100" s="314"/>
      <c r="F100" s="314"/>
      <c r="G100" s="315"/>
      <c r="H100" s="721" t="s">
        <v>473</v>
      </c>
      <c r="I100" s="724"/>
      <c r="J100" s="724"/>
      <c r="K100" s="724"/>
      <c r="L100" s="724"/>
      <c r="M100" s="724"/>
      <c r="N100" s="724"/>
      <c r="O100" s="724"/>
      <c r="P100" s="724"/>
      <c r="Q100" s="724"/>
      <c r="R100" s="724"/>
      <c r="S100" s="724"/>
      <c r="T100" s="724"/>
      <c r="U100" s="724"/>
      <c r="V100" s="724"/>
      <c r="W100" s="724"/>
      <c r="X100" s="724"/>
      <c r="Y100" s="724"/>
      <c r="Z100" s="724"/>
      <c r="AA100" s="724"/>
      <c r="AB100" s="724"/>
      <c r="AC100" s="737"/>
      <c r="AD100" s="721" t="s">
        <v>1606</v>
      </c>
      <c r="AE100" s="724"/>
      <c r="AF100" s="724"/>
      <c r="AG100" s="724"/>
      <c r="AH100" s="724"/>
      <c r="AI100" s="724"/>
      <c r="AJ100" s="724"/>
      <c r="AK100" s="724"/>
      <c r="AL100" s="724"/>
      <c r="AM100" s="724"/>
      <c r="AN100" s="724"/>
      <c r="AO100" s="724"/>
      <c r="AP100" s="724"/>
      <c r="AQ100" s="724"/>
      <c r="AR100" s="724"/>
      <c r="AS100" s="724"/>
      <c r="AT100" s="724"/>
      <c r="AU100" s="724"/>
      <c r="AV100" s="724"/>
      <c r="AW100" s="724"/>
      <c r="AX100" s="724"/>
      <c r="AY100" s="725"/>
    </row>
    <row r="101" spans="1:51" ht="24.75" customHeight="1">
      <c r="A101" s="224"/>
      <c r="B101" s="313"/>
      <c r="C101" s="314"/>
      <c r="D101" s="314"/>
      <c r="E101" s="314"/>
      <c r="F101" s="314"/>
      <c r="G101" s="315"/>
      <c r="H101" s="726" t="s">
        <v>60</v>
      </c>
      <c r="I101" s="519"/>
      <c r="J101" s="519"/>
      <c r="K101" s="519"/>
      <c r="L101" s="519"/>
      <c r="M101" s="329" t="s">
        <v>143</v>
      </c>
      <c r="N101" s="290"/>
      <c r="O101" s="290"/>
      <c r="P101" s="290"/>
      <c r="Q101" s="290"/>
      <c r="R101" s="290"/>
      <c r="S101" s="290"/>
      <c r="T101" s="290"/>
      <c r="U101" s="290"/>
      <c r="V101" s="290"/>
      <c r="W101" s="290"/>
      <c r="X101" s="290"/>
      <c r="Y101" s="731"/>
      <c r="Z101" s="323" t="s">
        <v>144</v>
      </c>
      <c r="AA101" s="732"/>
      <c r="AB101" s="732"/>
      <c r="AC101" s="738"/>
      <c r="AD101" s="726" t="s">
        <v>60</v>
      </c>
      <c r="AE101" s="519"/>
      <c r="AF101" s="519"/>
      <c r="AG101" s="519"/>
      <c r="AH101" s="519"/>
      <c r="AI101" s="329" t="s">
        <v>143</v>
      </c>
      <c r="AJ101" s="290"/>
      <c r="AK101" s="290"/>
      <c r="AL101" s="290"/>
      <c r="AM101" s="290"/>
      <c r="AN101" s="290"/>
      <c r="AO101" s="290"/>
      <c r="AP101" s="290"/>
      <c r="AQ101" s="290"/>
      <c r="AR101" s="290"/>
      <c r="AS101" s="290"/>
      <c r="AT101" s="290"/>
      <c r="AU101" s="731"/>
      <c r="AV101" s="323" t="s">
        <v>144</v>
      </c>
      <c r="AW101" s="732"/>
      <c r="AX101" s="732"/>
      <c r="AY101" s="733"/>
    </row>
    <row r="102" spans="1:51" ht="24.75" customHeight="1">
      <c r="A102" s="224"/>
      <c r="B102" s="313"/>
      <c r="C102" s="314"/>
      <c r="D102" s="314"/>
      <c r="E102" s="314"/>
      <c r="F102" s="314"/>
      <c r="G102" s="315"/>
      <c r="H102" s="703" t="s">
        <v>416</v>
      </c>
      <c r="I102" s="600"/>
      <c r="J102" s="600"/>
      <c r="K102" s="600"/>
      <c r="L102" s="601"/>
      <c r="M102" s="704" t="s">
        <v>474</v>
      </c>
      <c r="N102" s="734"/>
      <c r="O102" s="734"/>
      <c r="P102" s="734"/>
      <c r="Q102" s="734"/>
      <c r="R102" s="734"/>
      <c r="S102" s="734"/>
      <c r="T102" s="734"/>
      <c r="U102" s="734"/>
      <c r="V102" s="734"/>
      <c r="W102" s="734"/>
      <c r="X102" s="734"/>
      <c r="Y102" s="735"/>
      <c r="Z102" s="767">
        <v>1.5</v>
      </c>
      <c r="AA102" s="768"/>
      <c r="AB102" s="768"/>
      <c r="AC102" s="769"/>
      <c r="AD102" s="703"/>
      <c r="AE102" s="600"/>
      <c r="AF102" s="600"/>
      <c r="AG102" s="600"/>
      <c r="AH102" s="601"/>
      <c r="AI102" s="704"/>
      <c r="AJ102" s="734"/>
      <c r="AK102" s="734"/>
      <c r="AL102" s="734"/>
      <c r="AM102" s="734"/>
      <c r="AN102" s="734"/>
      <c r="AO102" s="734"/>
      <c r="AP102" s="734"/>
      <c r="AQ102" s="734"/>
      <c r="AR102" s="734"/>
      <c r="AS102" s="734"/>
      <c r="AT102" s="734"/>
      <c r="AU102" s="735"/>
      <c r="AV102" s="694"/>
      <c r="AW102" s="695"/>
      <c r="AX102" s="695"/>
      <c r="AY102" s="696"/>
    </row>
    <row r="103" spans="1:51" ht="24.75" customHeight="1">
      <c r="A103" s="224"/>
      <c r="B103" s="313"/>
      <c r="C103" s="314"/>
      <c r="D103" s="314"/>
      <c r="E103" s="314"/>
      <c r="F103" s="314"/>
      <c r="G103" s="315"/>
      <c r="H103" s="341"/>
      <c r="I103" s="342"/>
      <c r="J103" s="342"/>
      <c r="K103" s="342"/>
      <c r="L103" s="343"/>
      <c r="M103" s="346"/>
      <c r="N103" s="347"/>
      <c r="O103" s="347"/>
      <c r="P103" s="347"/>
      <c r="Q103" s="347"/>
      <c r="R103" s="347"/>
      <c r="S103" s="347"/>
      <c r="T103" s="347"/>
      <c r="U103" s="347"/>
      <c r="V103" s="347"/>
      <c r="W103" s="347"/>
      <c r="X103" s="347"/>
      <c r="Y103" s="348"/>
      <c r="Z103" s="697"/>
      <c r="AA103" s="698"/>
      <c r="AB103" s="698"/>
      <c r="AC103" s="720"/>
      <c r="AD103" s="341"/>
      <c r="AE103" s="342"/>
      <c r="AF103" s="342"/>
      <c r="AG103" s="342"/>
      <c r="AH103" s="343"/>
      <c r="AI103" s="346"/>
      <c r="AJ103" s="347"/>
      <c r="AK103" s="347"/>
      <c r="AL103" s="347"/>
      <c r="AM103" s="347"/>
      <c r="AN103" s="347"/>
      <c r="AO103" s="347"/>
      <c r="AP103" s="347"/>
      <c r="AQ103" s="347"/>
      <c r="AR103" s="347"/>
      <c r="AS103" s="347"/>
      <c r="AT103" s="347"/>
      <c r="AU103" s="348"/>
      <c r="AV103" s="697"/>
      <c r="AW103" s="698"/>
      <c r="AX103" s="698"/>
      <c r="AY103" s="699"/>
    </row>
    <row r="104" spans="1:51" ht="24.75" customHeight="1">
      <c r="A104" s="224"/>
      <c r="B104" s="313"/>
      <c r="C104" s="314"/>
      <c r="D104" s="314"/>
      <c r="E104" s="314"/>
      <c r="F104" s="314"/>
      <c r="G104" s="315"/>
      <c r="H104" s="341"/>
      <c r="I104" s="342"/>
      <c r="J104" s="342"/>
      <c r="K104" s="342"/>
      <c r="L104" s="343"/>
      <c r="M104" s="346"/>
      <c r="N104" s="347"/>
      <c r="O104" s="347"/>
      <c r="P104" s="347"/>
      <c r="Q104" s="347"/>
      <c r="R104" s="347"/>
      <c r="S104" s="347"/>
      <c r="T104" s="347"/>
      <c r="U104" s="347"/>
      <c r="V104" s="347"/>
      <c r="W104" s="347"/>
      <c r="X104" s="347"/>
      <c r="Y104" s="348"/>
      <c r="Z104" s="697"/>
      <c r="AA104" s="698"/>
      <c r="AB104" s="698"/>
      <c r="AC104" s="720"/>
      <c r="AD104" s="341"/>
      <c r="AE104" s="342"/>
      <c r="AF104" s="342"/>
      <c r="AG104" s="342"/>
      <c r="AH104" s="343"/>
      <c r="AI104" s="346"/>
      <c r="AJ104" s="347"/>
      <c r="AK104" s="347"/>
      <c r="AL104" s="347"/>
      <c r="AM104" s="347"/>
      <c r="AN104" s="347"/>
      <c r="AO104" s="347"/>
      <c r="AP104" s="347"/>
      <c r="AQ104" s="347"/>
      <c r="AR104" s="347"/>
      <c r="AS104" s="347"/>
      <c r="AT104" s="347"/>
      <c r="AU104" s="348"/>
      <c r="AV104" s="697"/>
      <c r="AW104" s="698"/>
      <c r="AX104" s="698"/>
      <c r="AY104" s="699"/>
    </row>
    <row r="105" spans="1:51" ht="24.75" customHeight="1">
      <c r="A105" s="224"/>
      <c r="B105" s="313"/>
      <c r="C105" s="314"/>
      <c r="D105" s="314"/>
      <c r="E105" s="314"/>
      <c r="F105" s="314"/>
      <c r="G105" s="315"/>
      <c r="H105" s="341"/>
      <c r="I105" s="342"/>
      <c r="J105" s="342"/>
      <c r="K105" s="342"/>
      <c r="L105" s="343"/>
      <c r="M105" s="346"/>
      <c r="N105" s="347"/>
      <c r="O105" s="347"/>
      <c r="P105" s="347"/>
      <c r="Q105" s="347"/>
      <c r="R105" s="347"/>
      <c r="S105" s="347"/>
      <c r="T105" s="347"/>
      <c r="U105" s="347"/>
      <c r="V105" s="347"/>
      <c r="W105" s="347"/>
      <c r="X105" s="347"/>
      <c r="Y105" s="348"/>
      <c r="Z105" s="697"/>
      <c r="AA105" s="698"/>
      <c r="AB105" s="698"/>
      <c r="AC105" s="720"/>
      <c r="AD105" s="341"/>
      <c r="AE105" s="342"/>
      <c r="AF105" s="342"/>
      <c r="AG105" s="342"/>
      <c r="AH105" s="343"/>
      <c r="AI105" s="346"/>
      <c r="AJ105" s="347"/>
      <c r="AK105" s="347"/>
      <c r="AL105" s="347"/>
      <c r="AM105" s="347"/>
      <c r="AN105" s="347"/>
      <c r="AO105" s="347"/>
      <c r="AP105" s="347"/>
      <c r="AQ105" s="347"/>
      <c r="AR105" s="347"/>
      <c r="AS105" s="347"/>
      <c r="AT105" s="347"/>
      <c r="AU105" s="348"/>
      <c r="AV105" s="697"/>
      <c r="AW105" s="698"/>
      <c r="AX105" s="698"/>
      <c r="AY105" s="699"/>
    </row>
    <row r="106" spans="1:51" ht="24.75" customHeight="1">
      <c r="A106" s="224"/>
      <c r="B106" s="313"/>
      <c r="C106" s="314"/>
      <c r="D106" s="314"/>
      <c r="E106" s="314"/>
      <c r="F106" s="314"/>
      <c r="G106" s="315"/>
      <c r="H106" s="341"/>
      <c r="I106" s="342"/>
      <c r="J106" s="342"/>
      <c r="K106" s="342"/>
      <c r="L106" s="343"/>
      <c r="M106" s="346"/>
      <c r="N106" s="347"/>
      <c r="O106" s="347"/>
      <c r="P106" s="347"/>
      <c r="Q106" s="347"/>
      <c r="R106" s="347"/>
      <c r="S106" s="347"/>
      <c r="T106" s="347"/>
      <c r="U106" s="347"/>
      <c r="V106" s="347"/>
      <c r="W106" s="347"/>
      <c r="X106" s="347"/>
      <c r="Y106" s="348"/>
      <c r="Z106" s="697"/>
      <c r="AA106" s="698"/>
      <c r="AB106" s="698"/>
      <c r="AC106" s="698"/>
      <c r="AD106" s="341"/>
      <c r="AE106" s="342"/>
      <c r="AF106" s="342"/>
      <c r="AG106" s="342"/>
      <c r="AH106" s="343"/>
      <c r="AI106" s="346"/>
      <c r="AJ106" s="347"/>
      <c r="AK106" s="347"/>
      <c r="AL106" s="347"/>
      <c r="AM106" s="347"/>
      <c r="AN106" s="347"/>
      <c r="AO106" s="347"/>
      <c r="AP106" s="347"/>
      <c r="AQ106" s="347"/>
      <c r="AR106" s="347"/>
      <c r="AS106" s="347"/>
      <c r="AT106" s="347"/>
      <c r="AU106" s="348"/>
      <c r="AV106" s="697"/>
      <c r="AW106" s="698"/>
      <c r="AX106" s="698"/>
      <c r="AY106" s="699"/>
    </row>
    <row r="107" spans="1:51" ht="24.75" customHeight="1">
      <c r="A107" s="224"/>
      <c r="B107" s="313"/>
      <c r="C107" s="314"/>
      <c r="D107" s="314"/>
      <c r="E107" s="314"/>
      <c r="F107" s="314"/>
      <c r="G107" s="315"/>
      <c r="H107" s="341"/>
      <c r="I107" s="342"/>
      <c r="J107" s="342"/>
      <c r="K107" s="342"/>
      <c r="L107" s="343"/>
      <c r="M107" s="346"/>
      <c r="N107" s="347"/>
      <c r="O107" s="347"/>
      <c r="P107" s="347"/>
      <c r="Q107" s="347"/>
      <c r="R107" s="347"/>
      <c r="S107" s="347"/>
      <c r="T107" s="347"/>
      <c r="U107" s="347"/>
      <c r="V107" s="347"/>
      <c r="W107" s="347"/>
      <c r="X107" s="347"/>
      <c r="Y107" s="348"/>
      <c r="Z107" s="697"/>
      <c r="AA107" s="698"/>
      <c r="AB107" s="698"/>
      <c r="AC107" s="698"/>
      <c r="AD107" s="341"/>
      <c r="AE107" s="342"/>
      <c r="AF107" s="342"/>
      <c r="AG107" s="342"/>
      <c r="AH107" s="343"/>
      <c r="AI107" s="346"/>
      <c r="AJ107" s="347"/>
      <c r="AK107" s="347"/>
      <c r="AL107" s="347"/>
      <c r="AM107" s="347"/>
      <c r="AN107" s="347"/>
      <c r="AO107" s="347"/>
      <c r="AP107" s="347"/>
      <c r="AQ107" s="347"/>
      <c r="AR107" s="347"/>
      <c r="AS107" s="347"/>
      <c r="AT107" s="347"/>
      <c r="AU107" s="348"/>
      <c r="AV107" s="697"/>
      <c r="AW107" s="698"/>
      <c r="AX107" s="698"/>
      <c r="AY107" s="699"/>
    </row>
    <row r="108" spans="1:51" ht="24.75" customHeight="1">
      <c r="A108" s="224"/>
      <c r="B108" s="313"/>
      <c r="C108" s="314"/>
      <c r="D108" s="314"/>
      <c r="E108" s="314"/>
      <c r="F108" s="314"/>
      <c r="G108" s="315"/>
      <c r="H108" s="341"/>
      <c r="I108" s="342"/>
      <c r="J108" s="342"/>
      <c r="K108" s="342"/>
      <c r="L108" s="343"/>
      <c r="M108" s="346"/>
      <c r="N108" s="347"/>
      <c r="O108" s="347"/>
      <c r="P108" s="347"/>
      <c r="Q108" s="347"/>
      <c r="R108" s="347"/>
      <c r="S108" s="347"/>
      <c r="T108" s="347"/>
      <c r="U108" s="347"/>
      <c r="V108" s="347"/>
      <c r="W108" s="347"/>
      <c r="X108" s="347"/>
      <c r="Y108" s="348"/>
      <c r="Z108" s="697"/>
      <c r="AA108" s="698"/>
      <c r="AB108" s="698"/>
      <c r="AC108" s="698"/>
      <c r="AD108" s="341"/>
      <c r="AE108" s="342"/>
      <c r="AF108" s="342"/>
      <c r="AG108" s="342"/>
      <c r="AH108" s="343"/>
      <c r="AI108" s="346"/>
      <c r="AJ108" s="347"/>
      <c r="AK108" s="347"/>
      <c r="AL108" s="347"/>
      <c r="AM108" s="347"/>
      <c r="AN108" s="347"/>
      <c r="AO108" s="347"/>
      <c r="AP108" s="347"/>
      <c r="AQ108" s="347"/>
      <c r="AR108" s="347"/>
      <c r="AS108" s="347"/>
      <c r="AT108" s="347"/>
      <c r="AU108" s="348"/>
      <c r="AV108" s="697"/>
      <c r="AW108" s="698"/>
      <c r="AX108" s="698"/>
      <c r="AY108" s="699"/>
    </row>
    <row r="109" spans="1:51" ht="24.75" customHeight="1">
      <c r="A109" s="224"/>
      <c r="B109" s="313"/>
      <c r="C109" s="314"/>
      <c r="D109" s="314"/>
      <c r="E109" s="314"/>
      <c r="F109" s="314"/>
      <c r="G109" s="315"/>
      <c r="H109" s="642"/>
      <c r="I109" s="595"/>
      <c r="J109" s="595"/>
      <c r="K109" s="595"/>
      <c r="L109" s="596"/>
      <c r="M109" s="643"/>
      <c r="N109" s="644"/>
      <c r="O109" s="644"/>
      <c r="P109" s="644"/>
      <c r="Q109" s="644"/>
      <c r="R109" s="644"/>
      <c r="S109" s="644"/>
      <c r="T109" s="644"/>
      <c r="U109" s="644"/>
      <c r="V109" s="644"/>
      <c r="W109" s="644"/>
      <c r="X109" s="644"/>
      <c r="Y109" s="645"/>
      <c r="Z109" s="646"/>
      <c r="AA109" s="647"/>
      <c r="AB109" s="647"/>
      <c r="AC109" s="647"/>
      <c r="AD109" s="642"/>
      <c r="AE109" s="595"/>
      <c r="AF109" s="595"/>
      <c r="AG109" s="595"/>
      <c r="AH109" s="596"/>
      <c r="AI109" s="643"/>
      <c r="AJ109" s="644"/>
      <c r="AK109" s="644"/>
      <c r="AL109" s="644"/>
      <c r="AM109" s="644"/>
      <c r="AN109" s="644"/>
      <c r="AO109" s="644"/>
      <c r="AP109" s="644"/>
      <c r="AQ109" s="644"/>
      <c r="AR109" s="644"/>
      <c r="AS109" s="644"/>
      <c r="AT109" s="644"/>
      <c r="AU109" s="645"/>
      <c r="AV109" s="646"/>
      <c r="AW109" s="647"/>
      <c r="AX109" s="647"/>
      <c r="AY109" s="648"/>
    </row>
    <row r="110" spans="1:51" ht="24.75" customHeight="1">
      <c r="A110" s="224"/>
      <c r="B110" s="313"/>
      <c r="C110" s="314"/>
      <c r="D110" s="314"/>
      <c r="E110" s="314"/>
      <c r="F110" s="314"/>
      <c r="G110" s="315"/>
      <c r="H110" s="716" t="s">
        <v>35</v>
      </c>
      <c r="I110" s="368"/>
      <c r="J110" s="368"/>
      <c r="K110" s="368"/>
      <c r="L110" s="368"/>
      <c r="M110" s="717"/>
      <c r="N110" s="718"/>
      <c r="O110" s="718"/>
      <c r="P110" s="718"/>
      <c r="Q110" s="718"/>
      <c r="R110" s="718"/>
      <c r="S110" s="718"/>
      <c r="T110" s="718"/>
      <c r="U110" s="718"/>
      <c r="V110" s="718"/>
      <c r="W110" s="718"/>
      <c r="X110" s="718"/>
      <c r="Y110" s="719"/>
      <c r="Z110" s="1005">
        <f>SUM(Z102:AC109)</f>
        <v>1.5</v>
      </c>
      <c r="AA110" s="1006"/>
      <c r="AB110" s="1006"/>
      <c r="AC110" s="1007"/>
      <c r="AD110" s="716" t="s">
        <v>35</v>
      </c>
      <c r="AE110" s="368"/>
      <c r="AF110" s="368"/>
      <c r="AG110" s="368"/>
      <c r="AH110" s="368"/>
      <c r="AI110" s="717"/>
      <c r="AJ110" s="718"/>
      <c r="AK110" s="718"/>
      <c r="AL110" s="718"/>
      <c r="AM110" s="718"/>
      <c r="AN110" s="718"/>
      <c r="AO110" s="718"/>
      <c r="AP110" s="718"/>
      <c r="AQ110" s="718"/>
      <c r="AR110" s="718"/>
      <c r="AS110" s="718"/>
      <c r="AT110" s="718"/>
      <c r="AU110" s="719"/>
      <c r="AV110" s="639">
        <f>SUM(AV102:AY109)</f>
        <v>0</v>
      </c>
      <c r="AW110" s="640"/>
      <c r="AX110" s="640"/>
      <c r="AY110" s="641"/>
    </row>
    <row r="111" spans="1:51" ht="24.75" customHeight="1">
      <c r="A111" s="224"/>
      <c r="B111" s="313"/>
      <c r="C111" s="314"/>
      <c r="D111" s="314"/>
      <c r="E111" s="314"/>
      <c r="F111" s="314"/>
      <c r="G111" s="315"/>
      <c r="H111" s="721" t="s">
        <v>1607</v>
      </c>
      <c r="I111" s="724"/>
      <c r="J111" s="724"/>
      <c r="K111" s="724"/>
      <c r="L111" s="724"/>
      <c r="M111" s="724"/>
      <c r="N111" s="724"/>
      <c r="O111" s="724"/>
      <c r="P111" s="724"/>
      <c r="Q111" s="724"/>
      <c r="R111" s="724"/>
      <c r="S111" s="724"/>
      <c r="T111" s="724"/>
      <c r="U111" s="724"/>
      <c r="V111" s="724"/>
      <c r="W111" s="724"/>
      <c r="X111" s="724"/>
      <c r="Y111" s="724"/>
      <c r="Z111" s="724"/>
      <c r="AA111" s="724"/>
      <c r="AB111" s="724"/>
      <c r="AC111" s="737"/>
      <c r="AD111" s="721" t="s">
        <v>1608</v>
      </c>
      <c r="AE111" s="724"/>
      <c r="AF111" s="724"/>
      <c r="AG111" s="724"/>
      <c r="AH111" s="724"/>
      <c r="AI111" s="724"/>
      <c r="AJ111" s="724"/>
      <c r="AK111" s="724"/>
      <c r="AL111" s="724"/>
      <c r="AM111" s="724"/>
      <c r="AN111" s="724"/>
      <c r="AO111" s="724"/>
      <c r="AP111" s="724"/>
      <c r="AQ111" s="724"/>
      <c r="AR111" s="724"/>
      <c r="AS111" s="724"/>
      <c r="AT111" s="724"/>
      <c r="AU111" s="724"/>
      <c r="AV111" s="724"/>
      <c r="AW111" s="724"/>
      <c r="AX111" s="724"/>
      <c r="AY111" s="725"/>
    </row>
    <row r="112" spans="1:51" ht="24.75" customHeight="1">
      <c r="A112" s="224"/>
      <c r="B112" s="313"/>
      <c r="C112" s="314"/>
      <c r="D112" s="314"/>
      <c r="E112" s="314"/>
      <c r="F112" s="314"/>
      <c r="G112" s="315"/>
      <c r="H112" s="726" t="s">
        <v>60</v>
      </c>
      <c r="I112" s="519"/>
      <c r="J112" s="519"/>
      <c r="K112" s="519"/>
      <c r="L112" s="519"/>
      <c r="M112" s="329" t="s">
        <v>143</v>
      </c>
      <c r="N112" s="290"/>
      <c r="O112" s="290"/>
      <c r="P112" s="290"/>
      <c r="Q112" s="290"/>
      <c r="R112" s="290"/>
      <c r="S112" s="290"/>
      <c r="T112" s="290"/>
      <c r="U112" s="290"/>
      <c r="V112" s="290"/>
      <c r="W112" s="290"/>
      <c r="X112" s="290"/>
      <c r="Y112" s="731"/>
      <c r="Z112" s="323" t="s">
        <v>144</v>
      </c>
      <c r="AA112" s="732"/>
      <c r="AB112" s="732"/>
      <c r="AC112" s="738"/>
      <c r="AD112" s="726" t="s">
        <v>60</v>
      </c>
      <c r="AE112" s="519"/>
      <c r="AF112" s="519"/>
      <c r="AG112" s="519"/>
      <c r="AH112" s="519"/>
      <c r="AI112" s="329" t="s">
        <v>143</v>
      </c>
      <c r="AJ112" s="290"/>
      <c r="AK112" s="290"/>
      <c r="AL112" s="290"/>
      <c r="AM112" s="290"/>
      <c r="AN112" s="290"/>
      <c r="AO112" s="290"/>
      <c r="AP112" s="290"/>
      <c r="AQ112" s="290"/>
      <c r="AR112" s="290"/>
      <c r="AS112" s="290"/>
      <c r="AT112" s="290"/>
      <c r="AU112" s="731"/>
      <c r="AV112" s="323" t="s">
        <v>144</v>
      </c>
      <c r="AW112" s="732"/>
      <c r="AX112" s="732"/>
      <c r="AY112" s="733"/>
    </row>
    <row r="113" spans="1:51" ht="24.75" customHeight="1">
      <c r="A113" s="224"/>
      <c r="B113" s="313"/>
      <c r="C113" s="314"/>
      <c r="D113" s="314"/>
      <c r="E113" s="314"/>
      <c r="F113" s="314"/>
      <c r="G113" s="315"/>
      <c r="H113" s="703"/>
      <c r="I113" s="600"/>
      <c r="J113" s="600"/>
      <c r="K113" s="600"/>
      <c r="L113" s="601"/>
      <c r="M113" s="704"/>
      <c r="N113" s="734"/>
      <c r="O113" s="734"/>
      <c r="P113" s="734"/>
      <c r="Q113" s="734"/>
      <c r="R113" s="734"/>
      <c r="S113" s="734"/>
      <c r="T113" s="734"/>
      <c r="U113" s="734"/>
      <c r="V113" s="734"/>
      <c r="W113" s="734"/>
      <c r="X113" s="734"/>
      <c r="Y113" s="735"/>
      <c r="Z113" s="694"/>
      <c r="AA113" s="695"/>
      <c r="AB113" s="695"/>
      <c r="AC113" s="739"/>
      <c r="AD113" s="703"/>
      <c r="AE113" s="600"/>
      <c r="AF113" s="600"/>
      <c r="AG113" s="600"/>
      <c r="AH113" s="601"/>
      <c r="AI113" s="704"/>
      <c r="AJ113" s="734"/>
      <c r="AK113" s="734"/>
      <c r="AL113" s="734"/>
      <c r="AM113" s="734"/>
      <c r="AN113" s="734"/>
      <c r="AO113" s="734"/>
      <c r="AP113" s="734"/>
      <c r="AQ113" s="734"/>
      <c r="AR113" s="734"/>
      <c r="AS113" s="734"/>
      <c r="AT113" s="734"/>
      <c r="AU113" s="735"/>
      <c r="AV113" s="694"/>
      <c r="AW113" s="695"/>
      <c r="AX113" s="695"/>
      <c r="AY113" s="696"/>
    </row>
    <row r="114" spans="1:51" ht="24.75" customHeight="1">
      <c r="A114" s="224"/>
      <c r="B114" s="313"/>
      <c r="C114" s="314"/>
      <c r="D114" s="314"/>
      <c r="E114" s="314"/>
      <c r="F114" s="314"/>
      <c r="G114" s="315"/>
      <c r="H114" s="341"/>
      <c r="I114" s="342"/>
      <c r="J114" s="342"/>
      <c r="K114" s="342"/>
      <c r="L114" s="343"/>
      <c r="M114" s="346"/>
      <c r="N114" s="347"/>
      <c r="O114" s="347"/>
      <c r="P114" s="347"/>
      <c r="Q114" s="347"/>
      <c r="R114" s="347"/>
      <c r="S114" s="347"/>
      <c r="T114" s="347"/>
      <c r="U114" s="347"/>
      <c r="V114" s="347"/>
      <c r="W114" s="347"/>
      <c r="X114" s="347"/>
      <c r="Y114" s="348"/>
      <c r="Z114" s="697"/>
      <c r="AA114" s="698"/>
      <c r="AB114" s="698"/>
      <c r="AC114" s="720"/>
      <c r="AD114" s="341"/>
      <c r="AE114" s="342"/>
      <c r="AF114" s="342"/>
      <c r="AG114" s="342"/>
      <c r="AH114" s="343"/>
      <c r="AI114" s="346"/>
      <c r="AJ114" s="347"/>
      <c r="AK114" s="347"/>
      <c r="AL114" s="347"/>
      <c r="AM114" s="347"/>
      <c r="AN114" s="347"/>
      <c r="AO114" s="347"/>
      <c r="AP114" s="347"/>
      <c r="AQ114" s="347"/>
      <c r="AR114" s="347"/>
      <c r="AS114" s="347"/>
      <c r="AT114" s="347"/>
      <c r="AU114" s="348"/>
      <c r="AV114" s="697"/>
      <c r="AW114" s="698"/>
      <c r="AX114" s="698"/>
      <c r="AY114" s="699"/>
    </row>
    <row r="115" spans="1:51" ht="24.75" customHeight="1">
      <c r="A115" s="224"/>
      <c r="B115" s="313"/>
      <c r="C115" s="314"/>
      <c r="D115" s="314"/>
      <c r="E115" s="314"/>
      <c r="F115" s="314"/>
      <c r="G115" s="315"/>
      <c r="H115" s="341"/>
      <c r="I115" s="342"/>
      <c r="J115" s="342"/>
      <c r="K115" s="342"/>
      <c r="L115" s="343"/>
      <c r="M115" s="346"/>
      <c r="N115" s="347"/>
      <c r="O115" s="347"/>
      <c r="P115" s="347"/>
      <c r="Q115" s="347"/>
      <c r="R115" s="347"/>
      <c r="S115" s="347"/>
      <c r="T115" s="347"/>
      <c r="U115" s="347"/>
      <c r="V115" s="347"/>
      <c r="W115" s="347"/>
      <c r="X115" s="347"/>
      <c r="Y115" s="348"/>
      <c r="Z115" s="697"/>
      <c r="AA115" s="698"/>
      <c r="AB115" s="698"/>
      <c r="AC115" s="720"/>
      <c r="AD115" s="341"/>
      <c r="AE115" s="342"/>
      <c r="AF115" s="342"/>
      <c r="AG115" s="342"/>
      <c r="AH115" s="343"/>
      <c r="AI115" s="346"/>
      <c r="AJ115" s="347"/>
      <c r="AK115" s="347"/>
      <c r="AL115" s="347"/>
      <c r="AM115" s="347"/>
      <c r="AN115" s="347"/>
      <c r="AO115" s="347"/>
      <c r="AP115" s="347"/>
      <c r="AQ115" s="347"/>
      <c r="AR115" s="347"/>
      <c r="AS115" s="347"/>
      <c r="AT115" s="347"/>
      <c r="AU115" s="348"/>
      <c r="AV115" s="697"/>
      <c r="AW115" s="698"/>
      <c r="AX115" s="698"/>
      <c r="AY115" s="699"/>
    </row>
    <row r="116" spans="1:51" ht="24.75" customHeight="1">
      <c r="A116" s="224"/>
      <c r="B116" s="313"/>
      <c r="C116" s="314"/>
      <c r="D116" s="314"/>
      <c r="E116" s="314"/>
      <c r="F116" s="314"/>
      <c r="G116" s="315"/>
      <c r="H116" s="341"/>
      <c r="I116" s="342"/>
      <c r="J116" s="342"/>
      <c r="K116" s="342"/>
      <c r="L116" s="343"/>
      <c r="M116" s="346"/>
      <c r="N116" s="347"/>
      <c r="O116" s="347"/>
      <c r="P116" s="347"/>
      <c r="Q116" s="347"/>
      <c r="R116" s="347"/>
      <c r="S116" s="347"/>
      <c r="T116" s="347"/>
      <c r="U116" s="347"/>
      <c r="V116" s="347"/>
      <c r="W116" s="347"/>
      <c r="X116" s="347"/>
      <c r="Y116" s="348"/>
      <c r="Z116" s="697"/>
      <c r="AA116" s="698"/>
      <c r="AB116" s="698"/>
      <c r="AC116" s="720"/>
      <c r="AD116" s="341"/>
      <c r="AE116" s="342"/>
      <c r="AF116" s="342"/>
      <c r="AG116" s="342"/>
      <c r="AH116" s="343"/>
      <c r="AI116" s="346"/>
      <c r="AJ116" s="347"/>
      <c r="AK116" s="347"/>
      <c r="AL116" s="347"/>
      <c r="AM116" s="347"/>
      <c r="AN116" s="347"/>
      <c r="AO116" s="347"/>
      <c r="AP116" s="347"/>
      <c r="AQ116" s="347"/>
      <c r="AR116" s="347"/>
      <c r="AS116" s="347"/>
      <c r="AT116" s="347"/>
      <c r="AU116" s="348"/>
      <c r="AV116" s="697"/>
      <c r="AW116" s="698"/>
      <c r="AX116" s="698"/>
      <c r="AY116" s="699"/>
    </row>
    <row r="117" spans="1:51" ht="24.75" customHeight="1">
      <c r="A117" s="224"/>
      <c r="B117" s="313"/>
      <c r="C117" s="314"/>
      <c r="D117" s="314"/>
      <c r="E117" s="314"/>
      <c r="F117" s="314"/>
      <c r="G117" s="315"/>
      <c r="H117" s="341"/>
      <c r="I117" s="342"/>
      <c r="J117" s="342"/>
      <c r="K117" s="342"/>
      <c r="L117" s="343"/>
      <c r="M117" s="346"/>
      <c r="N117" s="347"/>
      <c r="O117" s="347"/>
      <c r="P117" s="347"/>
      <c r="Q117" s="347"/>
      <c r="R117" s="347"/>
      <c r="S117" s="347"/>
      <c r="T117" s="347"/>
      <c r="U117" s="347"/>
      <c r="V117" s="347"/>
      <c r="W117" s="347"/>
      <c r="X117" s="347"/>
      <c r="Y117" s="348"/>
      <c r="Z117" s="697"/>
      <c r="AA117" s="698"/>
      <c r="AB117" s="698"/>
      <c r="AC117" s="698"/>
      <c r="AD117" s="341"/>
      <c r="AE117" s="342"/>
      <c r="AF117" s="342"/>
      <c r="AG117" s="342"/>
      <c r="AH117" s="343"/>
      <c r="AI117" s="346"/>
      <c r="AJ117" s="347"/>
      <c r="AK117" s="347"/>
      <c r="AL117" s="347"/>
      <c r="AM117" s="347"/>
      <c r="AN117" s="347"/>
      <c r="AO117" s="347"/>
      <c r="AP117" s="347"/>
      <c r="AQ117" s="347"/>
      <c r="AR117" s="347"/>
      <c r="AS117" s="347"/>
      <c r="AT117" s="347"/>
      <c r="AU117" s="348"/>
      <c r="AV117" s="697"/>
      <c r="AW117" s="698"/>
      <c r="AX117" s="698"/>
      <c r="AY117" s="699"/>
    </row>
    <row r="118" spans="1:51" ht="24.75" customHeight="1">
      <c r="A118" s="224"/>
      <c r="B118" s="313"/>
      <c r="C118" s="314"/>
      <c r="D118" s="314"/>
      <c r="E118" s="314"/>
      <c r="F118" s="314"/>
      <c r="G118" s="315"/>
      <c r="H118" s="341"/>
      <c r="I118" s="342"/>
      <c r="J118" s="342"/>
      <c r="K118" s="342"/>
      <c r="L118" s="343"/>
      <c r="M118" s="346"/>
      <c r="N118" s="347"/>
      <c r="O118" s="347"/>
      <c r="P118" s="347"/>
      <c r="Q118" s="347"/>
      <c r="R118" s="347"/>
      <c r="S118" s="347"/>
      <c r="T118" s="347"/>
      <c r="U118" s="347"/>
      <c r="V118" s="347"/>
      <c r="W118" s="347"/>
      <c r="X118" s="347"/>
      <c r="Y118" s="348"/>
      <c r="Z118" s="697"/>
      <c r="AA118" s="698"/>
      <c r="AB118" s="698"/>
      <c r="AC118" s="698"/>
      <c r="AD118" s="341"/>
      <c r="AE118" s="342"/>
      <c r="AF118" s="342"/>
      <c r="AG118" s="342"/>
      <c r="AH118" s="343"/>
      <c r="AI118" s="346"/>
      <c r="AJ118" s="347"/>
      <c r="AK118" s="347"/>
      <c r="AL118" s="347"/>
      <c r="AM118" s="347"/>
      <c r="AN118" s="347"/>
      <c r="AO118" s="347"/>
      <c r="AP118" s="347"/>
      <c r="AQ118" s="347"/>
      <c r="AR118" s="347"/>
      <c r="AS118" s="347"/>
      <c r="AT118" s="347"/>
      <c r="AU118" s="348"/>
      <c r="AV118" s="697"/>
      <c r="AW118" s="698"/>
      <c r="AX118" s="698"/>
      <c r="AY118" s="699"/>
    </row>
    <row r="119" spans="1:51" ht="24.75" customHeight="1">
      <c r="A119" s="224"/>
      <c r="B119" s="313"/>
      <c r="C119" s="314"/>
      <c r="D119" s="314"/>
      <c r="E119" s="314"/>
      <c r="F119" s="314"/>
      <c r="G119" s="315"/>
      <c r="H119" s="341"/>
      <c r="I119" s="342"/>
      <c r="J119" s="342"/>
      <c r="K119" s="342"/>
      <c r="L119" s="343"/>
      <c r="M119" s="346"/>
      <c r="N119" s="347"/>
      <c r="O119" s="347"/>
      <c r="P119" s="347"/>
      <c r="Q119" s="347"/>
      <c r="R119" s="347"/>
      <c r="S119" s="347"/>
      <c r="T119" s="347"/>
      <c r="U119" s="347"/>
      <c r="V119" s="347"/>
      <c r="W119" s="347"/>
      <c r="X119" s="347"/>
      <c r="Y119" s="348"/>
      <c r="Z119" s="697"/>
      <c r="AA119" s="698"/>
      <c r="AB119" s="698"/>
      <c r="AC119" s="698"/>
      <c r="AD119" s="341"/>
      <c r="AE119" s="342"/>
      <c r="AF119" s="342"/>
      <c r="AG119" s="342"/>
      <c r="AH119" s="343"/>
      <c r="AI119" s="346"/>
      <c r="AJ119" s="347"/>
      <c r="AK119" s="347"/>
      <c r="AL119" s="347"/>
      <c r="AM119" s="347"/>
      <c r="AN119" s="347"/>
      <c r="AO119" s="347"/>
      <c r="AP119" s="347"/>
      <c r="AQ119" s="347"/>
      <c r="AR119" s="347"/>
      <c r="AS119" s="347"/>
      <c r="AT119" s="347"/>
      <c r="AU119" s="348"/>
      <c r="AV119" s="697"/>
      <c r="AW119" s="698"/>
      <c r="AX119" s="698"/>
      <c r="AY119" s="699"/>
    </row>
    <row r="120" spans="1:51" ht="24.75" customHeight="1">
      <c r="A120" s="224"/>
      <c r="B120" s="313"/>
      <c r="C120" s="314"/>
      <c r="D120" s="314"/>
      <c r="E120" s="314"/>
      <c r="F120" s="314"/>
      <c r="G120" s="315"/>
      <c r="H120" s="642"/>
      <c r="I120" s="595"/>
      <c r="J120" s="595"/>
      <c r="K120" s="595"/>
      <c r="L120" s="596"/>
      <c r="M120" s="643"/>
      <c r="N120" s="644"/>
      <c r="O120" s="644"/>
      <c r="P120" s="644"/>
      <c r="Q120" s="644"/>
      <c r="R120" s="644"/>
      <c r="S120" s="644"/>
      <c r="T120" s="644"/>
      <c r="U120" s="644"/>
      <c r="V120" s="644"/>
      <c r="W120" s="644"/>
      <c r="X120" s="644"/>
      <c r="Y120" s="645"/>
      <c r="Z120" s="646"/>
      <c r="AA120" s="647"/>
      <c r="AB120" s="647"/>
      <c r="AC120" s="647"/>
      <c r="AD120" s="642"/>
      <c r="AE120" s="595"/>
      <c r="AF120" s="595"/>
      <c r="AG120" s="595"/>
      <c r="AH120" s="596"/>
      <c r="AI120" s="643"/>
      <c r="AJ120" s="644"/>
      <c r="AK120" s="644"/>
      <c r="AL120" s="644"/>
      <c r="AM120" s="644"/>
      <c r="AN120" s="644"/>
      <c r="AO120" s="644"/>
      <c r="AP120" s="644"/>
      <c r="AQ120" s="644"/>
      <c r="AR120" s="644"/>
      <c r="AS120" s="644"/>
      <c r="AT120" s="644"/>
      <c r="AU120" s="645"/>
      <c r="AV120" s="646"/>
      <c r="AW120" s="647"/>
      <c r="AX120" s="647"/>
      <c r="AY120" s="648"/>
    </row>
    <row r="121" spans="1:51" ht="24.75" customHeight="1" thickBot="1">
      <c r="A121" s="224"/>
      <c r="B121" s="316"/>
      <c r="C121" s="317"/>
      <c r="D121" s="317"/>
      <c r="E121" s="317"/>
      <c r="F121" s="317"/>
      <c r="G121" s="318"/>
      <c r="H121" s="740" t="s">
        <v>35</v>
      </c>
      <c r="I121" s="741"/>
      <c r="J121" s="741"/>
      <c r="K121" s="741"/>
      <c r="L121" s="741"/>
      <c r="M121" s="742"/>
      <c r="N121" s="743"/>
      <c r="O121" s="743"/>
      <c r="P121" s="743"/>
      <c r="Q121" s="743"/>
      <c r="R121" s="743"/>
      <c r="S121" s="743"/>
      <c r="T121" s="743"/>
      <c r="U121" s="743"/>
      <c r="V121" s="743"/>
      <c r="W121" s="743"/>
      <c r="X121" s="743"/>
      <c r="Y121" s="744"/>
      <c r="Z121" s="745">
        <f>SUM(Z113:AC120)</f>
        <v>0</v>
      </c>
      <c r="AA121" s="746"/>
      <c r="AB121" s="746"/>
      <c r="AC121" s="747"/>
      <c r="AD121" s="740" t="s">
        <v>35</v>
      </c>
      <c r="AE121" s="741"/>
      <c r="AF121" s="741"/>
      <c r="AG121" s="741"/>
      <c r="AH121" s="741"/>
      <c r="AI121" s="742"/>
      <c r="AJ121" s="743"/>
      <c r="AK121" s="743"/>
      <c r="AL121" s="743"/>
      <c r="AM121" s="743"/>
      <c r="AN121" s="743"/>
      <c r="AO121" s="743"/>
      <c r="AP121" s="743"/>
      <c r="AQ121" s="743"/>
      <c r="AR121" s="743"/>
      <c r="AS121" s="743"/>
      <c r="AT121" s="743"/>
      <c r="AU121" s="744"/>
      <c r="AV121" s="745">
        <f>SUM(AV113:AY120)</f>
        <v>0</v>
      </c>
      <c r="AW121" s="746"/>
      <c r="AX121" s="746"/>
      <c r="AY121" s="748"/>
    </row>
    <row r="122" spans="1:51">
      <c r="A122" s="224"/>
      <c r="B122" s="224"/>
      <c r="C122" s="224"/>
      <c r="D122" s="224"/>
      <c r="E122" s="224"/>
      <c r="F122" s="224"/>
      <c r="G122" s="224"/>
      <c r="H122" s="224"/>
      <c r="I122" s="224"/>
      <c r="J122" s="224"/>
      <c r="K122" s="224"/>
      <c r="L122" s="224"/>
      <c r="M122" s="224"/>
      <c r="N122" s="224"/>
      <c r="O122" s="224"/>
      <c r="P122" s="224"/>
      <c r="Q122" s="224"/>
      <c r="R122" s="224"/>
      <c r="S122" s="224"/>
      <c r="T122" s="224"/>
      <c r="U122" s="224"/>
      <c r="V122" s="224"/>
      <c r="W122" s="224"/>
      <c r="X122" s="224"/>
      <c r="Y122" s="224"/>
      <c r="Z122" s="224"/>
      <c r="AA122" s="224"/>
      <c r="AB122" s="224"/>
      <c r="AC122" s="224"/>
      <c r="AD122" s="224"/>
      <c r="AE122" s="224"/>
      <c r="AF122" s="224"/>
      <c r="AG122" s="224"/>
      <c r="AH122" s="224"/>
      <c r="AI122" s="224"/>
      <c r="AJ122" s="224"/>
      <c r="AK122" s="224"/>
      <c r="AL122" s="224"/>
      <c r="AM122" s="224"/>
      <c r="AN122" s="224"/>
      <c r="AO122" s="224"/>
      <c r="AP122" s="224"/>
      <c r="AQ122" s="224"/>
      <c r="AR122" s="224"/>
      <c r="AS122" s="224"/>
      <c r="AT122" s="224"/>
      <c r="AU122" s="224"/>
      <c r="AV122" s="224"/>
      <c r="AW122" s="224"/>
      <c r="AX122" s="224"/>
      <c r="AY122" s="224"/>
    </row>
    <row r="123" spans="1:51" ht="23.25" customHeight="1">
      <c r="A123" s="224"/>
      <c r="B123" s="53" t="s">
        <v>121</v>
      </c>
      <c r="C123" s="53"/>
      <c r="D123" s="53"/>
      <c r="E123" s="222"/>
      <c r="F123" s="222"/>
      <c r="G123" s="308" t="s">
        <v>451</v>
      </c>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c r="AJ123" s="308"/>
      <c r="AK123" s="308"/>
      <c r="AL123" s="308"/>
      <c r="AM123" s="308"/>
      <c r="AN123" s="308"/>
      <c r="AO123" s="308"/>
      <c r="AP123" s="308"/>
      <c r="AQ123" s="308"/>
      <c r="AR123" s="308"/>
      <c r="AS123" s="308"/>
      <c r="AT123" s="308"/>
      <c r="AU123" s="308"/>
      <c r="AV123" s="308"/>
      <c r="AW123" s="308"/>
      <c r="AX123" s="308"/>
      <c r="AY123" s="222"/>
    </row>
    <row r="124" spans="1:51" ht="14.25">
      <c r="A124" s="224"/>
      <c r="B124" s="224"/>
      <c r="C124" s="55" t="s">
        <v>1609</v>
      </c>
      <c r="D124" s="224"/>
      <c r="E124" s="224"/>
      <c r="F124" s="224"/>
      <c r="G124" s="224"/>
      <c r="H124" s="224"/>
      <c r="I124" s="224"/>
      <c r="J124" s="224"/>
      <c r="K124" s="224"/>
      <c r="L124" s="224"/>
      <c r="M124" s="224"/>
      <c r="N124" s="224"/>
      <c r="O124" s="224"/>
      <c r="P124" s="224"/>
      <c r="Q124" s="224"/>
      <c r="R124" s="224"/>
      <c r="S124" s="224"/>
      <c r="T124" s="224"/>
      <c r="U124" s="224"/>
      <c r="V124" s="224"/>
      <c r="W124" s="224"/>
      <c r="X124" s="224"/>
      <c r="Y124" s="224"/>
      <c r="Z124" s="224"/>
      <c r="AA124" s="224"/>
      <c r="AB124" s="224"/>
      <c r="AC124" s="224"/>
      <c r="AD124" s="224"/>
      <c r="AE124" s="224"/>
      <c r="AF124" s="224"/>
      <c r="AG124" s="224"/>
      <c r="AH124" s="224"/>
      <c r="AI124" s="224"/>
      <c r="AJ124" s="224"/>
      <c r="AK124" s="224"/>
      <c r="AL124" s="224"/>
      <c r="AM124" s="224"/>
      <c r="AN124" s="224"/>
      <c r="AO124" s="224"/>
      <c r="AP124" s="224"/>
      <c r="AQ124" s="224"/>
      <c r="AR124" s="224"/>
      <c r="AS124" s="224"/>
      <c r="AT124" s="224"/>
      <c r="AU124" s="224"/>
      <c r="AV124" s="224"/>
      <c r="AW124" s="224"/>
      <c r="AX124" s="224"/>
      <c r="AY124" s="224"/>
    </row>
    <row r="125" spans="1:51">
      <c r="A125" s="224"/>
      <c r="B125" s="224"/>
      <c r="C125" s="224" t="s">
        <v>388</v>
      </c>
      <c r="D125" s="224"/>
      <c r="E125" s="224"/>
      <c r="F125" s="224"/>
      <c r="G125" s="224"/>
      <c r="H125" s="224"/>
      <c r="I125" s="224"/>
      <c r="J125" s="224"/>
      <c r="K125" s="224"/>
      <c r="L125" s="224"/>
      <c r="M125" s="224"/>
      <c r="N125" s="224"/>
      <c r="O125" s="224"/>
      <c r="P125" s="224"/>
      <c r="Q125" s="224"/>
      <c r="R125" s="224"/>
      <c r="S125" s="224"/>
      <c r="T125" s="224"/>
      <c r="U125" s="224"/>
      <c r="V125" s="224"/>
      <c r="W125" s="224"/>
      <c r="X125" s="224"/>
      <c r="Y125" s="224"/>
      <c r="Z125" s="224"/>
      <c r="AA125" s="224"/>
      <c r="AB125" s="224"/>
      <c r="AC125" s="224"/>
      <c r="AD125" s="224"/>
      <c r="AE125" s="224"/>
      <c r="AF125" s="224"/>
      <c r="AG125" s="224"/>
      <c r="AH125" s="224"/>
      <c r="AI125" s="224"/>
      <c r="AJ125" s="224"/>
      <c r="AK125" s="224"/>
      <c r="AL125" s="224"/>
      <c r="AM125" s="224"/>
      <c r="AN125" s="224"/>
      <c r="AO125" s="224"/>
      <c r="AP125" s="224"/>
      <c r="AQ125" s="224"/>
      <c r="AR125" s="224"/>
      <c r="AS125" s="224"/>
      <c r="AT125" s="224"/>
      <c r="AU125" s="224"/>
      <c r="AV125" s="224"/>
      <c r="AW125" s="224"/>
      <c r="AX125" s="224"/>
      <c r="AY125" s="224"/>
    </row>
    <row r="126" spans="1:51" ht="34.5" customHeight="1">
      <c r="A126" s="224"/>
      <c r="B126" s="264"/>
      <c r="C126" s="264"/>
      <c r="D126" s="269" t="s">
        <v>1610</v>
      </c>
      <c r="E126" s="269"/>
      <c r="F126" s="269"/>
      <c r="G126" s="269"/>
      <c r="H126" s="269"/>
      <c r="I126" s="269"/>
      <c r="J126" s="269"/>
      <c r="K126" s="269"/>
      <c r="L126" s="269"/>
      <c r="M126" s="269"/>
      <c r="N126" s="269" t="s">
        <v>1611</v>
      </c>
      <c r="O126" s="269"/>
      <c r="P126" s="269"/>
      <c r="Q126" s="269"/>
      <c r="R126" s="269"/>
      <c r="S126" s="269"/>
      <c r="T126" s="269"/>
      <c r="U126" s="269"/>
      <c r="V126" s="269"/>
      <c r="W126" s="269"/>
      <c r="X126" s="269"/>
      <c r="Y126" s="269"/>
      <c r="Z126" s="269"/>
      <c r="AA126" s="269"/>
      <c r="AB126" s="269"/>
      <c r="AC126" s="269"/>
      <c r="AD126" s="269"/>
      <c r="AE126" s="269"/>
      <c r="AF126" s="269"/>
      <c r="AG126" s="269"/>
      <c r="AH126" s="269"/>
      <c r="AI126" s="269"/>
      <c r="AJ126" s="269"/>
      <c r="AK126" s="269"/>
      <c r="AL126" s="297" t="s">
        <v>1612</v>
      </c>
      <c r="AM126" s="269"/>
      <c r="AN126" s="269"/>
      <c r="AO126" s="269"/>
      <c r="AP126" s="269"/>
      <c r="AQ126" s="269"/>
      <c r="AR126" s="269" t="s">
        <v>160</v>
      </c>
      <c r="AS126" s="269"/>
      <c r="AT126" s="269"/>
      <c r="AU126" s="269"/>
      <c r="AV126" s="269" t="s">
        <v>161</v>
      </c>
      <c r="AW126" s="269"/>
      <c r="AX126" s="269"/>
      <c r="AY126" s="224"/>
    </row>
    <row r="127" spans="1:51" ht="24" customHeight="1">
      <c r="A127" s="224"/>
      <c r="B127" s="264">
        <v>1</v>
      </c>
      <c r="C127" s="264">
        <v>1</v>
      </c>
      <c r="D127" s="1328" t="s">
        <v>342</v>
      </c>
      <c r="E127" s="1328"/>
      <c r="F127" s="1328"/>
      <c r="G127" s="1328"/>
      <c r="H127" s="1328"/>
      <c r="I127" s="1328"/>
      <c r="J127" s="1328"/>
      <c r="K127" s="1328"/>
      <c r="L127" s="1328"/>
      <c r="M127" s="1328"/>
      <c r="N127" s="1328" t="s">
        <v>340</v>
      </c>
      <c r="O127" s="1328"/>
      <c r="P127" s="1328"/>
      <c r="Q127" s="1328"/>
      <c r="R127" s="1328"/>
      <c r="S127" s="1328"/>
      <c r="T127" s="1328"/>
      <c r="U127" s="1328"/>
      <c r="V127" s="1328"/>
      <c r="W127" s="1328"/>
      <c r="X127" s="1328"/>
      <c r="Y127" s="1328"/>
      <c r="Z127" s="1328"/>
      <c r="AA127" s="1328"/>
      <c r="AB127" s="1328"/>
      <c r="AC127" s="1328"/>
      <c r="AD127" s="1328"/>
      <c r="AE127" s="1328"/>
      <c r="AF127" s="1328"/>
      <c r="AG127" s="1328"/>
      <c r="AH127" s="1328"/>
      <c r="AI127" s="1328"/>
      <c r="AJ127" s="1328"/>
      <c r="AK127" s="1328"/>
      <c r="AL127" s="267">
        <v>1</v>
      </c>
      <c r="AM127" s="266"/>
      <c r="AN127" s="266"/>
      <c r="AO127" s="266"/>
      <c r="AP127" s="266"/>
      <c r="AQ127" s="266"/>
      <c r="AR127" s="1109" t="s">
        <v>1593</v>
      </c>
      <c r="AS127" s="1109"/>
      <c r="AT127" s="1109"/>
      <c r="AU127" s="1109"/>
      <c r="AV127" s="1109" t="s">
        <v>1593</v>
      </c>
      <c r="AW127" s="1109"/>
      <c r="AX127" s="1109"/>
      <c r="AY127" s="224"/>
    </row>
    <row r="128" spans="1:51" ht="24" customHeight="1">
      <c r="A128" s="224"/>
      <c r="B128" s="264">
        <v>2</v>
      </c>
      <c r="C128" s="264">
        <v>1</v>
      </c>
      <c r="D128" s="1328" t="s">
        <v>341</v>
      </c>
      <c r="E128" s="1328"/>
      <c r="F128" s="1328"/>
      <c r="G128" s="1328"/>
      <c r="H128" s="1328"/>
      <c r="I128" s="1328"/>
      <c r="J128" s="1328"/>
      <c r="K128" s="1328"/>
      <c r="L128" s="1328"/>
      <c r="M128" s="1328"/>
      <c r="N128" s="1328" t="s">
        <v>340</v>
      </c>
      <c r="O128" s="1328"/>
      <c r="P128" s="1328"/>
      <c r="Q128" s="1328"/>
      <c r="R128" s="1328"/>
      <c r="S128" s="1328"/>
      <c r="T128" s="1328"/>
      <c r="U128" s="1328"/>
      <c r="V128" s="1328"/>
      <c r="W128" s="1328"/>
      <c r="X128" s="1328"/>
      <c r="Y128" s="1328"/>
      <c r="Z128" s="1328"/>
      <c r="AA128" s="1328"/>
      <c r="AB128" s="1328"/>
      <c r="AC128" s="1328"/>
      <c r="AD128" s="1328"/>
      <c r="AE128" s="1328"/>
      <c r="AF128" s="1328"/>
      <c r="AG128" s="1328"/>
      <c r="AH128" s="1328"/>
      <c r="AI128" s="1328"/>
      <c r="AJ128" s="1328"/>
      <c r="AK128" s="1328"/>
      <c r="AL128" s="267">
        <v>0.9</v>
      </c>
      <c r="AM128" s="266"/>
      <c r="AN128" s="266"/>
      <c r="AO128" s="266"/>
      <c r="AP128" s="266"/>
      <c r="AQ128" s="266"/>
      <c r="AR128" s="1109" t="s">
        <v>1593</v>
      </c>
      <c r="AS128" s="1109"/>
      <c r="AT128" s="1109"/>
      <c r="AU128" s="1109"/>
      <c r="AV128" s="1109" t="s">
        <v>1593</v>
      </c>
      <c r="AW128" s="1109"/>
      <c r="AX128" s="1109"/>
      <c r="AY128" s="224"/>
    </row>
    <row r="129" spans="1:51" ht="24" customHeight="1">
      <c r="A129" s="224"/>
      <c r="B129" s="264">
        <v>3</v>
      </c>
      <c r="C129" s="264">
        <v>1</v>
      </c>
      <c r="D129" s="1328" t="s">
        <v>409</v>
      </c>
      <c r="E129" s="1328"/>
      <c r="F129" s="1328"/>
      <c r="G129" s="1328"/>
      <c r="H129" s="1328"/>
      <c r="I129" s="1328"/>
      <c r="J129" s="1328"/>
      <c r="K129" s="1328"/>
      <c r="L129" s="1328"/>
      <c r="M129" s="1328"/>
      <c r="N129" s="1328" t="s">
        <v>340</v>
      </c>
      <c r="O129" s="1328"/>
      <c r="P129" s="1328"/>
      <c r="Q129" s="1328"/>
      <c r="R129" s="1328"/>
      <c r="S129" s="1328"/>
      <c r="T129" s="1328"/>
      <c r="U129" s="1328"/>
      <c r="V129" s="1328"/>
      <c r="W129" s="1328"/>
      <c r="X129" s="1328"/>
      <c r="Y129" s="1328"/>
      <c r="Z129" s="1328"/>
      <c r="AA129" s="1328"/>
      <c r="AB129" s="1328"/>
      <c r="AC129" s="1328"/>
      <c r="AD129" s="1328"/>
      <c r="AE129" s="1328"/>
      <c r="AF129" s="1328"/>
      <c r="AG129" s="1328"/>
      <c r="AH129" s="1328"/>
      <c r="AI129" s="1328"/>
      <c r="AJ129" s="1328"/>
      <c r="AK129" s="1328"/>
      <c r="AL129" s="267">
        <v>0.9</v>
      </c>
      <c r="AM129" s="266"/>
      <c r="AN129" s="266"/>
      <c r="AO129" s="266"/>
      <c r="AP129" s="266"/>
      <c r="AQ129" s="266"/>
      <c r="AR129" s="1109" t="s">
        <v>1593</v>
      </c>
      <c r="AS129" s="1109"/>
      <c r="AT129" s="1109"/>
      <c r="AU129" s="1109"/>
      <c r="AV129" s="1109" t="s">
        <v>1593</v>
      </c>
      <c r="AW129" s="1109"/>
      <c r="AX129" s="1109"/>
      <c r="AY129" s="224"/>
    </row>
    <row r="130" spans="1:51" ht="24" customHeight="1">
      <c r="A130" s="224"/>
      <c r="B130" s="264">
        <v>4</v>
      </c>
      <c r="C130" s="264">
        <v>1</v>
      </c>
      <c r="D130" s="1328" t="s">
        <v>408</v>
      </c>
      <c r="E130" s="1328"/>
      <c r="F130" s="1328"/>
      <c r="G130" s="1328"/>
      <c r="H130" s="1328"/>
      <c r="I130" s="1328"/>
      <c r="J130" s="1328"/>
      <c r="K130" s="1328"/>
      <c r="L130" s="1328"/>
      <c r="M130" s="1328"/>
      <c r="N130" s="1328" t="s">
        <v>340</v>
      </c>
      <c r="O130" s="1328"/>
      <c r="P130" s="1328"/>
      <c r="Q130" s="1328"/>
      <c r="R130" s="1328"/>
      <c r="S130" s="1328"/>
      <c r="T130" s="1328"/>
      <c r="U130" s="1328"/>
      <c r="V130" s="1328"/>
      <c r="W130" s="1328"/>
      <c r="X130" s="1328"/>
      <c r="Y130" s="1328"/>
      <c r="Z130" s="1328"/>
      <c r="AA130" s="1328"/>
      <c r="AB130" s="1328"/>
      <c r="AC130" s="1328"/>
      <c r="AD130" s="1328"/>
      <c r="AE130" s="1328"/>
      <c r="AF130" s="1328"/>
      <c r="AG130" s="1328"/>
      <c r="AH130" s="1328"/>
      <c r="AI130" s="1328"/>
      <c r="AJ130" s="1328"/>
      <c r="AK130" s="1328"/>
      <c r="AL130" s="267">
        <v>0.8</v>
      </c>
      <c r="AM130" s="266"/>
      <c r="AN130" s="266"/>
      <c r="AO130" s="266"/>
      <c r="AP130" s="266"/>
      <c r="AQ130" s="266"/>
      <c r="AR130" s="1109" t="s">
        <v>1593</v>
      </c>
      <c r="AS130" s="1109"/>
      <c r="AT130" s="1109"/>
      <c r="AU130" s="1109"/>
      <c r="AV130" s="1109" t="s">
        <v>1593</v>
      </c>
      <c r="AW130" s="1109"/>
      <c r="AX130" s="1109"/>
      <c r="AY130" s="224"/>
    </row>
    <row r="131" spans="1:51" ht="24" customHeight="1">
      <c r="A131" s="224"/>
      <c r="B131" s="264">
        <v>5</v>
      </c>
      <c r="C131" s="264">
        <v>1</v>
      </c>
      <c r="D131" s="1328" t="s">
        <v>475</v>
      </c>
      <c r="E131" s="1328"/>
      <c r="F131" s="1328"/>
      <c r="G131" s="1328"/>
      <c r="H131" s="1328"/>
      <c r="I131" s="1328"/>
      <c r="J131" s="1328"/>
      <c r="K131" s="1328"/>
      <c r="L131" s="1328"/>
      <c r="M131" s="1328"/>
      <c r="N131" s="1328" t="s">
        <v>340</v>
      </c>
      <c r="O131" s="1328"/>
      <c r="P131" s="1328"/>
      <c r="Q131" s="1328"/>
      <c r="R131" s="1328"/>
      <c r="S131" s="1328"/>
      <c r="T131" s="1328"/>
      <c r="U131" s="1328"/>
      <c r="V131" s="1328"/>
      <c r="W131" s="1328"/>
      <c r="X131" s="1328"/>
      <c r="Y131" s="1328"/>
      <c r="Z131" s="1328"/>
      <c r="AA131" s="1328"/>
      <c r="AB131" s="1328"/>
      <c r="AC131" s="1328"/>
      <c r="AD131" s="1328"/>
      <c r="AE131" s="1328"/>
      <c r="AF131" s="1328"/>
      <c r="AG131" s="1328"/>
      <c r="AH131" s="1328"/>
      <c r="AI131" s="1328"/>
      <c r="AJ131" s="1328"/>
      <c r="AK131" s="1328"/>
      <c r="AL131" s="267">
        <v>0.7</v>
      </c>
      <c r="AM131" s="266"/>
      <c r="AN131" s="266"/>
      <c r="AO131" s="266"/>
      <c r="AP131" s="266"/>
      <c r="AQ131" s="266"/>
      <c r="AR131" s="1109" t="s">
        <v>1593</v>
      </c>
      <c r="AS131" s="1109"/>
      <c r="AT131" s="1109"/>
      <c r="AU131" s="1109"/>
      <c r="AV131" s="1109" t="s">
        <v>1593</v>
      </c>
      <c r="AW131" s="1109"/>
      <c r="AX131" s="1109"/>
      <c r="AY131" s="224"/>
    </row>
    <row r="132" spans="1:51" ht="24" customHeight="1">
      <c r="A132" s="224"/>
      <c r="B132" s="264">
        <v>6</v>
      </c>
      <c r="C132" s="264">
        <v>1</v>
      </c>
      <c r="D132" s="1328" t="s">
        <v>476</v>
      </c>
      <c r="E132" s="1328"/>
      <c r="F132" s="1328"/>
      <c r="G132" s="1328"/>
      <c r="H132" s="1328"/>
      <c r="I132" s="1328"/>
      <c r="J132" s="1328"/>
      <c r="K132" s="1328"/>
      <c r="L132" s="1328"/>
      <c r="M132" s="1328"/>
      <c r="N132" s="1328" t="s">
        <v>340</v>
      </c>
      <c r="O132" s="1328"/>
      <c r="P132" s="1328"/>
      <c r="Q132" s="1328"/>
      <c r="R132" s="1328"/>
      <c r="S132" s="1328"/>
      <c r="T132" s="1328"/>
      <c r="U132" s="1328"/>
      <c r="V132" s="1328"/>
      <c r="W132" s="1328"/>
      <c r="X132" s="1328"/>
      <c r="Y132" s="1328"/>
      <c r="Z132" s="1328"/>
      <c r="AA132" s="1328"/>
      <c r="AB132" s="1328"/>
      <c r="AC132" s="1328"/>
      <c r="AD132" s="1328"/>
      <c r="AE132" s="1328"/>
      <c r="AF132" s="1328"/>
      <c r="AG132" s="1328"/>
      <c r="AH132" s="1328"/>
      <c r="AI132" s="1328"/>
      <c r="AJ132" s="1328"/>
      <c r="AK132" s="1328"/>
      <c r="AL132" s="267">
        <v>0.4</v>
      </c>
      <c r="AM132" s="266"/>
      <c r="AN132" s="266"/>
      <c r="AO132" s="266"/>
      <c r="AP132" s="266"/>
      <c r="AQ132" s="266"/>
      <c r="AR132" s="1109" t="s">
        <v>1593</v>
      </c>
      <c r="AS132" s="1109"/>
      <c r="AT132" s="1109"/>
      <c r="AU132" s="1109"/>
      <c r="AV132" s="1109" t="s">
        <v>1593</v>
      </c>
      <c r="AW132" s="1109"/>
      <c r="AX132" s="1109"/>
      <c r="AY132" s="224"/>
    </row>
    <row r="133" spans="1:51" ht="24" customHeight="1">
      <c r="A133" s="224"/>
      <c r="B133" s="264">
        <v>7</v>
      </c>
      <c r="C133" s="264">
        <v>1</v>
      </c>
      <c r="D133" s="1328" t="s">
        <v>477</v>
      </c>
      <c r="E133" s="1328"/>
      <c r="F133" s="1328"/>
      <c r="G133" s="1328"/>
      <c r="H133" s="1328"/>
      <c r="I133" s="1328"/>
      <c r="J133" s="1328"/>
      <c r="K133" s="1328"/>
      <c r="L133" s="1328"/>
      <c r="M133" s="1328"/>
      <c r="N133" s="1328" t="s">
        <v>340</v>
      </c>
      <c r="O133" s="1328"/>
      <c r="P133" s="1328"/>
      <c r="Q133" s="1328"/>
      <c r="R133" s="1328"/>
      <c r="S133" s="1328"/>
      <c r="T133" s="1328"/>
      <c r="U133" s="1328"/>
      <c r="V133" s="1328"/>
      <c r="W133" s="1328"/>
      <c r="X133" s="1328"/>
      <c r="Y133" s="1328"/>
      <c r="Z133" s="1328"/>
      <c r="AA133" s="1328"/>
      <c r="AB133" s="1328"/>
      <c r="AC133" s="1328"/>
      <c r="AD133" s="1328"/>
      <c r="AE133" s="1328"/>
      <c r="AF133" s="1328"/>
      <c r="AG133" s="1328"/>
      <c r="AH133" s="1328"/>
      <c r="AI133" s="1328"/>
      <c r="AJ133" s="1328"/>
      <c r="AK133" s="1328"/>
      <c r="AL133" s="267">
        <v>0.3</v>
      </c>
      <c r="AM133" s="266"/>
      <c r="AN133" s="266"/>
      <c r="AO133" s="266"/>
      <c r="AP133" s="266"/>
      <c r="AQ133" s="266"/>
      <c r="AR133" s="1109" t="s">
        <v>1593</v>
      </c>
      <c r="AS133" s="1109"/>
      <c r="AT133" s="1109"/>
      <c r="AU133" s="1109"/>
      <c r="AV133" s="1109" t="s">
        <v>1593</v>
      </c>
      <c r="AW133" s="1109"/>
      <c r="AX133" s="1109"/>
      <c r="AY133" s="224"/>
    </row>
    <row r="134" spans="1:51" ht="24" customHeight="1">
      <c r="A134" s="224"/>
      <c r="B134" s="264">
        <v>8</v>
      </c>
      <c r="C134" s="264">
        <v>1</v>
      </c>
      <c r="D134" s="1328" t="s">
        <v>478</v>
      </c>
      <c r="E134" s="1328"/>
      <c r="F134" s="1328"/>
      <c r="G134" s="1328"/>
      <c r="H134" s="1328"/>
      <c r="I134" s="1328"/>
      <c r="J134" s="1328"/>
      <c r="K134" s="1328"/>
      <c r="L134" s="1328"/>
      <c r="M134" s="1328"/>
      <c r="N134" s="1328" t="s">
        <v>340</v>
      </c>
      <c r="O134" s="1328"/>
      <c r="P134" s="1328"/>
      <c r="Q134" s="1328"/>
      <c r="R134" s="1328"/>
      <c r="S134" s="1328"/>
      <c r="T134" s="1328"/>
      <c r="U134" s="1328"/>
      <c r="V134" s="1328"/>
      <c r="W134" s="1328"/>
      <c r="X134" s="1328"/>
      <c r="Y134" s="1328"/>
      <c r="Z134" s="1328"/>
      <c r="AA134" s="1328"/>
      <c r="AB134" s="1328"/>
      <c r="AC134" s="1328"/>
      <c r="AD134" s="1328"/>
      <c r="AE134" s="1328"/>
      <c r="AF134" s="1328"/>
      <c r="AG134" s="1328"/>
      <c r="AH134" s="1328"/>
      <c r="AI134" s="1328"/>
      <c r="AJ134" s="1328"/>
      <c r="AK134" s="1328"/>
      <c r="AL134" s="267">
        <v>0.3</v>
      </c>
      <c r="AM134" s="266"/>
      <c r="AN134" s="266"/>
      <c r="AO134" s="266"/>
      <c r="AP134" s="266"/>
      <c r="AQ134" s="266"/>
      <c r="AR134" s="1109" t="s">
        <v>1593</v>
      </c>
      <c r="AS134" s="1109"/>
      <c r="AT134" s="1109"/>
      <c r="AU134" s="1109"/>
      <c r="AV134" s="1109" t="s">
        <v>1593</v>
      </c>
      <c r="AW134" s="1109"/>
      <c r="AX134" s="1109"/>
      <c r="AY134" s="224"/>
    </row>
    <row r="135" spans="1:51" ht="24" customHeight="1">
      <c r="A135" s="224"/>
      <c r="B135" s="264">
        <v>9</v>
      </c>
      <c r="C135" s="264">
        <v>1</v>
      </c>
      <c r="D135" s="1328" t="s">
        <v>479</v>
      </c>
      <c r="E135" s="1328"/>
      <c r="F135" s="1328"/>
      <c r="G135" s="1328"/>
      <c r="H135" s="1328"/>
      <c r="I135" s="1328"/>
      <c r="J135" s="1328"/>
      <c r="K135" s="1328"/>
      <c r="L135" s="1328"/>
      <c r="M135" s="1328"/>
      <c r="N135" s="1328" t="s">
        <v>340</v>
      </c>
      <c r="O135" s="1328"/>
      <c r="P135" s="1328"/>
      <c r="Q135" s="1328"/>
      <c r="R135" s="1328"/>
      <c r="S135" s="1328"/>
      <c r="T135" s="1328"/>
      <c r="U135" s="1328"/>
      <c r="V135" s="1328"/>
      <c r="W135" s="1328"/>
      <c r="X135" s="1328"/>
      <c r="Y135" s="1328"/>
      <c r="Z135" s="1328"/>
      <c r="AA135" s="1328"/>
      <c r="AB135" s="1328"/>
      <c r="AC135" s="1328"/>
      <c r="AD135" s="1328"/>
      <c r="AE135" s="1328"/>
      <c r="AF135" s="1328"/>
      <c r="AG135" s="1328"/>
      <c r="AH135" s="1328"/>
      <c r="AI135" s="1328"/>
      <c r="AJ135" s="1328"/>
      <c r="AK135" s="1328"/>
      <c r="AL135" s="267">
        <v>0.3</v>
      </c>
      <c r="AM135" s="266"/>
      <c r="AN135" s="266"/>
      <c r="AO135" s="266"/>
      <c r="AP135" s="266"/>
      <c r="AQ135" s="266"/>
      <c r="AR135" s="1109" t="s">
        <v>1593</v>
      </c>
      <c r="AS135" s="1109"/>
      <c r="AT135" s="1109"/>
      <c r="AU135" s="1109"/>
      <c r="AV135" s="1109" t="s">
        <v>1593</v>
      </c>
      <c r="AW135" s="1109"/>
      <c r="AX135" s="1109"/>
      <c r="AY135" s="224"/>
    </row>
    <row r="136" spans="1:51" ht="24" customHeight="1">
      <c r="A136" s="224"/>
      <c r="B136" s="264">
        <v>10</v>
      </c>
      <c r="C136" s="264">
        <v>1</v>
      </c>
      <c r="D136" s="1328" t="s">
        <v>480</v>
      </c>
      <c r="E136" s="1328"/>
      <c r="F136" s="1328"/>
      <c r="G136" s="1328"/>
      <c r="H136" s="1328"/>
      <c r="I136" s="1328"/>
      <c r="J136" s="1328"/>
      <c r="K136" s="1328"/>
      <c r="L136" s="1328"/>
      <c r="M136" s="1328"/>
      <c r="N136" s="1328" t="s">
        <v>340</v>
      </c>
      <c r="O136" s="1328"/>
      <c r="P136" s="1328"/>
      <c r="Q136" s="1328"/>
      <c r="R136" s="1328"/>
      <c r="S136" s="1328"/>
      <c r="T136" s="1328"/>
      <c r="U136" s="1328"/>
      <c r="V136" s="1328"/>
      <c r="W136" s="1328"/>
      <c r="X136" s="1328"/>
      <c r="Y136" s="1328"/>
      <c r="Z136" s="1328"/>
      <c r="AA136" s="1328"/>
      <c r="AB136" s="1328"/>
      <c r="AC136" s="1328"/>
      <c r="AD136" s="1328"/>
      <c r="AE136" s="1328"/>
      <c r="AF136" s="1328"/>
      <c r="AG136" s="1328"/>
      <c r="AH136" s="1328"/>
      <c r="AI136" s="1328"/>
      <c r="AJ136" s="1328"/>
      <c r="AK136" s="1328"/>
      <c r="AL136" s="267">
        <v>0.3</v>
      </c>
      <c r="AM136" s="266"/>
      <c r="AN136" s="266"/>
      <c r="AO136" s="266"/>
      <c r="AP136" s="266"/>
      <c r="AQ136" s="266"/>
      <c r="AR136" s="1109" t="s">
        <v>1593</v>
      </c>
      <c r="AS136" s="1109"/>
      <c r="AT136" s="1109"/>
      <c r="AU136" s="1109"/>
      <c r="AV136" s="1109" t="s">
        <v>1593</v>
      </c>
      <c r="AW136" s="1109"/>
      <c r="AX136" s="1109"/>
      <c r="AY136" s="224"/>
    </row>
    <row r="137" spans="1:51">
      <c r="A137" s="224"/>
      <c r="B137" s="224"/>
      <c r="C137" s="224"/>
      <c r="D137" s="224"/>
      <c r="E137" s="224"/>
      <c r="F137" s="224"/>
      <c r="G137" s="224"/>
      <c r="H137" s="224"/>
      <c r="I137" s="224"/>
      <c r="J137" s="224"/>
      <c r="K137" s="224"/>
      <c r="L137" s="224"/>
      <c r="M137" s="224"/>
      <c r="N137" s="224"/>
      <c r="O137" s="224"/>
      <c r="P137" s="224"/>
      <c r="Q137" s="224"/>
      <c r="R137" s="224"/>
      <c r="S137" s="224"/>
      <c r="T137" s="224"/>
      <c r="U137" s="224"/>
      <c r="V137" s="224"/>
      <c r="W137" s="224"/>
      <c r="X137" s="224"/>
      <c r="Y137" s="224"/>
      <c r="Z137" s="224"/>
      <c r="AA137" s="224"/>
      <c r="AB137" s="224"/>
      <c r="AC137" s="224"/>
      <c r="AD137" s="224"/>
      <c r="AE137" s="224"/>
      <c r="AF137" s="224"/>
      <c r="AG137" s="224"/>
      <c r="AH137" s="224"/>
      <c r="AI137" s="224"/>
      <c r="AJ137" s="224"/>
      <c r="AK137" s="224"/>
      <c r="AL137" s="224"/>
      <c r="AM137" s="224"/>
      <c r="AN137" s="224"/>
      <c r="AO137" s="224"/>
      <c r="AP137" s="224"/>
      <c r="AQ137" s="224"/>
      <c r="AR137" s="224"/>
      <c r="AS137" s="224"/>
      <c r="AT137" s="224"/>
      <c r="AU137" s="224"/>
      <c r="AV137" s="224"/>
      <c r="AW137" s="224"/>
      <c r="AX137" s="224"/>
      <c r="AY137" s="224"/>
    </row>
    <row r="138" spans="1:51" ht="23.25" hidden="1" customHeight="1">
      <c r="A138" s="224"/>
      <c r="B138" s="224" t="s">
        <v>165</v>
      </c>
      <c r="C138" s="224"/>
      <c r="D138" s="224"/>
      <c r="E138" s="224"/>
      <c r="F138" s="224"/>
      <c r="G138" s="224"/>
      <c r="H138" s="224"/>
      <c r="I138" s="224"/>
      <c r="J138" s="224"/>
      <c r="K138" s="224"/>
      <c r="L138" s="224"/>
      <c r="M138" s="224"/>
      <c r="N138" s="224"/>
      <c r="O138" s="224"/>
      <c r="P138" s="224"/>
      <c r="Q138" s="224"/>
      <c r="R138" s="224"/>
      <c r="S138" s="224"/>
      <c r="T138" s="224"/>
      <c r="U138" s="224"/>
      <c r="V138" s="224"/>
      <c r="W138" s="224"/>
      <c r="X138" s="224"/>
      <c r="Y138" s="224"/>
      <c r="Z138" s="224"/>
      <c r="AA138" s="224"/>
      <c r="AB138" s="224"/>
      <c r="AC138" s="224"/>
      <c r="AD138" s="224"/>
      <c r="AE138" s="224"/>
      <c r="AF138" s="224"/>
      <c r="AG138" s="224"/>
      <c r="AH138" s="224"/>
      <c r="AI138" s="224"/>
      <c r="AJ138" s="224"/>
      <c r="AK138" s="224"/>
      <c r="AL138" s="224"/>
      <c r="AM138" s="224"/>
      <c r="AN138" s="224"/>
      <c r="AO138" s="224"/>
      <c r="AP138" s="224"/>
      <c r="AQ138" s="224"/>
      <c r="AR138" s="224"/>
      <c r="AS138" s="224"/>
      <c r="AT138" s="224"/>
      <c r="AU138" s="224"/>
      <c r="AV138" s="224"/>
      <c r="AW138" s="224"/>
      <c r="AX138" s="224"/>
      <c r="AY138" s="224"/>
    </row>
    <row r="139" spans="1:51" ht="36" hidden="1" customHeight="1">
      <c r="A139" s="224"/>
      <c r="B139" s="269" t="s">
        <v>166</v>
      </c>
      <c r="C139" s="269"/>
      <c r="D139" s="269"/>
      <c r="E139" s="269"/>
      <c r="F139" s="269"/>
      <c r="G139" s="269"/>
      <c r="H139" s="269"/>
      <c r="I139" s="469"/>
      <c r="J139" s="469"/>
      <c r="K139" s="469"/>
      <c r="L139" s="469"/>
      <c r="M139" s="469"/>
      <c r="N139" s="469"/>
      <c r="O139" s="469"/>
      <c r="P139" s="469"/>
      <c r="Q139" s="469"/>
      <c r="R139" s="469"/>
      <c r="S139" s="469"/>
      <c r="T139" s="469"/>
      <c r="U139" s="469"/>
      <c r="V139" s="469"/>
      <c r="W139" s="469"/>
      <c r="X139" s="469"/>
      <c r="Y139" s="469"/>
      <c r="Z139" s="224"/>
      <c r="AA139" s="224"/>
      <c r="AB139" s="224"/>
      <c r="AC139" s="224"/>
      <c r="AD139" s="224"/>
      <c r="AE139" s="224"/>
      <c r="AF139" s="224"/>
      <c r="AG139" s="224"/>
      <c r="AH139" s="224"/>
      <c r="AI139" s="224"/>
      <c r="AJ139" s="224"/>
      <c r="AK139" s="224"/>
      <c r="AL139" s="224"/>
      <c r="AM139" s="224"/>
      <c r="AN139" s="224"/>
      <c r="AO139" s="224"/>
      <c r="AP139" s="224"/>
      <c r="AQ139" s="224"/>
      <c r="AR139" s="224"/>
      <c r="AS139" s="224"/>
      <c r="AT139" s="224"/>
      <c r="AU139" s="224"/>
      <c r="AV139" s="224"/>
      <c r="AW139" s="224"/>
      <c r="AX139" s="224"/>
      <c r="AY139" s="224"/>
    </row>
    <row r="140" spans="1:51" ht="36" hidden="1" customHeight="1">
      <c r="A140" s="224"/>
      <c r="B140" s="760" t="s">
        <v>167</v>
      </c>
      <c r="C140" s="756"/>
      <c r="D140" s="756"/>
      <c r="E140" s="756"/>
      <c r="F140" s="756"/>
      <c r="G140" s="756"/>
      <c r="H140" s="757"/>
      <c r="I140" s="382" t="s">
        <v>1613</v>
      </c>
      <c r="J140" s="368"/>
      <c r="K140" s="368"/>
      <c r="L140" s="368"/>
      <c r="M140" s="381"/>
      <c r="N140" s="755" t="s">
        <v>169</v>
      </c>
      <c r="O140" s="756"/>
      <c r="P140" s="756"/>
      <c r="Q140" s="756"/>
      <c r="R140" s="756"/>
      <c r="S140" s="756"/>
      <c r="T140" s="757"/>
      <c r="U140" s="382" t="s">
        <v>1613</v>
      </c>
      <c r="V140" s="368"/>
      <c r="W140" s="368"/>
      <c r="X140" s="368"/>
      <c r="Y140" s="381"/>
      <c r="Z140" s="755" t="s">
        <v>170</v>
      </c>
      <c r="AA140" s="756"/>
      <c r="AB140" s="756"/>
      <c r="AC140" s="756"/>
      <c r="AD140" s="756"/>
      <c r="AE140" s="756"/>
      <c r="AF140" s="757"/>
      <c r="AG140" s="382" t="s">
        <v>1613</v>
      </c>
      <c r="AH140" s="368"/>
      <c r="AI140" s="368"/>
      <c r="AJ140" s="368"/>
      <c r="AK140" s="381"/>
      <c r="AL140" s="755" t="s">
        <v>171</v>
      </c>
      <c r="AM140" s="756"/>
      <c r="AN140" s="756"/>
      <c r="AO140" s="756"/>
      <c r="AP140" s="756"/>
      <c r="AQ140" s="756"/>
      <c r="AR140" s="757"/>
      <c r="AS140" s="382" t="s">
        <v>1613</v>
      </c>
      <c r="AT140" s="368"/>
      <c r="AU140" s="368"/>
      <c r="AV140" s="368"/>
      <c r="AW140" s="381"/>
      <c r="AX140" s="224"/>
      <c r="AY140" s="224"/>
    </row>
    <row r="141" spans="1:51" ht="36" hidden="1" customHeight="1">
      <c r="A141" s="224"/>
      <c r="B141" s="755" t="s">
        <v>172</v>
      </c>
      <c r="C141" s="756"/>
      <c r="D141" s="756"/>
      <c r="E141" s="756"/>
      <c r="F141" s="756"/>
      <c r="G141" s="756"/>
      <c r="H141" s="757"/>
      <c r="I141" s="758"/>
      <c r="J141" s="662"/>
      <c r="K141" s="662"/>
      <c r="L141" s="662"/>
      <c r="M141" s="759"/>
      <c r="N141" s="755" t="s">
        <v>173</v>
      </c>
      <c r="O141" s="756"/>
      <c r="P141" s="756"/>
      <c r="Q141" s="756"/>
      <c r="R141" s="756"/>
      <c r="S141" s="756"/>
      <c r="T141" s="757"/>
      <c r="U141" s="758"/>
      <c r="V141" s="662"/>
      <c r="W141" s="662"/>
      <c r="X141" s="662"/>
      <c r="Y141" s="759"/>
      <c r="Z141" s="755" t="s">
        <v>174</v>
      </c>
      <c r="AA141" s="756"/>
      <c r="AB141" s="756"/>
      <c r="AC141" s="756"/>
      <c r="AD141" s="756"/>
      <c r="AE141" s="756"/>
      <c r="AF141" s="757"/>
      <c r="AG141" s="758"/>
      <c r="AH141" s="662"/>
      <c r="AI141" s="662"/>
      <c r="AJ141" s="662"/>
      <c r="AK141" s="759"/>
      <c r="AL141" s="760" t="s">
        <v>175</v>
      </c>
      <c r="AM141" s="756"/>
      <c r="AN141" s="756"/>
      <c r="AO141" s="756"/>
      <c r="AP141" s="756"/>
      <c r="AQ141" s="756"/>
      <c r="AR141" s="757"/>
      <c r="AS141" s="758"/>
      <c r="AT141" s="662"/>
      <c r="AU141" s="662"/>
      <c r="AV141" s="662"/>
      <c r="AW141" s="759"/>
      <c r="AX141" s="224"/>
      <c r="AY141" s="224"/>
    </row>
    <row r="142" spans="1:51">
      <c r="A142" s="224"/>
      <c r="B142" s="224"/>
      <c r="C142" s="224" t="s">
        <v>481</v>
      </c>
      <c r="D142" s="224"/>
      <c r="E142" s="224"/>
      <c r="F142" s="224"/>
      <c r="G142" s="224"/>
      <c r="H142" s="224"/>
      <c r="I142" s="224"/>
      <c r="J142" s="224"/>
      <c r="K142" s="224"/>
      <c r="L142" s="224"/>
      <c r="M142" s="224"/>
      <c r="N142" s="224"/>
      <c r="O142" s="224"/>
      <c r="P142" s="224"/>
      <c r="Q142" s="224"/>
      <c r="R142" s="224"/>
      <c r="S142" s="224"/>
      <c r="T142" s="224"/>
      <c r="U142" s="224"/>
      <c r="V142" s="224"/>
      <c r="W142" s="224"/>
      <c r="X142" s="224"/>
      <c r="Y142" s="224"/>
      <c r="Z142" s="224"/>
      <c r="AA142" s="224"/>
      <c r="AB142" s="224"/>
      <c r="AC142" s="224"/>
      <c r="AD142" s="224"/>
      <c r="AE142" s="224"/>
      <c r="AF142" s="224"/>
      <c r="AG142" s="224"/>
      <c r="AH142" s="224"/>
      <c r="AI142" s="224"/>
      <c r="AJ142" s="224"/>
      <c r="AK142" s="224"/>
      <c r="AL142" s="224"/>
      <c r="AM142" s="224"/>
      <c r="AN142" s="224"/>
      <c r="AO142" s="224"/>
      <c r="AP142" s="224"/>
      <c r="AQ142" s="224"/>
      <c r="AR142" s="224"/>
      <c r="AS142" s="224"/>
      <c r="AT142" s="224"/>
      <c r="AU142" s="224"/>
      <c r="AV142" s="224"/>
      <c r="AW142" s="224"/>
      <c r="AX142" s="224"/>
      <c r="AY142" s="224"/>
    </row>
    <row r="143" spans="1:51" ht="34.5" customHeight="1">
      <c r="A143" s="224"/>
      <c r="B143" s="264"/>
      <c r="C143" s="264"/>
      <c r="D143" s="269" t="s">
        <v>1610</v>
      </c>
      <c r="E143" s="269"/>
      <c r="F143" s="269"/>
      <c r="G143" s="269"/>
      <c r="H143" s="269"/>
      <c r="I143" s="269"/>
      <c r="J143" s="269"/>
      <c r="K143" s="269"/>
      <c r="L143" s="269"/>
      <c r="M143" s="269"/>
      <c r="N143" s="269" t="s">
        <v>1611</v>
      </c>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97" t="s">
        <v>1612</v>
      </c>
      <c r="AM143" s="269"/>
      <c r="AN143" s="269"/>
      <c r="AO143" s="269"/>
      <c r="AP143" s="269"/>
      <c r="AQ143" s="269"/>
      <c r="AR143" s="269" t="s">
        <v>160</v>
      </c>
      <c r="AS143" s="269"/>
      <c r="AT143" s="269"/>
      <c r="AU143" s="269"/>
      <c r="AV143" s="269" t="s">
        <v>161</v>
      </c>
      <c r="AW143" s="269"/>
      <c r="AX143" s="269"/>
      <c r="AY143" s="224"/>
    </row>
    <row r="144" spans="1:51" ht="24" customHeight="1">
      <c r="A144" s="224"/>
      <c r="B144" s="264">
        <v>1</v>
      </c>
      <c r="C144" s="264">
        <v>1</v>
      </c>
      <c r="D144" s="266" t="s">
        <v>482</v>
      </c>
      <c r="E144" s="266"/>
      <c r="F144" s="266"/>
      <c r="G144" s="266"/>
      <c r="H144" s="266"/>
      <c r="I144" s="266"/>
      <c r="J144" s="266"/>
      <c r="K144" s="266"/>
      <c r="L144" s="266"/>
      <c r="M144" s="266"/>
      <c r="N144" s="266" t="s">
        <v>472</v>
      </c>
      <c r="O144" s="266"/>
      <c r="P144" s="266"/>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7">
        <v>4</v>
      </c>
      <c r="AM144" s="266"/>
      <c r="AN144" s="266"/>
      <c r="AO144" s="266"/>
      <c r="AP144" s="266"/>
      <c r="AQ144" s="266"/>
      <c r="AR144" s="469" t="s">
        <v>1593</v>
      </c>
      <c r="AS144" s="469"/>
      <c r="AT144" s="469"/>
      <c r="AU144" s="469"/>
      <c r="AV144" s="469" t="s">
        <v>1593</v>
      </c>
      <c r="AW144" s="469"/>
      <c r="AX144" s="469"/>
      <c r="AY144" s="224"/>
    </row>
    <row r="145" spans="1:51">
      <c r="A145" s="224"/>
      <c r="B145" s="224"/>
      <c r="C145" s="224"/>
      <c r="D145" s="224"/>
      <c r="E145" s="224"/>
      <c r="F145" s="224"/>
      <c r="G145" s="224"/>
      <c r="H145" s="224"/>
      <c r="I145" s="224"/>
      <c r="J145" s="224"/>
      <c r="K145" s="224"/>
      <c r="L145" s="224"/>
      <c r="M145" s="224"/>
      <c r="N145" s="224"/>
      <c r="O145" s="224"/>
      <c r="P145" s="224"/>
      <c r="Q145" s="224"/>
      <c r="R145" s="224"/>
      <c r="S145" s="224"/>
      <c r="T145" s="224"/>
      <c r="U145" s="224"/>
      <c r="V145" s="224"/>
      <c r="W145" s="224"/>
      <c r="X145" s="224"/>
      <c r="Y145" s="224"/>
      <c r="Z145" s="224"/>
      <c r="AA145" s="224"/>
      <c r="AB145" s="224"/>
      <c r="AC145" s="224"/>
      <c r="AD145" s="224"/>
      <c r="AE145" s="224"/>
      <c r="AF145" s="224"/>
      <c r="AG145" s="224"/>
      <c r="AH145" s="224"/>
      <c r="AI145" s="224"/>
      <c r="AJ145" s="224"/>
      <c r="AK145" s="224"/>
      <c r="AL145" s="224"/>
      <c r="AM145" s="224"/>
      <c r="AN145" s="224"/>
      <c r="AO145" s="224"/>
      <c r="AP145" s="224"/>
      <c r="AQ145" s="224"/>
      <c r="AR145" s="224"/>
      <c r="AS145" s="224"/>
      <c r="AT145" s="224"/>
      <c r="AU145" s="224"/>
      <c r="AV145" s="224"/>
      <c r="AW145" s="224"/>
      <c r="AX145" s="224"/>
      <c r="AY145" s="224"/>
    </row>
    <row r="146" spans="1:51">
      <c r="A146" s="224"/>
      <c r="B146" s="224"/>
      <c r="C146" s="224" t="s">
        <v>339</v>
      </c>
      <c r="D146" s="224"/>
      <c r="E146" s="224"/>
      <c r="F146" s="224"/>
      <c r="G146" s="224"/>
      <c r="H146" s="224"/>
      <c r="I146" s="224"/>
      <c r="J146" s="224"/>
      <c r="K146" s="224"/>
      <c r="L146" s="224"/>
      <c r="M146" s="224"/>
      <c r="N146" s="224"/>
      <c r="O146" s="224"/>
      <c r="P146" s="224"/>
      <c r="Q146" s="224"/>
      <c r="R146" s="224"/>
      <c r="S146" s="224"/>
      <c r="T146" s="224"/>
      <c r="U146" s="224"/>
      <c r="V146" s="224"/>
      <c r="W146" s="224"/>
      <c r="X146" s="224"/>
      <c r="Y146" s="224"/>
      <c r="Z146" s="224"/>
      <c r="AA146" s="224"/>
      <c r="AB146" s="224"/>
      <c r="AC146" s="224"/>
      <c r="AD146" s="224"/>
      <c r="AE146" s="224"/>
      <c r="AF146" s="224"/>
      <c r="AG146" s="224"/>
      <c r="AH146" s="224"/>
      <c r="AI146" s="224"/>
      <c r="AJ146" s="224"/>
      <c r="AK146" s="224"/>
      <c r="AL146" s="224"/>
      <c r="AM146" s="224"/>
      <c r="AN146" s="224"/>
      <c r="AO146" s="224"/>
      <c r="AP146" s="224"/>
      <c r="AQ146" s="224"/>
      <c r="AR146" s="224"/>
      <c r="AS146" s="224"/>
      <c r="AT146" s="224"/>
      <c r="AU146" s="224"/>
      <c r="AV146" s="224"/>
      <c r="AW146" s="224"/>
      <c r="AX146" s="224"/>
      <c r="AY146" s="224"/>
    </row>
    <row r="147" spans="1:51" ht="34.5" customHeight="1">
      <c r="A147" s="224"/>
      <c r="B147" s="264"/>
      <c r="C147" s="264"/>
      <c r="D147" s="269" t="s">
        <v>1610</v>
      </c>
      <c r="E147" s="269"/>
      <c r="F147" s="269"/>
      <c r="G147" s="269"/>
      <c r="H147" s="269"/>
      <c r="I147" s="269"/>
      <c r="J147" s="269"/>
      <c r="K147" s="269"/>
      <c r="L147" s="269"/>
      <c r="M147" s="269"/>
      <c r="N147" s="269" t="s">
        <v>1611</v>
      </c>
      <c r="O147" s="269"/>
      <c r="P147" s="269"/>
      <c r="Q147" s="269"/>
      <c r="R147" s="269"/>
      <c r="S147" s="269"/>
      <c r="T147" s="269"/>
      <c r="U147" s="269"/>
      <c r="V147" s="269"/>
      <c r="W147" s="269"/>
      <c r="X147" s="269"/>
      <c r="Y147" s="269"/>
      <c r="Z147" s="269"/>
      <c r="AA147" s="269"/>
      <c r="AB147" s="269"/>
      <c r="AC147" s="269"/>
      <c r="AD147" s="269"/>
      <c r="AE147" s="269"/>
      <c r="AF147" s="269"/>
      <c r="AG147" s="269"/>
      <c r="AH147" s="269"/>
      <c r="AI147" s="269"/>
      <c r="AJ147" s="269"/>
      <c r="AK147" s="269"/>
      <c r="AL147" s="297" t="s">
        <v>1612</v>
      </c>
      <c r="AM147" s="269"/>
      <c r="AN147" s="269"/>
      <c r="AO147" s="269"/>
      <c r="AP147" s="269"/>
      <c r="AQ147" s="269"/>
      <c r="AR147" s="269" t="s">
        <v>160</v>
      </c>
      <c r="AS147" s="269"/>
      <c r="AT147" s="269"/>
      <c r="AU147" s="269"/>
      <c r="AV147" s="269" t="s">
        <v>161</v>
      </c>
      <c r="AW147" s="269"/>
      <c r="AX147" s="269"/>
      <c r="AY147" s="224"/>
    </row>
    <row r="148" spans="1:51" ht="24" customHeight="1">
      <c r="A148" s="224"/>
      <c r="B148" s="264">
        <v>1</v>
      </c>
      <c r="C148" s="264">
        <v>1</v>
      </c>
      <c r="D148" s="266" t="s">
        <v>483</v>
      </c>
      <c r="E148" s="266"/>
      <c r="F148" s="266"/>
      <c r="G148" s="266"/>
      <c r="H148" s="266"/>
      <c r="I148" s="266"/>
      <c r="J148" s="266"/>
      <c r="K148" s="266"/>
      <c r="L148" s="266"/>
      <c r="M148" s="266"/>
      <c r="N148" s="266" t="s">
        <v>474</v>
      </c>
      <c r="O148" s="266"/>
      <c r="P148" s="266"/>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7">
        <v>1.5</v>
      </c>
      <c r="AM148" s="266"/>
      <c r="AN148" s="266"/>
      <c r="AO148" s="266"/>
      <c r="AP148" s="266"/>
      <c r="AQ148" s="266"/>
      <c r="AR148" s="1109" t="s">
        <v>1593</v>
      </c>
      <c r="AS148" s="1109"/>
      <c r="AT148" s="1109"/>
      <c r="AU148" s="1109"/>
      <c r="AV148" s="1109" t="s">
        <v>1593</v>
      </c>
      <c r="AW148" s="1109"/>
      <c r="AX148" s="1109"/>
      <c r="AY148" s="224"/>
    </row>
    <row r="149" spans="1:51" ht="24" customHeight="1">
      <c r="A149" s="224"/>
      <c r="B149" s="264">
        <v>2</v>
      </c>
      <c r="C149" s="264">
        <v>1</v>
      </c>
      <c r="D149" s="266" t="s">
        <v>484</v>
      </c>
      <c r="E149" s="266"/>
      <c r="F149" s="266"/>
      <c r="G149" s="266"/>
      <c r="H149" s="266"/>
      <c r="I149" s="266"/>
      <c r="J149" s="266"/>
      <c r="K149" s="266"/>
      <c r="L149" s="266"/>
      <c r="M149" s="266"/>
      <c r="N149" s="266" t="s">
        <v>485</v>
      </c>
      <c r="O149" s="266"/>
      <c r="P149" s="266"/>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7">
        <v>0.7</v>
      </c>
      <c r="AM149" s="266"/>
      <c r="AN149" s="266"/>
      <c r="AO149" s="266"/>
      <c r="AP149" s="266"/>
      <c r="AQ149" s="266"/>
      <c r="AR149" s="758">
        <v>3</v>
      </c>
      <c r="AS149" s="662"/>
      <c r="AT149" s="662"/>
      <c r="AU149" s="759"/>
      <c r="AV149" s="1412" t="s">
        <v>365</v>
      </c>
      <c r="AW149" s="1412"/>
      <c r="AX149" s="1412"/>
      <c r="AY149" s="224"/>
    </row>
    <row r="150" spans="1:51" ht="24" customHeight="1">
      <c r="A150" s="224"/>
      <c r="B150" s="264">
        <v>3</v>
      </c>
      <c r="C150" s="264">
        <v>1</v>
      </c>
      <c r="D150" s="266" t="s">
        <v>486</v>
      </c>
      <c r="E150" s="266"/>
      <c r="F150" s="266"/>
      <c r="G150" s="266"/>
      <c r="H150" s="266"/>
      <c r="I150" s="266"/>
      <c r="J150" s="266"/>
      <c r="K150" s="266"/>
      <c r="L150" s="266"/>
      <c r="M150" s="266"/>
      <c r="N150" s="266" t="s">
        <v>487</v>
      </c>
      <c r="O150" s="266"/>
      <c r="P150" s="266"/>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7">
        <v>0.6</v>
      </c>
      <c r="AM150" s="266"/>
      <c r="AN150" s="266"/>
      <c r="AO150" s="266"/>
      <c r="AP150" s="266"/>
      <c r="AQ150" s="266"/>
      <c r="AR150" s="1109" t="s">
        <v>1593</v>
      </c>
      <c r="AS150" s="1109"/>
      <c r="AT150" s="1109"/>
      <c r="AU150" s="1109"/>
      <c r="AV150" s="1109" t="s">
        <v>1593</v>
      </c>
      <c r="AW150" s="1109"/>
      <c r="AX150" s="1109"/>
      <c r="AY150" s="224"/>
    </row>
    <row r="151" spans="1:51" ht="24" customHeight="1">
      <c r="A151" s="224"/>
      <c r="B151" s="264">
        <v>4</v>
      </c>
      <c r="C151" s="264">
        <v>1</v>
      </c>
      <c r="D151" s="266" t="s">
        <v>488</v>
      </c>
      <c r="E151" s="266"/>
      <c r="F151" s="266"/>
      <c r="G151" s="266"/>
      <c r="H151" s="266"/>
      <c r="I151" s="266"/>
      <c r="J151" s="266"/>
      <c r="K151" s="266"/>
      <c r="L151" s="266"/>
      <c r="M151" s="266"/>
      <c r="N151" s="266" t="s">
        <v>489</v>
      </c>
      <c r="O151" s="266"/>
      <c r="P151" s="266"/>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7">
        <v>0.2</v>
      </c>
      <c r="AM151" s="266"/>
      <c r="AN151" s="266"/>
      <c r="AO151" s="266"/>
      <c r="AP151" s="266"/>
      <c r="AQ151" s="266"/>
      <c r="AR151" s="1109" t="s">
        <v>1593</v>
      </c>
      <c r="AS151" s="1109"/>
      <c r="AT151" s="1109"/>
      <c r="AU151" s="1109"/>
      <c r="AV151" s="1109" t="s">
        <v>1593</v>
      </c>
      <c r="AW151" s="1109"/>
      <c r="AX151" s="1109"/>
      <c r="AY151" s="224"/>
    </row>
    <row r="152" spans="1:51">
      <c r="A152" s="224"/>
      <c r="B152" s="224"/>
      <c r="C152" s="224"/>
      <c r="D152" s="224"/>
      <c r="E152" s="224"/>
      <c r="F152" s="224"/>
      <c r="G152" s="224"/>
      <c r="H152" s="224"/>
      <c r="I152" s="224"/>
      <c r="J152" s="224"/>
      <c r="K152" s="224"/>
      <c r="L152" s="224"/>
      <c r="M152" s="224"/>
      <c r="N152" s="224"/>
      <c r="O152" s="224"/>
      <c r="P152" s="224"/>
      <c r="Q152" s="224"/>
      <c r="R152" s="224"/>
      <c r="S152" s="224"/>
      <c r="T152" s="224"/>
      <c r="U152" s="224"/>
      <c r="V152" s="224"/>
      <c r="W152" s="224"/>
      <c r="X152" s="224"/>
      <c r="Y152" s="224"/>
      <c r="Z152" s="224"/>
      <c r="AA152" s="224"/>
      <c r="AB152" s="224"/>
      <c r="AC152" s="224"/>
      <c r="AD152" s="224"/>
      <c r="AE152" s="224"/>
      <c r="AF152" s="224"/>
      <c r="AG152" s="224"/>
      <c r="AH152" s="224"/>
      <c r="AI152" s="224"/>
      <c r="AJ152" s="224"/>
      <c r="AK152" s="224"/>
      <c r="AL152" s="224"/>
      <c r="AM152" s="224"/>
      <c r="AN152" s="224"/>
      <c r="AO152" s="224"/>
      <c r="AP152" s="224"/>
      <c r="AQ152" s="224"/>
      <c r="AR152" s="224"/>
      <c r="AS152" s="224"/>
      <c r="AT152" s="224"/>
      <c r="AU152" s="224"/>
      <c r="AV152" s="224"/>
      <c r="AW152" s="224"/>
      <c r="AX152" s="224"/>
      <c r="AY152" s="224"/>
    </row>
    <row r="153" spans="1:51">
      <c r="A153" s="224"/>
      <c r="B153" s="224"/>
      <c r="C153" s="224" t="s">
        <v>490</v>
      </c>
      <c r="D153" s="224"/>
      <c r="E153" s="224"/>
      <c r="F153" s="224"/>
      <c r="G153" s="224"/>
      <c r="H153" s="224"/>
      <c r="I153" s="224"/>
      <c r="J153" s="224"/>
      <c r="K153" s="224"/>
      <c r="L153" s="224"/>
      <c r="M153" s="224"/>
      <c r="N153" s="224"/>
      <c r="O153" s="224"/>
      <c r="P153" s="224"/>
      <c r="Q153" s="224"/>
      <c r="R153" s="224"/>
      <c r="S153" s="224"/>
      <c r="T153" s="224"/>
      <c r="U153" s="224"/>
      <c r="V153" s="224"/>
      <c r="W153" s="224"/>
      <c r="X153" s="224"/>
      <c r="Y153" s="224"/>
      <c r="Z153" s="224"/>
      <c r="AA153" s="224"/>
      <c r="AB153" s="224"/>
      <c r="AC153" s="224"/>
      <c r="AD153" s="224"/>
      <c r="AE153" s="224"/>
      <c r="AF153" s="224"/>
      <c r="AG153" s="224"/>
      <c r="AH153" s="224"/>
      <c r="AI153" s="224"/>
      <c r="AJ153" s="224"/>
      <c r="AK153" s="224"/>
      <c r="AL153" s="224"/>
      <c r="AM153" s="224"/>
      <c r="AN153" s="224"/>
      <c r="AO153" s="224"/>
      <c r="AP153" s="224"/>
      <c r="AQ153" s="224"/>
      <c r="AR153" s="224"/>
      <c r="AS153" s="224"/>
      <c r="AT153" s="224"/>
      <c r="AU153" s="224"/>
      <c r="AV153" s="224"/>
      <c r="AW153" s="224"/>
      <c r="AX153" s="224"/>
      <c r="AY153" s="224"/>
    </row>
    <row r="154" spans="1:51" ht="34.5" customHeight="1">
      <c r="A154" s="224"/>
      <c r="B154" s="264"/>
      <c r="C154" s="264"/>
      <c r="D154" s="269" t="s">
        <v>1610</v>
      </c>
      <c r="E154" s="269"/>
      <c r="F154" s="269"/>
      <c r="G154" s="269"/>
      <c r="H154" s="269"/>
      <c r="I154" s="269"/>
      <c r="J154" s="269"/>
      <c r="K154" s="269"/>
      <c r="L154" s="269"/>
      <c r="M154" s="269"/>
      <c r="N154" s="269" t="s">
        <v>1611</v>
      </c>
      <c r="O154" s="269"/>
      <c r="P154" s="269"/>
      <c r="Q154" s="269"/>
      <c r="R154" s="269"/>
      <c r="S154" s="269"/>
      <c r="T154" s="269"/>
      <c r="U154" s="269"/>
      <c r="V154" s="269"/>
      <c r="W154" s="269"/>
      <c r="X154" s="269"/>
      <c r="Y154" s="269"/>
      <c r="Z154" s="269"/>
      <c r="AA154" s="269"/>
      <c r="AB154" s="269"/>
      <c r="AC154" s="269"/>
      <c r="AD154" s="269"/>
      <c r="AE154" s="269"/>
      <c r="AF154" s="269"/>
      <c r="AG154" s="269"/>
      <c r="AH154" s="269"/>
      <c r="AI154" s="269"/>
      <c r="AJ154" s="269"/>
      <c r="AK154" s="269"/>
      <c r="AL154" s="297" t="s">
        <v>1612</v>
      </c>
      <c r="AM154" s="269"/>
      <c r="AN154" s="269"/>
      <c r="AO154" s="269"/>
      <c r="AP154" s="269"/>
      <c r="AQ154" s="269"/>
      <c r="AR154" s="269" t="s">
        <v>160</v>
      </c>
      <c r="AS154" s="269"/>
      <c r="AT154" s="269"/>
      <c r="AU154" s="269"/>
      <c r="AV154" s="269" t="s">
        <v>161</v>
      </c>
      <c r="AW154" s="269"/>
      <c r="AX154" s="269"/>
      <c r="AY154" s="224"/>
    </row>
    <row r="155" spans="1:51" ht="24" customHeight="1">
      <c r="A155" s="224"/>
      <c r="B155" s="264">
        <v>1</v>
      </c>
      <c r="C155" s="264">
        <v>1</v>
      </c>
      <c r="D155" s="266" t="s">
        <v>491</v>
      </c>
      <c r="E155" s="266"/>
      <c r="F155" s="266"/>
      <c r="G155" s="266"/>
      <c r="H155" s="266"/>
      <c r="I155" s="266"/>
      <c r="J155" s="266"/>
      <c r="K155" s="266"/>
      <c r="L155" s="266"/>
      <c r="M155" s="266"/>
      <c r="N155" s="266" t="s">
        <v>492</v>
      </c>
      <c r="O155" s="266"/>
      <c r="P155" s="266"/>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7">
        <v>0.7</v>
      </c>
      <c r="AM155" s="266"/>
      <c r="AN155" s="266"/>
      <c r="AO155" s="266"/>
      <c r="AP155" s="266"/>
      <c r="AQ155" s="266"/>
      <c r="AR155" s="469" t="s">
        <v>1593</v>
      </c>
      <c r="AS155" s="469"/>
      <c r="AT155" s="469"/>
      <c r="AU155" s="469"/>
      <c r="AV155" s="469" t="s">
        <v>1593</v>
      </c>
      <c r="AW155" s="469"/>
      <c r="AX155" s="469"/>
      <c r="AY155" s="224"/>
    </row>
    <row r="156" spans="1:51">
      <c r="A156" s="224"/>
      <c r="B156" s="224"/>
      <c r="C156" s="224"/>
      <c r="D156" s="224"/>
      <c r="E156" s="224"/>
      <c r="F156" s="224"/>
      <c r="G156" s="224"/>
      <c r="H156" s="224"/>
      <c r="I156" s="224"/>
      <c r="J156" s="224"/>
      <c r="K156" s="224"/>
      <c r="L156" s="224"/>
      <c r="M156" s="224"/>
      <c r="N156" s="224"/>
      <c r="O156" s="224"/>
      <c r="P156" s="224"/>
      <c r="Q156" s="224"/>
      <c r="R156" s="224"/>
      <c r="S156" s="224"/>
      <c r="T156" s="224"/>
      <c r="U156" s="224"/>
      <c r="V156" s="224"/>
      <c r="W156" s="224"/>
      <c r="X156" s="224"/>
      <c r="Y156" s="224"/>
      <c r="Z156" s="224"/>
      <c r="AA156" s="224"/>
      <c r="AB156" s="224"/>
      <c r="AC156" s="224"/>
      <c r="AD156" s="224"/>
      <c r="AE156" s="224"/>
      <c r="AF156" s="224"/>
      <c r="AG156" s="224"/>
      <c r="AH156" s="224"/>
      <c r="AI156" s="224"/>
      <c r="AJ156" s="224"/>
      <c r="AK156" s="224"/>
      <c r="AL156" s="224"/>
      <c r="AM156" s="224"/>
      <c r="AN156" s="224"/>
      <c r="AO156" s="224"/>
      <c r="AP156" s="224"/>
      <c r="AQ156" s="224"/>
      <c r="AR156" s="224"/>
      <c r="AS156" s="224"/>
      <c r="AT156" s="224"/>
      <c r="AU156" s="224"/>
      <c r="AV156" s="224"/>
      <c r="AW156" s="224"/>
      <c r="AX156" s="224"/>
      <c r="AY156" s="224"/>
    </row>
    <row r="157" spans="1:51">
      <c r="A157" s="224"/>
      <c r="B157" s="224"/>
      <c r="C157" s="224" t="s">
        <v>493</v>
      </c>
      <c r="D157" s="224"/>
      <c r="E157" s="224"/>
      <c r="F157" s="224"/>
      <c r="G157" s="224"/>
      <c r="H157" s="224"/>
      <c r="I157" s="224"/>
      <c r="J157" s="224"/>
      <c r="K157" s="224"/>
      <c r="L157" s="224"/>
      <c r="M157" s="224"/>
      <c r="N157" s="224"/>
      <c r="O157" s="224"/>
      <c r="P157" s="224"/>
      <c r="Q157" s="224"/>
      <c r="R157" s="224"/>
      <c r="S157" s="224"/>
      <c r="T157" s="224"/>
      <c r="U157" s="224"/>
      <c r="V157" s="224"/>
      <c r="W157" s="224"/>
      <c r="X157" s="224"/>
      <c r="Y157" s="224"/>
      <c r="Z157" s="224"/>
      <c r="AA157" s="224"/>
      <c r="AB157" s="224"/>
      <c r="AC157" s="224"/>
      <c r="AD157" s="224"/>
      <c r="AE157" s="224"/>
      <c r="AF157" s="224"/>
      <c r="AG157" s="224"/>
      <c r="AH157" s="224"/>
      <c r="AI157" s="224"/>
      <c r="AJ157" s="224"/>
      <c r="AK157" s="224"/>
      <c r="AL157" s="224"/>
      <c r="AM157" s="224"/>
      <c r="AN157" s="224"/>
      <c r="AO157" s="224"/>
      <c r="AP157" s="224"/>
      <c r="AQ157" s="224"/>
      <c r="AR157" s="224"/>
      <c r="AS157" s="224"/>
      <c r="AT157" s="224"/>
      <c r="AU157" s="224"/>
      <c r="AV157" s="224"/>
      <c r="AW157" s="224"/>
      <c r="AX157" s="224"/>
      <c r="AY157" s="224"/>
    </row>
    <row r="158" spans="1:51" ht="34.5" customHeight="1">
      <c r="A158" s="224"/>
      <c r="B158" s="264"/>
      <c r="C158" s="264"/>
      <c r="D158" s="269" t="s">
        <v>1610</v>
      </c>
      <c r="E158" s="269"/>
      <c r="F158" s="269"/>
      <c r="G158" s="269"/>
      <c r="H158" s="269"/>
      <c r="I158" s="269"/>
      <c r="J158" s="269"/>
      <c r="K158" s="269"/>
      <c r="L158" s="269"/>
      <c r="M158" s="269"/>
      <c r="N158" s="269" t="s">
        <v>1611</v>
      </c>
      <c r="O158" s="269"/>
      <c r="P158" s="269"/>
      <c r="Q158" s="269"/>
      <c r="R158" s="269"/>
      <c r="S158" s="269"/>
      <c r="T158" s="269"/>
      <c r="U158" s="269"/>
      <c r="V158" s="269"/>
      <c r="W158" s="269"/>
      <c r="X158" s="269"/>
      <c r="Y158" s="269"/>
      <c r="Z158" s="269"/>
      <c r="AA158" s="269"/>
      <c r="AB158" s="269"/>
      <c r="AC158" s="269"/>
      <c r="AD158" s="269"/>
      <c r="AE158" s="269"/>
      <c r="AF158" s="269"/>
      <c r="AG158" s="269"/>
      <c r="AH158" s="269"/>
      <c r="AI158" s="269"/>
      <c r="AJ158" s="269"/>
      <c r="AK158" s="269"/>
      <c r="AL158" s="297" t="s">
        <v>1612</v>
      </c>
      <c r="AM158" s="269"/>
      <c r="AN158" s="269"/>
      <c r="AO158" s="269"/>
      <c r="AP158" s="269"/>
      <c r="AQ158" s="269"/>
      <c r="AR158" s="269" t="s">
        <v>160</v>
      </c>
      <c r="AS158" s="269"/>
      <c r="AT158" s="269"/>
      <c r="AU158" s="269"/>
      <c r="AV158" s="269" t="s">
        <v>161</v>
      </c>
      <c r="AW158" s="269"/>
      <c r="AX158" s="269"/>
      <c r="AY158" s="224"/>
    </row>
    <row r="159" spans="1:51" ht="24" customHeight="1">
      <c r="A159" s="224"/>
      <c r="B159" s="264">
        <v>1</v>
      </c>
      <c r="C159" s="264">
        <v>1</v>
      </c>
      <c r="D159" s="266" t="s">
        <v>494</v>
      </c>
      <c r="E159" s="266"/>
      <c r="F159" s="266"/>
      <c r="G159" s="266"/>
      <c r="H159" s="266"/>
      <c r="I159" s="266"/>
      <c r="J159" s="266"/>
      <c r="K159" s="266"/>
      <c r="L159" s="266"/>
      <c r="M159" s="266"/>
      <c r="N159" s="266" t="s">
        <v>495</v>
      </c>
      <c r="O159" s="266"/>
      <c r="P159" s="266"/>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7">
        <v>0.09</v>
      </c>
      <c r="AM159" s="266"/>
      <c r="AN159" s="266"/>
      <c r="AO159" s="266"/>
      <c r="AP159" s="266"/>
      <c r="AQ159" s="266"/>
      <c r="AR159" s="1109" t="s">
        <v>1593</v>
      </c>
      <c r="AS159" s="1109"/>
      <c r="AT159" s="1109"/>
      <c r="AU159" s="1109"/>
      <c r="AV159" s="1109" t="s">
        <v>1593</v>
      </c>
      <c r="AW159" s="1109"/>
      <c r="AX159" s="1109"/>
      <c r="AY159" s="224"/>
    </row>
    <row r="160" spans="1:51" ht="24" customHeight="1">
      <c r="A160" s="224"/>
      <c r="B160" s="264">
        <v>2</v>
      </c>
      <c r="C160" s="264">
        <v>1</v>
      </c>
      <c r="D160" s="266" t="s">
        <v>496</v>
      </c>
      <c r="E160" s="266"/>
      <c r="F160" s="266"/>
      <c r="G160" s="266"/>
      <c r="H160" s="266"/>
      <c r="I160" s="266"/>
      <c r="J160" s="266"/>
      <c r="K160" s="266"/>
      <c r="L160" s="266"/>
      <c r="M160" s="266"/>
      <c r="N160" s="266" t="s">
        <v>495</v>
      </c>
      <c r="O160" s="266"/>
      <c r="P160" s="266"/>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7">
        <v>0.01</v>
      </c>
      <c r="AM160" s="266"/>
      <c r="AN160" s="266"/>
      <c r="AO160" s="266"/>
      <c r="AP160" s="266"/>
      <c r="AQ160" s="266"/>
      <c r="AR160" s="1109" t="s">
        <v>1593</v>
      </c>
      <c r="AS160" s="1109"/>
      <c r="AT160" s="1109"/>
      <c r="AU160" s="1109"/>
      <c r="AV160" s="1109" t="s">
        <v>1593</v>
      </c>
      <c r="AW160" s="1109"/>
      <c r="AX160" s="1109"/>
      <c r="AY160" s="224"/>
    </row>
    <row r="161" spans="1:51">
      <c r="A161" s="224"/>
      <c r="B161" s="224"/>
      <c r="C161" s="224"/>
      <c r="D161" s="224"/>
      <c r="E161" s="224"/>
      <c r="F161" s="224"/>
      <c r="G161" s="224"/>
      <c r="H161" s="224"/>
      <c r="I161" s="224"/>
      <c r="J161" s="224"/>
      <c r="K161" s="224"/>
      <c r="L161" s="224"/>
      <c r="M161" s="224"/>
      <c r="N161" s="224"/>
      <c r="O161" s="224"/>
      <c r="P161" s="224"/>
      <c r="Q161" s="224"/>
      <c r="R161" s="224"/>
      <c r="S161" s="224"/>
      <c r="T161" s="224"/>
      <c r="U161" s="224"/>
      <c r="V161" s="224"/>
      <c r="W161" s="224"/>
      <c r="X161" s="224"/>
      <c r="Y161" s="224"/>
      <c r="Z161" s="224"/>
      <c r="AA161" s="224"/>
      <c r="AB161" s="224"/>
      <c r="AC161" s="224"/>
      <c r="AD161" s="224"/>
      <c r="AE161" s="224"/>
      <c r="AF161" s="224"/>
      <c r="AG161" s="224"/>
      <c r="AH161" s="224"/>
      <c r="AI161" s="224"/>
      <c r="AJ161" s="224"/>
      <c r="AK161" s="224"/>
      <c r="AL161" s="224"/>
      <c r="AM161" s="224"/>
      <c r="AN161" s="224"/>
      <c r="AO161" s="224"/>
      <c r="AP161" s="224"/>
      <c r="AQ161" s="224"/>
      <c r="AR161" s="224"/>
      <c r="AS161" s="224"/>
      <c r="AT161" s="224"/>
      <c r="AU161" s="224"/>
      <c r="AV161" s="224"/>
      <c r="AW161" s="224"/>
      <c r="AX161" s="224"/>
      <c r="AY161" s="224"/>
    </row>
  </sheetData>
  <mergeCells count="627">
    <mergeCell ref="AQ1:AW1"/>
    <mergeCell ref="AK2:AQ2"/>
    <mergeCell ref="AR2:AY2"/>
    <mergeCell ref="B3:AY3"/>
    <mergeCell ref="B4:G4"/>
    <mergeCell ref="H4:Y4"/>
    <mergeCell ref="Z4:AE4"/>
    <mergeCell ref="AF4:AQ4"/>
    <mergeCell ref="AR4:AY4"/>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P21:AT21"/>
    <mergeCell ref="AU21:AY21"/>
    <mergeCell ref="H18:P18"/>
    <mergeCell ref="Q18:W18"/>
    <mergeCell ref="X18:AD18"/>
    <mergeCell ref="AE18:AK18"/>
    <mergeCell ref="AL18:AR18"/>
    <mergeCell ref="AS18:AY18"/>
    <mergeCell ref="H17:P17"/>
    <mergeCell ref="Q17:W17"/>
    <mergeCell ref="X17:AD17"/>
    <mergeCell ref="AE17:AK17"/>
    <mergeCell ref="AL17:AR17"/>
    <mergeCell ref="AS17:AY17"/>
    <mergeCell ref="B19:G21"/>
    <mergeCell ref="AU23:AY23"/>
    <mergeCell ref="AF24:AJ24"/>
    <mergeCell ref="AK24:AO24"/>
    <mergeCell ref="AP24:AT24"/>
    <mergeCell ref="AU24:AY24"/>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B25:G25"/>
    <mergeCell ref="H25:Y25"/>
    <mergeCell ref="Z25:AB25"/>
    <mergeCell ref="AC25:AY25"/>
    <mergeCell ref="H23:Y24"/>
    <mergeCell ref="Z23:AB24"/>
    <mergeCell ref="AC23:AE24"/>
    <mergeCell ref="AF23:AJ23"/>
    <mergeCell ref="AK23:AO23"/>
    <mergeCell ref="AP23:AT23"/>
    <mergeCell ref="B22:G24"/>
    <mergeCell ref="H22:Y22"/>
    <mergeCell ref="Z22:AB22"/>
    <mergeCell ref="AC22:AE22"/>
    <mergeCell ref="AF22:AJ22"/>
    <mergeCell ref="AK22:AO22"/>
    <mergeCell ref="AP22:AT22"/>
    <mergeCell ref="AU22:AY22"/>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D34:L34"/>
    <mergeCell ref="M34:R34"/>
    <mergeCell ref="S34:X34"/>
    <mergeCell ref="Y34:AY34"/>
    <mergeCell ref="B37:C40"/>
    <mergeCell ref="D37:AY37"/>
    <mergeCell ref="D38:AY38"/>
    <mergeCell ref="D39:AY39"/>
    <mergeCell ref="D40:AY40"/>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B68:AY68"/>
    <mergeCell ref="B69:AY69"/>
    <mergeCell ref="M70:AA70"/>
    <mergeCell ref="AL70:AY70"/>
    <mergeCell ref="B72:G72"/>
    <mergeCell ref="H72:AY72"/>
    <mergeCell ref="B64:F64"/>
    <mergeCell ref="G64:AY64"/>
    <mergeCell ref="B65:AY65"/>
    <mergeCell ref="B66:F66"/>
    <mergeCell ref="G66:AY66"/>
    <mergeCell ref="B67:AY67"/>
    <mergeCell ref="B73:G75"/>
    <mergeCell ref="H73:AY75"/>
    <mergeCell ref="B77:G77"/>
    <mergeCell ref="H77:AY77"/>
    <mergeCell ref="B78:G121"/>
    <mergeCell ref="H78:AC78"/>
    <mergeCell ref="AD78:AY78"/>
    <mergeCell ref="H79:L79"/>
    <mergeCell ref="M79:Y79"/>
    <mergeCell ref="Z79:AC79"/>
    <mergeCell ref="H81:L81"/>
    <mergeCell ref="M81:Y81"/>
    <mergeCell ref="Z81:AC81"/>
    <mergeCell ref="AD81:AH81"/>
    <mergeCell ref="AI81:AU81"/>
    <mergeCell ref="AV81:AY81"/>
    <mergeCell ref="AD79:AH79"/>
    <mergeCell ref="AI79:AU79"/>
    <mergeCell ref="AV79:AY79"/>
    <mergeCell ref="H80:L80"/>
    <mergeCell ref="M80:Y80"/>
    <mergeCell ref="Z80:AC80"/>
    <mergeCell ref="AD80:AH80"/>
    <mergeCell ref="AI80:AU80"/>
    <mergeCell ref="AV80:AY80"/>
    <mergeCell ref="H83:L83"/>
    <mergeCell ref="M83:Y83"/>
    <mergeCell ref="Z83:AC83"/>
    <mergeCell ref="AD83:AH83"/>
    <mergeCell ref="AI83:AU83"/>
    <mergeCell ref="AV83:AY83"/>
    <mergeCell ref="H82:L82"/>
    <mergeCell ref="M82:Y82"/>
    <mergeCell ref="Z82:AC82"/>
    <mergeCell ref="AD82:AH82"/>
    <mergeCell ref="AI82:AU82"/>
    <mergeCell ref="AV82:AY82"/>
    <mergeCell ref="H85:L85"/>
    <mergeCell ref="M85:Y85"/>
    <mergeCell ref="Z85:AC85"/>
    <mergeCell ref="AD85:AH85"/>
    <mergeCell ref="AI85:AU85"/>
    <mergeCell ref="AV85:AY85"/>
    <mergeCell ref="H84:L84"/>
    <mergeCell ref="M84:Y84"/>
    <mergeCell ref="Z84:AC84"/>
    <mergeCell ref="AD84:AH84"/>
    <mergeCell ref="AI84:AU84"/>
    <mergeCell ref="AV84:AY84"/>
    <mergeCell ref="H87:L87"/>
    <mergeCell ref="M87:Y87"/>
    <mergeCell ref="Z87:AC87"/>
    <mergeCell ref="AD87:AH87"/>
    <mergeCell ref="AI87:AU87"/>
    <mergeCell ref="AV87:AY87"/>
    <mergeCell ref="H86:L86"/>
    <mergeCell ref="M86:Y86"/>
    <mergeCell ref="Z86:AC86"/>
    <mergeCell ref="AD86:AH86"/>
    <mergeCell ref="AI86:AU86"/>
    <mergeCell ref="AV86:AY86"/>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92:L92"/>
    <mergeCell ref="M92:Y92"/>
    <mergeCell ref="Z92:AC92"/>
    <mergeCell ref="AD92:AH92"/>
    <mergeCell ref="AI92:AU92"/>
    <mergeCell ref="AV92:AY92"/>
    <mergeCell ref="H91:L91"/>
    <mergeCell ref="M91:Y91"/>
    <mergeCell ref="Z91:AC91"/>
    <mergeCell ref="AD91:AH91"/>
    <mergeCell ref="AI91:AU91"/>
    <mergeCell ref="AV91:AY91"/>
    <mergeCell ref="H94:L94"/>
    <mergeCell ref="M94:Y94"/>
    <mergeCell ref="Z94:AC94"/>
    <mergeCell ref="AD94:AH94"/>
    <mergeCell ref="AI94:AU94"/>
    <mergeCell ref="AV94:AY94"/>
    <mergeCell ref="H93:L93"/>
    <mergeCell ref="M93:Y93"/>
    <mergeCell ref="Z93:AC93"/>
    <mergeCell ref="AD93:AH93"/>
    <mergeCell ref="AI93:AU93"/>
    <mergeCell ref="AV93:AY93"/>
    <mergeCell ref="H96:L96"/>
    <mergeCell ref="M96:Y96"/>
    <mergeCell ref="Z96:AC96"/>
    <mergeCell ref="AD96:AH96"/>
    <mergeCell ref="AI96:AU96"/>
    <mergeCell ref="AV96:AY96"/>
    <mergeCell ref="H95:L95"/>
    <mergeCell ref="M95:Y95"/>
    <mergeCell ref="Z95:AC95"/>
    <mergeCell ref="AD95:AH95"/>
    <mergeCell ref="AI95:AU95"/>
    <mergeCell ref="AV95:AY95"/>
    <mergeCell ref="H98:L98"/>
    <mergeCell ref="M98:Y98"/>
    <mergeCell ref="Z98:AC98"/>
    <mergeCell ref="AD98:AH98"/>
    <mergeCell ref="AI98:AU98"/>
    <mergeCell ref="AV98:AY98"/>
    <mergeCell ref="H97:L97"/>
    <mergeCell ref="M97:Y97"/>
    <mergeCell ref="Z97:AC97"/>
    <mergeCell ref="AD97:AH97"/>
    <mergeCell ref="AI97:AU97"/>
    <mergeCell ref="AV97:AY97"/>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G123:AX123"/>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AL136:AQ136"/>
    <mergeCell ref="AR136:AU136"/>
    <mergeCell ref="AV136:AX136"/>
    <mergeCell ref="B135:C135"/>
    <mergeCell ref="D135:M135"/>
    <mergeCell ref="N135:AK135"/>
    <mergeCell ref="AL135:AQ135"/>
    <mergeCell ref="AR135:AU135"/>
    <mergeCell ref="AV135:AX135"/>
    <mergeCell ref="B139:H139"/>
    <mergeCell ref="I139:Y139"/>
    <mergeCell ref="B140:H140"/>
    <mergeCell ref="I140:M140"/>
    <mergeCell ref="N140:T140"/>
    <mergeCell ref="U140:Y140"/>
    <mergeCell ref="B136:C136"/>
    <mergeCell ref="D136:M136"/>
    <mergeCell ref="N136:AK136"/>
    <mergeCell ref="Z140:AF140"/>
    <mergeCell ref="AG140:AK140"/>
    <mergeCell ref="AL140:AR140"/>
    <mergeCell ref="AS140:AW140"/>
    <mergeCell ref="B141:H141"/>
    <mergeCell ref="I141:M141"/>
    <mergeCell ref="N141:T141"/>
    <mergeCell ref="U141:Y141"/>
    <mergeCell ref="Z141:AF141"/>
    <mergeCell ref="AG141:AK141"/>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54:C154"/>
    <mergeCell ref="D154:M154"/>
    <mergeCell ref="N154:AK154"/>
    <mergeCell ref="AL154:AQ154"/>
    <mergeCell ref="AR154:AU154"/>
    <mergeCell ref="AV154:AX154"/>
    <mergeCell ref="B151:C151"/>
    <mergeCell ref="D151:M151"/>
    <mergeCell ref="N151:AK151"/>
    <mergeCell ref="AL151:AQ151"/>
    <mergeCell ref="AR151:AU151"/>
    <mergeCell ref="AV151:AX151"/>
    <mergeCell ref="B158:C158"/>
    <mergeCell ref="D158:M158"/>
    <mergeCell ref="N158:AK158"/>
    <mergeCell ref="AL158:AQ158"/>
    <mergeCell ref="AR158:AU158"/>
    <mergeCell ref="AV158:AX158"/>
    <mergeCell ref="B155:C155"/>
    <mergeCell ref="D155:M155"/>
    <mergeCell ref="N155:AK155"/>
    <mergeCell ref="AL155:AQ155"/>
    <mergeCell ref="AR155:AU155"/>
    <mergeCell ref="AV155:AX155"/>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s>
  <phoneticPr fontId="1"/>
  <pageMargins left="0.51" right="0.39370078740157483" top="0.51181102362204722" bottom="0.15748031496062992" header="0.39370078740157483" footer="0.51181102362204722"/>
  <pageSetup paperSize="9" scale="75" fitToHeight="5" orientation="portrait" r:id="rId1"/>
  <headerFooter differentFirst="1" alignWithMargins="0"/>
  <rowBreaks count="4" manualBreakCount="4">
    <brk id="35" max="50" man="1"/>
    <brk id="71" max="50" man="1"/>
    <brk id="76" max="50" man="1"/>
    <brk id="122" max="50" man="1"/>
  </rowBreaks>
  <drawing r:id="rId2"/>
</worksheet>
</file>

<file path=xl/worksheets/sheet9.xml><?xml version="1.0" encoding="utf-8"?>
<worksheet xmlns="http://schemas.openxmlformats.org/spreadsheetml/2006/main" xmlns:r="http://schemas.openxmlformats.org/officeDocument/2006/relationships">
  <dimension ref="A1:AZ1070"/>
  <sheetViews>
    <sheetView view="pageBreakPreview" topLeftCell="A86" zoomScaleNormal="75" zoomScaleSheetLayoutView="100" zoomScalePageLayoutView="30" workbookViewId="0">
      <selection activeCell="B66" sqref="B66:AY66"/>
    </sheetView>
  </sheetViews>
  <sheetFormatPr defaultRowHeight="13.5"/>
  <cols>
    <col min="1" max="2" width="2.25" style="1" customWidth="1"/>
    <col min="3" max="3" width="3.625" style="1" customWidth="1"/>
    <col min="4" max="6" width="2.25" style="1" customWidth="1"/>
    <col min="7" max="7" width="1.625" style="1" customWidth="1"/>
    <col min="8" max="25" width="2.25" style="1" customWidth="1"/>
    <col min="26" max="28" width="2.75" style="1" customWidth="1"/>
    <col min="29" max="34" width="2.25" style="1" customWidth="1"/>
    <col min="35" max="47" width="2.625" style="1" customWidth="1"/>
    <col min="48" max="58" width="2.25" style="1" customWidth="1"/>
    <col min="59" max="16384" width="9" style="1"/>
  </cols>
  <sheetData>
    <row r="1" spans="2:52" ht="23.25" customHeight="1">
      <c r="AQ1" s="270"/>
      <c r="AR1" s="270"/>
      <c r="AS1" s="270"/>
      <c r="AT1" s="270"/>
      <c r="AU1" s="270"/>
      <c r="AV1" s="270"/>
      <c r="AW1" s="270"/>
      <c r="AX1" s="2"/>
    </row>
    <row r="2" spans="2:52" ht="21.75" customHeight="1" thickBot="1">
      <c r="AK2" s="271" t="s">
        <v>0</v>
      </c>
      <c r="AL2" s="271"/>
      <c r="AM2" s="271"/>
      <c r="AN2" s="271"/>
      <c r="AO2" s="271"/>
      <c r="AP2" s="271"/>
      <c r="AQ2" s="271"/>
      <c r="AR2" s="271">
        <v>227</v>
      </c>
      <c r="AS2" s="271"/>
      <c r="AT2" s="271"/>
      <c r="AU2" s="271"/>
      <c r="AV2" s="271"/>
      <c r="AW2" s="271"/>
      <c r="AX2" s="271"/>
      <c r="AY2" s="271"/>
    </row>
    <row r="3" spans="2:52" ht="19.5" thickBot="1">
      <c r="B3" s="272" t="s">
        <v>1</v>
      </c>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4"/>
    </row>
    <row r="4" spans="2:52" ht="21" customHeight="1">
      <c r="B4" s="275" t="s">
        <v>2</v>
      </c>
      <c r="C4" s="276"/>
      <c r="D4" s="276"/>
      <c r="E4" s="276"/>
      <c r="F4" s="276"/>
      <c r="G4" s="276"/>
      <c r="H4" s="277" t="s">
        <v>646</v>
      </c>
      <c r="I4" s="278"/>
      <c r="J4" s="278"/>
      <c r="K4" s="278"/>
      <c r="L4" s="278"/>
      <c r="M4" s="278"/>
      <c r="N4" s="278"/>
      <c r="O4" s="278"/>
      <c r="P4" s="278"/>
      <c r="Q4" s="278"/>
      <c r="R4" s="278"/>
      <c r="S4" s="278"/>
      <c r="T4" s="278"/>
      <c r="U4" s="278"/>
      <c r="V4" s="278"/>
      <c r="W4" s="278"/>
      <c r="X4" s="278"/>
      <c r="Y4" s="278"/>
      <c r="Z4" s="279" t="s">
        <v>532</v>
      </c>
      <c r="AA4" s="280"/>
      <c r="AB4" s="280"/>
      <c r="AC4" s="280"/>
      <c r="AD4" s="280"/>
      <c r="AE4" s="281"/>
      <c r="AF4" s="282" t="s">
        <v>531</v>
      </c>
      <c r="AG4" s="280"/>
      <c r="AH4" s="280"/>
      <c r="AI4" s="280"/>
      <c r="AJ4" s="280"/>
      <c r="AK4" s="280"/>
      <c r="AL4" s="280"/>
      <c r="AM4" s="280"/>
      <c r="AN4" s="280"/>
      <c r="AO4" s="280"/>
      <c r="AP4" s="280"/>
      <c r="AQ4" s="281"/>
      <c r="AR4" s="283" t="s">
        <v>6</v>
      </c>
      <c r="AS4" s="282"/>
      <c r="AT4" s="282"/>
      <c r="AU4" s="282"/>
      <c r="AV4" s="282"/>
      <c r="AW4" s="282"/>
      <c r="AX4" s="282"/>
      <c r="AY4" s="284"/>
    </row>
    <row r="5" spans="2:52" ht="28.15" customHeight="1">
      <c r="B5" s="285" t="s">
        <v>7</v>
      </c>
      <c r="C5" s="286"/>
      <c r="D5" s="286"/>
      <c r="E5" s="286"/>
      <c r="F5" s="286"/>
      <c r="G5" s="287"/>
      <c r="H5" s="288" t="s">
        <v>449</v>
      </c>
      <c r="I5" s="289"/>
      <c r="J5" s="289"/>
      <c r="K5" s="289"/>
      <c r="L5" s="289"/>
      <c r="M5" s="289"/>
      <c r="N5" s="289"/>
      <c r="O5" s="289"/>
      <c r="P5" s="289"/>
      <c r="Q5" s="289"/>
      <c r="R5" s="289"/>
      <c r="S5" s="289"/>
      <c r="T5" s="289"/>
      <c r="U5" s="289"/>
      <c r="V5" s="289"/>
      <c r="W5" s="290"/>
      <c r="X5" s="290"/>
      <c r="Y5" s="290"/>
      <c r="Z5" s="291" t="s">
        <v>8</v>
      </c>
      <c r="AA5" s="292"/>
      <c r="AB5" s="292"/>
      <c r="AC5" s="292"/>
      <c r="AD5" s="292"/>
      <c r="AE5" s="293"/>
      <c r="AF5" s="292" t="s">
        <v>529</v>
      </c>
      <c r="AG5" s="292"/>
      <c r="AH5" s="292"/>
      <c r="AI5" s="292"/>
      <c r="AJ5" s="292"/>
      <c r="AK5" s="292"/>
      <c r="AL5" s="292"/>
      <c r="AM5" s="292"/>
      <c r="AN5" s="292"/>
      <c r="AO5" s="292"/>
      <c r="AP5" s="292"/>
      <c r="AQ5" s="293"/>
      <c r="AR5" s="294" t="s">
        <v>645</v>
      </c>
      <c r="AS5" s="295"/>
      <c r="AT5" s="295"/>
      <c r="AU5" s="295"/>
      <c r="AV5" s="295"/>
      <c r="AW5" s="295"/>
      <c r="AX5" s="295"/>
      <c r="AY5" s="296"/>
    </row>
    <row r="6" spans="2:52" ht="30.75" customHeight="1">
      <c r="B6" s="361" t="s">
        <v>11</v>
      </c>
      <c r="C6" s="362"/>
      <c r="D6" s="362"/>
      <c r="E6" s="362"/>
      <c r="F6" s="362"/>
      <c r="G6" s="362"/>
      <c r="H6" s="363" t="s">
        <v>12</v>
      </c>
      <c r="I6" s="290"/>
      <c r="J6" s="290"/>
      <c r="K6" s="290"/>
      <c r="L6" s="290"/>
      <c r="M6" s="290"/>
      <c r="N6" s="290"/>
      <c r="O6" s="290"/>
      <c r="P6" s="290"/>
      <c r="Q6" s="290"/>
      <c r="R6" s="290"/>
      <c r="S6" s="290"/>
      <c r="T6" s="290"/>
      <c r="U6" s="290"/>
      <c r="V6" s="290"/>
      <c r="W6" s="290"/>
      <c r="X6" s="290"/>
      <c r="Y6" s="290"/>
      <c r="Z6" s="364" t="s">
        <v>13</v>
      </c>
      <c r="AA6" s="365"/>
      <c r="AB6" s="365"/>
      <c r="AC6" s="365"/>
      <c r="AD6" s="365"/>
      <c r="AE6" s="366"/>
      <c r="AF6" s="367" t="s">
        <v>644</v>
      </c>
      <c r="AG6" s="367"/>
      <c r="AH6" s="367"/>
      <c r="AI6" s="367"/>
      <c r="AJ6" s="367"/>
      <c r="AK6" s="367"/>
      <c r="AL6" s="367"/>
      <c r="AM6" s="367"/>
      <c r="AN6" s="367"/>
      <c r="AO6" s="367"/>
      <c r="AP6" s="367"/>
      <c r="AQ6" s="367"/>
      <c r="AR6" s="368"/>
      <c r="AS6" s="368"/>
      <c r="AT6" s="368"/>
      <c r="AU6" s="368"/>
      <c r="AV6" s="368"/>
      <c r="AW6" s="368"/>
      <c r="AX6" s="368"/>
      <c r="AY6" s="369"/>
    </row>
    <row r="7" spans="2:52" ht="18" customHeight="1">
      <c r="B7" s="370" t="s">
        <v>15</v>
      </c>
      <c r="C7" s="371"/>
      <c r="D7" s="371"/>
      <c r="E7" s="371"/>
      <c r="F7" s="371"/>
      <c r="G7" s="371"/>
      <c r="H7" s="925" t="s">
        <v>449</v>
      </c>
      <c r="I7" s="375"/>
      <c r="J7" s="375"/>
      <c r="K7" s="375"/>
      <c r="L7" s="375"/>
      <c r="M7" s="375"/>
      <c r="N7" s="375"/>
      <c r="O7" s="375"/>
      <c r="P7" s="375"/>
      <c r="Q7" s="375"/>
      <c r="R7" s="375"/>
      <c r="S7" s="375"/>
      <c r="T7" s="375"/>
      <c r="U7" s="375"/>
      <c r="V7" s="375"/>
      <c r="W7" s="376"/>
      <c r="X7" s="376"/>
      <c r="Y7" s="376"/>
      <c r="Z7" s="380" t="s">
        <v>526</v>
      </c>
      <c r="AA7" s="368"/>
      <c r="AB7" s="368"/>
      <c r="AC7" s="368"/>
      <c r="AD7" s="368"/>
      <c r="AE7" s="381"/>
      <c r="AF7" s="1250" t="s">
        <v>449</v>
      </c>
      <c r="AG7" s="834"/>
      <c r="AH7" s="834"/>
      <c r="AI7" s="834"/>
      <c r="AJ7" s="834"/>
      <c r="AK7" s="834"/>
      <c r="AL7" s="834"/>
      <c r="AM7" s="834"/>
      <c r="AN7" s="834"/>
      <c r="AO7" s="834"/>
      <c r="AP7" s="834"/>
      <c r="AQ7" s="834"/>
      <c r="AR7" s="834"/>
      <c r="AS7" s="834"/>
      <c r="AT7" s="834"/>
      <c r="AU7" s="834"/>
      <c r="AV7" s="834"/>
      <c r="AW7" s="834"/>
      <c r="AX7" s="834"/>
      <c r="AY7" s="835"/>
    </row>
    <row r="8" spans="2:52" ht="24" customHeight="1">
      <c r="B8" s="372"/>
      <c r="C8" s="373"/>
      <c r="D8" s="373"/>
      <c r="E8" s="373"/>
      <c r="F8" s="373"/>
      <c r="G8" s="373"/>
      <c r="H8" s="377"/>
      <c r="I8" s="378"/>
      <c r="J8" s="378"/>
      <c r="K8" s="378"/>
      <c r="L8" s="378"/>
      <c r="M8" s="378"/>
      <c r="N8" s="378"/>
      <c r="O8" s="378"/>
      <c r="P8" s="378"/>
      <c r="Q8" s="378"/>
      <c r="R8" s="378"/>
      <c r="S8" s="378"/>
      <c r="T8" s="378"/>
      <c r="U8" s="378"/>
      <c r="V8" s="378"/>
      <c r="W8" s="379"/>
      <c r="X8" s="379"/>
      <c r="Y8" s="379"/>
      <c r="Z8" s="382"/>
      <c r="AA8" s="368"/>
      <c r="AB8" s="368"/>
      <c r="AC8" s="368"/>
      <c r="AD8" s="368"/>
      <c r="AE8" s="381"/>
      <c r="AF8" s="836"/>
      <c r="AG8" s="836"/>
      <c r="AH8" s="836"/>
      <c r="AI8" s="836"/>
      <c r="AJ8" s="836"/>
      <c r="AK8" s="836"/>
      <c r="AL8" s="836"/>
      <c r="AM8" s="836"/>
      <c r="AN8" s="836"/>
      <c r="AO8" s="836"/>
      <c r="AP8" s="836"/>
      <c r="AQ8" s="836"/>
      <c r="AR8" s="836"/>
      <c r="AS8" s="836"/>
      <c r="AT8" s="836"/>
      <c r="AU8" s="836"/>
      <c r="AV8" s="836"/>
      <c r="AW8" s="836"/>
      <c r="AX8" s="836"/>
      <c r="AY8" s="837"/>
    </row>
    <row r="9" spans="2:52" ht="70.5" customHeight="1">
      <c r="B9" s="298" t="s">
        <v>18</v>
      </c>
      <c r="C9" s="299"/>
      <c r="D9" s="299"/>
      <c r="E9" s="299"/>
      <c r="F9" s="299"/>
      <c r="G9" s="299"/>
      <c r="H9" s="1470" t="s">
        <v>643</v>
      </c>
      <c r="I9" s="923"/>
      <c r="J9" s="923"/>
      <c r="K9" s="923"/>
      <c r="L9" s="923"/>
      <c r="M9" s="923"/>
      <c r="N9" s="923"/>
      <c r="O9" s="923"/>
      <c r="P9" s="923"/>
      <c r="Q9" s="923"/>
      <c r="R9" s="923"/>
      <c r="S9" s="923"/>
      <c r="T9" s="923"/>
      <c r="U9" s="923"/>
      <c r="V9" s="923"/>
      <c r="W9" s="923"/>
      <c r="X9" s="923"/>
      <c r="Y9" s="923"/>
      <c r="Z9" s="923"/>
      <c r="AA9" s="923"/>
      <c r="AB9" s="923"/>
      <c r="AC9" s="923"/>
      <c r="AD9" s="923"/>
      <c r="AE9" s="923"/>
      <c r="AF9" s="923"/>
      <c r="AG9" s="923"/>
      <c r="AH9" s="923"/>
      <c r="AI9" s="923"/>
      <c r="AJ9" s="923"/>
      <c r="AK9" s="923"/>
      <c r="AL9" s="923"/>
      <c r="AM9" s="923"/>
      <c r="AN9" s="923"/>
      <c r="AO9" s="923"/>
      <c r="AP9" s="923"/>
      <c r="AQ9" s="923"/>
      <c r="AR9" s="923"/>
      <c r="AS9" s="923"/>
      <c r="AT9" s="923"/>
      <c r="AU9" s="923"/>
      <c r="AV9" s="923"/>
      <c r="AW9" s="923"/>
      <c r="AX9" s="923"/>
      <c r="AY9" s="924"/>
    </row>
    <row r="10" spans="2:52" ht="192.75" customHeight="1">
      <c r="B10" s="298" t="s">
        <v>20</v>
      </c>
      <c r="C10" s="299"/>
      <c r="D10" s="299"/>
      <c r="E10" s="299"/>
      <c r="F10" s="299"/>
      <c r="G10" s="299"/>
      <c r="H10" s="2434" t="s">
        <v>642</v>
      </c>
      <c r="I10" s="2435"/>
      <c r="J10" s="2435"/>
      <c r="K10" s="2435"/>
      <c r="L10" s="2435"/>
      <c r="M10" s="2435"/>
      <c r="N10" s="2435"/>
      <c r="O10" s="2435"/>
      <c r="P10" s="2435"/>
      <c r="Q10" s="2435"/>
      <c r="R10" s="2435"/>
      <c r="S10" s="2435"/>
      <c r="T10" s="2435"/>
      <c r="U10" s="2435"/>
      <c r="V10" s="2435"/>
      <c r="W10" s="2435"/>
      <c r="X10" s="2435"/>
      <c r="Y10" s="2435"/>
      <c r="Z10" s="2435"/>
      <c r="AA10" s="2435"/>
      <c r="AB10" s="2435"/>
      <c r="AC10" s="2435"/>
      <c r="AD10" s="2435"/>
      <c r="AE10" s="2435"/>
      <c r="AF10" s="2435"/>
      <c r="AG10" s="2435"/>
      <c r="AH10" s="2435"/>
      <c r="AI10" s="2435"/>
      <c r="AJ10" s="2435"/>
      <c r="AK10" s="2435"/>
      <c r="AL10" s="2435"/>
      <c r="AM10" s="2435"/>
      <c r="AN10" s="2435"/>
      <c r="AO10" s="2435"/>
      <c r="AP10" s="2435"/>
      <c r="AQ10" s="2435"/>
      <c r="AR10" s="2435"/>
      <c r="AS10" s="2435"/>
      <c r="AT10" s="2435"/>
      <c r="AU10" s="2435"/>
      <c r="AV10" s="2435"/>
      <c r="AW10" s="2435"/>
      <c r="AX10" s="2435"/>
      <c r="AY10" s="2436"/>
    </row>
    <row r="11" spans="2:52" ht="29.25" customHeight="1">
      <c r="B11" s="298" t="s">
        <v>22</v>
      </c>
      <c r="C11" s="299"/>
      <c r="D11" s="299"/>
      <c r="E11" s="299"/>
      <c r="F11" s="299"/>
      <c r="G11" s="303"/>
      <c r="H11" s="304" t="s">
        <v>608</v>
      </c>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305"/>
      <c r="AW11" s="305"/>
      <c r="AX11" s="305"/>
      <c r="AY11" s="306"/>
    </row>
    <row r="12" spans="2:52" ht="21" customHeight="1">
      <c r="B12" s="391" t="s">
        <v>24</v>
      </c>
      <c r="C12" s="392"/>
      <c r="D12" s="392"/>
      <c r="E12" s="392"/>
      <c r="F12" s="392"/>
      <c r="G12" s="393"/>
      <c r="H12" s="400"/>
      <c r="I12" s="401"/>
      <c r="J12" s="401"/>
      <c r="K12" s="401"/>
      <c r="L12" s="401"/>
      <c r="M12" s="401"/>
      <c r="N12" s="401"/>
      <c r="O12" s="401"/>
      <c r="P12" s="401"/>
      <c r="Q12" s="402" t="s">
        <v>641</v>
      </c>
      <c r="R12" s="403"/>
      <c r="S12" s="403"/>
      <c r="T12" s="403"/>
      <c r="U12" s="403"/>
      <c r="V12" s="403"/>
      <c r="W12" s="404"/>
      <c r="X12" s="402" t="s">
        <v>640</v>
      </c>
      <c r="Y12" s="403"/>
      <c r="Z12" s="403"/>
      <c r="AA12" s="403"/>
      <c r="AB12" s="403"/>
      <c r="AC12" s="403"/>
      <c r="AD12" s="404"/>
      <c r="AE12" s="402" t="s">
        <v>639</v>
      </c>
      <c r="AF12" s="403"/>
      <c r="AG12" s="403"/>
      <c r="AH12" s="403"/>
      <c r="AI12" s="403"/>
      <c r="AJ12" s="403"/>
      <c r="AK12" s="404"/>
      <c r="AL12" s="402" t="s">
        <v>638</v>
      </c>
      <c r="AM12" s="403"/>
      <c r="AN12" s="403"/>
      <c r="AO12" s="403"/>
      <c r="AP12" s="403"/>
      <c r="AQ12" s="403"/>
      <c r="AR12" s="404"/>
      <c r="AS12" s="402" t="s">
        <v>626</v>
      </c>
      <c r="AT12" s="403"/>
      <c r="AU12" s="403"/>
      <c r="AV12" s="403"/>
      <c r="AW12" s="403"/>
      <c r="AX12" s="403"/>
      <c r="AY12" s="426"/>
    </row>
    <row r="13" spans="2:52" ht="21" customHeight="1">
      <c r="B13" s="394"/>
      <c r="C13" s="395"/>
      <c r="D13" s="395"/>
      <c r="E13" s="395"/>
      <c r="F13" s="395"/>
      <c r="G13" s="396"/>
      <c r="H13" s="413" t="s">
        <v>30</v>
      </c>
      <c r="I13" s="414"/>
      <c r="J13" s="427" t="s">
        <v>31</v>
      </c>
      <c r="K13" s="428"/>
      <c r="L13" s="428"/>
      <c r="M13" s="428"/>
      <c r="N13" s="428"/>
      <c r="O13" s="428"/>
      <c r="P13" s="429"/>
      <c r="Q13" s="430">
        <v>26</v>
      </c>
      <c r="R13" s="430"/>
      <c r="S13" s="430"/>
      <c r="T13" s="430"/>
      <c r="U13" s="430"/>
      <c r="V13" s="430"/>
      <c r="W13" s="430"/>
      <c r="X13" s="430">
        <v>23</v>
      </c>
      <c r="Y13" s="430"/>
      <c r="Z13" s="430"/>
      <c r="AA13" s="430"/>
      <c r="AB13" s="430"/>
      <c r="AC13" s="430"/>
      <c r="AD13" s="430"/>
      <c r="AE13" s="430">
        <v>16</v>
      </c>
      <c r="AF13" s="430"/>
      <c r="AG13" s="430"/>
      <c r="AH13" s="430"/>
      <c r="AI13" s="430"/>
      <c r="AJ13" s="430"/>
      <c r="AK13" s="430"/>
      <c r="AL13" s="430">
        <v>38</v>
      </c>
      <c r="AM13" s="430"/>
      <c r="AN13" s="430"/>
      <c r="AO13" s="430"/>
      <c r="AP13" s="430"/>
      <c r="AQ13" s="430"/>
      <c r="AR13" s="430"/>
      <c r="AS13" s="430">
        <v>12</v>
      </c>
      <c r="AT13" s="430"/>
      <c r="AU13" s="430"/>
      <c r="AV13" s="430"/>
      <c r="AW13" s="430"/>
      <c r="AX13" s="430"/>
      <c r="AY13" s="431"/>
    </row>
    <row r="14" spans="2:52" ht="21" customHeight="1">
      <c r="B14" s="394"/>
      <c r="C14" s="395"/>
      <c r="D14" s="395"/>
      <c r="E14" s="395"/>
      <c r="F14" s="395"/>
      <c r="G14" s="396"/>
      <c r="H14" s="415"/>
      <c r="I14" s="416"/>
      <c r="J14" s="409" t="s">
        <v>32</v>
      </c>
      <c r="K14" s="410"/>
      <c r="L14" s="410"/>
      <c r="M14" s="410"/>
      <c r="N14" s="410"/>
      <c r="O14" s="410"/>
      <c r="P14" s="411"/>
      <c r="Q14" s="791" t="s">
        <v>516</v>
      </c>
      <c r="R14" s="405"/>
      <c r="S14" s="405"/>
      <c r="T14" s="405"/>
      <c r="U14" s="405"/>
      <c r="V14" s="405"/>
      <c r="W14" s="405"/>
      <c r="X14" s="791" t="s">
        <v>516</v>
      </c>
      <c r="Y14" s="405"/>
      <c r="Z14" s="405"/>
      <c r="AA14" s="405"/>
      <c r="AB14" s="405"/>
      <c r="AC14" s="405"/>
      <c r="AD14" s="405"/>
      <c r="AE14" s="791" t="s">
        <v>516</v>
      </c>
      <c r="AF14" s="405"/>
      <c r="AG14" s="405"/>
      <c r="AH14" s="405"/>
      <c r="AI14" s="405"/>
      <c r="AJ14" s="405"/>
      <c r="AK14" s="405"/>
      <c r="AL14" s="791" t="s">
        <v>516</v>
      </c>
      <c r="AM14" s="405"/>
      <c r="AN14" s="405"/>
      <c r="AO14" s="405"/>
      <c r="AP14" s="405"/>
      <c r="AQ14" s="405"/>
      <c r="AR14" s="405"/>
      <c r="AS14" s="432"/>
      <c r="AT14" s="432"/>
      <c r="AU14" s="432"/>
      <c r="AV14" s="432"/>
      <c r="AW14" s="432"/>
      <c r="AX14" s="432"/>
      <c r="AY14" s="433"/>
    </row>
    <row r="15" spans="2:52" ht="24.75" customHeight="1">
      <c r="B15" s="394"/>
      <c r="C15" s="395"/>
      <c r="D15" s="395"/>
      <c r="E15" s="395"/>
      <c r="F15" s="395"/>
      <c r="G15" s="396"/>
      <c r="H15" s="415"/>
      <c r="I15" s="416"/>
      <c r="J15" s="409" t="s">
        <v>34</v>
      </c>
      <c r="K15" s="410"/>
      <c r="L15" s="410"/>
      <c r="M15" s="410"/>
      <c r="N15" s="410"/>
      <c r="O15" s="410"/>
      <c r="P15" s="411"/>
      <c r="Q15" s="791" t="s">
        <v>516</v>
      </c>
      <c r="R15" s="405"/>
      <c r="S15" s="405"/>
      <c r="T15" s="405"/>
      <c r="U15" s="405"/>
      <c r="V15" s="405"/>
      <c r="W15" s="405"/>
      <c r="X15" s="791" t="s">
        <v>516</v>
      </c>
      <c r="Y15" s="405"/>
      <c r="Z15" s="405"/>
      <c r="AA15" s="405"/>
      <c r="AB15" s="405"/>
      <c r="AC15" s="405"/>
      <c r="AD15" s="405"/>
      <c r="AE15" s="791" t="s">
        <v>516</v>
      </c>
      <c r="AF15" s="405"/>
      <c r="AG15" s="405"/>
      <c r="AH15" s="405"/>
      <c r="AI15" s="405"/>
      <c r="AJ15" s="405"/>
      <c r="AK15" s="405"/>
      <c r="AL15" s="791" t="s">
        <v>516</v>
      </c>
      <c r="AM15" s="405"/>
      <c r="AN15" s="405"/>
      <c r="AO15" s="405"/>
      <c r="AP15" s="405"/>
      <c r="AQ15" s="405"/>
      <c r="AR15" s="405"/>
      <c r="AS15" s="432"/>
      <c r="AT15" s="432"/>
      <c r="AU15" s="432"/>
      <c r="AV15" s="432"/>
      <c r="AW15" s="432"/>
      <c r="AX15" s="432"/>
      <c r="AY15" s="433"/>
      <c r="AZ15" s="48"/>
    </row>
    <row r="16" spans="2:52" ht="24.75" customHeight="1">
      <c r="B16" s="394"/>
      <c r="C16" s="395"/>
      <c r="D16" s="395"/>
      <c r="E16" s="395"/>
      <c r="F16" s="395"/>
      <c r="G16" s="396"/>
      <c r="H16" s="417"/>
      <c r="I16" s="418"/>
      <c r="J16" s="406" t="s">
        <v>35</v>
      </c>
      <c r="K16" s="407"/>
      <c r="L16" s="407"/>
      <c r="M16" s="407"/>
      <c r="N16" s="407"/>
      <c r="O16" s="407"/>
      <c r="P16" s="408"/>
      <c r="Q16" s="412">
        <v>26</v>
      </c>
      <c r="R16" s="412"/>
      <c r="S16" s="412"/>
      <c r="T16" s="412"/>
      <c r="U16" s="412"/>
      <c r="V16" s="412"/>
      <c r="W16" s="412"/>
      <c r="X16" s="412">
        <v>23</v>
      </c>
      <c r="Y16" s="412"/>
      <c r="Z16" s="412"/>
      <c r="AA16" s="412"/>
      <c r="AB16" s="412"/>
      <c r="AC16" s="412"/>
      <c r="AD16" s="412"/>
      <c r="AE16" s="412">
        <v>16</v>
      </c>
      <c r="AF16" s="412"/>
      <c r="AG16" s="412"/>
      <c r="AH16" s="412"/>
      <c r="AI16" s="412"/>
      <c r="AJ16" s="412"/>
      <c r="AK16" s="412"/>
      <c r="AL16" s="412">
        <v>38</v>
      </c>
      <c r="AM16" s="412"/>
      <c r="AN16" s="412"/>
      <c r="AO16" s="412"/>
      <c r="AP16" s="412"/>
      <c r="AQ16" s="412"/>
      <c r="AR16" s="412"/>
      <c r="AS16" s="412">
        <v>12</v>
      </c>
      <c r="AT16" s="412"/>
      <c r="AU16" s="412"/>
      <c r="AV16" s="412"/>
      <c r="AW16" s="412"/>
      <c r="AX16" s="412"/>
      <c r="AY16" s="789"/>
      <c r="AZ16" s="48"/>
    </row>
    <row r="17" spans="2:52" ht="24.75" customHeight="1">
      <c r="B17" s="394"/>
      <c r="C17" s="395"/>
      <c r="D17" s="395"/>
      <c r="E17" s="395"/>
      <c r="F17" s="395"/>
      <c r="G17" s="396"/>
      <c r="H17" s="419" t="s">
        <v>36</v>
      </c>
      <c r="I17" s="420"/>
      <c r="J17" s="420"/>
      <c r="K17" s="420"/>
      <c r="L17" s="420"/>
      <c r="M17" s="420"/>
      <c r="N17" s="420"/>
      <c r="O17" s="420"/>
      <c r="P17" s="420"/>
      <c r="Q17" s="421">
        <v>20</v>
      </c>
      <c r="R17" s="421"/>
      <c r="S17" s="421"/>
      <c r="T17" s="421"/>
      <c r="U17" s="421"/>
      <c r="V17" s="421"/>
      <c r="W17" s="421"/>
      <c r="X17" s="421">
        <v>14.9</v>
      </c>
      <c r="Y17" s="421"/>
      <c r="Z17" s="421"/>
      <c r="AA17" s="421"/>
      <c r="AB17" s="421"/>
      <c r="AC17" s="421"/>
      <c r="AD17" s="421"/>
      <c r="AE17" s="421">
        <v>13</v>
      </c>
      <c r="AF17" s="421"/>
      <c r="AG17" s="421"/>
      <c r="AH17" s="421"/>
      <c r="AI17" s="421"/>
      <c r="AJ17" s="421"/>
      <c r="AK17" s="421"/>
      <c r="AL17" s="389"/>
      <c r="AM17" s="389"/>
      <c r="AN17" s="389"/>
      <c r="AO17" s="389"/>
      <c r="AP17" s="389"/>
      <c r="AQ17" s="389"/>
      <c r="AR17" s="389"/>
      <c r="AS17" s="389"/>
      <c r="AT17" s="389"/>
      <c r="AU17" s="389"/>
      <c r="AV17" s="389"/>
      <c r="AW17" s="389"/>
      <c r="AX17" s="389"/>
      <c r="AY17" s="390"/>
      <c r="AZ17" s="48"/>
    </row>
    <row r="18" spans="2:52" ht="24.75" customHeight="1">
      <c r="B18" s="397"/>
      <c r="C18" s="398"/>
      <c r="D18" s="398"/>
      <c r="E18" s="398"/>
      <c r="F18" s="398"/>
      <c r="G18" s="399"/>
      <c r="H18" s="419" t="s">
        <v>37</v>
      </c>
      <c r="I18" s="420"/>
      <c r="J18" s="420"/>
      <c r="K18" s="420"/>
      <c r="L18" s="420"/>
      <c r="M18" s="420"/>
      <c r="N18" s="420"/>
      <c r="O18" s="420"/>
      <c r="P18" s="420"/>
      <c r="Q18" s="2425">
        <v>0.73299999999999998</v>
      </c>
      <c r="R18" s="2425"/>
      <c r="S18" s="2425"/>
      <c r="T18" s="2425"/>
      <c r="U18" s="2425"/>
      <c r="V18" s="2425"/>
      <c r="W18" s="2425"/>
      <c r="X18" s="2425">
        <v>0.64780000000000004</v>
      </c>
      <c r="Y18" s="2425"/>
      <c r="Z18" s="2425"/>
      <c r="AA18" s="2425"/>
      <c r="AB18" s="2425"/>
      <c r="AC18" s="2425"/>
      <c r="AD18" s="2425"/>
      <c r="AE18" s="2425">
        <v>0.82079999999999997</v>
      </c>
      <c r="AF18" s="2425"/>
      <c r="AG18" s="2425"/>
      <c r="AH18" s="2426"/>
      <c r="AI18" s="2426"/>
      <c r="AJ18" s="2426"/>
      <c r="AK18" s="2426"/>
      <c r="AL18" s="2427"/>
      <c r="AM18" s="2427"/>
      <c r="AN18" s="2427"/>
      <c r="AO18" s="2427"/>
      <c r="AP18" s="2427"/>
      <c r="AQ18" s="2427"/>
      <c r="AR18" s="2427"/>
      <c r="AS18" s="389"/>
      <c r="AT18" s="389"/>
      <c r="AU18" s="389"/>
      <c r="AV18" s="389"/>
      <c r="AW18" s="389"/>
      <c r="AX18" s="389"/>
      <c r="AY18" s="390"/>
      <c r="AZ18" s="48"/>
    </row>
    <row r="19" spans="2:52" ht="31.7" customHeight="1">
      <c r="B19" s="450" t="s">
        <v>38</v>
      </c>
      <c r="C19" s="451"/>
      <c r="D19" s="451"/>
      <c r="E19" s="451"/>
      <c r="F19" s="451"/>
      <c r="G19" s="452"/>
      <c r="H19" s="422" t="s">
        <v>39</v>
      </c>
      <c r="I19" s="403"/>
      <c r="J19" s="403"/>
      <c r="K19" s="403"/>
      <c r="L19" s="403"/>
      <c r="M19" s="403"/>
      <c r="N19" s="403"/>
      <c r="O19" s="403"/>
      <c r="P19" s="403"/>
      <c r="Q19" s="403"/>
      <c r="R19" s="403"/>
      <c r="S19" s="403"/>
      <c r="T19" s="403"/>
      <c r="U19" s="403"/>
      <c r="V19" s="403"/>
      <c r="W19" s="403"/>
      <c r="X19" s="403"/>
      <c r="Y19" s="404"/>
      <c r="Z19" s="446"/>
      <c r="AA19" s="447"/>
      <c r="AB19" s="448"/>
      <c r="AC19" s="402" t="s">
        <v>40</v>
      </c>
      <c r="AD19" s="403"/>
      <c r="AE19" s="403"/>
      <c r="AF19" s="403"/>
      <c r="AG19" s="403"/>
      <c r="AH19" s="755" t="s">
        <v>523</v>
      </c>
      <c r="AI19" s="403"/>
      <c r="AJ19" s="403"/>
      <c r="AK19" s="404"/>
      <c r="AL19" s="755" t="s">
        <v>522</v>
      </c>
      <c r="AM19" s="403"/>
      <c r="AN19" s="403"/>
      <c r="AO19" s="404"/>
      <c r="AP19" s="755" t="s">
        <v>521</v>
      </c>
      <c r="AQ19" s="403"/>
      <c r="AR19" s="403"/>
      <c r="AS19" s="404"/>
      <c r="AT19" s="2421" t="s">
        <v>446</v>
      </c>
      <c r="AU19" s="403"/>
      <c r="AV19" s="403"/>
      <c r="AW19" s="403"/>
      <c r="AX19" s="403"/>
      <c r="AY19" s="426"/>
      <c r="AZ19" s="48"/>
    </row>
    <row r="20" spans="2:52" ht="44.25" customHeight="1">
      <c r="B20" s="453"/>
      <c r="C20" s="451"/>
      <c r="D20" s="451"/>
      <c r="E20" s="451"/>
      <c r="F20" s="451"/>
      <c r="G20" s="452"/>
      <c r="H20" s="2408" t="s">
        <v>637</v>
      </c>
      <c r="I20" s="1395"/>
      <c r="J20" s="1395"/>
      <c r="K20" s="1395"/>
      <c r="L20" s="1395"/>
      <c r="M20" s="1395"/>
      <c r="N20" s="1395"/>
      <c r="O20" s="1395"/>
      <c r="P20" s="1395"/>
      <c r="Q20" s="1395"/>
      <c r="R20" s="1395"/>
      <c r="S20" s="1395"/>
      <c r="T20" s="1395"/>
      <c r="U20" s="1395"/>
      <c r="V20" s="1395"/>
      <c r="W20" s="1395"/>
      <c r="X20" s="1395"/>
      <c r="Y20" s="1396"/>
      <c r="Z20" s="465" t="s">
        <v>43</v>
      </c>
      <c r="AA20" s="466"/>
      <c r="AB20" s="467"/>
      <c r="AC20" s="2405" t="s">
        <v>636</v>
      </c>
      <c r="AD20" s="2406"/>
      <c r="AE20" s="2406"/>
      <c r="AF20" s="2406"/>
      <c r="AG20" s="2406"/>
      <c r="AH20" s="382" t="s">
        <v>519</v>
      </c>
      <c r="AI20" s="290"/>
      <c r="AJ20" s="290"/>
      <c r="AK20" s="731"/>
      <c r="AL20" s="2431">
        <v>10590</v>
      </c>
      <c r="AM20" s="2432"/>
      <c r="AN20" s="2432"/>
      <c r="AO20" s="2433"/>
      <c r="AP20" s="2428" t="s">
        <v>635</v>
      </c>
      <c r="AQ20" s="2429"/>
      <c r="AR20" s="2429"/>
      <c r="AS20" s="2430"/>
      <c r="AT20" s="2422">
        <v>13000</v>
      </c>
      <c r="AU20" s="2422"/>
      <c r="AV20" s="2422"/>
      <c r="AW20" s="2422"/>
      <c r="AX20" s="2422"/>
      <c r="AY20" s="2423"/>
      <c r="AZ20" s="48"/>
    </row>
    <row r="21" spans="2:52" ht="44.25" customHeight="1">
      <c r="B21" s="454"/>
      <c r="C21" s="455"/>
      <c r="D21" s="455"/>
      <c r="E21" s="455"/>
      <c r="F21" s="455"/>
      <c r="G21" s="456"/>
      <c r="H21" s="2409"/>
      <c r="I21" s="2410"/>
      <c r="J21" s="2410"/>
      <c r="K21" s="2410"/>
      <c r="L21" s="2410"/>
      <c r="M21" s="2410"/>
      <c r="N21" s="2410"/>
      <c r="O21" s="2410"/>
      <c r="P21" s="2410"/>
      <c r="Q21" s="2410"/>
      <c r="R21" s="2410"/>
      <c r="S21" s="2410"/>
      <c r="T21" s="2410"/>
      <c r="U21" s="2410"/>
      <c r="V21" s="2410"/>
      <c r="W21" s="2410"/>
      <c r="X21" s="2410"/>
      <c r="Y21" s="2411"/>
      <c r="Z21" s="402" t="s">
        <v>45</v>
      </c>
      <c r="AA21" s="403"/>
      <c r="AB21" s="404"/>
      <c r="AC21" s="2407" t="s">
        <v>634</v>
      </c>
      <c r="AD21" s="290"/>
      <c r="AE21" s="290"/>
      <c r="AF21" s="290"/>
      <c r="AG21" s="290"/>
      <c r="AH21" s="382" t="s">
        <v>519</v>
      </c>
      <c r="AI21" s="290"/>
      <c r="AJ21" s="290"/>
      <c r="AK21" s="731"/>
      <c r="AL21" s="2407">
        <v>100</v>
      </c>
      <c r="AM21" s="290"/>
      <c r="AN21" s="290"/>
      <c r="AO21" s="731"/>
      <c r="AP21" s="382" t="s">
        <v>519</v>
      </c>
      <c r="AQ21" s="290"/>
      <c r="AR21" s="290"/>
      <c r="AS21" s="731"/>
      <c r="AT21" s="446"/>
      <c r="AU21" s="447"/>
      <c r="AV21" s="447"/>
      <c r="AW21" s="447"/>
      <c r="AX21" s="447"/>
      <c r="AY21" s="2424"/>
      <c r="AZ21" s="48"/>
    </row>
    <row r="22" spans="2:52" ht="31.7" customHeight="1">
      <c r="B22" s="512" t="s">
        <v>47</v>
      </c>
      <c r="C22" s="513"/>
      <c r="D22" s="513"/>
      <c r="E22" s="513"/>
      <c r="F22" s="513"/>
      <c r="G22" s="514"/>
      <c r="H22" s="422" t="s">
        <v>48</v>
      </c>
      <c r="I22" s="403"/>
      <c r="J22" s="403"/>
      <c r="K22" s="403"/>
      <c r="L22" s="403"/>
      <c r="M22" s="403"/>
      <c r="N22" s="403"/>
      <c r="O22" s="403"/>
      <c r="P22" s="403"/>
      <c r="Q22" s="403"/>
      <c r="R22" s="403"/>
      <c r="S22" s="403"/>
      <c r="T22" s="403"/>
      <c r="U22" s="403"/>
      <c r="V22" s="403"/>
      <c r="W22" s="403"/>
      <c r="X22" s="403"/>
      <c r="Y22" s="404"/>
      <c r="Z22" s="446"/>
      <c r="AA22" s="447"/>
      <c r="AB22" s="448"/>
      <c r="AC22" s="402" t="s">
        <v>40</v>
      </c>
      <c r="AD22" s="403"/>
      <c r="AE22" s="403"/>
      <c r="AF22" s="403"/>
      <c r="AG22" s="403"/>
      <c r="AH22" s="755" t="s">
        <v>523</v>
      </c>
      <c r="AI22" s="403"/>
      <c r="AJ22" s="403"/>
      <c r="AK22" s="404"/>
      <c r="AL22" s="755" t="s">
        <v>522</v>
      </c>
      <c r="AM22" s="403"/>
      <c r="AN22" s="403"/>
      <c r="AO22" s="404"/>
      <c r="AP22" s="755" t="s">
        <v>521</v>
      </c>
      <c r="AQ22" s="403"/>
      <c r="AR22" s="403"/>
      <c r="AS22" s="404"/>
      <c r="AT22" s="756" t="s">
        <v>520</v>
      </c>
      <c r="AU22" s="403"/>
      <c r="AV22" s="403"/>
      <c r="AW22" s="403"/>
      <c r="AX22" s="403"/>
      <c r="AY22" s="426"/>
      <c r="AZ22" s="48"/>
    </row>
    <row r="23" spans="2:52" ht="27.75" customHeight="1">
      <c r="B23" s="313"/>
      <c r="C23" s="314"/>
      <c r="D23" s="314"/>
      <c r="E23" s="314"/>
      <c r="F23" s="314"/>
      <c r="G23" s="315"/>
      <c r="H23" s="2408" t="s">
        <v>633</v>
      </c>
      <c r="I23" s="2416"/>
      <c r="J23" s="2416"/>
      <c r="K23" s="2416"/>
      <c r="L23" s="2416"/>
      <c r="M23" s="2416"/>
      <c r="N23" s="2416"/>
      <c r="O23" s="2416"/>
      <c r="P23" s="2416"/>
      <c r="Q23" s="2416"/>
      <c r="R23" s="2416"/>
      <c r="S23" s="2416"/>
      <c r="T23" s="2416"/>
      <c r="U23" s="2416"/>
      <c r="V23" s="2416"/>
      <c r="W23" s="2416"/>
      <c r="X23" s="2416"/>
      <c r="Y23" s="2417"/>
      <c r="Z23" s="500" t="s">
        <v>51</v>
      </c>
      <c r="AA23" s="501"/>
      <c r="AB23" s="502"/>
      <c r="AC23" s="895" t="s">
        <v>52</v>
      </c>
      <c r="AD23" s="2402"/>
      <c r="AE23" s="2402"/>
      <c r="AF23" s="2402"/>
      <c r="AG23" s="2402"/>
      <c r="AH23" s="382" t="s">
        <v>519</v>
      </c>
      <c r="AI23" s="290"/>
      <c r="AJ23" s="290"/>
      <c r="AK23" s="731"/>
      <c r="AL23" s="382" t="s">
        <v>632</v>
      </c>
      <c r="AM23" s="290"/>
      <c r="AN23" s="290"/>
      <c r="AO23" s="731"/>
      <c r="AP23" s="382" t="s">
        <v>632</v>
      </c>
      <c r="AQ23" s="290"/>
      <c r="AR23" s="290"/>
      <c r="AS23" s="731"/>
      <c r="AT23" s="382" t="s">
        <v>519</v>
      </c>
      <c r="AU23" s="290"/>
      <c r="AV23" s="290"/>
      <c r="AW23" s="290"/>
      <c r="AX23" s="290"/>
      <c r="AY23" s="2521"/>
      <c r="AZ23" s="48"/>
    </row>
    <row r="24" spans="2:52" ht="21" customHeight="1">
      <c r="B24" s="515"/>
      <c r="C24" s="516"/>
      <c r="D24" s="516"/>
      <c r="E24" s="516"/>
      <c r="F24" s="516"/>
      <c r="G24" s="517"/>
      <c r="H24" s="2418"/>
      <c r="I24" s="2419"/>
      <c r="J24" s="2419"/>
      <c r="K24" s="2419"/>
      <c r="L24" s="2419"/>
      <c r="M24" s="2419"/>
      <c r="N24" s="2419"/>
      <c r="O24" s="2419"/>
      <c r="P24" s="2419"/>
      <c r="Q24" s="2419"/>
      <c r="R24" s="2419"/>
      <c r="S24" s="2419"/>
      <c r="T24" s="2419"/>
      <c r="U24" s="2419"/>
      <c r="V24" s="2419"/>
      <c r="W24" s="2419"/>
      <c r="X24" s="2419"/>
      <c r="Y24" s="2420"/>
      <c r="Z24" s="503"/>
      <c r="AA24" s="504"/>
      <c r="AB24" s="505"/>
      <c r="AC24" s="2403"/>
      <c r="AD24" s="2404"/>
      <c r="AE24" s="2404"/>
      <c r="AF24" s="2404"/>
      <c r="AG24" s="2404"/>
      <c r="AH24" s="130" t="s">
        <v>631</v>
      </c>
      <c r="AI24" s="368" t="s">
        <v>519</v>
      </c>
      <c r="AJ24" s="290"/>
      <c r="AK24" s="129" t="s">
        <v>629</v>
      </c>
      <c r="AL24" s="130" t="s">
        <v>631</v>
      </c>
      <c r="AM24" s="368" t="s">
        <v>632</v>
      </c>
      <c r="AN24" s="290"/>
      <c r="AO24" s="129" t="s">
        <v>629</v>
      </c>
      <c r="AP24" s="130" t="s">
        <v>631</v>
      </c>
      <c r="AQ24" s="368" t="s">
        <v>632</v>
      </c>
      <c r="AR24" s="290"/>
      <c r="AS24" s="129" t="s">
        <v>629</v>
      </c>
      <c r="AT24" s="128" t="s">
        <v>631</v>
      </c>
      <c r="AU24" s="368" t="s">
        <v>630</v>
      </c>
      <c r="AV24" s="290"/>
      <c r="AW24" s="290"/>
      <c r="AX24" s="290"/>
      <c r="AY24" s="127" t="s">
        <v>629</v>
      </c>
      <c r="AZ24" s="48"/>
    </row>
    <row r="25" spans="2:52" ht="88.5" customHeight="1">
      <c r="B25" s="512" t="s">
        <v>55</v>
      </c>
      <c r="C25" s="525"/>
      <c r="D25" s="525"/>
      <c r="E25" s="525"/>
      <c r="F25" s="525"/>
      <c r="G25" s="525"/>
      <c r="H25" s="2412" t="s">
        <v>628</v>
      </c>
      <c r="I25" s="2413"/>
      <c r="J25" s="2413"/>
      <c r="K25" s="2413"/>
      <c r="L25" s="2413"/>
      <c r="M25" s="2413"/>
      <c r="N25" s="2413"/>
      <c r="O25" s="2413"/>
      <c r="P25" s="2413"/>
      <c r="Q25" s="2413"/>
      <c r="R25" s="2413"/>
      <c r="S25" s="2413"/>
      <c r="T25" s="2413"/>
      <c r="U25" s="2413"/>
      <c r="V25" s="2413"/>
      <c r="W25" s="2413"/>
      <c r="X25" s="2413"/>
      <c r="Y25" s="2414"/>
      <c r="Z25" s="528" t="s">
        <v>57</v>
      </c>
      <c r="AA25" s="529"/>
      <c r="AB25" s="530"/>
      <c r="AC25" s="436" t="s">
        <v>627</v>
      </c>
      <c r="AD25" s="662"/>
      <c r="AE25" s="662"/>
      <c r="AF25" s="662"/>
      <c r="AG25" s="662"/>
      <c r="AH25" s="662"/>
      <c r="AI25" s="662"/>
      <c r="AJ25" s="662"/>
      <c r="AK25" s="662"/>
      <c r="AL25" s="662"/>
      <c r="AM25" s="662"/>
      <c r="AN25" s="662"/>
      <c r="AO25" s="662"/>
      <c r="AP25" s="662"/>
      <c r="AQ25" s="662"/>
      <c r="AR25" s="662"/>
      <c r="AS25" s="662"/>
      <c r="AT25" s="662"/>
      <c r="AU25" s="662"/>
      <c r="AV25" s="662"/>
      <c r="AW25" s="662"/>
      <c r="AX25" s="662"/>
      <c r="AY25" s="2415"/>
      <c r="AZ25" s="48"/>
    </row>
    <row r="26" spans="2:52" ht="23.1" customHeight="1">
      <c r="B26" s="546" t="s">
        <v>59</v>
      </c>
      <c r="C26" s="547"/>
      <c r="D26" s="493" t="s">
        <v>60</v>
      </c>
      <c r="E26" s="494"/>
      <c r="F26" s="494"/>
      <c r="G26" s="494"/>
      <c r="H26" s="494"/>
      <c r="I26" s="494"/>
      <c r="J26" s="494"/>
      <c r="K26" s="494"/>
      <c r="L26" s="495"/>
      <c r="M26" s="496" t="s">
        <v>61</v>
      </c>
      <c r="N26" s="496"/>
      <c r="O26" s="496"/>
      <c r="P26" s="496"/>
      <c r="Q26" s="496"/>
      <c r="R26" s="496"/>
      <c r="S26" s="497" t="s">
        <v>626</v>
      </c>
      <c r="T26" s="497"/>
      <c r="U26" s="497"/>
      <c r="V26" s="497"/>
      <c r="W26" s="497"/>
      <c r="X26" s="497"/>
      <c r="Y26" s="498" t="s">
        <v>62</v>
      </c>
      <c r="Z26" s="494"/>
      <c r="AA26" s="494"/>
      <c r="AB26" s="494"/>
      <c r="AC26" s="494"/>
      <c r="AD26" s="494"/>
      <c r="AE26" s="494"/>
      <c r="AF26" s="494"/>
      <c r="AG26" s="494"/>
      <c r="AH26" s="494"/>
      <c r="AI26" s="494"/>
      <c r="AJ26" s="494"/>
      <c r="AK26" s="494"/>
      <c r="AL26" s="494"/>
      <c r="AM26" s="494"/>
      <c r="AN26" s="494"/>
      <c r="AO26" s="494"/>
      <c r="AP26" s="494"/>
      <c r="AQ26" s="494"/>
      <c r="AR26" s="494"/>
      <c r="AS26" s="494"/>
      <c r="AT26" s="494"/>
      <c r="AU26" s="494"/>
      <c r="AV26" s="494"/>
      <c r="AW26" s="494"/>
      <c r="AX26" s="494"/>
      <c r="AY26" s="499"/>
    </row>
    <row r="27" spans="2:52" ht="23.1" customHeight="1">
      <c r="B27" s="548"/>
      <c r="C27" s="549"/>
      <c r="D27" s="2396" t="s">
        <v>625</v>
      </c>
      <c r="E27" s="2397"/>
      <c r="F27" s="2397"/>
      <c r="G27" s="2397"/>
      <c r="H27" s="2397"/>
      <c r="I27" s="2397"/>
      <c r="J27" s="2397"/>
      <c r="K27" s="2397"/>
      <c r="L27" s="2398"/>
      <c r="M27" s="1011">
        <v>7</v>
      </c>
      <c r="N27" s="1011"/>
      <c r="O27" s="1011"/>
      <c r="P27" s="1011"/>
      <c r="Q27" s="1011"/>
      <c r="R27" s="1011"/>
      <c r="S27" s="442">
        <v>5</v>
      </c>
      <c r="T27" s="442"/>
      <c r="U27" s="442"/>
      <c r="V27" s="442"/>
      <c r="W27" s="442"/>
      <c r="X27" s="442"/>
      <c r="Y27" s="792"/>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5"/>
    </row>
    <row r="28" spans="2:52" ht="23.1" customHeight="1">
      <c r="B28" s="548"/>
      <c r="C28" s="549"/>
      <c r="D28" s="2390" t="s">
        <v>624</v>
      </c>
      <c r="E28" s="2391"/>
      <c r="F28" s="2391"/>
      <c r="G28" s="2391"/>
      <c r="H28" s="2391"/>
      <c r="I28" s="2391"/>
      <c r="J28" s="2391"/>
      <c r="K28" s="2391"/>
      <c r="L28" s="2392"/>
      <c r="M28" s="962">
        <v>1</v>
      </c>
      <c r="N28" s="962"/>
      <c r="O28" s="962"/>
      <c r="P28" s="962"/>
      <c r="Q28" s="962"/>
      <c r="R28" s="962"/>
      <c r="S28" s="486">
        <v>2</v>
      </c>
      <c r="T28" s="486"/>
      <c r="U28" s="486"/>
      <c r="V28" s="486"/>
      <c r="W28" s="486"/>
      <c r="X28" s="486"/>
      <c r="Y28" s="478"/>
      <c r="Z28" s="479"/>
      <c r="AA28" s="479"/>
      <c r="AB28" s="479"/>
      <c r="AC28" s="479"/>
      <c r="AD28" s="479"/>
      <c r="AE28" s="479"/>
      <c r="AF28" s="479"/>
      <c r="AG28" s="479"/>
      <c r="AH28" s="479"/>
      <c r="AI28" s="479"/>
      <c r="AJ28" s="479"/>
      <c r="AK28" s="479"/>
      <c r="AL28" s="479"/>
      <c r="AM28" s="479"/>
      <c r="AN28" s="479"/>
      <c r="AO28" s="479"/>
      <c r="AP28" s="479"/>
      <c r="AQ28" s="479"/>
      <c r="AR28" s="479"/>
      <c r="AS28" s="479"/>
      <c r="AT28" s="479"/>
      <c r="AU28" s="479"/>
      <c r="AV28" s="479"/>
      <c r="AW28" s="479"/>
      <c r="AX28" s="479"/>
      <c r="AY28" s="480"/>
    </row>
    <row r="29" spans="2:52" ht="23.1" customHeight="1">
      <c r="B29" s="548"/>
      <c r="C29" s="549"/>
      <c r="D29" s="2390" t="s">
        <v>623</v>
      </c>
      <c r="E29" s="2391"/>
      <c r="F29" s="2391"/>
      <c r="G29" s="2391"/>
      <c r="H29" s="2391"/>
      <c r="I29" s="2391"/>
      <c r="J29" s="2391"/>
      <c r="K29" s="2391"/>
      <c r="L29" s="2392"/>
      <c r="M29" s="962">
        <v>3</v>
      </c>
      <c r="N29" s="962"/>
      <c r="O29" s="962"/>
      <c r="P29" s="962"/>
      <c r="Q29" s="962"/>
      <c r="R29" s="962"/>
      <c r="S29" s="486">
        <v>3</v>
      </c>
      <c r="T29" s="486"/>
      <c r="U29" s="486"/>
      <c r="V29" s="486"/>
      <c r="W29" s="486"/>
      <c r="X29" s="486"/>
      <c r="Y29" s="478"/>
      <c r="Z29" s="479"/>
      <c r="AA29" s="479"/>
      <c r="AB29" s="479"/>
      <c r="AC29" s="479"/>
      <c r="AD29" s="479"/>
      <c r="AE29" s="479"/>
      <c r="AF29" s="479"/>
      <c r="AG29" s="479"/>
      <c r="AH29" s="479"/>
      <c r="AI29" s="479"/>
      <c r="AJ29" s="479"/>
      <c r="AK29" s="479"/>
      <c r="AL29" s="479"/>
      <c r="AM29" s="479"/>
      <c r="AN29" s="479"/>
      <c r="AO29" s="479"/>
      <c r="AP29" s="479"/>
      <c r="AQ29" s="479"/>
      <c r="AR29" s="479"/>
      <c r="AS29" s="479"/>
      <c r="AT29" s="479"/>
      <c r="AU29" s="479"/>
      <c r="AV29" s="479"/>
      <c r="AW29" s="479"/>
      <c r="AX29" s="479"/>
      <c r="AY29" s="480"/>
    </row>
    <row r="30" spans="2:52" ht="23.1" customHeight="1">
      <c r="B30" s="548"/>
      <c r="C30" s="549"/>
      <c r="D30" s="2390" t="s">
        <v>622</v>
      </c>
      <c r="E30" s="2391"/>
      <c r="F30" s="2391"/>
      <c r="G30" s="2391"/>
      <c r="H30" s="2391"/>
      <c r="I30" s="2391"/>
      <c r="J30" s="2391"/>
      <c r="K30" s="2391"/>
      <c r="L30" s="2392"/>
      <c r="M30" s="962">
        <v>0</v>
      </c>
      <c r="N30" s="962"/>
      <c r="O30" s="962"/>
      <c r="P30" s="962"/>
      <c r="Q30" s="962"/>
      <c r="R30" s="962"/>
      <c r="S30" s="486">
        <v>1</v>
      </c>
      <c r="T30" s="486"/>
      <c r="U30" s="486"/>
      <c r="V30" s="486"/>
      <c r="W30" s="486"/>
      <c r="X30" s="486"/>
      <c r="Y30" s="478"/>
      <c r="Z30" s="479"/>
      <c r="AA30" s="479"/>
      <c r="AB30" s="479"/>
      <c r="AC30" s="479"/>
      <c r="AD30" s="479"/>
      <c r="AE30" s="479"/>
      <c r="AF30" s="479"/>
      <c r="AG30" s="479"/>
      <c r="AH30" s="479"/>
      <c r="AI30" s="479"/>
      <c r="AJ30" s="479"/>
      <c r="AK30" s="479"/>
      <c r="AL30" s="479"/>
      <c r="AM30" s="479"/>
      <c r="AN30" s="479"/>
      <c r="AO30" s="479"/>
      <c r="AP30" s="479"/>
      <c r="AQ30" s="479"/>
      <c r="AR30" s="479"/>
      <c r="AS30" s="479"/>
      <c r="AT30" s="479"/>
      <c r="AU30" s="479"/>
      <c r="AV30" s="479"/>
      <c r="AW30" s="479"/>
      <c r="AX30" s="479"/>
      <c r="AY30" s="480"/>
    </row>
    <row r="31" spans="2:52" ht="23.1" customHeight="1">
      <c r="B31" s="548"/>
      <c r="C31" s="549"/>
      <c r="D31" s="2390" t="s">
        <v>541</v>
      </c>
      <c r="E31" s="2391"/>
      <c r="F31" s="2391"/>
      <c r="G31" s="2391"/>
      <c r="H31" s="2391"/>
      <c r="I31" s="2391"/>
      <c r="J31" s="2391"/>
      <c r="K31" s="2391"/>
      <c r="L31" s="2392"/>
      <c r="M31" s="962">
        <v>27</v>
      </c>
      <c r="N31" s="962"/>
      <c r="O31" s="962"/>
      <c r="P31" s="962"/>
      <c r="Q31" s="962"/>
      <c r="R31" s="962"/>
      <c r="S31" s="797">
        <v>0.6</v>
      </c>
      <c r="T31" s="797"/>
      <c r="U31" s="797"/>
      <c r="V31" s="797"/>
      <c r="W31" s="797"/>
      <c r="X31" s="797"/>
      <c r="Y31" s="2399" t="s">
        <v>1774</v>
      </c>
      <c r="Z31" s="2400"/>
      <c r="AA31" s="2400"/>
      <c r="AB31" s="2400"/>
      <c r="AC31" s="2400"/>
      <c r="AD31" s="2400"/>
      <c r="AE31" s="2400"/>
      <c r="AF31" s="2400"/>
      <c r="AG31" s="2400"/>
      <c r="AH31" s="2400"/>
      <c r="AI31" s="2400"/>
      <c r="AJ31" s="2400"/>
      <c r="AK31" s="2400"/>
      <c r="AL31" s="2400"/>
      <c r="AM31" s="2400"/>
      <c r="AN31" s="2400"/>
      <c r="AO31" s="2400"/>
      <c r="AP31" s="2400"/>
      <c r="AQ31" s="2400"/>
      <c r="AR31" s="2400"/>
      <c r="AS31" s="2400"/>
      <c r="AT31" s="2400"/>
      <c r="AU31" s="2400"/>
      <c r="AV31" s="2400"/>
      <c r="AW31" s="2400"/>
      <c r="AX31" s="2400"/>
      <c r="AY31" s="2401"/>
    </row>
    <row r="32" spans="2:52" ht="23.1" customHeight="1">
      <c r="B32" s="548"/>
      <c r="C32" s="549"/>
      <c r="D32" s="2390" t="s">
        <v>621</v>
      </c>
      <c r="E32" s="2391"/>
      <c r="F32" s="2391"/>
      <c r="G32" s="2391"/>
      <c r="H32" s="2391"/>
      <c r="I32" s="2391"/>
      <c r="J32" s="2391"/>
      <c r="K32" s="2391"/>
      <c r="L32" s="2392"/>
      <c r="M32" s="962">
        <v>0</v>
      </c>
      <c r="N32" s="962"/>
      <c r="O32" s="962"/>
      <c r="P32" s="962"/>
      <c r="Q32" s="962"/>
      <c r="R32" s="962"/>
      <c r="S32" s="797">
        <v>0.6</v>
      </c>
      <c r="T32" s="797"/>
      <c r="U32" s="797"/>
      <c r="V32" s="797"/>
      <c r="W32" s="797"/>
      <c r="X32" s="797"/>
      <c r="Y32" s="478"/>
      <c r="Z32" s="479"/>
      <c r="AA32" s="479"/>
      <c r="AB32" s="479"/>
      <c r="AC32" s="479"/>
      <c r="AD32" s="479"/>
      <c r="AE32" s="479"/>
      <c r="AF32" s="479"/>
      <c r="AG32" s="479"/>
      <c r="AH32" s="479"/>
      <c r="AI32" s="479"/>
      <c r="AJ32" s="479"/>
      <c r="AK32" s="479"/>
      <c r="AL32" s="479"/>
      <c r="AM32" s="479"/>
      <c r="AN32" s="479"/>
      <c r="AO32" s="479"/>
      <c r="AP32" s="479"/>
      <c r="AQ32" s="479"/>
      <c r="AR32" s="479"/>
      <c r="AS32" s="479"/>
      <c r="AT32" s="479"/>
      <c r="AU32" s="479"/>
      <c r="AV32" s="479"/>
      <c r="AW32" s="479"/>
      <c r="AX32" s="479"/>
      <c r="AY32" s="480"/>
    </row>
    <row r="33" spans="1:51" ht="23.1" customHeight="1">
      <c r="B33" s="550"/>
      <c r="C33" s="551"/>
      <c r="D33" s="481" t="s">
        <v>35</v>
      </c>
      <c r="E33" s="327"/>
      <c r="F33" s="327"/>
      <c r="G33" s="327"/>
      <c r="H33" s="327"/>
      <c r="I33" s="327"/>
      <c r="J33" s="327"/>
      <c r="K33" s="327"/>
      <c r="L33" s="328"/>
      <c r="M33" s="2393">
        <f>SUM(M27:R32)</f>
        <v>38</v>
      </c>
      <c r="N33" s="2394"/>
      <c r="O33" s="2394"/>
      <c r="P33" s="2394"/>
      <c r="Q33" s="2394"/>
      <c r="R33" s="2395"/>
      <c r="S33" s="482">
        <f>SUM(S27:X32)</f>
        <v>12.2</v>
      </c>
      <c r="T33" s="482"/>
      <c r="U33" s="482"/>
      <c r="V33" s="482"/>
      <c r="W33" s="482"/>
      <c r="X33" s="482"/>
      <c r="Y33" s="483"/>
      <c r="Z33" s="484"/>
      <c r="AA33" s="484"/>
      <c r="AB33" s="484"/>
      <c r="AC33" s="484"/>
      <c r="AD33" s="484"/>
      <c r="AE33" s="484"/>
      <c r="AF33" s="484"/>
      <c r="AG33" s="484"/>
      <c r="AH33" s="484"/>
      <c r="AI33" s="484"/>
      <c r="AJ33" s="484"/>
      <c r="AK33" s="484"/>
      <c r="AL33" s="484"/>
      <c r="AM33" s="484"/>
      <c r="AN33" s="484"/>
      <c r="AO33" s="484"/>
      <c r="AP33" s="484"/>
      <c r="AQ33" s="484"/>
      <c r="AR33" s="484"/>
      <c r="AS33" s="484"/>
      <c r="AT33" s="484"/>
      <c r="AU33" s="484"/>
      <c r="AV33" s="484"/>
      <c r="AW33" s="484"/>
      <c r="AX33" s="484"/>
      <c r="AY33" s="485"/>
    </row>
    <row r="34" spans="1:51" ht="3" customHeight="1">
      <c r="A34" s="3"/>
      <c r="B34" s="4"/>
      <c r="C34" s="4"/>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row>
    <row r="35" spans="1:51" ht="3" customHeight="1" thickBot="1">
      <c r="A35" s="3"/>
      <c r="B35" s="6"/>
      <c r="C35" s="6"/>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1" ht="21" hidden="1" customHeight="1">
      <c r="B36" s="531" t="s">
        <v>70</v>
      </c>
      <c r="C36" s="532"/>
      <c r="D36" s="535" t="s">
        <v>71</v>
      </c>
      <c r="E36" s="516"/>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36"/>
    </row>
    <row r="37" spans="1:51" ht="203.25" hidden="1" customHeight="1">
      <c r="B37" s="531"/>
      <c r="C37" s="532"/>
      <c r="D37" s="537" t="s">
        <v>72</v>
      </c>
      <c r="E37" s="538"/>
      <c r="F37" s="538"/>
      <c r="G37" s="538"/>
      <c r="H37" s="538"/>
      <c r="I37" s="538"/>
      <c r="J37" s="538"/>
      <c r="K37" s="538"/>
      <c r="L37" s="538"/>
      <c r="M37" s="538"/>
      <c r="N37" s="538"/>
      <c r="O37" s="538"/>
      <c r="P37" s="538"/>
      <c r="Q37" s="538"/>
      <c r="R37" s="538"/>
      <c r="S37" s="538"/>
      <c r="T37" s="538"/>
      <c r="U37" s="538"/>
      <c r="V37" s="538"/>
      <c r="W37" s="538"/>
      <c r="X37" s="538"/>
      <c r="Y37" s="538"/>
      <c r="Z37" s="538"/>
      <c r="AA37" s="538"/>
      <c r="AB37" s="538"/>
      <c r="AC37" s="538"/>
      <c r="AD37" s="538"/>
      <c r="AE37" s="538"/>
      <c r="AF37" s="538"/>
      <c r="AG37" s="538"/>
      <c r="AH37" s="538"/>
      <c r="AI37" s="538"/>
      <c r="AJ37" s="538"/>
      <c r="AK37" s="538"/>
      <c r="AL37" s="538"/>
      <c r="AM37" s="538"/>
      <c r="AN37" s="538"/>
      <c r="AO37" s="538"/>
      <c r="AP37" s="538"/>
      <c r="AQ37" s="538"/>
      <c r="AR37" s="538"/>
      <c r="AS37" s="538"/>
      <c r="AT37" s="538"/>
      <c r="AU37" s="538"/>
      <c r="AV37" s="538"/>
      <c r="AW37" s="538"/>
      <c r="AX37" s="538"/>
      <c r="AY37" s="539"/>
    </row>
    <row r="38" spans="1:51" ht="20.25" hidden="1" customHeight="1">
      <c r="B38" s="531"/>
      <c r="C38" s="532"/>
      <c r="D38" s="540" t="s">
        <v>73</v>
      </c>
      <c r="E38" s="541"/>
      <c r="F38" s="541"/>
      <c r="G38" s="541"/>
      <c r="H38" s="541"/>
      <c r="I38" s="541"/>
      <c r="J38" s="541"/>
      <c r="K38" s="541"/>
      <c r="L38" s="541"/>
      <c r="M38" s="541"/>
      <c r="N38" s="541"/>
      <c r="O38" s="541"/>
      <c r="P38" s="541"/>
      <c r="Q38" s="541"/>
      <c r="R38" s="541"/>
      <c r="S38" s="541"/>
      <c r="T38" s="541"/>
      <c r="U38" s="541"/>
      <c r="V38" s="541"/>
      <c r="W38" s="541"/>
      <c r="X38" s="541"/>
      <c r="Y38" s="541"/>
      <c r="Z38" s="541"/>
      <c r="AA38" s="541"/>
      <c r="AB38" s="541"/>
      <c r="AC38" s="541"/>
      <c r="AD38" s="541"/>
      <c r="AE38" s="541"/>
      <c r="AF38" s="541"/>
      <c r="AG38" s="541"/>
      <c r="AH38" s="541"/>
      <c r="AI38" s="541"/>
      <c r="AJ38" s="541"/>
      <c r="AK38" s="541"/>
      <c r="AL38" s="541"/>
      <c r="AM38" s="541"/>
      <c r="AN38" s="541"/>
      <c r="AO38" s="541"/>
      <c r="AP38" s="541"/>
      <c r="AQ38" s="541"/>
      <c r="AR38" s="541"/>
      <c r="AS38" s="541"/>
      <c r="AT38" s="541"/>
      <c r="AU38" s="541"/>
      <c r="AV38" s="541"/>
      <c r="AW38" s="541"/>
      <c r="AX38" s="541"/>
      <c r="AY38" s="542"/>
    </row>
    <row r="39" spans="1:51" ht="100.5" hidden="1" customHeight="1" thickBot="1">
      <c r="B39" s="533"/>
      <c r="C39" s="534"/>
      <c r="D39" s="543"/>
      <c r="E39" s="544"/>
      <c r="F39" s="544"/>
      <c r="G39" s="544"/>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5"/>
    </row>
    <row r="40" spans="1:51" ht="21" hidden="1" customHeight="1">
      <c r="A40" s="8"/>
      <c r="B40" s="9"/>
      <c r="C40" s="10"/>
      <c r="D40" s="557" t="s">
        <v>74</v>
      </c>
      <c r="E40" s="558"/>
      <c r="F40" s="558"/>
      <c r="G40" s="558"/>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c r="AO40" s="558"/>
      <c r="AP40" s="558"/>
      <c r="AQ40" s="558"/>
      <c r="AR40" s="558"/>
      <c r="AS40" s="558"/>
      <c r="AT40" s="558"/>
      <c r="AU40" s="558"/>
      <c r="AV40" s="558"/>
      <c r="AW40" s="558"/>
      <c r="AX40" s="558"/>
      <c r="AY40" s="559"/>
    </row>
    <row r="41" spans="1:51" ht="135.94999999999999" hidden="1" customHeight="1">
      <c r="A41" s="8"/>
      <c r="B41" s="11"/>
      <c r="C41" s="12"/>
      <c r="D41" s="560"/>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2"/>
    </row>
    <row r="42" spans="1:51" ht="21" customHeight="1">
      <c r="A42" s="8"/>
      <c r="B42" s="563" t="s">
        <v>75</v>
      </c>
      <c r="C42" s="564"/>
      <c r="D42" s="564"/>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5"/>
    </row>
    <row r="43" spans="1:51" ht="21" customHeight="1">
      <c r="A43" s="8"/>
      <c r="B43" s="11"/>
      <c r="C43" s="12"/>
      <c r="D43" s="566" t="s">
        <v>76</v>
      </c>
      <c r="E43" s="567"/>
      <c r="F43" s="567"/>
      <c r="G43" s="567"/>
      <c r="H43" s="568" t="s">
        <v>77</v>
      </c>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9"/>
      <c r="AH43" s="568" t="s">
        <v>78</v>
      </c>
      <c r="AI43" s="567"/>
      <c r="AJ43" s="567"/>
      <c r="AK43" s="567"/>
      <c r="AL43" s="567"/>
      <c r="AM43" s="567"/>
      <c r="AN43" s="567"/>
      <c r="AO43" s="567"/>
      <c r="AP43" s="567"/>
      <c r="AQ43" s="567"/>
      <c r="AR43" s="567"/>
      <c r="AS43" s="567"/>
      <c r="AT43" s="567"/>
      <c r="AU43" s="567"/>
      <c r="AV43" s="567"/>
      <c r="AW43" s="567"/>
      <c r="AX43" s="567"/>
      <c r="AY43" s="570"/>
    </row>
    <row r="44" spans="1:51" ht="26.25" customHeight="1">
      <c r="A44" s="8"/>
      <c r="B44" s="571" t="s">
        <v>79</v>
      </c>
      <c r="C44" s="572"/>
      <c r="D44" s="577" t="s">
        <v>613</v>
      </c>
      <c r="E44" s="600"/>
      <c r="F44" s="600"/>
      <c r="G44" s="601"/>
      <c r="H44" s="580" t="s">
        <v>81</v>
      </c>
      <c r="I44" s="578"/>
      <c r="J44" s="578"/>
      <c r="K44" s="578"/>
      <c r="L44" s="578"/>
      <c r="M44" s="578"/>
      <c r="N44" s="578"/>
      <c r="O44" s="578"/>
      <c r="P44" s="578"/>
      <c r="Q44" s="578"/>
      <c r="R44" s="578"/>
      <c r="S44" s="578"/>
      <c r="T44" s="578"/>
      <c r="U44" s="578"/>
      <c r="V44" s="578"/>
      <c r="W44" s="578"/>
      <c r="X44" s="578"/>
      <c r="Y44" s="578"/>
      <c r="Z44" s="578"/>
      <c r="AA44" s="578"/>
      <c r="AB44" s="578"/>
      <c r="AC44" s="578"/>
      <c r="AD44" s="578"/>
      <c r="AE44" s="578"/>
      <c r="AF44" s="578"/>
      <c r="AG44" s="579"/>
      <c r="AH44" s="602" t="s">
        <v>620</v>
      </c>
      <c r="AI44" s="631"/>
      <c r="AJ44" s="631"/>
      <c r="AK44" s="631"/>
      <c r="AL44" s="631"/>
      <c r="AM44" s="631"/>
      <c r="AN44" s="631"/>
      <c r="AO44" s="631"/>
      <c r="AP44" s="631"/>
      <c r="AQ44" s="631"/>
      <c r="AR44" s="631"/>
      <c r="AS44" s="631"/>
      <c r="AT44" s="631"/>
      <c r="AU44" s="631"/>
      <c r="AV44" s="631"/>
      <c r="AW44" s="631"/>
      <c r="AX44" s="631"/>
      <c r="AY44" s="632"/>
    </row>
    <row r="45" spans="1:51" ht="33.4" customHeight="1">
      <c r="A45" s="8"/>
      <c r="B45" s="573"/>
      <c r="C45" s="574"/>
      <c r="D45" s="590" t="s">
        <v>613</v>
      </c>
      <c r="E45" s="342"/>
      <c r="F45" s="342"/>
      <c r="G45" s="343"/>
      <c r="H45" s="591" t="s">
        <v>619</v>
      </c>
      <c r="I45" s="592"/>
      <c r="J45" s="592"/>
      <c r="K45" s="592"/>
      <c r="L45" s="592"/>
      <c r="M45" s="592"/>
      <c r="N45" s="592"/>
      <c r="O45" s="592"/>
      <c r="P45" s="592"/>
      <c r="Q45" s="592"/>
      <c r="R45" s="592"/>
      <c r="S45" s="592"/>
      <c r="T45" s="592"/>
      <c r="U45" s="592"/>
      <c r="V45" s="592"/>
      <c r="W45" s="592"/>
      <c r="X45" s="592"/>
      <c r="Y45" s="592"/>
      <c r="Z45" s="592"/>
      <c r="AA45" s="592"/>
      <c r="AB45" s="592"/>
      <c r="AC45" s="592"/>
      <c r="AD45" s="592"/>
      <c r="AE45" s="592"/>
      <c r="AF45" s="592"/>
      <c r="AG45" s="593"/>
      <c r="AH45" s="633"/>
      <c r="AI45" s="634"/>
      <c r="AJ45" s="634"/>
      <c r="AK45" s="634"/>
      <c r="AL45" s="634"/>
      <c r="AM45" s="634"/>
      <c r="AN45" s="634"/>
      <c r="AO45" s="634"/>
      <c r="AP45" s="634"/>
      <c r="AQ45" s="634"/>
      <c r="AR45" s="634"/>
      <c r="AS45" s="634"/>
      <c r="AT45" s="634"/>
      <c r="AU45" s="634"/>
      <c r="AV45" s="634"/>
      <c r="AW45" s="634"/>
      <c r="AX45" s="634"/>
      <c r="AY45" s="635"/>
    </row>
    <row r="46" spans="1:51" ht="26.25" customHeight="1">
      <c r="A46" s="8"/>
      <c r="B46" s="575"/>
      <c r="C46" s="576"/>
      <c r="D46" s="594" t="s">
        <v>519</v>
      </c>
      <c r="E46" s="595"/>
      <c r="F46" s="595"/>
      <c r="G46" s="596"/>
      <c r="H46" s="597" t="s">
        <v>618</v>
      </c>
      <c r="I46" s="598"/>
      <c r="J46" s="598"/>
      <c r="K46" s="598"/>
      <c r="L46" s="598"/>
      <c r="M46" s="598"/>
      <c r="N46" s="598"/>
      <c r="O46" s="598"/>
      <c r="P46" s="598"/>
      <c r="Q46" s="598"/>
      <c r="R46" s="598"/>
      <c r="S46" s="598"/>
      <c r="T46" s="598"/>
      <c r="U46" s="598"/>
      <c r="V46" s="598"/>
      <c r="W46" s="598"/>
      <c r="X46" s="598"/>
      <c r="Y46" s="598"/>
      <c r="Z46" s="598"/>
      <c r="AA46" s="598"/>
      <c r="AB46" s="598"/>
      <c r="AC46" s="598"/>
      <c r="AD46" s="598"/>
      <c r="AE46" s="598"/>
      <c r="AF46" s="598"/>
      <c r="AG46" s="599"/>
      <c r="AH46" s="636"/>
      <c r="AI46" s="637"/>
      <c r="AJ46" s="637"/>
      <c r="AK46" s="637"/>
      <c r="AL46" s="637"/>
      <c r="AM46" s="637"/>
      <c r="AN46" s="637"/>
      <c r="AO46" s="637"/>
      <c r="AP46" s="637"/>
      <c r="AQ46" s="637"/>
      <c r="AR46" s="637"/>
      <c r="AS46" s="637"/>
      <c r="AT46" s="637"/>
      <c r="AU46" s="637"/>
      <c r="AV46" s="637"/>
      <c r="AW46" s="637"/>
      <c r="AX46" s="637"/>
      <c r="AY46" s="638"/>
    </row>
    <row r="47" spans="1:51" ht="26.25" customHeight="1">
      <c r="A47" s="8"/>
      <c r="B47" s="573" t="s">
        <v>85</v>
      </c>
      <c r="C47" s="574"/>
      <c r="D47" s="355" t="s">
        <v>613</v>
      </c>
      <c r="E47" s="600"/>
      <c r="F47" s="600"/>
      <c r="G47" s="601"/>
      <c r="H47" s="580" t="s">
        <v>86</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9"/>
      <c r="AH47" s="602" t="s">
        <v>617</v>
      </c>
      <c r="AI47" s="603"/>
      <c r="AJ47" s="603"/>
      <c r="AK47" s="603"/>
      <c r="AL47" s="603"/>
      <c r="AM47" s="603"/>
      <c r="AN47" s="603"/>
      <c r="AO47" s="603"/>
      <c r="AP47" s="603"/>
      <c r="AQ47" s="603"/>
      <c r="AR47" s="603"/>
      <c r="AS47" s="603"/>
      <c r="AT47" s="603"/>
      <c r="AU47" s="603"/>
      <c r="AV47" s="603"/>
      <c r="AW47" s="603"/>
      <c r="AX47" s="603"/>
      <c r="AY47" s="604"/>
    </row>
    <row r="48" spans="1:51" ht="26.25" customHeight="1">
      <c r="A48" s="8"/>
      <c r="B48" s="573"/>
      <c r="C48" s="574"/>
      <c r="D48" s="349" t="s">
        <v>613</v>
      </c>
      <c r="E48" s="342"/>
      <c r="F48" s="342"/>
      <c r="G48" s="343"/>
      <c r="H48" s="611" t="s">
        <v>616</v>
      </c>
      <c r="I48" s="612"/>
      <c r="J48" s="612"/>
      <c r="K48" s="612"/>
      <c r="L48" s="612"/>
      <c r="M48" s="612"/>
      <c r="N48" s="612"/>
      <c r="O48" s="612"/>
      <c r="P48" s="612"/>
      <c r="Q48" s="612"/>
      <c r="R48" s="612"/>
      <c r="S48" s="612"/>
      <c r="T48" s="612"/>
      <c r="U48" s="612"/>
      <c r="V48" s="612"/>
      <c r="W48" s="612"/>
      <c r="X48" s="612"/>
      <c r="Y48" s="612"/>
      <c r="Z48" s="612"/>
      <c r="AA48" s="612"/>
      <c r="AB48" s="612"/>
      <c r="AC48" s="612"/>
      <c r="AD48" s="612"/>
      <c r="AE48" s="612"/>
      <c r="AF48" s="612"/>
      <c r="AG48" s="613"/>
      <c r="AH48" s="605"/>
      <c r="AI48" s="606"/>
      <c r="AJ48" s="606"/>
      <c r="AK48" s="606"/>
      <c r="AL48" s="606"/>
      <c r="AM48" s="606"/>
      <c r="AN48" s="606"/>
      <c r="AO48" s="606"/>
      <c r="AP48" s="606"/>
      <c r="AQ48" s="606"/>
      <c r="AR48" s="606"/>
      <c r="AS48" s="606"/>
      <c r="AT48" s="606"/>
      <c r="AU48" s="606"/>
      <c r="AV48" s="606"/>
      <c r="AW48" s="606"/>
      <c r="AX48" s="606"/>
      <c r="AY48" s="607"/>
    </row>
    <row r="49" spans="1:51" ht="26.25" customHeight="1">
      <c r="A49" s="8"/>
      <c r="B49" s="573"/>
      <c r="C49" s="574"/>
      <c r="D49" s="349" t="s">
        <v>519</v>
      </c>
      <c r="E49" s="342"/>
      <c r="F49" s="342"/>
      <c r="G49" s="343"/>
      <c r="H49" s="611" t="s">
        <v>89</v>
      </c>
      <c r="I49" s="612"/>
      <c r="J49" s="612"/>
      <c r="K49" s="612"/>
      <c r="L49" s="612"/>
      <c r="M49" s="612"/>
      <c r="N49" s="612"/>
      <c r="O49" s="612"/>
      <c r="P49" s="612"/>
      <c r="Q49" s="612"/>
      <c r="R49" s="612"/>
      <c r="S49" s="612"/>
      <c r="T49" s="612"/>
      <c r="U49" s="612"/>
      <c r="V49" s="612"/>
      <c r="W49" s="612"/>
      <c r="X49" s="612"/>
      <c r="Y49" s="612"/>
      <c r="Z49" s="612"/>
      <c r="AA49" s="612"/>
      <c r="AB49" s="612"/>
      <c r="AC49" s="612"/>
      <c r="AD49" s="612"/>
      <c r="AE49" s="612"/>
      <c r="AF49" s="612"/>
      <c r="AG49" s="613"/>
      <c r="AH49" s="605"/>
      <c r="AI49" s="606"/>
      <c r="AJ49" s="606"/>
      <c r="AK49" s="606"/>
      <c r="AL49" s="606"/>
      <c r="AM49" s="606"/>
      <c r="AN49" s="606"/>
      <c r="AO49" s="606"/>
      <c r="AP49" s="606"/>
      <c r="AQ49" s="606"/>
      <c r="AR49" s="606"/>
      <c r="AS49" s="606"/>
      <c r="AT49" s="606"/>
      <c r="AU49" s="606"/>
      <c r="AV49" s="606"/>
      <c r="AW49" s="606"/>
      <c r="AX49" s="606"/>
      <c r="AY49" s="607"/>
    </row>
    <row r="50" spans="1:51" ht="26.25" customHeight="1">
      <c r="A50" s="8"/>
      <c r="B50" s="573"/>
      <c r="C50" s="574"/>
      <c r="D50" s="349" t="s">
        <v>519</v>
      </c>
      <c r="E50" s="342"/>
      <c r="F50" s="342"/>
      <c r="G50" s="343"/>
      <c r="H50" s="611" t="s">
        <v>90</v>
      </c>
      <c r="I50" s="612"/>
      <c r="J50" s="612"/>
      <c r="K50" s="612"/>
      <c r="L50" s="612"/>
      <c r="M50" s="612"/>
      <c r="N50" s="612"/>
      <c r="O50" s="612"/>
      <c r="P50" s="612"/>
      <c r="Q50" s="612"/>
      <c r="R50" s="612"/>
      <c r="S50" s="612"/>
      <c r="T50" s="612"/>
      <c r="U50" s="612"/>
      <c r="V50" s="612"/>
      <c r="W50" s="612"/>
      <c r="X50" s="612"/>
      <c r="Y50" s="612"/>
      <c r="Z50" s="612"/>
      <c r="AA50" s="612"/>
      <c r="AB50" s="612"/>
      <c r="AC50" s="612"/>
      <c r="AD50" s="612"/>
      <c r="AE50" s="612"/>
      <c r="AF50" s="612"/>
      <c r="AG50" s="613"/>
      <c r="AH50" s="605"/>
      <c r="AI50" s="606"/>
      <c r="AJ50" s="606"/>
      <c r="AK50" s="606"/>
      <c r="AL50" s="606"/>
      <c r="AM50" s="606"/>
      <c r="AN50" s="606"/>
      <c r="AO50" s="606"/>
      <c r="AP50" s="606"/>
      <c r="AQ50" s="606"/>
      <c r="AR50" s="606"/>
      <c r="AS50" s="606"/>
      <c r="AT50" s="606"/>
      <c r="AU50" s="606"/>
      <c r="AV50" s="606"/>
      <c r="AW50" s="606"/>
      <c r="AX50" s="606"/>
      <c r="AY50" s="607"/>
    </row>
    <row r="51" spans="1:51" ht="26.25" customHeight="1">
      <c r="A51" s="8"/>
      <c r="B51" s="575"/>
      <c r="C51" s="576"/>
      <c r="D51" s="594" t="s">
        <v>613</v>
      </c>
      <c r="E51" s="595"/>
      <c r="F51" s="595"/>
      <c r="G51" s="596"/>
      <c r="H51" s="597" t="s">
        <v>91</v>
      </c>
      <c r="I51" s="598"/>
      <c r="J51" s="598"/>
      <c r="K51" s="598"/>
      <c r="L51" s="598"/>
      <c r="M51" s="598"/>
      <c r="N51" s="598"/>
      <c r="O51" s="598"/>
      <c r="P51" s="598"/>
      <c r="Q51" s="598"/>
      <c r="R51" s="598"/>
      <c r="S51" s="598"/>
      <c r="T51" s="598"/>
      <c r="U51" s="598"/>
      <c r="V51" s="598"/>
      <c r="W51" s="598"/>
      <c r="X51" s="598"/>
      <c r="Y51" s="598"/>
      <c r="Z51" s="598"/>
      <c r="AA51" s="598"/>
      <c r="AB51" s="598"/>
      <c r="AC51" s="598"/>
      <c r="AD51" s="598"/>
      <c r="AE51" s="598"/>
      <c r="AF51" s="598"/>
      <c r="AG51" s="599"/>
      <c r="AH51" s="608"/>
      <c r="AI51" s="609"/>
      <c r="AJ51" s="609"/>
      <c r="AK51" s="609"/>
      <c r="AL51" s="609"/>
      <c r="AM51" s="609"/>
      <c r="AN51" s="609"/>
      <c r="AO51" s="609"/>
      <c r="AP51" s="609"/>
      <c r="AQ51" s="609"/>
      <c r="AR51" s="609"/>
      <c r="AS51" s="609"/>
      <c r="AT51" s="609"/>
      <c r="AU51" s="609"/>
      <c r="AV51" s="609"/>
      <c r="AW51" s="609"/>
      <c r="AX51" s="609"/>
      <c r="AY51" s="610"/>
    </row>
    <row r="52" spans="1:51" ht="26.25" customHeight="1">
      <c r="A52" s="8"/>
      <c r="B52" s="571" t="s">
        <v>92</v>
      </c>
      <c r="C52" s="572"/>
      <c r="D52" s="355" t="s">
        <v>613</v>
      </c>
      <c r="E52" s="600"/>
      <c r="F52" s="600"/>
      <c r="G52" s="601"/>
      <c r="H52" s="580" t="s">
        <v>93</v>
      </c>
      <c r="I52" s="578"/>
      <c r="J52" s="578"/>
      <c r="K52" s="578"/>
      <c r="L52" s="578"/>
      <c r="M52" s="578"/>
      <c r="N52" s="578"/>
      <c r="O52" s="578"/>
      <c r="P52" s="578"/>
      <c r="Q52" s="578"/>
      <c r="R52" s="578"/>
      <c r="S52" s="578"/>
      <c r="T52" s="578"/>
      <c r="U52" s="578"/>
      <c r="V52" s="578"/>
      <c r="W52" s="578"/>
      <c r="X52" s="578"/>
      <c r="Y52" s="578"/>
      <c r="Z52" s="578"/>
      <c r="AA52" s="578"/>
      <c r="AB52" s="578"/>
      <c r="AC52" s="578"/>
      <c r="AD52" s="578"/>
      <c r="AE52" s="578"/>
      <c r="AF52" s="578"/>
      <c r="AG52" s="579"/>
      <c r="AH52" s="602" t="s">
        <v>615</v>
      </c>
      <c r="AI52" s="603"/>
      <c r="AJ52" s="603"/>
      <c r="AK52" s="603"/>
      <c r="AL52" s="603"/>
      <c r="AM52" s="603"/>
      <c r="AN52" s="603"/>
      <c r="AO52" s="603"/>
      <c r="AP52" s="603"/>
      <c r="AQ52" s="603"/>
      <c r="AR52" s="603"/>
      <c r="AS52" s="603"/>
      <c r="AT52" s="603"/>
      <c r="AU52" s="603"/>
      <c r="AV52" s="603"/>
      <c r="AW52" s="603"/>
      <c r="AX52" s="603"/>
      <c r="AY52" s="604"/>
    </row>
    <row r="53" spans="1:51" ht="26.25" customHeight="1">
      <c r="A53" s="8"/>
      <c r="B53" s="573"/>
      <c r="C53" s="574"/>
      <c r="D53" s="349" t="s">
        <v>519</v>
      </c>
      <c r="E53" s="342"/>
      <c r="F53" s="342"/>
      <c r="G53" s="343"/>
      <c r="H53" s="611" t="s">
        <v>95</v>
      </c>
      <c r="I53" s="612"/>
      <c r="J53" s="612"/>
      <c r="K53" s="612"/>
      <c r="L53" s="612"/>
      <c r="M53" s="612"/>
      <c r="N53" s="612"/>
      <c r="O53" s="612"/>
      <c r="P53" s="612"/>
      <c r="Q53" s="612"/>
      <c r="R53" s="612"/>
      <c r="S53" s="612"/>
      <c r="T53" s="612"/>
      <c r="U53" s="612"/>
      <c r="V53" s="612"/>
      <c r="W53" s="612"/>
      <c r="X53" s="612"/>
      <c r="Y53" s="612"/>
      <c r="Z53" s="612"/>
      <c r="AA53" s="612"/>
      <c r="AB53" s="612"/>
      <c r="AC53" s="612"/>
      <c r="AD53" s="612"/>
      <c r="AE53" s="612"/>
      <c r="AF53" s="612"/>
      <c r="AG53" s="613"/>
      <c r="AH53" s="605"/>
      <c r="AI53" s="606"/>
      <c r="AJ53" s="606"/>
      <c r="AK53" s="606"/>
      <c r="AL53" s="606"/>
      <c r="AM53" s="606"/>
      <c r="AN53" s="606"/>
      <c r="AO53" s="606"/>
      <c r="AP53" s="606"/>
      <c r="AQ53" s="606"/>
      <c r="AR53" s="606"/>
      <c r="AS53" s="606"/>
      <c r="AT53" s="606"/>
      <c r="AU53" s="606"/>
      <c r="AV53" s="606"/>
      <c r="AW53" s="606"/>
      <c r="AX53" s="606"/>
      <c r="AY53" s="607"/>
    </row>
    <row r="54" spans="1:51" ht="26.25" customHeight="1">
      <c r="A54" s="8"/>
      <c r="B54" s="573"/>
      <c r="C54" s="574"/>
      <c r="D54" s="349" t="s">
        <v>613</v>
      </c>
      <c r="E54" s="342"/>
      <c r="F54" s="342"/>
      <c r="G54" s="343"/>
      <c r="H54" s="611" t="s">
        <v>614</v>
      </c>
      <c r="I54" s="612"/>
      <c r="J54" s="612"/>
      <c r="K54" s="612"/>
      <c r="L54" s="612"/>
      <c r="M54" s="612"/>
      <c r="N54" s="612"/>
      <c r="O54" s="612"/>
      <c r="P54" s="612"/>
      <c r="Q54" s="612"/>
      <c r="R54" s="612"/>
      <c r="S54" s="612"/>
      <c r="T54" s="612"/>
      <c r="U54" s="612"/>
      <c r="V54" s="612"/>
      <c r="W54" s="612"/>
      <c r="X54" s="612"/>
      <c r="Y54" s="612"/>
      <c r="Z54" s="612"/>
      <c r="AA54" s="612"/>
      <c r="AB54" s="612"/>
      <c r="AC54" s="612"/>
      <c r="AD54" s="612"/>
      <c r="AE54" s="612"/>
      <c r="AF54" s="612"/>
      <c r="AG54" s="613"/>
      <c r="AH54" s="605"/>
      <c r="AI54" s="606"/>
      <c r="AJ54" s="606"/>
      <c r="AK54" s="606"/>
      <c r="AL54" s="606"/>
      <c r="AM54" s="606"/>
      <c r="AN54" s="606"/>
      <c r="AO54" s="606"/>
      <c r="AP54" s="606"/>
      <c r="AQ54" s="606"/>
      <c r="AR54" s="606"/>
      <c r="AS54" s="606"/>
      <c r="AT54" s="606"/>
      <c r="AU54" s="606"/>
      <c r="AV54" s="606"/>
      <c r="AW54" s="606"/>
      <c r="AX54" s="606"/>
      <c r="AY54" s="607"/>
    </row>
    <row r="55" spans="1:51" ht="26.25" customHeight="1">
      <c r="A55" s="8"/>
      <c r="B55" s="573"/>
      <c r="C55" s="574"/>
      <c r="D55" s="333" t="s">
        <v>519</v>
      </c>
      <c r="E55" s="334"/>
      <c r="F55" s="334"/>
      <c r="G55" s="335"/>
      <c r="H55" s="616" t="s">
        <v>97</v>
      </c>
      <c r="I55" s="617"/>
      <c r="J55" s="617"/>
      <c r="K55" s="617"/>
      <c r="L55" s="617"/>
      <c r="M55" s="617"/>
      <c r="N55" s="617"/>
      <c r="O55" s="617"/>
      <c r="P55" s="617"/>
      <c r="Q55" s="617"/>
      <c r="R55" s="617"/>
      <c r="S55" s="617"/>
      <c r="T55" s="617"/>
      <c r="U55" s="617"/>
      <c r="V55" s="617"/>
      <c r="W55" s="617"/>
      <c r="X55" s="617"/>
      <c r="Y55" s="617"/>
      <c r="Z55" s="617"/>
      <c r="AA55" s="617"/>
      <c r="AB55" s="617"/>
      <c r="AC55" s="617"/>
      <c r="AD55" s="617"/>
      <c r="AE55" s="617"/>
      <c r="AF55" s="617"/>
      <c r="AG55" s="618"/>
      <c r="AH55" s="605"/>
      <c r="AI55" s="606"/>
      <c r="AJ55" s="606"/>
      <c r="AK55" s="606"/>
      <c r="AL55" s="606"/>
      <c r="AM55" s="606"/>
      <c r="AN55" s="606"/>
      <c r="AO55" s="606"/>
      <c r="AP55" s="606"/>
      <c r="AQ55" s="606"/>
      <c r="AR55" s="606"/>
      <c r="AS55" s="606"/>
      <c r="AT55" s="606"/>
      <c r="AU55" s="606"/>
      <c r="AV55" s="606"/>
      <c r="AW55" s="606"/>
      <c r="AX55" s="606"/>
      <c r="AY55" s="607"/>
    </row>
    <row r="56" spans="1:51" ht="26.25" customHeight="1">
      <c r="A56" s="8"/>
      <c r="B56" s="573"/>
      <c r="C56" s="574"/>
      <c r="D56" s="1461"/>
      <c r="E56" s="2388"/>
      <c r="F56" s="2388"/>
      <c r="G56" s="2389"/>
      <c r="H56" s="627" t="s">
        <v>98</v>
      </c>
      <c r="I56" s="628"/>
      <c r="J56" s="628"/>
      <c r="K56" s="628"/>
      <c r="L56" s="628"/>
      <c r="M56" s="628"/>
      <c r="N56" s="628"/>
      <c r="O56" s="628"/>
      <c r="P56" s="628"/>
      <c r="Q56" s="628"/>
      <c r="R56" s="628"/>
      <c r="S56" s="628"/>
      <c r="T56" s="628"/>
      <c r="U56" s="628"/>
      <c r="V56" s="629"/>
      <c r="W56" s="629"/>
      <c r="X56" s="629"/>
      <c r="Y56" s="629"/>
      <c r="Z56" s="629"/>
      <c r="AA56" s="629"/>
      <c r="AB56" s="629"/>
      <c r="AC56" s="629"/>
      <c r="AD56" s="629"/>
      <c r="AE56" s="629"/>
      <c r="AF56" s="629"/>
      <c r="AG56" s="630"/>
      <c r="AH56" s="605"/>
      <c r="AI56" s="606"/>
      <c r="AJ56" s="606"/>
      <c r="AK56" s="606"/>
      <c r="AL56" s="606"/>
      <c r="AM56" s="606"/>
      <c r="AN56" s="606"/>
      <c r="AO56" s="606"/>
      <c r="AP56" s="606"/>
      <c r="AQ56" s="606"/>
      <c r="AR56" s="606"/>
      <c r="AS56" s="606"/>
      <c r="AT56" s="606"/>
      <c r="AU56" s="606"/>
      <c r="AV56" s="606"/>
      <c r="AW56" s="606"/>
      <c r="AX56" s="606"/>
      <c r="AY56" s="607"/>
    </row>
    <row r="57" spans="1:51" ht="26.25" customHeight="1">
      <c r="A57" s="8"/>
      <c r="B57" s="575"/>
      <c r="C57" s="576"/>
      <c r="D57" s="594" t="s">
        <v>613</v>
      </c>
      <c r="E57" s="595"/>
      <c r="F57" s="595"/>
      <c r="G57" s="596"/>
      <c r="H57" s="597" t="s">
        <v>99</v>
      </c>
      <c r="I57" s="598"/>
      <c r="J57" s="598"/>
      <c r="K57" s="598"/>
      <c r="L57" s="598"/>
      <c r="M57" s="598"/>
      <c r="N57" s="598"/>
      <c r="O57" s="598"/>
      <c r="P57" s="598"/>
      <c r="Q57" s="598"/>
      <c r="R57" s="598"/>
      <c r="S57" s="598"/>
      <c r="T57" s="598"/>
      <c r="U57" s="598"/>
      <c r="V57" s="598"/>
      <c r="W57" s="598"/>
      <c r="X57" s="598"/>
      <c r="Y57" s="598"/>
      <c r="Z57" s="598"/>
      <c r="AA57" s="598"/>
      <c r="AB57" s="598"/>
      <c r="AC57" s="598"/>
      <c r="AD57" s="598"/>
      <c r="AE57" s="598"/>
      <c r="AF57" s="598"/>
      <c r="AG57" s="599"/>
      <c r="AH57" s="608"/>
      <c r="AI57" s="609"/>
      <c r="AJ57" s="609"/>
      <c r="AK57" s="609"/>
      <c r="AL57" s="609"/>
      <c r="AM57" s="609"/>
      <c r="AN57" s="609"/>
      <c r="AO57" s="609"/>
      <c r="AP57" s="609"/>
      <c r="AQ57" s="609"/>
      <c r="AR57" s="609"/>
      <c r="AS57" s="609"/>
      <c r="AT57" s="609"/>
      <c r="AU57" s="609"/>
      <c r="AV57" s="609"/>
      <c r="AW57" s="609"/>
      <c r="AX57" s="609"/>
      <c r="AY57" s="610"/>
    </row>
    <row r="58" spans="1:51" ht="180" customHeight="1" thickBot="1">
      <c r="A58" s="8"/>
      <c r="B58" s="619" t="s">
        <v>100</v>
      </c>
      <c r="C58" s="620"/>
      <c r="D58" s="2385" t="s">
        <v>612</v>
      </c>
      <c r="E58" s="2386"/>
      <c r="F58" s="2386"/>
      <c r="G58" s="2386"/>
      <c r="H58" s="2386"/>
      <c r="I58" s="2386"/>
      <c r="J58" s="2386"/>
      <c r="K58" s="2386"/>
      <c r="L58" s="2386"/>
      <c r="M58" s="2386"/>
      <c r="N58" s="2386"/>
      <c r="O58" s="2386"/>
      <c r="P58" s="2386"/>
      <c r="Q58" s="2386"/>
      <c r="R58" s="2386"/>
      <c r="S58" s="2386"/>
      <c r="T58" s="2386"/>
      <c r="U58" s="2386"/>
      <c r="V58" s="2386"/>
      <c r="W58" s="2386"/>
      <c r="X58" s="2386"/>
      <c r="Y58" s="2386"/>
      <c r="Z58" s="2386"/>
      <c r="AA58" s="2386"/>
      <c r="AB58" s="2386"/>
      <c r="AC58" s="2386"/>
      <c r="AD58" s="2386"/>
      <c r="AE58" s="2386"/>
      <c r="AF58" s="2386"/>
      <c r="AG58" s="2386"/>
      <c r="AH58" s="2386"/>
      <c r="AI58" s="2386"/>
      <c r="AJ58" s="2386"/>
      <c r="AK58" s="2386"/>
      <c r="AL58" s="2386"/>
      <c r="AM58" s="2386"/>
      <c r="AN58" s="2386"/>
      <c r="AO58" s="2386"/>
      <c r="AP58" s="2386"/>
      <c r="AQ58" s="2386"/>
      <c r="AR58" s="2386"/>
      <c r="AS58" s="2386"/>
      <c r="AT58" s="2386"/>
      <c r="AU58" s="2386"/>
      <c r="AV58" s="2386"/>
      <c r="AW58" s="2386"/>
      <c r="AX58" s="2386"/>
      <c r="AY58" s="2387"/>
    </row>
    <row r="59" spans="1:51" ht="21" hidden="1" customHeight="1">
      <c r="A59" s="8"/>
      <c r="B59" s="11"/>
      <c r="C59" s="12"/>
      <c r="D59" s="535" t="s">
        <v>102</v>
      </c>
      <c r="E59" s="516"/>
      <c r="F59" s="516"/>
      <c r="G59" s="516"/>
      <c r="H59" s="516"/>
      <c r="I59" s="516"/>
      <c r="J59" s="516"/>
      <c r="K59" s="516"/>
      <c r="L59" s="516"/>
      <c r="M59" s="516"/>
      <c r="N59" s="516"/>
      <c r="O59" s="516"/>
      <c r="P59" s="516"/>
      <c r="Q59" s="516"/>
      <c r="R59" s="516"/>
      <c r="S59" s="516"/>
      <c r="T59" s="516"/>
      <c r="U59" s="516"/>
      <c r="V59" s="516"/>
      <c r="W59" s="516"/>
      <c r="X59" s="516"/>
      <c r="Y59" s="516"/>
      <c r="Z59" s="516"/>
      <c r="AA59" s="516"/>
      <c r="AB59" s="516"/>
      <c r="AC59" s="516"/>
      <c r="AD59" s="516"/>
      <c r="AE59" s="516"/>
      <c r="AF59" s="516"/>
      <c r="AG59" s="516"/>
      <c r="AH59" s="516"/>
      <c r="AI59" s="516"/>
      <c r="AJ59" s="516"/>
      <c r="AK59" s="516"/>
      <c r="AL59" s="516"/>
      <c r="AM59" s="516"/>
      <c r="AN59" s="516"/>
      <c r="AO59" s="516"/>
      <c r="AP59" s="516"/>
      <c r="AQ59" s="516"/>
      <c r="AR59" s="516"/>
      <c r="AS59" s="516"/>
      <c r="AT59" s="516"/>
      <c r="AU59" s="516"/>
      <c r="AV59" s="516"/>
      <c r="AW59" s="516"/>
      <c r="AX59" s="516"/>
      <c r="AY59" s="536"/>
    </row>
    <row r="60" spans="1:51" ht="97.5" hidden="1" customHeight="1">
      <c r="A60" s="8"/>
      <c r="B60" s="11"/>
      <c r="C60" s="12"/>
      <c r="D60" s="655" t="s">
        <v>103</v>
      </c>
      <c r="E60" s="656"/>
      <c r="F60" s="656"/>
      <c r="G60" s="656"/>
      <c r="H60" s="656"/>
      <c r="I60" s="656"/>
      <c r="J60" s="656"/>
      <c r="K60" s="656"/>
      <c r="L60" s="656"/>
      <c r="M60" s="656"/>
      <c r="N60" s="656"/>
      <c r="O60" s="656"/>
      <c r="P60" s="656"/>
      <c r="Q60" s="656"/>
      <c r="R60" s="656"/>
      <c r="S60" s="656"/>
      <c r="T60" s="656"/>
      <c r="U60" s="656"/>
      <c r="V60" s="656"/>
      <c r="W60" s="656"/>
      <c r="X60" s="656"/>
      <c r="Y60" s="656"/>
      <c r="Z60" s="656"/>
      <c r="AA60" s="656"/>
      <c r="AB60" s="656"/>
      <c r="AC60" s="656"/>
      <c r="AD60" s="656"/>
      <c r="AE60" s="656"/>
      <c r="AF60" s="656"/>
      <c r="AG60" s="656"/>
      <c r="AH60" s="656"/>
      <c r="AI60" s="656"/>
      <c r="AJ60" s="656"/>
      <c r="AK60" s="656"/>
      <c r="AL60" s="656"/>
      <c r="AM60" s="656"/>
      <c r="AN60" s="656"/>
      <c r="AO60" s="656"/>
      <c r="AP60" s="656"/>
      <c r="AQ60" s="656"/>
      <c r="AR60" s="656"/>
      <c r="AS60" s="656"/>
      <c r="AT60" s="656"/>
      <c r="AU60" s="656"/>
      <c r="AV60" s="656"/>
      <c r="AW60" s="656"/>
      <c r="AX60" s="656"/>
      <c r="AY60" s="657"/>
    </row>
    <row r="61" spans="1:51" ht="119.85" hidden="1" customHeight="1">
      <c r="A61" s="8"/>
      <c r="B61" s="11"/>
      <c r="C61" s="12"/>
      <c r="D61" s="658" t="s">
        <v>104</v>
      </c>
      <c r="E61" s="659"/>
      <c r="F61" s="659"/>
      <c r="G61" s="659"/>
      <c r="H61" s="659"/>
      <c r="I61" s="659"/>
      <c r="J61" s="659"/>
      <c r="K61" s="659"/>
      <c r="L61" s="659"/>
      <c r="M61" s="659"/>
      <c r="N61" s="659"/>
      <c r="O61" s="659"/>
      <c r="P61" s="659"/>
      <c r="Q61" s="659"/>
      <c r="R61" s="659"/>
      <c r="S61" s="659"/>
      <c r="T61" s="659"/>
      <c r="U61" s="659"/>
      <c r="V61" s="659"/>
      <c r="W61" s="659"/>
      <c r="X61" s="659"/>
      <c r="Y61" s="659"/>
      <c r="Z61" s="659"/>
      <c r="AA61" s="659"/>
      <c r="AB61" s="659"/>
      <c r="AC61" s="659"/>
      <c r="AD61" s="659"/>
      <c r="AE61" s="659"/>
      <c r="AF61" s="659"/>
      <c r="AG61" s="659"/>
      <c r="AH61" s="659"/>
      <c r="AI61" s="659"/>
      <c r="AJ61" s="659"/>
      <c r="AK61" s="659"/>
      <c r="AL61" s="659"/>
      <c r="AM61" s="659"/>
      <c r="AN61" s="659"/>
      <c r="AO61" s="659"/>
      <c r="AP61" s="659"/>
      <c r="AQ61" s="659"/>
      <c r="AR61" s="659"/>
      <c r="AS61" s="659"/>
      <c r="AT61" s="659"/>
      <c r="AU61" s="659"/>
      <c r="AV61" s="659"/>
      <c r="AW61" s="659"/>
      <c r="AX61" s="659"/>
      <c r="AY61" s="660"/>
    </row>
    <row r="62" spans="1:51" ht="21" customHeight="1">
      <c r="A62" s="8"/>
      <c r="B62" s="515" t="s">
        <v>105</v>
      </c>
      <c r="C62" s="516"/>
      <c r="D62" s="516"/>
      <c r="E62" s="516"/>
      <c r="F62" s="516"/>
      <c r="G62" s="516"/>
      <c r="H62" s="516"/>
      <c r="I62" s="516"/>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516"/>
      <c r="AH62" s="516"/>
      <c r="AI62" s="516"/>
      <c r="AJ62" s="516"/>
      <c r="AK62" s="516"/>
      <c r="AL62" s="516"/>
      <c r="AM62" s="516"/>
      <c r="AN62" s="516"/>
      <c r="AO62" s="516"/>
      <c r="AP62" s="516"/>
      <c r="AQ62" s="516"/>
      <c r="AR62" s="516"/>
      <c r="AS62" s="516"/>
      <c r="AT62" s="516"/>
      <c r="AU62" s="516"/>
      <c r="AV62" s="516"/>
      <c r="AW62" s="516"/>
      <c r="AX62" s="516"/>
      <c r="AY62" s="536"/>
    </row>
    <row r="63" spans="1:51" ht="122.45" customHeight="1">
      <c r="A63" s="13"/>
      <c r="B63" s="661" t="s">
        <v>1661</v>
      </c>
      <c r="C63" s="662"/>
      <c r="D63" s="662"/>
      <c r="E63" s="662"/>
      <c r="F63" s="663"/>
      <c r="G63" s="1468" t="s">
        <v>1773</v>
      </c>
      <c r="H63" s="1177"/>
      <c r="I63" s="1177"/>
      <c r="J63" s="1177"/>
      <c r="K63" s="1177"/>
      <c r="L63" s="1177"/>
      <c r="M63" s="1177"/>
      <c r="N63" s="1177"/>
      <c r="O63" s="1177"/>
      <c r="P63" s="1177"/>
      <c r="Q63" s="1177"/>
      <c r="R63" s="1177"/>
      <c r="S63" s="1177"/>
      <c r="T63" s="1177"/>
      <c r="U63" s="1177"/>
      <c r="V63" s="1177"/>
      <c r="W63" s="1177"/>
      <c r="X63" s="1177"/>
      <c r="Y63" s="1177"/>
      <c r="Z63" s="1177"/>
      <c r="AA63" s="1177"/>
      <c r="AB63" s="1177"/>
      <c r="AC63" s="1177"/>
      <c r="AD63" s="1177"/>
      <c r="AE63" s="1177"/>
      <c r="AF63" s="1177"/>
      <c r="AG63" s="1177"/>
      <c r="AH63" s="1177"/>
      <c r="AI63" s="1177"/>
      <c r="AJ63" s="1177"/>
      <c r="AK63" s="1177"/>
      <c r="AL63" s="1177"/>
      <c r="AM63" s="1177"/>
      <c r="AN63" s="1177"/>
      <c r="AO63" s="1177"/>
      <c r="AP63" s="1177"/>
      <c r="AQ63" s="1177"/>
      <c r="AR63" s="1177"/>
      <c r="AS63" s="1177"/>
      <c r="AT63" s="1177"/>
      <c r="AU63" s="1177"/>
      <c r="AV63" s="1177"/>
      <c r="AW63" s="1177"/>
      <c r="AX63" s="1177"/>
      <c r="AY63" s="1239"/>
    </row>
    <row r="64" spans="1:51" ht="18.399999999999999" customHeight="1">
      <c r="A64" s="13"/>
      <c r="B64" s="649" t="s">
        <v>106</v>
      </c>
      <c r="C64" s="650"/>
      <c r="D64" s="650"/>
      <c r="E64" s="650"/>
      <c r="F64" s="650"/>
      <c r="G64" s="650"/>
      <c r="H64" s="650"/>
      <c r="I64" s="650"/>
      <c r="J64" s="650"/>
      <c r="K64" s="650"/>
      <c r="L64" s="650"/>
      <c r="M64" s="650"/>
      <c r="N64" s="650"/>
      <c r="O64" s="650"/>
      <c r="P64" s="650"/>
      <c r="Q64" s="650"/>
      <c r="R64" s="650"/>
      <c r="S64" s="650"/>
      <c r="T64" s="650"/>
      <c r="U64" s="650"/>
      <c r="V64" s="650"/>
      <c r="W64" s="650"/>
      <c r="X64" s="650"/>
      <c r="Y64" s="650"/>
      <c r="Z64" s="650"/>
      <c r="AA64" s="650"/>
      <c r="AB64" s="650"/>
      <c r="AC64" s="650"/>
      <c r="AD64" s="650"/>
      <c r="AE64" s="650"/>
      <c r="AF64" s="650"/>
      <c r="AG64" s="650"/>
      <c r="AH64" s="650"/>
      <c r="AI64" s="650"/>
      <c r="AJ64" s="650"/>
      <c r="AK64" s="650"/>
      <c r="AL64" s="650"/>
      <c r="AM64" s="650"/>
      <c r="AN64" s="650"/>
      <c r="AO64" s="650"/>
      <c r="AP64" s="650"/>
      <c r="AQ64" s="650"/>
      <c r="AR64" s="650"/>
      <c r="AS64" s="650"/>
      <c r="AT64" s="650"/>
      <c r="AU64" s="650"/>
      <c r="AV64" s="650"/>
      <c r="AW64" s="650"/>
      <c r="AX64" s="650"/>
      <c r="AY64" s="651"/>
    </row>
    <row r="65" spans="1:52" ht="119.1" customHeight="1" thickBot="1">
      <c r="A65" s="13"/>
      <c r="B65" s="675" t="s">
        <v>1661</v>
      </c>
      <c r="C65" s="676"/>
      <c r="D65" s="676"/>
      <c r="E65" s="676"/>
      <c r="F65" s="677"/>
      <c r="G65" s="1462" t="s">
        <v>1773</v>
      </c>
      <c r="H65" s="741"/>
      <c r="I65" s="741"/>
      <c r="J65" s="741"/>
      <c r="K65" s="741"/>
      <c r="L65" s="741"/>
      <c r="M65" s="741"/>
      <c r="N65" s="741"/>
      <c r="O65" s="741"/>
      <c r="P65" s="741"/>
      <c r="Q65" s="741"/>
      <c r="R65" s="741"/>
      <c r="S65" s="741"/>
      <c r="T65" s="741"/>
      <c r="U65" s="741"/>
      <c r="V65" s="741"/>
      <c r="W65" s="741"/>
      <c r="X65" s="741"/>
      <c r="Y65" s="741"/>
      <c r="Z65" s="741"/>
      <c r="AA65" s="741"/>
      <c r="AB65" s="741"/>
      <c r="AC65" s="741"/>
      <c r="AD65" s="741"/>
      <c r="AE65" s="741"/>
      <c r="AF65" s="741"/>
      <c r="AG65" s="741"/>
      <c r="AH65" s="741"/>
      <c r="AI65" s="741"/>
      <c r="AJ65" s="741"/>
      <c r="AK65" s="741"/>
      <c r="AL65" s="741"/>
      <c r="AM65" s="741"/>
      <c r="AN65" s="741"/>
      <c r="AO65" s="741"/>
      <c r="AP65" s="741"/>
      <c r="AQ65" s="741"/>
      <c r="AR65" s="741"/>
      <c r="AS65" s="741"/>
      <c r="AT65" s="741"/>
      <c r="AU65" s="741"/>
      <c r="AV65" s="741"/>
      <c r="AW65" s="741"/>
      <c r="AX65" s="741"/>
      <c r="AY65" s="1463"/>
    </row>
    <row r="66" spans="1:52" ht="19.7" customHeight="1">
      <c r="A66" s="13"/>
      <c r="B66" s="652" t="s">
        <v>107</v>
      </c>
      <c r="C66" s="653"/>
      <c r="D66" s="653"/>
      <c r="E66" s="653"/>
      <c r="F66" s="653"/>
      <c r="G66" s="653"/>
      <c r="H66" s="653"/>
      <c r="I66" s="653"/>
      <c r="J66" s="653"/>
      <c r="K66" s="653"/>
      <c r="L66" s="653"/>
      <c r="M66" s="653"/>
      <c r="N66" s="653"/>
      <c r="O66" s="653"/>
      <c r="P66" s="653"/>
      <c r="Q66" s="653"/>
      <c r="R66" s="653"/>
      <c r="S66" s="653"/>
      <c r="T66" s="653"/>
      <c r="U66" s="653"/>
      <c r="V66" s="653"/>
      <c r="W66" s="653"/>
      <c r="X66" s="653"/>
      <c r="Y66" s="653"/>
      <c r="Z66" s="653"/>
      <c r="AA66" s="653"/>
      <c r="AB66" s="653"/>
      <c r="AC66" s="653"/>
      <c r="AD66" s="653"/>
      <c r="AE66" s="653"/>
      <c r="AF66" s="653"/>
      <c r="AG66" s="653"/>
      <c r="AH66" s="653"/>
      <c r="AI66" s="653"/>
      <c r="AJ66" s="653"/>
      <c r="AK66" s="653"/>
      <c r="AL66" s="653"/>
      <c r="AM66" s="653"/>
      <c r="AN66" s="653"/>
      <c r="AO66" s="653"/>
      <c r="AP66" s="653"/>
      <c r="AQ66" s="653"/>
      <c r="AR66" s="653"/>
      <c r="AS66" s="653"/>
      <c r="AT66" s="653"/>
      <c r="AU66" s="653"/>
      <c r="AV66" s="653"/>
      <c r="AW66" s="653"/>
      <c r="AX66" s="653"/>
      <c r="AY66" s="654"/>
    </row>
    <row r="67" spans="1:52" ht="205.15" customHeight="1" thickBot="1">
      <c r="A67" s="13"/>
      <c r="B67" s="686"/>
      <c r="C67" s="687"/>
      <c r="D67" s="687"/>
      <c r="E67" s="687"/>
      <c r="F67" s="687"/>
      <c r="G67" s="687"/>
      <c r="H67" s="687"/>
      <c r="I67" s="687"/>
      <c r="J67" s="687"/>
      <c r="K67" s="687"/>
      <c r="L67" s="687"/>
      <c r="M67" s="687"/>
      <c r="N67" s="687"/>
      <c r="O67" s="687"/>
      <c r="P67" s="687"/>
      <c r="Q67" s="687"/>
      <c r="R67" s="687"/>
      <c r="S67" s="687"/>
      <c r="T67" s="687"/>
      <c r="U67" s="687"/>
      <c r="V67" s="687"/>
      <c r="W67" s="687"/>
      <c r="X67" s="687"/>
      <c r="Y67" s="687"/>
      <c r="Z67" s="687"/>
      <c r="AA67" s="687"/>
      <c r="AB67" s="687"/>
      <c r="AC67" s="687"/>
      <c r="AD67" s="687"/>
      <c r="AE67" s="687"/>
      <c r="AF67" s="687"/>
      <c r="AG67" s="687"/>
      <c r="AH67" s="687"/>
      <c r="AI67" s="687"/>
      <c r="AJ67" s="687"/>
      <c r="AK67" s="687"/>
      <c r="AL67" s="687"/>
      <c r="AM67" s="687"/>
      <c r="AN67" s="687"/>
      <c r="AO67" s="687"/>
      <c r="AP67" s="687"/>
      <c r="AQ67" s="687"/>
      <c r="AR67" s="687"/>
      <c r="AS67" s="687"/>
      <c r="AT67" s="687"/>
      <c r="AU67" s="687"/>
      <c r="AV67" s="687"/>
      <c r="AW67" s="687"/>
      <c r="AX67" s="687"/>
      <c r="AY67" s="688"/>
    </row>
    <row r="68" spans="1:52" ht="19.7" customHeight="1">
      <c r="A68" s="13"/>
      <c r="B68" s="683" t="s">
        <v>108</v>
      </c>
      <c r="C68" s="684"/>
      <c r="D68" s="684"/>
      <c r="E68" s="684"/>
      <c r="F68" s="684"/>
      <c r="G68" s="684"/>
      <c r="H68" s="684"/>
      <c r="I68" s="684"/>
      <c r="J68" s="684"/>
      <c r="K68" s="684"/>
      <c r="L68" s="684"/>
      <c r="M68" s="684"/>
      <c r="N68" s="684"/>
      <c r="O68" s="684"/>
      <c r="P68" s="684"/>
      <c r="Q68" s="684"/>
      <c r="R68" s="684"/>
      <c r="S68" s="684"/>
      <c r="T68" s="684"/>
      <c r="U68" s="684"/>
      <c r="V68" s="684"/>
      <c r="W68" s="684"/>
      <c r="X68" s="684"/>
      <c r="Y68" s="684"/>
      <c r="Z68" s="684"/>
      <c r="AA68" s="684"/>
      <c r="AB68" s="684"/>
      <c r="AC68" s="684"/>
      <c r="AD68" s="684"/>
      <c r="AE68" s="684"/>
      <c r="AF68" s="684"/>
      <c r="AG68" s="684"/>
      <c r="AH68" s="684"/>
      <c r="AI68" s="684"/>
      <c r="AJ68" s="684"/>
      <c r="AK68" s="684"/>
      <c r="AL68" s="684"/>
      <c r="AM68" s="684"/>
      <c r="AN68" s="684"/>
      <c r="AO68" s="684"/>
      <c r="AP68" s="684"/>
      <c r="AQ68" s="684"/>
      <c r="AR68" s="684"/>
      <c r="AS68" s="684"/>
      <c r="AT68" s="684"/>
      <c r="AU68" s="684"/>
      <c r="AV68" s="684"/>
      <c r="AW68" s="684"/>
      <c r="AX68" s="684"/>
      <c r="AY68" s="685"/>
    </row>
    <row r="69" spans="1:52" ht="19.899999999999999" customHeight="1">
      <c r="A69" s="13"/>
      <c r="B69" s="14" t="s">
        <v>109</v>
      </c>
      <c r="C69" s="15"/>
      <c r="D69" s="15"/>
      <c r="E69" s="15"/>
      <c r="F69" s="15"/>
      <c r="G69" s="15"/>
      <c r="H69" s="15"/>
      <c r="I69" s="15"/>
      <c r="J69" s="15"/>
      <c r="K69" s="15"/>
      <c r="L69" s="16"/>
      <c r="M69" s="1464" t="s">
        <v>611</v>
      </c>
      <c r="N69" s="1465"/>
      <c r="O69" s="1465"/>
      <c r="P69" s="1465"/>
      <c r="Q69" s="1465"/>
      <c r="R69" s="1465"/>
      <c r="S69" s="1465"/>
      <c r="T69" s="1465"/>
      <c r="U69" s="1465"/>
      <c r="V69" s="1465"/>
      <c r="W69" s="1465"/>
      <c r="X69" s="1465"/>
      <c r="Y69" s="1465"/>
      <c r="Z69" s="1465"/>
      <c r="AA69" s="1466"/>
      <c r="AB69" s="15" t="s">
        <v>111</v>
      </c>
      <c r="AC69" s="15"/>
      <c r="AD69" s="15"/>
      <c r="AE69" s="15"/>
      <c r="AF69" s="15"/>
      <c r="AG69" s="15"/>
      <c r="AH69" s="15"/>
      <c r="AI69" s="15"/>
      <c r="AJ69" s="15"/>
      <c r="AK69" s="16"/>
      <c r="AL69" s="1464" t="s">
        <v>610</v>
      </c>
      <c r="AM69" s="1465"/>
      <c r="AN69" s="1465"/>
      <c r="AO69" s="1465"/>
      <c r="AP69" s="1465"/>
      <c r="AQ69" s="1465"/>
      <c r="AR69" s="1465"/>
      <c r="AS69" s="1465"/>
      <c r="AT69" s="1465"/>
      <c r="AU69" s="1465"/>
      <c r="AV69" s="1465"/>
      <c r="AW69" s="1465"/>
      <c r="AX69" s="1465"/>
      <c r="AY69" s="1467"/>
    </row>
    <row r="70" spans="1:52" ht="3" customHeight="1">
      <c r="A70" s="8"/>
      <c r="B70" s="4"/>
      <c r="C70" s="4"/>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row>
    <row r="71" spans="1:52" ht="3" customHeight="1">
      <c r="A71" s="8"/>
      <c r="B71" s="2383"/>
      <c r="C71" s="1036"/>
      <c r="D71" s="1036"/>
      <c r="E71" s="1036"/>
      <c r="F71" s="1036"/>
      <c r="G71" s="1036"/>
      <c r="H71" s="1036"/>
      <c r="I71" s="1036"/>
      <c r="J71" s="1036"/>
      <c r="K71" s="1036"/>
      <c r="L71" s="1036"/>
      <c r="M71" s="1036"/>
      <c r="N71" s="1036"/>
      <c r="O71" s="1036"/>
      <c r="P71" s="1036"/>
      <c r="Q71" s="1036"/>
      <c r="R71" s="1036"/>
      <c r="S71" s="1036"/>
      <c r="T71" s="1036"/>
      <c r="U71" s="1036"/>
      <c r="V71" s="1036"/>
      <c r="W71" s="1036"/>
      <c r="X71" s="1036"/>
      <c r="Y71" s="1036"/>
      <c r="Z71" s="1036"/>
      <c r="AA71" s="1036"/>
      <c r="AB71" s="1036"/>
      <c r="AC71" s="1036"/>
      <c r="AD71" s="1036"/>
      <c r="AE71" s="1036"/>
      <c r="AF71" s="1036"/>
      <c r="AG71" s="1036"/>
      <c r="AH71" s="1036"/>
      <c r="AI71" s="1036"/>
      <c r="AJ71" s="1036"/>
      <c r="AK71" s="1036"/>
      <c r="AL71" s="1036"/>
      <c r="AM71" s="1036"/>
      <c r="AN71" s="1036"/>
      <c r="AO71" s="1036"/>
      <c r="AP71" s="1036"/>
      <c r="AQ71" s="1036"/>
      <c r="AR71" s="1036"/>
      <c r="AS71" s="1036"/>
      <c r="AT71" s="1036"/>
      <c r="AU71" s="1036"/>
      <c r="AV71" s="1036"/>
      <c r="AW71" s="1036"/>
      <c r="AX71" s="1036"/>
      <c r="AY71" s="1036"/>
      <c r="AZ71" s="8"/>
    </row>
    <row r="72" spans="1:52" s="109" customFormat="1" ht="23.25" customHeight="1" thickBot="1">
      <c r="AQ72" s="2384" t="s">
        <v>561</v>
      </c>
      <c r="AR72" s="2384"/>
      <c r="AS72" s="2384"/>
      <c r="AT72" s="2384"/>
      <c r="AU72" s="2384"/>
      <c r="AV72" s="2384"/>
      <c r="AW72" s="2384"/>
    </row>
    <row r="73" spans="1:52" s="109" customFormat="1" ht="21" customHeight="1">
      <c r="B73" s="1787" t="s">
        <v>114</v>
      </c>
      <c r="C73" s="1788"/>
      <c r="D73" s="1788"/>
      <c r="E73" s="1788"/>
      <c r="F73" s="1788"/>
      <c r="G73" s="1788"/>
      <c r="H73" s="2437" t="s">
        <v>609</v>
      </c>
      <c r="I73" s="2438"/>
      <c r="J73" s="2438"/>
      <c r="K73" s="2438"/>
      <c r="L73" s="2438"/>
      <c r="M73" s="2438"/>
      <c r="N73" s="2438"/>
      <c r="O73" s="2438"/>
      <c r="P73" s="2438"/>
      <c r="Q73" s="2438"/>
      <c r="R73" s="2438"/>
      <c r="S73" s="2438"/>
      <c r="T73" s="2438"/>
      <c r="U73" s="2438"/>
      <c r="V73" s="2438"/>
      <c r="W73" s="2438"/>
      <c r="X73" s="2438"/>
      <c r="Y73" s="2439"/>
      <c r="Z73" s="1791" t="s">
        <v>532</v>
      </c>
      <c r="AA73" s="826"/>
      <c r="AB73" s="826"/>
      <c r="AC73" s="826"/>
      <c r="AD73" s="826"/>
      <c r="AE73" s="832"/>
      <c r="AF73" s="826" t="s">
        <v>531</v>
      </c>
      <c r="AG73" s="826"/>
      <c r="AH73" s="826"/>
      <c r="AI73" s="826"/>
      <c r="AJ73" s="826"/>
      <c r="AK73" s="826"/>
      <c r="AL73" s="826"/>
      <c r="AM73" s="826"/>
      <c r="AN73" s="826"/>
      <c r="AO73" s="826"/>
      <c r="AP73" s="826"/>
      <c r="AQ73" s="832"/>
      <c r="AR73" s="825" t="s">
        <v>6</v>
      </c>
      <c r="AS73" s="826"/>
      <c r="AT73" s="826"/>
      <c r="AU73" s="826"/>
      <c r="AV73" s="826"/>
      <c r="AW73" s="826"/>
      <c r="AX73" s="826"/>
      <c r="AY73" s="827"/>
    </row>
    <row r="74" spans="1:52" s="109" customFormat="1" ht="28.15" customHeight="1">
      <c r="B74" s="1771" t="s">
        <v>7</v>
      </c>
      <c r="C74" s="1772"/>
      <c r="D74" s="1772"/>
      <c r="E74" s="1772"/>
      <c r="F74" s="1772"/>
      <c r="G74" s="1773"/>
      <c r="H74" s="813" t="s">
        <v>571</v>
      </c>
      <c r="I74" s="814"/>
      <c r="J74" s="814"/>
      <c r="K74" s="814"/>
      <c r="L74" s="814"/>
      <c r="M74" s="814"/>
      <c r="N74" s="814"/>
      <c r="O74" s="814"/>
      <c r="P74" s="814"/>
      <c r="Q74" s="814"/>
      <c r="R74" s="814"/>
      <c r="S74" s="814"/>
      <c r="T74" s="814"/>
      <c r="U74" s="814"/>
      <c r="V74" s="814"/>
      <c r="W74" s="815"/>
      <c r="X74" s="815"/>
      <c r="Y74" s="815"/>
      <c r="Z74" s="1775" t="s">
        <v>8</v>
      </c>
      <c r="AA74" s="816"/>
      <c r="AB74" s="816"/>
      <c r="AC74" s="816"/>
      <c r="AD74" s="816"/>
      <c r="AE74" s="817"/>
      <c r="AF74" s="816" t="s">
        <v>529</v>
      </c>
      <c r="AG74" s="816"/>
      <c r="AH74" s="816"/>
      <c r="AI74" s="816"/>
      <c r="AJ74" s="816"/>
      <c r="AK74" s="816"/>
      <c r="AL74" s="816"/>
      <c r="AM74" s="816"/>
      <c r="AN74" s="816"/>
      <c r="AO74" s="816"/>
      <c r="AP74" s="816"/>
      <c r="AQ74" s="817"/>
      <c r="AR74" s="818" t="s">
        <v>528</v>
      </c>
      <c r="AS74" s="819"/>
      <c r="AT74" s="819"/>
      <c r="AU74" s="819"/>
      <c r="AV74" s="819"/>
      <c r="AW74" s="819"/>
      <c r="AX74" s="819"/>
      <c r="AY74" s="820"/>
    </row>
    <row r="75" spans="1:52" s="109" customFormat="1" ht="30.75" customHeight="1">
      <c r="B75" s="1778" t="s">
        <v>11</v>
      </c>
      <c r="C75" s="1779"/>
      <c r="D75" s="1779"/>
      <c r="E75" s="1779"/>
      <c r="F75" s="1779"/>
      <c r="G75" s="1779"/>
      <c r="H75" s="800" t="s">
        <v>12</v>
      </c>
      <c r="I75" s="801"/>
      <c r="J75" s="801"/>
      <c r="K75" s="801"/>
      <c r="L75" s="801"/>
      <c r="M75" s="801"/>
      <c r="N75" s="801"/>
      <c r="O75" s="801"/>
      <c r="P75" s="801"/>
      <c r="Q75" s="801"/>
      <c r="R75" s="801"/>
      <c r="S75" s="801"/>
      <c r="T75" s="801"/>
      <c r="U75" s="801"/>
      <c r="V75" s="801"/>
      <c r="W75" s="801"/>
      <c r="X75" s="801"/>
      <c r="Y75" s="801"/>
      <c r="Z75" s="1780" t="s">
        <v>13</v>
      </c>
      <c r="AA75" s="1779"/>
      <c r="AB75" s="1779"/>
      <c r="AC75" s="1779"/>
      <c r="AD75" s="1779"/>
      <c r="AE75" s="1781"/>
      <c r="AF75" s="828" t="s">
        <v>332</v>
      </c>
      <c r="AG75" s="828"/>
      <c r="AH75" s="828"/>
      <c r="AI75" s="828"/>
      <c r="AJ75" s="828"/>
      <c r="AK75" s="828"/>
      <c r="AL75" s="828"/>
      <c r="AM75" s="828"/>
      <c r="AN75" s="828"/>
      <c r="AO75" s="828"/>
      <c r="AP75" s="828"/>
      <c r="AQ75" s="828"/>
      <c r="AR75" s="801"/>
      <c r="AS75" s="801"/>
      <c r="AT75" s="801"/>
      <c r="AU75" s="801"/>
      <c r="AV75" s="801"/>
      <c r="AW75" s="801"/>
      <c r="AX75" s="801"/>
      <c r="AY75" s="829"/>
    </row>
    <row r="76" spans="1:52" s="109" customFormat="1" ht="18" customHeight="1">
      <c r="B76" s="1751" t="s">
        <v>15</v>
      </c>
      <c r="C76" s="1752"/>
      <c r="D76" s="1752"/>
      <c r="E76" s="1752"/>
      <c r="F76" s="1752"/>
      <c r="G76" s="1752"/>
      <c r="H76" s="802" t="s">
        <v>527</v>
      </c>
      <c r="I76" s="803"/>
      <c r="J76" s="803"/>
      <c r="K76" s="803"/>
      <c r="L76" s="803"/>
      <c r="M76" s="803"/>
      <c r="N76" s="803"/>
      <c r="O76" s="803"/>
      <c r="P76" s="803"/>
      <c r="Q76" s="803"/>
      <c r="R76" s="803"/>
      <c r="S76" s="803"/>
      <c r="T76" s="803"/>
      <c r="U76" s="803"/>
      <c r="V76" s="803"/>
      <c r="W76" s="804"/>
      <c r="X76" s="804"/>
      <c r="Y76" s="804"/>
      <c r="Z76" s="1757" t="s">
        <v>526</v>
      </c>
      <c r="AA76" s="801"/>
      <c r="AB76" s="801"/>
      <c r="AC76" s="801"/>
      <c r="AD76" s="801"/>
      <c r="AE76" s="1173"/>
      <c r="AF76" s="2378" t="s">
        <v>519</v>
      </c>
      <c r="AG76" s="2379"/>
      <c r="AH76" s="2379"/>
      <c r="AI76" s="2379"/>
      <c r="AJ76" s="2379"/>
      <c r="AK76" s="2379"/>
      <c r="AL76" s="2379"/>
      <c r="AM76" s="2379"/>
      <c r="AN76" s="2379"/>
      <c r="AO76" s="2379"/>
      <c r="AP76" s="2379"/>
      <c r="AQ76" s="2379"/>
      <c r="AR76" s="2379"/>
      <c r="AS76" s="2379"/>
      <c r="AT76" s="2379"/>
      <c r="AU76" s="2379"/>
      <c r="AV76" s="2379"/>
      <c r="AW76" s="2379"/>
      <c r="AX76" s="2379"/>
      <c r="AY76" s="2380"/>
    </row>
    <row r="77" spans="1:52" s="109" customFormat="1" ht="24" customHeight="1">
      <c r="B77" s="1753"/>
      <c r="C77" s="1754"/>
      <c r="D77" s="1754"/>
      <c r="E77" s="1754"/>
      <c r="F77" s="1754"/>
      <c r="G77" s="1754"/>
      <c r="H77" s="805"/>
      <c r="I77" s="806"/>
      <c r="J77" s="806"/>
      <c r="K77" s="806"/>
      <c r="L77" s="806"/>
      <c r="M77" s="806"/>
      <c r="N77" s="806"/>
      <c r="O77" s="806"/>
      <c r="P77" s="806"/>
      <c r="Q77" s="806"/>
      <c r="R77" s="806"/>
      <c r="S77" s="806"/>
      <c r="T77" s="806"/>
      <c r="U77" s="806"/>
      <c r="V77" s="806"/>
      <c r="W77" s="807"/>
      <c r="X77" s="807"/>
      <c r="Y77" s="807"/>
      <c r="Z77" s="1172"/>
      <c r="AA77" s="801"/>
      <c r="AB77" s="801"/>
      <c r="AC77" s="801"/>
      <c r="AD77" s="801"/>
      <c r="AE77" s="1173"/>
      <c r="AF77" s="2381"/>
      <c r="AG77" s="2381"/>
      <c r="AH77" s="2381"/>
      <c r="AI77" s="2381"/>
      <c r="AJ77" s="2381"/>
      <c r="AK77" s="2381"/>
      <c r="AL77" s="2381"/>
      <c r="AM77" s="2381"/>
      <c r="AN77" s="2381"/>
      <c r="AO77" s="2381"/>
      <c r="AP77" s="2381"/>
      <c r="AQ77" s="2381"/>
      <c r="AR77" s="2381"/>
      <c r="AS77" s="2381"/>
      <c r="AT77" s="2381"/>
      <c r="AU77" s="2381"/>
      <c r="AV77" s="2381"/>
      <c r="AW77" s="2381"/>
      <c r="AX77" s="2381"/>
      <c r="AY77" s="2382"/>
    </row>
    <row r="78" spans="1:52" s="109" customFormat="1" ht="29.25" customHeight="1">
      <c r="B78" s="1765" t="s">
        <v>22</v>
      </c>
      <c r="C78" s="1766"/>
      <c r="D78" s="1766"/>
      <c r="E78" s="1766"/>
      <c r="F78" s="1766"/>
      <c r="G78" s="1767"/>
      <c r="H78" s="304" t="s">
        <v>608</v>
      </c>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c r="AJ78" s="305"/>
      <c r="AK78" s="305"/>
      <c r="AL78" s="305"/>
      <c r="AM78" s="305"/>
      <c r="AN78" s="305"/>
      <c r="AO78" s="305"/>
      <c r="AP78" s="305"/>
      <c r="AQ78" s="305"/>
      <c r="AR78" s="305"/>
      <c r="AS78" s="305"/>
      <c r="AT78" s="305"/>
      <c r="AU78" s="305"/>
      <c r="AV78" s="305"/>
      <c r="AW78" s="305"/>
      <c r="AX78" s="305"/>
      <c r="AY78" s="306"/>
    </row>
    <row r="79" spans="1:52" s="109" customFormat="1" ht="21" customHeight="1">
      <c r="B79" s="1739" t="s">
        <v>524</v>
      </c>
      <c r="C79" s="1740"/>
      <c r="D79" s="1740"/>
      <c r="E79" s="1740"/>
      <c r="F79" s="1740"/>
      <c r="G79" s="1741"/>
      <c r="H79" s="2440"/>
      <c r="I79" s="2441"/>
      <c r="J79" s="2441"/>
      <c r="K79" s="2441"/>
      <c r="L79" s="2441"/>
      <c r="M79" s="2441"/>
      <c r="N79" s="2441"/>
      <c r="O79" s="2441"/>
      <c r="P79" s="2442"/>
      <c r="Q79" s="1164" t="s">
        <v>523</v>
      </c>
      <c r="R79" s="1165"/>
      <c r="S79" s="1165"/>
      <c r="T79" s="1165"/>
      <c r="U79" s="1165"/>
      <c r="V79" s="1165"/>
      <c r="W79" s="1166"/>
      <c r="X79" s="1164" t="s">
        <v>522</v>
      </c>
      <c r="Y79" s="1165"/>
      <c r="Z79" s="1165"/>
      <c r="AA79" s="1165"/>
      <c r="AB79" s="1165"/>
      <c r="AC79" s="1165"/>
      <c r="AD79" s="1166"/>
      <c r="AE79" s="1164" t="s">
        <v>521</v>
      </c>
      <c r="AF79" s="1165"/>
      <c r="AG79" s="1165"/>
      <c r="AH79" s="1165"/>
      <c r="AI79" s="1165"/>
      <c r="AJ79" s="1165"/>
      <c r="AK79" s="1166"/>
      <c r="AL79" s="1164" t="s">
        <v>520</v>
      </c>
      <c r="AM79" s="1165"/>
      <c r="AN79" s="1165"/>
      <c r="AO79" s="1165"/>
      <c r="AP79" s="1165"/>
      <c r="AQ79" s="1165"/>
      <c r="AR79" s="1166"/>
      <c r="AS79" s="1164" t="s">
        <v>517</v>
      </c>
      <c r="AT79" s="1165"/>
      <c r="AU79" s="1165"/>
      <c r="AV79" s="1165"/>
      <c r="AW79" s="1165"/>
      <c r="AX79" s="1165"/>
      <c r="AY79" s="2369"/>
    </row>
    <row r="80" spans="1:52" s="109" customFormat="1" ht="21" customHeight="1">
      <c r="B80" s="1624"/>
      <c r="C80" s="1625"/>
      <c r="D80" s="1625"/>
      <c r="E80" s="1625"/>
      <c r="F80" s="1625"/>
      <c r="G80" s="1626"/>
      <c r="H80" s="1713" t="s">
        <v>30</v>
      </c>
      <c r="I80" s="2370"/>
      <c r="J80" s="1719" t="s">
        <v>31</v>
      </c>
      <c r="K80" s="1720"/>
      <c r="L80" s="1720"/>
      <c r="M80" s="1720"/>
      <c r="N80" s="1720"/>
      <c r="O80" s="1720"/>
      <c r="P80" s="1721"/>
      <c r="Q80" s="1391" t="s">
        <v>519</v>
      </c>
      <c r="R80" s="1391"/>
      <c r="S80" s="1391"/>
      <c r="T80" s="1391"/>
      <c r="U80" s="1391"/>
      <c r="V80" s="1391"/>
      <c r="W80" s="1391"/>
      <c r="X80" s="1391">
        <v>6</v>
      </c>
      <c r="Y80" s="1391"/>
      <c r="Z80" s="1391"/>
      <c r="AA80" s="1391"/>
      <c r="AB80" s="1391"/>
      <c r="AC80" s="1391"/>
      <c r="AD80" s="1391"/>
      <c r="AE80" s="1391">
        <v>5</v>
      </c>
      <c r="AF80" s="1391"/>
      <c r="AG80" s="1391"/>
      <c r="AH80" s="1391"/>
      <c r="AI80" s="1391"/>
      <c r="AJ80" s="1391"/>
      <c r="AK80" s="1391"/>
      <c r="AL80" s="1391">
        <v>7</v>
      </c>
      <c r="AM80" s="1391"/>
      <c r="AN80" s="1391"/>
      <c r="AO80" s="1391"/>
      <c r="AP80" s="1391"/>
      <c r="AQ80" s="1391"/>
      <c r="AR80" s="1391"/>
      <c r="AS80" s="1391">
        <v>5</v>
      </c>
      <c r="AT80" s="1391"/>
      <c r="AU80" s="1391"/>
      <c r="AV80" s="1391"/>
      <c r="AW80" s="1391"/>
      <c r="AX80" s="1391"/>
      <c r="AY80" s="2375"/>
    </row>
    <row r="81" spans="1:51" s="109" customFormat="1" ht="21" customHeight="1">
      <c r="B81" s="1624"/>
      <c r="C81" s="1625"/>
      <c r="D81" s="1625"/>
      <c r="E81" s="1625"/>
      <c r="F81" s="1625"/>
      <c r="G81" s="1626"/>
      <c r="H81" s="2371"/>
      <c r="I81" s="2372"/>
      <c r="J81" s="1726" t="s">
        <v>32</v>
      </c>
      <c r="K81" s="1727"/>
      <c r="L81" s="1727"/>
      <c r="M81" s="1727"/>
      <c r="N81" s="1727"/>
      <c r="O81" s="1727"/>
      <c r="P81" s="1728"/>
      <c r="Q81" s="1380" t="s">
        <v>519</v>
      </c>
      <c r="R81" s="1380"/>
      <c r="S81" s="1380"/>
      <c r="T81" s="1380"/>
      <c r="U81" s="1380"/>
      <c r="V81" s="1380"/>
      <c r="W81" s="1380"/>
      <c r="X81" s="1380" t="s">
        <v>519</v>
      </c>
      <c r="Y81" s="1380"/>
      <c r="Z81" s="1380"/>
      <c r="AA81" s="1380"/>
      <c r="AB81" s="1380"/>
      <c r="AC81" s="1380"/>
      <c r="AD81" s="1380"/>
      <c r="AE81" s="1380" t="s">
        <v>516</v>
      </c>
      <c r="AF81" s="1380"/>
      <c r="AG81" s="1380"/>
      <c r="AH81" s="1380"/>
      <c r="AI81" s="1380"/>
      <c r="AJ81" s="1380"/>
      <c r="AK81" s="1380"/>
      <c r="AL81" s="1380" t="s">
        <v>516</v>
      </c>
      <c r="AM81" s="1380"/>
      <c r="AN81" s="1380"/>
      <c r="AO81" s="1380"/>
      <c r="AP81" s="1380"/>
      <c r="AQ81" s="1380"/>
      <c r="AR81" s="1380"/>
      <c r="AS81" s="2376"/>
      <c r="AT81" s="2376"/>
      <c r="AU81" s="2376"/>
      <c r="AV81" s="2376"/>
      <c r="AW81" s="2376"/>
      <c r="AX81" s="2376"/>
      <c r="AY81" s="2377"/>
    </row>
    <row r="82" spans="1:51" s="109" customFormat="1" ht="24.75" customHeight="1">
      <c r="B82" s="1624"/>
      <c r="C82" s="1625"/>
      <c r="D82" s="1625"/>
      <c r="E82" s="1625"/>
      <c r="F82" s="1625"/>
      <c r="G82" s="1626"/>
      <c r="H82" s="2371"/>
      <c r="I82" s="2372"/>
      <c r="J82" s="1726" t="s">
        <v>34</v>
      </c>
      <c r="K82" s="1727"/>
      <c r="L82" s="1727"/>
      <c r="M82" s="1727"/>
      <c r="N82" s="1727"/>
      <c r="O82" s="1727"/>
      <c r="P82" s="1728"/>
      <c r="Q82" s="1380" t="s">
        <v>519</v>
      </c>
      <c r="R82" s="1380"/>
      <c r="S82" s="1380"/>
      <c r="T82" s="1380"/>
      <c r="U82" s="1380"/>
      <c r="V82" s="1380"/>
      <c r="W82" s="1380"/>
      <c r="X82" s="1380" t="s">
        <v>519</v>
      </c>
      <c r="Y82" s="1380"/>
      <c r="Z82" s="1380"/>
      <c r="AA82" s="1380"/>
      <c r="AB82" s="1380"/>
      <c r="AC82" s="1380"/>
      <c r="AD82" s="1380"/>
      <c r="AE82" s="1380" t="s">
        <v>516</v>
      </c>
      <c r="AF82" s="1380"/>
      <c r="AG82" s="1380"/>
      <c r="AH82" s="1380"/>
      <c r="AI82" s="1380"/>
      <c r="AJ82" s="1380"/>
      <c r="AK82" s="1380"/>
      <c r="AL82" s="1380" t="s">
        <v>516</v>
      </c>
      <c r="AM82" s="1380"/>
      <c r="AN82" s="1380"/>
      <c r="AO82" s="1380"/>
      <c r="AP82" s="1380"/>
      <c r="AQ82" s="1380"/>
      <c r="AR82" s="1380"/>
      <c r="AS82" s="2376"/>
      <c r="AT82" s="2376"/>
      <c r="AU82" s="2376"/>
      <c r="AV82" s="2376"/>
      <c r="AW82" s="2376"/>
      <c r="AX82" s="2376"/>
      <c r="AY82" s="2377"/>
    </row>
    <row r="83" spans="1:51" s="109" customFormat="1" ht="24.75" customHeight="1">
      <c r="B83" s="1624"/>
      <c r="C83" s="1625"/>
      <c r="D83" s="1625"/>
      <c r="E83" s="1625"/>
      <c r="F83" s="1625"/>
      <c r="G83" s="1626"/>
      <c r="H83" s="2373"/>
      <c r="I83" s="2374"/>
      <c r="J83" s="1748" t="s">
        <v>35</v>
      </c>
      <c r="K83" s="1749"/>
      <c r="L83" s="1749"/>
      <c r="M83" s="1749"/>
      <c r="N83" s="1749"/>
      <c r="O83" s="1749"/>
      <c r="P83" s="1750"/>
      <c r="Q83" s="1382" t="s">
        <v>519</v>
      </c>
      <c r="R83" s="1382"/>
      <c r="S83" s="1382"/>
      <c r="T83" s="1382"/>
      <c r="U83" s="1382"/>
      <c r="V83" s="1382"/>
      <c r="W83" s="1382"/>
      <c r="X83" s="1382">
        <v>6</v>
      </c>
      <c r="Y83" s="1382"/>
      <c r="Z83" s="1382"/>
      <c r="AA83" s="1382"/>
      <c r="AB83" s="1382"/>
      <c r="AC83" s="1382"/>
      <c r="AD83" s="1382"/>
      <c r="AE83" s="1382">
        <v>5</v>
      </c>
      <c r="AF83" s="1382"/>
      <c r="AG83" s="1382"/>
      <c r="AH83" s="1382"/>
      <c r="AI83" s="1382"/>
      <c r="AJ83" s="1382"/>
      <c r="AK83" s="1382"/>
      <c r="AL83" s="1382">
        <v>7</v>
      </c>
      <c r="AM83" s="1382"/>
      <c r="AN83" s="1382"/>
      <c r="AO83" s="1382"/>
      <c r="AP83" s="1382"/>
      <c r="AQ83" s="1382"/>
      <c r="AR83" s="1382"/>
      <c r="AS83" s="1382">
        <v>5</v>
      </c>
      <c r="AT83" s="1382"/>
      <c r="AU83" s="1382"/>
      <c r="AV83" s="1382"/>
      <c r="AW83" s="1382"/>
      <c r="AX83" s="1382"/>
      <c r="AY83" s="2443"/>
    </row>
    <row r="84" spans="1:51" s="109" customFormat="1" ht="24.75" customHeight="1">
      <c r="B84" s="1624"/>
      <c r="C84" s="1625"/>
      <c r="D84" s="1625"/>
      <c r="E84" s="1625"/>
      <c r="F84" s="1625"/>
      <c r="G84" s="1626"/>
      <c r="H84" s="1732" t="s">
        <v>36</v>
      </c>
      <c r="I84" s="1733"/>
      <c r="J84" s="1733"/>
      <c r="K84" s="1733"/>
      <c r="L84" s="1733"/>
      <c r="M84" s="1733"/>
      <c r="N84" s="1733"/>
      <c r="O84" s="1733"/>
      <c r="P84" s="1733"/>
      <c r="Q84" s="1109" t="s">
        <v>519</v>
      </c>
      <c r="R84" s="1109"/>
      <c r="S84" s="1109"/>
      <c r="T84" s="1109"/>
      <c r="U84" s="1109"/>
      <c r="V84" s="1109"/>
      <c r="W84" s="1109"/>
      <c r="X84" s="1109">
        <v>6</v>
      </c>
      <c r="Y84" s="1109"/>
      <c r="Z84" s="1109"/>
      <c r="AA84" s="1109"/>
      <c r="AB84" s="1109"/>
      <c r="AC84" s="1109"/>
      <c r="AD84" s="1109"/>
      <c r="AE84" s="1109">
        <v>6</v>
      </c>
      <c r="AF84" s="1109"/>
      <c r="AG84" s="1109"/>
      <c r="AH84" s="1109"/>
      <c r="AI84" s="1109"/>
      <c r="AJ84" s="1109"/>
      <c r="AK84" s="1109"/>
      <c r="AL84" s="2340"/>
      <c r="AM84" s="2340"/>
      <c r="AN84" s="2340"/>
      <c r="AO84" s="2340"/>
      <c r="AP84" s="2340"/>
      <c r="AQ84" s="2340"/>
      <c r="AR84" s="2340"/>
      <c r="AS84" s="2340"/>
      <c r="AT84" s="2340"/>
      <c r="AU84" s="2340"/>
      <c r="AV84" s="2340"/>
      <c r="AW84" s="2340"/>
      <c r="AX84" s="2340"/>
      <c r="AY84" s="2341"/>
    </row>
    <row r="85" spans="1:51" s="109" customFormat="1" ht="24.75" customHeight="1">
      <c r="B85" s="1742"/>
      <c r="C85" s="1743"/>
      <c r="D85" s="1743"/>
      <c r="E85" s="1743"/>
      <c r="F85" s="1743"/>
      <c r="G85" s="1744"/>
      <c r="H85" s="1732" t="s">
        <v>37</v>
      </c>
      <c r="I85" s="1733"/>
      <c r="J85" s="1733"/>
      <c r="K85" s="1733"/>
      <c r="L85" s="1733"/>
      <c r="M85" s="1733"/>
      <c r="N85" s="1733"/>
      <c r="O85" s="1733"/>
      <c r="P85" s="1733"/>
      <c r="Q85" s="2339" t="s">
        <v>519</v>
      </c>
      <c r="R85" s="1109"/>
      <c r="S85" s="1109"/>
      <c r="T85" s="1109"/>
      <c r="U85" s="1109"/>
      <c r="V85" s="1109"/>
      <c r="W85" s="1109"/>
      <c r="X85" s="2339">
        <v>0.96699999999999997</v>
      </c>
      <c r="Y85" s="1109"/>
      <c r="Z85" s="1109"/>
      <c r="AA85" s="1109"/>
      <c r="AB85" s="1109"/>
      <c r="AC85" s="1109"/>
      <c r="AD85" s="1109"/>
      <c r="AE85" s="2339">
        <v>1.0221</v>
      </c>
      <c r="AF85" s="1109"/>
      <c r="AG85" s="1109"/>
      <c r="AH85" s="1109"/>
      <c r="AI85" s="1109"/>
      <c r="AJ85" s="1109"/>
      <c r="AK85" s="1109"/>
      <c r="AL85" s="2340"/>
      <c r="AM85" s="2340"/>
      <c r="AN85" s="2340"/>
      <c r="AO85" s="2340"/>
      <c r="AP85" s="2340"/>
      <c r="AQ85" s="2340"/>
      <c r="AR85" s="2340"/>
      <c r="AS85" s="2340"/>
      <c r="AT85" s="2340"/>
      <c r="AU85" s="2340"/>
      <c r="AV85" s="2340"/>
      <c r="AW85" s="2340"/>
      <c r="AX85" s="2340"/>
      <c r="AY85" s="2341"/>
    </row>
    <row r="86" spans="1:51" s="109" customFormat="1" ht="23.1" customHeight="1">
      <c r="B86" s="2342" t="s">
        <v>518</v>
      </c>
      <c r="C86" s="2343"/>
      <c r="D86" s="2348" t="s">
        <v>60</v>
      </c>
      <c r="E86" s="2349"/>
      <c r="F86" s="2349"/>
      <c r="G86" s="2349"/>
      <c r="H86" s="2349"/>
      <c r="I86" s="2349"/>
      <c r="J86" s="2349"/>
      <c r="K86" s="2349"/>
      <c r="L86" s="2350"/>
      <c r="M86" s="2351" t="s">
        <v>61</v>
      </c>
      <c r="N86" s="2351"/>
      <c r="O86" s="2351"/>
      <c r="P86" s="2351"/>
      <c r="Q86" s="2351"/>
      <c r="R86" s="2351"/>
      <c r="S86" s="2352" t="s">
        <v>517</v>
      </c>
      <c r="T86" s="2352"/>
      <c r="U86" s="2352"/>
      <c r="V86" s="2352"/>
      <c r="W86" s="2352"/>
      <c r="X86" s="2352"/>
      <c r="Y86" s="2353"/>
      <c r="Z86" s="2349"/>
      <c r="AA86" s="2349"/>
      <c r="AB86" s="2349"/>
      <c r="AC86" s="2349"/>
      <c r="AD86" s="2349"/>
      <c r="AE86" s="2349"/>
      <c r="AF86" s="2349"/>
      <c r="AG86" s="2349"/>
      <c r="AH86" s="2349"/>
      <c r="AI86" s="2349"/>
      <c r="AJ86" s="2349"/>
      <c r="AK86" s="2349"/>
      <c r="AL86" s="2349"/>
      <c r="AM86" s="2349"/>
      <c r="AN86" s="2349"/>
      <c r="AO86" s="2349"/>
      <c r="AP86" s="2349"/>
      <c r="AQ86" s="2349"/>
      <c r="AR86" s="2349"/>
      <c r="AS86" s="2349"/>
      <c r="AT86" s="2349"/>
      <c r="AU86" s="2349"/>
      <c r="AV86" s="2349"/>
      <c r="AW86" s="2349"/>
      <c r="AX86" s="2349"/>
      <c r="AY86" s="2354"/>
    </row>
    <row r="87" spans="1:51" s="109" customFormat="1" ht="23.1" customHeight="1">
      <c r="B87" s="2344"/>
      <c r="C87" s="2345"/>
      <c r="D87" s="2355" t="s">
        <v>120</v>
      </c>
      <c r="E87" s="2356"/>
      <c r="F87" s="2356"/>
      <c r="G87" s="2356"/>
      <c r="H87" s="2356"/>
      <c r="I87" s="2356"/>
      <c r="J87" s="2356"/>
      <c r="K87" s="2356"/>
      <c r="L87" s="2357"/>
      <c r="M87" s="2456">
        <v>0.6</v>
      </c>
      <c r="N87" s="2456"/>
      <c r="O87" s="2456"/>
      <c r="P87" s="2456"/>
      <c r="Q87" s="2456"/>
      <c r="R87" s="2456"/>
      <c r="S87" s="2456">
        <v>0.5</v>
      </c>
      <c r="T87" s="2456"/>
      <c r="U87" s="2456"/>
      <c r="V87" s="2456"/>
      <c r="W87" s="2456"/>
      <c r="X87" s="2456"/>
      <c r="Y87" s="2360"/>
      <c r="Z87" s="2361"/>
      <c r="AA87" s="2361"/>
      <c r="AB87" s="2361"/>
      <c r="AC87" s="2361"/>
      <c r="AD87" s="2361"/>
      <c r="AE87" s="2361"/>
      <c r="AF87" s="2361"/>
      <c r="AG87" s="2361"/>
      <c r="AH87" s="2361"/>
      <c r="AI87" s="2361"/>
      <c r="AJ87" s="2361"/>
      <c r="AK87" s="2361"/>
      <c r="AL87" s="2361"/>
      <c r="AM87" s="2361"/>
      <c r="AN87" s="2361"/>
      <c r="AO87" s="2361"/>
      <c r="AP87" s="2361"/>
      <c r="AQ87" s="2361"/>
      <c r="AR87" s="2361"/>
      <c r="AS87" s="2361"/>
      <c r="AT87" s="2361"/>
      <c r="AU87" s="2361"/>
      <c r="AV87" s="2361"/>
      <c r="AW87" s="2361"/>
      <c r="AX87" s="2361"/>
      <c r="AY87" s="2362"/>
    </row>
    <row r="88" spans="1:51" s="109" customFormat="1" ht="23.1" customHeight="1">
      <c r="B88" s="2344"/>
      <c r="C88" s="2345"/>
      <c r="D88" s="2334" t="s">
        <v>607</v>
      </c>
      <c r="E88" s="2335"/>
      <c r="F88" s="2335"/>
      <c r="G88" s="2335"/>
      <c r="H88" s="2335"/>
      <c r="I88" s="2335"/>
      <c r="J88" s="2335"/>
      <c r="K88" s="2335"/>
      <c r="L88" s="2336"/>
      <c r="M88" s="2451">
        <v>3</v>
      </c>
      <c r="N88" s="2451"/>
      <c r="O88" s="2451"/>
      <c r="P88" s="2451"/>
      <c r="Q88" s="2451"/>
      <c r="R88" s="2451"/>
      <c r="S88" s="2451">
        <v>2</v>
      </c>
      <c r="T88" s="2451"/>
      <c r="U88" s="2451"/>
      <c r="V88" s="2451"/>
      <c r="W88" s="2451"/>
      <c r="X88" s="2451"/>
      <c r="Y88" s="2363"/>
      <c r="Z88" s="2364"/>
      <c r="AA88" s="2364"/>
      <c r="AB88" s="2364"/>
      <c r="AC88" s="2364"/>
      <c r="AD88" s="2364"/>
      <c r="AE88" s="2364"/>
      <c r="AF88" s="2364"/>
      <c r="AG88" s="2364"/>
      <c r="AH88" s="2364"/>
      <c r="AI88" s="2364"/>
      <c r="AJ88" s="2364"/>
      <c r="AK88" s="2364"/>
      <c r="AL88" s="2364"/>
      <c r="AM88" s="2364"/>
      <c r="AN88" s="2364"/>
      <c r="AO88" s="2364"/>
      <c r="AP88" s="2364"/>
      <c r="AQ88" s="2364"/>
      <c r="AR88" s="2364"/>
      <c r="AS88" s="2364"/>
      <c r="AT88" s="2364"/>
      <c r="AU88" s="2364"/>
      <c r="AV88" s="2364"/>
      <c r="AW88" s="2364"/>
      <c r="AX88" s="2364"/>
      <c r="AY88" s="2365"/>
    </row>
    <row r="89" spans="1:51" s="109" customFormat="1" ht="23.1" customHeight="1">
      <c r="B89" s="2344"/>
      <c r="C89" s="2345"/>
      <c r="D89" s="2334" t="s">
        <v>293</v>
      </c>
      <c r="E89" s="2335"/>
      <c r="F89" s="2335"/>
      <c r="G89" s="2335"/>
      <c r="H89" s="2335"/>
      <c r="I89" s="2335"/>
      <c r="J89" s="2335"/>
      <c r="K89" s="2335"/>
      <c r="L89" s="2336"/>
      <c r="M89" s="2451">
        <v>3</v>
      </c>
      <c r="N89" s="2451"/>
      <c r="O89" s="2451"/>
      <c r="P89" s="2451"/>
      <c r="Q89" s="2451"/>
      <c r="R89" s="2451"/>
      <c r="S89" s="2451">
        <v>2</v>
      </c>
      <c r="T89" s="2451"/>
      <c r="U89" s="2451"/>
      <c r="V89" s="2451"/>
      <c r="W89" s="2451"/>
      <c r="X89" s="2451"/>
      <c r="Y89" s="2363"/>
      <c r="Z89" s="2364"/>
      <c r="AA89" s="2364"/>
      <c r="AB89" s="2364"/>
      <c r="AC89" s="2364"/>
      <c r="AD89" s="2364"/>
      <c r="AE89" s="2364"/>
      <c r="AF89" s="2364"/>
      <c r="AG89" s="2364"/>
      <c r="AH89" s="2364"/>
      <c r="AI89" s="2364"/>
      <c r="AJ89" s="2364"/>
      <c r="AK89" s="2364"/>
      <c r="AL89" s="2364"/>
      <c r="AM89" s="2364"/>
      <c r="AN89" s="2364"/>
      <c r="AO89" s="2364"/>
      <c r="AP89" s="2364"/>
      <c r="AQ89" s="2364"/>
      <c r="AR89" s="2364"/>
      <c r="AS89" s="2364"/>
      <c r="AT89" s="2364"/>
      <c r="AU89" s="2364"/>
      <c r="AV89" s="2364"/>
      <c r="AW89" s="2364"/>
      <c r="AX89" s="2364"/>
      <c r="AY89" s="2365"/>
    </row>
    <row r="90" spans="1:51" s="109" customFormat="1" ht="23.1" customHeight="1">
      <c r="B90" s="2344"/>
      <c r="C90" s="2345"/>
      <c r="D90" s="2334" t="s">
        <v>148</v>
      </c>
      <c r="E90" s="2335"/>
      <c r="F90" s="2335"/>
      <c r="G90" s="2335"/>
      <c r="H90" s="2335"/>
      <c r="I90" s="2335"/>
      <c r="J90" s="2335"/>
      <c r="K90" s="2335"/>
      <c r="L90" s="2336"/>
      <c r="M90" s="2451">
        <v>0.1</v>
      </c>
      <c r="N90" s="2451"/>
      <c r="O90" s="2451"/>
      <c r="P90" s="2451"/>
      <c r="Q90" s="2451"/>
      <c r="R90" s="2451"/>
      <c r="S90" s="2451">
        <v>0.1</v>
      </c>
      <c r="T90" s="2451"/>
      <c r="U90" s="2451"/>
      <c r="V90" s="2451"/>
      <c r="W90" s="2451"/>
      <c r="X90" s="2451"/>
      <c r="Y90" s="2363"/>
      <c r="Z90" s="2364"/>
      <c r="AA90" s="2364"/>
      <c r="AB90" s="2364"/>
      <c r="AC90" s="2364"/>
      <c r="AD90" s="2364"/>
      <c r="AE90" s="2364"/>
      <c r="AF90" s="2364"/>
      <c r="AG90" s="2364"/>
      <c r="AH90" s="2364"/>
      <c r="AI90" s="2364"/>
      <c r="AJ90" s="2364"/>
      <c r="AK90" s="2364"/>
      <c r="AL90" s="2364"/>
      <c r="AM90" s="2364"/>
      <c r="AN90" s="2364"/>
      <c r="AO90" s="2364"/>
      <c r="AP90" s="2364"/>
      <c r="AQ90" s="2364"/>
      <c r="AR90" s="2364"/>
      <c r="AS90" s="2364"/>
      <c r="AT90" s="2364"/>
      <c r="AU90" s="2364"/>
      <c r="AV90" s="2364"/>
      <c r="AW90" s="2364"/>
      <c r="AX90" s="2364"/>
      <c r="AY90" s="2365"/>
    </row>
    <row r="91" spans="1:51" s="109" customFormat="1" ht="23.1" customHeight="1">
      <c r="B91" s="2344"/>
      <c r="C91" s="2345"/>
      <c r="D91" s="2334"/>
      <c r="E91" s="2335"/>
      <c r="F91" s="2335"/>
      <c r="G91" s="2335"/>
      <c r="H91" s="2335"/>
      <c r="I91" s="2335"/>
      <c r="J91" s="2335"/>
      <c r="K91" s="2335"/>
      <c r="L91" s="2336"/>
      <c r="M91" s="2451"/>
      <c r="N91" s="2451"/>
      <c r="O91" s="2451"/>
      <c r="P91" s="2451"/>
      <c r="Q91" s="2451"/>
      <c r="R91" s="2451"/>
      <c r="S91" s="2451"/>
      <c r="T91" s="2451"/>
      <c r="U91" s="2451"/>
      <c r="V91" s="2451"/>
      <c r="W91" s="2451"/>
      <c r="X91" s="2451"/>
      <c r="Y91" s="2363"/>
      <c r="Z91" s="2364"/>
      <c r="AA91" s="2364"/>
      <c r="AB91" s="2364"/>
      <c r="AC91" s="2364"/>
      <c r="AD91" s="2364"/>
      <c r="AE91" s="2364"/>
      <c r="AF91" s="2364"/>
      <c r="AG91" s="2364"/>
      <c r="AH91" s="2364"/>
      <c r="AI91" s="2364"/>
      <c r="AJ91" s="2364"/>
      <c r="AK91" s="2364"/>
      <c r="AL91" s="2364"/>
      <c r="AM91" s="2364"/>
      <c r="AN91" s="2364"/>
      <c r="AO91" s="2364"/>
      <c r="AP91" s="2364"/>
      <c r="AQ91" s="2364"/>
      <c r="AR91" s="2364"/>
      <c r="AS91" s="2364"/>
      <c r="AT91" s="2364"/>
      <c r="AU91" s="2364"/>
      <c r="AV91" s="2364"/>
      <c r="AW91" s="2364"/>
      <c r="AX91" s="2364"/>
      <c r="AY91" s="2365"/>
    </row>
    <row r="92" spans="1:51" s="109" customFormat="1" ht="23.1" customHeight="1">
      <c r="B92" s="2344"/>
      <c r="C92" s="2345"/>
      <c r="D92" s="2334"/>
      <c r="E92" s="2335"/>
      <c r="F92" s="2335"/>
      <c r="G92" s="2335"/>
      <c r="H92" s="2335"/>
      <c r="I92" s="2335"/>
      <c r="J92" s="2335"/>
      <c r="K92" s="2335"/>
      <c r="L92" s="2336"/>
      <c r="M92" s="2451"/>
      <c r="N92" s="2451"/>
      <c r="O92" s="2451"/>
      <c r="P92" s="2451"/>
      <c r="Q92" s="2451"/>
      <c r="R92" s="2451"/>
      <c r="S92" s="2451"/>
      <c r="T92" s="2451"/>
      <c r="U92" s="2451"/>
      <c r="V92" s="2451"/>
      <c r="W92" s="2451"/>
      <c r="X92" s="2451"/>
      <c r="Y92" s="2363"/>
      <c r="Z92" s="2364"/>
      <c r="AA92" s="2364"/>
      <c r="AB92" s="2364"/>
      <c r="AC92" s="2364"/>
      <c r="AD92" s="2364"/>
      <c r="AE92" s="2364"/>
      <c r="AF92" s="2364"/>
      <c r="AG92" s="2364"/>
      <c r="AH92" s="2364"/>
      <c r="AI92" s="2364"/>
      <c r="AJ92" s="2364"/>
      <c r="AK92" s="2364"/>
      <c r="AL92" s="2364"/>
      <c r="AM92" s="2364"/>
      <c r="AN92" s="2364"/>
      <c r="AO92" s="2364"/>
      <c r="AP92" s="2364"/>
      <c r="AQ92" s="2364"/>
      <c r="AR92" s="2364"/>
      <c r="AS92" s="2364"/>
      <c r="AT92" s="2364"/>
      <c r="AU92" s="2364"/>
      <c r="AV92" s="2364"/>
      <c r="AW92" s="2364"/>
      <c r="AX92" s="2364"/>
      <c r="AY92" s="2365"/>
    </row>
    <row r="93" spans="1:51" s="109" customFormat="1" ht="23.1" customHeight="1">
      <c r="B93" s="2344"/>
      <c r="C93" s="2345"/>
      <c r="D93" s="2330"/>
      <c r="E93" s="2331"/>
      <c r="F93" s="2331"/>
      <c r="G93" s="2331"/>
      <c r="H93" s="2331"/>
      <c r="I93" s="2331"/>
      <c r="J93" s="2331"/>
      <c r="K93" s="2331"/>
      <c r="L93" s="2332"/>
      <c r="M93" s="2447"/>
      <c r="N93" s="2447"/>
      <c r="O93" s="2447"/>
      <c r="P93" s="2447"/>
      <c r="Q93" s="2447"/>
      <c r="R93" s="2447"/>
      <c r="S93" s="2447"/>
      <c r="T93" s="2447"/>
      <c r="U93" s="2447"/>
      <c r="V93" s="2447"/>
      <c r="W93" s="2447"/>
      <c r="X93" s="2447"/>
      <c r="Y93" s="2363"/>
      <c r="Z93" s="2364"/>
      <c r="AA93" s="2364"/>
      <c r="AB93" s="2364"/>
      <c r="AC93" s="2364"/>
      <c r="AD93" s="2364"/>
      <c r="AE93" s="2364"/>
      <c r="AF93" s="2364"/>
      <c r="AG93" s="2364"/>
      <c r="AH93" s="2364"/>
      <c r="AI93" s="2364"/>
      <c r="AJ93" s="2364"/>
      <c r="AK93" s="2364"/>
      <c r="AL93" s="2364"/>
      <c r="AM93" s="2364"/>
      <c r="AN93" s="2364"/>
      <c r="AO93" s="2364"/>
      <c r="AP93" s="2364"/>
      <c r="AQ93" s="2364"/>
      <c r="AR93" s="2364"/>
      <c r="AS93" s="2364"/>
      <c r="AT93" s="2364"/>
      <c r="AU93" s="2364"/>
      <c r="AV93" s="2364"/>
      <c r="AW93" s="2364"/>
      <c r="AX93" s="2364"/>
      <c r="AY93" s="2365"/>
    </row>
    <row r="94" spans="1:51" s="109" customFormat="1" ht="23.1" customHeight="1">
      <c r="B94" s="2454"/>
      <c r="C94" s="2455"/>
      <c r="D94" s="2448" t="s">
        <v>35</v>
      </c>
      <c r="E94" s="1111"/>
      <c r="F94" s="1111"/>
      <c r="G94" s="1111"/>
      <c r="H94" s="1111"/>
      <c r="I94" s="1111"/>
      <c r="J94" s="1111"/>
      <c r="K94" s="1111"/>
      <c r="L94" s="1112"/>
      <c r="M94" s="2449">
        <f>SUM(M87:R93)</f>
        <v>6.6999999999999993</v>
      </c>
      <c r="N94" s="2449"/>
      <c r="O94" s="2449"/>
      <c r="P94" s="2449"/>
      <c r="Q94" s="2449"/>
      <c r="R94" s="2449"/>
      <c r="S94" s="2450">
        <f>SUM(S87:X93)</f>
        <v>4.5999999999999996</v>
      </c>
      <c r="T94" s="2450"/>
      <c r="U94" s="2450"/>
      <c r="V94" s="2450"/>
      <c r="W94" s="2450"/>
      <c r="X94" s="2450"/>
      <c r="Y94" s="2444"/>
      <c r="Z94" s="2445"/>
      <c r="AA94" s="2445"/>
      <c r="AB94" s="2445"/>
      <c r="AC94" s="2445"/>
      <c r="AD94" s="2445"/>
      <c r="AE94" s="2445"/>
      <c r="AF94" s="2445"/>
      <c r="AG94" s="2445"/>
      <c r="AH94" s="2445"/>
      <c r="AI94" s="2445"/>
      <c r="AJ94" s="2445"/>
      <c r="AK94" s="2445"/>
      <c r="AL94" s="2445"/>
      <c r="AM94" s="2445"/>
      <c r="AN94" s="2445"/>
      <c r="AO94" s="2445"/>
      <c r="AP94" s="2445"/>
      <c r="AQ94" s="2445"/>
      <c r="AR94" s="2445"/>
      <c r="AS94" s="2445"/>
      <c r="AT94" s="2445"/>
      <c r="AU94" s="2445"/>
      <c r="AV94" s="2445"/>
      <c r="AW94" s="2445"/>
      <c r="AX94" s="2445"/>
      <c r="AY94" s="2446"/>
    </row>
    <row r="95" spans="1:51" s="109" customFormat="1" ht="3" customHeight="1">
      <c r="A95" s="119"/>
      <c r="B95" s="117"/>
      <c r="C95" s="117"/>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row>
    <row r="96" spans="1:51" s="109" customFormat="1" ht="3" customHeight="1">
      <c r="A96" s="118"/>
      <c r="B96" s="117"/>
      <c r="C96" s="117"/>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row>
    <row r="97" spans="1:51" ht="23.25" customHeight="1" thickBot="1">
      <c r="A97" s="8"/>
      <c r="B97" s="689" t="s">
        <v>121</v>
      </c>
      <c r="C97" s="690"/>
      <c r="D97" s="690"/>
      <c r="E97" s="690"/>
      <c r="F97" s="690"/>
      <c r="G97" s="690"/>
      <c r="H97" s="690" t="s">
        <v>592</v>
      </c>
      <c r="I97" s="690"/>
      <c r="J97" s="690"/>
      <c r="K97" s="690"/>
      <c r="L97" s="690"/>
      <c r="M97" s="690"/>
      <c r="N97" s="690"/>
      <c r="O97" s="690"/>
      <c r="P97" s="690"/>
      <c r="Q97" s="690"/>
      <c r="R97" s="690"/>
      <c r="S97" s="690"/>
      <c r="T97" s="690"/>
      <c r="U97" s="690"/>
      <c r="V97" s="690"/>
      <c r="W97" s="690"/>
      <c r="X97" s="690"/>
      <c r="Y97" s="690"/>
      <c r="Z97" s="690"/>
      <c r="AA97" s="690"/>
      <c r="AB97" s="690"/>
      <c r="AC97" s="690"/>
      <c r="AD97" s="690"/>
      <c r="AE97" s="690"/>
      <c r="AF97" s="690"/>
      <c r="AG97" s="690"/>
      <c r="AH97" s="690"/>
      <c r="AI97" s="690"/>
      <c r="AJ97" s="690"/>
      <c r="AK97" s="690"/>
      <c r="AL97" s="690"/>
      <c r="AM97" s="690"/>
      <c r="AN97" s="690"/>
      <c r="AO97" s="690"/>
      <c r="AP97" s="690"/>
      <c r="AQ97" s="690"/>
      <c r="AR97" s="690"/>
      <c r="AS97" s="690"/>
      <c r="AT97" s="690"/>
      <c r="AU97" s="690"/>
      <c r="AV97" s="690"/>
      <c r="AW97" s="690"/>
      <c r="AX97" s="690"/>
      <c r="AY97" s="690"/>
    </row>
    <row r="98" spans="1:51" ht="14.25" customHeight="1">
      <c r="B98" s="1624" t="s">
        <v>515</v>
      </c>
      <c r="C98" s="1625"/>
      <c r="D98" s="1625"/>
      <c r="E98" s="1625"/>
      <c r="F98" s="1625"/>
      <c r="G98" s="1626"/>
      <c r="H98" s="114"/>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45"/>
    </row>
    <row r="99" spans="1:51" ht="14.25" customHeight="1">
      <c r="B99" s="1624"/>
      <c r="C99" s="1625"/>
      <c r="D99" s="1625"/>
      <c r="E99" s="1625"/>
      <c r="F99" s="1625"/>
      <c r="G99" s="1626"/>
      <c r="H99" s="114"/>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45"/>
    </row>
    <row r="100" spans="1:51" ht="14.25" customHeight="1">
      <c r="B100" s="1624"/>
      <c r="C100" s="1625"/>
      <c r="D100" s="1625"/>
      <c r="E100" s="1625"/>
      <c r="F100" s="1625"/>
      <c r="G100" s="1626"/>
      <c r="H100" s="114"/>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45"/>
    </row>
    <row r="101" spans="1:51" ht="14.25" customHeight="1" thickBot="1">
      <c r="B101" s="1624"/>
      <c r="C101" s="1625"/>
      <c r="D101" s="1625"/>
      <c r="E101" s="1625"/>
      <c r="F101" s="1625"/>
      <c r="G101" s="1626"/>
      <c r="H101" s="114"/>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45"/>
    </row>
    <row r="102" spans="1:51" ht="14.25" customHeight="1">
      <c r="B102" s="1624"/>
      <c r="C102" s="1625"/>
      <c r="D102" s="1625"/>
      <c r="E102" s="1625"/>
      <c r="F102" s="1625"/>
      <c r="G102" s="1626"/>
      <c r="H102" s="114"/>
      <c r="I102" s="88"/>
      <c r="J102" s="88"/>
      <c r="K102" s="88"/>
      <c r="L102" s="88"/>
      <c r="M102" s="88"/>
      <c r="N102" s="88"/>
      <c r="O102" s="88"/>
      <c r="P102" s="88"/>
      <c r="Q102" s="88"/>
      <c r="R102" s="88"/>
      <c r="S102" s="88"/>
      <c r="T102" s="88"/>
      <c r="U102" s="81"/>
      <c r="V102" s="23"/>
      <c r="W102" s="23"/>
      <c r="X102" s="23"/>
      <c r="Y102" s="23"/>
      <c r="Z102" s="23"/>
      <c r="AA102" s="23"/>
      <c r="AB102" s="23"/>
      <c r="AC102" s="23"/>
      <c r="AD102" s="23"/>
      <c r="AE102" s="23"/>
      <c r="AF102" s="23"/>
      <c r="AG102" s="23"/>
      <c r="AH102" s="23"/>
      <c r="AI102" s="23"/>
      <c r="AJ102" s="24"/>
      <c r="AK102" s="88"/>
      <c r="AL102" s="88"/>
      <c r="AM102" s="88"/>
      <c r="AN102" s="88"/>
      <c r="AO102" s="88"/>
      <c r="AP102" s="88"/>
      <c r="AQ102" s="88"/>
      <c r="AR102" s="88"/>
      <c r="AS102" s="88"/>
      <c r="AT102" s="88"/>
      <c r="AU102" s="88"/>
      <c r="AV102" s="88"/>
      <c r="AW102" s="88"/>
      <c r="AX102" s="88"/>
      <c r="AY102" s="45"/>
    </row>
    <row r="103" spans="1:51" ht="14.25" customHeight="1">
      <c r="B103" s="1624"/>
      <c r="C103" s="1625"/>
      <c r="D103" s="1625"/>
      <c r="E103" s="1625"/>
      <c r="F103" s="1625"/>
      <c r="G103" s="1626"/>
      <c r="H103" s="114"/>
      <c r="I103" s="88"/>
      <c r="J103" s="88"/>
      <c r="K103" s="88"/>
      <c r="L103" s="88"/>
      <c r="M103" s="88"/>
      <c r="N103" s="88"/>
      <c r="O103" s="88"/>
      <c r="P103" s="88"/>
      <c r="Q103" s="88"/>
      <c r="R103" s="88"/>
      <c r="S103" s="88"/>
      <c r="T103" s="88"/>
      <c r="U103" s="2452" t="s">
        <v>124</v>
      </c>
      <c r="V103" s="987"/>
      <c r="W103" s="987"/>
      <c r="X103" s="987"/>
      <c r="Y103" s="987"/>
      <c r="Z103" s="987"/>
      <c r="AA103" s="987"/>
      <c r="AB103" s="987"/>
      <c r="AC103" s="987"/>
      <c r="AD103" s="987"/>
      <c r="AE103" s="987"/>
      <c r="AF103" s="987"/>
      <c r="AG103" s="987"/>
      <c r="AH103" s="987"/>
      <c r="AI103" s="987"/>
      <c r="AJ103" s="2453"/>
      <c r="AK103" s="88"/>
      <c r="AL103" s="88"/>
      <c r="AM103" s="88"/>
      <c r="AN103" s="88"/>
      <c r="AO103" s="88"/>
      <c r="AP103" s="88"/>
      <c r="AQ103" s="88"/>
      <c r="AR103" s="88"/>
      <c r="AS103" s="88"/>
      <c r="AT103" s="88"/>
      <c r="AU103" s="88"/>
      <c r="AV103" s="88"/>
      <c r="AW103" s="88"/>
      <c r="AX103" s="88"/>
      <c r="AY103" s="45"/>
    </row>
    <row r="104" spans="1:51" ht="14.25" customHeight="1">
      <c r="B104" s="1624"/>
      <c r="C104" s="1625"/>
      <c r="D104" s="1625"/>
      <c r="E104" s="1625"/>
      <c r="F104" s="1625"/>
      <c r="G104" s="1626"/>
      <c r="H104" s="114"/>
      <c r="I104" s="88"/>
      <c r="J104" s="88"/>
      <c r="K104" s="88"/>
      <c r="L104" s="88"/>
      <c r="M104" s="88"/>
      <c r="N104" s="88"/>
      <c r="O104" s="88"/>
      <c r="P104" s="88"/>
      <c r="Q104" s="88"/>
      <c r="R104" s="88"/>
      <c r="S104" s="88"/>
      <c r="T104" s="88"/>
      <c r="U104" s="2452" t="s">
        <v>214</v>
      </c>
      <c r="V104" s="987"/>
      <c r="W104" s="987"/>
      <c r="X104" s="987"/>
      <c r="Y104" s="987"/>
      <c r="Z104" s="987"/>
      <c r="AA104" s="987"/>
      <c r="AB104" s="987"/>
      <c r="AC104" s="987"/>
      <c r="AD104" s="987"/>
      <c r="AE104" s="987"/>
      <c r="AF104" s="987"/>
      <c r="AG104" s="987"/>
      <c r="AH104" s="987"/>
      <c r="AI104" s="987"/>
      <c r="AJ104" s="2453"/>
      <c r="AK104" s="88"/>
      <c r="AL104" s="88"/>
      <c r="AM104" s="88"/>
      <c r="AN104" s="88"/>
      <c r="AO104" s="88"/>
      <c r="AP104" s="88"/>
      <c r="AQ104" s="88"/>
      <c r="AR104" s="88"/>
      <c r="AS104" s="88"/>
      <c r="AT104" s="88"/>
      <c r="AU104" s="88"/>
      <c r="AV104" s="88"/>
      <c r="AW104" s="88"/>
      <c r="AX104" s="88"/>
      <c r="AY104" s="45"/>
    </row>
    <row r="105" spans="1:51" ht="14.25" customHeight="1" thickBot="1">
      <c r="B105" s="1624"/>
      <c r="C105" s="1625"/>
      <c r="D105" s="1625"/>
      <c r="E105" s="1625"/>
      <c r="F105" s="1625"/>
      <c r="G105" s="1626"/>
      <c r="H105" s="114"/>
      <c r="I105" s="88"/>
      <c r="J105" s="88"/>
      <c r="K105" s="88"/>
      <c r="L105" s="88"/>
      <c r="M105" s="88"/>
      <c r="N105" s="88"/>
      <c r="O105" s="88"/>
      <c r="P105" s="88"/>
      <c r="Q105" s="88"/>
      <c r="R105" s="88"/>
      <c r="S105" s="88"/>
      <c r="T105" s="88"/>
      <c r="U105" s="115"/>
      <c r="V105" s="51"/>
      <c r="W105" s="51"/>
      <c r="X105" s="103"/>
      <c r="Y105" s="103"/>
      <c r="Z105" s="103"/>
      <c r="AA105" s="103"/>
      <c r="AB105" s="103"/>
      <c r="AC105" s="103"/>
      <c r="AD105" s="103"/>
      <c r="AE105" s="103"/>
      <c r="AF105" s="103"/>
      <c r="AG105" s="103"/>
      <c r="AH105" s="51"/>
      <c r="AI105" s="51"/>
      <c r="AJ105" s="52"/>
      <c r="AK105" s="88"/>
      <c r="AL105" s="88"/>
      <c r="AM105" s="88"/>
      <c r="AN105" s="88"/>
      <c r="AO105" s="88"/>
      <c r="AP105" s="88"/>
      <c r="AQ105" s="88"/>
      <c r="AR105" s="88"/>
      <c r="AS105" s="88"/>
      <c r="AT105" s="88"/>
      <c r="AU105" s="88"/>
      <c r="AV105" s="88"/>
      <c r="AW105" s="88"/>
      <c r="AX105" s="88"/>
      <c r="AY105" s="45"/>
    </row>
    <row r="106" spans="1:51" ht="14.25" customHeight="1">
      <c r="B106" s="1624"/>
      <c r="C106" s="1625"/>
      <c r="D106" s="1625"/>
      <c r="E106" s="1625"/>
      <c r="F106" s="1625"/>
      <c r="G106" s="1626"/>
      <c r="H106" s="114"/>
      <c r="I106" s="88"/>
      <c r="J106" s="88"/>
      <c r="K106" s="88"/>
      <c r="L106" s="88"/>
      <c r="M106" s="88"/>
      <c r="N106" s="88"/>
      <c r="O106" s="88"/>
      <c r="P106" s="88"/>
      <c r="Q106" s="88"/>
      <c r="R106" s="88"/>
      <c r="S106" s="88"/>
      <c r="T106" s="88"/>
      <c r="U106" s="26"/>
      <c r="V106" s="26"/>
      <c r="W106" s="26"/>
      <c r="X106" s="26"/>
      <c r="Y106" s="26"/>
      <c r="Z106" s="26"/>
      <c r="AA106" s="26"/>
      <c r="AB106" s="57"/>
      <c r="AC106" s="57"/>
      <c r="AD106" s="26"/>
      <c r="AE106" s="26"/>
      <c r="AF106" s="26"/>
      <c r="AG106" s="26"/>
      <c r="AH106" s="26"/>
      <c r="AI106" s="26"/>
      <c r="AJ106" s="26"/>
      <c r="AK106" s="88"/>
      <c r="AL106" s="88"/>
      <c r="AM106" s="88"/>
      <c r="AN106" s="88"/>
      <c r="AO106" s="88"/>
      <c r="AP106" s="88"/>
      <c r="AQ106" s="88"/>
      <c r="AR106" s="88"/>
      <c r="AS106" s="88"/>
      <c r="AT106" s="88"/>
      <c r="AU106" s="88"/>
      <c r="AV106" s="88"/>
      <c r="AW106" s="88"/>
      <c r="AX106" s="88"/>
      <c r="AY106" s="45"/>
    </row>
    <row r="107" spans="1:51" ht="14.25" customHeight="1">
      <c r="B107" s="1624"/>
      <c r="C107" s="1625"/>
      <c r="D107" s="1625"/>
      <c r="E107" s="1625"/>
      <c r="F107" s="1625"/>
      <c r="G107" s="1626"/>
      <c r="H107" s="114"/>
      <c r="I107" s="88"/>
      <c r="J107" s="88"/>
      <c r="K107" s="88"/>
      <c r="L107" s="88"/>
      <c r="M107" s="88"/>
      <c r="N107" s="88"/>
      <c r="O107" s="88"/>
      <c r="P107" s="88"/>
      <c r="Q107" s="88"/>
      <c r="R107" s="88"/>
      <c r="S107" s="88"/>
      <c r="T107" s="88"/>
      <c r="U107" s="26"/>
      <c r="V107" s="26"/>
      <c r="W107" s="26"/>
      <c r="X107" s="26"/>
      <c r="Y107" s="26"/>
      <c r="Z107" s="26"/>
      <c r="AA107" s="26"/>
      <c r="AB107" s="57"/>
      <c r="AC107" s="57"/>
      <c r="AD107" s="26"/>
      <c r="AE107" s="26"/>
      <c r="AF107" s="26"/>
      <c r="AG107" s="26"/>
      <c r="AH107" s="26"/>
      <c r="AI107" s="26"/>
      <c r="AJ107" s="26"/>
      <c r="AK107" s="88"/>
      <c r="AL107" s="88"/>
      <c r="AM107" s="88"/>
      <c r="AN107" s="88"/>
      <c r="AO107" s="88"/>
      <c r="AP107" s="88"/>
      <c r="AQ107" s="88"/>
      <c r="AR107" s="88"/>
      <c r="AS107" s="88"/>
      <c r="AT107" s="88"/>
      <c r="AU107" s="88"/>
      <c r="AV107" s="88"/>
      <c r="AW107" s="88"/>
      <c r="AX107" s="88"/>
      <c r="AY107" s="45"/>
    </row>
    <row r="108" spans="1:51" ht="14.25" customHeight="1">
      <c r="B108" s="1624"/>
      <c r="C108" s="1625"/>
      <c r="D108" s="1625"/>
      <c r="E108" s="1625"/>
      <c r="F108" s="1625"/>
      <c r="G108" s="1626"/>
      <c r="H108" s="114"/>
      <c r="I108" s="88"/>
      <c r="J108" s="88"/>
      <c r="K108" s="88"/>
      <c r="L108" s="88"/>
      <c r="M108" s="88"/>
      <c r="N108" s="88"/>
      <c r="O108" s="88"/>
      <c r="P108" s="88"/>
      <c r="Q108" s="88"/>
      <c r="R108" s="88"/>
      <c r="S108" s="88"/>
      <c r="T108" s="88"/>
      <c r="U108" s="26"/>
      <c r="V108" s="26"/>
      <c r="W108" s="26"/>
      <c r="X108" s="26"/>
      <c r="Y108" s="26"/>
      <c r="Z108" s="26"/>
      <c r="AA108" s="26"/>
      <c r="AB108" s="57"/>
      <c r="AC108" s="57"/>
      <c r="AD108" s="26"/>
      <c r="AE108" s="26"/>
      <c r="AF108" s="26"/>
      <c r="AG108" s="26"/>
      <c r="AH108" s="26"/>
      <c r="AI108" s="26"/>
      <c r="AJ108" s="26"/>
      <c r="AK108" s="88"/>
      <c r="AL108" s="88"/>
      <c r="AM108" s="88"/>
      <c r="AN108" s="88"/>
      <c r="AO108" s="88"/>
      <c r="AP108" s="88"/>
      <c r="AQ108" s="88"/>
      <c r="AR108" s="88"/>
      <c r="AS108" s="88"/>
      <c r="AT108" s="88"/>
      <c r="AU108" s="88"/>
      <c r="AV108" s="88"/>
      <c r="AW108" s="88"/>
      <c r="AX108" s="88"/>
      <c r="AY108" s="45"/>
    </row>
    <row r="109" spans="1:51" ht="14.25" customHeight="1">
      <c r="B109" s="1624"/>
      <c r="C109" s="1625"/>
      <c r="D109" s="1625"/>
      <c r="E109" s="1625"/>
      <c r="F109" s="1625"/>
      <c r="G109" s="1626"/>
      <c r="H109" s="114"/>
      <c r="I109" s="88"/>
      <c r="J109" s="88"/>
      <c r="K109" s="88"/>
      <c r="L109" s="88"/>
      <c r="M109" s="88"/>
      <c r="N109" s="88"/>
      <c r="O109" s="88"/>
      <c r="P109" s="88"/>
      <c r="Q109" s="88"/>
      <c r="R109" s="88"/>
      <c r="S109" s="88"/>
      <c r="T109" s="88"/>
      <c r="U109" s="26"/>
      <c r="V109" s="26"/>
      <c r="W109" s="26"/>
      <c r="X109" s="26"/>
      <c r="Y109" s="26"/>
      <c r="Z109" s="26"/>
      <c r="AA109" s="26"/>
      <c r="AB109" s="26"/>
      <c r="AC109" s="26"/>
      <c r="AD109" s="26"/>
      <c r="AE109" s="26"/>
      <c r="AF109" s="26"/>
      <c r="AG109" s="26"/>
      <c r="AH109" s="26"/>
      <c r="AI109" s="26"/>
      <c r="AJ109" s="26"/>
      <c r="AK109" s="88"/>
      <c r="AL109" s="88"/>
      <c r="AM109" s="88"/>
      <c r="AN109" s="88"/>
      <c r="AO109" s="88"/>
      <c r="AP109" s="88"/>
      <c r="AQ109" s="88"/>
      <c r="AR109" s="88"/>
      <c r="AS109" s="88"/>
      <c r="AT109" s="88"/>
      <c r="AU109" s="88"/>
      <c r="AV109" s="88"/>
      <c r="AW109" s="88"/>
      <c r="AX109" s="88"/>
      <c r="AY109" s="45"/>
    </row>
    <row r="110" spans="1:51" ht="14.25" customHeight="1">
      <c r="B110" s="1624"/>
      <c r="C110" s="1625"/>
      <c r="D110" s="1625"/>
      <c r="E110" s="1625"/>
      <c r="F110" s="1625"/>
      <c r="G110" s="1626"/>
      <c r="H110" s="114"/>
      <c r="I110" s="88"/>
      <c r="J110" s="88"/>
      <c r="K110" s="88"/>
      <c r="L110" s="88"/>
      <c r="M110" s="88"/>
      <c r="N110" s="88"/>
      <c r="O110" s="88"/>
      <c r="P110" s="88"/>
      <c r="Q110" s="88"/>
      <c r="R110" s="88"/>
      <c r="S110" s="88"/>
      <c r="T110" s="88"/>
      <c r="U110" s="26"/>
      <c r="V110" s="26"/>
      <c r="W110" s="26"/>
      <c r="X110" s="26"/>
      <c r="Y110" s="26"/>
      <c r="Z110" s="26"/>
      <c r="AA110" s="26"/>
      <c r="AB110" s="26"/>
      <c r="AC110" s="26"/>
      <c r="AD110" s="26"/>
      <c r="AE110" s="26"/>
      <c r="AF110" s="26"/>
      <c r="AG110" s="26"/>
      <c r="AH110" s="26"/>
      <c r="AI110" s="26"/>
      <c r="AJ110" s="26"/>
      <c r="AK110" s="88"/>
      <c r="AL110" s="88"/>
      <c r="AM110" s="88"/>
      <c r="AN110" s="88"/>
      <c r="AO110" s="88"/>
      <c r="AP110" s="88"/>
      <c r="AQ110" s="88"/>
      <c r="AR110" s="88"/>
      <c r="AS110" s="88"/>
      <c r="AT110" s="88"/>
      <c r="AU110" s="88"/>
      <c r="AV110" s="88"/>
      <c r="AW110" s="88"/>
      <c r="AX110" s="88"/>
      <c r="AY110" s="45"/>
    </row>
    <row r="111" spans="1:51" ht="14.25" customHeight="1">
      <c r="B111" s="1624"/>
      <c r="C111" s="1625"/>
      <c r="D111" s="1625"/>
      <c r="E111" s="1625"/>
      <c r="F111" s="1625"/>
      <c r="G111" s="1626"/>
      <c r="H111" s="114"/>
      <c r="I111" s="88"/>
      <c r="J111" s="88"/>
      <c r="K111" s="88"/>
      <c r="L111" s="88"/>
      <c r="M111" s="88"/>
      <c r="N111" s="88"/>
      <c r="O111" s="88"/>
      <c r="P111" s="88"/>
      <c r="Q111" s="88"/>
      <c r="R111" s="88"/>
      <c r="S111" s="88"/>
      <c r="T111" s="88"/>
      <c r="U111" s="26"/>
      <c r="V111" s="26"/>
      <c r="W111" s="26"/>
      <c r="X111" s="26"/>
      <c r="Y111" s="26"/>
      <c r="Z111" s="26"/>
      <c r="AA111" s="26"/>
      <c r="AB111" s="26"/>
      <c r="AC111" s="26"/>
      <c r="AD111" s="26"/>
      <c r="AE111" s="26"/>
      <c r="AF111" s="26"/>
      <c r="AG111" s="26"/>
      <c r="AH111" s="26"/>
      <c r="AI111" s="26"/>
      <c r="AJ111" s="26"/>
      <c r="AK111" s="88"/>
      <c r="AL111" s="88"/>
      <c r="AM111" s="88"/>
      <c r="AN111" s="88"/>
      <c r="AO111" s="88"/>
      <c r="AP111" s="88"/>
      <c r="AQ111" s="88"/>
      <c r="AR111" s="88"/>
      <c r="AS111" s="88"/>
      <c r="AT111" s="88"/>
      <c r="AU111" s="88"/>
      <c r="AV111" s="88"/>
      <c r="AW111" s="88"/>
      <c r="AX111" s="88"/>
      <c r="AY111" s="45"/>
    </row>
    <row r="112" spans="1:51" ht="14.25" customHeight="1">
      <c r="B112" s="1624"/>
      <c r="C112" s="1625"/>
      <c r="D112" s="1625"/>
      <c r="E112" s="1625"/>
      <c r="F112" s="1625"/>
      <c r="G112" s="1626"/>
      <c r="H112" s="114"/>
      <c r="I112" s="88"/>
      <c r="J112" s="88"/>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45"/>
    </row>
    <row r="113" spans="2:51" ht="14.25" customHeight="1">
      <c r="B113" s="1624"/>
      <c r="C113" s="1625"/>
      <c r="D113" s="1625"/>
      <c r="E113" s="1625"/>
      <c r="F113" s="1625"/>
      <c r="G113" s="1626"/>
      <c r="H113" s="114"/>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56"/>
      <c r="AV113" s="56"/>
      <c r="AW113" s="56"/>
      <c r="AX113" s="56"/>
      <c r="AY113" s="45"/>
    </row>
    <row r="114" spans="2:51" ht="14.25" customHeight="1">
      <c r="B114" s="1624"/>
      <c r="C114" s="1625"/>
      <c r="D114" s="1625"/>
      <c r="E114" s="1625"/>
      <c r="F114" s="1625"/>
      <c r="G114" s="1626"/>
      <c r="H114" s="114"/>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56"/>
      <c r="AV114" s="56"/>
      <c r="AW114" s="56"/>
      <c r="AX114" s="56"/>
      <c r="AY114" s="45"/>
    </row>
    <row r="115" spans="2:51" ht="14.25" customHeight="1">
      <c r="B115" s="1624"/>
      <c r="C115" s="1625"/>
      <c r="D115" s="1625"/>
      <c r="E115" s="1625"/>
      <c r="F115" s="1625"/>
      <c r="G115" s="1626"/>
      <c r="H115" s="114"/>
      <c r="I115" s="88"/>
      <c r="J115" s="88"/>
      <c r="K115" s="88"/>
      <c r="L115" s="989"/>
      <c r="M115" s="989"/>
      <c r="N115" s="989"/>
      <c r="O115" s="989"/>
      <c r="P115" s="989"/>
      <c r="Q115" s="989"/>
      <c r="R115" s="989"/>
      <c r="S115" s="989"/>
      <c r="T115" s="989"/>
      <c r="U115" s="989"/>
      <c r="V115" s="56"/>
      <c r="W115" s="88"/>
      <c r="X115" s="88"/>
      <c r="Y115" s="56"/>
      <c r="Z115" s="56"/>
      <c r="AA115" s="56"/>
      <c r="AB115" s="56"/>
      <c r="AC115" s="56"/>
      <c r="AD115" s="56"/>
      <c r="AE115" s="56"/>
      <c r="AF115" s="56"/>
      <c r="AG115" s="56"/>
      <c r="AH115" s="56"/>
      <c r="AI115" s="56"/>
      <c r="AJ115" s="990" t="s">
        <v>270</v>
      </c>
      <c r="AK115" s="990"/>
      <c r="AL115" s="990"/>
      <c r="AM115" s="990"/>
      <c r="AN115" s="990"/>
      <c r="AO115" s="990"/>
      <c r="AP115" s="990"/>
      <c r="AQ115" s="990"/>
      <c r="AR115" s="990"/>
      <c r="AS115" s="990"/>
      <c r="AT115" s="56"/>
      <c r="AU115" s="56"/>
      <c r="AV115" s="56"/>
      <c r="AW115" s="56"/>
      <c r="AX115" s="56"/>
      <c r="AY115" s="45"/>
    </row>
    <row r="116" spans="2:51" ht="14.25" customHeight="1">
      <c r="B116" s="1624"/>
      <c r="C116" s="1625"/>
      <c r="D116" s="1625"/>
      <c r="E116" s="1625"/>
      <c r="F116" s="1625"/>
      <c r="G116" s="1626"/>
      <c r="H116" s="114"/>
      <c r="I116" s="88"/>
      <c r="J116" s="88"/>
      <c r="K116" s="88"/>
      <c r="L116" s="989"/>
      <c r="M116" s="989"/>
      <c r="N116" s="989"/>
      <c r="O116" s="989"/>
      <c r="P116" s="989"/>
      <c r="Q116" s="989"/>
      <c r="R116" s="989"/>
      <c r="S116" s="989"/>
      <c r="T116" s="989"/>
      <c r="U116" s="989"/>
      <c r="V116" s="56"/>
      <c r="W116" s="88"/>
      <c r="X116" s="88"/>
      <c r="Y116" s="56"/>
      <c r="Z116" s="56"/>
      <c r="AA116" s="56"/>
      <c r="AB116" s="56"/>
      <c r="AC116" s="56"/>
      <c r="AD116" s="56"/>
      <c r="AE116" s="56"/>
      <c r="AF116" s="56"/>
      <c r="AG116" s="56"/>
      <c r="AH116" s="56"/>
      <c r="AI116" s="56"/>
      <c r="AJ116" s="991" t="s">
        <v>606</v>
      </c>
      <c r="AK116" s="469"/>
      <c r="AL116" s="469"/>
      <c r="AM116" s="469"/>
      <c r="AN116" s="469"/>
      <c r="AO116" s="469"/>
      <c r="AP116" s="469"/>
      <c r="AQ116" s="469"/>
      <c r="AR116" s="469"/>
      <c r="AS116" s="469"/>
      <c r="AT116" s="56"/>
      <c r="AU116" s="56"/>
      <c r="AV116" s="56"/>
      <c r="AW116" s="56"/>
      <c r="AX116" s="56"/>
      <c r="AY116" s="45"/>
    </row>
    <row r="117" spans="2:51" ht="14.25" customHeight="1">
      <c r="B117" s="1624"/>
      <c r="C117" s="1625"/>
      <c r="D117" s="1625"/>
      <c r="E117" s="1625"/>
      <c r="F117" s="1625"/>
      <c r="G117" s="1626"/>
      <c r="H117" s="114"/>
      <c r="I117" s="88"/>
      <c r="J117" s="88"/>
      <c r="K117" s="88"/>
      <c r="L117" s="989"/>
      <c r="M117" s="989"/>
      <c r="N117" s="989"/>
      <c r="O117" s="989"/>
      <c r="P117" s="989"/>
      <c r="Q117" s="989"/>
      <c r="R117" s="989"/>
      <c r="S117" s="989"/>
      <c r="T117" s="989"/>
      <c r="U117" s="989"/>
      <c r="V117" s="56"/>
      <c r="W117" s="88"/>
      <c r="X117" s="88"/>
      <c r="Y117" s="56"/>
      <c r="Z117" s="56"/>
      <c r="AA117" s="56"/>
      <c r="AB117" s="56"/>
      <c r="AC117" s="56"/>
      <c r="AD117" s="56"/>
      <c r="AE117" s="56"/>
      <c r="AF117" s="56"/>
      <c r="AG117" s="56"/>
      <c r="AH117" s="56"/>
      <c r="AI117" s="56"/>
      <c r="AJ117" s="991" t="s">
        <v>605</v>
      </c>
      <c r="AK117" s="469"/>
      <c r="AL117" s="469"/>
      <c r="AM117" s="469"/>
      <c r="AN117" s="469"/>
      <c r="AO117" s="469"/>
      <c r="AP117" s="469"/>
      <c r="AQ117" s="469"/>
      <c r="AR117" s="469"/>
      <c r="AS117" s="469"/>
      <c r="AT117" s="56"/>
      <c r="AU117" s="56"/>
      <c r="AV117" s="56"/>
      <c r="AW117" s="56"/>
      <c r="AX117" s="56"/>
      <c r="AY117" s="45"/>
    </row>
    <row r="118" spans="2:51" ht="14.25" customHeight="1">
      <c r="B118" s="1624"/>
      <c r="C118" s="1625"/>
      <c r="D118" s="1625"/>
      <c r="E118" s="1625"/>
      <c r="F118" s="1625"/>
      <c r="G118" s="1626"/>
      <c r="H118" s="114"/>
      <c r="I118" s="88"/>
      <c r="J118" s="88"/>
      <c r="K118" s="88"/>
      <c r="L118" s="1010"/>
      <c r="M118" s="1010"/>
      <c r="N118" s="1010"/>
      <c r="O118" s="1010"/>
      <c r="P118" s="1010"/>
      <c r="Q118" s="1010"/>
      <c r="R118" s="1010"/>
      <c r="S118" s="1010"/>
      <c r="T118" s="1010"/>
      <c r="U118" s="1010"/>
      <c r="V118" s="88"/>
      <c r="W118" s="88"/>
      <c r="X118" s="88"/>
      <c r="Y118" s="26"/>
      <c r="Z118" s="26"/>
      <c r="AA118" s="26"/>
      <c r="AB118" s="26"/>
      <c r="AC118" s="26"/>
      <c r="AD118" s="26"/>
      <c r="AE118" s="26"/>
      <c r="AF118" s="26"/>
      <c r="AG118" s="26"/>
      <c r="AH118" s="26"/>
      <c r="AI118" s="56"/>
      <c r="AJ118" s="1010" t="s">
        <v>589</v>
      </c>
      <c r="AK118" s="1010"/>
      <c r="AL118" s="1010"/>
      <c r="AM118" s="1010"/>
      <c r="AN118" s="1010"/>
      <c r="AO118" s="1010"/>
      <c r="AP118" s="1010"/>
      <c r="AQ118" s="1010"/>
      <c r="AR118" s="1010"/>
      <c r="AS118" s="1010"/>
      <c r="AT118" s="56"/>
      <c r="AU118" s="56"/>
      <c r="AV118" s="56"/>
      <c r="AW118" s="56"/>
      <c r="AX118" s="56"/>
      <c r="AY118" s="45"/>
    </row>
    <row r="119" spans="2:51" ht="14.25" customHeight="1">
      <c r="B119" s="1624"/>
      <c r="C119" s="1625"/>
      <c r="D119" s="1625"/>
      <c r="E119" s="1625"/>
      <c r="F119" s="1625"/>
      <c r="G119" s="1626"/>
      <c r="H119" s="114"/>
      <c r="I119" s="88"/>
      <c r="J119" s="88"/>
      <c r="K119" s="88"/>
      <c r="L119" s="88"/>
      <c r="M119" s="88"/>
      <c r="N119" s="88"/>
      <c r="O119" s="88"/>
      <c r="P119" s="88"/>
      <c r="Q119" s="88"/>
      <c r="R119" s="88"/>
      <c r="S119" s="88"/>
      <c r="T119" s="88"/>
      <c r="U119" s="88"/>
      <c r="V119" s="88"/>
      <c r="W119" s="88"/>
      <c r="X119" s="88"/>
      <c r="Y119" s="88"/>
      <c r="Z119" s="88"/>
      <c r="AA119" s="33"/>
      <c r="AB119" s="33"/>
      <c r="AC119" s="33"/>
      <c r="AD119" s="33"/>
      <c r="AE119" s="33"/>
      <c r="AF119" s="33"/>
      <c r="AG119" s="33"/>
      <c r="AH119" s="33"/>
      <c r="AI119" s="33"/>
      <c r="AJ119" s="88"/>
      <c r="AK119" s="88"/>
      <c r="AL119" s="88"/>
      <c r="AM119" s="56"/>
      <c r="AN119" s="56"/>
      <c r="AO119" s="56"/>
      <c r="AP119" s="56"/>
      <c r="AQ119" s="56"/>
      <c r="AR119" s="56"/>
      <c r="AS119" s="56"/>
      <c r="AT119" s="56"/>
      <c r="AU119" s="56"/>
      <c r="AV119" s="56"/>
      <c r="AW119" s="56"/>
      <c r="AX119" s="56"/>
      <c r="AY119" s="45"/>
    </row>
    <row r="120" spans="2:51" ht="14.25" customHeight="1">
      <c r="B120" s="1624"/>
      <c r="C120" s="1625"/>
      <c r="D120" s="1625"/>
      <c r="E120" s="1625"/>
      <c r="F120" s="1625"/>
      <c r="G120" s="1626"/>
      <c r="H120" s="114"/>
      <c r="I120" s="88"/>
      <c r="J120" s="88"/>
      <c r="K120" s="88"/>
      <c r="L120" s="88"/>
      <c r="M120" s="88"/>
      <c r="N120" s="88"/>
      <c r="O120" s="88"/>
      <c r="P120" s="88"/>
      <c r="Q120" s="88"/>
      <c r="R120" s="88"/>
      <c r="S120" s="88"/>
      <c r="T120" s="88"/>
      <c r="U120" s="88"/>
      <c r="V120" s="56"/>
      <c r="W120" s="56"/>
      <c r="X120" s="56"/>
      <c r="Y120" s="56"/>
      <c r="Z120" s="56"/>
      <c r="AA120" s="56"/>
      <c r="AB120" s="56"/>
      <c r="AC120" s="56"/>
      <c r="AD120" s="56"/>
      <c r="AE120" s="56"/>
      <c r="AF120" s="56"/>
      <c r="AG120" s="56"/>
      <c r="AH120" s="56"/>
      <c r="AI120" s="56"/>
      <c r="AJ120" s="56"/>
      <c r="AK120" s="56"/>
      <c r="AL120" s="88"/>
      <c r="AM120" s="56"/>
      <c r="AN120" s="56"/>
      <c r="AO120" s="56"/>
      <c r="AP120" s="56"/>
      <c r="AQ120" s="56"/>
      <c r="AR120" s="56"/>
      <c r="AS120" s="56"/>
      <c r="AT120" s="56"/>
      <c r="AU120" s="56"/>
      <c r="AV120" s="56"/>
      <c r="AW120" s="56"/>
      <c r="AX120" s="56"/>
      <c r="AY120" s="45"/>
    </row>
    <row r="121" spans="2:51" ht="14.25" customHeight="1">
      <c r="B121" s="1624"/>
      <c r="C121" s="1625"/>
      <c r="D121" s="1625"/>
      <c r="E121" s="1625"/>
      <c r="F121" s="1625"/>
      <c r="G121" s="1626"/>
      <c r="H121" s="114"/>
      <c r="I121" s="88"/>
      <c r="J121" s="88"/>
      <c r="K121" s="88"/>
      <c r="L121" s="88"/>
      <c r="M121" s="88"/>
      <c r="N121" s="88"/>
      <c r="O121" s="88"/>
      <c r="P121" s="88"/>
      <c r="Q121" s="88"/>
      <c r="R121" s="88"/>
      <c r="S121" s="88"/>
      <c r="T121" s="88"/>
      <c r="U121" s="88"/>
      <c r="V121" s="56"/>
      <c r="W121" s="56"/>
      <c r="X121" s="56"/>
      <c r="Y121" s="56"/>
      <c r="Z121" s="56"/>
      <c r="AA121" s="56"/>
      <c r="AB121" s="56"/>
      <c r="AC121" s="56"/>
      <c r="AD121" s="56"/>
      <c r="AE121" s="56"/>
      <c r="AF121" s="56"/>
      <c r="AG121" s="56"/>
      <c r="AH121" s="56"/>
      <c r="AI121" s="56"/>
      <c r="AJ121" s="56"/>
      <c r="AK121" s="56"/>
      <c r="AL121" s="88"/>
      <c r="AM121" s="88"/>
      <c r="AN121" s="88"/>
      <c r="AO121" s="88"/>
      <c r="AP121" s="88"/>
      <c r="AQ121" s="88"/>
      <c r="AR121" s="88"/>
      <c r="AS121" s="88"/>
      <c r="AT121" s="88"/>
      <c r="AU121" s="88"/>
      <c r="AV121" s="88"/>
      <c r="AW121" s="88"/>
      <c r="AX121" s="88"/>
      <c r="AY121" s="45"/>
    </row>
    <row r="122" spans="2:51" ht="14.25" customHeight="1">
      <c r="B122" s="1624"/>
      <c r="C122" s="1625"/>
      <c r="D122" s="1625"/>
      <c r="E122" s="1625"/>
      <c r="F122" s="1625"/>
      <c r="G122" s="1626"/>
      <c r="H122" s="114"/>
      <c r="I122" s="88"/>
      <c r="J122" s="88"/>
      <c r="K122" s="88"/>
      <c r="L122" s="88"/>
      <c r="M122" s="88"/>
      <c r="N122" s="88"/>
      <c r="O122" s="88"/>
      <c r="P122" s="88"/>
      <c r="Q122" s="88"/>
      <c r="R122" s="88"/>
      <c r="S122" s="88"/>
      <c r="T122" s="88"/>
      <c r="U122" s="88"/>
      <c r="V122" s="56"/>
      <c r="W122" s="56"/>
      <c r="X122" s="56"/>
      <c r="Y122" s="56"/>
      <c r="Z122" s="56"/>
      <c r="AA122" s="56"/>
      <c r="AB122" s="56"/>
      <c r="AC122" s="56"/>
      <c r="AD122" s="56"/>
      <c r="AE122" s="56"/>
      <c r="AF122" s="56"/>
      <c r="AG122" s="56"/>
      <c r="AH122" s="56"/>
      <c r="AI122" s="56"/>
      <c r="AJ122" s="56"/>
      <c r="AK122" s="56"/>
      <c r="AL122" s="88"/>
      <c r="AM122" s="88"/>
      <c r="AN122" s="88"/>
      <c r="AO122" s="88"/>
      <c r="AP122" s="88"/>
      <c r="AQ122" s="88"/>
      <c r="AR122" s="88"/>
      <c r="AS122" s="88"/>
      <c r="AT122" s="88"/>
      <c r="AU122" s="88"/>
      <c r="AV122" s="88"/>
      <c r="AW122" s="88"/>
      <c r="AX122" s="88"/>
      <c r="AY122" s="45"/>
    </row>
    <row r="123" spans="2:51" ht="14.25" customHeight="1">
      <c r="B123" s="1624"/>
      <c r="C123" s="1625"/>
      <c r="D123" s="1625"/>
      <c r="E123" s="1625"/>
      <c r="F123" s="1625"/>
      <c r="G123" s="1626"/>
      <c r="H123" s="114"/>
      <c r="I123" s="88"/>
      <c r="J123" s="88"/>
      <c r="K123" s="88"/>
      <c r="L123" s="88"/>
      <c r="M123" s="88"/>
      <c r="N123" s="88"/>
      <c r="O123" s="88"/>
      <c r="P123" s="88"/>
      <c r="Q123" s="88"/>
      <c r="R123" s="990" t="s">
        <v>126</v>
      </c>
      <c r="S123" s="990"/>
      <c r="T123" s="990"/>
      <c r="U123" s="990"/>
      <c r="V123" s="990"/>
      <c r="W123" s="990"/>
      <c r="X123" s="990"/>
      <c r="Y123" s="990"/>
      <c r="Z123" s="990"/>
      <c r="AA123" s="990"/>
      <c r="AB123" s="56"/>
      <c r="AC123" s="56"/>
      <c r="AD123" s="56"/>
      <c r="AE123" s="990"/>
      <c r="AF123" s="990"/>
      <c r="AG123" s="990"/>
      <c r="AH123" s="990"/>
      <c r="AI123" s="990"/>
      <c r="AJ123" s="990"/>
      <c r="AK123" s="990"/>
      <c r="AL123" s="990"/>
      <c r="AM123" s="990"/>
      <c r="AN123" s="990"/>
      <c r="AO123" s="88"/>
      <c r="AP123" s="88"/>
      <c r="AQ123" s="88"/>
      <c r="AR123" s="88"/>
      <c r="AS123" s="88"/>
      <c r="AT123" s="88"/>
      <c r="AU123" s="88"/>
      <c r="AV123" s="88"/>
      <c r="AW123" s="88"/>
      <c r="AX123" s="88"/>
      <c r="AY123" s="45"/>
    </row>
    <row r="124" spans="2:51" ht="14.25" customHeight="1">
      <c r="B124" s="1624"/>
      <c r="C124" s="1625"/>
      <c r="D124" s="1625"/>
      <c r="E124" s="1625"/>
      <c r="F124" s="1625"/>
      <c r="G124" s="1626"/>
      <c r="H124" s="114"/>
      <c r="I124" s="88"/>
      <c r="J124" s="88"/>
      <c r="K124" s="88"/>
      <c r="L124" s="88"/>
      <c r="M124" s="88"/>
      <c r="N124" s="88"/>
      <c r="O124" s="88"/>
      <c r="P124" s="88"/>
      <c r="Q124" s="88"/>
      <c r="R124" s="991" t="s">
        <v>604</v>
      </c>
      <c r="S124" s="991"/>
      <c r="T124" s="991"/>
      <c r="U124" s="991"/>
      <c r="V124" s="991"/>
      <c r="W124" s="991"/>
      <c r="X124" s="991"/>
      <c r="Y124" s="991"/>
      <c r="Z124" s="991"/>
      <c r="AA124" s="991"/>
      <c r="AB124" s="88"/>
      <c r="AC124" s="88"/>
      <c r="AD124" s="88"/>
      <c r="AE124" s="991" t="s">
        <v>603</v>
      </c>
      <c r="AF124" s="991"/>
      <c r="AG124" s="991"/>
      <c r="AH124" s="991"/>
      <c r="AI124" s="991"/>
      <c r="AJ124" s="991"/>
      <c r="AK124" s="991"/>
      <c r="AL124" s="991"/>
      <c r="AM124" s="991"/>
      <c r="AN124" s="991"/>
      <c r="AO124" s="88"/>
      <c r="AP124" s="88"/>
      <c r="AQ124" s="88"/>
      <c r="AR124" s="88"/>
      <c r="AS124" s="88"/>
      <c r="AT124" s="88"/>
      <c r="AU124" s="88"/>
      <c r="AV124" s="88"/>
      <c r="AW124" s="88"/>
      <c r="AX124" s="88"/>
      <c r="AY124" s="45"/>
    </row>
    <row r="125" spans="2:51" ht="14.25" customHeight="1">
      <c r="B125" s="1624"/>
      <c r="C125" s="1625"/>
      <c r="D125" s="1625"/>
      <c r="E125" s="1625"/>
      <c r="F125" s="1625"/>
      <c r="G125" s="1626"/>
      <c r="H125" s="114"/>
      <c r="I125" s="88"/>
      <c r="J125" s="88"/>
      <c r="K125" s="88"/>
      <c r="L125" s="88"/>
      <c r="M125" s="88"/>
      <c r="N125" s="88"/>
      <c r="O125" s="88"/>
      <c r="P125" s="88"/>
      <c r="Q125" s="88"/>
      <c r="R125" s="991" t="s">
        <v>602</v>
      </c>
      <c r="S125" s="991"/>
      <c r="T125" s="991"/>
      <c r="U125" s="991"/>
      <c r="V125" s="991"/>
      <c r="W125" s="991"/>
      <c r="X125" s="991"/>
      <c r="Y125" s="991"/>
      <c r="Z125" s="991"/>
      <c r="AA125" s="991"/>
      <c r="AB125" s="88"/>
      <c r="AC125" s="88"/>
      <c r="AD125" s="88"/>
      <c r="AE125" s="991" t="s">
        <v>244</v>
      </c>
      <c r="AF125" s="991"/>
      <c r="AG125" s="991"/>
      <c r="AH125" s="991"/>
      <c r="AI125" s="991"/>
      <c r="AJ125" s="991"/>
      <c r="AK125" s="991"/>
      <c r="AL125" s="991"/>
      <c r="AM125" s="991"/>
      <c r="AN125" s="991"/>
      <c r="AO125" s="88"/>
      <c r="AP125" s="88"/>
      <c r="AQ125" s="88"/>
      <c r="AR125" s="88"/>
      <c r="AS125" s="88"/>
      <c r="AT125" s="88"/>
      <c r="AU125" s="88"/>
      <c r="AV125" s="88"/>
      <c r="AW125" s="88"/>
      <c r="AX125" s="88"/>
      <c r="AY125" s="45"/>
    </row>
    <row r="126" spans="2:51" ht="14.25" customHeight="1">
      <c r="B126" s="1624"/>
      <c r="C126" s="1625"/>
      <c r="D126" s="1625"/>
      <c r="E126" s="1625"/>
      <c r="F126" s="1625"/>
      <c r="G126" s="1626"/>
      <c r="H126" s="114"/>
      <c r="I126" s="88"/>
      <c r="J126" s="88"/>
      <c r="K126" s="88"/>
      <c r="L126" s="88"/>
      <c r="M126" s="88"/>
      <c r="N126" s="88"/>
      <c r="O126" s="88"/>
      <c r="P126" s="88"/>
      <c r="Q126" s="88"/>
      <c r="R126" s="1010" t="s">
        <v>587</v>
      </c>
      <c r="S126" s="1010"/>
      <c r="T126" s="1010"/>
      <c r="U126" s="1010"/>
      <c r="V126" s="1010"/>
      <c r="W126" s="1010"/>
      <c r="X126" s="1010"/>
      <c r="Y126" s="1010"/>
      <c r="Z126" s="1010"/>
      <c r="AA126" s="1010"/>
      <c r="AB126" s="88"/>
      <c r="AC126" s="88"/>
      <c r="AD126" s="88"/>
      <c r="AE126" s="1010" t="s">
        <v>552</v>
      </c>
      <c r="AF126" s="1010"/>
      <c r="AG126" s="1010"/>
      <c r="AH126" s="1010"/>
      <c r="AI126" s="1010"/>
      <c r="AJ126" s="1010"/>
      <c r="AK126" s="1010"/>
      <c r="AL126" s="1010"/>
      <c r="AM126" s="1010"/>
      <c r="AN126" s="1010"/>
      <c r="AO126" s="88"/>
      <c r="AP126" s="88"/>
      <c r="AQ126" s="88"/>
      <c r="AR126" s="88"/>
      <c r="AS126" s="88"/>
      <c r="AT126" s="88"/>
      <c r="AU126" s="88"/>
      <c r="AV126" s="88"/>
      <c r="AW126" s="88"/>
      <c r="AX126" s="88"/>
      <c r="AY126" s="45"/>
    </row>
    <row r="127" spans="2:51" ht="14.25" customHeight="1">
      <c r="B127" s="1624"/>
      <c r="C127" s="1625"/>
      <c r="D127" s="1625"/>
      <c r="E127" s="1625"/>
      <c r="F127" s="1625"/>
      <c r="G127" s="1626"/>
      <c r="H127" s="114"/>
      <c r="I127" s="88"/>
      <c r="J127" s="88"/>
      <c r="K127" s="88"/>
      <c r="L127" s="88"/>
      <c r="M127" s="88"/>
      <c r="N127" s="88"/>
      <c r="O127" s="88"/>
      <c r="P127" s="88"/>
      <c r="Q127" s="56"/>
      <c r="R127" s="56"/>
      <c r="S127" s="56"/>
      <c r="T127" s="56"/>
      <c r="U127" s="56"/>
      <c r="V127" s="8"/>
      <c r="W127" s="8"/>
      <c r="X127" s="8"/>
      <c r="Y127" s="8"/>
      <c r="Z127" s="56"/>
      <c r="AA127" s="56"/>
      <c r="AB127" s="56"/>
      <c r="AC127" s="56"/>
      <c r="AD127" s="56"/>
      <c r="AE127" s="56"/>
      <c r="AF127" s="56"/>
      <c r="AG127" s="56"/>
      <c r="AH127" s="56"/>
      <c r="AI127" s="56"/>
      <c r="AJ127" s="88"/>
      <c r="AK127" s="88"/>
      <c r="AL127" s="88"/>
      <c r="AM127" s="56"/>
      <c r="AN127" s="56"/>
      <c r="AO127" s="56"/>
      <c r="AP127" s="56"/>
      <c r="AQ127" s="56"/>
      <c r="AR127" s="56"/>
      <c r="AS127" s="56"/>
      <c r="AT127" s="56"/>
      <c r="AU127" s="56"/>
      <c r="AV127" s="56"/>
      <c r="AW127" s="88"/>
      <c r="AX127" s="88"/>
      <c r="AY127" s="45"/>
    </row>
    <row r="128" spans="2:51" ht="14.25" customHeight="1">
      <c r="B128" s="1624"/>
      <c r="C128" s="1625"/>
      <c r="D128" s="1625"/>
      <c r="E128" s="1625"/>
      <c r="F128" s="1625"/>
      <c r="G128" s="1626"/>
      <c r="H128" s="114"/>
      <c r="I128" s="88"/>
      <c r="J128" s="88"/>
      <c r="K128" s="88"/>
      <c r="L128" s="88"/>
      <c r="M128" s="88"/>
      <c r="N128" s="88"/>
      <c r="O128" s="88"/>
      <c r="P128" s="88"/>
      <c r="Q128" s="88"/>
      <c r="R128" s="88"/>
      <c r="S128" s="88"/>
      <c r="T128" s="88"/>
      <c r="U128" s="88"/>
      <c r="V128" s="88"/>
      <c r="W128" s="88"/>
      <c r="X128" s="88"/>
      <c r="Y128" s="88"/>
      <c r="Z128" s="56"/>
      <c r="AA128" s="86"/>
      <c r="AB128" s="86"/>
      <c r="AC128" s="86"/>
      <c r="AD128" s="86"/>
      <c r="AE128" s="86"/>
      <c r="AF128" s="86"/>
      <c r="AG128" s="86"/>
      <c r="AH128" s="86"/>
      <c r="AI128" s="86"/>
      <c r="AJ128" s="88"/>
      <c r="AK128" s="88"/>
      <c r="AL128" s="88"/>
      <c r="AM128" s="56"/>
      <c r="AN128" s="86"/>
      <c r="AO128" s="86"/>
      <c r="AP128" s="86"/>
      <c r="AQ128" s="86"/>
      <c r="AR128" s="86"/>
      <c r="AS128" s="86"/>
      <c r="AT128" s="86"/>
      <c r="AU128" s="86"/>
      <c r="AV128" s="86"/>
      <c r="AW128" s="88"/>
      <c r="AX128" s="88"/>
      <c r="AY128" s="45"/>
    </row>
    <row r="129" spans="2:51" ht="14.25" customHeight="1">
      <c r="B129" s="1624"/>
      <c r="C129" s="1625"/>
      <c r="D129" s="1625"/>
      <c r="E129" s="1625"/>
      <c r="F129" s="1625"/>
      <c r="G129" s="1626"/>
      <c r="H129" s="114"/>
      <c r="I129" s="88"/>
      <c r="J129" s="88"/>
      <c r="K129" s="88"/>
      <c r="L129" s="88"/>
      <c r="M129" s="88"/>
      <c r="N129" s="88"/>
      <c r="O129" s="88"/>
      <c r="P129" s="88"/>
      <c r="Q129" s="88"/>
      <c r="R129" s="88"/>
      <c r="S129" s="88"/>
      <c r="T129" s="88"/>
      <c r="U129" s="88"/>
      <c r="V129" s="88"/>
      <c r="W129" s="88"/>
      <c r="X129" s="88"/>
      <c r="Y129" s="88"/>
      <c r="Z129" s="56"/>
      <c r="AA129" s="86"/>
      <c r="AB129" s="86"/>
      <c r="AC129" s="86"/>
      <c r="AD129" s="86"/>
      <c r="AE129" s="86"/>
      <c r="AF129" s="86"/>
      <c r="AG129" s="86"/>
      <c r="AH129" s="86"/>
      <c r="AI129" s="86"/>
      <c r="AJ129" s="88"/>
      <c r="AK129" s="88"/>
      <c r="AL129" s="88"/>
      <c r="AM129" s="56"/>
      <c r="AN129" s="86"/>
      <c r="AO129" s="86"/>
      <c r="AP129" s="86"/>
      <c r="AQ129" s="86"/>
      <c r="AR129" s="86"/>
      <c r="AS129" s="86"/>
      <c r="AT129" s="86"/>
      <c r="AU129" s="86"/>
      <c r="AV129" s="86"/>
      <c r="AW129" s="88"/>
      <c r="AX129" s="88"/>
      <c r="AY129" s="45"/>
    </row>
    <row r="130" spans="2:51" ht="14.25" customHeight="1">
      <c r="B130" s="1624"/>
      <c r="C130" s="1625"/>
      <c r="D130" s="1625"/>
      <c r="E130" s="1625"/>
      <c r="F130" s="1625"/>
      <c r="G130" s="1626"/>
      <c r="H130" s="114"/>
      <c r="I130" s="88"/>
      <c r="J130" s="88"/>
      <c r="K130" s="88"/>
      <c r="L130" s="88"/>
      <c r="M130" s="56"/>
      <c r="N130" s="56"/>
      <c r="O130" s="56"/>
      <c r="P130" s="56"/>
      <c r="Q130" s="56"/>
      <c r="R130" s="56"/>
      <c r="S130" s="56"/>
      <c r="T130" s="56"/>
      <c r="U130" s="56"/>
      <c r="V130" s="56"/>
      <c r="W130" s="88"/>
      <c r="X130" s="88"/>
      <c r="Y130" s="88"/>
      <c r="Z130" s="26"/>
      <c r="AA130" s="26"/>
      <c r="AB130" s="26"/>
      <c r="AC130" s="26"/>
      <c r="AD130" s="26"/>
      <c r="AE130" s="26"/>
      <c r="AF130" s="26"/>
      <c r="AG130" s="26"/>
      <c r="AH130" s="26"/>
      <c r="AI130" s="26"/>
      <c r="AJ130" s="88"/>
      <c r="AK130" s="88"/>
      <c r="AL130" s="88"/>
      <c r="AM130" s="26"/>
      <c r="AN130" s="26"/>
      <c r="AO130" s="26"/>
      <c r="AP130" s="26"/>
      <c r="AQ130" s="26"/>
      <c r="AR130" s="26"/>
      <c r="AS130" s="26"/>
      <c r="AT130" s="26"/>
      <c r="AU130" s="26"/>
      <c r="AV130" s="26"/>
      <c r="AW130" s="88"/>
      <c r="AX130" s="88"/>
      <c r="AY130" s="45"/>
    </row>
    <row r="131" spans="2:51" ht="14.25" customHeight="1">
      <c r="B131" s="1624"/>
      <c r="C131" s="1625"/>
      <c r="D131" s="1625"/>
      <c r="E131" s="1625"/>
      <c r="F131" s="1625"/>
      <c r="G131" s="1626"/>
      <c r="H131" s="114"/>
      <c r="I131" s="88"/>
      <c r="J131" s="88"/>
      <c r="K131" s="88"/>
      <c r="L131" s="88"/>
      <c r="M131" s="56"/>
      <c r="N131" s="56"/>
      <c r="O131" s="56"/>
      <c r="P131" s="56"/>
      <c r="Q131" s="56"/>
      <c r="R131" s="56"/>
      <c r="S131" s="56"/>
      <c r="T131" s="56"/>
      <c r="U131" s="56"/>
      <c r="V131" s="56"/>
      <c r="W131" s="88"/>
      <c r="X131" s="88"/>
      <c r="Y131" s="88"/>
      <c r="Z131" s="98"/>
      <c r="AA131" s="98"/>
      <c r="AB131" s="98"/>
      <c r="AC131" s="98"/>
      <c r="AD131" s="98"/>
      <c r="AE131" s="98"/>
      <c r="AF131" s="98"/>
      <c r="AG131" s="98"/>
      <c r="AH131" s="98"/>
      <c r="AI131" s="98"/>
      <c r="AJ131" s="88"/>
      <c r="AK131" s="88"/>
      <c r="AL131" s="88"/>
      <c r="AM131" s="98"/>
      <c r="AN131" s="98"/>
      <c r="AO131" s="98"/>
      <c r="AP131" s="98"/>
      <c r="AQ131" s="98"/>
      <c r="AR131" s="98"/>
      <c r="AS131" s="98"/>
      <c r="AT131" s="98"/>
      <c r="AU131" s="98"/>
      <c r="AV131" s="98"/>
      <c r="AW131" s="88"/>
      <c r="AX131" s="88"/>
      <c r="AY131" s="45"/>
    </row>
    <row r="132" spans="2:51" ht="14.25" customHeight="1">
      <c r="B132" s="1624"/>
      <c r="C132" s="1625"/>
      <c r="D132" s="1625"/>
      <c r="E132" s="1625"/>
      <c r="F132" s="1625"/>
      <c r="G132" s="1626"/>
      <c r="H132" s="114"/>
      <c r="I132" s="88"/>
      <c r="J132" s="88"/>
      <c r="K132" s="88"/>
      <c r="L132" s="88"/>
      <c r="M132" s="56"/>
      <c r="N132" s="56"/>
      <c r="O132" s="56"/>
      <c r="P132" s="56"/>
      <c r="Q132" s="56"/>
      <c r="R132" s="56"/>
      <c r="S132" s="56"/>
      <c r="T132" s="56"/>
      <c r="U132" s="56"/>
      <c r="V132" s="56"/>
      <c r="W132" s="88"/>
      <c r="X132" s="88"/>
      <c r="Y132" s="88"/>
      <c r="Z132" s="98"/>
      <c r="AA132" s="98"/>
      <c r="AB132" s="98"/>
      <c r="AC132" s="98"/>
      <c r="AD132" s="98"/>
      <c r="AE132" s="98"/>
      <c r="AF132" s="98"/>
      <c r="AG132" s="98"/>
      <c r="AH132" s="98"/>
      <c r="AI132" s="98"/>
      <c r="AJ132" s="88"/>
      <c r="AK132" s="88"/>
      <c r="AL132" s="88"/>
      <c r="AM132" s="98"/>
      <c r="AN132" s="98"/>
      <c r="AO132" s="98"/>
      <c r="AP132" s="98"/>
      <c r="AQ132" s="98"/>
      <c r="AR132" s="98"/>
      <c r="AS132" s="98"/>
      <c r="AT132" s="98"/>
      <c r="AU132" s="98"/>
      <c r="AV132" s="98"/>
      <c r="AW132" s="88"/>
      <c r="AX132" s="88"/>
      <c r="AY132" s="45"/>
    </row>
    <row r="133" spans="2:51" ht="14.25" customHeight="1">
      <c r="B133" s="1624"/>
      <c r="C133" s="1625"/>
      <c r="D133" s="1625"/>
      <c r="E133" s="1625"/>
      <c r="F133" s="1625"/>
      <c r="G133" s="1626"/>
      <c r="H133" s="114"/>
      <c r="I133" s="88"/>
      <c r="J133" s="88"/>
      <c r="K133" s="88"/>
      <c r="L133" s="88"/>
      <c r="M133" s="56"/>
      <c r="N133" s="56"/>
      <c r="O133" s="56"/>
      <c r="P133" s="56"/>
      <c r="Q133" s="56"/>
      <c r="R133" s="56"/>
      <c r="S133" s="56"/>
      <c r="T133" s="56"/>
      <c r="U133" s="56"/>
      <c r="V133" s="56"/>
      <c r="W133" s="88"/>
      <c r="X133" s="88"/>
      <c r="Y133" s="88"/>
      <c r="Z133" s="98"/>
      <c r="AA133" s="98"/>
      <c r="AB133" s="98"/>
      <c r="AC133" s="98"/>
      <c r="AD133" s="98"/>
      <c r="AE133" s="98"/>
      <c r="AF133" s="98"/>
      <c r="AG133" s="98"/>
      <c r="AH133" s="98"/>
      <c r="AI133" s="98"/>
      <c r="AJ133" s="88"/>
      <c r="AK133" s="88"/>
      <c r="AL133" s="88"/>
      <c r="AM133" s="98"/>
      <c r="AN133" s="98"/>
      <c r="AO133" s="98"/>
      <c r="AP133" s="98"/>
      <c r="AQ133" s="98"/>
      <c r="AR133" s="98"/>
      <c r="AS133" s="98"/>
      <c r="AT133" s="98"/>
      <c r="AU133" s="98"/>
      <c r="AV133" s="98"/>
      <c r="AW133" s="88"/>
      <c r="AX133" s="88"/>
      <c r="AY133" s="45"/>
    </row>
    <row r="134" spans="2:51" ht="14.25" customHeight="1">
      <c r="B134" s="1624"/>
      <c r="C134" s="1625"/>
      <c r="D134" s="1625"/>
      <c r="E134" s="1625"/>
      <c r="F134" s="1625"/>
      <c r="G134" s="1626"/>
      <c r="H134" s="114"/>
      <c r="I134" s="88"/>
      <c r="J134" s="88"/>
      <c r="K134" s="88"/>
      <c r="L134" s="88"/>
      <c r="M134" s="56"/>
      <c r="N134" s="56"/>
      <c r="O134" s="56"/>
      <c r="P134" s="56"/>
      <c r="Q134" s="56"/>
      <c r="R134" s="56"/>
      <c r="S134" s="56"/>
      <c r="T134" s="56"/>
      <c r="U134" s="56"/>
      <c r="V134" s="56"/>
      <c r="W134" s="88"/>
      <c r="X134" s="88"/>
      <c r="Y134" s="88"/>
      <c r="Z134" s="98"/>
      <c r="AA134" s="98"/>
      <c r="AB134" s="98"/>
      <c r="AC134" s="98"/>
      <c r="AD134" s="98"/>
      <c r="AE134" s="98"/>
      <c r="AF134" s="98"/>
      <c r="AG134" s="98"/>
      <c r="AH134" s="98"/>
      <c r="AI134" s="98"/>
      <c r="AJ134" s="88"/>
      <c r="AK134" s="88"/>
      <c r="AL134" s="88"/>
      <c r="AM134" s="98"/>
      <c r="AN134" s="98"/>
      <c r="AO134" s="98"/>
      <c r="AP134" s="98"/>
      <c r="AQ134" s="98"/>
      <c r="AR134" s="98"/>
      <c r="AS134" s="98"/>
      <c r="AT134" s="98"/>
      <c r="AU134" s="98"/>
      <c r="AV134" s="98"/>
      <c r="AW134" s="88"/>
      <c r="AX134" s="88"/>
      <c r="AY134" s="45"/>
    </row>
    <row r="135" spans="2:51" ht="14.25" customHeight="1">
      <c r="B135" s="1624"/>
      <c r="C135" s="1625"/>
      <c r="D135" s="1625"/>
      <c r="E135" s="1625"/>
      <c r="F135" s="1625"/>
      <c r="G135" s="1626"/>
      <c r="H135" s="114"/>
      <c r="I135" s="88"/>
      <c r="J135" s="88"/>
      <c r="K135" s="88"/>
      <c r="L135" s="88"/>
      <c r="M135" s="56"/>
      <c r="N135" s="56"/>
      <c r="O135" s="56"/>
      <c r="P135" s="56"/>
      <c r="Q135" s="56"/>
      <c r="R135" s="56"/>
      <c r="S135" s="56"/>
      <c r="T135" s="56"/>
      <c r="U135" s="56"/>
      <c r="V135" s="56"/>
      <c r="W135" s="88"/>
      <c r="X135" s="88"/>
      <c r="Y135" s="88"/>
      <c r="Z135" s="98"/>
      <c r="AA135" s="98"/>
      <c r="AB135" s="98"/>
      <c r="AC135" s="98"/>
      <c r="AD135" s="98"/>
      <c r="AE135" s="98"/>
      <c r="AF135" s="98"/>
      <c r="AG135" s="98"/>
      <c r="AH135" s="98"/>
      <c r="AI135" s="98"/>
      <c r="AJ135" s="88"/>
      <c r="AK135" s="88"/>
      <c r="AL135" s="88"/>
      <c r="AM135" s="98"/>
      <c r="AN135" s="98"/>
      <c r="AO135" s="98"/>
      <c r="AP135" s="98"/>
      <c r="AQ135" s="98"/>
      <c r="AR135" s="98"/>
      <c r="AS135" s="98"/>
      <c r="AT135" s="98"/>
      <c r="AU135" s="98"/>
      <c r="AV135" s="98"/>
      <c r="AW135" s="88"/>
      <c r="AX135" s="88"/>
      <c r="AY135" s="45"/>
    </row>
    <row r="136" spans="2:51" ht="14.25" customHeight="1">
      <c r="B136" s="1624"/>
      <c r="C136" s="1625"/>
      <c r="D136" s="1625"/>
      <c r="E136" s="1625"/>
      <c r="F136" s="1625"/>
      <c r="G136" s="1626"/>
      <c r="H136" s="114"/>
      <c r="I136" s="88"/>
      <c r="J136" s="88"/>
      <c r="K136" s="88"/>
      <c r="L136" s="88"/>
      <c r="M136" s="56"/>
      <c r="N136" s="56"/>
      <c r="O136" s="56"/>
      <c r="P136" s="56"/>
      <c r="Q136" s="56"/>
      <c r="R136" s="56"/>
      <c r="S136" s="56"/>
      <c r="T136" s="56"/>
      <c r="U136" s="56"/>
      <c r="V136" s="56"/>
      <c r="W136" s="88"/>
      <c r="X136" s="88"/>
      <c r="Y136" s="88"/>
      <c r="Z136" s="98"/>
      <c r="AA136" s="98"/>
      <c r="AB136" s="98"/>
      <c r="AC136" s="98"/>
      <c r="AD136" s="98"/>
      <c r="AE136" s="98"/>
      <c r="AF136" s="98"/>
      <c r="AG136" s="98"/>
      <c r="AH136" s="98"/>
      <c r="AI136" s="98"/>
      <c r="AJ136" s="88"/>
      <c r="AK136" s="88"/>
      <c r="AL136" s="88"/>
      <c r="AM136" s="98"/>
      <c r="AN136" s="98"/>
      <c r="AO136" s="98"/>
      <c r="AP136" s="98"/>
      <c r="AQ136" s="98"/>
      <c r="AR136" s="98"/>
      <c r="AS136" s="98"/>
      <c r="AT136" s="98"/>
      <c r="AU136" s="98"/>
      <c r="AV136" s="98"/>
      <c r="AW136" s="88"/>
      <c r="AX136" s="88"/>
      <c r="AY136" s="45"/>
    </row>
    <row r="137" spans="2:51" ht="14.25" customHeight="1">
      <c r="B137" s="1624"/>
      <c r="C137" s="1625"/>
      <c r="D137" s="1625"/>
      <c r="E137" s="1625"/>
      <c r="F137" s="1625"/>
      <c r="G137" s="1626"/>
      <c r="H137" s="114"/>
      <c r="I137" s="88"/>
      <c r="J137" s="88"/>
      <c r="K137" s="88"/>
      <c r="L137" s="88"/>
      <c r="M137" s="56"/>
      <c r="N137" s="56"/>
      <c r="O137" s="56"/>
      <c r="P137" s="56"/>
      <c r="Q137" s="56"/>
      <c r="R137" s="56"/>
      <c r="S137" s="56"/>
      <c r="T137" s="56"/>
      <c r="U137" s="56"/>
      <c r="V137" s="56"/>
      <c r="W137" s="88"/>
      <c r="X137" s="88"/>
      <c r="Y137" s="88"/>
      <c r="Z137" s="98"/>
      <c r="AA137" s="98"/>
      <c r="AB137" s="98"/>
      <c r="AC137" s="98"/>
      <c r="AD137" s="98"/>
      <c r="AE137" s="98"/>
      <c r="AF137" s="98"/>
      <c r="AG137" s="98"/>
      <c r="AH137" s="98"/>
      <c r="AI137" s="98"/>
      <c r="AJ137" s="88"/>
      <c r="AK137" s="88"/>
      <c r="AL137" s="88"/>
      <c r="AM137" s="98"/>
      <c r="AN137" s="98"/>
      <c r="AO137" s="98"/>
      <c r="AP137" s="98"/>
      <c r="AQ137" s="98"/>
      <c r="AR137" s="98"/>
      <c r="AS137" s="98"/>
      <c r="AT137" s="98"/>
      <c r="AU137" s="98"/>
      <c r="AV137" s="98"/>
      <c r="AW137" s="88"/>
      <c r="AX137" s="88"/>
      <c r="AY137" s="45"/>
    </row>
    <row r="138" spans="2:51" ht="14.25" customHeight="1">
      <c r="B138" s="1624"/>
      <c r="C138" s="1625"/>
      <c r="D138" s="1625"/>
      <c r="E138" s="1625"/>
      <c r="F138" s="1625"/>
      <c r="G138" s="1626"/>
      <c r="H138" s="114"/>
      <c r="I138" s="88"/>
      <c r="J138" s="88"/>
      <c r="K138" s="88"/>
      <c r="L138" s="88"/>
      <c r="M138" s="56"/>
      <c r="N138" s="56"/>
      <c r="O138" s="56"/>
      <c r="P138" s="56"/>
      <c r="Q138" s="56"/>
      <c r="R138" s="56"/>
      <c r="S138" s="56"/>
      <c r="T138" s="56"/>
      <c r="U138" s="56"/>
      <c r="V138" s="56"/>
      <c r="W138" s="88"/>
      <c r="X138" s="88"/>
      <c r="Y138" s="88"/>
      <c r="Z138" s="98"/>
      <c r="AA138" s="98"/>
      <c r="AB138" s="98"/>
      <c r="AC138" s="98"/>
      <c r="AD138" s="98"/>
      <c r="AE138" s="98"/>
      <c r="AF138" s="98"/>
      <c r="AG138" s="98"/>
      <c r="AH138" s="98"/>
      <c r="AI138" s="98"/>
      <c r="AJ138" s="88"/>
      <c r="AK138" s="88"/>
      <c r="AL138" s="88"/>
      <c r="AM138" s="98"/>
      <c r="AN138" s="98"/>
      <c r="AO138" s="98"/>
      <c r="AP138" s="98"/>
      <c r="AQ138" s="98"/>
      <c r="AR138" s="98"/>
      <c r="AS138" s="98"/>
      <c r="AT138" s="98"/>
      <c r="AU138" s="98"/>
      <c r="AV138" s="98"/>
      <c r="AW138" s="88"/>
      <c r="AX138" s="88"/>
      <c r="AY138" s="45"/>
    </row>
    <row r="139" spans="2:51" ht="14.25" customHeight="1">
      <c r="B139" s="1624"/>
      <c r="C139" s="1625"/>
      <c r="D139" s="1625"/>
      <c r="E139" s="1625"/>
      <c r="F139" s="1625"/>
      <c r="G139" s="1626"/>
      <c r="H139" s="114"/>
      <c r="I139" s="88"/>
      <c r="J139" s="88"/>
      <c r="K139" s="88"/>
      <c r="L139" s="88"/>
      <c r="M139" s="56"/>
      <c r="N139" s="56"/>
      <c r="O139" s="56"/>
      <c r="P139" s="56"/>
      <c r="Q139" s="56"/>
      <c r="R139" s="56"/>
      <c r="S139" s="56"/>
      <c r="T139" s="56"/>
      <c r="U139" s="56"/>
      <c r="V139" s="56"/>
      <c r="W139" s="88"/>
      <c r="X139" s="88"/>
      <c r="Y139" s="88"/>
      <c r="Z139" s="98"/>
      <c r="AA139" s="98"/>
      <c r="AB139" s="98"/>
      <c r="AC139" s="98"/>
      <c r="AD139" s="98"/>
      <c r="AE139" s="98"/>
      <c r="AF139" s="98"/>
      <c r="AG139" s="98"/>
      <c r="AH139" s="98"/>
      <c r="AI139" s="98"/>
      <c r="AJ139" s="88"/>
      <c r="AK139" s="88"/>
      <c r="AL139" s="88"/>
      <c r="AM139" s="98"/>
      <c r="AN139" s="98"/>
      <c r="AO139" s="98"/>
      <c r="AP139" s="98"/>
      <c r="AQ139" s="98"/>
      <c r="AR139" s="98"/>
      <c r="AS139" s="98"/>
      <c r="AT139" s="98"/>
      <c r="AU139" s="98"/>
      <c r="AV139" s="98"/>
      <c r="AW139" s="88"/>
      <c r="AX139" s="88"/>
      <c r="AY139" s="45"/>
    </row>
    <row r="140" spans="2:51" ht="14.25" customHeight="1">
      <c r="B140" s="1624"/>
      <c r="C140" s="1625"/>
      <c r="D140" s="1625"/>
      <c r="E140" s="1625"/>
      <c r="F140" s="1625"/>
      <c r="G140" s="1626"/>
      <c r="H140" s="114"/>
      <c r="I140" s="88"/>
      <c r="J140" s="88"/>
      <c r="K140" s="88"/>
      <c r="L140" s="88"/>
      <c r="M140" s="56"/>
      <c r="N140" s="56"/>
      <c r="O140" s="56"/>
      <c r="P140" s="56"/>
      <c r="Q140" s="56"/>
      <c r="R140" s="56"/>
      <c r="S140" s="56"/>
      <c r="T140" s="56"/>
      <c r="U140" s="56"/>
      <c r="V140" s="56"/>
      <c r="W140" s="88"/>
      <c r="X140" s="88"/>
      <c r="Y140" s="88"/>
      <c r="Z140" s="98"/>
      <c r="AA140" s="98"/>
      <c r="AB140" s="98"/>
      <c r="AC140" s="98"/>
      <c r="AD140" s="98"/>
      <c r="AE140" s="98"/>
      <c r="AF140" s="98"/>
      <c r="AG140" s="98"/>
      <c r="AH140" s="98"/>
      <c r="AI140" s="98"/>
      <c r="AJ140" s="88"/>
      <c r="AK140" s="88"/>
      <c r="AL140" s="88"/>
      <c r="AM140" s="98"/>
      <c r="AN140" s="98"/>
      <c r="AO140" s="98"/>
      <c r="AP140" s="98"/>
      <c r="AQ140" s="98"/>
      <c r="AR140" s="98"/>
      <c r="AS140" s="98"/>
      <c r="AT140" s="98"/>
      <c r="AU140" s="98"/>
      <c r="AV140" s="98"/>
      <c r="AW140" s="88"/>
      <c r="AX140" s="88"/>
      <c r="AY140" s="45"/>
    </row>
    <row r="141" spans="2:51" ht="14.25" customHeight="1">
      <c r="B141" s="1624"/>
      <c r="C141" s="1625"/>
      <c r="D141" s="1625"/>
      <c r="E141" s="1625"/>
      <c r="F141" s="1625"/>
      <c r="G141" s="1626"/>
      <c r="H141" s="114"/>
      <c r="I141" s="88"/>
      <c r="J141" s="88"/>
      <c r="K141" s="88"/>
      <c r="L141" s="88"/>
      <c r="M141" s="56"/>
      <c r="N141" s="56"/>
      <c r="O141" s="56"/>
      <c r="P141" s="56"/>
      <c r="Q141" s="56"/>
      <c r="R141" s="56"/>
      <c r="S141" s="56"/>
      <c r="T141" s="56"/>
      <c r="U141" s="56"/>
      <c r="V141" s="56"/>
      <c r="W141" s="88"/>
      <c r="X141" s="88"/>
      <c r="Y141" s="88"/>
      <c r="Z141" s="98"/>
      <c r="AA141" s="98"/>
      <c r="AB141" s="98"/>
      <c r="AC141" s="98"/>
      <c r="AD141" s="98"/>
      <c r="AE141" s="98"/>
      <c r="AF141" s="98"/>
      <c r="AG141" s="98"/>
      <c r="AH141" s="98"/>
      <c r="AI141" s="98"/>
      <c r="AJ141" s="88"/>
      <c r="AK141" s="88"/>
      <c r="AL141" s="88"/>
      <c r="AM141" s="98"/>
      <c r="AN141" s="98"/>
      <c r="AO141" s="98"/>
      <c r="AP141" s="98"/>
      <c r="AQ141" s="98"/>
      <c r="AR141" s="98"/>
      <c r="AS141" s="98"/>
      <c r="AT141" s="98"/>
      <c r="AU141" s="98"/>
      <c r="AV141" s="98"/>
      <c r="AW141" s="88"/>
      <c r="AX141" s="88"/>
      <c r="AY141" s="45"/>
    </row>
    <row r="142" spans="2:51" ht="14.25" customHeight="1">
      <c r="B142" s="1624"/>
      <c r="C142" s="1625"/>
      <c r="D142" s="1625"/>
      <c r="E142" s="1625"/>
      <c r="F142" s="1625"/>
      <c r="G142" s="1626"/>
      <c r="H142" s="114"/>
      <c r="I142" s="88"/>
      <c r="J142" s="88"/>
      <c r="K142" s="88"/>
      <c r="L142" s="88"/>
      <c r="M142" s="56"/>
      <c r="N142" s="56"/>
      <c r="O142" s="56"/>
      <c r="P142" s="56"/>
      <c r="Q142" s="56"/>
      <c r="R142" s="56"/>
      <c r="S142" s="56"/>
      <c r="T142" s="56"/>
      <c r="U142" s="56"/>
      <c r="V142" s="56"/>
      <c r="W142" s="88"/>
      <c r="X142" s="88"/>
      <c r="Y142" s="88"/>
      <c r="Z142" s="98"/>
      <c r="AA142" s="98"/>
      <c r="AB142" s="98"/>
      <c r="AC142" s="98"/>
      <c r="AD142" s="98"/>
      <c r="AE142" s="98"/>
      <c r="AF142" s="98"/>
      <c r="AG142" s="98"/>
      <c r="AH142" s="98"/>
      <c r="AI142" s="98"/>
      <c r="AJ142" s="88"/>
      <c r="AK142" s="88"/>
      <c r="AL142" s="88"/>
      <c r="AM142" s="98"/>
      <c r="AN142" s="98"/>
      <c r="AO142" s="98"/>
      <c r="AP142" s="98"/>
      <c r="AQ142" s="98"/>
      <c r="AR142" s="98"/>
      <c r="AS142" s="98"/>
      <c r="AT142" s="98"/>
      <c r="AU142" s="98"/>
      <c r="AV142" s="98"/>
      <c r="AW142" s="88"/>
      <c r="AX142" s="88"/>
      <c r="AY142" s="45"/>
    </row>
    <row r="143" spans="2:51" ht="14.25" customHeight="1">
      <c r="B143" s="1624"/>
      <c r="C143" s="1625"/>
      <c r="D143" s="1625"/>
      <c r="E143" s="1625"/>
      <c r="F143" s="1625"/>
      <c r="G143" s="1626"/>
      <c r="H143" s="114"/>
      <c r="I143" s="88"/>
      <c r="J143" s="88"/>
      <c r="K143" s="88"/>
      <c r="L143" s="88"/>
      <c r="M143" s="56"/>
      <c r="N143" s="56"/>
      <c r="O143" s="56"/>
      <c r="P143" s="56"/>
      <c r="Q143" s="56"/>
      <c r="R143" s="56"/>
      <c r="S143" s="56"/>
      <c r="T143" s="56"/>
      <c r="U143" s="56"/>
      <c r="V143" s="56"/>
      <c r="W143" s="88"/>
      <c r="X143" s="88"/>
      <c r="Y143" s="88"/>
      <c r="Z143" s="98"/>
      <c r="AA143" s="98"/>
      <c r="AB143" s="98"/>
      <c r="AC143" s="98"/>
      <c r="AD143" s="98"/>
      <c r="AE143" s="98"/>
      <c r="AF143" s="98"/>
      <c r="AG143" s="98"/>
      <c r="AH143" s="98"/>
      <c r="AI143" s="98"/>
      <c r="AJ143" s="88"/>
      <c r="AK143" s="88"/>
      <c r="AL143" s="88"/>
      <c r="AM143" s="98"/>
      <c r="AN143" s="98"/>
      <c r="AO143" s="98"/>
      <c r="AP143" s="98"/>
      <c r="AQ143" s="98"/>
      <c r="AR143" s="98"/>
      <c r="AS143" s="98"/>
      <c r="AT143" s="98"/>
      <c r="AU143" s="98"/>
      <c r="AV143" s="98"/>
      <c r="AW143" s="88"/>
      <c r="AX143" s="88"/>
      <c r="AY143" s="45"/>
    </row>
    <row r="144" spans="2:51" ht="14.25" customHeight="1">
      <c r="B144" s="1624"/>
      <c r="C144" s="1625"/>
      <c r="D144" s="1625"/>
      <c r="E144" s="1625"/>
      <c r="F144" s="1625"/>
      <c r="G144" s="1626"/>
      <c r="H144" s="114"/>
      <c r="I144" s="88"/>
      <c r="J144" s="88"/>
      <c r="K144" s="88"/>
      <c r="L144" s="88"/>
      <c r="M144" s="56"/>
      <c r="N144" s="56"/>
      <c r="O144" s="56"/>
      <c r="P144" s="56"/>
      <c r="Q144" s="56"/>
      <c r="R144" s="56"/>
      <c r="S144" s="56"/>
      <c r="T144" s="56"/>
      <c r="U144" s="56"/>
      <c r="V144" s="56"/>
      <c r="W144" s="88"/>
      <c r="X144" s="88"/>
      <c r="Y144" s="88"/>
      <c r="Z144" s="98"/>
      <c r="AA144" s="98"/>
      <c r="AB144" s="98"/>
      <c r="AC144" s="98"/>
      <c r="AD144" s="98"/>
      <c r="AE144" s="98"/>
      <c r="AF144" s="98"/>
      <c r="AG144" s="98"/>
      <c r="AH144" s="98"/>
      <c r="AI144" s="98"/>
      <c r="AJ144" s="88"/>
      <c r="AK144" s="88"/>
      <c r="AL144" s="88"/>
      <c r="AM144" s="98"/>
      <c r="AN144" s="98"/>
      <c r="AO144" s="98"/>
      <c r="AP144" s="98"/>
      <c r="AQ144" s="98"/>
      <c r="AR144" s="98"/>
      <c r="AS144" s="98"/>
      <c r="AT144" s="98"/>
      <c r="AU144" s="98"/>
      <c r="AV144" s="98"/>
      <c r="AW144" s="88"/>
      <c r="AX144" s="88"/>
      <c r="AY144" s="45"/>
    </row>
    <row r="145" spans="2:51" ht="14.25" customHeight="1">
      <c r="B145" s="1624"/>
      <c r="C145" s="1625"/>
      <c r="D145" s="1625"/>
      <c r="E145" s="1625"/>
      <c r="F145" s="1625"/>
      <c r="G145" s="1626"/>
      <c r="H145" s="114"/>
      <c r="I145" s="88"/>
      <c r="J145" s="88"/>
      <c r="K145" s="88"/>
      <c r="L145" s="88"/>
      <c r="M145" s="56"/>
      <c r="N145" s="56"/>
      <c r="O145" s="56"/>
      <c r="P145" s="56"/>
      <c r="Q145" s="56"/>
      <c r="R145" s="56"/>
      <c r="S145" s="56"/>
      <c r="T145" s="56"/>
      <c r="U145" s="56"/>
      <c r="V145" s="56"/>
      <c r="W145" s="88"/>
      <c r="X145" s="88"/>
      <c r="Y145" s="88"/>
      <c r="Z145" s="98"/>
      <c r="AA145" s="98"/>
      <c r="AB145" s="98"/>
      <c r="AC145" s="98"/>
      <c r="AD145" s="98"/>
      <c r="AE145" s="98"/>
      <c r="AF145" s="98"/>
      <c r="AG145" s="98"/>
      <c r="AH145" s="98"/>
      <c r="AI145" s="98"/>
      <c r="AJ145" s="88"/>
      <c r="AK145" s="88"/>
      <c r="AL145" s="88"/>
      <c r="AM145" s="98"/>
      <c r="AN145" s="98"/>
      <c r="AO145" s="98"/>
      <c r="AP145" s="98"/>
      <c r="AQ145" s="98"/>
      <c r="AR145" s="98"/>
      <c r="AS145" s="98"/>
      <c r="AT145" s="98"/>
      <c r="AU145" s="98"/>
      <c r="AV145" s="98"/>
      <c r="AW145" s="88"/>
      <c r="AX145" s="88"/>
      <c r="AY145" s="45"/>
    </row>
    <row r="146" spans="2:51" ht="14.25" customHeight="1">
      <c r="B146" s="1624"/>
      <c r="C146" s="1625"/>
      <c r="D146" s="1625"/>
      <c r="E146" s="1625"/>
      <c r="F146" s="1625"/>
      <c r="G146" s="1626"/>
      <c r="H146" s="114"/>
      <c r="I146" s="88"/>
      <c r="J146" s="88"/>
      <c r="K146" s="88"/>
      <c r="L146" s="88"/>
      <c r="M146" s="56"/>
      <c r="N146" s="56"/>
      <c r="O146" s="56"/>
      <c r="P146" s="56"/>
      <c r="Q146" s="56"/>
      <c r="R146" s="56"/>
      <c r="S146" s="56"/>
      <c r="T146" s="56"/>
      <c r="U146" s="56"/>
      <c r="V146" s="56"/>
      <c r="W146" s="88"/>
      <c r="X146" s="88"/>
      <c r="Y146" s="88"/>
      <c r="Z146" s="98"/>
      <c r="AA146" s="98"/>
      <c r="AB146" s="98"/>
      <c r="AC146" s="98"/>
      <c r="AD146" s="98"/>
      <c r="AE146" s="98"/>
      <c r="AF146" s="98"/>
      <c r="AG146" s="98"/>
      <c r="AH146" s="98"/>
      <c r="AI146" s="98"/>
      <c r="AJ146" s="88"/>
      <c r="AK146" s="88"/>
      <c r="AL146" s="88"/>
      <c r="AM146" s="98"/>
      <c r="AN146" s="98"/>
      <c r="AO146" s="98"/>
      <c r="AP146" s="98"/>
      <c r="AQ146" s="98"/>
      <c r="AR146" s="98"/>
      <c r="AS146" s="98"/>
      <c r="AT146" s="98"/>
      <c r="AU146" s="98"/>
      <c r="AV146" s="98"/>
      <c r="AW146" s="88"/>
      <c r="AX146" s="88"/>
      <c r="AY146" s="45"/>
    </row>
    <row r="147" spans="2:51" ht="14.25" customHeight="1">
      <c r="B147" s="1624"/>
      <c r="C147" s="1625"/>
      <c r="D147" s="1625"/>
      <c r="E147" s="1625"/>
      <c r="F147" s="1625"/>
      <c r="G147" s="1626"/>
      <c r="H147" s="114"/>
      <c r="I147" s="88"/>
      <c r="J147" s="88"/>
      <c r="K147" s="88"/>
      <c r="L147" s="88"/>
      <c r="M147" s="56"/>
      <c r="N147" s="56"/>
      <c r="O147" s="56"/>
      <c r="P147" s="56"/>
      <c r="Q147" s="56"/>
      <c r="R147" s="56"/>
      <c r="S147" s="56"/>
      <c r="T147" s="56"/>
      <c r="U147" s="56"/>
      <c r="V147" s="56"/>
      <c r="W147" s="88"/>
      <c r="X147" s="88"/>
      <c r="Y147" s="88"/>
      <c r="Z147" s="98"/>
      <c r="AA147" s="98"/>
      <c r="AB147" s="98"/>
      <c r="AC147" s="98"/>
      <c r="AD147" s="98"/>
      <c r="AE147" s="98"/>
      <c r="AF147" s="98"/>
      <c r="AG147" s="98"/>
      <c r="AH147" s="98"/>
      <c r="AI147" s="98"/>
      <c r="AJ147" s="88"/>
      <c r="AK147" s="88"/>
      <c r="AL147" s="88"/>
      <c r="AM147" s="98"/>
      <c r="AN147" s="98"/>
      <c r="AO147" s="98"/>
      <c r="AP147" s="98"/>
      <c r="AQ147" s="98"/>
      <c r="AR147" s="98"/>
      <c r="AS147" s="98"/>
      <c r="AT147" s="98"/>
      <c r="AU147" s="98"/>
      <c r="AV147" s="98"/>
      <c r="AW147" s="88"/>
      <c r="AX147" s="88"/>
      <c r="AY147" s="45"/>
    </row>
    <row r="148" spans="2:51" ht="14.25" customHeight="1">
      <c r="B148" s="1624"/>
      <c r="C148" s="1625"/>
      <c r="D148" s="1625"/>
      <c r="E148" s="1625"/>
      <c r="F148" s="1625"/>
      <c r="G148" s="1626"/>
      <c r="H148" s="114"/>
      <c r="I148" s="88"/>
      <c r="J148" s="88"/>
      <c r="K148" s="88"/>
      <c r="L148" s="88"/>
      <c r="M148" s="56"/>
      <c r="N148" s="56"/>
      <c r="O148" s="56"/>
      <c r="P148" s="56"/>
      <c r="Q148" s="56"/>
      <c r="R148" s="56"/>
      <c r="S148" s="56"/>
      <c r="T148" s="56"/>
      <c r="U148" s="56"/>
      <c r="V148" s="56"/>
      <c r="W148" s="88"/>
      <c r="X148" s="88"/>
      <c r="Y148" s="88"/>
      <c r="Z148" s="98"/>
      <c r="AA148" s="98"/>
      <c r="AB148" s="98"/>
      <c r="AC148" s="98"/>
      <c r="AD148" s="98"/>
      <c r="AE148" s="98"/>
      <c r="AF148" s="98"/>
      <c r="AG148" s="98"/>
      <c r="AH148" s="98"/>
      <c r="AI148" s="98"/>
      <c r="AJ148" s="88"/>
      <c r="AK148" s="88"/>
      <c r="AL148" s="88"/>
      <c r="AM148" s="98"/>
      <c r="AN148" s="98"/>
      <c r="AO148" s="98"/>
      <c r="AP148" s="98"/>
      <c r="AQ148" s="98"/>
      <c r="AR148" s="98"/>
      <c r="AS148" s="98"/>
      <c r="AT148" s="98"/>
      <c r="AU148" s="98"/>
      <c r="AV148" s="98"/>
      <c r="AW148" s="88"/>
      <c r="AX148" s="88"/>
      <c r="AY148" s="45"/>
    </row>
    <row r="149" spans="2:51" ht="14.25" customHeight="1">
      <c r="B149" s="1624"/>
      <c r="C149" s="1625"/>
      <c r="D149" s="1625"/>
      <c r="E149" s="1625"/>
      <c r="F149" s="1625"/>
      <c r="G149" s="1626"/>
      <c r="H149" s="114"/>
      <c r="I149" s="88"/>
      <c r="J149" s="88"/>
      <c r="K149" s="88"/>
      <c r="L149" s="88"/>
      <c r="M149" s="56"/>
      <c r="N149" s="56"/>
      <c r="O149" s="56"/>
      <c r="P149" s="56"/>
      <c r="Q149" s="56"/>
      <c r="R149" s="56"/>
      <c r="S149" s="56"/>
      <c r="T149" s="56"/>
      <c r="U149" s="56"/>
      <c r="V149" s="56"/>
      <c r="W149" s="88"/>
      <c r="X149" s="88"/>
      <c r="Y149" s="88"/>
      <c r="Z149" s="98"/>
      <c r="AA149" s="98"/>
      <c r="AB149" s="98"/>
      <c r="AC149" s="98"/>
      <c r="AD149" s="98"/>
      <c r="AE149" s="98"/>
      <c r="AF149" s="98"/>
      <c r="AG149" s="98"/>
      <c r="AH149" s="98"/>
      <c r="AI149" s="98"/>
      <c r="AJ149" s="88"/>
      <c r="AK149" s="88"/>
      <c r="AL149" s="88"/>
      <c r="AM149" s="98"/>
      <c r="AN149" s="98"/>
      <c r="AO149" s="98"/>
      <c r="AP149" s="98"/>
      <c r="AQ149" s="98"/>
      <c r="AR149" s="98"/>
      <c r="AS149" s="98"/>
      <c r="AT149" s="98"/>
      <c r="AU149" s="98"/>
      <c r="AV149" s="98"/>
      <c r="AW149" s="88"/>
      <c r="AX149" s="88"/>
      <c r="AY149" s="45"/>
    </row>
    <row r="150" spans="2:51" ht="14.25" customHeight="1">
      <c r="B150" s="1624"/>
      <c r="C150" s="1625"/>
      <c r="D150" s="1625"/>
      <c r="E150" s="1625"/>
      <c r="F150" s="1625"/>
      <c r="G150" s="1626"/>
      <c r="H150" s="114"/>
      <c r="I150" s="88"/>
      <c r="J150" s="88"/>
      <c r="K150" s="88"/>
      <c r="L150" s="88"/>
      <c r="M150" s="56"/>
      <c r="N150" s="56"/>
      <c r="O150" s="56"/>
      <c r="P150" s="56"/>
      <c r="Q150" s="56"/>
      <c r="R150" s="56"/>
      <c r="S150" s="56"/>
      <c r="T150" s="56"/>
      <c r="U150" s="56"/>
      <c r="V150" s="56"/>
      <c r="W150" s="88"/>
      <c r="X150" s="88"/>
      <c r="Y150" s="88"/>
      <c r="Z150" s="98"/>
      <c r="AA150" s="98"/>
      <c r="AB150" s="98"/>
      <c r="AC150" s="98"/>
      <c r="AD150" s="98"/>
      <c r="AE150" s="98"/>
      <c r="AF150" s="98"/>
      <c r="AG150" s="98"/>
      <c r="AH150" s="98"/>
      <c r="AI150" s="98"/>
      <c r="AJ150" s="88"/>
      <c r="AK150" s="88"/>
      <c r="AL150" s="88"/>
      <c r="AM150" s="98"/>
      <c r="AN150" s="98"/>
      <c r="AO150" s="98"/>
      <c r="AP150" s="98"/>
      <c r="AQ150" s="98"/>
      <c r="AR150" s="98"/>
      <c r="AS150" s="98"/>
      <c r="AT150" s="98"/>
      <c r="AU150" s="98"/>
      <c r="AV150" s="98"/>
      <c r="AW150" s="88"/>
      <c r="AX150" s="88"/>
      <c r="AY150" s="45"/>
    </row>
    <row r="151" spans="2:51" ht="14.25" customHeight="1">
      <c r="B151" s="1624"/>
      <c r="C151" s="1625"/>
      <c r="D151" s="1625"/>
      <c r="E151" s="1625"/>
      <c r="F151" s="1625"/>
      <c r="G151" s="1626"/>
      <c r="H151" s="114"/>
      <c r="I151" s="88"/>
      <c r="J151" s="88"/>
      <c r="K151" s="88"/>
      <c r="L151" s="88"/>
      <c r="M151" s="56"/>
      <c r="N151" s="56"/>
      <c r="O151" s="56"/>
      <c r="P151" s="56"/>
      <c r="Q151" s="56"/>
      <c r="R151" s="56"/>
      <c r="S151" s="56"/>
      <c r="T151" s="56"/>
      <c r="U151" s="56"/>
      <c r="V151" s="56"/>
      <c r="W151" s="88"/>
      <c r="X151" s="88"/>
      <c r="Y151" s="88"/>
      <c r="Z151" s="98"/>
      <c r="AA151" s="98"/>
      <c r="AB151" s="98"/>
      <c r="AC151" s="98"/>
      <c r="AD151" s="98"/>
      <c r="AE151" s="98"/>
      <c r="AF151" s="98"/>
      <c r="AG151" s="98"/>
      <c r="AH151" s="98"/>
      <c r="AI151" s="98"/>
      <c r="AJ151" s="88"/>
      <c r="AK151" s="88"/>
      <c r="AL151" s="88"/>
      <c r="AM151" s="98"/>
      <c r="AN151" s="98"/>
      <c r="AO151" s="98"/>
      <c r="AP151" s="98"/>
      <c r="AQ151" s="98"/>
      <c r="AR151" s="98"/>
      <c r="AS151" s="98"/>
      <c r="AT151" s="98"/>
      <c r="AU151" s="98"/>
      <c r="AV151" s="98"/>
      <c r="AW151" s="88"/>
      <c r="AX151" s="88"/>
      <c r="AY151" s="45"/>
    </row>
    <row r="152" spans="2:51" ht="14.25" customHeight="1">
      <c r="B152" s="1624"/>
      <c r="C152" s="1625"/>
      <c r="D152" s="1625"/>
      <c r="E152" s="1625"/>
      <c r="F152" s="1625"/>
      <c r="G152" s="1626"/>
      <c r="H152" s="114"/>
      <c r="I152" s="88"/>
      <c r="J152" s="88"/>
      <c r="K152" s="88"/>
      <c r="L152" s="88"/>
      <c r="M152" s="56"/>
      <c r="N152" s="56"/>
      <c r="O152" s="56"/>
      <c r="P152" s="56"/>
      <c r="Q152" s="56"/>
      <c r="R152" s="56"/>
      <c r="S152" s="56"/>
      <c r="T152" s="56"/>
      <c r="U152" s="56"/>
      <c r="V152" s="56"/>
      <c r="W152" s="88"/>
      <c r="X152" s="88"/>
      <c r="Y152" s="88"/>
      <c r="Z152" s="98"/>
      <c r="AA152" s="98"/>
      <c r="AB152" s="98"/>
      <c r="AC152" s="98"/>
      <c r="AD152" s="98"/>
      <c r="AE152" s="98"/>
      <c r="AF152" s="98"/>
      <c r="AG152" s="98"/>
      <c r="AH152" s="98"/>
      <c r="AI152" s="98"/>
      <c r="AJ152" s="88"/>
      <c r="AK152" s="88"/>
      <c r="AL152" s="88"/>
      <c r="AM152" s="98"/>
      <c r="AN152" s="98"/>
      <c r="AO152" s="98"/>
      <c r="AP152" s="98"/>
      <c r="AQ152" s="98"/>
      <c r="AR152" s="98"/>
      <c r="AS152" s="98"/>
      <c r="AT152" s="98"/>
      <c r="AU152" s="98"/>
      <c r="AV152" s="98"/>
      <c r="AW152" s="88"/>
      <c r="AX152" s="88"/>
      <c r="AY152" s="45"/>
    </row>
    <row r="153" spans="2:51" ht="14.25" customHeight="1">
      <c r="B153" s="1624"/>
      <c r="C153" s="1625"/>
      <c r="D153" s="1625"/>
      <c r="E153" s="1625"/>
      <c r="F153" s="1625"/>
      <c r="G153" s="1626"/>
      <c r="H153" s="114"/>
      <c r="I153" s="88"/>
      <c r="J153" s="88"/>
      <c r="K153" s="88"/>
      <c r="L153" s="88"/>
      <c r="M153" s="56"/>
      <c r="N153" s="56"/>
      <c r="O153" s="56"/>
      <c r="P153" s="56"/>
      <c r="Q153" s="56"/>
      <c r="R153" s="56"/>
      <c r="S153" s="56"/>
      <c r="T153" s="56"/>
      <c r="U153" s="56"/>
      <c r="V153" s="56"/>
      <c r="W153" s="88"/>
      <c r="X153" s="88"/>
      <c r="Y153" s="88"/>
      <c r="Z153" s="98"/>
      <c r="AA153" s="98"/>
      <c r="AB153" s="98"/>
      <c r="AC153" s="98"/>
      <c r="AD153" s="98"/>
      <c r="AE153" s="98"/>
      <c r="AF153" s="98"/>
      <c r="AG153" s="98"/>
      <c r="AH153" s="98"/>
      <c r="AI153" s="98"/>
      <c r="AJ153" s="88"/>
      <c r="AK153" s="88"/>
      <c r="AL153" s="88"/>
      <c r="AM153" s="98"/>
      <c r="AN153" s="98"/>
      <c r="AO153" s="98"/>
      <c r="AP153" s="98"/>
      <c r="AQ153" s="98"/>
      <c r="AR153" s="98"/>
      <c r="AS153" s="98"/>
      <c r="AT153" s="98"/>
      <c r="AU153" s="98"/>
      <c r="AV153" s="98"/>
      <c r="AW153" s="88"/>
      <c r="AX153" s="88"/>
      <c r="AY153" s="45"/>
    </row>
    <row r="154" spans="2:51" ht="14.25" customHeight="1">
      <c r="B154" s="1624"/>
      <c r="C154" s="1625"/>
      <c r="D154" s="1625"/>
      <c r="E154" s="1625"/>
      <c r="F154" s="1625"/>
      <c r="G154" s="1626"/>
      <c r="H154" s="114"/>
      <c r="I154" s="88"/>
      <c r="J154" s="88"/>
      <c r="K154" s="88"/>
      <c r="L154" s="88"/>
      <c r="M154" s="56"/>
      <c r="N154" s="56"/>
      <c r="O154" s="56"/>
      <c r="P154" s="56"/>
      <c r="Q154" s="56"/>
      <c r="R154" s="56"/>
      <c r="S154" s="56"/>
      <c r="T154" s="56"/>
      <c r="U154" s="56"/>
      <c r="V154" s="56"/>
      <c r="W154" s="88"/>
      <c r="X154" s="88"/>
      <c r="Y154" s="88"/>
      <c r="Z154" s="98"/>
      <c r="AA154" s="98"/>
      <c r="AB154" s="98"/>
      <c r="AC154" s="98"/>
      <c r="AD154" s="98"/>
      <c r="AE154" s="98"/>
      <c r="AF154" s="98"/>
      <c r="AG154" s="98"/>
      <c r="AH154" s="98"/>
      <c r="AI154" s="98"/>
      <c r="AJ154" s="88"/>
      <c r="AK154" s="88"/>
      <c r="AL154" s="88"/>
      <c r="AM154" s="98"/>
      <c r="AN154" s="98"/>
      <c r="AO154" s="98"/>
      <c r="AP154" s="98"/>
      <c r="AQ154" s="98"/>
      <c r="AR154" s="98"/>
      <c r="AS154" s="98"/>
      <c r="AT154" s="98"/>
      <c r="AU154" s="98"/>
      <c r="AV154" s="98"/>
      <c r="AW154" s="88"/>
      <c r="AX154" s="88"/>
      <c r="AY154" s="45"/>
    </row>
    <row r="155" spans="2:51" ht="14.25" customHeight="1">
      <c r="B155" s="1624"/>
      <c r="C155" s="1625"/>
      <c r="D155" s="1625"/>
      <c r="E155" s="1625"/>
      <c r="F155" s="1625"/>
      <c r="G155" s="1626"/>
      <c r="H155" s="114"/>
      <c r="I155" s="88"/>
      <c r="J155" s="88"/>
      <c r="K155" s="88"/>
      <c r="L155" s="88"/>
      <c r="M155" s="56"/>
      <c r="N155" s="56"/>
      <c r="O155" s="56"/>
      <c r="P155" s="56"/>
      <c r="Q155" s="56"/>
      <c r="R155" s="56"/>
      <c r="S155" s="56"/>
      <c r="T155" s="56"/>
      <c r="U155" s="56"/>
      <c r="V155" s="56"/>
      <c r="W155" s="88"/>
      <c r="X155" s="88"/>
      <c r="Y155" s="88"/>
      <c r="Z155" s="98"/>
      <c r="AA155" s="98"/>
      <c r="AB155" s="98"/>
      <c r="AC155" s="98"/>
      <c r="AD155" s="98"/>
      <c r="AE155" s="98"/>
      <c r="AF155" s="98"/>
      <c r="AG155" s="98"/>
      <c r="AH155" s="98"/>
      <c r="AI155" s="98"/>
      <c r="AJ155" s="88"/>
      <c r="AK155" s="88"/>
      <c r="AL155" s="88"/>
      <c r="AM155" s="98"/>
      <c r="AN155" s="98"/>
      <c r="AO155" s="98"/>
      <c r="AP155" s="98"/>
      <c r="AQ155" s="98"/>
      <c r="AR155" s="98"/>
      <c r="AS155" s="98"/>
      <c r="AT155" s="98"/>
      <c r="AU155" s="98"/>
      <c r="AV155" s="98"/>
      <c r="AW155" s="88"/>
      <c r="AX155" s="88"/>
      <c r="AY155" s="45"/>
    </row>
    <row r="156" spans="2:51" ht="14.25" customHeight="1">
      <c r="B156" s="1624"/>
      <c r="C156" s="1625"/>
      <c r="D156" s="1625"/>
      <c r="E156" s="1625"/>
      <c r="F156" s="1625"/>
      <c r="G156" s="1626"/>
      <c r="H156" s="114"/>
      <c r="I156" s="88"/>
      <c r="J156" s="88"/>
      <c r="K156" s="88"/>
      <c r="L156" s="88"/>
      <c r="M156" s="56"/>
      <c r="N156" s="56"/>
      <c r="O156" s="56"/>
      <c r="P156" s="56"/>
      <c r="Q156" s="56"/>
      <c r="R156" s="56"/>
      <c r="S156" s="56"/>
      <c r="T156" s="56"/>
      <c r="U156" s="56"/>
      <c r="V156" s="56"/>
      <c r="W156" s="88"/>
      <c r="X156" s="88"/>
      <c r="Y156" s="88"/>
      <c r="Z156" s="98"/>
      <c r="AA156" s="98"/>
      <c r="AB156" s="98"/>
      <c r="AC156" s="98"/>
      <c r="AD156" s="98"/>
      <c r="AE156" s="98"/>
      <c r="AF156" s="98"/>
      <c r="AG156" s="98"/>
      <c r="AH156" s="98"/>
      <c r="AI156" s="98"/>
      <c r="AJ156" s="88"/>
      <c r="AK156" s="88"/>
      <c r="AL156" s="88"/>
      <c r="AM156" s="98"/>
      <c r="AN156" s="98"/>
      <c r="AO156" s="98"/>
      <c r="AP156" s="98"/>
      <c r="AQ156" s="98"/>
      <c r="AR156" s="98"/>
      <c r="AS156" s="98"/>
      <c r="AT156" s="98"/>
      <c r="AU156" s="98"/>
      <c r="AV156" s="98"/>
      <c r="AW156" s="88"/>
      <c r="AX156" s="88"/>
      <c r="AY156" s="45"/>
    </row>
    <row r="157" spans="2:51" ht="14.25" customHeight="1">
      <c r="B157" s="1624"/>
      <c r="C157" s="1625"/>
      <c r="D157" s="1625"/>
      <c r="E157" s="1625"/>
      <c r="F157" s="1625"/>
      <c r="G157" s="1626"/>
      <c r="H157" s="114"/>
      <c r="I157" s="88"/>
      <c r="J157" s="88"/>
      <c r="K157" s="88"/>
      <c r="L157" s="88"/>
      <c r="M157" s="56"/>
      <c r="N157" s="56"/>
      <c r="O157" s="56"/>
      <c r="P157" s="56"/>
      <c r="Q157" s="56"/>
      <c r="R157" s="56"/>
      <c r="S157" s="56"/>
      <c r="T157" s="56"/>
      <c r="U157" s="56"/>
      <c r="V157" s="56"/>
      <c r="W157" s="88"/>
      <c r="X157" s="88"/>
      <c r="Y157" s="88"/>
      <c r="Z157" s="98"/>
      <c r="AA157" s="98"/>
      <c r="AB157" s="98"/>
      <c r="AC157" s="98"/>
      <c r="AD157" s="98"/>
      <c r="AE157" s="98"/>
      <c r="AF157" s="98"/>
      <c r="AG157" s="98"/>
      <c r="AH157" s="98"/>
      <c r="AI157" s="98"/>
      <c r="AJ157" s="88"/>
      <c r="AK157" s="88"/>
      <c r="AL157" s="88"/>
      <c r="AM157" s="98"/>
      <c r="AN157" s="98"/>
      <c r="AO157" s="98"/>
      <c r="AP157" s="98"/>
      <c r="AQ157" s="98"/>
      <c r="AR157" s="98"/>
      <c r="AS157" s="98"/>
      <c r="AT157" s="98"/>
      <c r="AU157" s="98"/>
      <c r="AV157" s="98"/>
      <c r="AW157" s="88"/>
      <c r="AX157" s="88"/>
      <c r="AY157" s="45"/>
    </row>
    <row r="158" spans="2:51" ht="14.25" customHeight="1">
      <c r="B158" s="1624"/>
      <c r="C158" s="1625"/>
      <c r="D158" s="1625"/>
      <c r="E158" s="1625"/>
      <c r="F158" s="1625"/>
      <c r="G158" s="1626"/>
      <c r="H158" s="114"/>
      <c r="I158" s="88"/>
      <c r="J158" s="88"/>
      <c r="K158" s="88"/>
      <c r="L158" s="88"/>
      <c r="M158" s="56"/>
      <c r="N158" s="56"/>
      <c r="O158" s="56"/>
      <c r="P158" s="56"/>
      <c r="Q158" s="56"/>
      <c r="R158" s="56"/>
      <c r="S158" s="56"/>
      <c r="T158" s="56"/>
      <c r="U158" s="56"/>
      <c r="V158" s="56"/>
      <c r="W158" s="88"/>
      <c r="X158" s="88"/>
      <c r="Y158" s="88"/>
      <c r="Z158" s="98"/>
      <c r="AA158" s="98"/>
      <c r="AB158" s="98"/>
      <c r="AC158" s="98"/>
      <c r="AD158" s="98"/>
      <c r="AE158" s="98"/>
      <c r="AF158" s="98"/>
      <c r="AG158" s="98"/>
      <c r="AH158" s="98"/>
      <c r="AI158" s="98"/>
      <c r="AJ158" s="88"/>
      <c r="AK158" s="88"/>
      <c r="AL158" s="88"/>
      <c r="AM158" s="98"/>
      <c r="AN158" s="98"/>
      <c r="AO158" s="98"/>
      <c r="AP158" s="98"/>
      <c r="AQ158" s="98"/>
      <c r="AR158" s="98"/>
      <c r="AS158" s="98"/>
      <c r="AT158" s="98"/>
      <c r="AU158" s="98"/>
      <c r="AV158" s="98"/>
      <c r="AW158" s="88"/>
      <c r="AX158" s="88"/>
      <c r="AY158" s="45"/>
    </row>
    <row r="159" spans="2:51" ht="14.25" customHeight="1">
      <c r="B159" s="1624"/>
      <c r="C159" s="1625"/>
      <c r="D159" s="1625"/>
      <c r="E159" s="1625"/>
      <c r="F159" s="1625"/>
      <c r="G159" s="1626"/>
      <c r="H159" s="114"/>
      <c r="I159" s="88"/>
      <c r="J159" s="88"/>
      <c r="K159" s="88"/>
      <c r="L159" s="88"/>
      <c r="M159" s="56"/>
      <c r="N159" s="56"/>
      <c r="O159" s="56"/>
      <c r="P159" s="56"/>
      <c r="Q159" s="56"/>
      <c r="R159" s="56"/>
      <c r="S159" s="56"/>
      <c r="T159" s="56"/>
      <c r="U159" s="56"/>
      <c r="V159" s="56"/>
      <c r="W159" s="88"/>
      <c r="X159" s="88"/>
      <c r="Y159" s="88"/>
      <c r="Z159" s="98"/>
      <c r="AA159" s="98"/>
      <c r="AB159" s="98"/>
      <c r="AC159" s="98"/>
      <c r="AD159" s="98"/>
      <c r="AE159" s="98"/>
      <c r="AF159" s="98"/>
      <c r="AG159" s="98"/>
      <c r="AH159" s="98"/>
      <c r="AI159" s="98"/>
      <c r="AJ159" s="88"/>
      <c r="AK159" s="88"/>
      <c r="AL159" s="88"/>
      <c r="AM159" s="98"/>
      <c r="AN159" s="98"/>
      <c r="AO159" s="98"/>
      <c r="AP159" s="98"/>
      <c r="AQ159" s="98"/>
      <c r="AR159" s="98"/>
      <c r="AS159" s="98"/>
      <c r="AT159" s="98"/>
      <c r="AU159" s="98"/>
      <c r="AV159" s="98"/>
      <c r="AW159" s="88"/>
      <c r="AX159" s="88"/>
      <c r="AY159" s="45"/>
    </row>
    <row r="160" spans="2:51" ht="14.25" customHeight="1">
      <c r="B160" s="1624"/>
      <c r="C160" s="1625"/>
      <c r="D160" s="1625"/>
      <c r="E160" s="1625"/>
      <c r="F160" s="1625"/>
      <c r="G160" s="1626"/>
      <c r="H160" s="114"/>
      <c r="I160" s="88"/>
      <c r="J160" s="88"/>
      <c r="K160" s="88"/>
      <c r="L160" s="88"/>
      <c r="M160" s="56"/>
      <c r="N160" s="56"/>
      <c r="O160" s="56"/>
      <c r="P160" s="56"/>
      <c r="Q160" s="56"/>
      <c r="R160" s="56"/>
      <c r="S160" s="56"/>
      <c r="T160" s="56"/>
      <c r="U160" s="56"/>
      <c r="V160" s="56"/>
      <c r="W160" s="88"/>
      <c r="X160" s="88"/>
      <c r="Y160" s="88"/>
      <c r="Z160" s="98"/>
      <c r="AA160" s="98"/>
      <c r="AB160" s="98"/>
      <c r="AC160" s="98"/>
      <c r="AD160" s="98"/>
      <c r="AE160" s="98"/>
      <c r="AF160" s="98"/>
      <c r="AG160" s="98"/>
      <c r="AH160" s="98"/>
      <c r="AI160" s="98"/>
      <c r="AJ160" s="88"/>
      <c r="AK160" s="88"/>
      <c r="AL160" s="88"/>
      <c r="AM160" s="98"/>
      <c r="AN160" s="98"/>
      <c r="AO160" s="98"/>
      <c r="AP160" s="98"/>
      <c r="AQ160" s="98"/>
      <c r="AR160" s="98"/>
      <c r="AS160" s="98"/>
      <c r="AT160" s="98"/>
      <c r="AU160" s="98"/>
      <c r="AV160" s="98"/>
      <c r="AW160" s="88"/>
      <c r="AX160" s="88"/>
      <c r="AY160" s="45"/>
    </row>
    <row r="161" spans="1:52" ht="14.25" customHeight="1">
      <c r="B161" s="1624"/>
      <c r="C161" s="1625"/>
      <c r="D161" s="1625"/>
      <c r="E161" s="1625"/>
      <c r="F161" s="1625"/>
      <c r="G161" s="1626"/>
      <c r="H161" s="114"/>
      <c r="I161" s="88"/>
      <c r="J161" s="88"/>
      <c r="K161" s="88"/>
      <c r="L161" s="88"/>
      <c r="M161" s="56"/>
      <c r="N161" s="56"/>
      <c r="O161" s="56"/>
      <c r="P161" s="56"/>
      <c r="Q161" s="56"/>
      <c r="R161" s="56"/>
      <c r="S161" s="56"/>
      <c r="T161" s="56"/>
      <c r="U161" s="56"/>
      <c r="V161" s="56"/>
      <c r="W161" s="88"/>
      <c r="X161" s="88"/>
      <c r="Y161" s="88"/>
      <c r="Z161" s="98"/>
      <c r="AA161" s="98"/>
      <c r="AB161" s="98"/>
      <c r="AC161" s="98"/>
      <c r="AD161" s="98"/>
      <c r="AE161" s="98"/>
      <c r="AF161" s="98"/>
      <c r="AG161" s="98"/>
      <c r="AH161" s="98"/>
      <c r="AI161" s="98"/>
      <c r="AJ161" s="88"/>
      <c r="AK161" s="88"/>
      <c r="AL161" s="88"/>
      <c r="AM161" s="98"/>
      <c r="AN161" s="98"/>
      <c r="AO161" s="98"/>
      <c r="AP161" s="98"/>
      <c r="AQ161" s="98"/>
      <c r="AR161" s="98"/>
      <c r="AS161" s="98"/>
      <c r="AT161" s="98"/>
      <c r="AU161" s="98"/>
      <c r="AV161" s="98"/>
      <c r="AW161" s="88"/>
      <c r="AX161" s="88"/>
      <c r="AY161" s="45"/>
    </row>
    <row r="162" spans="1:52" ht="14.25" customHeight="1">
      <c r="B162" s="1624"/>
      <c r="C162" s="1625"/>
      <c r="D162" s="1625"/>
      <c r="E162" s="1625"/>
      <c r="F162" s="1625"/>
      <c r="G162" s="1626"/>
      <c r="H162" s="114"/>
      <c r="I162" s="88"/>
      <c r="J162" s="88"/>
      <c r="K162" s="88"/>
      <c r="L162" s="88"/>
      <c r="M162" s="56"/>
      <c r="N162" s="56"/>
      <c r="O162" s="56"/>
      <c r="P162" s="56"/>
      <c r="Q162" s="56"/>
      <c r="R162" s="56"/>
      <c r="S162" s="56"/>
      <c r="T162" s="56"/>
      <c r="U162" s="56"/>
      <c r="V162" s="56"/>
      <c r="W162" s="88"/>
      <c r="X162" s="88"/>
      <c r="Y162" s="88"/>
      <c r="Z162" s="98"/>
      <c r="AA162" s="98"/>
      <c r="AB162" s="98"/>
      <c r="AC162" s="98"/>
      <c r="AD162" s="98"/>
      <c r="AE162" s="98"/>
      <c r="AF162" s="98"/>
      <c r="AG162" s="98"/>
      <c r="AH162" s="98"/>
      <c r="AI162" s="98"/>
      <c r="AJ162" s="88"/>
      <c r="AK162" s="88"/>
      <c r="AL162" s="88"/>
      <c r="AM162" s="98"/>
      <c r="AN162" s="98"/>
      <c r="AO162" s="98"/>
      <c r="AP162" s="98"/>
      <c r="AQ162" s="98"/>
      <c r="AR162" s="98"/>
      <c r="AS162" s="98"/>
      <c r="AT162" s="98"/>
      <c r="AU162" s="98"/>
      <c r="AV162" s="98"/>
      <c r="AW162" s="88"/>
      <c r="AX162" s="88"/>
      <c r="AY162" s="45"/>
    </row>
    <row r="163" spans="1:52" ht="14.25" customHeight="1">
      <c r="B163" s="1624"/>
      <c r="C163" s="1625"/>
      <c r="D163" s="1625"/>
      <c r="E163" s="1625"/>
      <c r="F163" s="1625"/>
      <c r="G163" s="1626"/>
      <c r="H163" s="114"/>
      <c r="I163" s="88"/>
      <c r="J163" s="88"/>
      <c r="K163" s="88"/>
      <c r="L163" s="88"/>
      <c r="M163" s="56"/>
      <c r="N163" s="56"/>
      <c r="O163" s="56"/>
      <c r="P163" s="56"/>
      <c r="Q163" s="56"/>
      <c r="R163" s="56"/>
      <c r="S163" s="56"/>
      <c r="T163" s="56"/>
      <c r="U163" s="56"/>
      <c r="V163" s="56"/>
      <c r="W163" s="88"/>
      <c r="X163" s="88"/>
      <c r="Y163" s="88"/>
      <c r="Z163" s="98"/>
      <c r="AA163" s="98"/>
      <c r="AB163" s="98"/>
      <c r="AC163" s="98"/>
      <c r="AD163" s="98"/>
      <c r="AE163" s="98"/>
      <c r="AF163" s="98"/>
      <c r="AG163" s="98"/>
      <c r="AH163" s="98"/>
      <c r="AI163" s="98"/>
      <c r="AJ163" s="88"/>
      <c r="AK163" s="88"/>
      <c r="AL163" s="88"/>
      <c r="AM163" s="98"/>
      <c r="AN163" s="98"/>
      <c r="AO163" s="98"/>
      <c r="AP163" s="98"/>
      <c r="AQ163" s="98"/>
      <c r="AR163" s="98"/>
      <c r="AS163" s="98"/>
      <c r="AT163" s="98"/>
      <c r="AU163" s="98"/>
      <c r="AV163" s="98"/>
      <c r="AW163" s="88"/>
      <c r="AX163" s="88"/>
      <c r="AY163" s="45"/>
    </row>
    <row r="164" spans="1:52" ht="14.25" customHeight="1">
      <c r="B164" s="1624"/>
      <c r="C164" s="1625"/>
      <c r="D164" s="1625"/>
      <c r="E164" s="1625"/>
      <c r="F164" s="1625"/>
      <c r="G164" s="1626"/>
      <c r="H164" s="114"/>
      <c r="I164" s="88"/>
      <c r="J164" s="88"/>
      <c r="K164" s="88"/>
      <c r="L164" s="88"/>
      <c r="M164" s="56"/>
      <c r="N164" s="56"/>
      <c r="O164" s="56"/>
      <c r="P164" s="56"/>
      <c r="Q164" s="56"/>
      <c r="R164" s="56"/>
      <c r="S164" s="56"/>
      <c r="T164" s="56"/>
      <c r="U164" s="56"/>
      <c r="V164" s="56"/>
      <c r="W164" s="88"/>
      <c r="X164" s="88"/>
      <c r="Y164" s="88"/>
      <c r="Z164" s="98"/>
      <c r="AA164" s="98"/>
      <c r="AB164" s="98"/>
      <c r="AC164" s="98"/>
      <c r="AD164" s="98"/>
      <c r="AE164" s="98"/>
      <c r="AF164" s="98"/>
      <c r="AG164" s="98"/>
      <c r="AH164" s="98"/>
      <c r="AI164" s="98"/>
      <c r="AJ164" s="88"/>
      <c r="AK164" s="88"/>
      <c r="AL164" s="88"/>
      <c r="AM164" s="98"/>
      <c r="AN164" s="98"/>
      <c r="AO164" s="98"/>
      <c r="AP164" s="98"/>
      <c r="AQ164" s="98"/>
      <c r="AR164" s="98"/>
      <c r="AS164" s="98"/>
      <c r="AT164" s="98"/>
      <c r="AU164" s="98"/>
      <c r="AV164" s="98"/>
      <c r="AW164" s="88"/>
      <c r="AX164" s="88"/>
      <c r="AY164" s="45"/>
    </row>
    <row r="165" spans="1:52" ht="14.25" customHeight="1">
      <c r="B165" s="1624"/>
      <c r="C165" s="1625"/>
      <c r="D165" s="1625"/>
      <c r="E165" s="1625"/>
      <c r="F165" s="1625"/>
      <c r="G165" s="1626"/>
      <c r="H165" s="114"/>
      <c r="I165" s="88"/>
      <c r="J165" s="88"/>
      <c r="K165" s="88"/>
      <c r="L165" s="88"/>
      <c r="M165" s="56"/>
      <c r="N165" s="56"/>
      <c r="O165" s="56"/>
      <c r="P165" s="56"/>
      <c r="Q165" s="56"/>
      <c r="R165" s="56"/>
      <c r="S165" s="56"/>
      <c r="T165" s="56"/>
      <c r="U165" s="56"/>
      <c r="V165" s="56"/>
      <c r="W165" s="88"/>
      <c r="X165" s="88"/>
      <c r="Y165" s="88"/>
      <c r="Z165" s="98"/>
      <c r="AA165" s="98"/>
      <c r="AB165" s="98"/>
      <c r="AC165" s="98"/>
      <c r="AD165" s="98"/>
      <c r="AE165" s="98"/>
      <c r="AF165" s="98"/>
      <c r="AG165" s="98"/>
      <c r="AH165" s="98"/>
      <c r="AI165" s="98"/>
      <c r="AJ165" s="88"/>
      <c r="AK165" s="88"/>
      <c r="AL165" s="88"/>
      <c r="AM165" s="98"/>
      <c r="AN165" s="98"/>
      <c r="AO165" s="98"/>
      <c r="AP165" s="98"/>
      <c r="AQ165" s="98"/>
      <c r="AR165" s="98"/>
      <c r="AS165" s="98"/>
      <c r="AT165" s="98"/>
      <c r="AU165" s="98"/>
      <c r="AV165" s="98"/>
      <c r="AW165" s="88"/>
      <c r="AX165" s="88"/>
      <c r="AY165" s="45"/>
    </row>
    <row r="166" spans="1:52" ht="14.25" customHeight="1">
      <c r="B166" s="1624"/>
      <c r="C166" s="1625"/>
      <c r="D166" s="1625"/>
      <c r="E166" s="1625"/>
      <c r="F166" s="1625"/>
      <c r="G166" s="1626"/>
      <c r="H166" s="114"/>
      <c r="I166" s="88"/>
      <c r="J166" s="88"/>
      <c r="K166" s="88"/>
      <c r="L166" s="88"/>
      <c r="M166" s="56"/>
      <c r="N166" s="56"/>
      <c r="O166" s="56"/>
      <c r="P166" s="56"/>
      <c r="Q166" s="56"/>
      <c r="R166" s="56"/>
      <c r="S166" s="56"/>
      <c r="T166" s="56"/>
      <c r="U166" s="56"/>
      <c r="V166" s="56"/>
      <c r="W166" s="88"/>
      <c r="X166" s="88"/>
      <c r="Y166" s="88"/>
      <c r="Z166" s="98"/>
      <c r="AA166" s="98"/>
      <c r="AB166" s="98"/>
      <c r="AC166" s="98"/>
      <c r="AD166" s="98"/>
      <c r="AE166" s="98"/>
      <c r="AF166" s="98"/>
      <c r="AG166" s="98"/>
      <c r="AH166" s="98"/>
      <c r="AI166" s="98"/>
      <c r="AJ166" s="88"/>
      <c r="AK166" s="88"/>
      <c r="AL166" s="88"/>
      <c r="AM166" s="98"/>
      <c r="AN166" s="98"/>
      <c r="AO166" s="98"/>
      <c r="AP166" s="98"/>
      <c r="AQ166" s="98"/>
      <c r="AR166" s="98"/>
      <c r="AS166" s="98"/>
      <c r="AT166" s="98"/>
      <c r="AU166" s="98"/>
      <c r="AV166" s="98"/>
      <c r="AW166" s="88"/>
      <c r="AX166" s="88"/>
      <c r="AY166" s="45"/>
    </row>
    <row r="167" spans="1:52" ht="14.25" customHeight="1">
      <c r="B167" s="1624"/>
      <c r="C167" s="1625"/>
      <c r="D167" s="1625"/>
      <c r="E167" s="1625"/>
      <c r="F167" s="1625"/>
      <c r="G167" s="1626"/>
      <c r="H167" s="114"/>
      <c r="I167" s="88"/>
      <c r="J167" s="88"/>
      <c r="K167" s="88"/>
      <c r="L167" s="88"/>
      <c r="M167" s="56"/>
      <c r="N167" s="56"/>
      <c r="O167" s="56"/>
      <c r="P167" s="56"/>
      <c r="Q167" s="56"/>
      <c r="R167" s="56"/>
      <c r="S167" s="56"/>
      <c r="T167" s="56"/>
      <c r="U167" s="56"/>
      <c r="V167" s="56"/>
      <c r="W167" s="88"/>
      <c r="X167" s="88"/>
      <c r="Y167" s="88"/>
      <c r="Z167" s="98"/>
      <c r="AA167" s="98"/>
      <c r="AB167" s="98"/>
      <c r="AC167" s="98"/>
      <c r="AD167" s="98"/>
      <c r="AE167" s="98"/>
      <c r="AF167" s="98"/>
      <c r="AG167" s="98"/>
      <c r="AH167" s="98"/>
      <c r="AI167" s="98"/>
      <c r="AJ167" s="88"/>
      <c r="AK167" s="88"/>
      <c r="AL167" s="88"/>
      <c r="AM167" s="98"/>
      <c r="AN167" s="98"/>
      <c r="AO167" s="98"/>
      <c r="AP167" s="98"/>
      <c r="AQ167" s="98"/>
      <c r="AR167" s="98"/>
      <c r="AS167" s="98"/>
      <c r="AT167" s="98"/>
      <c r="AU167" s="98"/>
      <c r="AV167" s="98"/>
      <c r="AW167" s="88"/>
      <c r="AX167" s="88"/>
      <c r="AY167" s="45"/>
    </row>
    <row r="168" spans="1:52" ht="14.25" customHeight="1">
      <c r="B168" s="1624"/>
      <c r="C168" s="1625"/>
      <c r="D168" s="1625"/>
      <c r="E168" s="1625"/>
      <c r="F168" s="1625"/>
      <c r="G168" s="1626"/>
      <c r="H168" s="114"/>
      <c r="I168" s="88"/>
      <c r="J168" s="88"/>
      <c r="K168" s="88"/>
      <c r="L168" s="88"/>
      <c r="M168" s="56"/>
      <c r="N168" s="56"/>
      <c r="O168" s="56"/>
      <c r="P168" s="56"/>
      <c r="Q168" s="56"/>
      <c r="R168" s="56"/>
      <c r="S168" s="56"/>
      <c r="T168" s="56"/>
      <c r="U168" s="56"/>
      <c r="V168" s="56"/>
      <c r="W168" s="88"/>
      <c r="X168" s="88"/>
      <c r="Y168" s="88"/>
      <c r="Z168" s="98"/>
      <c r="AA168" s="98"/>
      <c r="AB168" s="98"/>
      <c r="AC168" s="98"/>
      <c r="AD168" s="98"/>
      <c r="AE168" s="98"/>
      <c r="AF168" s="98"/>
      <c r="AG168" s="98"/>
      <c r="AH168" s="98"/>
      <c r="AI168" s="98"/>
      <c r="AJ168" s="88"/>
      <c r="AK168" s="88"/>
      <c r="AL168" s="88"/>
      <c r="AM168" s="98"/>
      <c r="AN168" s="98"/>
      <c r="AO168" s="98"/>
      <c r="AP168" s="98"/>
      <c r="AQ168" s="98"/>
      <c r="AR168" s="98"/>
      <c r="AS168" s="98"/>
      <c r="AT168" s="98"/>
      <c r="AU168" s="98"/>
      <c r="AV168" s="98"/>
      <c r="AW168" s="88"/>
      <c r="AX168" s="88"/>
      <c r="AY168" s="45"/>
    </row>
    <row r="169" spans="1:52" ht="14.25" customHeight="1">
      <c r="B169" s="1624"/>
      <c r="C169" s="1625"/>
      <c r="D169" s="1625"/>
      <c r="E169" s="1625"/>
      <c r="F169" s="1625"/>
      <c r="G169" s="1626"/>
      <c r="H169" s="114"/>
      <c r="I169" s="88"/>
      <c r="J169" s="88"/>
      <c r="K169" s="88"/>
      <c r="L169" s="88"/>
      <c r="M169" s="56"/>
      <c r="N169" s="56"/>
      <c r="O169" s="56"/>
      <c r="P169" s="56"/>
      <c r="Q169" s="56"/>
      <c r="R169" s="56"/>
      <c r="S169" s="56"/>
      <c r="T169" s="56"/>
      <c r="U169" s="56"/>
      <c r="V169" s="56"/>
      <c r="W169" s="88"/>
      <c r="X169" s="88"/>
      <c r="Y169" s="88"/>
      <c r="Z169" s="98"/>
      <c r="AA169" s="98"/>
      <c r="AB169" s="98"/>
      <c r="AC169" s="98"/>
      <c r="AD169" s="98"/>
      <c r="AE169" s="98"/>
      <c r="AF169" s="98"/>
      <c r="AG169" s="98"/>
      <c r="AH169" s="98"/>
      <c r="AI169" s="98"/>
      <c r="AJ169" s="88"/>
      <c r="AK169" s="88"/>
      <c r="AL169" s="88"/>
      <c r="AM169" s="98"/>
      <c r="AN169" s="98"/>
      <c r="AO169" s="98"/>
      <c r="AP169" s="98"/>
      <c r="AQ169" s="98"/>
      <c r="AR169" s="98"/>
      <c r="AS169" s="98"/>
      <c r="AT169" s="98"/>
      <c r="AU169" s="98"/>
      <c r="AV169" s="98"/>
      <c r="AW169" s="88"/>
      <c r="AX169" s="88"/>
      <c r="AY169" s="45"/>
    </row>
    <row r="170" spans="1:52" ht="14.25" customHeight="1">
      <c r="B170" s="1624"/>
      <c r="C170" s="1625"/>
      <c r="D170" s="1625"/>
      <c r="E170" s="1625"/>
      <c r="F170" s="1625"/>
      <c r="G170" s="1626"/>
      <c r="H170" s="114"/>
      <c r="I170" s="88"/>
      <c r="J170" s="88"/>
      <c r="K170" s="88"/>
      <c r="L170" s="88"/>
      <c r="M170" s="56"/>
      <c r="N170" s="56"/>
      <c r="O170" s="56"/>
      <c r="P170" s="56"/>
      <c r="Q170" s="56"/>
      <c r="R170" s="56"/>
      <c r="S170" s="56"/>
      <c r="T170" s="56"/>
      <c r="U170" s="56"/>
      <c r="V170" s="56"/>
      <c r="W170" s="88"/>
      <c r="X170" s="88"/>
      <c r="Y170" s="88"/>
      <c r="Z170" s="98"/>
      <c r="AA170" s="98"/>
      <c r="AB170" s="98"/>
      <c r="AC170" s="98"/>
      <c r="AD170" s="98"/>
      <c r="AE170" s="98"/>
      <c r="AF170" s="98"/>
      <c r="AG170" s="98"/>
      <c r="AH170" s="98"/>
      <c r="AI170" s="98"/>
      <c r="AJ170" s="88"/>
      <c r="AK170" s="88"/>
      <c r="AL170" s="88"/>
      <c r="AM170" s="98"/>
      <c r="AN170" s="98"/>
      <c r="AO170" s="98"/>
      <c r="AP170" s="98"/>
      <c r="AQ170" s="98"/>
      <c r="AR170" s="98"/>
      <c r="AS170" s="98"/>
      <c r="AT170" s="98"/>
      <c r="AU170" s="98"/>
      <c r="AV170" s="98"/>
      <c r="AW170" s="88"/>
      <c r="AX170" s="88"/>
      <c r="AY170" s="45"/>
    </row>
    <row r="171" spans="1:52" ht="14.25" customHeight="1">
      <c r="B171" s="1624"/>
      <c r="C171" s="1625"/>
      <c r="D171" s="1625"/>
      <c r="E171" s="1625"/>
      <c r="F171" s="1625"/>
      <c r="G171" s="1626"/>
      <c r="H171" s="114"/>
      <c r="I171" s="88"/>
      <c r="J171" s="88"/>
      <c r="K171" s="88"/>
      <c r="L171" s="88"/>
      <c r="M171" s="56"/>
      <c r="N171" s="56"/>
      <c r="O171" s="56"/>
      <c r="P171" s="56"/>
      <c r="Q171" s="56"/>
      <c r="R171" s="56"/>
      <c r="S171" s="56"/>
      <c r="T171" s="56"/>
      <c r="U171" s="56"/>
      <c r="V171" s="56"/>
      <c r="W171" s="88"/>
      <c r="X171" s="8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8"/>
      <c r="AY171" s="45"/>
    </row>
    <row r="172" spans="1:52" ht="14.25" customHeight="1">
      <c r="B172" s="1624"/>
      <c r="C172" s="1625"/>
      <c r="D172" s="1625"/>
      <c r="E172" s="1625"/>
      <c r="F172" s="1625"/>
      <c r="G172" s="1626"/>
      <c r="H172" s="114"/>
      <c r="I172" s="88"/>
      <c r="J172" s="88"/>
      <c r="K172" s="88"/>
      <c r="L172" s="88"/>
      <c r="M172" s="56"/>
      <c r="N172" s="56"/>
      <c r="O172" s="56"/>
      <c r="P172" s="56"/>
      <c r="Q172" s="56"/>
      <c r="R172" s="56"/>
      <c r="S172" s="56"/>
      <c r="T172" s="56"/>
      <c r="U172" s="56"/>
      <c r="V172" s="56"/>
      <c r="W172" s="88"/>
      <c r="X172" s="8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8"/>
      <c r="AY172" s="45"/>
    </row>
    <row r="173" spans="1:52" ht="14.25" customHeight="1" thickBot="1">
      <c r="B173" s="1624"/>
      <c r="C173" s="1625"/>
      <c r="D173" s="1625"/>
      <c r="E173" s="1625"/>
      <c r="F173" s="1625"/>
      <c r="G173" s="1626"/>
      <c r="H173" s="114"/>
      <c r="I173" s="88"/>
      <c r="J173" s="88"/>
      <c r="K173" s="88"/>
      <c r="L173" s="88"/>
      <c r="M173" s="56"/>
      <c r="N173" s="56"/>
      <c r="O173" s="56"/>
      <c r="P173" s="56"/>
      <c r="Q173" s="56"/>
      <c r="R173" s="56"/>
      <c r="S173" s="56"/>
      <c r="T173" s="56"/>
      <c r="U173" s="56"/>
      <c r="V173" s="56"/>
      <c r="W173" s="88"/>
      <c r="X173" s="8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8"/>
      <c r="AY173" s="45"/>
    </row>
    <row r="174" spans="1:52" s="109" customFormat="1" ht="3" customHeight="1">
      <c r="B174" s="113"/>
      <c r="C174" s="113"/>
      <c r="D174" s="113"/>
      <c r="E174" s="113"/>
      <c r="F174" s="113"/>
      <c r="G174" s="113"/>
      <c r="H174" s="112"/>
      <c r="I174" s="112"/>
      <c r="J174" s="112"/>
      <c r="K174" s="112"/>
      <c r="L174" s="112"/>
      <c r="M174" s="112"/>
      <c r="N174" s="112"/>
      <c r="O174" s="112"/>
      <c r="P174" s="112"/>
      <c r="Q174" s="112"/>
      <c r="R174" s="112"/>
      <c r="S174" s="112"/>
      <c r="T174" s="112"/>
      <c r="U174" s="112"/>
      <c r="V174" s="112"/>
      <c r="W174" s="112"/>
      <c r="X174" s="112"/>
      <c r="Y174" s="112"/>
      <c r="Z174" s="112"/>
      <c r="AA174" s="112"/>
      <c r="AB174" s="112"/>
      <c r="AC174" s="112"/>
      <c r="AD174" s="112"/>
      <c r="AE174" s="112"/>
      <c r="AF174" s="112"/>
      <c r="AG174" s="112"/>
      <c r="AH174" s="112"/>
      <c r="AI174" s="112"/>
      <c r="AJ174" s="112"/>
      <c r="AK174" s="112"/>
      <c r="AL174" s="112"/>
      <c r="AM174" s="112"/>
      <c r="AN174" s="112"/>
      <c r="AO174" s="112"/>
      <c r="AP174" s="112"/>
      <c r="AQ174" s="112"/>
      <c r="AR174" s="112"/>
      <c r="AS174" s="112"/>
      <c r="AT174" s="112"/>
      <c r="AU174" s="112"/>
      <c r="AV174" s="112"/>
      <c r="AW174" s="112"/>
      <c r="AX174" s="112"/>
      <c r="AY174" s="112"/>
    </row>
    <row r="175" spans="1:52" s="109" customFormat="1" ht="3" customHeight="1">
      <c r="B175" s="111"/>
      <c r="C175" s="111"/>
      <c r="D175" s="111"/>
      <c r="E175" s="111"/>
      <c r="F175" s="111"/>
      <c r="G175" s="111"/>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118"/>
    </row>
    <row r="176" spans="1:52" ht="23.25" customHeight="1" thickBot="1">
      <c r="A176" s="8"/>
      <c r="B176" s="689" t="s">
        <v>121</v>
      </c>
      <c r="C176" s="690"/>
      <c r="D176" s="690"/>
      <c r="E176" s="690"/>
      <c r="F176" s="690"/>
      <c r="G176" s="690"/>
      <c r="H176" s="690" t="s">
        <v>592</v>
      </c>
      <c r="I176" s="690"/>
      <c r="J176" s="690"/>
      <c r="K176" s="690"/>
      <c r="L176" s="690"/>
      <c r="M176" s="690"/>
      <c r="N176" s="690"/>
      <c r="O176" s="690"/>
      <c r="P176" s="690"/>
      <c r="Q176" s="690"/>
      <c r="R176" s="690"/>
      <c r="S176" s="690"/>
      <c r="T176" s="690"/>
      <c r="U176" s="690"/>
      <c r="V176" s="690"/>
      <c r="W176" s="690"/>
      <c r="X176" s="690"/>
      <c r="Y176" s="690"/>
      <c r="Z176" s="690"/>
      <c r="AA176" s="690"/>
      <c r="AB176" s="690"/>
      <c r="AC176" s="690"/>
      <c r="AD176" s="690"/>
      <c r="AE176" s="690"/>
      <c r="AF176" s="690"/>
      <c r="AG176" s="690"/>
      <c r="AH176" s="690"/>
      <c r="AI176" s="690"/>
      <c r="AJ176" s="690"/>
      <c r="AK176" s="690"/>
      <c r="AL176" s="690"/>
      <c r="AM176" s="690"/>
      <c r="AN176" s="690"/>
      <c r="AO176" s="690"/>
      <c r="AP176" s="690"/>
      <c r="AQ176" s="690"/>
      <c r="AR176" s="690"/>
      <c r="AS176" s="690"/>
      <c r="AT176" s="690"/>
      <c r="AU176" s="690"/>
      <c r="AV176" s="690"/>
      <c r="AW176" s="690"/>
      <c r="AX176" s="690"/>
      <c r="AY176" s="690"/>
    </row>
    <row r="177" spans="2:51" s="109" customFormat="1" ht="24.75" customHeight="1">
      <c r="B177" s="2258" t="s">
        <v>511</v>
      </c>
      <c r="C177" s="2259"/>
      <c r="D177" s="2259"/>
      <c r="E177" s="2259"/>
      <c r="F177" s="2259"/>
      <c r="G177" s="2260"/>
      <c r="H177" s="2323" t="s">
        <v>500</v>
      </c>
      <c r="I177" s="831"/>
      <c r="J177" s="831"/>
      <c r="K177" s="831"/>
      <c r="L177" s="831"/>
      <c r="M177" s="831"/>
      <c r="N177" s="831"/>
      <c r="O177" s="831"/>
      <c r="P177" s="831"/>
      <c r="Q177" s="831"/>
      <c r="R177" s="831"/>
      <c r="S177" s="831"/>
      <c r="T177" s="831"/>
      <c r="U177" s="831"/>
      <c r="V177" s="831"/>
      <c r="W177" s="831"/>
      <c r="X177" s="831"/>
      <c r="Y177" s="831"/>
      <c r="Z177" s="831"/>
      <c r="AA177" s="831"/>
      <c r="AB177" s="831"/>
      <c r="AC177" s="2324"/>
      <c r="AD177" s="2323" t="s">
        <v>510</v>
      </c>
      <c r="AE177" s="831"/>
      <c r="AF177" s="831"/>
      <c r="AG177" s="831"/>
      <c r="AH177" s="831"/>
      <c r="AI177" s="831"/>
      <c r="AJ177" s="831"/>
      <c r="AK177" s="831"/>
      <c r="AL177" s="831"/>
      <c r="AM177" s="831"/>
      <c r="AN177" s="831"/>
      <c r="AO177" s="831"/>
      <c r="AP177" s="831"/>
      <c r="AQ177" s="831"/>
      <c r="AR177" s="831"/>
      <c r="AS177" s="831"/>
      <c r="AT177" s="831"/>
      <c r="AU177" s="831"/>
      <c r="AV177" s="831"/>
      <c r="AW177" s="831"/>
      <c r="AX177" s="831"/>
      <c r="AY177" s="2325"/>
    </row>
    <row r="178" spans="2:51" s="109" customFormat="1" ht="24.75" customHeight="1">
      <c r="B178" s="2258"/>
      <c r="C178" s="2259"/>
      <c r="D178" s="2259"/>
      <c r="E178" s="2259"/>
      <c r="F178" s="2259"/>
      <c r="G178" s="2260"/>
      <c r="H178" s="2281" t="s">
        <v>60</v>
      </c>
      <c r="I178" s="1111"/>
      <c r="J178" s="1111"/>
      <c r="K178" s="1111"/>
      <c r="L178" s="1112"/>
      <c r="M178" s="1110" t="s">
        <v>143</v>
      </c>
      <c r="N178" s="1111"/>
      <c r="O178" s="1111"/>
      <c r="P178" s="1111"/>
      <c r="Q178" s="1111"/>
      <c r="R178" s="1111"/>
      <c r="S178" s="1111"/>
      <c r="T178" s="1111"/>
      <c r="U178" s="1111"/>
      <c r="V178" s="1111"/>
      <c r="W178" s="1111"/>
      <c r="X178" s="1111"/>
      <c r="Y178" s="1112"/>
      <c r="Z178" s="1183" t="s">
        <v>144</v>
      </c>
      <c r="AA178" s="2303"/>
      <c r="AB178" s="2303"/>
      <c r="AC178" s="2304"/>
      <c r="AD178" s="2281" t="s">
        <v>60</v>
      </c>
      <c r="AE178" s="1111"/>
      <c r="AF178" s="1111"/>
      <c r="AG178" s="1111"/>
      <c r="AH178" s="1112"/>
      <c r="AI178" s="1110" t="s">
        <v>143</v>
      </c>
      <c r="AJ178" s="1111"/>
      <c r="AK178" s="1111"/>
      <c r="AL178" s="1111"/>
      <c r="AM178" s="1111"/>
      <c r="AN178" s="1111"/>
      <c r="AO178" s="1111"/>
      <c r="AP178" s="1111"/>
      <c r="AQ178" s="1111"/>
      <c r="AR178" s="1111"/>
      <c r="AS178" s="1111"/>
      <c r="AT178" s="1111"/>
      <c r="AU178" s="1112"/>
      <c r="AV178" s="1183" t="s">
        <v>144</v>
      </c>
      <c r="AW178" s="2303"/>
      <c r="AX178" s="2303"/>
      <c r="AY178" s="2305"/>
    </row>
    <row r="179" spans="2:51" s="109" customFormat="1" ht="24.75" customHeight="1">
      <c r="B179" s="2258"/>
      <c r="C179" s="2259"/>
      <c r="D179" s="2259"/>
      <c r="E179" s="2259"/>
      <c r="F179" s="2259"/>
      <c r="G179" s="2260"/>
      <c r="H179" s="1092" t="s">
        <v>152</v>
      </c>
      <c r="I179" s="1093"/>
      <c r="J179" s="1093"/>
      <c r="K179" s="1093"/>
      <c r="L179" s="1094"/>
      <c r="M179" s="2251" t="s">
        <v>601</v>
      </c>
      <c r="N179" s="2306"/>
      <c r="O179" s="2306"/>
      <c r="P179" s="2306"/>
      <c r="Q179" s="2306"/>
      <c r="R179" s="2306"/>
      <c r="S179" s="2306"/>
      <c r="T179" s="2306"/>
      <c r="U179" s="2306"/>
      <c r="V179" s="2306"/>
      <c r="W179" s="2306"/>
      <c r="X179" s="2306"/>
      <c r="Y179" s="2307"/>
      <c r="Z179" s="2320">
        <v>1</v>
      </c>
      <c r="AA179" s="2321"/>
      <c r="AB179" s="2321"/>
      <c r="AC179" s="2322"/>
      <c r="AD179" s="1092"/>
      <c r="AE179" s="1093"/>
      <c r="AF179" s="1093"/>
      <c r="AG179" s="1093"/>
      <c r="AH179" s="1094"/>
      <c r="AI179" s="2251"/>
      <c r="AJ179" s="2306"/>
      <c r="AK179" s="2306"/>
      <c r="AL179" s="2306"/>
      <c r="AM179" s="2306"/>
      <c r="AN179" s="2306"/>
      <c r="AO179" s="2306"/>
      <c r="AP179" s="2306"/>
      <c r="AQ179" s="2306"/>
      <c r="AR179" s="2306"/>
      <c r="AS179" s="2306"/>
      <c r="AT179" s="2306"/>
      <c r="AU179" s="2307"/>
      <c r="AV179" s="2254"/>
      <c r="AW179" s="2255"/>
      <c r="AX179" s="2255"/>
      <c r="AY179" s="2257"/>
    </row>
    <row r="180" spans="2:51" s="109" customFormat="1" ht="24.75" customHeight="1">
      <c r="B180" s="2258"/>
      <c r="C180" s="2259"/>
      <c r="D180" s="2259"/>
      <c r="E180" s="2259"/>
      <c r="F180" s="2259"/>
      <c r="G180" s="2260"/>
      <c r="H180" s="2214" t="s">
        <v>152</v>
      </c>
      <c r="I180" s="2215"/>
      <c r="J180" s="2215"/>
      <c r="K180" s="2215"/>
      <c r="L180" s="2216"/>
      <c r="M180" s="2245" t="s">
        <v>600</v>
      </c>
      <c r="N180" s="2264"/>
      <c r="O180" s="2264"/>
      <c r="P180" s="2264"/>
      <c r="Q180" s="2264"/>
      <c r="R180" s="2264"/>
      <c r="S180" s="2264"/>
      <c r="T180" s="2264"/>
      <c r="U180" s="2264"/>
      <c r="V180" s="2264"/>
      <c r="W180" s="2264"/>
      <c r="X180" s="2264"/>
      <c r="Y180" s="2265"/>
      <c r="Z180" s="2311">
        <v>0.6</v>
      </c>
      <c r="AA180" s="2312"/>
      <c r="AB180" s="2312"/>
      <c r="AC180" s="2313"/>
      <c r="AD180" s="2214"/>
      <c r="AE180" s="2215"/>
      <c r="AF180" s="2215"/>
      <c r="AG180" s="2215"/>
      <c r="AH180" s="2216"/>
      <c r="AI180" s="2245"/>
      <c r="AJ180" s="2264"/>
      <c r="AK180" s="2264"/>
      <c r="AL180" s="2264"/>
      <c r="AM180" s="2264"/>
      <c r="AN180" s="2264"/>
      <c r="AO180" s="2264"/>
      <c r="AP180" s="2264"/>
      <c r="AQ180" s="2264"/>
      <c r="AR180" s="2264"/>
      <c r="AS180" s="2264"/>
      <c r="AT180" s="2264"/>
      <c r="AU180" s="2265"/>
      <c r="AV180" s="2248"/>
      <c r="AW180" s="2249"/>
      <c r="AX180" s="2249"/>
      <c r="AY180" s="2250"/>
    </row>
    <row r="181" spans="2:51" s="109" customFormat="1" ht="24.75" customHeight="1">
      <c r="B181" s="2258"/>
      <c r="C181" s="2259"/>
      <c r="D181" s="2259"/>
      <c r="E181" s="2259"/>
      <c r="F181" s="2259"/>
      <c r="G181" s="2260"/>
      <c r="H181" s="2214" t="s">
        <v>293</v>
      </c>
      <c r="I181" s="2215"/>
      <c r="J181" s="2215"/>
      <c r="K181" s="2215"/>
      <c r="L181" s="2216"/>
      <c r="M181" s="2245" t="s">
        <v>599</v>
      </c>
      <c r="N181" s="2264"/>
      <c r="O181" s="2264"/>
      <c r="P181" s="2264"/>
      <c r="Q181" s="2264"/>
      <c r="R181" s="2264"/>
      <c r="S181" s="2264"/>
      <c r="T181" s="2264"/>
      <c r="U181" s="2264"/>
      <c r="V181" s="2264"/>
      <c r="W181" s="2264"/>
      <c r="X181" s="2264"/>
      <c r="Y181" s="2265"/>
      <c r="Z181" s="2311">
        <v>0.4</v>
      </c>
      <c r="AA181" s="2312"/>
      <c r="AB181" s="2312"/>
      <c r="AC181" s="2313"/>
      <c r="AD181" s="2214"/>
      <c r="AE181" s="2215"/>
      <c r="AF181" s="2215"/>
      <c r="AG181" s="2215"/>
      <c r="AH181" s="2216"/>
      <c r="AI181" s="2245"/>
      <c r="AJ181" s="2264"/>
      <c r="AK181" s="2264"/>
      <c r="AL181" s="2264"/>
      <c r="AM181" s="2264"/>
      <c r="AN181" s="2264"/>
      <c r="AO181" s="2264"/>
      <c r="AP181" s="2264"/>
      <c r="AQ181" s="2264"/>
      <c r="AR181" s="2264"/>
      <c r="AS181" s="2264"/>
      <c r="AT181" s="2264"/>
      <c r="AU181" s="2265"/>
      <c r="AV181" s="2248"/>
      <c r="AW181" s="2249"/>
      <c r="AX181" s="2249"/>
      <c r="AY181" s="2250"/>
    </row>
    <row r="182" spans="2:51" s="109" customFormat="1" ht="24.75" customHeight="1">
      <c r="B182" s="2258"/>
      <c r="C182" s="2259"/>
      <c r="D182" s="2259"/>
      <c r="E182" s="2259"/>
      <c r="F182" s="2259"/>
      <c r="G182" s="2260"/>
      <c r="H182" s="2214" t="s">
        <v>298</v>
      </c>
      <c r="I182" s="2215"/>
      <c r="J182" s="2215"/>
      <c r="K182" s="2215"/>
      <c r="L182" s="2216"/>
      <c r="M182" s="2245" t="s">
        <v>598</v>
      </c>
      <c r="N182" s="2264"/>
      <c r="O182" s="2264"/>
      <c r="P182" s="2264"/>
      <c r="Q182" s="2264"/>
      <c r="R182" s="2264"/>
      <c r="S182" s="2264"/>
      <c r="T182" s="2264"/>
      <c r="U182" s="2264"/>
      <c r="V182" s="2264"/>
      <c r="W182" s="2264"/>
      <c r="X182" s="2264"/>
      <c r="Y182" s="2265"/>
      <c r="Z182" s="2311">
        <v>0.5</v>
      </c>
      <c r="AA182" s="2312"/>
      <c r="AB182" s="2312"/>
      <c r="AC182" s="2313"/>
      <c r="AD182" s="2214"/>
      <c r="AE182" s="2215"/>
      <c r="AF182" s="2215"/>
      <c r="AG182" s="2215"/>
      <c r="AH182" s="2216"/>
      <c r="AI182" s="2245"/>
      <c r="AJ182" s="2264"/>
      <c r="AK182" s="2264"/>
      <c r="AL182" s="2264"/>
      <c r="AM182" s="2264"/>
      <c r="AN182" s="2264"/>
      <c r="AO182" s="2264"/>
      <c r="AP182" s="2264"/>
      <c r="AQ182" s="2264"/>
      <c r="AR182" s="2264"/>
      <c r="AS182" s="2264"/>
      <c r="AT182" s="2264"/>
      <c r="AU182" s="2265"/>
      <c r="AV182" s="2248"/>
      <c r="AW182" s="2249"/>
      <c r="AX182" s="2249"/>
      <c r="AY182" s="2250"/>
    </row>
    <row r="183" spans="2:51" s="109" customFormat="1" ht="24.75" customHeight="1">
      <c r="B183" s="2258"/>
      <c r="C183" s="2259"/>
      <c r="D183" s="2259"/>
      <c r="E183" s="2259"/>
      <c r="F183" s="2259"/>
      <c r="G183" s="2260"/>
      <c r="H183" s="2457" t="s">
        <v>293</v>
      </c>
      <c r="I183" s="2458"/>
      <c r="J183" s="2458"/>
      <c r="K183" s="2458"/>
      <c r="L183" s="2459"/>
      <c r="M183" s="2460" t="s">
        <v>597</v>
      </c>
      <c r="N183" s="2461"/>
      <c r="O183" s="2461"/>
      <c r="P183" s="2461"/>
      <c r="Q183" s="2461"/>
      <c r="R183" s="2461"/>
      <c r="S183" s="2461"/>
      <c r="T183" s="2461"/>
      <c r="U183" s="2461"/>
      <c r="V183" s="2461"/>
      <c r="W183" s="2461"/>
      <c r="X183" s="2461"/>
      <c r="Y183" s="2462"/>
      <c r="Z183" s="2463">
        <v>0.4</v>
      </c>
      <c r="AA183" s="2464"/>
      <c r="AB183" s="2464"/>
      <c r="AC183" s="2465"/>
      <c r="AD183" s="2457"/>
      <c r="AE183" s="2458"/>
      <c r="AF183" s="2458"/>
      <c r="AG183" s="2458"/>
      <c r="AH183" s="2459"/>
      <c r="AI183" s="2460"/>
      <c r="AJ183" s="2461"/>
      <c r="AK183" s="2461"/>
      <c r="AL183" s="2461"/>
      <c r="AM183" s="2461"/>
      <c r="AN183" s="2461"/>
      <c r="AO183" s="2461"/>
      <c r="AP183" s="2461"/>
      <c r="AQ183" s="2461"/>
      <c r="AR183" s="2461"/>
      <c r="AS183" s="2461"/>
      <c r="AT183" s="2461"/>
      <c r="AU183" s="2462"/>
      <c r="AV183" s="2466"/>
      <c r="AW183" s="2467"/>
      <c r="AX183" s="2467"/>
      <c r="AY183" s="2468"/>
    </row>
    <row r="184" spans="2:51" s="109" customFormat="1" ht="24.75" customHeight="1">
      <c r="B184" s="2258"/>
      <c r="C184" s="2259"/>
      <c r="D184" s="2259"/>
      <c r="E184" s="2259"/>
      <c r="F184" s="2259"/>
      <c r="G184" s="2260"/>
      <c r="H184" s="2214" t="s">
        <v>298</v>
      </c>
      <c r="I184" s="2215"/>
      <c r="J184" s="2215"/>
      <c r="K184" s="2215"/>
      <c r="L184" s="2216"/>
      <c r="M184" s="2245" t="s">
        <v>596</v>
      </c>
      <c r="N184" s="2264"/>
      <c r="O184" s="2264"/>
      <c r="P184" s="2264"/>
      <c r="Q184" s="2264"/>
      <c r="R184" s="2264"/>
      <c r="S184" s="2264"/>
      <c r="T184" s="2264"/>
      <c r="U184" s="2264"/>
      <c r="V184" s="2264"/>
      <c r="W184" s="2264"/>
      <c r="X184" s="2264"/>
      <c r="Y184" s="2265"/>
      <c r="Z184" s="2311">
        <v>0.3</v>
      </c>
      <c r="AA184" s="2312"/>
      <c r="AB184" s="2312"/>
      <c r="AC184" s="2313"/>
      <c r="AD184" s="2214"/>
      <c r="AE184" s="2215"/>
      <c r="AF184" s="2215"/>
      <c r="AG184" s="2215"/>
      <c r="AH184" s="2216"/>
      <c r="AI184" s="2245"/>
      <c r="AJ184" s="2264"/>
      <c r="AK184" s="2264"/>
      <c r="AL184" s="2264"/>
      <c r="AM184" s="2264"/>
      <c r="AN184" s="2264"/>
      <c r="AO184" s="2264"/>
      <c r="AP184" s="2264"/>
      <c r="AQ184" s="2264"/>
      <c r="AR184" s="2264"/>
      <c r="AS184" s="2264"/>
      <c r="AT184" s="2264"/>
      <c r="AU184" s="2265"/>
      <c r="AV184" s="2248"/>
      <c r="AW184" s="2249"/>
      <c r="AX184" s="2249"/>
      <c r="AY184" s="2250"/>
    </row>
    <row r="185" spans="2:51" s="109" customFormat="1" ht="24.75" customHeight="1">
      <c r="B185" s="2258"/>
      <c r="C185" s="2259"/>
      <c r="D185" s="2259"/>
      <c r="E185" s="2259"/>
      <c r="F185" s="2259"/>
      <c r="G185" s="2260"/>
      <c r="H185" s="2214" t="s">
        <v>595</v>
      </c>
      <c r="I185" s="2215"/>
      <c r="J185" s="2215"/>
      <c r="K185" s="2215"/>
      <c r="L185" s="2216"/>
      <c r="M185" s="2245" t="s">
        <v>594</v>
      </c>
      <c r="N185" s="2264"/>
      <c r="O185" s="2264"/>
      <c r="P185" s="2264"/>
      <c r="Q185" s="2264"/>
      <c r="R185" s="2264"/>
      <c r="S185" s="2264"/>
      <c r="T185" s="2264"/>
      <c r="U185" s="2264"/>
      <c r="V185" s="2264"/>
      <c r="W185" s="2264"/>
      <c r="X185" s="2264"/>
      <c r="Y185" s="2265"/>
      <c r="Z185" s="2311">
        <v>0.3</v>
      </c>
      <c r="AA185" s="2312"/>
      <c r="AB185" s="2312"/>
      <c r="AC185" s="2313"/>
      <c r="AD185" s="2214"/>
      <c r="AE185" s="2215"/>
      <c r="AF185" s="2215"/>
      <c r="AG185" s="2215"/>
      <c r="AH185" s="2216"/>
      <c r="AI185" s="2245"/>
      <c r="AJ185" s="2264"/>
      <c r="AK185" s="2264"/>
      <c r="AL185" s="2264"/>
      <c r="AM185" s="2264"/>
      <c r="AN185" s="2264"/>
      <c r="AO185" s="2264"/>
      <c r="AP185" s="2264"/>
      <c r="AQ185" s="2264"/>
      <c r="AR185" s="2264"/>
      <c r="AS185" s="2264"/>
      <c r="AT185" s="2264"/>
      <c r="AU185" s="2265"/>
      <c r="AV185" s="2248"/>
      <c r="AW185" s="2249"/>
      <c r="AX185" s="2249"/>
      <c r="AY185" s="2250"/>
    </row>
    <row r="186" spans="2:51" s="109" customFormat="1" ht="24.75" customHeight="1">
      <c r="B186" s="2258"/>
      <c r="C186" s="2259"/>
      <c r="D186" s="2259"/>
      <c r="E186" s="2259"/>
      <c r="F186" s="2259"/>
      <c r="G186" s="2260"/>
      <c r="H186" s="2214" t="s">
        <v>152</v>
      </c>
      <c r="I186" s="2215"/>
      <c r="J186" s="2215"/>
      <c r="K186" s="2215"/>
      <c r="L186" s="2216"/>
      <c r="M186" s="2245" t="s">
        <v>593</v>
      </c>
      <c r="N186" s="2264"/>
      <c r="O186" s="2264"/>
      <c r="P186" s="2264"/>
      <c r="Q186" s="2264"/>
      <c r="R186" s="2264"/>
      <c r="S186" s="2264"/>
      <c r="T186" s="2264"/>
      <c r="U186" s="2264"/>
      <c r="V186" s="2264"/>
      <c r="W186" s="2264"/>
      <c r="X186" s="2264"/>
      <c r="Y186" s="2265"/>
      <c r="Z186" s="2311">
        <v>0.1</v>
      </c>
      <c r="AA186" s="2312"/>
      <c r="AB186" s="2312"/>
      <c r="AC186" s="2313"/>
      <c r="AD186" s="2214"/>
      <c r="AE186" s="2215"/>
      <c r="AF186" s="2215"/>
      <c r="AG186" s="2215"/>
      <c r="AH186" s="2216"/>
      <c r="AI186" s="2245"/>
      <c r="AJ186" s="2264"/>
      <c r="AK186" s="2264"/>
      <c r="AL186" s="2264"/>
      <c r="AM186" s="2264"/>
      <c r="AN186" s="2264"/>
      <c r="AO186" s="2264"/>
      <c r="AP186" s="2264"/>
      <c r="AQ186" s="2264"/>
      <c r="AR186" s="2264"/>
      <c r="AS186" s="2264"/>
      <c r="AT186" s="2264"/>
      <c r="AU186" s="2265"/>
      <c r="AV186" s="2248"/>
      <c r="AW186" s="2249"/>
      <c r="AX186" s="2249"/>
      <c r="AY186" s="2250"/>
    </row>
    <row r="187" spans="2:51" s="109" customFormat="1" ht="24.75" customHeight="1">
      <c r="B187" s="2258"/>
      <c r="C187" s="2259"/>
      <c r="D187" s="2259"/>
      <c r="E187" s="2259"/>
      <c r="F187" s="2259"/>
      <c r="G187" s="2260"/>
      <c r="H187" s="2281" t="s">
        <v>35</v>
      </c>
      <c r="I187" s="1111"/>
      <c r="J187" s="1111"/>
      <c r="K187" s="1111"/>
      <c r="L187" s="1112"/>
      <c r="M187" s="2282"/>
      <c r="N187" s="2299"/>
      <c r="O187" s="2299"/>
      <c r="P187" s="2299"/>
      <c r="Q187" s="2299"/>
      <c r="R187" s="2299"/>
      <c r="S187" s="2299"/>
      <c r="T187" s="2299"/>
      <c r="U187" s="2299"/>
      <c r="V187" s="2299"/>
      <c r="W187" s="2299"/>
      <c r="X187" s="2299"/>
      <c r="Y187" s="2300"/>
      <c r="Z187" s="2317">
        <f>SUM(Z179:AC186)</f>
        <v>3.5999999999999996</v>
      </c>
      <c r="AA187" s="2318"/>
      <c r="AB187" s="2318"/>
      <c r="AC187" s="2319"/>
      <c r="AD187" s="2281" t="s">
        <v>35</v>
      </c>
      <c r="AE187" s="1111"/>
      <c r="AF187" s="1111"/>
      <c r="AG187" s="1111"/>
      <c r="AH187" s="1112"/>
      <c r="AI187" s="2282"/>
      <c r="AJ187" s="2299"/>
      <c r="AK187" s="2299"/>
      <c r="AL187" s="2299"/>
      <c r="AM187" s="2299"/>
      <c r="AN187" s="2299"/>
      <c r="AO187" s="2299"/>
      <c r="AP187" s="2299"/>
      <c r="AQ187" s="2299"/>
      <c r="AR187" s="2299"/>
      <c r="AS187" s="2299"/>
      <c r="AT187" s="2299"/>
      <c r="AU187" s="2300"/>
      <c r="AV187" s="2288">
        <f>SUM(AV179:AY186)</f>
        <v>0</v>
      </c>
      <c r="AW187" s="2289"/>
      <c r="AX187" s="2289"/>
      <c r="AY187" s="2290"/>
    </row>
    <row r="188" spans="2:51" s="109" customFormat="1" ht="25.15" customHeight="1">
      <c r="B188" s="2258"/>
      <c r="C188" s="2259"/>
      <c r="D188" s="2259"/>
      <c r="E188" s="2259"/>
      <c r="F188" s="2259"/>
      <c r="G188" s="2260"/>
      <c r="H188" s="2281" t="s">
        <v>508</v>
      </c>
      <c r="I188" s="1111"/>
      <c r="J188" s="1111"/>
      <c r="K188" s="1111"/>
      <c r="L188" s="1111"/>
      <c r="M188" s="1111"/>
      <c r="N188" s="1111"/>
      <c r="O188" s="1111"/>
      <c r="P188" s="1111"/>
      <c r="Q188" s="1111"/>
      <c r="R188" s="1111"/>
      <c r="S188" s="1111"/>
      <c r="T188" s="1111"/>
      <c r="U188" s="1111"/>
      <c r="V188" s="1111"/>
      <c r="W188" s="1111"/>
      <c r="X188" s="1111"/>
      <c r="Y188" s="1111"/>
      <c r="Z188" s="1111"/>
      <c r="AA188" s="1111"/>
      <c r="AB188" s="1111"/>
      <c r="AC188" s="2302"/>
      <c r="AD188" s="2281" t="s">
        <v>507</v>
      </c>
      <c r="AE188" s="1111"/>
      <c r="AF188" s="1111"/>
      <c r="AG188" s="1111"/>
      <c r="AH188" s="1111"/>
      <c r="AI188" s="1111"/>
      <c r="AJ188" s="1111"/>
      <c r="AK188" s="1111"/>
      <c r="AL188" s="1111"/>
      <c r="AM188" s="1111"/>
      <c r="AN188" s="1111"/>
      <c r="AO188" s="1111"/>
      <c r="AP188" s="1111"/>
      <c r="AQ188" s="1111"/>
      <c r="AR188" s="1111"/>
      <c r="AS188" s="1111"/>
      <c r="AT188" s="1111"/>
      <c r="AU188" s="1111"/>
      <c r="AV188" s="1111"/>
      <c r="AW188" s="1111"/>
      <c r="AX188" s="1111"/>
      <c r="AY188" s="2295"/>
    </row>
    <row r="189" spans="2:51" s="109" customFormat="1" ht="25.5" customHeight="1">
      <c r="B189" s="2258"/>
      <c r="C189" s="2259"/>
      <c r="D189" s="2259"/>
      <c r="E189" s="2259"/>
      <c r="F189" s="2259"/>
      <c r="G189" s="2260"/>
      <c r="H189" s="2281" t="s">
        <v>60</v>
      </c>
      <c r="I189" s="1111"/>
      <c r="J189" s="1111"/>
      <c r="K189" s="1111"/>
      <c r="L189" s="1112"/>
      <c r="M189" s="1110" t="s">
        <v>143</v>
      </c>
      <c r="N189" s="1111"/>
      <c r="O189" s="1111"/>
      <c r="P189" s="1111"/>
      <c r="Q189" s="1111"/>
      <c r="R189" s="1111"/>
      <c r="S189" s="1111"/>
      <c r="T189" s="1111"/>
      <c r="U189" s="1111"/>
      <c r="V189" s="1111"/>
      <c r="W189" s="1111"/>
      <c r="X189" s="1111"/>
      <c r="Y189" s="1112"/>
      <c r="Z189" s="1183" t="s">
        <v>144</v>
      </c>
      <c r="AA189" s="2303"/>
      <c r="AB189" s="2303"/>
      <c r="AC189" s="2304"/>
      <c r="AD189" s="2281" t="s">
        <v>60</v>
      </c>
      <c r="AE189" s="1111"/>
      <c r="AF189" s="1111"/>
      <c r="AG189" s="1111"/>
      <c r="AH189" s="1112"/>
      <c r="AI189" s="1110" t="s">
        <v>143</v>
      </c>
      <c r="AJ189" s="1111"/>
      <c r="AK189" s="1111"/>
      <c r="AL189" s="1111"/>
      <c r="AM189" s="1111"/>
      <c r="AN189" s="1111"/>
      <c r="AO189" s="1111"/>
      <c r="AP189" s="1111"/>
      <c r="AQ189" s="1111"/>
      <c r="AR189" s="1111"/>
      <c r="AS189" s="1111"/>
      <c r="AT189" s="1111"/>
      <c r="AU189" s="1112"/>
      <c r="AV189" s="1183" t="s">
        <v>144</v>
      </c>
      <c r="AW189" s="2303"/>
      <c r="AX189" s="2303"/>
      <c r="AY189" s="2305"/>
    </row>
    <row r="190" spans="2:51" s="109" customFormat="1" ht="24.75" customHeight="1">
      <c r="B190" s="2258"/>
      <c r="C190" s="2259"/>
      <c r="D190" s="2259"/>
      <c r="E190" s="2259"/>
      <c r="F190" s="2259"/>
      <c r="G190" s="2260"/>
      <c r="H190" s="1092"/>
      <c r="I190" s="1093"/>
      <c r="J190" s="1093"/>
      <c r="K190" s="1093"/>
      <c r="L190" s="1094"/>
      <c r="M190" s="2251"/>
      <c r="N190" s="2306"/>
      <c r="O190" s="2306"/>
      <c r="P190" s="2306"/>
      <c r="Q190" s="2306"/>
      <c r="R190" s="2306"/>
      <c r="S190" s="2306"/>
      <c r="T190" s="2306"/>
      <c r="U190" s="2306"/>
      <c r="V190" s="2306"/>
      <c r="W190" s="2306"/>
      <c r="X190" s="2306"/>
      <c r="Y190" s="2307"/>
      <c r="Z190" s="2254"/>
      <c r="AA190" s="2255"/>
      <c r="AB190" s="2255"/>
      <c r="AC190" s="2469"/>
      <c r="AD190" s="1092"/>
      <c r="AE190" s="1093"/>
      <c r="AF190" s="1093"/>
      <c r="AG190" s="1093"/>
      <c r="AH190" s="1094"/>
      <c r="AI190" s="2251"/>
      <c r="AJ190" s="2306"/>
      <c r="AK190" s="2306"/>
      <c r="AL190" s="2306"/>
      <c r="AM190" s="2306"/>
      <c r="AN190" s="2306"/>
      <c r="AO190" s="2306"/>
      <c r="AP190" s="2306"/>
      <c r="AQ190" s="2306"/>
      <c r="AR190" s="2306"/>
      <c r="AS190" s="2306"/>
      <c r="AT190" s="2306"/>
      <c r="AU190" s="2307"/>
      <c r="AV190" s="2254"/>
      <c r="AW190" s="2255"/>
      <c r="AX190" s="2255"/>
      <c r="AY190" s="2257"/>
    </row>
    <row r="191" spans="2:51" s="109" customFormat="1" ht="24.75" customHeight="1">
      <c r="B191" s="2258"/>
      <c r="C191" s="2259"/>
      <c r="D191" s="2259"/>
      <c r="E191" s="2259"/>
      <c r="F191" s="2259"/>
      <c r="G191" s="2260"/>
      <c r="H191" s="2214"/>
      <c r="I191" s="2215"/>
      <c r="J191" s="2215"/>
      <c r="K191" s="2215"/>
      <c r="L191" s="2216"/>
      <c r="M191" s="2245"/>
      <c r="N191" s="2264"/>
      <c r="O191" s="2264"/>
      <c r="P191" s="2264"/>
      <c r="Q191" s="2264"/>
      <c r="R191" s="2264"/>
      <c r="S191" s="2264"/>
      <c r="T191" s="2264"/>
      <c r="U191" s="2264"/>
      <c r="V191" s="2264"/>
      <c r="W191" s="2264"/>
      <c r="X191" s="2264"/>
      <c r="Y191" s="2265"/>
      <c r="Z191" s="2248"/>
      <c r="AA191" s="2249"/>
      <c r="AB191" s="2249"/>
      <c r="AC191" s="2294"/>
      <c r="AD191" s="2214"/>
      <c r="AE191" s="2215"/>
      <c r="AF191" s="2215"/>
      <c r="AG191" s="2215"/>
      <c r="AH191" s="2216"/>
      <c r="AI191" s="2245"/>
      <c r="AJ191" s="2264"/>
      <c r="AK191" s="2264"/>
      <c r="AL191" s="2264"/>
      <c r="AM191" s="2264"/>
      <c r="AN191" s="2264"/>
      <c r="AO191" s="2264"/>
      <c r="AP191" s="2264"/>
      <c r="AQ191" s="2264"/>
      <c r="AR191" s="2264"/>
      <c r="AS191" s="2264"/>
      <c r="AT191" s="2264"/>
      <c r="AU191" s="2265"/>
      <c r="AV191" s="2248"/>
      <c r="AW191" s="2249"/>
      <c r="AX191" s="2249"/>
      <c r="AY191" s="2250"/>
    </row>
    <row r="192" spans="2:51" s="109" customFormat="1" ht="24.75" customHeight="1">
      <c r="B192" s="2258"/>
      <c r="C192" s="2259"/>
      <c r="D192" s="2259"/>
      <c r="E192" s="2259"/>
      <c r="F192" s="2259"/>
      <c r="G192" s="2260"/>
      <c r="H192" s="2214"/>
      <c r="I192" s="2215"/>
      <c r="J192" s="2215"/>
      <c r="K192" s="2215"/>
      <c r="L192" s="2216"/>
      <c r="M192" s="2245"/>
      <c r="N192" s="2264"/>
      <c r="O192" s="2264"/>
      <c r="P192" s="2264"/>
      <c r="Q192" s="2264"/>
      <c r="R192" s="2264"/>
      <c r="S192" s="2264"/>
      <c r="T192" s="2264"/>
      <c r="U192" s="2264"/>
      <c r="V192" s="2264"/>
      <c r="W192" s="2264"/>
      <c r="X192" s="2264"/>
      <c r="Y192" s="2265"/>
      <c r="Z192" s="2248"/>
      <c r="AA192" s="2249"/>
      <c r="AB192" s="2249"/>
      <c r="AC192" s="2294"/>
      <c r="AD192" s="2214"/>
      <c r="AE192" s="2215"/>
      <c r="AF192" s="2215"/>
      <c r="AG192" s="2215"/>
      <c r="AH192" s="2216"/>
      <c r="AI192" s="2245"/>
      <c r="AJ192" s="2264"/>
      <c r="AK192" s="2264"/>
      <c r="AL192" s="2264"/>
      <c r="AM192" s="2264"/>
      <c r="AN192" s="2264"/>
      <c r="AO192" s="2264"/>
      <c r="AP192" s="2264"/>
      <c r="AQ192" s="2264"/>
      <c r="AR192" s="2264"/>
      <c r="AS192" s="2264"/>
      <c r="AT192" s="2264"/>
      <c r="AU192" s="2265"/>
      <c r="AV192" s="2248"/>
      <c r="AW192" s="2249"/>
      <c r="AX192" s="2249"/>
      <c r="AY192" s="2250"/>
    </row>
    <row r="193" spans="2:51" s="109" customFormat="1" ht="24.75" customHeight="1">
      <c r="B193" s="2258"/>
      <c r="C193" s="2259"/>
      <c r="D193" s="2259"/>
      <c r="E193" s="2259"/>
      <c r="F193" s="2259"/>
      <c r="G193" s="2260"/>
      <c r="H193" s="2214"/>
      <c r="I193" s="2215"/>
      <c r="J193" s="2215"/>
      <c r="K193" s="2215"/>
      <c r="L193" s="2216"/>
      <c r="M193" s="2245"/>
      <c r="N193" s="2264"/>
      <c r="O193" s="2264"/>
      <c r="P193" s="2264"/>
      <c r="Q193" s="2264"/>
      <c r="R193" s="2264"/>
      <c r="S193" s="2264"/>
      <c r="T193" s="2264"/>
      <c r="U193" s="2264"/>
      <c r="V193" s="2264"/>
      <c r="W193" s="2264"/>
      <c r="X193" s="2264"/>
      <c r="Y193" s="2265"/>
      <c r="Z193" s="2248"/>
      <c r="AA193" s="2249"/>
      <c r="AB193" s="2249"/>
      <c r="AC193" s="2294"/>
      <c r="AD193" s="2214"/>
      <c r="AE193" s="2215"/>
      <c r="AF193" s="2215"/>
      <c r="AG193" s="2215"/>
      <c r="AH193" s="2216"/>
      <c r="AI193" s="2245"/>
      <c r="AJ193" s="2264"/>
      <c r="AK193" s="2264"/>
      <c r="AL193" s="2264"/>
      <c r="AM193" s="2264"/>
      <c r="AN193" s="2264"/>
      <c r="AO193" s="2264"/>
      <c r="AP193" s="2264"/>
      <c r="AQ193" s="2264"/>
      <c r="AR193" s="2264"/>
      <c r="AS193" s="2264"/>
      <c r="AT193" s="2264"/>
      <c r="AU193" s="2265"/>
      <c r="AV193" s="2248"/>
      <c r="AW193" s="2249"/>
      <c r="AX193" s="2249"/>
      <c r="AY193" s="2250"/>
    </row>
    <row r="194" spans="2:51" s="109" customFormat="1" ht="24.75" customHeight="1">
      <c r="B194" s="2258"/>
      <c r="C194" s="2259"/>
      <c r="D194" s="2259"/>
      <c r="E194" s="2259"/>
      <c r="F194" s="2259"/>
      <c r="G194" s="2260"/>
      <c r="H194" s="2214"/>
      <c r="I194" s="2215"/>
      <c r="J194" s="2215"/>
      <c r="K194" s="2215"/>
      <c r="L194" s="2216"/>
      <c r="M194" s="2245"/>
      <c r="N194" s="2264"/>
      <c r="O194" s="2264"/>
      <c r="P194" s="2264"/>
      <c r="Q194" s="2264"/>
      <c r="R194" s="2264"/>
      <c r="S194" s="2264"/>
      <c r="T194" s="2264"/>
      <c r="U194" s="2264"/>
      <c r="V194" s="2264"/>
      <c r="W194" s="2264"/>
      <c r="X194" s="2264"/>
      <c r="Y194" s="2265"/>
      <c r="Z194" s="2248"/>
      <c r="AA194" s="2249"/>
      <c r="AB194" s="2249"/>
      <c r="AC194" s="2294"/>
      <c r="AD194" s="2214"/>
      <c r="AE194" s="2215"/>
      <c r="AF194" s="2215"/>
      <c r="AG194" s="2215"/>
      <c r="AH194" s="2216"/>
      <c r="AI194" s="2245"/>
      <c r="AJ194" s="2264"/>
      <c r="AK194" s="2264"/>
      <c r="AL194" s="2264"/>
      <c r="AM194" s="2264"/>
      <c r="AN194" s="2264"/>
      <c r="AO194" s="2264"/>
      <c r="AP194" s="2264"/>
      <c r="AQ194" s="2264"/>
      <c r="AR194" s="2264"/>
      <c r="AS194" s="2264"/>
      <c r="AT194" s="2264"/>
      <c r="AU194" s="2265"/>
      <c r="AV194" s="2248"/>
      <c r="AW194" s="2249"/>
      <c r="AX194" s="2249"/>
      <c r="AY194" s="2250"/>
    </row>
    <row r="195" spans="2:51" s="109" customFormat="1" ht="24.75" customHeight="1">
      <c r="B195" s="2258"/>
      <c r="C195" s="2259"/>
      <c r="D195" s="2259"/>
      <c r="E195" s="2259"/>
      <c r="F195" s="2259"/>
      <c r="G195" s="2260"/>
      <c r="H195" s="2214"/>
      <c r="I195" s="2215"/>
      <c r="J195" s="2215"/>
      <c r="K195" s="2215"/>
      <c r="L195" s="2216"/>
      <c r="M195" s="2245"/>
      <c r="N195" s="2264"/>
      <c r="O195" s="2264"/>
      <c r="P195" s="2264"/>
      <c r="Q195" s="2264"/>
      <c r="R195" s="2264"/>
      <c r="S195" s="2264"/>
      <c r="T195" s="2264"/>
      <c r="U195" s="2264"/>
      <c r="V195" s="2264"/>
      <c r="W195" s="2264"/>
      <c r="X195" s="2264"/>
      <c r="Y195" s="2265"/>
      <c r="Z195" s="2248"/>
      <c r="AA195" s="2249"/>
      <c r="AB195" s="2249"/>
      <c r="AC195" s="2294"/>
      <c r="AD195" s="2214"/>
      <c r="AE195" s="2215"/>
      <c r="AF195" s="2215"/>
      <c r="AG195" s="2215"/>
      <c r="AH195" s="2216"/>
      <c r="AI195" s="2245"/>
      <c r="AJ195" s="2264"/>
      <c r="AK195" s="2264"/>
      <c r="AL195" s="2264"/>
      <c r="AM195" s="2264"/>
      <c r="AN195" s="2264"/>
      <c r="AO195" s="2264"/>
      <c r="AP195" s="2264"/>
      <c r="AQ195" s="2264"/>
      <c r="AR195" s="2264"/>
      <c r="AS195" s="2264"/>
      <c r="AT195" s="2264"/>
      <c r="AU195" s="2265"/>
      <c r="AV195" s="2248"/>
      <c r="AW195" s="2249"/>
      <c r="AX195" s="2249"/>
      <c r="AY195" s="2250"/>
    </row>
    <row r="196" spans="2:51" s="109" customFormat="1" ht="24.75" customHeight="1">
      <c r="B196" s="2258"/>
      <c r="C196" s="2259"/>
      <c r="D196" s="2259"/>
      <c r="E196" s="2259"/>
      <c r="F196" s="2259"/>
      <c r="G196" s="2260"/>
      <c r="H196" s="2214"/>
      <c r="I196" s="2215"/>
      <c r="J196" s="2215"/>
      <c r="K196" s="2215"/>
      <c r="L196" s="2216"/>
      <c r="M196" s="2245"/>
      <c r="N196" s="2264"/>
      <c r="O196" s="2264"/>
      <c r="P196" s="2264"/>
      <c r="Q196" s="2264"/>
      <c r="R196" s="2264"/>
      <c r="S196" s="2264"/>
      <c r="T196" s="2264"/>
      <c r="U196" s="2264"/>
      <c r="V196" s="2264"/>
      <c r="W196" s="2264"/>
      <c r="X196" s="2264"/>
      <c r="Y196" s="2265"/>
      <c r="Z196" s="2248"/>
      <c r="AA196" s="2249"/>
      <c r="AB196" s="2249"/>
      <c r="AC196" s="2294"/>
      <c r="AD196" s="2214"/>
      <c r="AE196" s="2215"/>
      <c r="AF196" s="2215"/>
      <c r="AG196" s="2215"/>
      <c r="AH196" s="2216"/>
      <c r="AI196" s="2245"/>
      <c r="AJ196" s="2264"/>
      <c r="AK196" s="2264"/>
      <c r="AL196" s="2264"/>
      <c r="AM196" s="2264"/>
      <c r="AN196" s="2264"/>
      <c r="AO196" s="2264"/>
      <c r="AP196" s="2264"/>
      <c r="AQ196" s="2264"/>
      <c r="AR196" s="2264"/>
      <c r="AS196" s="2264"/>
      <c r="AT196" s="2264"/>
      <c r="AU196" s="2265"/>
      <c r="AV196" s="2248"/>
      <c r="AW196" s="2249"/>
      <c r="AX196" s="2249"/>
      <c r="AY196" s="2250"/>
    </row>
    <row r="197" spans="2:51" s="109" customFormat="1" ht="24.75" customHeight="1">
      <c r="B197" s="2258"/>
      <c r="C197" s="2259"/>
      <c r="D197" s="2259"/>
      <c r="E197" s="2259"/>
      <c r="F197" s="2259"/>
      <c r="G197" s="2260"/>
      <c r="H197" s="2211"/>
      <c r="I197" s="2212"/>
      <c r="J197" s="2212"/>
      <c r="K197" s="2212"/>
      <c r="L197" s="2213"/>
      <c r="M197" s="2275"/>
      <c r="N197" s="2296"/>
      <c r="O197" s="2296"/>
      <c r="P197" s="2296"/>
      <c r="Q197" s="2296"/>
      <c r="R197" s="2296"/>
      <c r="S197" s="2296"/>
      <c r="T197" s="2296"/>
      <c r="U197" s="2296"/>
      <c r="V197" s="2296"/>
      <c r="W197" s="2296"/>
      <c r="X197" s="2296"/>
      <c r="Y197" s="2297"/>
      <c r="Z197" s="2278"/>
      <c r="AA197" s="2279"/>
      <c r="AB197" s="2279"/>
      <c r="AC197" s="2298"/>
      <c r="AD197" s="2211"/>
      <c r="AE197" s="2212"/>
      <c r="AF197" s="2212"/>
      <c r="AG197" s="2212"/>
      <c r="AH197" s="2213"/>
      <c r="AI197" s="2275"/>
      <c r="AJ197" s="2296"/>
      <c r="AK197" s="2296"/>
      <c r="AL197" s="2296"/>
      <c r="AM197" s="2296"/>
      <c r="AN197" s="2296"/>
      <c r="AO197" s="2296"/>
      <c r="AP197" s="2296"/>
      <c r="AQ197" s="2296"/>
      <c r="AR197" s="2296"/>
      <c r="AS197" s="2296"/>
      <c r="AT197" s="2296"/>
      <c r="AU197" s="2297"/>
      <c r="AV197" s="2278"/>
      <c r="AW197" s="2279"/>
      <c r="AX197" s="2279"/>
      <c r="AY197" s="2280"/>
    </row>
    <row r="198" spans="2:51" s="109" customFormat="1" ht="24.75" customHeight="1">
      <c r="B198" s="2258"/>
      <c r="C198" s="2259"/>
      <c r="D198" s="2259"/>
      <c r="E198" s="2259"/>
      <c r="F198" s="2259"/>
      <c r="G198" s="2260"/>
      <c r="H198" s="2281" t="s">
        <v>35</v>
      </c>
      <c r="I198" s="1111"/>
      <c r="J198" s="1111"/>
      <c r="K198" s="1111"/>
      <c r="L198" s="1112"/>
      <c r="M198" s="2282"/>
      <c r="N198" s="2299"/>
      <c r="O198" s="2299"/>
      <c r="P198" s="2299"/>
      <c r="Q198" s="2299"/>
      <c r="R198" s="2299"/>
      <c r="S198" s="2299"/>
      <c r="T198" s="2299"/>
      <c r="U198" s="2299"/>
      <c r="V198" s="2299"/>
      <c r="W198" s="2299"/>
      <c r="X198" s="2299"/>
      <c r="Y198" s="2300"/>
      <c r="Z198" s="2288">
        <f>SUM(Z190:AC197)</f>
        <v>0</v>
      </c>
      <c r="AA198" s="2289"/>
      <c r="AB198" s="2289"/>
      <c r="AC198" s="2470"/>
      <c r="AD198" s="2281" t="s">
        <v>35</v>
      </c>
      <c r="AE198" s="1111"/>
      <c r="AF198" s="1111"/>
      <c r="AG198" s="1111"/>
      <c r="AH198" s="1112"/>
      <c r="AI198" s="2282"/>
      <c r="AJ198" s="2299"/>
      <c r="AK198" s="2299"/>
      <c r="AL198" s="2299"/>
      <c r="AM198" s="2299"/>
      <c r="AN198" s="2299"/>
      <c r="AO198" s="2299"/>
      <c r="AP198" s="2299"/>
      <c r="AQ198" s="2299"/>
      <c r="AR198" s="2299"/>
      <c r="AS198" s="2299"/>
      <c r="AT198" s="2299"/>
      <c r="AU198" s="2300"/>
      <c r="AV198" s="2288">
        <f>SUM(AV190:AY197)</f>
        <v>0</v>
      </c>
      <c r="AW198" s="2289"/>
      <c r="AX198" s="2289"/>
      <c r="AY198" s="2290"/>
    </row>
    <row r="199" spans="2:51" s="109" customFormat="1" ht="24.75" customHeight="1">
      <c r="B199" s="2258"/>
      <c r="C199" s="2259"/>
      <c r="D199" s="2259"/>
      <c r="E199" s="2259"/>
      <c r="F199" s="2259"/>
      <c r="G199" s="2260"/>
      <c r="H199" s="2281" t="s">
        <v>506</v>
      </c>
      <c r="I199" s="1111"/>
      <c r="J199" s="1111"/>
      <c r="K199" s="1111"/>
      <c r="L199" s="1111"/>
      <c r="M199" s="1111"/>
      <c r="N199" s="1111"/>
      <c r="O199" s="1111"/>
      <c r="P199" s="1111"/>
      <c r="Q199" s="1111"/>
      <c r="R199" s="1111"/>
      <c r="S199" s="1111"/>
      <c r="T199" s="1111"/>
      <c r="U199" s="1111"/>
      <c r="V199" s="1111"/>
      <c r="W199" s="1111"/>
      <c r="X199" s="1111"/>
      <c r="Y199" s="1111"/>
      <c r="Z199" s="1111"/>
      <c r="AA199" s="1111"/>
      <c r="AB199" s="1111"/>
      <c r="AC199" s="2302"/>
      <c r="AD199" s="2281" t="s">
        <v>505</v>
      </c>
      <c r="AE199" s="1111"/>
      <c r="AF199" s="1111"/>
      <c r="AG199" s="1111"/>
      <c r="AH199" s="1111"/>
      <c r="AI199" s="1111"/>
      <c r="AJ199" s="1111"/>
      <c r="AK199" s="1111"/>
      <c r="AL199" s="1111"/>
      <c r="AM199" s="1111"/>
      <c r="AN199" s="1111"/>
      <c r="AO199" s="1111"/>
      <c r="AP199" s="1111"/>
      <c r="AQ199" s="1111"/>
      <c r="AR199" s="1111"/>
      <c r="AS199" s="1111"/>
      <c r="AT199" s="1111"/>
      <c r="AU199" s="1111"/>
      <c r="AV199" s="1111"/>
      <c r="AW199" s="1111"/>
      <c r="AX199" s="1111"/>
      <c r="AY199" s="2295"/>
    </row>
    <row r="200" spans="2:51" s="109" customFormat="1" ht="24.75" customHeight="1">
      <c r="B200" s="2258"/>
      <c r="C200" s="2259"/>
      <c r="D200" s="2259"/>
      <c r="E200" s="2259"/>
      <c r="F200" s="2259"/>
      <c r="G200" s="2260"/>
      <c r="H200" s="2281" t="s">
        <v>60</v>
      </c>
      <c r="I200" s="1111"/>
      <c r="J200" s="1111"/>
      <c r="K200" s="1111"/>
      <c r="L200" s="1112"/>
      <c r="M200" s="1110" t="s">
        <v>143</v>
      </c>
      <c r="N200" s="1111"/>
      <c r="O200" s="1111"/>
      <c r="P200" s="1111"/>
      <c r="Q200" s="1111"/>
      <c r="R200" s="1111"/>
      <c r="S200" s="1111"/>
      <c r="T200" s="1111"/>
      <c r="U200" s="1111"/>
      <c r="V200" s="1111"/>
      <c r="W200" s="1111"/>
      <c r="X200" s="1111"/>
      <c r="Y200" s="1112"/>
      <c r="Z200" s="1183" t="s">
        <v>144</v>
      </c>
      <c r="AA200" s="2303"/>
      <c r="AB200" s="2303"/>
      <c r="AC200" s="2304"/>
      <c r="AD200" s="2281" t="s">
        <v>60</v>
      </c>
      <c r="AE200" s="1111"/>
      <c r="AF200" s="1111"/>
      <c r="AG200" s="1111"/>
      <c r="AH200" s="1112"/>
      <c r="AI200" s="1110" t="s">
        <v>143</v>
      </c>
      <c r="AJ200" s="1111"/>
      <c r="AK200" s="1111"/>
      <c r="AL200" s="1111"/>
      <c r="AM200" s="1111"/>
      <c r="AN200" s="1111"/>
      <c r="AO200" s="1111"/>
      <c r="AP200" s="1111"/>
      <c r="AQ200" s="1111"/>
      <c r="AR200" s="1111"/>
      <c r="AS200" s="1111"/>
      <c r="AT200" s="1111"/>
      <c r="AU200" s="1112"/>
      <c r="AV200" s="1183" t="s">
        <v>144</v>
      </c>
      <c r="AW200" s="2303"/>
      <c r="AX200" s="2303"/>
      <c r="AY200" s="2305"/>
    </row>
    <row r="201" spans="2:51" s="109" customFormat="1" ht="24.75" customHeight="1">
      <c r="B201" s="2258"/>
      <c r="C201" s="2259"/>
      <c r="D201" s="2259"/>
      <c r="E201" s="2259"/>
      <c r="F201" s="2259"/>
      <c r="G201" s="2260"/>
      <c r="H201" s="1092"/>
      <c r="I201" s="1093"/>
      <c r="J201" s="1093"/>
      <c r="K201" s="1093"/>
      <c r="L201" s="1094"/>
      <c r="M201" s="2251"/>
      <c r="N201" s="2306"/>
      <c r="O201" s="2306"/>
      <c r="P201" s="2306"/>
      <c r="Q201" s="2306"/>
      <c r="R201" s="2306"/>
      <c r="S201" s="2306"/>
      <c r="T201" s="2306"/>
      <c r="U201" s="2306"/>
      <c r="V201" s="2306"/>
      <c r="W201" s="2306"/>
      <c r="X201" s="2306"/>
      <c r="Y201" s="2307"/>
      <c r="Z201" s="2254"/>
      <c r="AA201" s="2255"/>
      <c r="AB201" s="2255"/>
      <c r="AC201" s="2469"/>
      <c r="AD201" s="1092"/>
      <c r="AE201" s="1093"/>
      <c r="AF201" s="1093"/>
      <c r="AG201" s="1093"/>
      <c r="AH201" s="1094"/>
      <c r="AI201" s="2251"/>
      <c r="AJ201" s="2306"/>
      <c r="AK201" s="2306"/>
      <c r="AL201" s="2306"/>
      <c r="AM201" s="2306"/>
      <c r="AN201" s="2306"/>
      <c r="AO201" s="2306"/>
      <c r="AP201" s="2306"/>
      <c r="AQ201" s="2306"/>
      <c r="AR201" s="2306"/>
      <c r="AS201" s="2306"/>
      <c r="AT201" s="2306"/>
      <c r="AU201" s="2307"/>
      <c r="AV201" s="2254"/>
      <c r="AW201" s="2255"/>
      <c r="AX201" s="2255"/>
      <c r="AY201" s="2257"/>
    </row>
    <row r="202" spans="2:51" s="109" customFormat="1" ht="24.75" customHeight="1">
      <c r="B202" s="2258"/>
      <c r="C202" s="2259"/>
      <c r="D202" s="2259"/>
      <c r="E202" s="2259"/>
      <c r="F202" s="2259"/>
      <c r="G202" s="2260"/>
      <c r="H202" s="2214"/>
      <c r="I202" s="2215"/>
      <c r="J202" s="2215"/>
      <c r="K202" s="2215"/>
      <c r="L202" s="2216"/>
      <c r="M202" s="2245"/>
      <c r="N202" s="2264"/>
      <c r="O202" s="2264"/>
      <c r="P202" s="2264"/>
      <c r="Q202" s="2264"/>
      <c r="R202" s="2264"/>
      <c r="S202" s="2264"/>
      <c r="T202" s="2264"/>
      <c r="U202" s="2264"/>
      <c r="V202" s="2264"/>
      <c r="W202" s="2264"/>
      <c r="X202" s="2264"/>
      <c r="Y202" s="2265"/>
      <c r="Z202" s="2248"/>
      <c r="AA202" s="2249"/>
      <c r="AB202" s="2249"/>
      <c r="AC202" s="2294"/>
      <c r="AD202" s="2214"/>
      <c r="AE202" s="2215"/>
      <c r="AF202" s="2215"/>
      <c r="AG202" s="2215"/>
      <c r="AH202" s="2216"/>
      <c r="AI202" s="2245"/>
      <c r="AJ202" s="2264"/>
      <c r="AK202" s="2264"/>
      <c r="AL202" s="2264"/>
      <c r="AM202" s="2264"/>
      <c r="AN202" s="2264"/>
      <c r="AO202" s="2264"/>
      <c r="AP202" s="2264"/>
      <c r="AQ202" s="2264"/>
      <c r="AR202" s="2264"/>
      <c r="AS202" s="2264"/>
      <c r="AT202" s="2264"/>
      <c r="AU202" s="2265"/>
      <c r="AV202" s="2248"/>
      <c r="AW202" s="2249"/>
      <c r="AX202" s="2249"/>
      <c r="AY202" s="2250"/>
    </row>
    <row r="203" spans="2:51" s="109" customFormat="1" ht="24.75" customHeight="1">
      <c r="B203" s="2258"/>
      <c r="C203" s="2259"/>
      <c r="D203" s="2259"/>
      <c r="E203" s="2259"/>
      <c r="F203" s="2259"/>
      <c r="G203" s="2260"/>
      <c r="H203" s="2214"/>
      <c r="I203" s="2215"/>
      <c r="J203" s="2215"/>
      <c r="K203" s="2215"/>
      <c r="L203" s="2216"/>
      <c r="M203" s="2245"/>
      <c r="N203" s="2264"/>
      <c r="O203" s="2264"/>
      <c r="P203" s="2264"/>
      <c r="Q203" s="2264"/>
      <c r="R203" s="2264"/>
      <c r="S203" s="2264"/>
      <c r="T203" s="2264"/>
      <c r="U203" s="2264"/>
      <c r="V203" s="2264"/>
      <c r="W203" s="2264"/>
      <c r="X203" s="2264"/>
      <c r="Y203" s="2265"/>
      <c r="Z203" s="2248"/>
      <c r="AA203" s="2249"/>
      <c r="AB203" s="2249"/>
      <c r="AC203" s="2294"/>
      <c r="AD203" s="2214"/>
      <c r="AE203" s="2215"/>
      <c r="AF203" s="2215"/>
      <c r="AG203" s="2215"/>
      <c r="AH203" s="2216"/>
      <c r="AI203" s="2245"/>
      <c r="AJ203" s="2264"/>
      <c r="AK203" s="2264"/>
      <c r="AL203" s="2264"/>
      <c r="AM203" s="2264"/>
      <c r="AN203" s="2264"/>
      <c r="AO203" s="2264"/>
      <c r="AP203" s="2264"/>
      <c r="AQ203" s="2264"/>
      <c r="AR203" s="2264"/>
      <c r="AS203" s="2264"/>
      <c r="AT203" s="2264"/>
      <c r="AU203" s="2265"/>
      <c r="AV203" s="2248"/>
      <c r="AW203" s="2249"/>
      <c r="AX203" s="2249"/>
      <c r="AY203" s="2250"/>
    </row>
    <row r="204" spans="2:51" s="109" customFormat="1" ht="24.75" customHeight="1">
      <c r="B204" s="2258"/>
      <c r="C204" s="2259"/>
      <c r="D204" s="2259"/>
      <c r="E204" s="2259"/>
      <c r="F204" s="2259"/>
      <c r="G204" s="2260"/>
      <c r="H204" s="2214"/>
      <c r="I204" s="2215"/>
      <c r="J204" s="2215"/>
      <c r="K204" s="2215"/>
      <c r="L204" s="2216"/>
      <c r="M204" s="2245"/>
      <c r="N204" s="2264"/>
      <c r="O204" s="2264"/>
      <c r="P204" s="2264"/>
      <c r="Q204" s="2264"/>
      <c r="R204" s="2264"/>
      <c r="S204" s="2264"/>
      <c r="T204" s="2264"/>
      <c r="U204" s="2264"/>
      <c r="V204" s="2264"/>
      <c r="W204" s="2264"/>
      <c r="X204" s="2264"/>
      <c r="Y204" s="2265"/>
      <c r="Z204" s="2248"/>
      <c r="AA204" s="2249"/>
      <c r="AB204" s="2249"/>
      <c r="AC204" s="2294"/>
      <c r="AD204" s="2214"/>
      <c r="AE204" s="2215"/>
      <c r="AF204" s="2215"/>
      <c r="AG204" s="2215"/>
      <c r="AH204" s="2216"/>
      <c r="AI204" s="2245"/>
      <c r="AJ204" s="2264"/>
      <c r="AK204" s="2264"/>
      <c r="AL204" s="2264"/>
      <c r="AM204" s="2264"/>
      <c r="AN204" s="2264"/>
      <c r="AO204" s="2264"/>
      <c r="AP204" s="2264"/>
      <c r="AQ204" s="2264"/>
      <c r="AR204" s="2264"/>
      <c r="AS204" s="2264"/>
      <c r="AT204" s="2264"/>
      <c r="AU204" s="2265"/>
      <c r="AV204" s="2248"/>
      <c r="AW204" s="2249"/>
      <c r="AX204" s="2249"/>
      <c r="AY204" s="2250"/>
    </row>
    <row r="205" spans="2:51" s="109" customFormat="1" ht="24.75" customHeight="1">
      <c r="B205" s="2258"/>
      <c r="C205" s="2259"/>
      <c r="D205" s="2259"/>
      <c r="E205" s="2259"/>
      <c r="F205" s="2259"/>
      <c r="G205" s="2260"/>
      <c r="H205" s="2214"/>
      <c r="I205" s="2215"/>
      <c r="J205" s="2215"/>
      <c r="K205" s="2215"/>
      <c r="L205" s="2216"/>
      <c r="M205" s="2245"/>
      <c r="N205" s="2246"/>
      <c r="O205" s="2246"/>
      <c r="P205" s="2246"/>
      <c r="Q205" s="2246"/>
      <c r="R205" s="2246"/>
      <c r="S205" s="2246"/>
      <c r="T205" s="2246"/>
      <c r="U205" s="2246"/>
      <c r="V205" s="2246"/>
      <c r="W205" s="2246"/>
      <c r="X205" s="2246"/>
      <c r="Y205" s="2247"/>
      <c r="Z205" s="2248"/>
      <c r="AA205" s="2249"/>
      <c r="AB205" s="2249"/>
      <c r="AC205" s="2249"/>
      <c r="AD205" s="2214"/>
      <c r="AE205" s="2215"/>
      <c r="AF205" s="2215"/>
      <c r="AG205" s="2215"/>
      <c r="AH205" s="2216"/>
      <c r="AI205" s="2245"/>
      <c r="AJ205" s="2246"/>
      <c r="AK205" s="2246"/>
      <c r="AL205" s="2246"/>
      <c r="AM205" s="2246"/>
      <c r="AN205" s="2246"/>
      <c r="AO205" s="2246"/>
      <c r="AP205" s="2246"/>
      <c r="AQ205" s="2246"/>
      <c r="AR205" s="2246"/>
      <c r="AS205" s="2246"/>
      <c r="AT205" s="2246"/>
      <c r="AU205" s="2247"/>
      <c r="AV205" s="2248"/>
      <c r="AW205" s="2249"/>
      <c r="AX205" s="2249"/>
      <c r="AY205" s="2250"/>
    </row>
    <row r="206" spans="2:51" s="109" customFormat="1" ht="24.75" customHeight="1">
      <c r="B206" s="2258"/>
      <c r="C206" s="2259"/>
      <c r="D206" s="2259"/>
      <c r="E206" s="2259"/>
      <c r="F206" s="2259"/>
      <c r="G206" s="2260"/>
      <c r="H206" s="2214"/>
      <c r="I206" s="2215"/>
      <c r="J206" s="2215"/>
      <c r="K206" s="2215"/>
      <c r="L206" s="2216"/>
      <c r="M206" s="2245"/>
      <c r="N206" s="2246"/>
      <c r="O206" s="2246"/>
      <c r="P206" s="2246"/>
      <c r="Q206" s="2246"/>
      <c r="R206" s="2246"/>
      <c r="S206" s="2246"/>
      <c r="T206" s="2246"/>
      <c r="U206" s="2246"/>
      <c r="V206" s="2246"/>
      <c r="W206" s="2246"/>
      <c r="X206" s="2246"/>
      <c r="Y206" s="2247"/>
      <c r="Z206" s="2248"/>
      <c r="AA206" s="2249"/>
      <c r="AB206" s="2249"/>
      <c r="AC206" s="2249"/>
      <c r="AD206" s="2214"/>
      <c r="AE206" s="2215"/>
      <c r="AF206" s="2215"/>
      <c r="AG206" s="2215"/>
      <c r="AH206" s="2216"/>
      <c r="AI206" s="2245"/>
      <c r="AJ206" s="2246"/>
      <c r="AK206" s="2246"/>
      <c r="AL206" s="2246"/>
      <c r="AM206" s="2246"/>
      <c r="AN206" s="2246"/>
      <c r="AO206" s="2246"/>
      <c r="AP206" s="2246"/>
      <c r="AQ206" s="2246"/>
      <c r="AR206" s="2246"/>
      <c r="AS206" s="2246"/>
      <c r="AT206" s="2246"/>
      <c r="AU206" s="2247"/>
      <c r="AV206" s="2248"/>
      <c r="AW206" s="2249"/>
      <c r="AX206" s="2249"/>
      <c r="AY206" s="2250"/>
    </row>
    <row r="207" spans="2:51" s="109" customFormat="1" ht="24.75" customHeight="1">
      <c r="B207" s="2258"/>
      <c r="C207" s="2259"/>
      <c r="D207" s="2259"/>
      <c r="E207" s="2259"/>
      <c r="F207" s="2259"/>
      <c r="G207" s="2260"/>
      <c r="H207" s="2214"/>
      <c r="I207" s="2215"/>
      <c r="J207" s="2215"/>
      <c r="K207" s="2215"/>
      <c r="L207" s="2216"/>
      <c r="M207" s="2245"/>
      <c r="N207" s="2246"/>
      <c r="O207" s="2246"/>
      <c r="P207" s="2246"/>
      <c r="Q207" s="2246"/>
      <c r="R207" s="2246"/>
      <c r="S207" s="2246"/>
      <c r="T207" s="2246"/>
      <c r="U207" s="2246"/>
      <c r="V207" s="2246"/>
      <c r="W207" s="2246"/>
      <c r="X207" s="2246"/>
      <c r="Y207" s="2247"/>
      <c r="Z207" s="2248"/>
      <c r="AA207" s="2249"/>
      <c r="AB207" s="2249"/>
      <c r="AC207" s="2249"/>
      <c r="AD207" s="2214"/>
      <c r="AE207" s="2215"/>
      <c r="AF207" s="2215"/>
      <c r="AG207" s="2215"/>
      <c r="AH207" s="2216"/>
      <c r="AI207" s="2245"/>
      <c r="AJ207" s="2246"/>
      <c r="AK207" s="2246"/>
      <c r="AL207" s="2246"/>
      <c r="AM207" s="2246"/>
      <c r="AN207" s="2246"/>
      <c r="AO207" s="2246"/>
      <c r="AP207" s="2246"/>
      <c r="AQ207" s="2246"/>
      <c r="AR207" s="2246"/>
      <c r="AS207" s="2246"/>
      <c r="AT207" s="2246"/>
      <c r="AU207" s="2247"/>
      <c r="AV207" s="2248"/>
      <c r="AW207" s="2249"/>
      <c r="AX207" s="2249"/>
      <c r="AY207" s="2250"/>
    </row>
    <row r="208" spans="2:51" s="109" customFormat="1" ht="24.75" customHeight="1">
      <c r="B208" s="2258"/>
      <c r="C208" s="2259"/>
      <c r="D208" s="2259"/>
      <c r="E208" s="2259"/>
      <c r="F208" s="2259"/>
      <c r="G208" s="2260"/>
      <c r="H208" s="2211"/>
      <c r="I208" s="2212"/>
      <c r="J208" s="2212"/>
      <c r="K208" s="2212"/>
      <c r="L208" s="2213"/>
      <c r="M208" s="2275"/>
      <c r="N208" s="2276"/>
      <c r="O208" s="2276"/>
      <c r="P208" s="2276"/>
      <c r="Q208" s="2276"/>
      <c r="R208" s="2276"/>
      <c r="S208" s="2276"/>
      <c r="T208" s="2276"/>
      <c r="U208" s="2276"/>
      <c r="V208" s="2276"/>
      <c r="W208" s="2276"/>
      <c r="X208" s="2276"/>
      <c r="Y208" s="2277"/>
      <c r="Z208" s="2278"/>
      <c r="AA208" s="2279"/>
      <c r="AB208" s="2279"/>
      <c r="AC208" s="2279"/>
      <c r="AD208" s="2211"/>
      <c r="AE208" s="2212"/>
      <c r="AF208" s="2212"/>
      <c r="AG208" s="2212"/>
      <c r="AH208" s="2213"/>
      <c r="AI208" s="2275"/>
      <c r="AJ208" s="2276"/>
      <c r="AK208" s="2276"/>
      <c r="AL208" s="2276"/>
      <c r="AM208" s="2276"/>
      <c r="AN208" s="2276"/>
      <c r="AO208" s="2276"/>
      <c r="AP208" s="2276"/>
      <c r="AQ208" s="2276"/>
      <c r="AR208" s="2276"/>
      <c r="AS208" s="2276"/>
      <c r="AT208" s="2276"/>
      <c r="AU208" s="2277"/>
      <c r="AV208" s="2278"/>
      <c r="AW208" s="2279"/>
      <c r="AX208" s="2279"/>
      <c r="AY208" s="2280"/>
    </row>
    <row r="209" spans="1:51" s="109" customFormat="1" ht="24.75" customHeight="1">
      <c r="B209" s="2258"/>
      <c r="C209" s="2259"/>
      <c r="D209" s="2259"/>
      <c r="E209" s="2259"/>
      <c r="F209" s="2259"/>
      <c r="G209" s="2260"/>
      <c r="H209" s="2281" t="s">
        <v>35</v>
      </c>
      <c r="I209" s="1111"/>
      <c r="J209" s="1111"/>
      <c r="K209" s="1111"/>
      <c r="L209" s="1111"/>
      <c r="M209" s="2282"/>
      <c r="N209" s="2283"/>
      <c r="O209" s="2283"/>
      <c r="P209" s="2283"/>
      <c r="Q209" s="2283"/>
      <c r="R209" s="2283"/>
      <c r="S209" s="2283"/>
      <c r="T209" s="2283"/>
      <c r="U209" s="2283"/>
      <c r="V209" s="2283"/>
      <c r="W209" s="2283"/>
      <c r="X209" s="2283"/>
      <c r="Y209" s="2284"/>
      <c r="Z209" s="2288">
        <f>SUM(Z201:AC208)</f>
        <v>0</v>
      </c>
      <c r="AA209" s="2289"/>
      <c r="AB209" s="2289"/>
      <c r="AC209" s="2471"/>
      <c r="AD209" s="2281" t="s">
        <v>35</v>
      </c>
      <c r="AE209" s="1111"/>
      <c r="AF209" s="1111"/>
      <c r="AG209" s="1111"/>
      <c r="AH209" s="1111"/>
      <c r="AI209" s="2282"/>
      <c r="AJ209" s="2283"/>
      <c r="AK209" s="2283"/>
      <c r="AL209" s="2283"/>
      <c r="AM209" s="2283"/>
      <c r="AN209" s="2283"/>
      <c r="AO209" s="2283"/>
      <c r="AP209" s="2283"/>
      <c r="AQ209" s="2283"/>
      <c r="AR209" s="2283"/>
      <c r="AS209" s="2283"/>
      <c r="AT209" s="2283"/>
      <c r="AU209" s="2284"/>
      <c r="AV209" s="2288">
        <f>SUM(AV201:AY208)</f>
        <v>0</v>
      </c>
      <c r="AW209" s="2289"/>
      <c r="AX209" s="2289"/>
      <c r="AY209" s="2290"/>
    </row>
    <row r="210" spans="1:51" s="109" customFormat="1" ht="24.75" customHeight="1">
      <c r="B210" s="2258"/>
      <c r="C210" s="2259"/>
      <c r="D210" s="2259"/>
      <c r="E210" s="2259"/>
      <c r="F210" s="2259"/>
      <c r="G210" s="2260"/>
      <c r="H210" s="2281" t="s">
        <v>504</v>
      </c>
      <c r="I210" s="1111"/>
      <c r="J210" s="1111"/>
      <c r="K210" s="1111"/>
      <c r="L210" s="1111"/>
      <c r="M210" s="1111"/>
      <c r="N210" s="1111"/>
      <c r="O210" s="1111"/>
      <c r="P210" s="1111"/>
      <c r="Q210" s="1111"/>
      <c r="R210" s="1111"/>
      <c r="S210" s="1111"/>
      <c r="T210" s="1111"/>
      <c r="U210" s="1111"/>
      <c r="V210" s="1111"/>
      <c r="W210" s="1111"/>
      <c r="X210" s="1111"/>
      <c r="Y210" s="1111"/>
      <c r="Z210" s="1111"/>
      <c r="AA210" s="1111"/>
      <c r="AB210" s="1111"/>
      <c r="AC210" s="1112"/>
      <c r="AD210" s="2281" t="s">
        <v>503</v>
      </c>
      <c r="AE210" s="1111"/>
      <c r="AF210" s="1111"/>
      <c r="AG210" s="1111"/>
      <c r="AH210" s="1111"/>
      <c r="AI210" s="1111"/>
      <c r="AJ210" s="1111"/>
      <c r="AK210" s="1111"/>
      <c r="AL210" s="1111"/>
      <c r="AM210" s="1111"/>
      <c r="AN210" s="1111"/>
      <c r="AO210" s="1111"/>
      <c r="AP210" s="1111"/>
      <c r="AQ210" s="1111"/>
      <c r="AR210" s="1111"/>
      <c r="AS210" s="1111"/>
      <c r="AT210" s="1111"/>
      <c r="AU210" s="1111"/>
      <c r="AV210" s="1111"/>
      <c r="AW210" s="1111"/>
      <c r="AX210" s="1111"/>
      <c r="AY210" s="2295"/>
    </row>
    <row r="211" spans="1:51" s="109" customFormat="1" ht="24.75" customHeight="1">
      <c r="B211" s="2258"/>
      <c r="C211" s="2259"/>
      <c r="D211" s="2259"/>
      <c r="E211" s="2259"/>
      <c r="F211" s="2259"/>
      <c r="G211" s="2260"/>
      <c r="H211" s="2291" t="s">
        <v>60</v>
      </c>
      <c r="I211" s="2292"/>
      <c r="J211" s="2292"/>
      <c r="K211" s="2292"/>
      <c r="L211" s="2292"/>
      <c r="M211" s="1110" t="s">
        <v>143</v>
      </c>
      <c r="N211" s="1111"/>
      <c r="O211" s="1111"/>
      <c r="P211" s="1111"/>
      <c r="Q211" s="1111"/>
      <c r="R211" s="1111"/>
      <c r="S211" s="1111"/>
      <c r="T211" s="1111"/>
      <c r="U211" s="1111"/>
      <c r="V211" s="1111"/>
      <c r="W211" s="1111"/>
      <c r="X211" s="1111"/>
      <c r="Y211" s="1112"/>
      <c r="Z211" s="1183" t="s">
        <v>144</v>
      </c>
      <c r="AA211" s="1184"/>
      <c r="AB211" s="1184"/>
      <c r="AC211" s="2293"/>
      <c r="AD211" s="2291" t="s">
        <v>60</v>
      </c>
      <c r="AE211" s="2292"/>
      <c r="AF211" s="2292"/>
      <c r="AG211" s="2292"/>
      <c r="AH211" s="2292"/>
      <c r="AI211" s="1110" t="s">
        <v>143</v>
      </c>
      <c r="AJ211" s="1111"/>
      <c r="AK211" s="1111"/>
      <c r="AL211" s="1111"/>
      <c r="AM211" s="1111"/>
      <c r="AN211" s="1111"/>
      <c r="AO211" s="1111"/>
      <c r="AP211" s="1111"/>
      <c r="AQ211" s="1111"/>
      <c r="AR211" s="1111"/>
      <c r="AS211" s="1111"/>
      <c r="AT211" s="1111"/>
      <c r="AU211" s="1112"/>
      <c r="AV211" s="1183" t="s">
        <v>144</v>
      </c>
      <c r="AW211" s="1184"/>
      <c r="AX211" s="1184"/>
      <c r="AY211" s="1185"/>
    </row>
    <row r="212" spans="1:51" s="109" customFormat="1" ht="24.75" customHeight="1">
      <c r="B212" s="2258"/>
      <c r="C212" s="2259"/>
      <c r="D212" s="2259"/>
      <c r="E212" s="2259"/>
      <c r="F212" s="2259"/>
      <c r="G212" s="2260"/>
      <c r="H212" s="1092"/>
      <c r="I212" s="1093"/>
      <c r="J212" s="1093"/>
      <c r="K212" s="1093"/>
      <c r="L212" s="1094"/>
      <c r="M212" s="2251"/>
      <c r="N212" s="2252"/>
      <c r="O212" s="2252"/>
      <c r="P212" s="2252"/>
      <c r="Q212" s="2252"/>
      <c r="R212" s="2252"/>
      <c r="S212" s="2252"/>
      <c r="T212" s="2252"/>
      <c r="U212" s="2252"/>
      <c r="V212" s="2252"/>
      <c r="W212" s="2252"/>
      <c r="X212" s="2252"/>
      <c r="Y212" s="2253"/>
      <c r="Z212" s="2254"/>
      <c r="AA212" s="2255"/>
      <c r="AB212" s="2255"/>
      <c r="AC212" s="2256"/>
      <c r="AD212" s="1092"/>
      <c r="AE212" s="1093"/>
      <c r="AF212" s="1093"/>
      <c r="AG212" s="1093"/>
      <c r="AH212" s="1094"/>
      <c r="AI212" s="2251"/>
      <c r="AJ212" s="2252"/>
      <c r="AK212" s="2252"/>
      <c r="AL212" s="2252"/>
      <c r="AM212" s="2252"/>
      <c r="AN212" s="2252"/>
      <c r="AO212" s="2252"/>
      <c r="AP212" s="2252"/>
      <c r="AQ212" s="2252"/>
      <c r="AR212" s="2252"/>
      <c r="AS212" s="2252"/>
      <c r="AT212" s="2252"/>
      <c r="AU212" s="2253"/>
      <c r="AV212" s="2254"/>
      <c r="AW212" s="2255"/>
      <c r="AX212" s="2255"/>
      <c r="AY212" s="2257"/>
    </row>
    <row r="213" spans="1:51" s="109" customFormat="1" ht="24.75" customHeight="1">
      <c r="B213" s="2258"/>
      <c r="C213" s="2259"/>
      <c r="D213" s="2259"/>
      <c r="E213" s="2259"/>
      <c r="F213" s="2259"/>
      <c r="G213" s="2260"/>
      <c r="H213" s="2214"/>
      <c r="I213" s="2215"/>
      <c r="J213" s="2215"/>
      <c r="K213" s="2215"/>
      <c r="L213" s="2216"/>
      <c r="M213" s="2245"/>
      <c r="N213" s="2246"/>
      <c r="O213" s="2246"/>
      <c r="P213" s="2246"/>
      <c r="Q213" s="2246"/>
      <c r="R213" s="2246"/>
      <c r="S213" s="2246"/>
      <c r="T213" s="2246"/>
      <c r="U213" s="2246"/>
      <c r="V213" s="2246"/>
      <c r="W213" s="2246"/>
      <c r="X213" s="2246"/>
      <c r="Y213" s="2247"/>
      <c r="Z213" s="2248"/>
      <c r="AA213" s="2249"/>
      <c r="AB213" s="2249"/>
      <c r="AC213" s="2274"/>
      <c r="AD213" s="2214"/>
      <c r="AE213" s="2215"/>
      <c r="AF213" s="2215"/>
      <c r="AG213" s="2215"/>
      <c r="AH213" s="2216"/>
      <c r="AI213" s="2245"/>
      <c r="AJ213" s="2246"/>
      <c r="AK213" s="2246"/>
      <c r="AL213" s="2246"/>
      <c r="AM213" s="2246"/>
      <c r="AN213" s="2246"/>
      <c r="AO213" s="2246"/>
      <c r="AP213" s="2246"/>
      <c r="AQ213" s="2246"/>
      <c r="AR213" s="2246"/>
      <c r="AS213" s="2246"/>
      <c r="AT213" s="2246"/>
      <c r="AU213" s="2247"/>
      <c r="AV213" s="2248"/>
      <c r="AW213" s="2249"/>
      <c r="AX213" s="2249"/>
      <c r="AY213" s="2250"/>
    </row>
    <row r="214" spans="1:51" s="109" customFormat="1" ht="24.75" customHeight="1">
      <c r="B214" s="2258"/>
      <c r="C214" s="2259"/>
      <c r="D214" s="2259"/>
      <c r="E214" s="2259"/>
      <c r="F214" s="2259"/>
      <c r="G214" s="2260"/>
      <c r="H214" s="2214"/>
      <c r="I214" s="2215"/>
      <c r="J214" s="2215"/>
      <c r="K214" s="2215"/>
      <c r="L214" s="2216"/>
      <c r="M214" s="2245"/>
      <c r="N214" s="2246"/>
      <c r="O214" s="2246"/>
      <c r="P214" s="2246"/>
      <c r="Q214" s="2246"/>
      <c r="R214" s="2246"/>
      <c r="S214" s="2246"/>
      <c r="T214" s="2246"/>
      <c r="U214" s="2246"/>
      <c r="V214" s="2246"/>
      <c r="W214" s="2246"/>
      <c r="X214" s="2246"/>
      <c r="Y214" s="2247"/>
      <c r="Z214" s="2248"/>
      <c r="AA214" s="2249"/>
      <c r="AB214" s="2249"/>
      <c r="AC214" s="2274"/>
      <c r="AD214" s="2214"/>
      <c r="AE214" s="2215"/>
      <c r="AF214" s="2215"/>
      <c r="AG214" s="2215"/>
      <c r="AH214" s="2216"/>
      <c r="AI214" s="2245"/>
      <c r="AJ214" s="2246"/>
      <c r="AK214" s="2246"/>
      <c r="AL214" s="2246"/>
      <c r="AM214" s="2246"/>
      <c r="AN214" s="2246"/>
      <c r="AO214" s="2246"/>
      <c r="AP214" s="2246"/>
      <c r="AQ214" s="2246"/>
      <c r="AR214" s="2246"/>
      <c r="AS214" s="2246"/>
      <c r="AT214" s="2246"/>
      <c r="AU214" s="2247"/>
      <c r="AV214" s="2248"/>
      <c r="AW214" s="2249"/>
      <c r="AX214" s="2249"/>
      <c r="AY214" s="2250"/>
    </row>
    <row r="215" spans="1:51" s="109" customFormat="1" ht="24.75" customHeight="1">
      <c r="B215" s="2258"/>
      <c r="C215" s="2259"/>
      <c r="D215" s="2259"/>
      <c r="E215" s="2259"/>
      <c r="F215" s="2259"/>
      <c r="G215" s="2260"/>
      <c r="H215" s="2214"/>
      <c r="I215" s="2215"/>
      <c r="J215" s="2215"/>
      <c r="K215" s="2215"/>
      <c r="L215" s="2216"/>
      <c r="M215" s="2245"/>
      <c r="N215" s="2246"/>
      <c r="O215" s="2246"/>
      <c r="P215" s="2246"/>
      <c r="Q215" s="2246"/>
      <c r="R215" s="2246"/>
      <c r="S215" s="2246"/>
      <c r="T215" s="2246"/>
      <c r="U215" s="2246"/>
      <c r="V215" s="2246"/>
      <c r="W215" s="2246"/>
      <c r="X215" s="2246"/>
      <c r="Y215" s="2247"/>
      <c r="Z215" s="2248"/>
      <c r="AA215" s="2249"/>
      <c r="AB215" s="2249"/>
      <c r="AC215" s="2274"/>
      <c r="AD215" s="2214"/>
      <c r="AE215" s="2215"/>
      <c r="AF215" s="2215"/>
      <c r="AG215" s="2215"/>
      <c r="AH215" s="2216"/>
      <c r="AI215" s="2245"/>
      <c r="AJ215" s="2246"/>
      <c r="AK215" s="2246"/>
      <c r="AL215" s="2246"/>
      <c r="AM215" s="2246"/>
      <c r="AN215" s="2246"/>
      <c r="AO215" s="2246"/>
      <c r="AP215" s="2246"/>
      <c r="AQ215" s="2246"/>
      <c r="AR215" s="2246"/>
      <c r="AS215" s="2246"/>
      <c r="AT215" s="2246"/>
      <c r="AU215" s="2247"/>
      <c r="AV215" s="2248"/>
      <c r="AW215" s="2249"/>
      <c r="AX215" s="2249"/>
      <c r="AY215" s="2250"/>
    </row>
    <row r="216" spans="1:51" s="109" customFormat="1" ht="24.75" customHeight="1">
      <c r="B216" s="2258"/>
      <c r="C216" s="2259"/>
      <c r="D216" s="2259"/>
      <c r="E216" s="2259"/>
      <c r="F216" s="2259"/>
      <c r="G216" s="2260"/>
      <c r="H216" s="2214"/>
      <c r="I216" s="2215"/>
      <c r="J216" s="2215"/>
      <c r="K216" s="2215"/>
      <c r="L216" s="2216"/>
      <c r="M216" s="2245"/>
      <c r="N216" s="2246"/>
      <c r="O216" s="2246"/>
      <c r="P216" s="2246"/>
      <c r="Q216" s="2246"/>
      <c r="R216" s="2246"/>
      <c r="S216" s="2246"/>
      <c r="T216" s="2246"/>
      <c r="U216" s="2246"/>
      <c r="V216" s="2246"/>
      <c r="W216" s="2246"/>
      <c r="X216" s="2246"/>
      <c r="Y216" s="2247"/>
      <c r="Z216" s="2248"/>
      <c r="AA216" s="2249"/>
      <c r="AB216" s="2249"/>
      <c r="AC216" s="2249"/>
      <c r="AD216" s="2214"/>
      <c r="AE216" s="2215"/>
      <c r="AF216" s="2215"/>
      <c r="AG216" s="2215"/>
      <c r="AH216" s="2216"/>
      <c r="AI216" s="2245"/>
      <c r="AJ216" s="2246"/>
      <c r="AK216" s="2246"/>
      <c r="AL216" s="2246"/>
      <c r="AM216" s="2246"/>
      <c r="AN216" s="2246"/>
      <c r="AO216" s="2246"/>
      <c r="AP216" s="2246"/>
      <c r="AQ216" s="2246"/>
      <c r="AR216" s="2246"/>
      <c r="AS216" s="2246"/>
      <c r="AT216" s="2246"/>
      <c r="AU216" s="2247"/>
      <c r="AV216" s="2248"/>
      <c r="AW216" s="2249"/>
      <c r="AX216" s="2249"/>
      <c r="AY216" s="2250"/>
    </row>
    <row r="217" spans="1:51" s="109" customFormat="1" ht="24.75" customHeight="1">
      <c r="B217" s="2258"/>
      <c r="C217" s="2259"/>
      <c r="D217" s="2259"/>
      <c r="E217" s="2259"/>
      <c r="F217" s="2259"/>
      <c r="G217" s="2260"/>
      <c r="H217" s="2214"/>
      <c r="I217" s="2215"/>
      <c r="J217" s="2215"/>
      <c r="K217" s="2215"/>
      <c r="L217" s="2216"/>
      <c r="M217" s="2245"/>
      <c r="N217" s="2246"/>
      <c r="O217" s="2246"/>
      <c r="P217" s="2246"/>
      <c r="Q217" s="2246"/>
      <c r="R217" s="2246"/>
      <c r="S217" s="2246"/>
      <c r="T217" s="2246"/>
      <c r="U217" s="2246"/>
      <c r="V217" s="2246"/>
      <c r="W217" s="2246"/>
      <c r="X217" s="2246"/>
      <c r="Y217" s="2247"/>
      <c r="Z217" s="2248"/>
      <c r="AA217" s="2249"/>
      <c r="AB217" s="2249"/>
      <c r="AC217" s="2249"/>
      <c r="AD217" s="2214"/>
      <c r="AE217" s="2215"/>
      <c r="AF217" s="2215"/>
      <c r="AG217" s="2215"/>
      <c r="AH217" s="2216"/>
      <c r="AI217" s="2245"/>
      <c r="AJ217" s="2246"/>
      <c r="AK217" s="2246"/>
      <c r="AL217" s="2246"/>
      <c r="AM217" s="2246"/>
      <c r="AN217" s="2246"/>
      <c r="AO217" s="2246"/>
      <c r="AP217" s="2246"/>
      <c r="AQ217" s="2246"/>
      <c r="AR217" s="2246"/>
      <c r="AS217" s="2246"/>
      <c r="AT217" s="2246"/>
      <c r="AU217" s="2247"/>
      <c r="AV217" s="2248"/>
      <c r="AW217" s="2249"/>
      <c r="AX217" s="2249"/>
      <c r="AY217" s="2250"/>
    </row>
    <row r="218" spans="1:51" s="109" customFormat="1" ht="24.75" customHeight="1">
      <c r="B218" s="2258"/>
      <c r="C218" s="2259"/>
      <c r="D218" s="2259"/>
      <c r="E218" s="2259"/>
      <c r="F218" s="2259"/>
      <c r="G218" s="2260"/>
      <c r="H218" s="2214"/>
      <c r="I218" s="2215"/>
      <c r="J218" s="2215"/>
      <c r="K218" s="2215"/>
      <c r="L218" s="2216"/>
      <c r="M218" s="2245"/>
      <c r="N218" s="2246"/>
      <c r="O218" s="2246"/>
      <c r="P218" s="2246"/>
      <c r="Q218" s="2246"/>
      <c r="R218" s="2246"/>
      <c r="S218" s="2246"/>
      <c r="T218" s="2246"/>
      <c r="U218" s="2246"/>
      <c r="V218" s="2246"/>
      <c r="W218" s="2246"/>
      <c r="X218" s="2246"/>
      <c r="Y218" s="2247"/>
      <c r="Z218" s="2248"/>
      <c r="AA218" s="2249"/>
      <c r="AB218" s="2249"/>
      <c r="AC218" s="2249"/>
      <c r="AD218" s="2214"/>
      <c r="AE218" s="2215"/>
      <c r="AF218" s="2215"/>
      <c r="AG218" s="2215"/>
      <c r="AH218" s="2216"/>
      <c r="AI218" s="2245"/>
      <c r="AJ218" s="2246"/>
      <c r="AK218" s="2246"/>
      <c r="AL218" s="2246"/>
      <c r="AM218" s="2246"/>
      <c r="AN218" s="2246"/>
      <c r="AO218" s="2246"/>
      <c r="AP218" s="2246"/>
      <c r="AQ218" s="2246"/>
      <c r="AR218" s="2246"/>
      <c r="AS218" s="2246"/>
      <c r="AT218" s="2246"/>
      <c r="AU218" s="2247"/>
      <c r="AV218" s="2248"/>
      <c r="AW218" s="2249"/>
      <c r="AX218" s="2249"/>
      <c r="AY218" s="2250"/>
    </row>
    <row r="219" spans="1:51" s="109" customFormat="1" ht="24.75" customHeight="1">
      <c r="B219" s="2258"/>
      <c r="C219" s="2259"/>
      <c r="D219" s="2259"/>
      <c r="E219" s="2259"/>
      <c r="F219" s="2259"/>
      <c r="G219" s="2260"/>
      <c r="H219" s="2211"/>
      <c r="I219" s="2212"/>
      <c r="J219" s="2212"/>
      <c r="K219" s="2212"/>
      <c r="L219" s="2213"/>
      <c r="M219" s="2275"/>
      <c r="N219" s="2276"/>
      <c r="O219" s="2276"/>
      <c r="P219" s="2276"/>
      <c r="Q219" s="2276"/>
      <c r="R219" s="2276"/>
      <c r="S219" s="2276"/>
      <c r="T219" s="2276"/>
      <c r="U219" s="2276"/>
      <c r="V219" s="2276"/>
      <c r="W219" s="2276"/>
      <c r="X219" s="2276"/>
      <c r="Y219" s="2277"/>
      <c r="Z219" s="2278"/>
      <c r="AA219" s="2279"/>
      <c r="AB219" s="2279"/>
      <c r="AC219" s="2279"/>
      <c r="AD219" s="2211"/>
      <c r="AE219" s="2212"/>
      <c r="AF219" s="2212"/>
      <c r="AG219" s="2212"/>
      <c r="AH219" s="2213"/>
      <c r="AI219" s="2275"/>
      <c r="AJ219" s="2276"/>
      <c r="AK219" s="2276"/>
      <c r="AL219" s="2276"/>
      <c r="AM219" s="2276"/>
      <c r="AN219" s="2276"/>
      <c r="AO219" s="2276"/>
      <c r="AP219" s="2276"/>
      <c r="AQ219" s="2276"/>
      <c r="AR219" s="2276"/>
      <c r="AS219" s="2276"/>
      <c r="AT219" s="2276"/>
      <c r="AU219" s="2277"/>
      <c r="AV219" s="2278"/>
      <c r="AW219" s="2279"/>
      <c r="AX219" s="2279"/>
      <c r="AY219" s="2280"/>
    </row>
    <row r="220" spans="1:51" s="109" customFormat="1" ht="24.75" customHeight="1" thickBot="1">
      <c r="B220" s="2261"/>
      <c r="C220" s="2262"/>
      <c r="D220" s="2262"/>
      <c r="E220" s="2262"/>
      <c r="F220" s="2262"/>
      <c r="G220" s="2263"/>
      <c r="H220" s="2266" t="s">
        <v>35</v>
      </c>
      <c r="I220" s="2267"/>
      <c r="J220" s="2267"/>
      <c r="K220" s="2267"/>
      <c r="L220" s="2267"/>
      <c r="M220" s="2268"/>
      <c r="N220" s="2269"/>
      <c r="O220" s="2269"/>
      <c r="P220" s="2269"/>
      <c r="Q220" s="2269"/>
      <c r="R220" s="2269"/>
      <c r="S220" s="2269"/>
      <c r="T220" s="2269"/>
      <c r="U220" s="2269"/>
      <c r="V220" s="2269"/>
      <c r="W220" s="2269"/>
      <c r="X220" s="2269"/>
      <c r="Y220" s="2270"/>
      <c r="Z220" s="2271">
        <f>SUM(Z212:AC219)</f>
        <v>0</v>
      </c>
      <c r="AA220" s="2272"/>
      <c r="AB220" s="2272"/>
      <c r="AC220" s="2273"/>
      <c r="AD220" s="2266" t="s">
        <v>35</v>
      </c>
      <c r="AE220" s="2267"/>
      <c r="AF220" s="2267"/>
      <c r="AG220" s="2267"/>
      <c r="AH220" s="2267"/>
      <c r="AI220" s="2268"/>
      <c r="AJ220" s="2269"/>
      <c r="AK220" s="2269"/>
      <c r="AL220" s="2269"/>
      <c r="AM220" s="2269"/>
      <c r="AN220" s="2269"/>
      <c r="AO220" s="2269"/>
      <c r="AP220" s="2269"/>
      <c r="AQ220" s="2269"/>
      <c r="AR220" s="2269"/>
      <c r="AS220" s="2269"/>
      <c r="AT220" s="2269"/>
      <c r="AU220" s="2270"/>
      <c r="AV220" s="2271">
        <f>SUM(AV212:AY219)</f>
        <v>0</v>
      </c>
      <c r="AW220" s="2272"/>
      <c r="AX220" s="2272"/>
      <c r="AY220" s="2472"/>
    </row>
    <row r="221" spans="1:51" s="109" customFormat="1"/>
    <row r="222" spans="1:51" s="109" customFormat="1"/>
    <row r="223" spans="1:51" ht="23.25" customHeight="1">
      <c r="A223" s="8"/>
      <c r="B223" s="2383" t="s">
        <v>121</v>
      </c>
      <c r="C223" s="1036"/>
      <c r="D223" s="1036"/>
      <c r="E223" s="1036"/>
      <c r="F223" s="1036"/>
      <c r="G223" s="1036"/>
      <c r="H223" s="1036" t="s">
        <v>592</v>
      </c>
      <c r="I223" s="1036"/>
      <c r="J223" s="1036"/>
      <c r="K223" s="1036"/>
      <c r="L223" s="1036"/>
      <c r="M223" s="1036"/>
      <c r="N223" s="1036"/>
      <c r="O223" s="1036"/>
      <c r="P223" s="1036"/>
      <c r="Q223" s="1036"/>
      <c r="R223" s="1036"/>
      <c r="S223" s="1036"/>
      <c r="T223" s="1036"/>
      <c r="U223" s="1036"/>
      <c r="V223" s="1036"/>
      <c r="W223" s="1036"/>
      <c r="X223" s="1036"/>
      <c r="Y223" s="1036"/>
      <c r="Z223" s="1036"/>
      <c r="AA223" s="1036"/>
      <c r="AB223" s="1036"/>
      <c r="AC223" s="1036"/>
      <c r="AD223" s="1036"/>
      <c r="AE223" s="1036"/>
      <c r="AF223" s="1036"/>
      <c r="AG223" s="1036"/>
      <c r="AH223" s="1036"/>
      <c r="AI223" s="1036"/>
      <c r="AJ223" s="1036"/>
      <c r="AK223" s="1036"/>
      <c r="AL223" s="1036"/>
      <c r="AM223" s="1036"/>
      <c r="AN223" s="1036"/>
      <c r="AO223" s="1036"/>
      <c r="AP223" s="1036"/>
      <c r="AQ223" s="1036"/>
      <c r="AR223" s="1036"/>
      <c r="AS223" s="1036"/>
      <c r="AT223" s="1036"/>
      <c r="AU223" s="1036"/>
      <c r="AV223" s="1036"/>
      <c r="AW223" s="1036"/>
      <c r="AX223" s="1036"/>
      <c r="AY223" s="1036"/>
    </row>
    <row r="224" spans="1:51" s="109" customFormat="1" ht="14.25">
      <c r="C224" s="110" t="s">
        <v>501</v>
      </c>
    </row>
    <row r="225" spans="2:50" s="109" customFormat="1">
      <c r="C225" s="109" t="s">
        <v>591</v>
      </c>
    </row>
    <row r="226" spans="2:50" s="109" customFormat="1" ht="34.5" customHeight="1">
      <c r="B226" s="1152"/>
      <c r="C226" s="1152"/>
      <c r="D226" s="1156" t="s">
        <v>499</v>
      </c>
      <c r="E226" s="1156"/>
      <c r="F226" s="1156"/>
      <c r="G226" s="1156"/>
      <c r="H226" s="1156"/>
      <c r="I226" s="1156"/>
      <c r="J226" s="1156"/>
      <c r="K226" s="1156"/>
      <c r="L226" s="1156"/>
      <c r="M226" s="1156"/>
      <c r="N226" s="1156" t="s">
        <v>536</v>
      </c>
      <c r="O226" s="1156"/>
      <c r="P226" s="1156"/>
      <c r="Q226" s="1156"/>
      <c r="R226" s="1156"/>
      <c r="S226" s="1156"/>
      <c r="T226" s="1156"/>
      <c r="U226" s="1156"/>
      <c r="V226" s="1156"/>
      <c r="W226" s="1156"/>
      <c r="X226" s="1156"/>
      <c r="Y226" s="1156"/>
      <c r="Z226" s="1156"/>
      <c r="AA226" s="1156"/>
      <c r="AB226" s="1156"/>
      <c r="AC226" s="1156"/>
      <c r="AD226" s="1156"/>
      <c r="AE226" s="1156"/>
      <c r="AF226" s="1156"/>
      <c r="AG226" s="1156"/>
      <c r="AH226" s="1156"/>
      <c r="AI226" s="1156"/>
      <c r="AJ226" s="1156"/>
      <c r="AK226" s="1156"/>
      <c r="AL226" s="1157" t="s">
        <v>535</v>
      </c>
      <c r="AM226" s="1156"/>
      <c r="AN226" s="1156"/>
      <c r="AO226" s="1156"/>
      <c r="AP226" s="1156"/>
      <c r="AQ226" s="1156"/>
      <c r="AR226" s="1156" t="s">
        <v>160</v>
      </c>
      <c r="AS226" s="1156"/>
      <c r="AT226" s="1156"/>
      <c r="AU226" s="1156"/>
      <c r="AV226" s="1156" t="s">
        <v>161</v>
      </c>
      <c r="AW226" s="1156"/>
      <c r="AX226" s="1156"/>
    </row>
    <row r="227" spans="2:50" s="109" customFormat="1" ht="24" customHeight="1">
      <c r="B227" s="1152">
        <v>1</v>
      </c>
      <c r="C227" s="1152">
        <v>1</v>
      </c>
      <c r="D227" s="2242" t="s">
        <v>590</v>
      </c>
      <c r="E227" s="2243"/>
      <c r="F227" s="2243"/>
      <c r="G227" s="2243"/>
      <c r="H227" s="2243"/>
      <c r="I227" s="2243"/>
      <c r="J227" s="2243"/>
      <c r="K227" s="2243"/>
      <c r="L227" s="2243"/>
      <c r="M227" s="2244"/>
      <c r="N227" s="1328" t="s">
        <v>589</v>
      </c>
      <c r="O227" s="1328"/>
      <c r="P227" s="1328"/>
      <c r="Q227" s="1328"/>
      <c r="R227" s="1328"/>
      <c r="S227" s="1328"/>
      <c r="T227" s="1328"/>
      <c r="U227" s="1328"/>
      <c r="V227" s="1328"/>
      <c r="W227" s="1328"/>
      <c r="X227" s="1328"/>
      <c r="Y227" s="1328"/>
      <c r="Z227" s="1328"/>
      <c r="AA227" s="1328"/>
      <c r="AB227" s="1328"/>
      <c r="AC227" s="1328"/>
      <c r="AD227" s="1328"/>
      <c r="AE227" s="1328"/>
      <c r="AF227" s="1328"/>
      <c r="AG227" s="1328"/>
      <c r="AH227" s="1328"/>
      <c r="AI227" s="1328"/>
      <c r="AJ227" s="1328"/>
      <c r="AK227" s="1328"/>
      <c r="AL227" s="1345">
        <v>4</v>
      </c>
      <c r="AM227" s="1328"/>
      <c r="AN227" s="1328"/>
      <c r="AO227" s="1328"/>
      <c r="AP227" s="1328"/>
      <c r="AQ227" s="1328"/>
      <c r="AR227" s="1328">
        <v>5</v>
      </c>
      <c r="AS227" s="1328"/>
      <c r="AT227" s="1328"/>
      <c r="AU227" s="1328"/>
      <c r="AV227" s="1110">
        <v>20</v>
      </c>
      <c r="AW227" s="1111"/>
      <c r="AX227" s="1112"/>
    </row>
    <row r="228" spans="2:50" s="109" customFormat="1"/>
    <row r="229" spans="2:50" s="109" customFormat="1">
      <c r="C229" s="109" t="s">
        <v>549</v>
      </c>
    </row>
    <row r="230" spans="2:50" s="109" customFormat="1" ht="34.5" customHeight="1">
      <c r="B230" s="1152"/>
      <c r="C230" s="1152"/>
      <c r="D230" s="1156" t="s">
        <v>499</v>
      </c>
      <c r="E230" s="1156"/>
      <c r="F230" s="1156"/>
      <c r="G230" s="1156"/>
      <c r="H230" s="1156"/>
      <c r="I230" s="1156"/>
      <c r="J230" s="1156"/>
      <c r="K230" s="1156"/>
      <c r="L230" s="1156"/>
      <c r="M230" s="1156"/>
      <c r="N230" s="1156" t="s">
        <v>536</v>
      </c>
      <c r="O230" s="1156"/>
      <c r="P230" s="1156"/>
      <c r="Q230" s="1156"/>
      <c r="R230" s="1156"/>
      <c r="S230" s="1156"/>
      <c r="T230" s="1156"/>
      <c r="U230" s="1156"/>
      <c r="V230" s="1156"/>
      <c r="W230" s="1156"/>
      <c r="X230" s="1156"/>
      <c r="Y230" s="1156"/>
      <c r="Z230" s="1156"/>
      <c r="AA230" s="1156"/>
      <c r="AB230" s="1156"/>
      <c r="AC230" s="1156"/>
      <c r="AD230" s="1156"/>
      <c r="AE230" s="1156"/>
      <c r="AF230" s="1156"/>
      <c r="AG230" s="1156"/>
      <c r="AH230" s="1156"/>
      <c r="AI230" s="1156"/>
      <c r="AJ230" s="1156"/>
      <c r="AK230" s="1156"/>
      <c r="AL230" s="1157" t="s">
        <v>535</v>
      </c>
      <c r="AM230" s="1156"/>
      <c r="AN230" s="1156"/>
      <c r="AO230" s="1156"/>
      <c r="AP230" s="1156"/>
      <c r="AQ230" s="1156"/>
      <c r="AR230" s="1156" t="s">
        <v>160</v>
      </c>
      <c r="AS230" s="1156"/>
      <c r="AT230" s="1156"/>
      <c r="AU230" s="1156"/>
      <c r="AV230" s="1156" t="s">
        <v>161</v>
      </c>
      <c r="AW230" s="1156"/>
      <c r="AX230" s="1156"/>
    </row>
    <row r="231" spans="2:50" s="109" customFormat="1" ht="24" customHeight="1">
      <c r="B231" s="1152">
        <v>1</v>
      </c>
      <c r="C231" s="1152">
        <v>1</v>
      </c>
      <c r="D231" s="1328" t="s">
        <v>588</v>
      </c>
      <c r="E231" s="1328"/>
      <c r="F231" s="1328"/>
      <c r="G231" s="1328"/>
      <c r="H231" s="1328"/>
      <c r="I231" s="1328"/>
      <c r="J231" s="1328"/>
      <c r="K231" s="1328"/>
      <c r="L231" s="1328"/>
      <c r="M231" s="1328"/>
      <c r="N231" s="1328" t="s">
        <v>587</v>
      </c>
      <c r="O231" s="1328"/>
      <c r="P231" s="1328"/>
      <c r="Q231" s="1328"/>
      <c r="R231" s="1328"/>
      <c r="S231" s="1328"/>
      <c r="T231" s="1328"/>
      <c r="U231" s="1328"/>
      <c r="V231" s="1328"/>
      <c r="W231" s="1328"/>
      <c r="X231" s="1328"/>
      <c r="Y231" s="1328"/>
      <c r="Z231" s="1328"/>
      <c r="AA231" s="1328"/>
      <c r="AB231" s="1328"/>
      <c r="AC231" s="1328"/>
      <c r="AD231" s="1328"/>
      <c r="AE231" s="1328"/>
      <c r="AF231" s="1328"/>
      <c r="AG231" s="1328"/>
      <c r="AH231" s="1328"/>
      <c r="AI231" s="1328"/>
      <c r="AJ231" s="1328"/>
      <c r="AK231" s="1328"/>
      <c r="AL231" s="1345">
        <v>0.1</v>
      </c>
      <c r="AM231" s="1328"/>
      <c r="AN231" s="1328"/>
      <c r="AO231" s="1328"/>
      <c r="AP231" s="1328"/>
      <c r="AQ231" s="1328"/>
      <c r="AR231" s="1110" t="s">
        <v>586</v>
      </c>
      <c r="AS231" s="1111"/>
      <c r="AT231" s="1111"/>
      <c r="AU231" s="1112"/>
      <c r="AV231" s="1328"/>
      <c r="AW231" s="1328"/>
      <c r="AX231" s="1328"/>
    </row>
    <row r="232" spans="2:50" s="109" customFormat="1"/>
    <row r="233" spans="2:50" s="109" customFormat="1">
      <c r="C233" s="109" t="s">
        <v>546</v>
      </c>
    </row>
    <row r="234" spans="2:50" s="109" customFormat="1" ht="34.5" customHeight="1">
      <c r="B234" s="1152"/>
      <c r="C234" s="1152"/>
      <c r="D234" s="1156" t="s">
        <v>499</v>
      </c>
      <c r="E234" s="1156"/>
      <c r="F234" s="1156"/>
      <c r="G234" s="1156"/>
      <c r="H234" s="1156"/>
      <c r="I234" s="1156"/>
      <c r="J234" s="1156"/>
      <c r="K234" s="1156"/>
      <c r="L234" s="1156"/>
      <c r="M234" s="1156"/>
      <c r="N234" s="1156" t="s">
        <v>536</v>
      </c>
      <c r="O234" s="1156"/>
      <c r="P234" s="1156"/>
      <c r="Q234" s="1156"/>
      <c r="R234" s="1156"/>
      <c r="S234" s="1156"/>
      <c r="T234" s="1156"/>
      <c r="U234" s="1156"/>
      <c r="V234" s="1156"/>
      <c r="W234" s="1156"/>
      <c r="X234" s="1156"/>
      <c r="Y234" s="1156"/>
      <c r="Z234" s="1156"/>
      <c r="AA234" s="1156"/>
      <c r="AB234" s="1156"/>
      <c r="AC234" s="1156"/>
      <c r="AD234" s="1156"/>
      <c r="AE234" s="1156"/>
      <c r="AF234" s="1156"/>
      <c r="AG234" s="1156"/>
      <c r="AH234" s="1156"/>
      <c r="AI234" s="1156"/>
      <c r="AJ234" s="1156"/>
      <c r="AK234" s="1156"/>
      <c r="AL234" s="1157" t="s">
        <v>535</v>
      </c>
      <c r="AM234" s="1156"/>
      <c r="AN234" s="1156"/>
      <c r="AO234" s="1156"/>
      <c r="AP234" s="1156"/>
      <c r="AQ234" s="1156"/>
      <c r="AR234" s="1156" t="s">
        <v>160</v>
      </c>
      <c r="AS234" s="1156"/>
      <c r="AT234" s="1156"/>
      <c r="AU234" s="1156"/>
      <c r="AV234" s="1156" t="s">
        <v>161</v>
      </c>
      <c r="AW234" s="1156"/>
      <c r="AX234" s="1156"/>
    </row>
    <row r="235" spans="2:50" s="109" customFormat="1" ht="24" customHeight="1">
      <c r="B235" s="1152">
        <v>1</v>
      </c>
      <c r="C235" s="1152">
        <v>1</v>
      </c>
      <c r="D235" s="1328" t="s">
        <v>353</v>
      </c>
      <c r="E235" s="1328"/>
      <c r="F235" s="1328"/>
      <c r="G235" s="1328"/>
      <c r="H235" s="1328"/>
      <c r="I235" s="1328"/>
      <c r="J235" s="1328"/>
      <c r="K235" s="1328"/>
      <c r="L235" s="1328"/>
      <c r="M235" s="1328"/>
      <c r="N235" s="1328" t="s">
        <v>542</v>
      </c>
      <c r="O235" s="1328"/>
      <c r="P235" s="1328"/>
      <c r="Q235" s="1328"/>
      <c r="R235" s="1328"/>
      <c r="S235" s="1328"/>
      <c r="T235" s="1328"/>
      <c r="U235" s="1328"/>
      <c r="V235" s="1328"/>
      <c r="W235" s="1328"/>
      <c r="X235" s="1328"/>
      <c r="Y235" s="1328"/>
      <c r="Z235" s="1328"/>
      <c r="AA235" s="1328"/>
      <c r="AB235" s="1328"/>
      <c r="AC235" s="1328"/>
      <c r="AD235" s="1328"/>
      <c r="AE235" s="1328"/>
      <c r="AF235" s="1328"/>
      <c r="AG235" s="1328"/>
      <c r="AH235" s="1328"/>
      <c r="AI235" s="1328"/>
      <c r="AJ235" s="1328"/>
      <c r="AK235" s="1328"/>
      <c r="AL235" s="1345">
        <v>0.2</v>
      </c>
      <c r="AM235" s="1328"/>
      <c r="AN235" s="1328"/>
      <c r="AO235" s="1328"/>
      <c r="AP235" s="1328"/>
      <c r="AQ235" s="1328"/>
      <c r="AR235" s="1328"/>
      <c r="AS235" s="1328"/>
      <c r="AT235" s="1328"/>
      <c r="AU235" s="1328"/>
      <c r="AV235" s="1328"/>
      <c r="AW235" s="1328"/>
      <c r="AX235" s="1328"/>
    </row>
    <row r="236" spans="2:50" s="109" customFormat="1" ht="24" customHeight="1">
      <c r="B236" s="1152">
        <v>2</v>
      </c>
      <c r="C236" s="1152">
        <v>1</v>
      </c>
      <c r="D236" s="1328" t="s">
        <v>545</v>
      </c>
      <c r="E236" s="1328"/>
      <c r="F236" s="1328"/>
      <c r="G236" s="1328"/>
      <c r="H236" s="1328"/>
      <c r="I236" s="1328"/>
      <c r="J236" s="1328"/>
      <c r="K236" s="1328"/>
      <c r="L236" s="1328"/>
      <c r="M236" s="1328"/>
      <c r="N236" s="1328" t="s">
        <v>542</v>
      </c>
      <c r="O236" s="1328"/>
      <c r="P236" s="1328"/>
      <c r="Q236" s="1328"/>
      <c r="R236" s="1328"/>
      <c r="S236" s="1328"/>
      <c r="T236" s="1328"/>
      <c r="U236" s="1328"/>
      <c r="V236" s="1328"/>
      <c r="W236" s="1328"/>
      <c r="X236" s="1328"/>
      <c r="Y236" s="1328"/>
      <c r="Z236" s="1328"/>
      <c r="AA236" s="1328"/>
      <c r="AB236" s="1328"/>
      <c r="AC236" s="1328"/>
      <c r="AD236" s="1328"/>
      <c r="AE236" s="1328"/>
      <c r="AF236" s="1328"/>
      <c r="AG236" s="1328"/>
      <c r="AH236" s="1328"/>
      <c r="AI236" s="1328"/>
      <c r="AJ236" s="1328"/>
      <c r="AK236" s="1328"/>
      <c r="AL236" s="1345">
        <v>0.2</v>
      </c>
      <c r="AM236" s="1328"/>
      <c r="AN236" s="1328"/>
      <c r="AO236" s="1328"/>
      <c r="AP236" s="1328"/>
      <c r="AQ236" s="1328"/>
      <c r="AR236" s="1328"/>
      <c r="AS236" s="1328"/>
      <c r="AT236" s="1328"/>
      <c r="AU236" s="1328"/>
      <c r="AV236" s="1328"/>
      <c r="AW236" s="1328"/>
      <c r="AX236" s="1328"/>
    </row>
    <row r="237" spans="2:50" s="109" customFormat="1" ht="24" customHeight="1">
      <c r="B237" s="1152">
        <v>3</v>
      </c>
      <c r="C237" s="1152">
        <v>1</v>
      </c>
      <c r="D237" s="1328" t="s">
        <v>544</v>
      </c>
      <c r="E237" s="1328"/>
      <c r="F237" s="1328"/>
      <c r="G237" s="1328"/>
      <c r="H237" s="1328"/>
      <c r="I237" s="1328"/>
      <c r="J237" s="1328"/>
      <c r="K237" s="1328"/>
      <c r="L237" s="1328"/>
      <c r="M237" s="1328"/>
      <c r="N237" s="1328" t="s">
        <v>542</v>
      </c>
      <c r="O237" s="1328"/>
      <c r="P237" s="1328"/>
      <c r="Q237" s="1328"/>
      <c r="R237" s="1328"/>
      <c r="S237" s="1328"/>
      <c r="T237" s="1328"/>
      <c r="U237" s="1328"/>
      <c r="V237" s="1328"/>
      <c r="W237" s="1328"/>
      <c r="X237" s="1328"/>
      <c r="Y237" s="1328"/>
      <c r="Z237" s="1328"/>
      <c r="AA237" s="1328"/>
      <c r="AB237" s="1328"/>
      <c r="AC237" s="1328"/>
      <c r="AD237" s="1328"/>
      <c r="AE237" s="1328"/>
      <c r="AF237" s="1328"/>
      <c r="AG237" s="1328"/>
      <c r="AH237" s="1328"/>
      <c r="AI237" s="1328"/>
      <c r="AJ237" s="1328"/>
      <c r="AK237" s="1328"/>
      <c r="AL237" s="1345">
        <v>0.2</v>
      </c>
      <c r="AM237" s="1328"/>
      <c r="AN237" s="1328"/>
      <c r="AO237" s="1328"/>
      <c r="AP237" s="1328"/>
      <c r="AQ237" s="1328"/>
      <c r="AR237" s="1328"/>
      <c r="AS237" s="1328"/>
      <c r="AT237" s="1328"/>
      <c r="AU237" s="1328"/>
      <c r="AV237" s="1328"/>
      <c r="AW237" s="1328"/>
      <c r="AX237" s="1328"/>
    </row>
    <row r="238" spans="2:50" s="109" customFormat="1" ht="24" customHeight="1">
      <c r="B238" s="1152">
        <v>4</v>
      </c>
      <c r="C238" s="1152">
        <v>1</v>
      </c>
      <c r="D238" s="1328" t="s">
        <v>543</v>
      </c>
      <c r="E238" s="1328"/>
      <c r="F238" s="1328"/>
      <c r="G238" s="1328"/>
      <c r="H238" s="1328"/>
      <c r="I238" s="1328"/>
      <c r="J238" s="1328"/>
      <c r="K238" s="1328"/>
      <c r="L238" s="1328"/>
      <c r="M238" s="1328"/>
      <c r="N238" s="1328" t="s">
        <v>542</v>
      </c>
      <c r="O238" s="1328"/>
      <c r="P238" s="1328"/>
      <c r="Q238" s="1328"/>
      <c r="R238" s="1328"/>
      <c r="S238" s="1328"/>
      <c r="T238" s="1328"/>
      <c r="U238" s="1328"/>
      <c r="V238" s="1328"/>
      <c r="W238" s="1328"/>
      <c r="X238" s="1328"/>
      <c r="Y238" s="1328"/>
      <c r="Z238" s="1328"/>
      <c r="AA238" s="1328"/>
      <c r="AB238" s="1328"/>
      <c r="AC238" s="1328"/>
      <c r="AD238" s="1328"/>
      <c r="AE238" s="1328"/>
      <c r="AF238" s="1328"/>
      <c r="AG238" s="1328"/>
      <c r="AH238" s="1328"/>
      <c r="AI238" s="1328"/>
      <c r="AJ238" s="1328"/>
      <c r="AK238" s="1328"/>
      <c r="AL238" s="1345">
        <v>0.1</v>
      </c>
      <c r="AM238" s="1328"/>
      <c r="AN238" s="1328"/>
      <c r="AO238" s="1328"/>
      <c r="AP238" s="1328"/>
      <c r="AQ238" s="1328"/>
      <c r="AR238" s="1328"/>
      <c r="AS238" s="1328"/>
      <c r="AT238" s="1328"/>
      <c r="AU238" s="1328"/>
      <c r="AV238" s="1328"/>
      <c r="AW238" s="1328"/>
      <c r="AX238" s="1328"/>
    </row>
    <row r="239" spans="2:50" s="109" customFormat="1" ht="24" customHeight="1">
      <c r="B239" s="1152">
        <v>5</v>
      </c>
      <c r="C239" s="1152">
        <v>1</v>
      </c>
      <c r="D239" s="1328" t="s">
        <v>585</v>
      </c>
      <c r="E239" s="1328"/>
      <c r="F239" s="1328"/>
      <c r="G239" s="1328"/>
      <c r="H239" s="1328"/>
      <c r="I239" s="1328"/>
      <c r="J239" s="1328"/>
      <c r="K239" s="1328"/>
      <c r="L239" s="1328"/>
      <c r="M239" s="1328"/>
      <c r="N239" s="1328" t="s">
        <v>542</v>
      </c>
      <c r="O239" s="1328"/>
      <c r="P239" s="1328"/>
      <c r="Q239" s="1328"/>
      <c r="R239" s="1328"/>
      <c r="S239" s="1328"/>
      <c r="T239" s="1328"/>
      <c r="U239" s="1328"/>
      <c r="V239" s="1328"/>
      <c r="W239" s="1328"/>
      <c r="X239" s="1328"/>
      <c r="Y239" s="1328"/>
      <c r="Z239" s="1328"/>
      <c r="AA239" s="1328"/>
      <c r="AB239" s="1328"/>
      <c r="AC239" s="1328"/>
      <c r="AD239" s="1328"/>
      <c r="AE239" s="1328"/>
      <c r="AF239" s="1328"/>
      <c r="AG239" s="1328"/>
      <c r="AH239" s="1328"/>
      <c r="AI239" s="1328"/>
      <c r="AJ239" s="1328"/>
      <c r="AK239" s="1328"/>
      <c r="AL239" s="1345">
        <v>0.1</v>
      </c>
      <c r="AM239" s="1328"/>
      <c r="AN239" s="1328"/>
      <c r="AO239" s="1328"/>
      <c r="AP239" s="1328"/>
      <c r="AQ239" s="1328"/>
      <c r="AR239" s="1328"/>
      <c r="AS239" s="1328"/>
      <c r="AT239" s="1328"/>
      <c r="AU239" s="1328"/>
      <c r="AV239" s="1328"/>
      <c r="AW239" s="1328"/>
      <c r="AX239" s="1328"/>
    </row>
    <row r="240" spans="2:50" s="109" customFormat="1" ht="24" customHeight="1">
      <c r="B240" s="1152">
        <v>6</v>
      </c>
      <c r="C240" s="1152">
        <v>1</v>
      </c>
      <c r="D240" s="1328" t="s">
        <v>584</v>
      </c>
      <c r="E240" s="1328"/>
      <c r="F240" s="1328"/>
      <c r="G240" s="1328"/>
      <c r="H240" s="1328"/>
      <c r="I240" s="1328"/>
      <c r="J240" s="1328"/>
      <c r="K240" s="1328"/>
      <c r="L240" s="1328"/>
      <c r="M240" s="1328"/>
      <c r="N240" s="1328" t="s">
        <v>542</v>
      </c>
      <c r="O240" s="1328"/>
      <c r="P240" s="1328"/>
      <c r="Q240" s="1328"/>
      <c r="R240" s="1328"/>
      <c r="S240" s="1328"/>
      <c r="T240" s="1328"/>
      <c r="U240" s="1328"/>
      <c r="V240" s="1328"/>
      <c r="W240" s="1328"/>
      <c r="X240" s="1328"/>
      <c r="Y240" s="1328"/>
      <c r="Z240" s="1328"/>
      <c r="AA240" s="1328"/>
      <c r="AB240" s="1328"/>
      <c r="AC240" s="1328"/>
      <c r="AD240" s="1328"/>
      <c r="AE240" s="1328"/>
      <c r="AF240" s="1328"/>
      <c r="AG240" s="1328"/>
      <c r="AH240" s="1328"/>
      <c r="AI240" s="1328"/>
      <c r="AJ240" s="1328"/>
      <c r="AK240" s="1328"/>
      <c r="AL240" s="1345">
        <v>0.1</v>
      </c>
      <c r="AM240" s="1328"/>
      <c r="AN240" s="1328"/>
      <c r="AO240" s="1328"/>
      <c r="AP240" s="1328"/>
      <c r="AQ240" s="1328"/>
      <c r="AR240" s="1328"/>
      <c r="AS240" s="1328"/>
      <c r="AT240" s="1328"/>
      <c r="AU240" s="1328"/>
      <c r="AV240" s="1328"/>
      <c r="AW240" s="1328"/>
      <c r="AX240" s="1328"/>
    </row>
    <row r="241" spans="2:51" s="109" customFormat="1" ht="24" customHeight="1">
      <c r="B241" s="1152">
        <v>7</v>
      </c>
      <c r="C241" s="1152">
        <v>1</v>
      </c>
      <c r="D241" s="1328" t="s">
        <v>583</v>
      </c>
      <c r="E241" s="1328"/>
      <c r="F241" s="1328"/>
      <c r="G241" s="1328"/>
      <c r="H241" s="1328"/>
      <c r="I241" s="1328"/>
      <c r="J241" s="1328"/>
      <c r="K241" s="1328"/>
      <c r="L241" s="1328"/>
      <c r="M241" s="1328"/>
      <c r="N241" s="1328" t="s">
        <v>542</v>
      </c>
      <c r="O241" s="1328"/>
      <c r="P241" s="1328"/>
      <c r="Q241" s="1328"/>
      <c r="R241" s="1328"/>
      <c r="S241" s="1328"/>
      <c r="T241" s="1328"/>
      <c r="U241" s="1328"/>
      <c r="V241" s="1328"/>
      <c r="W241" s="1328"/>
      <c r="X241" s="1328"/>
      <c r="Y241" s="1328"/>
      <c r="Z241" s="1328"/>
      <c r="AA241" s="1328"/>
      <c r="AB241" s="1328"/>
      <c r="AC241" s="1328"/>
      <c r="AD241" s="1328"/>
      <c r="AE241" s="1328"/>
      <c r="AF241" s="1328"/>
      <c r="AG241" s="1328"/>
      <c r="AH241" s="1328"/>
      <c r="AI241" s="1328"/>
      <c r="AJ241" s="1328"/>
      <c r="AK241" s="1328"/>
      <c r="AL241" s="1345">
        <v>0.1</v>
      </c>
      <c r="AM241" s="1328"/>
      <c r="AN241" s="1328"/>
      <c r="AO241" s="1328"/>
      <c r="AP241" s="1328"/>
      <c r="AQ241" s="1328"/>
      <c r="AR241" s="1328"/>
      <c r="AS241" s="1328"/>
      <c r="AT241" s="1328"/>
      <c r="AU241" s="1328"/>
      <c r="AV241" s="1328"/>
      <c r="AW241" s="1328"/>
      <c r="AX241" s="1328"/>
    </row>
    <row r="242" spans="2:51" s="109" customFormat="1" ht="24" customHeight="1">
      <c r="B242" s="1152">
        <v>8</v>
      </c>
      <c r="C242" s="1152">
        <v>1</v>
      </c>
      <c r="D242" s="1328" t="s">
        <v>582</v>
      </c>
      <c r="E242" s="1328"/>
      <c r="F242" s="1328"/>
      <c r="G242" s="1328"/>
      <c r="H242" s="1328"/>
      <c r="I242" s="1328"/>
      <c r="J242" s="1328"/>
      <c r="K242" s="1328"/>
      <c r="L242" s="1328"/>
      <c r="M242" s="1328"/>
      <c r="N242" s="1328" t="s">
        <v>542</v>
      </c>
      <c r="O242" s="1328"/>
      <c r="P242" s="1328"/>
      <c r="Q242" s="1328"/>
      <c r="R242" s="1328"/>
      <c r="S242" s="1328"/>
      <c r="T242" s="1328"/>
      <c r="U242" s="1328"/>
      <c r="V242" s="1328"/>
      <c r="W242" s="1328"/>
      <c r="X242" s="1328"/>
      <c r="Y242" s="1328"/>
      <c r="Z242" s="1328"/>
      <c r="AA242" s="1328"/>
      <c r="AB242" s="1328"/>
      <c r="AC242" s="1328"/>
      <c r="AD242" s="1328"/>
      <c r="AE242" s="1328"/>
      <c r="AF242" s="1328"/>
      <c r="AG242" s="1328"/>
      <c r="AH242" s="1328"/>
      <c r="AI242" s="1328"/>
      <c r="AJ242" s="1328"/>
      <c r="AK242" s="1328"/>
      <c r="AL242" s="1345">
        <v>0.1</v>
      </c>
      <c r="AM242" s="1328"/>
      <c r="AN242" s="1328"/>
      <c r="AO242" s="1328"/>
      <c r="AP242" s="1328"/>
      <c r="AQ242" s="1328"/>
      <c r="AR242" s="1328"/>
      <c r="AS242" s="1328"/>
      <c r="AT242" s="1328"/>
      <c r="AU242" s="1328"/>
      <c r="AV242" s="1328"/>
      <c r="AW242" s="1328"/>
      <c r="AX242" s="1328"/>
    </row>
    <row r="243" spans="2:51" s="109" customFormat="1" ht="24" customHeight="1">
      <c r="B243" s="1152">
        <v>9</v>
      </c>
      <c r="C243" s="1152">
        <v>1</v>
      </c>
      <c r="D243" s="1328" t="s">
        <v>581</v>
      </c>
      <c r="E243" s="1328"/>
      <c r="F243" s="1328"/>
      <c r="G243" s="1328"/>
      <c r="H243" s="1328"/>
      <c r="I243" s="1328"/>
      <c r="J243" s="1328"/>
      <c r="K243" s="1328"/>
      <c r="L243" s="1328"/>
      <c r="M243" s="1328"/>
      <c r="N243" s="1328" t="s">
        <v>542</v>
      </c>
      <c r="O243" s="1328"/>
      <c r="P243" s="1328"/>
      <c r="Q243" s="1328"/>
      <c r="R243" s="1328"/>
      <c r="S243" s="1328"/>
      <c r="T243" s="1328"/>
      <c r="U243" s="1328"/>
      <c r="V243" s="1328"/>
      <c r="W243" s="1328"/>
      <c r="X243" s="1328"/>
      <c r="Y243" s="1328"/>
      <c r="Z243" s="1328"/>
      <c r="AA243" s="1328"/>
      <c r="AB243" s="1328"/>
      <c r="AC243" s="1328"/>
      <c r="AD243" s="1328"/>
      <c r="AE243" s="1328"/>
      <c r="AF243" s="1328"/>
      <c r="AG243" s="1328"/>
      <c r="AH243" s="1328"/>
      <c r="AI243" s="1328"/>
      <c r="AJ243" s="1328"/>
      <c r="AK243" s="1328"/>
      <c r="AL243" s="1345">
        <v>0.1</v>
      </c>
      <c r="AM243" s="1328"/>
      <c r="AN243" s="1328"/>
      <c r="AO243" s="1328"/>
      <c r="AP243" s="1328"/>
      <c r="AQ243" s="1328"/>
      <c r="AR243" s="1328"/>
      <c r="AS243" s="1328"/>
      <c r="AT243" s="1328"/>
      <c r="AU243" s="1328"/>
      <c r="AV243" s="1328"/>
      <c r="AW243" s="1328"/>
      <c r="AX243" s="1328"/>
    </row>
    <row r="244" spans="2:51" s="109" customFormat="1" ht="24" customHeight="1">
      <c r="B244" s="1152">
        <v>10</v>
      </c>
      <c r="C244" s="1152">
        <v>1</v>
      </c>
      <c r="D244" s="1328" t="s">
        <v>580</v>
      </c>
      <c r="E244" s="1328"/>
      <c r="F244" s="1328"/>
      <c r="G244" s="1328"/>
      <c r="H244" s="1328"/>
      <c r="I244" s="1328"/>
      <c r="J244" s="1328"/>
      <c r="K244" s="1328"/>
      <c r="L244" s="1328"/>
      <c r="M244" s="1328"/>
      <c r="N244" s="1328" t="s">
        <v>542</v>
      </c>
      <c r="O244" s="1328"/>
      <c r="P244" s="1328"/>
      <c r="Q244" s="1328"/>
      <c r="R244" s="1328"/>
      <c r="S244" s="1328"/>
      <c r="T244" s="1328"/>
      <c r="U244" s="1328"/>
      <c r="V244" s="1328"/>
      <c r="W244" s="1328"/>
      <c r="X244" s="1328"/>
      <c r="Y244" s="1328"/>
      <c r="Z244" s="1328"/>
      <c r="AA244" s="1328"/>
      <c r="AB244" s="1328"/>
      <c r="AC244" s="1328"/>
      <c r="AD244" s="1328"/>
      <c r="AE244" s="1328"/>
      <c r="AF244" s="1328"/>
      <c r="AG244" s="1328"/>
      <c r="AH244" s="1328"/>
      <c r="AI244" s="1328"/>
      <c r="AJ244" s="1328"/>
      <c r="AK244" s="1328"/>
      <c r="AL244" s="1345">
        <v>0.1</v>
      </c>
      <c r="AM244" s="1328"/>
      <c r="AN244" s="1328"/>
      <c r="AO244" s="1328"/>
      <c r="AP244" s="1328"/>
      <c r="AQ244" s="1328"/>
      <c r="AR244" s="1328"/>
      <c r="AS244" s="1328"/>
      <c r="AT244" s="1328"/>
      <c r="AU244" s="1328"/>
      <c r="AV244" s="1328"/>
      <c r="AW244" s="1328"/>
      <c r="AX244" s="1328"/>
    </row>
    <row r="245" spans="2:51" s="109" customFormat="1" ht="24" customHeight="1">
      <c r="B245" s="1152">
        <v>11</v>
      </c>
      <c r="C245" s="1152">
        <v>1</v>
      </c>
      <c r="D245" s="1328" t="s">
        <v>579</v>
      </c>
      <c r="E245" s="1328"/>
      <c r="F245" s="1328"/>
      <c r="G245" s="1328"/>
      <c r="H245" s="1328"/>
      <c r="I245" s="1328"/>
      <c r="J245" s="1328"/>
      <c r="K245" s="1328"/>
      <c r="L245" s="1328"/>
      <c r="M245" s="1328"/>
      <c r="N245" s="1328" t="s">
        <v>542</v>
      </c>
      <c r="O245" s="1328"/>
      <c r="P245" s="1328"/>
      <c r="Q245" s="1328"/>
      <c r="R245" s="1328"/>
      <c r="S245" s="1328"/>
      <c r="T245" s="1328"/>
      <c r="U245" s="1328"/>
      <c r="V245" s="1328"/>
      <c r="W245" s="1328"/>
      <c r="X245" s="1328"/>
      <c r="Y245" s="1328"/>
      <c r="Z245" s="1328"/>
      <c r="AA245" s="1328"/>
      <c r="AB245" s="1328"/>
      <c r="AC245" s="1328"/>
      <c r="AD245" s="1328"/>
      <c r="AE245" s="1328"/>
      <c r="AF245" s="1328"/>
      <c r="AG245" s="1328"/>
      <c r="AH245" s="1328"/>
      <c r="AI245" s="1328"/>
      <c r="AJ245" s="1328"/>
      <c r="AK245" s="1328"/>
      <c r="AL245" s="1345">
        <v>0.1</v>
      </c>
      <c r="AM245" s="1328"/>
      <c r="AN245" s="1328"/>
      <c r="AO245" s="1328"/>
      <c r="AP245" s="1328"/>
      <c r="AQ245" s="1328"/>
      <c r="AR245" s="1328"/>
      <c r="AS245" s="1328"/>
      <c r="AT245" s="1328"/>
      <c r="AU245" s="1328"/>
      <c r="AV245" s="1328"/>
      <c r="AW245" s="1328"/>
      <c r="AX245" s="1328"/>
    </row>
    <row r="246" spans="2:51" s="109" customFormat="1" ht="24" customHeight="1">
      <c r="B246" s="1152">
        <v>12</v>
      </c>
      <c r="C246" s="1152">
        <v>1</v>
      </c>
      <c r="D246" s="1328" t="s">
        <v>578</v>
      </c>
      <c r="E246" s="1328"/>
      <c r="F246" s="1328"/>
      <c r="G246" s="1328"/>
      <c r="H246" s="1328"/>
      <c r="I246" s="1328"/>
      <c r="J246" s="1328"/>
      <c r="K246" s="1328"/>
      <c r="L246" s="1328"/>
      <c r="M246" s="1328"/>
      <c r="N246" s="1328" t="s">
        <v>542</v>
      </c>
      <c r="O246" s="1328"/>
      <c r="P246" s="1328"/>
      <c r="Q246" s="1328"/>
      <c r="R246" s="1328"/>
      <c r="S246" s="1328"/>
      <c r="T246" s="1328"/>
      <c r="U246" s="1328"/>
      <c r="V246" s="1328"/>
      <c r="W246" s="1328"/>
      <c r="X246" s="1328"/>
      <c r="Y246" s="1328"/>
      <c r="Z246" s="1328"/>
      <c r="AA246" s="1328"/>
      <c r="AB246" s="1328"/>
      <c r="AC246" s="1328"/>
      <c r="AD246" s="1328"/>
      <c r="AE246" s="1328"/>
      <c r="AF246" s="1328"/>
      <c r="AG246" s="1328"/>
      <c r="AH246" s="1328"/>
      <c r="AI246" s="1328"/>
      <c r="AJ246" s="1328"/>
      <c r="AK246" s="1328"/>
      <c r="AL246" s="1345">
        <v>0.1</v>
      </c>
      <c r="AM246" s="1328"/>
      <c r="AN246" s="1328"/>
      <c r="AO246" s="1328"/>
      <c r="AP246" s="1328"/>
      <c r="AQ246" s="1328"/>
      <c r="AR246" s="1328"/>
      <c r="AS246" s="1328"/>
      <c r="AT246" s="1328"/>
      <c r="AU246" s="1328"/>
      <c r="AV246" s="1328"/>
      <c r="AW246" s="1328"/>
      <c r="AX246" s="1328"/>
    </row>
    <row r="247" spans="2:51" s="109" customFormat="1"/>
    <row r="248" spans="2:51" s="109" customFormat="1" ht="23.25" customHeight="1" thickBot="1">
      <c r="AQ248" s="2384" t="s">
        <v>561</v>
      </c>
      <c r="AR248" s="2384"/>
      <c r="AS248" s="2384"/>
      <c r="AT248" s="2384"/>
      <c r="AU248" s="2384"/>
      <c r="AV248" s="2384"/>
      <c r="AW248" s="2384"/>
    </row>
    <row r="249" spans="2:51" s="109" customFormat="1" ht="21" customHeight="1">
      <c r="B249" s="1787" t="s">
        <v>114</v>
      </c>
      <c r="C249" s="1788"/>
      <c r="D249" s="1788"/>
      <c r="E249" s="1788"/>
      <c r="F249" s="1788"/>
      <c r="G249" s="1788"/>
      <c r="H249" s="830" t="s">
        <v>574</v>
      </c>
      <c r="I249" s="831"/>
      <c r="J249" s="831"/>
      <c r="K249" s="831"/>
      <c r="L249" s="831"/>
      <c r="M249" s="831"/>
      <c r="N249" s="831"/>
      <c r="O249" s="831"/>
      <c r="P249" s="831"/>
      <c r="Q249" s="831"/>
      <c r="R249" s="831"/>
      <c r="S249" s="831"/>
      <c r="T249" s="831"/>
      <c r="U249" s="831"/>
      <c r="V249" s="831"/>
      <c r="W249" s="831"/>
      <c r="X249" s="831"/>
      <c r="Y249" s="831"/>
      <c r="Z249" s="1791" t="s">
        <v>532</v>
      </c>
      <c r="AA249" s="826"/>
      <c r="AB249" s="826"/>
      <c r="AC249" s="826"/>
      <c r="AD249" s="826"/>
      <c r="AE249" s="832"/>
      <c r="AF249" s="826" t="s">
        <v>531</v>
      </c>
      <c r="AG249" s="826"/>
      <c r="AH249" s="826"/>
      <c r="AI249" s="826"/>
      <c r="AJ249" s="826"/>
      <c r="AK249" s="826"/>
      <c r="AL249" s="826"/>
      <c r="AM249" s="826"/>
      <c r="AN249" s="826"/>
      <c r="AO249" s="826"/>
      <c r="AP249" s="826"/>
      <c r="AQ249" s="832"/>
      <c r="AR249" s="825" t="s">
        <v>6</v>
      </c>
      <c r="AS249" s="826"/>
      <c r="AT249" s="826"/>
      <c r="AU249" s="826"/>
      <c r="AV249" s="826"/>
      <c r="AW249" s="826"/>
      <c r="AX249" s="826"/>
      <c r="AY249" s="827"/>
    </row>
    <row r="250" spans="2:51" s="109" customFormat="1" ht="28.15" customHeight="1">
      <c r="B250" s="1771" t="s">
        <v>7</v>
      </c>
      <c r="C250" s="1772"/>
      <c r="D250" s="1772"/>
      <c r="E250" s="1772"/>
      <c r="F250" s="1772"/>
      <c r="G250" s="1773"/>
      <c r="H250" s="813" t="s">
        <v>577</v>
      </c>
      <c r="I250" s="814"/>
      <c r="J250" s="814"/>
      <c r="K250" s="814"/>
      <c r="L250" s="814"/>
      <c r="M250" s="814"/>
      <c r="N250" s="814"/>
      <c r="O250" s="814"/>
      <c r="P250" s="814"/>
      <c r="Q250" s="814"/>
      <c r="R250" s="814"/>
      <c r="S250" s="814"/>
      <c r="T250" s="814"/>
      <c r="U250" s="814"/>
      <c r="V250" s="814"/>
      <c r="W250" s="815"/>
      <c r="X250" s="815"/>
      <c r="Y250" s="815"/>
      <c r="Z250" s="1775" t="s">
        <v>8</v>
      </c>
      <c r="AA250" s="816"/>
      <c r="AB250" s="816"/>
      <c r="AC250" s="816"/>
      <c r="AD250" s="816"/>
      <c r="AE250" s="817"/>
      <c r="AF250" s="816" t="s">
        <v>529</v>
      </c>
      <c r="AG250" s="816"/>
      <c r="AH250" s="816"/>
      <c r="AI250" s="816"/>
      <c r="AJ250" s="816"/>
      <c r="AK250" s="816"/>
      <c r="AL250" s="816"/>
      <c r="AM250" s="816"/>
      <c r="AN250" s="816"/>
      <c r="AO250" s="816"/>
      <c r="AP250" s="816"/>
      <c r="AQ250" s="817"/>
      <c r="AR250" s="818" t="s">
        <v>528</v>
      </c>
      <c r="AS250" s="819"/>
      <c r="AT250" s="819"/>
      <c r="AU250" s="819"/>
      <c r="AV250" s="819"/>
      <c r="AW250" s="819"/>
      <c r="AX250" s="819"/>
      <c r="AY250" s="820"/>
    </row>
    <row r="251" spans="2:51" s="109" customFormat="1" ht="30.75" customHeight="1">
      <c r="B251" s="1778" t="s">
        <v>11</v>
      </c>
      <c r="C251" s="1779"/>
      <c r="D251" s="1779"/>
      <c r="E251" s="1779"/>
      <c r="F251" s="1779"/>
      <c r="G251" s="1779"/>
      <c r="H251" s="800" t="s">
        <v>12</v>
      </c>
      <c r="I251" s="801"/>
      <c r="J251" s="801"/>
      <c r="K251" s="801"/>
      <c r="L251" s="801"/>
      <c r="M251" s="801"/>
      <c r="N251" s="801"/>
      <c r="O251" s="801"/>
      <c r="P251" s="801"/>
      <c r="Q251" s="801"/>
      <c r="R251" s="801"/>
      <c r="S251" s="801"/>
      <c r="T251" s="801"/>
      <c r="U251" s="801"/>
      <c r="V251" s="801"/>
      <c r="W251" s="801"/>
      <c r="X251" s="801"/>
      <c r="Y251" s="801"/>
      <c r="Z251" s="1780" t="s">
        <v>13</v>
      </c>
      <c r="AA251" s="1779"/>
      <c r="AB251" s="1779"/>
      <c r="AC251" s="1779"/>
      <c r="AD251" s="1779"/>
      <c r="AE251" s="1781"/>
      <c r="AF251" s="828" t="s">
        <v>332</v>
      </c>
      <c r="AG251" s="828"/>
      <c r="AH251" s="828"/>
      <c r="AI251" s="828"/>
      <c r="AJ251" s="828"/>
      <c r="AK251" s="828"/>
      <c r="AL251" s="828"/>
      <c r="AM251" s="828"/>
      <c r="AN251" s="828"/>
      <c r="AO251" s="828"/>
      <c r="AP251" s="828"/>
      <c r="AQ251" s="828"/>
      <c r="AR251" s="801"/>
      <c r="AS251" s="801"/>
      <c r="AT251" s="801"/>
      <c r="AU251" s="801"/>
      <c r="AV251" s="801"/>
      <c r="AW251" s="801"/>
      <c r="AX251" s="801"/>
      <c r="AY251" s="829"/>
    </row>
    <row r="252" spans="2:51" s="109" customFormat="1" ht="18" customHeight="1">
      <c r="B252" s="1751" t="s">
        <v>15</v>
      </c>
      <c r="C252" s="1752"/>
      <c r="D252" s="1752"/>
      <c r="E252" s="1752"/>
      <c r="F252" s="1752"/>
      <c r="G252" s="1752"/>
      <c r="H252" s="802" t="s">
        <v>527</v>
      </c>
      <c r="I252" s="803"/>
      <c r="J252" s="803"/>
      <c r="K252" s="803"/>
      <c r="L252" s="803"/>
      <c r="M252" s="803"/>
      <c r="N252" s="803"/>
      <c r="O252" s="803"/>
      <c r="P252" s="803"/>
      <c r="Q252" s="803"/>
      <c r="R252" s="803"/>
      <c r="S252" s="803"/>
      <c r="T252" s="803"/>
      <c r="U252" s="803"/>
      <c r="V252" s="803"/>
      <c r="W252" s="804"/>
      <c r="X252" s="804"/>
      <c r="Y252" s="804"/>
      <c r="Z252" s="1757" t="s">
        <v>526</v>
      </c>
      <c r="AA252" s="801"/>
      <c r="AB252" s="801"/>
      <c r="AC252" s="801"/>
      <c r="AD252" s="801"/>
      <c r="AE252" s="1173"/>
      <c r="AF252" s="2378" t="s">
        <v>519</v>
      </c>
      <c r="AG252" s="2379"/>
      <c r="AH252" s="2379"/>
      <c r="AI252" s="2379"/>
      <c r="AJ252" s="2379"/>
      <c r="AK252" s="2379"/>
      <c r="AL252" s="2379"/>
      <c r="AM252" s="2379"/>
      <c r="AN252" s="2379"/>
      <c r="AO252" s="2379"/>
      <c r="AP252" s="2379"/>
      <c r="AQ252" s="2379"/>
      <c r="AR252" s="2379"/>
      <c r="AS252" s="2379"/>
      <c r="AT252" s="2379"/>
      <c r="AU252" s="2379"/>
      <c r="AV252" s="2379"/>
      <c r="AW252" s="2379"/>
      <c r="AX252" s="2379"/>
      <c r="AY252" s="2380"/>
    </row>
    <row r="253" spans="2:51" s="109" customFormat="1" ht="24" customHeight="1">
      <c r="B253" s="1753"/>
      <c r="C253" s="1754"/>
      <c r="D253" s="1754"/>
      <c r="E253" s="1754"/>
      <c r="F253" s="1754"/>
      <c r="G253" s="1754"/>
      <c r="H253" s="805"/>
      <c r="I253" s="806"/>
      <c r="J253" s="806"/>
      <c r="K253" s="806"/>
      <c r="L253" s="806"/>
      <c r="M253" s="806"/>
      <c r="N253" s="806"/>
      <c r="O253" s="806"/>
      <c r="P253" s="806"/>
      <c r="Q253" s="806"/>
      <c r="R253" s="806"/>
      <c r="S253" s="806"/>
      <c r="T253" s="806"/>
      <c r="U253" s="806"/>
      <c r="V253" s="806"/>
      <c r="W253" s="807"/>
      <c r="X253" s="807"/>
      <c r="Y253" s="807"/>
      <c r="Z253" s="1172"/>
      <c r="AA253" s="801"/>
      <c r="AB253" s="801"/>
      <c r="AC253" s="801"/>
      <c r="AD253" s="801"/>
      <c r="AE253" s="1173"/>
      <c r="AF253" s="2381"/>
      <c r="AG253" s="2381"/>
      <c r="AH253" s="2381"/>
      <c r="AI253" s="2381"/>
      <c r="AJ253" s="2381"/>
      <c r="AK253" s="2381"/>
      <c r="AL253" s="2381"/>
      <c r="AM253" s="2381"/>
      <c r="AN253" s="2381"/>
      <c r="AO253" s="2381"/>
      <c r="AP253" s="2381"/>
      <c r="AQ253" s="2381"/>
      <c r="AR253" s="2381"/>
      <c r="AS253" s="2381"/>
      <c r="AT253" s="2381"/>
      <c r="AU253" s="2381"/>
      <c r="AV253" s="2381"/>
      <c r="AW253" s="2381"/>
      <c r="AX253" s="2381"/>
      <c r="AY253" s="2382"/>
    </row>
    <row r="254" spans="2:51" s="109" customFormat="1" ht="29.25" customHeight="1">
      <c r="B254" s="1765" t="s">
        <v>22</v>
      </c>
      <c r="C254" s="1766"/>
      <c r="D254" s="1766"/>
      <c r="E254" s="1766"/>
      <c r="F254" s="1766"/>
      <c r="G254" s="1767"/>
      <c r="H254" s="304" t="s">
        <v>525</v>
      </c>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c r="AJ254" s="305"/>
      <c r="AK254" s="305"/>
      <c r="AL254" s="305"/>
      <c r="AM254" s="305"/>
      <c r="AN254" s="305"/>
      <c r="AO254" s="305"/>
      <c r="AP254" s="305"/>
      <c r="AQ254" s="305"/>
      <c r="AR254" s="305"/>
      <c r="AS254" s="305"/>
      <c r="AT254" s="305"/>
      <c r="AU254" s="305"/>
      <c r="AV254" s="305"/>
      <c r="AW254" s="305"/>
      <c r="AX254" s="305"/>
      <c r="AY254" s="306"/>
    </row>
    <row r="255" spans="2:51" s="109" customFormat="1" ht="21" customHeight="1">
      <c r="B255" s="1739" t="s">
        <v>524</v>
      </c>
      <c r="C255" s="1740"/>
      <c r="D255" s="1740"/>
      <c r="E255" s="1740"/>
      <c r="F255" s="1740"/>
      <c r="G255" s="1741"/>
      <c r="H255" s="1745"/>
      <c r="I255" s="1746"/>
      <c r="J255" s="1746"/>
      <c r="K255" s="1746"/>
      <c r="L255" s="1746"/>
      <c r="M255" s="1746"/>
      <c r="N255" s="1746"/>
      <c r="O255" s="1746"/>
      <c r="P255" s="1746"/>
      <c r="Q255" s="1164" t="s">
        <v>523</v>
      </c>
      <c r="R255" s="1165"/>
      <c r="S255" s="1165"/>
      <c r="T255" s="1165"/>
      <c r="U255" s="1165"/>
      <c r="V255" s="1165"/>
      <c r="W255" s="1166"/>
      <c r="X255" s="1164" t="s">
        <v>522</v>
      </c>
      <c r="Y255" s="1165"/>
      <c r="Z255" s="1165"/>
      <c r="AA255" s="1165"/>
      <c r="AB255" s="1165"/>
      <c r="AC255" s="1165"/>
      <c r="AD255" s="1166"/>
      <c r="AE255" s="1164" t="s">
        <v>521</v>
      </c>
      <c r="AF255" s="1165"/>
      <c r="AG255" s="1165"/>
      <c r="AH255" s="1165"/>
      <c r="AI255" s="1165"/>
      <c r="AJ255" s="1165"/>
      <c r="AK255" s="1166"/>
      <c r="AL255" s="1164" t="s">
        <v>520</v>
      </c>
      <c r="AM255" s="1165"/>
      <c r="AN255" s="1165"/>
      <c r="AO255" s="1165"/>
      <c r="AP255" s="1165"/>
      <c r="AQ255" s="1165"/>
      <c r="AR255" s="1166"/>
      <c r="AS255" s="1164" t="s">
        <v>517</v>
      </c>
      <c r="AT255" s="1165"/>
      <c r="AU255" s="1165"/>
      <c r="AV255" s="1165"/>
      <c r="AW255" s="1165"/>
      <c r="AX255" s="1165"/>
      <c r="AY255" s="2369"/>
    </row>
    <row r="256" spans="2:51" s="109" customFormat="1" ht="21" customHeight="1">
      <c r="B256" s="1624"/>
      <c r="C256" s="1625"/>
      <c r="D256" s="1625"/>
      <c r="E256" s="1625"/>
      <c r="F256" s="1625"/>
      <c r="G256" s="1626"/>
      <c r="H256" s="1713" t="s">
        <v>30</v>
      </c>
      <c r="I256" s="2370"/>
      <c r="J256" s="1719" t="s">
        <v>31</v>
      </c>
      <c r="K256" s="1720"/>
      <c r="L256" s="1720"/>
      <c r="M256" s="1720"/>
      <c r="N256" s="1720"/>
      <c r="O256" s="1720"/>
      <c r="P256" s="1721"/>
      <c r="Q256" s="1391">
        <v>3</v>
      </c>
      <c r="R256" s="1391"/>
      <c r="S256" s="1391"/>
      <c r="T256" s="1391"/>
      <c r="U256" s="1391"/>
      <c r="V256" s="1391"/>
      <c r="W256" s="1391"/>
      <c r="X256" s="1391">
        <v>4</v>
      </c>
      <c r="Y256" s="1391"/>
      <c r="Z256" s="1391"/>
      <c r="AA256" s="1391"/>
      <c r="AB256" s="1391"/>
      <c r="AC256" s="1391"/>
      <c r="AD256" s="1391"/>
      <c r="AE256" s="1391">
        <v>1</v>
      </c>
      <c r="AF256" s="1391"/>
      <c r="AG256" s="1391"/>
      <c r="AH256" s="1391"/>
      <c r="AI256" s="1391"/>
      <c r="AJ256" s="1391"/>
      <c r="AK256" s="1391"/>
      <c r="AL256" s="1391">
        <v>1</v>
      </c>
      <c r="AM256" s="1391"/>
      <c r="AN256" s="1391"/>
      <c r="AO256" s="1391"/>
      <c r="AP256" s="1391"/>
      <c r="AQ256" s="1391"/>
      <c r="AR256" s="1391"/>
      <c r="AS256" s="1391">
        <v>2</v>
      </c>
      <c r="AT256" s="1391"/>
      <c r="AU256" s="1391"/>
      <c r="AV256" s="1391"/>
      <c r="AW256" s="1391"/>
      <c r="AX256" s="1391"/>
      <c r="AY256" s="2375"/>
    </row>
    <row r="257" spans="1:51" s="109" customFormat="1" ht="21" customHeight="1">
      <c r="B257" s="1624"/>
      <c r="C257" s="1625"/>
      <c r="D257" s="1625"/>
      <c r="E257" s="1625"/>
      <c r="F257" s="1625"/>
      <c r="G257" s="1626"/>
      <c r="H257" s="2371"/>
      <c r="I257" s="2372"/>
      <c r="J257" s="1726" t="s">
        <v>32</v>
      </c>
      <c r="K257" s="1727"/>
      <c r="L257" s="1727"/>
      <c r="M257" s="1727"/>
      <c r="N257" s="1727"/>
      <c r="O257" s="1727"/>
      <c r="P257" s="1728"/>
      <c r="Q257" s="1380" t="s">
        <v>516</v>
      </c>
      <c r="R257" s="1380"/>
      <c r="S257" s="1380"/>
      <c r="T257" s="1380"/>
      <c r="U257" s="1380"/>
      <c r="V257" s="1380"/>
      <c r="W257" s="1380"/>
      <c r="X257" s="1380" t="s">
        <v>516</v>
      </c>
      <c r="Y257" s="1380"/>
      <c r="Z257" s="1380"/>
      <c r="AA257" s="1380"/>
      <c r="AB257" s="1380"/>
      <c r="AC257" s="1380"/>
      <c r="AD257" s="1380"/>
      <c r="AE257" s="1380" t="s">
        <v>516</v>
      </c>
      <c r="AF257" s="1380"/>
      <c r="AG257" s="1380"/>
      <c r="AH257" s="1380"/>
      <c r="AI257" s="1380"/>
      <c r="AJ257" s="1380"/>
      <c r="AK257" s="1380"/>
      <c r="AL257" s="1380" t="s">
        <v>516</v>
      </c>
      <c r="AM257" s="1380"/>
      <c r="AN257" s="1380"/>
      <c r="AO257" s="1380"/>
      <c r="AP257" s="1380"/>
      <c r="AQ257" s="1380"/>
      <c r="AR257" s="1380"/>
      <c r="AS257" s="2376"/>
      <c r="AT257" s="2376"/>
      <c r="AU257" s="2376"/>
      <c r="AV257" s="2376"/>
      <c r="AW257" s="2376"/>
      <c r="AX257" s="2376"/>
      <c r="AY257" s="2377"/>
    </row>
    <row r="258" spans="1:51" s="109" customFormat="1" ht="24.75" customHeight="1">
      <c r="B258" s="1624"/>
      <c r="C258" s="1625"/>
      <c r="D258" s="1625"/>
      <c r="E258" s="1625"/>
      <c r="F258" s="1625"/>
      <c r="G258" s="1626"/>
      <c r="H258" s="2371"/>
      <c r="I258" s="2372"/>
      <c r="J258" s="1726" t="s">
        <v>34</v>
      </c>
      <c r="K258" s="1727"/>
      <c r="L258" s="1727"/>
      <c r="M258" s="1727"/>
      <c r="N258" s="1727"/>
      <c r="O258" s="1727"/>
      <c r="P258" s="1728"/>
      <c r="Q258" s="1380" t="s">
        <v>516</v>
      </c>
      <c r="R258" s="1380"/>
      <c r="S258" s="1380"/>
      <c r="T258" s="1380"/>
      <c r="U258" s="1380"/>
      <c r="V258" s="1380"/>
      <c r="W258" s="1380"/>
      <c r="X258" s="1380" t="s">
        <v>516</v>
      </c>
      <c r="Y258" s="1380"/>
      <c r="Z258" s="1380"/>
      <c r="AA258" s="1380"/>
      <c r="AB258" s="1380"/>
      <c r="AC258" s="1380"/>
      <c r="AD258" s="1380"/>
      <c r="AE258" s="1380" t="s">
        <v>516</v>
      </c>
      <c r="AF258" s="1380"/>
      <c r="AG258" s="1380"/>
      <c r="AH258" s="1380"/>
      <c r="AI258" s="1380"/>
      <c r="AJ258" s="1380"/>
      <c r="AK258" s="1380"/>
      <c r="AL258" s="1380" t="s">
        <v>516</v>
      </c>
      <c r="AM258" s="1380"/>
      <c r="AN258" s="1380"/>
      <c r="AO258" s="1380"/>
      <c r="AP258" s="1380"/>
      <c r="AQ258" s="1380"/>
      <c r="AR258" s="1380"/>
      <c r="AS258" s="2376"/>
      <c r="AT258" s="2376"/>
      <c r="AU258" s="2376"/>
      <c r="AV258" s="2376"/>
      <c r="AW258" s="2376"/>
      <c r="AX258" s="2376"/>
      <c r="AY258" s="2377"/>
    </row>
    <row r="259" spans="1:51" s="109" customFormat="1" ht="24.75" customHeight="1">
      <c r="B259" s="1624"/>
      <c r="C259" s="1625"/>
      <c r="D259" s="1625"/>
      <c r="E259" s="1625"/>
      <c r="F259" s="1625"/>
      <c r="G259" s="1626"/>
      <c r="H259" s="2373"/>
      <c r="I259" s="2374"/>
      <c r="J259" s="1748" t="s">
        <v>35</v>
      </c>
      <c r="K259" s="1749"/>
      <c r="L259" s="1749"/>
      <c r="M259" s="1749"/>
      <c r="N259" s="1749"/>
      <c r="O259" s="1749"/>
      <c r="P259" s="1750"/>
      <c r="Q259" s="1382">
        <v>3</v>
      </c>
      <c r="R259" s="1382"/>
      <c r="S259" s="1382"/>
      <c r="T259" s="1382"/>
      <c r="U259" s="1382"/>
      <c r="V259" s="1382"/>
      <c r="W259" s="1382"/>
      <c r="X259" s="1382">
        <v>4</v>
      </c>
      <c r="Y259" s="1382"/>
      <c r="Z259" s="1382"/>
      <c r="AA259" s="1382"/>
      <c r="AB259" s="1382"/>
      <c r="AC259" s="1382"/>
      <c r="AD259" s="1382"/>
      <c r="AE259" s="1382">
        <v>1</v>
      </c>
      <c r="AF259" s="1382"/>
      <c r="AG259" s="1382"/>
      <c r="AH259" s="1382"/>
      <c r="AI259" s="1382"/>
      <c r="AJ259" s="1382"/>
      <c r="AK259" s="1382"/>
      <c r="AL259" s="1382">
        <v>1</v>
      </c>
      <c r="AM259" s="1382"/>
      <c r="AN259" s="1382"/>
      <c r="AO259" s="1382"/>
      <c r="AP259" s="1382"/>
      <c r="AQ259" s="1382"/>
      <c r="AR259" s="1382"/>
      <c r="AS259" s="1382">
        <v>2</v>
      </c>
      <c r="AT259" s="1382"/>
      <c r="AU259" s="1382"/>
      <c r="AV259" s="1382"/>
      <c r="AW259" s="1382"/>
      <c r="AX259" s="1382"/>
      <c r="AY259" s="2443"/>
    </row>
    <row r="260" spans="1:51" s="109" customFormat="1" ht="24.75" customHeight="1">
      <c r="B260" s="1624"/>
      <c r="C260" s="1625"/>
      <c r="D260" s="1625"/>
      <c r="E260" s="1625"/>
      <c r="F260" s="1625"/>
      <c r="G260" s="1626"/>
      <c r="H260" s="1732" t="s">
        <v>36</v>
      </c>
      <c r="I260" s="1733"/>
      <c r="J260" s="1733"/>
      <c r="K260" s="1733"/>
      <c r="L260" s="1733"/>
      <c r="M260" s="1733"/>
      <c r="N260" s="1733"/>
      <c r="O260" s="1733"/>
      <c r="P260" s="1733"/>
      <c r="Q260" s="1109">
        <v>2</v>
      </c>
      <c r="R260" s="1109"/>
      <c r="S260" s="1109"/>
      <c r="T260" s="1109"/>
      <c r="U260" s="1109"/>
      <c r="V260" s="1109"/>
      <c r="W260" s="1109"/>
      <c r="X260" s="1109">
        <v>3</v>
      </c>
      <c r="Y260" s="1109"/>
      <c r="Z260" s="1109"/>
      <c r="AA260" s="1109"/>
      <c r="AB260" s="1109"/>
      <c r="AC260" s="1109"/>
      <c r="AD260" s="1109"/>
      <c r="AE260" s="1109">
        <v>1</v>
      </c>
      <c r="AF260" s="1109"/>
      <c r="AG260" s="1109"/>
      <c r="AH260" s="1109"/>
      <c r="AI260" s="1109"/>
      <c r="AJ260" s="1109"/>
      <c r="AK260" s="1109"/>
      <c r="AL260" s="2340"/>
      <c r="AM260" s="2340"/>
      <c r="AN260" s="2340"/>
      <c r="AO260" s="2340"/>
      <c r="AP260" s="2340"/>
      <c r="AQ260" s="2340"/>
      <c r="AR260" s="2340"/>
      <c r="AS260" s="2340"/>
      <c r="AT260" s="2340"/>
      <c r="AU260" s="2340"/>
      <c r="AV260" s="2340"/>
      <c r="AW260" s="2340"/>
      <c r="AX260" s="2340"/>
      <c r="AY260" s="2341"/>
    </row>
    <row r="261" spans="1:51" s="109" customFormat="1" ht="24.75" customHeight="1">
      <c r="B261" s="1742"/>
      <c r="C261" s="1743"/>
      <c r="D261" s="1743"/>
      <c r="E261" s="1743"/>
      <c r="F261" s="1743"/>
      <c r="G261" s="1744"/>
      <c r="H261" s="1732" t="s">
        <v>37</v>
      </c>
      <c r="I261" s="1733"/>
      <c r="J261" s="1733"/>
      <c r="K261" s="1733"/>
      <c r="L261" s="1733"/>
      <c r="M261" s="1733"/>
      <c r="N261" s="1733"/>
      <c r="O261" s="1733"/>
      <c r="P261" s="1733"/>
      <c r="Q261" s="2339">
        <v>0.73299999999999998</v>
      </c>
      <c r="R261" s="1109"/>
      <c r="S261" s="1109"/>
      <c r="T261" s="1109"/>
      <c r="U261" s="1109"/>
      <c r="V261" s="1109"/>
      <c r="W261" s="1109"/>
      <c r="X261" s="2339">
        <v>0.6341</v>
      </c>
      <c r="Y261" s="1109"/>
      <c r="Z261" s="1109"/>
      <c r="AA261" s="1109"/>
      <c r="AB261" s="1109"/>
      <c r="AC261" s="1109"/>
      <c r="AD261" s="1109"/>
      <c r="AE261" s="2339">
        <v>0.99390000000000001</v>
      </c>
      <c r="AF261" s="1109"/>
      <c r="AG261" s="1109"/>
      <c r="AH261" s="1109"/>
      <c r="AI261" s="1109"/>
      <c r="AJ261" s="1109"/>
      <c r="AK261" s="1109"/>
      <c r="AL261" s="2340"/>
      <c r="AM261" s="2340"/>
      <c r="AN261" s="2340"/>
      <c r="AO261" s="2340"/>
      <c r="AP261" s="2340"/>
      <c r="AQ261" s="2340"/>
      <c r="AR261" s="2340"/>
      <c r="AS261" s="2340"/>
      <c r="AT261" s="2340"/>
      <c r="AU261" s="2340"/>
      <c r="AV261" s="2340"/>
      <c r="AW261" s="2340"/>
      <c r="AX261" s="2340"/>
      <c r="AY261" s="2341"/>
    </row>
    <row r="262" spans="1:51" s="109" customFormat="1" ht="23.1" customHeight="1">
      <c r="B262" s="2342" t="s">
        <v>518</v>
      </c>
      <c r="C262" s="2343"/>
      <c r="D262" s="2348" t="s">
        <v>60</v>
      </c>
      <c r="E262" s="2349"/>
      <c r="F262" s="2349"/>
      <c r="G262" s="2349"/>
      <c r="H262" s="2349"/>
      <c r="I262" s="2349"/>
      <c r="J262" s="2349"/>
      <c r="K262" s="2349"/>
      <c r="L262" s="2350"/>
      <c r="M262" s="2351" t="s">
        <v>61</v>
      </c>
      <c r="N262" s="2351"/>
      <c r="O262" s="2351"/>
      <c r="P262" s="2351"/>
      <c r="Q262" s="2351"/>
      <c r="R262" s="2351"/>
      <c r="S262" s="2352" t="s">
        <v>517</v>
      </c>
      <c r="T262" s="2352"/>
      <c r="U262" s="2352"/>
      <c r="V262" s="2352"/>
      <c r="W262" s="2352"/>
      <c r="X262" s="2352"/>
      <c r="Y262" s="2353"/>
      <c r="Z262" s="2349"/>
      <c r="AA262" s="2349"/>
      <c r="AB262" s="2349"/>
      <c r="AC262" s="2349"/>
      <c r="AD262" s="2349"/>
      <c r="AE262" s="2349"/>
      <c r="AF262" s="2349"/>
      <c r="AG262" s="2349"/>
      <c r="AH262" s="2349"/>
      <c r="AI262" s="2349"/>
      <c r="AJ262" s="2349"/>
      <c r="AK262" s="2349"/>
      <c r="AL262" s="2349"/>
      <c r="AM262" s="2349"/>
      <c r="AN262" s="2349"/>
      <c r="AO262" s="2349"/>
      <c r="AP262" s="2349"/>
      <c r="AQ262" s="2349"/>
      <c r="AR262" s="2349"/>
      <c r="AS262" s="2349"/>
      <c r="AT262" s="2349"/>
      <c r="AU262" s="2349"/>
      <c r="AV262" s="2349"/>
      <c r="AW262" s="2349"/>
      <c r="AX262" s="2349"/>
      <c r="AY262" s="2354"/>
    </row>
    <row r="263" spans="1:51" s="109" customFormat="1" ht="23.1" customHeight="1">
      <c r="B263" s="2344"/>
      <c r="C263" s="2345"/>
      <c r="D263" s="2355" t="s">
        <v>148</v>
      </c>
      <c r="E263" s="2356"/>
      <c r="F263" s="2356"/>
      <c r="G263" s="2356"/>
      <c r="H263" s="2356"/>
      <c r="I263" s="2356"/>
      <c r="J263" s="2356"/>
      <c r="K263" s="2356"/>
      <c r="L263" s="2357"/>
      <c r="M263" s="2473">
        <v>1</v>
      </c>
      <c r="N263" s="2473"/>
      <c r="O263" s="2473"/>
      <c r="P263" s="2473"/>
      <c r="Q263" s="2473"/>
      <c r="R263" s="2473"/>
      <c r="S263" s="2473">
        <v>1</v>
      </c>
      <c r="T263" s="2473"/>
      <c r="U263" s="2473"/>
      <c r="V263" s="2473"/>
      <c r="W263" s="2473"/>
      <c r="X263" s="2473"/>
      <c r="Y263" s="2360"/>
      <c r="Z263" s="2361"/>
      <c r="AA263" s="2361"/>
      <c r="AB263" s="2361"/>
      <c r="AC263" s="2361"/>
      <c r="AD263" s="2361"/>
      <c r="AE263" s="2361"/>
      <c r="AF263" s="2361"/>
      <c r="AG263" s="2361"/>
      <c r="AH263" s="2361"/>
      <c r="AI263" s="2361"/>
      <c r="AJ263" s="2361"/>
      <c r="AK263" s="2361"/>
      <c r="AL263" s="2361"/>
      <c r="AM263" s="2361"/>
      <c r="AN263" s="2361"/>
      <c r="AO263" s="2361"/>
      <c r="AP263" s="2361"/>
      <c r="AQ263" s="2361"/>
      <c r="AR263" s="2361"/>
      <c r="AS263" s="2361"/>
      <c r="AT263" s="2361"/>
      <c r="AU263" s="2361"/>
      <c r="AV263" s="2361"/>
      <c r="AW263" s="2361"/>
      <c r="AX263" s="2361"/>
      <c r="AY263" s="2362"/>
    </row>
    <row r="264" spans="1:51" s="109" customFormat="1" ht="23.1" customHeight="1">
      <c r="B264" s="2344"/>
      <c r="C264" s="2345"/>
      <c r="D264" s="2334"/>
      <c r="E264" s="2335"/>
      <c r="F264" s="2335"/>
      <c r="G264" s="2335"/>
      <c r="H264" s="2335"/>
      <c r="I264" s="2335"/>
      <c r="J264" s="2335"/>
      <c r="K264" s="2335"/>
      <c r="L264" s="2336"/>
      <c r="M264" s="2476"/>
      <c r="N264" s="2476"/>
      <c r="O264" s="2476"/>
      <c r="P264" s="2476"/>
      <c r="Q264" s="2476"/>
      <c r="R264" s="2476"/>
      <c r="S264" s="2476"/>
      <c r="T264" s="2476"/>
      <c r="U264" s="2476"/>
      <c r="V264" s="2476"/>
      <c r="W264" s="2476"/>
      <c r="X264" s="2476"/>
      <c r="Y264" s="2363"/>
      <c r="Z264" s="2364"/>
      <c r="AA264" s="2364"/>
      <c r="AB264" s="2364"/>
      <c r="AC264" s="2364"/>
      <c r="AD264" s="2364"/>
      <c r="AE264" s="2364"/>
      <c r="AF264" s="2364"/>
      <c r="AG264" s="2364"/>
      <c r="AH264" s="2364"/>
      <c r="AI264" s="2364"/>
      <c r="AJ264" s="2364"/>
      <c r="AK264" s="2364"/>
      <c r="AL264" s="2364"/>
      <c r="AM264" s="2364"/>
      <c r="AN264" s="2364"/>
      <c r="AO264" s="2364"/>
      <c r="AP264" s="2364"/>
      <c r="AQ264" s="2364"/>
      <c r="AR264" s="2364"/>
      <c r="AS264" s="2364"/>
      <c r="AT264" s="2364"/>
      <c r="AU264" s="2364"/>
      <c r="AV264" s="2364"/>
      <c r="AW264" s="2364"/>
      <c r="AX264" s="2364"/>
      <c r="AY264" s="2365"/>
    </row>
    <row r="265" spans="1:51" s="109" customFormat="1" ht="23.1" customHeight="1">
      <c r="B265" s="2344"/>
      <c r="C265" s="2345"/>
      <c r="D265" s="2334"/>
      <c r="E265" s="2335"/>
      <c r="F265" s="2335"/>
      <c r="G265" s="2335"/>
      <c r="H265" s="2335"/>
      <c r="I265" s="2335"/>
      <c r="J265" s="2335"/>
      <c r="K265" s="2335"/>
      <c r="L265" s="2336"/>
      <c r="M265" s="2476"/>
      <c r="N265" s="2476"/>
      <c r="O265" s="2476"/>
      <c r="P265" s="2476"/>
      <c r="Q265" s="2476"/>
      <c r="R265" s="2476"/>
      <c r="S265" s="2476"/>
      <c r="T265" s="2476"/>
      <c r="U265" s="2476"/>
      <c r="V265" s="2476"/>
      <c r="W265" s="2476"/>
      <c r="X265" s="2476"/>
      <c r="Y265" s="2363"/>
      <c r="Z265" s="2364"/>
      <c r="AA265" s="2364"/>
      <c r="AB265" s="2364"/>
      <c r="AC265" s="2364"/>
      <c r="AD265" s="2364"/>
      <c r="AE265" s="2364"/>
      <c r="AF265" s="2364"/>
      <c r="AG265" s="2364"/>
      <c r="AH265" s="2364"/>
      <c r="AI265" s="2364"/>
      <c r="AJ265" s="2364"/>
      <c r="AK265" s="2364"/>
      <c r="AL265" s="2364"/>
      <c r="AM265" s="2364"/>
      <c r="AN265" s="2364"/>
      <c r="AO265" s="2364"/>
      <c r="AP265" s="2364"/>
      <c r="AQ265" s="2364"/>
      <c r="AR265" s="2364"/>
      <c r="AS265" s="2364"/>
      <c r="AT265" s="2364"/>
      <c r="AU265" s="2364"/>
      <c r="AV265" s="2364"/>
      <c r="AW265" s="2364"/>
      <c r="AX265" s="2364"/>
      <c r="AY265" s="2365"/>
    </row>
    <row r="266" spans="1:51" s="109" customFormat="1" ht="23.1" customHeight="1">
      <c r="B266" s="2344"/>
      <c r="C266" s="2345"/>
      <c r="D266" s="2334"/>
      <c r="E266" s="2335"/>
      <c r="F266" s="2335"/>
      <c r="G266" s="2335"/>
      <c r="H266" s="2335"/>
      <c r="I266" s="2335"/>
      <c r="J266" s="2335"/>
      <c r="K266" s="2335"/>
      <c r="L266" s="2336"/>
      <c r="M266" s="2476"/>
      <c r="N266" s="2476"/>
      <c r="O266" s="2476"/>
      <c r="P266" s="2476"/>
      <c r="Q266" s="2476"/>
      <c r="R266" s="2476"/>
      <c r="S266" s="2476"/>
      <c r="T266" s="2476"/>
      <c r="U266" s="2476"/>
      <c r="V266" s="2476"/>
      <c r="W266" s="2476"/>
      <c r="X266" s="2476"/>
      <c r="Y266" s="2363"/>
      <c r="Z266" s="2364"/>
      <c r="AA266" s="2364"/>
      <c r="AB266" s="2364"/>
      <c r="AC266" s="2364"/>
      <c r="AD266" s="2364"/>
      <c r="AE266" s="2364"/>
      <c r="AF266" s="2364"/>
      <c r="AG266" s="2364"/>
      <c r="AH266" s="2364"/>
      <c r="AI266" s="2364"/>
      <c r="AJ266" s="2364"/>
      <c r="AK266" s="2364"/>
      <c r="AL266" s="2364"/>
      <c r="AM266" s="2364"/>
      <c r="AN266" s="2364"/>
      <c r="AO266" s="2364"/>
      <c r="AP266" s="2364"/>
      <c r="AQ266" s="2364"/>
      <c r="AR266" s="2364"/>
      <c r="AS266" s="2364"/>
      <c r="AT266" s="2364"/>
      <c r="AU266" s="2364"/>
      <c r="AV266" s="2364"/>
      <c r="AW266" s="2364"/>
      <c r="AX266" s="2364"/>
      <c r="AY266" s="2365"/>
    </row>
    <row r="267" spans="1:51" s="109" customFormat="1" ht="23.1" customHeight="1">
      <c r="B267" s="2344"/>
      <c r="C267" s="2345"/>
      <c r="D267" s="2334"/>
      <c r="E267" s="2335"/>
      <c r="F267" s="2335"/>
      <c r="G267" s="2335"/>
      <c r="H267" s="2335"/>
      <c r="I267" s="2335"/>
      <c r="J267" s="2335"/>
      <c r="K267" s="2335"/>
      <c r="L267" s="2336"/>
      <c r="M267" s="2476"/>
      <c r="N267" s="2476"/>
      <c r="O267" s="2476"/>
      <c r="P267" s="2476"/>
      <c r="Q267" s="2476"/>
      <c r="R267" s="2476"/>
      <c r="S267" s="2476"/>
      <c r="T267" s="2476"/>
      <c r="U267" s="2476"/>
      <c r="V267" s="2476"/>
      <c r="W267" s="2476"/>
      <c r="X267" s="2476"/>
      <c r="Y267" s="2363"/>
      <c r="Z267" s="2364"/>
      <c r="AA267" s="2364"/>
      <c r="AB267" s="2364"/>
      <c r="AC267" s="2364"/>
      <c r="AD267" s="2364"/>
      <c r="AE267" s="2364"/>
      <c r="AF267" s="2364"/>
      <c r="AG267" s="2364"/>
      <c r="AH267" s="2364"/>
      <c r="AI267" s="2364"/>
      <c r="AJ267" s="2364"/>
      <c r="AK267" s="2364"/>
      <c r="AL267" s="2364"/>
      <c r="AM267" s="2364"/>
      <c r="AN267" s="2364"/>
      <c r="AO267" s="2364"/>
      <c r="AP267" s="2364"/>
      <c r="AQ267" s="2364"/>
      <c r="AR267" s="2364"/>
      <c r="AS267" s="2364"/>
      <c r="AT267" s="2364"/>
      <c r="AU267" s="2364"/>
      <c r="AV267" s="2364"/>
      <c r="AW267" s="2364"/>
      <c r="AX267" s="2364"/>
      <c r="AY267" s="2365"/>
    </row>
    <row r="268" spans="1:51" s="109" customFormat="1" ht="23.1" customHeight="1">
      <c r="B268" s="2344"/>
      <c r="C268" s="2345"/>
      <c r="D268" s="2334"/>
      <c r="E268" s="2335"/>
      <c r="F268" s="2335"/>
      <c r="G268" s="2335"/>
      <c r="H268" s="2335"/>
      <c r="I268" s="2335"/>
      <c r="J268" s="2335"/>
      <c r="K268" s="2335"/>
      <c r="L268" s="2336"/>
      <c r="M268" s="2476"/>
      <c r="N268" s="2476"/>
      <c r="O268" s="2476"/>
      <c r="P268" s="2476"/>
      <c r="Q268" s="2476"/>
      <c r="R268" s="2476"/>
      <c r="S268" s="2476"/>
      <c r="T268" s="2476"/>
      <c r="U268" s="2476"/>
      <c r="V268" s="2476"/>
      <c r="W268" s="2476"/>
      <c r="X268" s="2476"/>
      <c r="Y268" s="2363"/>
      <c r="Z268" s="2364"/>
      <c r="AA268" s="2364"/>
      <c r="AB268" s="2364"/>
      <c r="AC268" s="2364"/>
      <c r="AD268" s="2364"/>
      <c r="AE268" s="2364"/>
      <c r="AF268" s="2364"/>
      <c r="AG268" s="2364"/>
      <c r="AH268" s="2364"/>
      <c r="AI268" s="2364"/>
      <c r="AJ268" s="2364"/>
      <c r="AK268" s="2364"/>
      <c r="AL268" s="2364"/>
      <c r="AM268" s="2364"/>
      <c r="AN268" s="2364"/>
      <c r="AO268" s="2364"/>
      <c r="AP268" s="2364"/>
      <c r="AQ268" s="2364"/>
      <c r="AR268" s="2364"/>
      <c r="AS268" s="2364"/>
      <c r="AT268" s="2364"/>
      <c r="AU268" s="2364"/>
      <c r="AV268" s="2364"/>
      <c r="AW268" s="2364"/>
      <c r="AX268" s="2364"/>
      <c r="AY268" s="2365"/>
    </row>
    <row r="269" spans="1:51" s="109" customFormat="1" ht="23.1" customHeight="1">
      <c r="B269" s="2344"/>
      <c r="C269" s="2345"/>
      <c r="D269" s="2330"/>
      <c r="E269" s="2331"/>
      <c r="F269" s="2331"/>
      <c r="G269" s="2331"/>
      <c r="H269" s="2331"/>
      <c r="I269" s="2331"/>
      <c r="J269" s="2331"/>
      <c r="K269" s="2331"/>
      <c r="L269" s="2332"/>
      <c r="M269" s="2474"/>
      <c r="N269" s="2474"/>
      <c r="O269" s="2474"/>
      <c r="P269" s="2474"/>
      <c r="Q269" s="2474"/>
      <c r="R269" s="2474"/>
      <c r="S269" s="2474"/>
      <c r="T269" s="2474"/>
      <c r="U269" s="2474"/>
      <c r="V269" s="2474"/>
      <c r="W269" s="2474"/>
      <c r="X269" s="2474"/>
      <c r="Y269" s="2363"/>
      <c r="Z269" s="2364"/>
      <c r="AA269" s="2364"/>
      <c r="AB269" s="2364"/>
      <c r="AC269" s="2364"/>
      <c r="AD269" s="2364"/>
      <c r="AE269" s="2364"/>
      <c r="AF269" s="2364"/>
      <c r="AG269" s="2364"/>
      <c r="AH269" s="2364"/>
      <c r="AI269" s="2364"/>
      <c r="AJ269" s="2364"/>
      <c r="AK269" s="2364"/>
      <c r="AL269" s="2364"/>
      <c r="AM269" s="2364"/>
      <c r="AN269" s="2364"/>
      <c r="AO269" s="2364"/>
      <c r="AP269" s="2364"/>
      <c r="AQ269" s="2364"/>
      <c r="AR269" s="2364"/>
      <c r="AS269" s="2364"/>
      <c r="AT269" s="2364"/>
      <c r="AU269" s="2364"/>
      <c r="AV269" s="2364"/>
      <c r="AW269" s="2364"/>
      <c r="AX269" s="2364"/>
      <c r="AY269" s="2365"/>
    </row>
    <row r="270" spans="1:51" s="109" customFormat="1" ht="23.1" customHeight="1" thickBot="1">
      <c r="B270" s="2346"/>
      <c r="C270" s="2347"/>
      <c r="D270" s="2337" t="s">
        <v>35</v>
      </c>
      <c r="E270" s="2267"/>
      <c r="F270" s="2267"/>
      <c r="G270" s="2267"/>
      <c r="H270" s="2267"/>
      <c r="I270" s="2267"/>
      <c r="J270" s="2267"/>
      <c r="K270" s="2267"/>
      <c r="L270" s="2338"/>
      <c r="M270" s="2475">
        <f>SUM(M263:R269)</f>
        <v>1</v>
      </c>
      <c r="N270" s="2475"/>
      <c r="O270" s="2475"/>
      <c r="P270" s="2475"/>
      <c r="Q270" s="2475"/>
      <c r="R270" s="2475"/>
      <c r="S270" s="2475">
        <f>SUM(S263:X269)</f>
        <v>1</v>
      </c>
      <c r="T270" s="2475"/>
      <c r="U270" s="2475"/>
      <c r="V270" s="2475"/>
      <c r="W270" s="2475"/>
      <c r="X270" s="2475"/>
      <c r="Y270" s="2366"/>
      <c r="Z270" s="2367"/>
      <c r="AA270" s="2367"/>
      <c r="AB270" s="2367"/>
      <c r="AC270" s="2367"/>
      <c r="AD270" s="2367"/>
      <c r="AE270" s="2367"/>
      <c r="AF270" s="2367"/>
      <c r="AG270" s="2367"/>
      <c r="AH270" s="2367"/>
      <c r="AI270" s="2367"/>
      <c r="AJ270" s="2367"/>
      <c r="AK270" s="2367"/>
      <c r="AL270" s="2367"/>
      <c r="AM270" s="2367"/>
      <c r="AN270" s="2367"/>
      <c r="AO270" s="2367"/>
      <c r="AP270" s="2367"/>
      <c r="AQ270" s="2367"/>
      <c r="AR270" s="2367"/>
      <c r="AS270" s="2367"/>
      <c r="AT270" s="2367"/>
      <c r="AU270" s="2367"/>
      <c r="AV270" s="2367"/>
      <c r="AW270" s="2367"/>
      <c r="AX270" s="2367"/>
      <c r="AY270" s="2368"/>
    </row>
    <row r="271" spans="1:51" s="109" customFormat="1" ht="3" customHeight="1">
      <c r="A271" s="119"/>
      <c r="B271" s="117"/>
      <c r="C271" s="117"/>
      <c r="D271" s="107"/>
      <c r="E271" s="107"/>
      <c r="F271" s="107"/>
      <c r="G271" s="107"/>
      <c r="H271" s="107"/>
      <c r="I271" s="107"/>
      <c r="J271" s="107"/>
      <c r="K271" s="107"/>
      <c r="L271" s="107"/>
      <c r="M271" s="107"/>
      <c r="N271" s="107"/>
      <c r="O271" s="107"/>
      <c r="P271" s="107"/>
      <c r="Q271" s="107"/>
      <c r="R271" s="107"/>
      <c r="S271" s="107"/>
      <c r="T271" s="107"/>
      <c r="U271" s="107"/>
      <c r="V271" s="107"/>
      <c r="W271" s="107"/>
      <c r="X271" s="107"/>
      <c r="Y271" s="107"/>
      <c r="Z271" s="107"/>
      <c r="AA271" s="107"/>
      <c r="AB271" s="107"/>
      <c r="AC271" s="107"/>
      <c r="AD271" s="107"/>
      <c r="AE271" s="107"/>
      <c r="AF271" s="107"/>
      <c r="AG271" s="107"/>
      <c r="AH271" s="107"/>
      <c r="AI271" s="107"/>
      <c r="AJ271" s="107"/>
      <c r="AK271" s="107"/>
      <c r="AL271" s="107"/>
      <c r="AM271" s="107"/>
      <c r="AN271" s="107"/>
      <c r="AO271" s="107"/>
      <c r="AP271" s="107"/>
      <c r="AQ271" s="107"/>
      <c r="AR271" s="107"/>
      <c r="AS271" s="107"/>
      <c r="AT271" s="107"/>
      <c r="AU271" s="107"/>
      <c r="AV271" s="107"/>
      <c r="AW271" s="107"/>
      <c r="AX271" s="107"/>
      <c r="AY271" s="107"/>
    </row>
    <row r="272" spans="1:51" s="109" customFormat="1" ht="3" customHeight="1">
      <c r="A272" s="118"/>
      <c r="B272" s="117"/>
      <c r="C272" s="117"/>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row>
    <row r="273" spans="1:51" ht="23.25" customHeight="1" thickBot="1">
      <c r="A273" s="8"/>
      <c r="B273" s="689" t="s">
        <v>121</v>
      </c>
      <c r="C273" s="690"/>
      <c r="D273" s="690"/>
      <c r="E273" s="690"/>
      <c r="F273" s="690"/>
      <c r="G273" s="690"/>
      <c r="H273" s="690" t="s">
        <v>574</v>
      </c>
      <c r="I273" s="690"/>
      <c r="J273" s="690"/>
      <c r="K273" s="690"/>
      <c r="L273" s="690"/>
      <c r="M273" s="690"/>
      <c r="N273" s="690"/>
      <c r="O273" s="690"/>
      <c r="P273" s="690"/>
      <c r="Q273" s="690"/>
      <c r="R273" s="690"/>
      <c r="S273" s="690"/>
      <c r="T273" s="690"/>
      <c r="U273" s="690"/>
      <c r="V273" s="690"/>
      <c r="W273" s="690"/>
      <c r="X273" s="690"/>
      <c r="Y273" s="690"/>
      <c r="Z273" s="690"/>
      <c r="AA273" s="690"/>
      <c r="AB273" s="690"/>
      <c r="AC273" s="690"/>
      <c r="AD273" s="690"/>
      <c r="AE273" s="690"/>
      <c r="AF273" s="690"/>
      <c r="AG273" s="690"/>
      <c r="AH273" s="690"/>
      <c r="AI273" s="690"/>
      <c r="AJ273" s="690"/>
      <c r="AK273" s="690"/>
      <c r="AL273" s="690"/>
      <c r="AM273" s="690"/>
      <c r="AN273" s="690"/>
      <c r="AO273" s="690"/>
      <c r="AP273" s="690"/>
      <c r="AQ273" s="690"/>
      <c r="AR273" s="690"/>
      <c r="AS273" s="690"/>
      <c r="AT273" s="690"/>
      <c r="AU273" s="690"/>
      <c r="AV273" s="690"/>
      <c r="AW273" s="690"/>
      <c r="AX273" s="690"/>
      <c r="AY273" s="690"/>
    </row>
    <row r="274" spans="1:51" ht="14.25" customHeight="1">
      <c r="B274" s="1624" t="s">
        <v>515</v>
      </c>
      <c r="C274" s="1625"/>
      <c r="D274" s="1625"/>
      <c r="E274" s="1625"/>
      <c r="F274" s="1625"/>
      <c r="G274" s="1626"/>
      <c r="H274" s="114"/>
      <c r="I274" s="88"/>
      <c r="J274" s="88"/>
      <c r="K274" s="88"/>
      <c r="L274" s="88"/>
      <c r="M274" s="88"/>
      <c r="N274" s="88"/>
      <c r="O274" s="88"/>
      <c r="P274" s="88"/>
      <c r="Q274" s="88"/>
      <c r="R274" s="88"/>
      <c r="S274" s="88"/>
      <c r="T274" s="88"/>
      <c r="U274" s="88"/>
      <c r="V274" s="88"/>
      <c r="W274" s="88"/>
      <c r="X274" s="88"/>
      <c r="Y274" s="88"/>
      <c r="Z274" s="88"/>
      <c r="AA274" s="88"/>
      <c r="AB274" s="88"/>
      <c r="AC274" s="88"/>
      <c r="AD274" s="88"/>
      <c r="AE274" s="88"/>
      <c r="AF274" s="88"/>
      <c r="AG274" s="88"/>
      <c r="AH274" s="88"/>
      <c r="AI274" s="88"/>
      <c r="AJ274" s="88"/>
      <c r="AK274" s="88"/>
      <c r="AL274" s="88"/>
      <c r="AM274" s="88"/>
      <c r="AN274" s="88"/>
      <c r="AO274" s="88"/>
      <c r="AP274" s="88"/>
      <c r="AQ274" s="88"/>
      <c r="AR274" s="88"/>
      <c r="AS274" s="88"/>
      <c r="AT274" s="88"/>
      <c r="AU274" s="88"/>
      <c r="AV274" s="88"/>
      <c r="AW274" s="88"/>
      <c r="AX274" s="88"/>
      <c r="AY274" s="45"/>
    </row>
    <row r="275" spans="1:51" ht="14.25" customHeight="1">
      <c r="B275" s="1624"/>
      <c r="C275" s="1625"/>
      <c r="D275" s="1625"/>
      <c r="E275" s="1625"/>
      <c r="F275" s="1625"/>
      <c r="G275" s="1626"/>
      <c r="H275" s="114"/>
      <c r="I275" s="88"/>
      <c r="J275" s="88"/>
      <c r="K275" s="88"/>
      <c r="L275" s="88"/>
      <c r="M275" s="88"/>
      <c r="N275" s="88"/>
      <c r="O275" s="88"/>
      <c r="P275" s="88"/>
      <c r="Q275" s="88"/>
      <c r="R275" s="88"/>
      <c r="S275" s="88"/>
      <c r="T275" s="88"/>
      <c r="U275" s="88"/>
      <c r="V275" s="88"/>
      <c r="W275" s="88"/>
      <c r="X275" s="88"/>
      <c r="Y275" s="88"/>
      <c r="Z275" s="88"/>
      <c r="AA275" s="88"/>
      <c r="AB275" s="88"/>
      <c r="AC275" s="88"/>
      <c r="AD275" s="88"/>
      <c r="AE275" s="88"/>
      <c r="AF275" s="88"/>
      <c r="AG275" s="88"/>
      <c r="AH275" s="88"/>
      <c r="AI275" s="88"/>
      <c r="AJ275" s="88"/>
      <c r="AK275" s="88"/>
      <c r="AL275" s="88"/>
      <c r="AM275" s="88"/>
      <c r="AN275" s="88"/>
      <c r="AO275" s="88"/>
      <c r="AP275" s="88"/>
      <c r="AQ275" s="88"/>
      <c r="AR275" s="88"/>
      <c r="AS275" s="88"/>
      <c r="AT275" s="88"/>
      <c r="AU275" s="88"/>
      <c r="AV275" s="88"/>
      <c r="AW275" s="88"/>
      <c r="AX275" s="88"/>
      <c r="AY275" s="45"/>
    </row>
    <row r="276" spans="1:51" ht="14.25" customHeight="1">
      <c r="B276" s="1624"/>
      <c r="C276" s="1625"/>
      <c r="D276" s="1625"/>
      <c r="E276" s="1625"/>
      <c r="F276" s="1625"/>
      <c r="G276" s="1626"/>
      <c r="H276" s="114"/>
      <c r="I276" s="88"/>
      <c r="J276" s="88"/>
      <c r="K276" s="88"/>
      <c r="L276" s="88"/>
      <c r="M276" s="88"/>
      <c r="N276" s="88"/>
      <c r="O276" s="88"/>
      <c r="P276" s="88"/>
      <c r="Q276" s="88"/>
      <c r="R276" s="88"/>
      <c r="S276" s="88"/>
      <c r="T276" s="88"/>
      <c r="U276" s="88"/>
      <c r="V276" s="88"/>
      <c r="W276" s="88"/>
      <c r="X276" s="88"/>
      <c r="Y276" s="88"/>
      <c r="Z276" s="88"/>
      <c r="AA276" s="88"/>
      <c r="AB276" s="88"/>
      <c r="AC276" s="88"/>
      <c r="AD276" s="88"/>
      <c r="AE276" s="88"/>
      <c r="AF276" s="88"/>
      <c r="AG276" s="88"/>
      <c r="AH276" s="88"/>
      <c r="AI276" s="88"/>
      <c r="AJ276" s="88"/>
      <c r="AK276" s="88"/>
      <c r="AL276" s="88"/>
      <c r="AM276" s="88"/>
      <c r="AN276" s="88"/>
      <c r="AO276" s="88"/>
      <c r="AP276" s="88"/>
      <c r="AQ276" s="88"/>
      <c r="AR276" s="88"/>
      <c r="AS276" s="88"/>
      <c r="AT276" s="88"/>
      <c r="AU276" s="88"/>
      <c r="AV276" s="88"/>
      <c r="AW276" s="88"/>
      <c r="AX276" s="88"/>
      <c r="AY276" s="45"/>
    </row>
    <row r="277" spans="1:51" ht="14.25" customHeight="1" thickBot="1">
      <c r="B277" s="1624"/>
      <c r="C277" s="1625"/>
      <c r="D277" s="1625"/>
      <c r="E277" s="1625"/>
      <c r="F277" s="1625"/>
      <c r="G277" s="1626"/>
      <c r="H277" s="114"/>
      <c r="I277" s="88"/>
      <c r="J277" s="88"/>
      <c r="K277" s="88"/>
      <c r="L277" s="88"/>
      <c r="M277" s="88"/>
      <c r="N277" s="88"/>
      <c r="O277" s="88"/>
      <c r="P277" s="88"/>
      <c r="Q277" s="88"/>
      <c r="R277" s="88"/>
      <c r="S277" s="88"/>
      <c r="T277" s="88"/>
      <c r="U277" s="88"/>
      <c r="V277" s="88"/>
      <c r="W277" s="88"/>
      <c r="X277" s="88"/>
      <c r="Y277" s="88"/>
      <c r="Z277" s="88"/>
      <c r="AA277" s="88"/>
      <c r="AB277" s="88"/>
      <c r="AC277" s="88"/>
      <c r="AD277" s="88"/>
      <c r="AE277" s="88"/>
      <c r="AF277" s="88"/>
      <c r="AG277" s="88"/>
      <c r="AH277" s="88"/>
      <c r="AI277" s="88"/>
      <c r="AJ277" s="88"/>
      <c r="AK277" s="88"/>
      <c r="AL277" s="88"/>
      <c r="AM277" s="88"/>
      <c r="AN277" s="88"/>
      <c r="AO277" s="88"/>
      <c r="AP277" s="88"/>
      <c r="AQ277" s="88"/>
      <c r="AR277" s="88"/>
      <c r="AS277" s="88"/>
      <c r="AT277" s="88"/>
      <c r="AU277" s="88"/>
      <c r="AV277" s="88"/>
      <c r="AW277" s="88"/>
      <c r="AX277" s="88"/>
      <c r="AY277" s="45"/>
    </row>
    <row r="278" spans="1:51" ht="14.25" customHeight="1">
      <c r="B278" s="1624"/>
      <c r="C278" s="1625"/>
      <c r="D278" s="1625"/>
      <c r="E278" s="1625"/>
      <c r="F278" s="1625"/>
      <c r="G278" s="1626"/>
      <c r="H278" s="114"/>
      <c r="I278" s="88"/>
      <c r="J278" s="88"/>
      <c r="K278" s="88"/>
      <c r="L278" s="88"/>
      <c r="M278" s="88"/>
      <c r="N278" s="88"/>
      <c r="O278" s="88"/>
      <c r="P278" s="88"/>
      <c r="Q278" s="88"/>
      <c r="R278" s="88"/>
      <c r="S278" s="88"/>
      <c r="T278" s="88"/>
      <c r="U278" s="81"/>
      <c r="V278" s="23"/>
      <c r="W278" s="23"/>
      <c r="X278" s="23"/>
      <c r="Y278" s="23"/>
      <c r="Z278" s="23"/>
      <c r="AA278" s="23"/>
      <c r="AB278" s="23"/>
      <c r="AC278" s="23"/>
      <c r="AD278" s="23"/>
      <c r="AE278" s="23"/>
      <c r="AF278" s="23"/>
      <c r="AG278" s="23"/>
      <c r="AH278" s="23"/>
      <c r="AI278" s="23"/>
      <c r="AJ278" s="24"/>
      <c r="AK278" s="88"/>
      <c r="AL278" s="88"/>
      <c r="AM278" s="88"/>
      <c r="AN278" s="88"/>
      <c r="AO278" s="88"/>
      <c r="AP278" s="88"/>
      <c r="AQ278" s="88"/>
      <c r="AR278" s="88"/>
      <c r="AS278" s="88"/>
      <c r="AT278" s="88"/>
      <c r="AU278" s="88"/>
      <c r="AV278" s="88"/>
      <c r="AW278" s="88"/>
      <c r="AX278" s="88"/>
      <c r="AY278" s="45"/>
    </row>
    <row r="279" spans="1:51" ht="14.25" customHeight="1">
      <c r="B279" s="1624"/>
      <c r="C279" s="1625"/>
      <c r="D279" s="1625"/>
      <c r="E279" s="1625"/>
      <c r="F279" s="1625"/>
      <c r="G279" s="1626"/>
      <c r="H279" s="114"/>
      <c r="I279" s="88"/>
      <c r="J279" s="88"/>
      <c r="K279" s="88"/>
      <c r="L279" s="88"/>
      <c r="M279" s="88"/>
      <c r="N279" s="88"/>
      <c r="O279" s="88"/>
      <c r="P279" s="88"/>
      <c r="Q279" s="88"/>
      <c r="R279" s="88"/>
      <c r="S279" s="88"/>
      <c r="T279" s="88"/>
      <c r="U279" s="2452" t="s">
        <v>124</v>
      </c>
      <c r="V279" s="987"/>
      <c r="W279" s="987"/>
      <c r="X279" s="987"/>
      <c r="Y279" s="987"/>
      <c r="Z279" s="987"/>
      <c r="AA279" s="987"/>
      <c r="AB279" s="987"/>
      <c r="AC279" s="987"/>
      <c r="AD279" s="987"/>
      <c r="AE279" s="987"/>
      <c r="AF279" s="987"/>
      <c r="AG279" s="987"/>
      <c r="AH279" s="987"/>
      <c r="AI279" s="987"/>
      <c r="AJ279" s="2453"/>
      <c r="AK279" s="88"/>
      <c r="AL279" s="88"/>
      <c r="AM279" s="88"/>
      <c r="AN279" s="88"/>
      <c r="AO279" s="88"/>
      <c r="AP279" s="88"/>
      <c r="AQ279" s="88"/>
      <c r="AR279" s="88"/>
      <c r="AS279" s="88"/>
      <c r="AT279" s="88"/>
      <c r="AU279" s="88"/>
      <c r="AV279" s="88"/>
      <c r="AW279" s="88"/>
      <c r="AX279" s="88"/>
      <c r="AY279" s="45"/>
    </row>
    <row r="280" spans="1:51" ht="14.25" customHeight="1">
      <c r="B280" s="1624"/>
      <c r="C280" s="1625"/>
      <c r="D280" s="1625"/>
      <c r="E280" s="1625"/>
      <c r="F280" s="1625"/>
      <c r="G280" s="1626"/>
      <c r="H280" s="114"/>
      <c r="I280" s="88"/>
      <c r="J280" s="88"/>
      <c r="K280" s="88"/>
      <c r="L280" s="88"/>
      <c r="M280" s="88"/>
      <c r="N280" s="88"/>
      <c r="O280" s="88"/>
      <c r="P280" s="88"/>
      <c r="Q280" s="88"/>
      <c r="R280" s="88"/>
      <c r="S280" s="88"/>
      <c r="T280" s="88"/>
      <c r="U280" s="2452" t="s">
        <v>219</v>
      </c>
      <c r="V280" s="987"/>
      <c r="W280" s="987"/>
      <c r="X280" s="987"/>
      <c r="Y280" s="987"/>
      <c r="Z280" s="987"/>
      <c r="AA280" s="987"/>
      <c r="AB280" s="987"/>
      <c r="AC280" s="987"/>
      <c r="AD280" s="987"/>
      <c r="AE280" s="987"/>
      <c r="AF280" s="987"/>
      <c r="AG280" s="987"/>
      <c r="AH280" s="987"/>
      <c r="AI280" s="987"/>
      <c r="AJ280" s="2453"/>
      <c r="AK280" s="88"/>
      <c r="AL280" s="88"/>
      <c r="AM280" s="88"/>
      <c r="AN280" s="88"/>
      <c r="AO280" s="88"/>
      <c r="AP280" s="88"/>
      <c r="AQ280" s="88"/>
      <c r="AR280" s="88"/>
      <c r="AS280" s="88"/>
      <c r="AT280" s="88"/>
      <c r="AU280" s="88"/>
      <c r="AV280" s="88"/>
      <c r="AW280" s="88"/>
      <c r="AX280" s="88"/>
      <c r="AY280" s="45"/>
    </row>
    <row r="281" spans="1:51" ht="14.25" customHeight="1" thickBot="1">
      <c r="B281" s="1624"/>
      <c r="C281" s="1625"/>
      <c r="D281" s="1625"/>
      <c r="E281" s="1625"/>
      <c r="F281" s="1625"/>
      <c r="G281" s="1626"/>
      <c r="H281" s="114"/>
      <c r="I281" s="88"/>
      <c r="J281" s="88"/>
      <c r="K281" s="88"/>
      <c r="L281" s="88"/>
      <c r="M281" s="88"/>
      <c r="N281" s="88"/>
      <c r="O281" s="88"/>
      <c r="P281" s="88"/>
      <c r="Q281" s="88"/>
      <c r="R281" s="88"/>
      <c r="S281" s="88"/>
      <c r="T281" s="88"/>
      <c r="U281" s="115"/>
      <c r="V281" s="51"/>
      <c r="W281" s="51"/>
      <c r="X281" s="103"/>
      <c r="Y281" s="103"/>
      <c r="Z281" s="103"/>
      <c r="AA281" s="103"/>
      <c r="AB281" s="103"/>
      <c r="AC281" s="103"/>
      <c r="AD281" s="103"/>
      <c r="AE281" s="103"/>
      <c r="AF281" s="103"/>
      <c r="AG281" s="103"/>
      <c r="AH281" s="51"/>
      <c r="AI281" s="51"/>
      <c r="AJ281" s="52"/>
      <c r="AK281" s="88"/>
      <c r="AL281" s="88"/>
      <c r="AM281" s="88"/>
      <c r="AN281" s="88"/>
      <c r="AO281" s="88"/>
      <c r="AP281" s="88"/>
      <c r="AQ281" s="88"/>
      <c r="AR281" s="88"/>
      <c r="AS281" s="88"/>
      <c r="AT281" s="88"/>
      <c r="AU281" s="88"/>
      <c r="AV281" s="88"/>
      <c r="AW281" s="88"/>
      <c r="AX281" s="88"/>
      <c r="AY281" s="45"/>
    </row>
    <row r="282" spans="1:51" ht="14.25" customHeight="1">
      <c r="B282" s="1624"/>
      <c r="C282" s="1625"/>
      <c r="D282" s="1625"/>
      <c r="E282" s="1625"/>
      <c r="F282" s="1625"/>
      <c r="G282" s="1626"/>
      <c r="H282" s="114"/>
      <c r="I282" s="88"/>
      <c r="J282" s="88"/>
      <c r="K282" s="88"/>
      <c r="L282" s="88"/>
      <c r="M282" s="88"/>
      <c r="N282" s="88"/>
      <c r="O282" s="88"/>
      <c r="P282" s="88"/>
      <c r="Q282" s="88"/>
      <c r="R282" s="88"/>
      <c r="S282" s="88"/>
      <c r="T282" s="88"/>
      <c r="U282" s="26"/>
      <c r="V282" s="26"/>
      <c r="W282" s="26"/>
      <c r="X282" s="26"/>
      <c r="Y282" s="26"/>
      <c r="Z282" s="26"/>
      <c r="AA282" s="26"/>
      <c r="AB282" s="57"/>
      <c r="AC282" s="57"/>
      <c r="AD282" s="26"/>
      <c r="AE282" s="26"/>
      <c r="AF282" s="26"/>
      <c r="AG282" s="26"/>
      <c r="AH282" s="26"/>
      <c r="AI282" s="26"/>
      <c r="AJ282" s="26"/>
      <c r="AK282" s="88"/>
      <c r="AL282" s="88"/>
      <c r="AM282" s="88"/>
      <c r="AN282" s="88"/>
      <c r="AO282" s="88"/>
      <c r="AP282" s="88"/>
      <c r="AQ282" s="88"/>
      <c r="AR282" s="88"/>
      <c r="AS282" s="88"/>
      <c r="AT282" s="88"/>
      <c r="AU282" s="88"/>
      <c r="AV282" s="88"/>
      <c r="AW282" s="88"/>
      <c r="AX282" s="88"/>
      <c r="AY282" s="45"/>
    </row>
    <row r="283" spans="1:51" ht="14.25" customHeight="1">
      <c r="B283" s="1624"/>
      <c r="C283" s="1625"/>
      <c r="D283" s="1625"/>
      <c r="E283" s="1625"/>
      <c r="F283" s="1625"/>
      <c r="G283" s="1626"/>
      <c r="H283" s="114"/>
      <c r="I283" s="88"/>
      <c r="J283" s="88"/>
      <c r="K283" s="88"/>
      <c r="L283" s="88"/>
      <c r="M283" s="88"/>
      <c r="N283" s="88"/>
      <c r="O283" s="88"/>
      <c r="P283" s="88"/>
      <c r="Q283" s="88"/>
      <c r="R283" s="88"/>
      <c r="S283" s="88"/>
      <c r="T283" s="88"/>
      <c r="U283" s="26"/>
      <c r="V283" s="26"/>
      <c r="W283" s="26"/>
      <c r="X283" s="26"/>
      <c r="Y283" s="26"/>
      <c r="Z283" s="26"/>
      <c r="AA283" s="26"/>
      <c r="AB283" s="57"/>
      <c r="AC283" s="57"/>
      <c r="AD283" s="26"/>
      <c r="AE283" s="26"/>
      <c r="AF283" s="26"/>
      <c r="AG283" s="26"/>
      <c r="AH283" s="26"/>
      <c r="AI283" s="26"/>
      <c r="AJ283" s="26"/>
      <c r="AK283" s="88"/>
      <c r="AL283" s="88"/>
      <c r="AM283" s="88"/>
      <c r="AN283" s="88"/>
      <c r="AO283" s="88"/>
      <c r="AP283" s="88"/>
      <c r="AQ283" s="88"/>
      <c r="AR283" s="88"/>
      <c r="AS283" s="88"/>
      <c r="AT283" s="88"/>
      <c r="AU283" s="88"/>
      <c r="AV283" s="88"/>
      <c r="AW283" s="88"/>
      <c r="AX283" s="88"/>
      <c r="AY283" s="45"/>
    </row>
    <row r="284" spans="1:51" ht="14.25" customHeight="1">
      <c r="B284" s="1624"/>
      <c r="C284" s="1625"/>
      <c r="D284" s="1625"/>
      <c r="E284" s="1625"/>
      <c r="F284" s="1625"/>
      <c r="G284" s="1626"/>
      <c r="H284" s="114"/>
      <c r="I284" s="88"/>
      <c r="J284" s="88"/>
      <c r="K284" s="88"/>
      <c r="L284" s="88"/>
      <c r="M284" s="88"/>
      <c r="N284" s="88"/>
      <c r="O284" s="88"/>
      <c r="P284" s="88"/>
      <c r="Q284" s="88"/>
      <c r="R284" s="88"/>
      <c r="S284" s="88"/>
      <c r="T284" s="88"/>
      <c r="U284" s="26"/>
      <c r="V284" s="26"/>
      <c r="W284" s="26"/>
      <c r="X284" s="26"/>
      <c r="Y284" s="26"/>
      <c r="Z284" s="26"/>
      <c r="AA284" s="26"/>
      <c r="AB284" s="57"/>
      <c r="AC284" s="57"/>
      <c r="AD284" s="26"/>
      <c r="AE284" s="26"/>
      <c r="AF284" s="26"/>
      <c r="AG284" s="26"/>
      <c r="AH284" s="26"/>
      <c r="AI284" s="26"/>
      <c r="AJ284" s="26"/>
      <c r="AK284" s="88"/>
      <c r="AL284" s="88"/>
      <c r="AM284" s="88"/>
      <c r="AN284" s="88"/>
      <c r="AO284" s="88"/>
      <c r="AP284" s="88"/>
      <c r="AQ284" s="88"/>
      <c r="AR284" s="88"/>
      <c r="AS284" s="88"/>
      <c r="AT284" s="88"/>
      <c r="AU284" s="88"/>
      <c r="AV284" s="88"/>
      <c r="AW284" s="88"/>
      <c r="AX284" s="88"/>
      <c r="AY284" s="45"/>
    </row>
    <row r="285" spans="1:51" ht="14.25" customHeight="1">
      <c r="B285" s="1624"/>
      <c r="C285" s="1625"/>
      <c r="D285" s="1625"/>
      <c r="E285" s="1625"/>
      <c r="F285" s="1625"/>
      <c r="G285" s="1626"/>
      <c r="H285" s="114"/>
      <c r="I285" s="88"/>
      <c r="J285" s="88"/>
      <c r="K285" s="88"/>
      <c r="L285" s="88"/>
      <c r="M285" s="88"/>
      <c r="N285" s="88"/>
      <c r="O285" s="88"/>
      <c r="P285" s="88"/>
      <c r="Q285" s="88"/>
      <c r="R285" s="88"/>
      <c r="S285" s="88"/>
      <c r="T285" s="88"/>
      <c r="U285" s="26"/>
      <c r="V285" s="26"/>
      <c r="W285" s="26"/>
      <c r="X285" s="26"/>
      <c r="Y285" s="26"/>
      <c r="Z285" s="26"/>
      <c r="AA285" s="26"/>
      <c r="AB285" s="26"/>
      <c r="AC285" s="26"/>
      <c r="AD285" s="26"/>
      <c r="AE285" s="26"/>
      <c r="AF285" s="26"/>
      <c r="AG285" s="26"/>
      <c r="AH285" s="26"/>
      <c r="AI285" s="26"/>
      <c r="AJ285" s="26"/>
      <c r="AK285" s="88"/>
      <c r="AL285" s="88"/>
      <c r="AM285" s="88"/>
      <c r="AN285" s="88"/>
      <c r="AO285" s="88"/>
      <c r="AP285" s="88"/>
      <c r="AQ285" s="88"/>
      <c r="AR285" s="88"/>
      <c r="AS285" s="88"/>
      <c r="AT285" s="88"/>
      <c r="AU285" s="88"/>
      <c r="AV285" s="88"/>
      <c r="AW285" s="88"/>
      <c r="AX285" s="88"/>
      <c r="AY285" s="45"/>
    </row>
    <row r="286" spans="1:51" ht="14.25" customHeight="1">
      <c r="B286" s="1624"/>
      <c r="C286" s="1625"/>
      <c r="D286" s="1625"/>
      <c r="E286" s="1625"/>
      <c r="F286" s="1625"/>
      <c r="G286" s="1626"/>
      <c r="H286" s="114"/>
      <c r="I286" s="88"/>
      <c r="J286" s="88"/>
      <c r="K286" s="88"/>
      <c r="L286" s="88"/>
      <c r="M286" s="88"/>
      <c r="N286" s="88"/>
      <c r="O286" s="88"/>
      <c r="P286" s="88"/>
      <c r="Q286" s="88"/>
      <c r="R286" s="88"/>
      <c r="S286" s="88"/>
      <c r="T286" s="88"/>
      <c r="U286" s="26"/>
      <c r="V286" s="26"/>
      <c r="W286" s="26"/>
      <c r="X286" s="26"/>
      <c r="Y286" s="26"/>
      <c r="Z286" s="26"/>
      <c r="AA286" s="26"/>
      <c r="AB286" s="26"/>
      <c r="AC286" s="26"/>
      <c r="AD286" s="26"/>
      <c r="AE286" s="26"/>
      <c r="AF286" s="26"/>
      <c r="AG286" s="26"/>
      <c r="AH286" s="26"/>
      <c r="AI286" s="26"/>
      <c r="AJ286" s="26"/>
      <c r="AK286" s="88"/>
      <c r="AL286" s="88"/>
      <c r="AM286" s="88"/>
      <c r="AN286" s="88"/>
      <c r="AO286" s="88"/>
      <c r="AP286" s="88"/>
      <c r="AQ286" s="88"/>
      <c r="AR286" s="88"/>
      <c r="AS286" s="88"/>
      <c r="AT286" s="88"/>
      <c r="AU286" s="88"/>
      <c r="AV286" s="88"/>
      <c r="AW286" s="88"/>
      <c r="AX286" s="88"/>
      <c r="AY286" s="45"/>
    </row>
    <row r="287" spans="1:51" ht="14.25" customHeight="1">
      <c r="B287" s="1624"/>
      <c r="C287" s="1625"/>
      <c r="D287" s="1625"/>
      <c r="E287" s="1625"/>
      <c r="F287" s="1625"/>
      <c r="G287" s="1626"/>
      <c r="H287" s="114"/>
      <c r="I287" s="88"/>
      <c r="J287" s="88"/>
      <c r="K287" s="88"/>
      <c r="L287" s="88"/>
      <c r="M287" s="88"/>
      <c r="N287" s="88"/>
      <c r="O287" s="88"/>
      <c r="P287" s="88"/>
      <c r="Q287" s="88"/>
      <c r="R287" s="88"/>
      <c r="S287" s="88"/>
      <c r="T287" s="88"/>
      <c r="U287" s="26"/>
      <c r="V287" s="26"/>
      <c r="W287" s="26"/>
      <c r="X287" s="26"/>
      <c r="Y287" s="26"/>
      <c r="Z287" s="26"/>
      <c r="AA287" s="26"/>
      <c r="AB287" s="26"/>
      <c r="AC287" s="26"/>
      <c r="AD287" s="26"/>
      <c r="AE287" s="26"/>
      <c r="AF287" s="26"/>
      <c r="AG287" s="26"/>
      <c r="AH287" s="26"/>
      <c r="AI287" s="26"/>
      <c r="AJ287" s="26"/>
      <c r="AK287" s="88"/>
      <c r="AL287" s="88"/>
      <c r="AM287" s="88"/>
      <c r="AN287" s="88"/>
      <c r="AO287" s="88"/>
      <c r="AP287" s="88"/>
      <c r="AQ287" s="88"/>
      <c r="AR287" s="88"/>
      <c r="AS287" s="88"/>
      <c r="AT287" s="88"/>
      <c r="AU287" s="88"/>
      <c r="AV287" s="88"/>
      <c r="AW287" s="88"/>
      <c r="AX287" s="88"/>
      <c r="AY287" s="45"/>
    </row>
    <row r="288" spans="1:51" ht="14.25" customHeight="1">
      <c r="B288" s="1624"/>
      <c r="C288" s="1625"/>
      <c r="D288" s="1625"/>
      <c r="E288" s="1625"/>
      <c r="F288" s="1625"/>
      <c r="G288" s="1626"/>
      <c r="H288" s="114"/>
      <c r="I288" s="88"/>
      <c r="J288" s="88"/>
      <c r="K288" s="88"/>
      <c r="L288" s="88"/>
      <c r="M288" s="88"/>
      <c r="N288" s="88"/>
      <c r="O288" s="88"/>
      <c r="P288" s="88"/>
      <c r="Q288" s="88"/>
      <c r="R288" s="88"/>
      <c r="S288" s="88"/>
      <c r="T288" s="88"/>
      <c r="U288" s="88"/>
      <c r="V288" s="88"/>
      <c r="W288" s="88"/>
      <c r="X288" s="88"/>
      <c r="Y288" s="88"/>
      <c r="Z288" s="88"/>
      <c r="AA288" s="88"/>
      <c r="AB288" s="88"/>
      <c r="AC288" s="88"/>
      <c r="AD288" s="88"/>
      <c r="AE288" s="88"/>
      <c r="AF288" s="88"/>
      <c r="AG288" s="88"/>
      <c r="AH288" s="88"/>
      <c r="AI288" s="88"/>
      <c r="AJ288" s="88"/>
      <c r="AK288" s="88"/>
      <c r="AL288" s="88"/>
      <c r="AM288" s="88"/>
      <c r="AN288" s="88"/>
      <c r="AO288" s="88"/>
      <c r="AP288" s="88"/>
      <c r="AQ288" s="88"/>
      <c r="AR288" s="88"/>
      <c r="AS288" s="88"/>
      <c r="AT288" s="88"/>
      <c r="AU288" s="88"/>
      <c r="AV288" s="88"/>
      <c r="AW288" s="88"/>
      <c r="AX288" s="88"/>
      <c r="AY288" s="45"/>
    </row>
    <row r="289" spans="2:51" ht="14.25" customHeight="1">
      <c r="B289" s="1624"/>
      <c r="C289" s="1625"/>
      <c r="D289" s="1625"/>
      <c r="E289" s="1625"/>
      <c r="F289" s="1625"/>
      <c r="G289" s="1626"/>
      <c r="H289" s="114"/>
      <c r="I289" s="88"/>
      <c r="J289" s="88"/>
      <c r="K289" s="88"/>
      <c r="L289" s="88"/>
      <c r="M289" s="88"/>
      <c r="N289" s="88"/>
      <c r="O289" s="88"/>
      <c r="P289" s="88"/>
      <c r="Q289" s="88"/>
      <c r="R289" s="88"/>
      <c r="S289" s="88"/>
      <c r="T289" s="88"/>
      <c r="U289" s="88"/>
      <c r="V289" s="88"/>
      <c r="W289" s="88"/>
      <c r="X289" s="88"/>
      <c r="Y289" s="88"/>
      <c r="Z289" s="88"/>
      <c r="AA289" s="88"/>
      <c r="AB289" s="88"/>
      <c r="AC289" s="88"/>
      <c r="AD289" s="88"/>
      <c r="AE289" s="88"/>
      <c r="AF289" s="88"/>
      <c r="AG289" s="88"/>
      <c r="AH289" s="88"/>
      <c r="AI289" s="88"/>
      <c r="AJ289" s="88"/>
      <c r="AK289" s="88"/>
      <c r="AL289" s="88"/>
      <c r="AM289" s="88"/>
      <c r="AN289" s="88"/>
      <c r="AO289" s="88"/>
      <c r="AP289" s="88"/>
      <c r="AQ289" s="88"/>
      <c r="AR289" s="88"/>
      <c r="AS289" s="88"/>
      <c r="AT289" s="88"/>
      <c r="AU289" s="56"/>
      <c r="AV289" s="56"/>
      <c r="AW289" s="56"/>
      <c r="AX289" s="56"/>
      <c r="AY289" s="45"/>
    </row>
    <row r="290" spans="2:51" ht="14.25" customHeight="1">
      <c r="B290" s="1624"/>
      <c r="C290" s="1625"/>
      <c r="D290" s="1625"/>
      <c r="E290" s="1625"/>
      <c r="F290" s="1625"/>
      <c r="G290" s="1626"/>
      <c r="H290" s="114"/>
      <c r="I290" s="88"/>
      <c r="J290" s="88"/>
      <c r="K290" s="88"/>
      <c r="L290" s="88"/>
      <c r="M290" s="88"/>
      <c r="N290" s="88"/>
      <c r="O290" s="88"/>
      <c r="P290" s="88"/>
      <c r="Q290" s="88"/>
      <c r="R290" s="88"/>
      <c r="S290" s="88"/>
      <c r="T290" s="88"/>
      <c r="U290" s="88"/>
      <c r="V290" s="88"/>
      <c r="W290" s="88"/>
      <c r="X290" s="88"/>
      <c r="Y290" s="88"/>
      <c r="Z290" s="88"/>
      <c r="AA290" s="88"/>
      <c r="AB290" s="88"/>
      <c r="AC290" s="88"/>
      <c r="AD290" s="88"/>
      <c r="AE290" s="88"/>
      <c r="AF290" s="88"/>
      <c r="AG290" s="88"/>
      <c r="AH290" s="88"/>
      <c r="AI290" s="88"/>
      <c r="AJ290" s="88"/>
      <c r="AK290" s="88"/>
      <c r="AL290" s="88"/>
      <c r="AM290" s="88"/>
      <c r="AN290" s="88"/>
      <c r="AO290" s="88"/>
      <c r="AP290" s="88"/>
      <c r="AQ290" s="88"/>
      <c r="AR290" s="88"/>
      <c r="AS290" s="88"/>
      <c r="AT290" s="88"/>
      <c r="AU290" s="56"/>
      <c r="AV290" s="56"/>
      <c r="AW290" s="56"/>
      <c r="AX290" s="56"/>
      <c r="AY290" s="45"/>
    </row>
    <row r="291" spans="2:51" ht="14.25" customHeight="1">
      <c r="B291" s="1624"/>
      <c r="C291" s="1625"/>
      <c r="D291" s="1625"/>
      <c r="E291" s="1625"/>
      <c r="F291" s="1625"/>
      <c r="G291" s="1626"/>
      <c r="H291" s="114"/>
      <c r="I291" s="88"/>
      <c r="J291" s="88"/>
      <c r="K291" s="88"/>
      <c r="L291" s="989"/>
      <c r="M291" s="989"/>
      <c r="N291" s="989"/>
      <c r="O291" s="989"/>
      <c r="P291" s="989"/>
      <c r="Q291" s="989"/>
      <c r="R291" s="989"/>
      <c r="S291" s="989"/>
      <c r="T291" s="989"/>
      <c r="U291" s="989"/>
      <c r="V291" s="8"/>
      <c r="W291" s="88"/>
      <c r="X291" s="88"/>
      <c r="Y291" s="88"/>
      <c r="Z291" s="88"/>
      <c r="AA291" s="88"/>
      <c r="AB291" s="88"/>
      <c r="AC291" s="88"/>
      <c r="AD291" s="88"/>
      <c r="AE291" s="88"/>
      <c r="AF291" s="88"/>
      <c r="AG291" s="88"/>
      <c r="AH291" s="88"/>
      <c r="AI291" s="56"/>
      <c r="AJ291" s="56"/>
      <c r="AK291" s="990"/>
      <c r="AL291" s="990"/>
      <c r="AM291" s="990"/>
      <c r="AN291" s="990"/>
      <c r="AO291" s="990"/>
      <c r="AP291" s="990"/>
      <c r="AQ291" s="990"/>
      <c r="AR291" s="990"/>
      <c r="AS291" s="990"/>
      <c r="AT291" s="56"/>
      <c r="AU291" s="56"/>
      <c r="AV291" s="56"/>
      <c r="AW291" s="56"/>
      <c r="AX291" s="56"/>
      <c r="AY291" s="45"/>
    </row>
    <row r="292" spans="2:51" ht="14.25" customHeight="1">
      <c r="B292" s="1624"/>
      <c r="C292" s="1625"/>
      <c r="D292" s="1625"/>
      <c r="E292" s="1625"/>
      <c r="F292" s="1625"/>
      <c r="G292" s="1626"/>
      <c r="H292" s="114"/>
      <c r="I292" s="88"/>
      <c r="J292" s="88"/>
      <c r="K292" s="88"/>
      <c r="L292" s="991" t="s">
        <v>559</v>
      </c>
      <c r="M292" s="469"/>
      <c r="N292" s="469"/>
      <c r="O292" s="469"/>
      <c r="P292" s="469"/>
      <c r="Q292" s="469"/>
      <c r="R292" s="469"/>
      <c r="S292" s="469"/>
      <c r="T292" s="469"/>
      <c r="U292" s="469"/>
      <c r="V292" s="65"/>
      <c r="W292" s="88"/>
      <c r="X292" s="88"/>
      <c r="Y292" s="88"/>
      <c r="Z292" s="88"/>
      <c r="AA292" s="88"/>
      <c r="AB292" s="88"/>
      <c r="AC292" s="88"/>
      <c r="AD292" s="88"/>
      <c r="AE292" s="88"/>
      <c r="AF292" s="88"/>
      <c r="AG292" s="88"/>
      <c r="AH292" s="88"/>
      <c r="AI292" s="56"/>
      <c r="AJ292" s="56"/>
      <c r="AK292" s="981" t="s">
        <v>576</v>
      </c>
      <c r="AL292" s="2477"/>
      <c r="AM292" s="2477"/>
      <c r="AN292" s="2477"/>
      <c r="AO292" s="2477"/>
      <c r="AP292" s="2477"/>
      <c r="AQ292" s="2477"/>
      <c r="AR292" s="2477"/>
      <c r="AS292" s="2478"/>
      <c r="AT292" s="126"/>
      <c r="AU292" s="56"/>
      <c r="AV292" s="56"/>
      <c r="AW292" s="56"/>
      <c r="AX292" s="56"/>
      <c r="AY292" s="45"/>
    </row>
    <row r="293" spans="2:51" ht="14.25" customHeight="1">
      <c r="B293" s="1624"/>
      <c r="C293" s="1625"/>
      <c r="D293" s="1625"/>
      <c r="E293" s="1625"/>
      <c r="F293" s="1625"/>
      <c r="G293" s="1626"/>
      <c r="H293" s="114"/>
      <c r="I293" s="88"/>
      <c r="J293" s="88"/>
      <c r="K293" s="88"/>
      <c r="L293" s="991" t="s">
        <v>133</v>
      </c>
      <c r="M293" s="469"/>
      <c r="N293" s="469"/>
      <c r="O293" s="469"/>
      <c r="P293" s="469"/>
      <c r="Q293" s="469"/>
      <c r="R293" s="469"/>
      <c r="S293" s="469"/>
      <c r="T293" s="469"/>
      <c r="U293" s="469"/>
      <c r="V293" s="65"/>
      <c r="W293" s="88"/>
      <c r="X293" s="88"/>
      <c r="Y293" s="88"/>
      <c r="Z293" s="88"/>
      <c r="AA293" s="88"/>
      <c r="AB293" s="88"/>
      <c r="AC293" s="88"/>
      <c r="AD293" s="88"/>
      <c r="AE293" s="88"/>
      <c r="AF293" s="88"/>
      <c r="AG293" s="88"/>
      <c r="AH293" s="88"/>
      <c r="AI293" s="56"/>
      <c r="AJ293" s="56"/>
      <c r="AK293" s="981" t="s">
        <v>575</v>
      </c>
      <c r="AL293" s="2477"/>
      <c r="AM293" s="2477"/>
      <c r="AN293" s="2477"/>
      <c r="AO293" s="2477"/>
      <c r="AP293" s="2477"/>
      <c r="AQ293" s="2477"/>
      <c r="AR293" s="2477"/>
      <c r="AS293" s="2478"/>
      <c r="AT293" s="126"/>
      <c r="AU293" s="56"/>
      <c r="AV293" s="56"/>
      <c r="AW293" s="56"/>
      <c r="AX293" s="56"/>
      <c r="AY293" s="45"/>
    </row>
    <row r="294" spans="2:51" ht="14.25" customHeight="1">
      <c r="B294" s="1624"/>
      <c r="C294" s="1625"/>
      <c r="D294" s="1625"/>
      <c r="E294" s="1625"/>
      <c r="F294" s="1625"/>
      <c r="G294" s="1626"/>
      <c r="H294" s="114"/>
      <c r="I294" s="88"/>
      <c r="J294" s="88"/>
      <c r="K294" s="88"/>
      <c r="L294" s="1010" t="s">
        <v>557</v>
      </c>
      <c r="M294" s="1010"/>
      <c r="N294" s="1010"/>
      <c r="O294" s="1010"/>
      <c r="P294" s="1010"/>
      <c r="Q294" s="1010"/>
      <c r="R294" s="1010"/>
      <c r="S294" s="1010"/>
      <c r="T294" s="1010"/>
      <c r="U294" s="1010"/>
      <c r="V294" s="88"/>
      <c r="W294" s="88"/>
      <c r="X294" s="88"/>
      <c r="Y294" s="88"/>
      <c r="Z294" s="88"/>
      <c r="AA294" s="33"/>
      <c r="AB294" s="33"/>
      <c r="AC294" s="33"/>
      <c r="AD294" s="33"/>
      <c r="AE294" s="33"/>
      <c r="AF294" s="33"/>
      <c r="AG294" s="33"/>
      <c r="AH294" s="33"/>
      <c r="AI294" s="56"/>
      <c r="AJ294" s="26"/>
      <c r="AK294" s="1008" t="s">
        <v>557</v>
      </c>
      <c r="AL294" s="1008"/>
      <c r="AM294" s="1008"/>
      <c r="AN294" s="1008"/>
      <c r="AO294" s="1008"/>
      <c r="AP294" s="1008"/>
      <c r="AQ294" s="1008"/>
      <c r="AR294" s="1008"/>
      <c r="AS294" s="1008"/>
      <c r="AT294" s="26"/>
      <c r="AU294" s="56"/>
      <c r="AV294" s="56"/>
      <c r="AW294" s="56"/>
      <c r="AX294" s="56"/>
      <c r="AY294" s="45"/>
    </row>
    <row r="295" spans="2:51" ht="14.25" customHeight="1">
      <c r="B295" s="1624"/>
      <c r="C295" s="1625"/>
      <c r="D295" s="1625"/>
      <c r="E295" s="1625"/>
      <c r="F295" s="1625"/>
      <c r="G295" s="1626"/>
      <c r="H295" s="114"/>
      <c r="I295" s="88"/>
      <c r="J295" s="88"/>
      <c r="K295" s="88"/>
      <c r="L295" s="88"/>
      <c r="M295" s="88"/>
      <c r="N295" s="88"/>
      <c r="O295" s="88"/>
      <c r="P295" s="88"/>
      <c r="Q295" s="88"/>
      <c r="R295" s="88"/>
      <c r="S295" s="88"/>
      <c r="T295" s="88"/>
      <c r="U295" s="88"/>
      <c r="V295" s="88"/>
      <c r="W295" s="88"/>
      <c r="X295" s="88"/>
      <c r="Y295" s="88"/>
      <c r="Z295" s="88"/>
      <c r="AA295" s="33"/>
      <c r="AB295" s="33"/>
      <c r="AC295" s="33"/>
      <c r="AD295" s="33"/>
      <c r="AE295" s="33"/>
      <c r="AF295" s="33"/>
      <c r="AG295" s="33"/>
      <c r="AH295" s="33"/>
      <c r="AI295" s="33"/>
      <c r="AJ295" s="88"/>
      <c r="AK295" s="88"/>
      <c r="AL295" s="88"/>
      <c r="AM295" s="56"/>
      <c r="AN295" s="56"/>
      <c r="AO295" s="56"/>
      <c r="AP295" s="56"/>
      <c r="AQ295" s="56"/>
      <c r="AR295" s="56"/>
      <c r="AS295" s="56"/>
      <c r="AT295" s="56"/>
      <c r="AU295" s="56"/>
      <c r="AV295" s="56"/>
      <c r="AW295" s="56"/>
      <c r="AX295" s="56"/>
      <c r="AY295" s="45"/>
    </row>
    <row r="296" spans="2:51" ht="14.25" customHeight="1">
      <c r="B296" s="1624"/>
      <c r="C296" s="1625"/>
      <c r="D296" s="1625"/>
      <c r="E296" s="1625"/>
      <c r="F296" s="1625"/>
      <c r="G296" s="1626"/>
      <c r="H296" s="114"/>
      <c r="I296" s="88"/>
      <c r="J296" s="88"/>
      <c r="K296" s="88"/>
      <c r="L296" s="88"/>
      <c r="M296" s="88"/>
      <c r="N296" s="88"/>
      <c r="O296" s="88"/>
      <c r="P296" s="88"/>
      <c r="Q296" s="88"/>
      <c r="R296" s="88"/>
      <c r="S296" s="88"/>
      <c r="T296" s="88"/>
      <c r="U296" s="88"/>
      <c r="V296" s="56"/>
      <c r="W296" s="56"/>
      <c r="X296" s="56"/>
      <c r="Y296" s="56"/>
      <c r="Z296" s="56"/>
      <c r="AA296" s="56"/>
      <c r="AB296" s="56"/>
      <c r="AC296" s="56"/>
      <c r="AD296" s="56"/>
      <c r="AE296" s="56"/>
      <c r="AF296" s="56"/>
      <c r="AG296" s="56"/>
      <c r="AH296" s="56"/>
      <c r="AI296" s="56"/>
      <c r="AJ296" s="56"/>
      <c r="AK296" s="56"/>
      <c r="AL296" s="88"/>
      <c r="AM296" s="56"/>
      <c r="AN296" s="56"/>
      <c r="AO296" s="56"/>
      <c r="AP296" s="56"/>
      <c r="AQ296" s="56"/>
      <c r="AR296" s="56"/>
      <c r="AS296" s="56"/>
      <c r="AT296" s="56"/>
      <c r="AU296" s="56"/>
      <c r="AV296" s="56"/>
      <c r="AW296" s="56"/>
      <c r="AX296" s="56"/>
      <c r="AY296" s="45"/>
    </row>
    <row r="297" spans="2:51" ht="14.25" customHeight="1">
      <c r="B297" s="1624"/>
      <c r="C297" s="1625"/>
      <c r="D297" s="1625"/>
      <c r="E297" s="1625"/>
      <c r="F297" s="1625"/>
      <c r="G297" s="1626"/>
      <c r="H297" s="114"/>
      <c r="I297" s="88"/>
      <c r="J297" s="88"/>
      <c r="K297" s="88"/>
      <c r="L297" s="88"/>
      <c r="M297" s="88"/>
      <c r="N297" s="88"/>
      <c r="O297" s="88"/>
      <c r="P297" s="88"/>
      <c r="Q297" s="88"/>
      <c r="R297" s="88"/>
      <c r="S297" s="88"/>
      <c r="T297" s="88"/>
      <c r="U297" s="88"/>
      <c r="V297" s="56"/>
      <c r="W297" s="56"/>
      <c r="X297" s="56"/>
      <c r="Y297" s="56"/>
      <c r="Z297" s="56"/>
      <c r="AA297" s="56"/>
      <c r="AB297" s="56"/>
      <c r="AC297" s="56"/>
      <c r="AD297" s="56"/>
      <c r="AE297" s="56"/>
      <c r="AF297" s="56"/>
      <c r="AG297" s="56"/>
      <c r="AH297" s="56"/>
      <c r="AI297" s="56"/>
      <c r="AJ297" s="56"/>
      <c r="AK297" s="56"/>
      <c r="AL297" s="88"/>
      <c r="AM297" s="88"/>
      <c r="AN297" s="88"/>
      <c r="AO297" s="88"/>
      <c r="AP297" s="88"/>
      <c r="AQ297" s="88"/>
      <c r="AR297" s="88"/>
      <c r="AS297" s="88"/>
      <c r="AT297" s="88"/>
      <c r="AU297" s="88"/>
      <c r="AV297" s="88"/>
      <c r="AW297" s="88"/>
      <c r="AX297" s="88"/>
      <c r="AY297" s="45"/>
    </row>
    <row r="298" spans="2:51" ht="14.25" customHeight="1">
      <c r="B298" s="1624"/>
      <c r="C298" s="1625"/>
      <c r="D298" s="1625"/>
      <c r="E298" s="1625"/>
      <c r="F298" s="1625"/>
      <c r="G298" s="1626"/>
      <c r="H298" s="114"/>
      <c r="I298" s="88"/>
      <c r="J298" s="88"/>
      <c r="K298" s="88"/>
      <c r="L298" s="88"/>
      <c r="M298" s="88"/>
      <c r="N298" s="88"/>
      <c r="O298" s="88"/>
      <c r="P298" s="88"/>
      <c r="Q298" s="88"/>
      <c r="R298" s="88"/>
      <c r="S298" s="88"/>
      <c r="T298" s="88"/>
      <c r="U298" s="88"/>
      <c r="V298" s="56"/>
      <c r="W298" s="56"/>
      <c r="X298" s="56"/>
      <c r="Y298" s="56"/>
      <c r="Z298" s="56"/>
      <c r="AA298" s="56"/>
      <c r="AB298" s="56"/>
      <c r="AC298" s="56"/>
      <c r="AD298" s="56"/>
      <c r="AE298" s="56"/>
      <c r="AF298" s="56"/>
      <c r="AG298" s="56"/>
      <c r="AH298" s="56"/>
      <c r="AI298" s="56"/>
      <c r="AJ298" s="56"/>
      <c r="AK298" s="56"/>
      <c r="AL298" s="88"/>
      <c r="AM298" s="88"/>
      <c r="AN298" s="88"/>
      <c r="AO298" s="88"/>
      <c r="AP298" s="88"/>
      <c r="AQ298" s="88"/>
      <c r="AR298" s="88"/>
      <c r="AS298" s="88"/>
      <c r="AT298" s="88"/>
      <c r="AU298" s="88"/>
      <c r="AV298" s="88"/>
      <c r="AW298" s="88"/>
      <c r="AX298" s="88"/>
      <c r="AY298" s="45"/>
    </row>
    <row r="299" spans="2:51" ht="14.25" customHeight="1">
      <c r="B299" s="1624"/>
      <c r="C299" s="1625"/>
      <c r="D299" s="1625"/>
      <c r="E299" s="1625"/>
      <c r="F299" s="1625"/>
      <c r="G299" s="1626"/>
      <c r="H299" s="114"/>
      <c r="I299" s="88"/>
      <c r="J299" s="88"/>
      <c r="K299" s="88"/>
      <c r="L299" s="88"/>
      <c r="M299" s="88"/>
      <c r="N299" s="88"/>
      <c r="O299" s="88"/>
      <c r="P299" s="88"/>
      <c r="Q299" s="88"/>
      <c r="R299" s="88"/>
      <c r="S299" s="88"/>
      <c r="T299" s="88"/>
      <c r="U299" s="88"/>
      <c r="V299" s="56"/>
      <c r="W299" s="56"/>
      <c r="X299" s="56"/>
      <c r="Y299" s="56"/>
      <c r="Z299" s="56"/>
      <c r="AA299" s="56"/>
      <c r="AB299" s="56"/>
      <c r="AC299" s="56"/>
      <c r="AD299" s="56"/>
      <c r="AE299" s="56"/>
      <c r="AF299" s="56"/>
      <c r="AG299" s="56"/>
      <c r="AH299" s="56"/>
      <c r="AI299" s="56"/>
      <c r="AJ299" s="56"/>
      <c r="AK299" s="56"/>
      <c r="AL299" s="88"/>
      <c r="AM299" s="88"/>
      <c r="AN299" s="88"/>
      <c r="AO299" s="88"/>
      <c r="AP299" s="88"/>
      <c r="AQ299" s="88"/>
      <c r="AR299" s="88"/>
      <c r="AS299" s="88"/>
      <c r="AT299" s="88"/>
      <c r="AU299" s="88"/>
      <c r="AV299" s="88"/>
      <c r="AW299" s="88"/>
      <c r="AX299" s="88"/>
      <c r="AY299" s="45"/>
    </row>
    <row r="300" spans="2:51" ht="14.25" customHeight="1">
      <c r="B300" s="1624"/>
      <c r="C300" s="1625"/>
      <c r="D300" s="1625"/>
      <c r="E300" s="1625"/>
      <c r="F300" s="1625"/>
      <c r="G300" s="1626"/>
      <c r="H300" s="114"/>
      <c r="I300" s="88"/>
      <c r="J300" s="88"/>
      <c r="K300" s="88"/>
      <c r="L300" s="88"/>
      <c r="M300" s="88"/>
      <c r="N300" s="88"/>
      <c r="O300" s="88"/>
      <c r="P300" s="88"/>
      <c r="Q300" s="88"/>
      <c r="R300" s="88"/>
      <c r="S300" s="88"/>
      <c r="T300" s="88"/>
      <c r="U300" s="88"/>
      <c r="V300" s="56"/>
      <c r="W300" s="56"/>
      <c r="X300" s="56"/>
      <c r="Y300" s="88"/>
      <c r="Z300" s="88"/>
      <c r="AA300" s="88"/>
      <c r="AB300" s="88"/>
      <c r="AC300" s="88"/>
      <c r="AD300" s="88"/>
      <c r="AE300" s="88"/>
      <c r="AF300" s="88"/>
      <c r="AG300" s="88"/>
      <c r="AH300" s="88"/>
      <c r="AI300" s="88"/>
      <c r="AJ300" s="88"/>
      <c r="AK300" s="88"/>
      <c r="AL300" s="88"/>
      <c r="AM300" s="88"/>
      <c r="AN300" s="88"/>
      <c r="AO300" s="88"/>
      <c r="AP300" s="88"/>
      <c r="AQ300" s="88"/>
      <c r="AR300" s="88"/>
      <c r="AS300" s="88"/>
      <c r="AT300" s="88"/>
      <c r="AU300" s="88"/>
      <c r="AV300" s="88"/>
      <c r="AW300" s="88"/>
      <c r="AX300" s="88"/>
      <c r="AY300" s="45"/>
    </row>
    <row r="301" spans="2:51" ht="14.25" customHeight="1">
      <c r="B301" s="1624"/>
      <c r="C301" s="1625"/>
      <c r="D301" s="1625"/>
      <c r="E301" s="1625"/>
      <c r="F301" s="1625"/>
      <c r="G301" s="1626"/>
      <c r="H301" s="114"/>
      <c r="I301" s="88"/>
      <c r="J301" s="88"/>
      <c r="K301" s="88"/>
      <c r="L301" s="88"/>
      <c r="M301" s="88"/>
      <c r="N301" s="88"/>
      <c r="O301" s="88"/>
      <c r="P301" s="88"/>
      <c r="Q301" s="88"/>
      <c r="R301" s="88"/>
      <c r="S301" s="88"/>
      <c r="T301" s="88"/>
      <c r="U301" s="88"/>
      <c r="V301" s="56"/>
      <c r="W301" s="56"/>
      <c r="X301" s="56"/>
      <c r="Y301" s="88"/>
      <c r="Z301" s="88"/>
      <c r="AA301" s="88"/>
      <c r="AB301" s="88"/>
      <c r="AC301" s="88"/>
      <c r="AD301" s="88"/>
      <c r="AE301" s="88"/>
      <c r="AF301" s="88"/>
      <c r="AG301" s="88"/>
      <c r="AH301" s="88"/>
      <c r="AI301" s="88"/>
      <c r="AJ301" s="88"/>
      <c r="AK301" s="88"/>
      <c r="AL301" s="88"/>
      <c r="AM301" s="88"/>
      <c r="AN301" s="88"/>
      <c r="AO301" s="88"/>
      <c r="AP301" s="88"/>
      <c r="AQ301" s="88"/>
      <c r="AR301" s="88"/>
      <c r="AS301" s="88"/>
      <c r="AT301" s="88"/>
      <c r="AU301" s="88"/>
      <c r="AV301" s="88"/>
      <c r="AW301" s="88"/>
      <c r="AX301" s="88"/>
      <c r="AY301" s="45"/>
    </row>
    <row r="302" spans="2:51" ht="14.25" customHeight="1">
      <c r="B302" s="1624"/>
      <c r="C302" s="1625"/>
      <c r="D302" s="1625"/>
      <c r="E302" s="1625"/>
      <c r="F302" s="1625"/>
      <c r="G302" s="1626"/>
      <c r="H302" s="114"/>
      <c r="I302" s="88"/>
      <c r="J302" s="88"/>
      <c r="K302" s="88"/>
      <c r="L302" s="88"/>
      <c r="M302" s="88"/>
      <c r="N302" s="88"/>
      <c r="O302" s="88"/>
      <c r="P302" s="88"/>
      <c r="Q302" s="88"/>
      <c r="R302" s="88"/>
      <c r="S302" s="88"/>
      <c r="T302" s="88"/>
      <c r="U302" s="88"/>
      <c r="V302" s="56"/>
      <c r="W302" s="56"/>
      <c r="X302" s="56"/>
      <c r="Y302" s="88"/>
      <c r="Z302" s="88"/>
      <c r="AA302" s="88"/>
      <c r="AB302" s="88"/>
      <c r="AC302" s="88"/>
      <c r="AD302" s="88"/>
      <c r="AE302" s="88"/>
      <c r="AF302" s="88"/>
      <c r="AG302" s="88"/>
      <c r="AH302" s="88"/>
      <c r="AI302" s="88"/>
      <c r="AJ302" s="88"/>
      <c r="AK302" s="88"/>
      <c r="AL302" s="88"/>
      <c r="AM302" s="88"/>
      <c r="AN302" s="88"/>
      <c r="AO302" s="88"/>
      <c r="AP302" s="88"/>
      <c r="AQ302" s="88"/>
      <c r="AR302" s="88"/>
      <c r="AS302" s="88"/>
      <c r="AT302" s="88"/>
      <c r="AU302" s="88"/>
      <c r="AV302" s="88"/>
      <c r="AW302" s="88"/>
      <c r="AX302" s="88"/>
      <c r="AY302" s="45"/>
    </row>
    <row r="303" spans="2:51" ht="14.25" customHeight="1">
      <c r="B303" s="1624"/>
      <c r="C303" s="1625"/>
      <c r="D303" s="1625"/>
      <c r="E303" s="1625"/>
      <c r="F303" s="1625"/>
      <c r="G303" s="1626"/>
      <c r="H303" s="114"/>
      <c r="I303" s="88"/>
      <c r="J303" s="88"/>
      <c r="K303" s="88"/>
      <c r="L303" s="88"/>
      <c r="M303" s="88"/>
      <c r="N303" s="88"/>
      <c r="O303" s="88"/>
      <c r="P303" s="88"/>
      <c r="Q303" s="56"/>
      <c r="R303" s="56"/>
      <c r="S303" s="56"/>
      <c r="T303" s="56"/>
      <c r="U303" s="56"/>
      <c r="V303" s="8"/>
      <c r="W303" s="8"/>
      <c r="X303" s="8"/>
      <c r="Y303" s="8"/>
      <c r="Z303" s="56"/>
      <c r="AA303" s="56"/>
      <c r="AB303" s="56"/>
      <c r="AC303" s="56"/>
      <c r="AD303" s="56"/>
      <c r="AE303" s="56"/>
      <c r="AF303" s="56"/>
      <c r="AG303" s="56"/>
      <c r="AH303" s="56"/>
      <c r="AI303" s="56"/>
      <c r="AJ303" s="88"/>
      <c r="AK303" s="88"/>
      <c r="AL303" s="88"/>
      <c r="AM303" s="56"/>
      <c r="AN303" s="56"/>
      <c r="AO303" s="56"/>
      <c r="AP303" s="56"/>
      <c r="AQ303" s="56"/>
      <c r="AR303" s="56"/>
      <c r="AS303" s="56"/>
      <c r="AT303" s="56"/>
      <c r="AU303" s="56"/>
      <c r="AV303" s="56"/>
      <c r="AW303" s="88"/>
      <c r="AX303" s="88"/>
      <c r="AY303" s="45"/>
    </row>
    <row r="304" spans="2:51" ht="14.25" customHeight="1">
      <c r="B304" s="1624"/>
      <c r="C304" s="1625"/>
      <c r="D304" s="1625"/>
      <c r="E304" s="1625"/>
      <c r="F304" s="1625"/>
      <c r="G304" s="1626"/>
      <c r="H304" s="114"/>
      <c r="I304" s="88"/>
      <c r="J304" s="88"/>
      <c r="K304" s="88"/>
      <c r="L304" s="88"/>
      <c r="M304" s="88"/>
      <c r="N304" s="88"/>
      <c r="O304" s="88"/>
      <c r="P304" s="88"/>
      <c r="Q304" s="88"/>
      <c r="R304" s="88"/>
      <c r="S304" s="88"/>
      <c r="T304" s="88"/>
      <c r="U304" s="88"/>
      <c r="V304" s="88"/>
      <c r="W304" s="88"/>
      <c r="X304" s="88"/>
      <c r="Y304" s="88"/>
      <c r="Z304" s="56"/>
      <c r="AA304" s="86"/>
      <c r="AB304" s="86"/>
      <c r="AC304" s="86"/>
      <c r="AD304" s="86"/>
      <c r="AE304" s="86"/>
      <c r="AF304" s="86"/>
      <c r="AG304" s="86"/>
      <c r="AH304" s="86"/>
      <c r="AI304" s="86"/>
      <c r="AJ304" s="88"/>
      <c r="AK304" s="88"/>
      <c r="AL304" s="88"/>
      <c r="AM304" s="56"/>
      <c r="AN304" s="86"/>
      <c r="AO304" s="86"/>
      <c r="AP304" s="86"/>
      <c r="AQ304" s="86"/>
      <c r="AR304" s="86"/>
      <c r="AS304" s="86"/>
      <c r="AT304" s="86"/>
      <c r="AU304" s="86"/>
      <c r="AV304" s="86"/>
      <c r="AW304" s="88"/>
      <c r="AX304" s="88"/>
      <c r="AY304" s="45"/>
    </row>
    <row r="305" spans="2:51" ht="14.25" customHeight="1">
      <c r="B305" s="1624"/>
      <c r="C305" s="1625"/>
      <c r="D305" s="1625"/>
      <c r="E305" s="1625"/>
      <c r="F305" s="1625"/>
      <c r="G305" s="1626"/>
      <c r="H305" s="114"/>
      <c r="I305" s="88"/>
      <c r="J305" s="88"/>
      <c r="K305" s="88"/>
      <c r="L305" s="88"/>
      <c r="M305" s="88"/>
      <c r="N305" s="88"/>
      <c r="O305" s="88"/>
      <c r="P305" s="88"/>
      <c r="Q305" s="88"/>
      <c r="R305" s="88"/>
      <c r="S305" s="88"/>
      <c r="T305" s="88"/>
      <c r="U305" s="88"/>
      <c r="V305" s="88"/>
      <c r="W305" s="88"/>
      <c r="X305" s="88"/>
      <c r="Y305" s="88"/>
      <c r="Z305" s="56"/>
      <c r="AA305" s="86"/>
      <c r="AB305" s="86"/>
      <c r="AC305" s="86"/>
      <c r="AD305" s="86"/>
      <c r="AE305" s="86"/>
      <c r="AF305" s="86"/>
      <c r="AG305" s="86"/>
      <c r="AH305" s="86"/>
      <c r="AI305" s="86"/>
      <c r="AJ305" s="88"/>
      <c r="AK305" s="88"/>
      <c r="AL305" s="88"/>
      <c r="AM305" s="56"/>
      <c r="AN305" s="86"/>
      <c r="AO305" s="86"/>
      <c r="AP305" s="86"/>
      <c r="AQ305" s="86"/>
      <c r="AR305" s="86"/>
      <c r="AS305" s="86"/>
      <c r="AT305" s="86"/>
      <c r="AU305" s="86"/>
      <c r="AV305" s="86"/>
      <c r="AW305" s="88"/>
      <c r="AX305" s="88"/>
      <c r="AY305" s="45"/>
    </row>
    <row r="306" spans="2:51" ht="14.25" customHeight="1">
      <c r="B306" s="1624"/>
      <c r="C306" s="1625"/>
      <c r="D306" s="1625"/>
      <c r="E306" s="1625"/>
      <c r="F306" s="1625"/>
      <c r="G306" s="1626"/>
      <c r="H306" s="114"/>
      <c r="I306" s="88"/>
      <c r="J306" s="88"/>
      <c r="K306" s="88"/>
      <c r="L306" s="88"/>
      <c r="M306" s="56"/>
      <c r="N306" s="56"/>
      <c r="O306" s="56"/>
      <c r="P306" s="56"/>
      <c r="Q306" s="56"/>
      <c r="R306" s="56"/>
      <c r="S306" s="56"/>
      <c r="T306" s="56"/>
      <c r="U306" s="56"/>
      <c r="V306" s="56"/>
      <c r="W306" s="88"/>
      <c r="X306" s="88"/>
      <c r="Y306" s="88"/>
      <c r="Z306" s="26"/>
      <c r="AA306" s="26"/>
      <c r="AB306" s="26"/>
      <c r="AC306" s="26"/>
      <c r="AD306" s="26"/>
      <c r="AE306" s="26"/>
      <c r="AF306" s="26"/>
      <c r="AG306" s="26"/>
      <c r="AH306" s="26"/>
      <c r="AI306" s="26"/>
      <c r="AJ306" s="88"/>
      <c r="AK306" s="88"/>
      <c r="AL306" s="88"/>
      <c r="AM306" s="26"/>
      <c r="AN306" s="26"/>
      <c r="AO306" s="26"/>
      <c r="AP306" s="26"/>
      <c r="AQ306" s="26"/>
      <c r="AR306" s="26"/>
      <c r="AS306" s="26"/>
      <c r="AT306" s="26"/>
      <c r="AU306" s="26"/>
      <c r="AV306" s="26"/>
      <c r="AW306" s="88"/>
      <c r="AX306" s="88"/>
      <c r="AY306" s="45"/>
    </row>
    <row r="307" spans="2:51" ht="14.25" customHeight="1">
      <c r="B307" s="1624"/>
      <c r="C307" s="1625"/>
      <c r="D307" s="1625"/>
      <c r="E307" s="1625"/>
      <c r="F307" s="1625"/>
      <c r="G307" s="1626"/>
      <c r="H307" s="114"/>
      <c r="I307" s="88"/>
      <c r="J307" s="88"/>
      <c r="K307" s="88"/>
      <c r="L307" s="88"/>
      <c r="M307" s="56"/>
      <c r="N307" s="56"/>
      <c r="O307" s="56"/>
      <c r="P307" s="56"/>
      <c r="Q307" s="56"/>
      <c r="R307" s="56"/>
      <c r="S307" s="56"/>
      <c r="T307" s="56"/>
      <c r="U307" s="56"/>
      <c r="V307" s="56"/>
      <c r="W307" s="88"/>
      <c r="X307" s="88"/>
      <c r="Y307" s="88"/>
      <c r="Z307" s="98"/>
      <c r="AA307" s="98"/>
      <c r="AB307" s="98"/>
      <c r="AC307" s="98"/>
      <c r="AD307" s="98"/>
      <c r="AE307" s="98"/>
      <c r="AF307" s="98"/>
      <c r="AG307" s="98"/>
      <c r="AH307" s="98"/>
      <c r="AI307" s="98"/>
      <c r="AJ307" s="88"/>
      <c r="AK307" s="88"/>
      <c r="AL307" s="88"/>
      <c r="AM307" s="98"/>
      <c r="AN307" s="98"/>
      <c r="AO307" s="98"/>
      <c r="AP307" s="98"/>
      <c r="AQ307" s="98"/>
      <c r="AR307" s="98"/>
      <c r="AS307" s="98"/>
      <c r="AT307" s="98"/>
      <c r="AU307" s="98"/>
      <c r="AV307" s="98"/>
      <c r="AW307" s="88"/>
      <c r="AX307" s="88"/>
      <c r="AY307" s="45"/>
    </row>
    <row r="308" spans="2:51" ht="14.25" customHeight="1">
      <c r="B308" s="1624"/>
      <c r="C308" s="1625"/>
      <c r="D308" s="1625"/>
      <c r="E308" s="1625"/>
      <c r="F308" s="1625"/>
      <c r="G308" s="1626"/>
      <c r="H308" s="114"/>
      <c r="I308" s="88"/>
      <c r="J308" s="88"/>
      <c r="K308" s="88"/>
      <c r="L308" s="88"/>
      <c r="M308" s="56"/>
      <c r="N308" s="56"/>
      <c r="O308" s="56"/>
      <c r="P308" s="56"/>
      <c r="Q308" s="56"/>
      <c r="R308" s="56"/>
      <c r="S308" s="56"/>
      <c r="T308" s="56"/>
      <c r="U308" s="56"/>
      <c r="V308" s="56"/>
      <c r="W308" s="88"/>
      <c r="X308" s="88"/>
      <c r="Y308" s="88"/>
      <c r="Z308" s="98"/>
      <c r="AA308" s="98"/>
      <c r="AB308" s="98"/>
      <c r="AC308" s="98"/>
      <c r="AD308" s="98"/>
      <c r="AE308" s="98"/>
      <c r="AF308" s="98"/>
      <c r="AG308" s="98"/>
      <c r="AH308" s="98"/>
      <c r="AI308" s="98"/>
      <c r="AJ308" s="88"/>
      <c r="AK308" s="88"/>
      <c r="AL308" s="88"/>
      <c r="AM308" s="98"/>
      <c r="AN308" s="98"/>
      <c r="AO308" s="98"/>
      <c r="AP308" s="98"/>
      <c r="AQ308" s="98"/>
      <c r="AR308" s="98"/>
      <c r="AS308" s="98"/>
      <c r="AT308" s="98"/>
      <c r="AU308" s="98"/>
      <c r="AV308" s="98"/>
      <c r="AW308" s="88"/>
      <c r="AX308" s="88"/>
      <c r="AY308" s="45"/>
    </row>
    <row r="309" spans="2:51" ht="14.25" customHeight="1">
      <c r="B309" s="1624"/>
      <c r="C309" s="1625"/>
      <c r="D309" s="1625"/>
      <c r="E309" s="1625"/>
      <c r="F309" s="1625"/>
      <c r="G309" s="1626"/>
      <c r="H309" s="114"/>
      <c r="I309" s="88"/>
      <c r="J309" s="88"/>
      <c r="K309" s="88"/>
      <c r="L309" s="88"/>
      <c r="M309" s="56"/>
      <c r="N309" s="56"/>
      <c r="O309" s="56"/>
      <c r="P309" s="56"/>
      <c r="Q309" s="56"/>
      <c r="R309" s="56"/>
      <c r="S309" s="56"/>
      <c r="T309" s="56"/>
      <c r="U309" s="56"/>
      <c r="V309" s="56"/>
      <c r="W309" s="88"/>
      <c r="X309" s="88"/>
      <c r="Y309" s="88"/>
      <c r="Z309" s="98"/>
      <c r="AA309" s="98"/>
      <c r="AB309" s="98"/>
      <c r="AC309" s="98"/>
      <c r="AD309" s="98"/>
      <c r="AE309" s="98"/>
      <c r="AF309" s="98"/>
      <c r="AG309" s="98"/>
      <c r="AH309" s="98"/>
      <c r="AI309" s="98"/>
      <c r="AJ309" s="88"/>
      <c r="AK309" s="88"/>
      <c r="AL309" s="88"/>
      <c r="AM309" s="98"/>
      <c r="AN309" s="98"/>
      <c r="AO309" s="98"/>
      <c r="AP309" s="98"/>
      <c r="AQ309" s="98"/>
      <c r="AR309" s="98"/>
      <c r="AS309" s="98"/>
      <c r="AT309" s="98"/>
      <c r="AU309" s="98"/>
      <c r="AV309" s="98"/>
      <c r="AW309" s="88"/>
      <c r="AX309" s="88"/>
      <c r="AY309" s="45"/>
    </row>
    <row r="310" spans="2:51" ht="14.25" customHeight="1">
      <c r="B310" s="1624"/>
      <c r="C310" s="1625"/>
      <c r="D310" s="1625"/>
      <c r="E310" s="1625"/>
      <c r="F310" s="1625"/>
      <c r="G310" s="1626"/>
      <c r="H310" s="114"/>
      <c r="I310" s="88"/>
      <c r="J310" s="88"/>
      <c r="K310" s="88"/>
      <c r="L310" s="88"/>
      <c r="M310" s="56"/>
      <c r="N310" s="56"/>
      <c r="O310" s="56"/>
      <c r="P310" s="56"/>
      <c r="Q310" s="56"/>
      <c r="R310" s="56"/>
      <c r="S310" s="56"/>
      <c r="T310" s="56"/>
      <c r="U310" s="56"/>
      <c r="V310" s="56"/>
      <c r="W310" s="88"/>
      <c r="X310" s="88"/>
      <c r="Y310" s="88"/>
      <c r="Z310" s="98"/>
      <c r="AA310" s="98"/>
      <c r="AB310" s="98"/>
      <c r="AC310" s="98"/>
      <c r="AD310" s="98"/>
      <c r="AE310" s="98"/>
      <c r="AF310" s="98"/>
      <c r="AG310" s="98"/>
      <c r="AH310" s="98"/>
      <c r="AI310" s="98"/>
      <c r="AJ310" s="88"/>
      <c r="AK310" s="88"/>
      <c r="AL310" s="88"/>
      <c r="AM310" s="98"/>
      <c r="AN310" s="98"/>
      <c r="AO310" s="98"/>
      <c r="AP310" s="98"/>
      <c r="AQ310" s="98"/>
      <c r="AR310" s="98"/>
      <c r="AS310" s="98"/>
      <c r="AT310" s="98"/>
      <c r="AU310" s="98"/>
      <c r="AV310" s="98"/>
      <c r="AW310" s="88"/>
      <c r="AX310" s="88"/>
      <c r="AY310" s="45"/>
    </row>
    <row r="311" spans="2:51" ht="14.25" customHeight="1">
      <c r="B311" s="1624"/>
      <c r="C311" s="1625"/>
      <c r="D311" s="1625"/>
      <c r="E311" s="1625"/>
      <c r="F311" s="1625"/>
      <c r="G311" s="1626"/>
      <c r="H311" s="114"/>
      <c r="I311" s="88"/>
      <c r="J311" s="88"/>
      <c r="K311" s="88"/>
      <c r="L311" s="88"/>
      <c r="M311" s="56"/>
      <c r="N311" s="56"/>
      <c r="O311" s="56"/>
      <c r="P311" s="56"/>
      <c r="Q311" s="56"/>
      <c r="R311" s="56"/>
      <c r="S311" s="56"/>
      <c r="T311" s="56"/>
      <c r="U311" s="56"/>
      <c r="V311" s="56"/>
      <c r="W311" s="88"/>
      <c r="X311" s="88"/>
      <c r="Y311" s="88"/>
      <c r="Z311" s="98"/>
      <c r="AA311" s="98"/>
      <c r="AB311" s="98"/>
      <c r="AC311" s="98"/>
      <c r="AD311" s="98"/>
      <c r="AE311" s="98"/>
      <c r="AF311" s="98"/>
      <c r="AG311" s="98"/>
      <c r="AH311" s="98"/>
      <c r="AI311" s="98"/>
      <c r="AJ311" s="88"/>
      <c r="AK311" s="88"/>
      <c r="AL311" s="88"/>
      <c r="AM311" s="98"/>
      <c r="AN311" s="98"/>
      <c r="AO311" s="98"/>
      <c r="AP311" s="98"/>
      <c r="AQ311" s="98"/>
      <c r="AR311" s="98"/>
      <c r="AS311" s="98"/>
      <c r="AT311" s="98"/>
      <c r="AU311" s="98"/>
      <c r="AV311" s="98"/>
      <c r="AW311" s="88"/>
      <c r="AX311" s="88"/>
      <c r="AY311" s="45"/>
    </row>
    <row r="312" spans="2:51" ht="14.25" customHeight="1">
      <c r="B312" s="1624"/>
      <c r="C312" s="1625"/>
      <c r="D312" s="1625"/>
      <c r="E312" s="1625"/>
      <c r="F312" s="1625"/>
      <c r="G312" s="1626"/>
      <c r="H312" s="114"/>
      <c r="I312" s="88"/>
      <c r="J312" s="88"/>
      <c r="K312" s="88"/>
      <c r="L312" s="88"/>
      <c r="M312" s="56"/>
      <c r="N312" s="56"/>
      <c r="O312" s="56"/>
      <c r="P312" s="56"/>
      <c r="Q312" s="56"/>
      <c r="R312" s="56"/>
      <c r="S312" s="56"/>
      <c r="T312" s="56"/>
      <c r="U312" s="56"/>
      <c r="V312" s="56"/>
      <c r="W312" s="88"/>
      <c r="X312" s="88"/>
      <c r="Y312" s="88"/>
      <c r="Z312" s="98"/>
      <c r="AA312" s="98"/>
      <c r="AB312" s="98"/>
      <c r="AC312" s="98"/>
      <c r="AD312" s="98"/>
      <c r="AE312" s="98"/>
      <c r="AF312" s="98"/>
      <c r="AG312" s="98"/>
      <c r="AH312" s="98"/>
      <c r="AI312" s="98"/>
      <c r="AJ312" s="88"/>
      <c r="AK312" s="88"/>
      <c r="AL312" s="88"/>
      <c r="AM312" s="98"/>
      <c r="AN312" s="98"/>
      <c r="AO312" s="98"/>
      <c r="AP312" s="98"/>
      <c r="AQ312" s="98"/>
      <c r="AR312" s="98"/>
      <c r="AS312" s="98"/>
      <c r="AT312" s="98"/>
      <c r="AU312" s="98"/>
      <c r="AV312" s="98"/>
      <c r="AW312" s="88"/>
      <c r="AX312" s="88"/>
      <c r="AY312" s="45"/>
    </row>
    <row r="313" spans="2:51" ht="14.25" customHeight="1">
      <c r="B313" s="1624"/>
      <c r="C313" s="1625"/>
      <c r="D313" s="1625"/>
      <c r="E313" s="1625"/>
      <c r="F313" s="1625"/>
      <c r="G313" s="1626"/>
      <c r="H313" s="114"/>
      <c r="I313" s="88"/>
      <c r="J313" s="88"/>
      <c r="K313" s="88"/>
      <c r="L313" s="88"/>
      <c r="M313" s="56"/>
      <c r="N313" s="56"/>
      <c r="O313" s="56"/>
      <c r="P313" s="56"/>
      <c r="Q313" s="56"/>
      <c r="R313" s="56"/>
      <c r="S313" s="56"/>
      <c r="T313" s="56"/>
      <c r="U313" s="56"/>
      <c r="V313" s="56"/>
      <c r="W313" s="88"/>
      <c r="X313" s="88"/>
      <c r="Y313" s="88"/>
      <c r="Z313" s="98"/>
      <c r="AA313" s="98"/>
      <c r="AB313" s="98"/>
      <c r="AC313" s="98"/>
      <c r="AD313" s="98"/>
      <c r="AE313" s="98"/>
      <c r="AF313" s="98"/>
      <c r="AG313" s="98"/>
      <c r="AH313" s="98"/>
      <c r="AI313" s="98"/>
      <c r="AJ313" s="88"/>
      <c r="AK313" s="88"/>
      <c r="AL313" s="88"/>
      <c r="AM313" s="98"/>
      <c r="AN313" s="98"/>
      <c r="AO313" s="98"/>
      <c r="AP313" s="98"/>
      <c r="AQ313" s="98"/>
      <c r="AR313" s="98"/>
      <c r="AS313" s="98"/>
      <c r="AT313" s="98"/>
      <c r="AU313" s="98"/>
      <c r="AV313" s="98"/>
      <c r="AW313" s="88"/>
      <c r="AX313" s="88"/>
      <c r="AY313" s="45"/>
    </row>
    <row r="314" spans="2:51" ht="14.25" customHeight="1">
      <c r="B314" s="1624"/>
      <c r="C314" s="1625"/>
      <c r="D314" s="1625"/>
      <c r="E314" s="1625"/>
      <c r="F314" s="1625"/>
      <c r="G314" s="1626"/>
      <c r="H314" s="114"/>
      <c r="I314" s="88"/>
      <c r="J314" s="88"/>
      <c r="K314" s="88"/>
      <c r="L314" s="88"/>
      <c r="M314" s="56"/>
      <c r="N314" s="56"/>
      <c r="O314" s="56"/>
      <c r="P314" s="56"/>
      <c r="Q314" s="56"/>
      <c r="R314" s="56"/>
      <c r="S314" s="56"/>
      <c r="T314" s="56"/>
      <c r="U314" s="56"/>
      <c r="V314" s="56"/>
      <c r="W314" s="88"/>
      <c r="X314" s="88"/>
      <c r="Y314" s="88"/>
      <c r="Z314" s="98"/>
      <c r="AA314" s="98"/>
      <c r="AB314" s="98"/>
      <c r="AC314" s="98"/>
      <c r="AD314" s="98"/>
      <c r="AE314" s="98"/>
      <c r="AF314" s="98"/>
      <c r="AG314" s="98"/>
      <c r="AH314" s="98"/>
      <c r="AI314" s="98"/>
      <c r="AJ314" s="88"/>
      <c r="AK314" s="88"/>
      <c r="AL314" s="88"/>
      <c r="AM314" s="98"/>
      <c r="AN314" s="98"/>
      <c r="AO314" s="98"/>
      <c r="AP314" s="98"/>
      <c r="AQ314" s="98"/>
      <c r="AR314" s="98"/>
      <c r="AS314" s="98"/>
      <c r="AT314" s="98"/>
      <c r="AU314" s="98"/>
      <c r="AV314" s="98"/>
      <c r="AW314" s="88"/>
      <c r="AX314" s="88"/>
      <c r="AY314" s="45"/>
    </row>
    <row r="315" spans="2:51" ht="14.25" customHeight="1">
      <c r="B315" s="1624"/>
      <c r="C315" s="1625"/>
      <c r="D315" s="1625"/>
      <c r="E315" s="1625"/>
      <c r="F315" s="1625"/>
      <c r="G315" s="1626"/>
      <c r="H315" s="114"/>
      <c r="I315" s="88"/>
      <c r="J315" s="88"/>
      <c r="K315" s="88"/>
      <c r="L315" s="88"/>
      <c r="M315" s="56"/>
      <c r="N315" s="56"/>
      <c r="O315" s="56"/>
      <c r="P315" s="56"/>
      <c r="Q315" s="56"/>
      <c r="R315" s="56"/>
      <c r="S315" s="56"/>
      <c r="T315" s="56"/>
      <c r="U315" s="56"/>
      <c r="V315" s="56"/>
      <c r="W315" s="88"/>
      <c r="X315" s="88"/>
      <c r="Y315" s="88"/>
      <c r="Z315" s="98"/>
      <c r="AA315" s="98"/>
      <c r="AB315" s="98"/>
      <c r="AC315" s="98"/>
      <c r="AD315" s="98"/>
      <c r="AE315" s="98"/>
      <c r="AF315" s="98"/>
      <c r="AG315" s="98"/>
      <c r="AH315" s="98"/>
      <c r="AI315" s="98"/>
      <c r="AJ315" s="88"/>
      <c r="AK315" s="88"/>
      <c r="AL315" s="88"/>
      <c r="AM315" s="98"/>
      <c r="AN315" s="98"/>
      <c r="AO315" s="98"/>
      <c r="AP315" s="98"/>
      <c r="AQ315" s="98"/>
      <c r="AR315" s="98"/>
      <c r="AS315" s="98"/>
      <c r="AT315" s="98"/>
      <c r="AU315" s="98"/>
      <c r="AV315" s="98"/>
      <c r="AW315" s="88"/>
      <c r="AX315" s="88"/>
      <c r="AY315" s="45"/>
    </row>
    <row r="316" spans="2:51" ht="14.25" customHeight="1">
      <c r="B316" s="1624"/>
      <c r="C316" s="1625"/>
      <c r="D316" s="1625"/>
      <c r="E316" s="1625"/>
      <c r="F316" s="1625"/>
      <c r="G316" s="1626"/>
      <c r="H316" s="114"/>
      <c r="I316" s="88"/>
      <c r="J316" s="88"/>
      <c r="K316" s="88"/>
      <c r="L316" s="88"/>
      <c r="M316" s="56"/>
      <c r="N316" s="56"/>
      <c r="O316" s="56"/>
      <c r="P316" s="56"/>
      <c r="Q316" s="56"/>
      <c r="R316" s="56"/>
      <c r="S316" s="56"/>
      <c r="T316" s="56"/>
      <c r="U316" s="56"/>
      <c r="V316" s="56"/>
      <c r="W316" s="88"/>
      <c r="X316" s="88"/>
      <c r="Y316" s="88"/>
      <c r="Z316" s="98"/>
      <c r="AA316" s="98"/>
      <c r="AB316" s="98"/>
      <c r="AC316" s="98"/>
      <c r="AD316" s="98"/>
      <c r="AE316" s="98"/>
      <c r="AF316" s="98"/>
      <c r="AG316" s="98"/>
      <c r="AH316" s="98"/>
      <c r="AI316" s="98"/>
      <c r="AJ316" s="88"/>
      <c r="AK316" s="88"/>
      <c r="AL316" s="88"/>
      <c r="AM316" s="98"/>
      <c r="AN316" s="98"/>
      <c r="AO316" s="98"/>
      <c r="AP316" s="98"/>
      <c r="AQ316" s="98"/>
      <c r="AR316" s="98"/>
      <c r="AS316" s="98"/>
      <c r="AT316" s="98"/>
      <c r="AU316" s="98"/>
      <c r="AV316" s="98"/>
      <c r="AW316" s="88"/>
      <c r="AX316" s="88"/>
      <c r="AY316" s="45"/>
    </row>
    <row r="317" spans="2:51" ht="14.25" customHeight="1">
      <c r="B317" s="1624"/>
      <c r="C317" s="1625"/>
      <c r="D317" s="1625"/>
      <c r="E317" s="1625"/>
      <c r="F317" s="1625"/>
      <c r="G317" s="1626"/>
      <c r="H317" s="114"/>
      <c r="I317" s="88"/>
      <c r="J317" s="88"/>
      <c r="K317" s="88"/>
      <c r="L317" s="88"/>
      <c r="M317" s="56"/>
      <c r="N317" s="56"/>
      <c r="O317" s="56"/>
      <c r="P317" s="56"/>
      <c r="Q317" s="56"/>
      <c r="R317" s="56"/>
      <c r="S317" s="56"/>
      <c r="T317" s="56"/>
      <c r="U317" s="56"/>
      <c r="V317" s="56"/>
      <c r="W317" s="88"/>
      <c r="X317" s="88"/>
      <c r="Y317" s="88"/>
      <c r="Z317" s="98"/>
      <c r="AA317" s="98"/>
      <c r="AB317" s="98"/>
      <c r="AC317" s="98"/>
      <c r="AD317" s="98"/>
      <c r="AE317" s="98"/>
      <c r="AF317" s="98"/>
      <c r="AG317" s="98"/>
      <c r="AH317" s="98"/>
      <c r="AI317" s="98"/>
      <c r="AJ317" s="88"/>
      <c r="AK317" s="88"/>
      <c r="AL317" s="88"/>
      <c r="AM317" s="98"/>
      <c r="AN317" s="98"/>
      <c r="AO317" s="98"/>
      <c r="AP317" s="98"/>
      <c r="AQ317" s="98"/>
      <c r="AR317" s="98"/>
      <c r="AS317" s="98"/>
      <c r="AT317" s="98"/>
      <c r="AU317" s="98"/>
      <c r="AV317" s="98"/>
      <c r="AW317" s="88"/>
      <c r="AX317" s="88"/>
      <c r="AY317" s="45"/>
    </row>
    <row r="318" spans="2:51" ht="14.25" customHeight="1">
      <c r="B318" s="1624"/>
      <c r="C318" s="1625"/>
      <c r="D318" s="1625"/>
      <c r="E318" s="1625"/>
      <c r="F318" s="1625"/>
      <c r="G318" s="1626"/>
      <c r="H318" s="114"/>
      <c r="I318" s="88"/>
      <c r="J318" s="88"/>
      <c r="K318" s="88"/>
      <c r="L318" s="88"/>
      <c r="M318" s="56"/>
      <c r="N318" s="56"/>
      <c r="O318" s="56"/>
      <c r="P318" s="56"/>
      <c r="Q318" s="56"/>
      <c r="R318" s="56"/>
      <c r="S318" s="56"/>
      <c r="T318" s="56"/>
      <c r="U318" s="56"/>
      <c r="V318" s="56"/>
      <c r="W318" s="88"/>
      <c r="X318" s="88"/>
      <c r="Y318" s="88"/>
      <c r="Z318" s="98"/>
      <c r="AA318" s="98"/>
      <c r="AB318" s="98"/>
      <c r="AC318" s="98"/>
      <c r="AD318" s="98"/>
      <c r="AE318" s="98"/>
      <c r="AF318" s="98"/>
      <c r="AG318" s="98"/>
      <c r="AH318" s="98"/>
      <c r="AI318" s="98"/>
      <c r="AJ318" s="88"/>
      <c r="AK318" s="88"/>
      <c r="AL318" s="88"/>
      <c r="AM318" s="98"/>
      <c r="AN318" s="98"/>
      <c r="AO318" s="98"/>
      <c r="AP318" s="98"/>
      <c r="AQ318" s="98"/>
      <c r="AR318" s="98"/>
      <c r="AS318" s="98"/>
      <c r="AT318" s="98"/>
      <c r="AU318" s="98"/>
      <c r="AV318" s="98"/>
      <c r="AW318" s="88"/>
      <c r="AX318" s="88"/>
      <c r="AY318" s="45"/>
    </row>
    <row r="319" spans="2:51" ht="14.25" customHeight="1">
      <c r="B319" s="1624"/>
      <c r="C319" s="1625"/>
      <c r="D319" s="1625"/>
      <c r="E319" s="1625"/>
      <c r="F319" s="1625"/>
      <c r="G319" s="1626"/>
      <c r="H319" s="114"/>
      <c r="I319" s="88"/>
      <c r="J319" s="88"/>
      <c r="K319" s="88"/>
      <c r="L319" s="88"/>
      <c r="M319" s="56"/>
      <c r="N319" s="56"/>
      <c r="O319" s="56"/>
      <c r="P319" s="56"/>
      <c r="Q319" s="56"/>
      <c r="R319" s="56"/>
      <c r="S319" s="56"/>
      <c r="T319" s="56"/>
      <c r="U319" s="56"/>
      <c r="V319" s="56"/>
      <c r="W319" s="88"/>
      <c r="X319" s="88"/>
      <c r="Y319" s="88"/>
      <c r="Z319" s="98"/>
      <c r="AA319" s="98"/>
      <c r="AB319" s="98"/>
      <c r="AC319" s="98"/>
      <c r="AD319" s="98"/>
      <c r="AE319" s="98"/>
      <c r="AF319" s="98"/>
      <c r="AG319" s="98"/>
      <c r="AH319" s="98"/>
      <c r="AI319" s="98"/>
      <c r="AJ319" s="88"/>
      <c r="AK319" s="88"/>
      <c r="AL319" s="88"/>
      <c r="AM319" s="98"/>
      <c r="AN319" s="98"/>
      <c r="AO319" s="98"/>
      <c r="AP319" s="98"/>
      <c r="AQ319" s="98"/>
      <c r="AR319" s="98"/>
      <c r="AS319" s="98"/>
      <c r="AT319" s="98"/>
      <c r="AU319" s="98"/>
      <c r="AV319" s="98"/>
      <c r="AW319" s="88"/>
      <c r="AX319" s="88"/>
      <c r="AY319" s="45"/>
    </row>
    <row r="320" spans="2:51" ht="14.25" customHeight="1">
      <c r="B320" s="1624"/>
      <c r="C320" s="1625"/>
      <c r="D320" s="1625"/>
      <c r="E320" s="1625"/>
      <c r="F320" s="1625"/>
      <c r="G320" s="1626"/>
      <c r="H320" s="114"/>
      <c r="I320" s="88"/>
      <c r="J320" s="88"/>
      <c r="K320" s="88"/>
      <c r="L320" s="88"/>
      <c r="M320" s="56"/>
      <c r="N320" s="56"/>
      <c r="O320" s="56"/>
      <c r="P320" s="56"/>
      <c r="Q320" s="56"/>
      <c r="R320" s="56"/>
      <c r="S320" s="56"/>
      <c r="T320" s="56"/>
      <c r="U320" s="56"/>
      <c r="V320" s="56"/>
      <c r="W320" s="88"/>
      <c r="X320" s="88"/>
      <c r="Y320" s="88"/>
      <c r="Z320" s="98"/>
      <c r="AA320" s="98"/>
      <c r="AB320" s="98"/>
      <c r="AC320" s="98"/>
      <c r="AD320" s="98"/>
      <c r="AE320" s="98"/>
      <c r="AF320" s="98"/>
      <c r="AG320" s="98"/>
      <c r="AH320" s="98"/>
      <c r="AI320" s="98"/>
      <c r="AJ320" s="88"/>
      <c r="AK320" s="88"/>
      <c r="AL320" s="88"/>
      <c r="AM320" s="98"/>
      <c r="AN320" s="98"/>
      <c r="AO320" s="98"/>
      <c r="AP320" s="98"/>
      <c r="AQ320" s="98"/>
      <c r="AR320" s="98"/>
      <c r="AS320" s="98"/>
      <c r="AT320" s="98"/>
      <c r="AU320" s="98"/>
      <c r="AV320" s="98"/>
      <c r="AW320" s="88"/>
      <c r="AX320" s="88"/>
      <c r="AY320" s="45"/>
    </row>
    <row r="321" spans="2:51" ht="14.25" customHeight="1">
      <c r="B321" s="1624"/>
      <c r="C321" s="1625"/>
      <c r="D321" s="1625"/>
      <c r="E321" s="1625"/>
      <c r="F321" s="1625"/>
      <c r="G321" s="1626"/>
      <c r="H321" s="114"/>
      <c r="I321" s="88"/>
      <c r="J321" s="88"/>
      <c r="K321" s="88"/>
      <c r="L321" s="88"/>
      <c r="M321" s="56"/>
      <c r="N321" s="56"/>
      <c r="O321" s="56"/>
      <c r="P321" s="56"/>
      <c r="Q321" s="56"/>
      <c r="R321" s="56"/>
      <c r="S321" s="56"/>
      <c r="T321" s="56"/>
      <c r="U321" s="56"/>
      <c r="V321" s="56"/>
      <c r="W321" s="88"/>
      <c r="X321" s="88"/>
      <c r="Y321" s="88"/>
      <c r="Z321" s="98"/>
      <c r="AA321" s="98"/>
      <c r="AB321" s="98"/>
      <c r="AC321" s="98"/>
      <c r="AD321" s="98"/>
      <c r="AE321" s="98"/>
      <c r="AF321" s="98"/>
      <c r="AG321" s="98"/>
      <c r="AH321" s="98"/>
      <c r="AI321" s="98"/>
      <c r="AJ321" s="88"/>
      <c r="AK321" s="88"/>
      <c r="AL321" s="88"/>
      <c r="AM321" s="98"/>
      <c r="AN321" s="98"/>
      <c r="AO321" s="98"/>
      <c r="AP321" s="98"/>
      <c r="AQ321" s="98"/>
      <c r="AR321" s="98"/>
      <c r="AS321" s="98"/>
      <c r="AT321" s="98"/>
      <c r="AU321" s="98"/>
      <c r="AV321" s="98"/>
      <c r="AW321" s="88"/>
      <c r="AX321" s="88"/>
      <c r="AY321" s="45"/>
    </row>
    <row r="322" spans="2:51" ht="14.25" customHeight="1">
      <c r="B322" s="1624"/>
      <c r="C322" s="1625"/>
      <c r="D322" s="1625"/>
      <c r="E322" s="1625"/>
      <c r="F322" s="1625"/>
      <c r="G322" s="1626"/>
      <c r="H322" s="114"/>
      <c r="I322" s="88"/>
      <c r="J322" s="88"/>
      <c r="K322" s="88"/>
      <c r="L322" s="88"/>
      <c r="M322" s="56"/>
      <c r="N322" s="56"/>
      <c r="O322" s="56"/>
      <c r="P322" s="56"/>
      <c r="Q322" s="56"/>
      <c r="R322" s="56"/>
      <c r="S322" s="56"/>
      <c r="T322" s="56"/>
      <c r="U322" s="56"/>
      <c r="V322" s="56"/>
      <c r="W322" s="88"/>
      <c r="X322" s="88"/>
      <c r="Y322" s="88"/>
      <c r="Z322" s="98"/>
      <c r="AA322" s="98"/>
      <c r="AB322" s="98"/>
      <c r="AC322" s="98"/>
      <c r="AD322" s="98"/>
      <c r="AE322" s="98"/>
      <c r="AF322" s="98"/>
      <c r="AG322" s="98"/>
      <c r="AH322" s="98"/>
      <c r="AI322" s="98"/>
      <c r="AJ322" s="88"/>
      <c r="AK322" s="88"/>
      <c r="AL322" s="88"/>
      <c r="AM322" s="98"/>
      <c r="AN322" s="98"/>
      <c r="AO322" s="98"/>
      <c r="AP322" s="98"/>
      <c r="AQ322" s="98"/>
      <c r="AR322" s="98"/>
      <c r="AS322" s="98"/>
      <c r="AT322" s="98"/>
      <c r="AU322" s="98"/>
      <c r="AV322" s="98"/>
      <c r="AW322" s="88"/>
      <c r="AX322" s="88"/>
      <c r="AY322" s="45"/>
    </row>
    <row r="323" spans="2:51" ht="14.25" customHeight="1">
      <c r="B323" s="1624"/>
      <c r="C323" s="1625"/>
      <c r="D323" s="1625"/>
      <c r="E323" s="1625"/>
      <c r="F323" s="1625"/>
      <c r="G323" s="1626"/>
      <c r="H323" s="114"/>
      <c r="I323" s="88"/>
      <c r="J323" s="88"/>
      <c r="K323" s="88"/>
      <c r="L323" s="88"/>
      <c r="M323" s="56"/>
      <c r="N323" s="56"/>
      <c r="O323" s="56"/>
      <c r="P323" s="56"/>
      <c r="Q323" s="56"/>
      <c r="R323" s="56"/>
      <c r="S323" s="56"/>
      <c r="T323" s="56"/>
      <c r="U323" s="56"/>
      <c r="V323" s="56"/>
      <c r="W323" s="88"/>
      <c r="X323" s="88"/>
      <c r="Y323" s="88"/>
      <c r="Z323" s="98"/>
      <c r="AA323" s="98"/>
      <c r="AB323" s="98"/>
      <c r="AC323" s="98"/>
      <c r="AD323" s="98"/>
      <c r="AE323" s="98"/>
      <c r="AF323" s="98"/>
      <c r="AG323" s="98"/>
      <c r="AH323" s="98"/>
      <c r="AI323" s="98"/>
      <c r="AJ323" s="88"/>
      <c r="AK323" s="88"/>
      <c r="AL323" s="88"/>
      <c r="AM323" s="98"/>
      <c r="AN323" s="98"/>
      <c r="AO323" s="98"/>
      <c r="AP323" s="98"/>
      <c r="AQ323" s="98"/>
      <c r="AR323" s="98"/>
      <c r="AS323" s="98"/>
      <c r="AT323" s="98"/>
      <c r="AU323" s="98"/>
      <c r="AV323" s="98"/>
      <c r="AW323" s="88"/>
      <c r="AX323" s="88"/>
      <c r="AY323" s="45"/>
    </row>
    <row r="324" spans="2:51" ht="14.25" customHeight="1">
      <c r="B324" s="1624"/>
      <c r="C324" s="1625"/>
      <c r="D324" s="1625"/>
      <c r="E324" s="1625"/>
      <c r="F324" s="1625"/>
      <c r="G324" s="1626"/>
      <c r="H324" s="114"/>
      <c r="I324" s="88"/>
      <c r="J324" s="88"/>
      <c r="K324" s="88"/>
      <c r="L324" s="88"/>
      <c r="M324" s="56"/>
      <c r="N324" s="56"/>
      <c r="O324" s="56"/>
      <c r="P324" s="56"/>
      <c r="Q324" s="56"/>
      <c r="R324" s="56"/>
      <c r="S324" s="56"/>
      <c r="T324" s="56"/>
      <c r="U324" s="56"/>
      <c r="V324" s="56"/>
      <c r="W324" s="88"/>
      <c r="X324" s="88"/>
      <c r="Y324" s="88"/>
      <c r="Z324" s="98"/>
      <c r="AA324" s="98"/>
      <c r="AB324" s="98"/>
      <c r="AC324" s="98"/>
      <c r="AD324" s="98"/>
      <c r="AE324" s="98"/>
      <c r="AF324" s="98"/>
      <c r="AG324" s="98"/>
      <c r="AH324" s="98"/>
      <c r="AI324" s="98"/>
      <c r="AJ324" s="88"/>
      <c r="AK324" s="88"/>
      <c r="AL324" s="88"/>
      <c r="AM324" s="98"/>
      <c r="AN324" s="98"/>
      <c r="AO324" s="98"/>
      <c r="AP324" s="98"/>
      <c r="AQ324" s="98"/>
      <c r="AR324" s="98"/>
      <c r="AS324" s="98"/>
      <c r="AT324" s="98"/>
      <c r="AU324" s="98"/>
      <c r="AV324" s="98"/>
      <c r="AW324" s="88"/>
      <c r="AX324" s="88"/>
      <c r="AY324" s="45"/>
    </row>
    <row r="325" spans="2:51" ht="14.25" customHeight="1">
      <c r="B325" s="1624"/>
      <c r="C325" s="1625"/>
      <c r="D325" s="1625"/>
      <c r="E325" s="1625"/>
      <c r="F325" s="1625"/>
      <c r="G325" s="1626"/>
      <c r="H325" s="114"/>
      <c r="I325" s="88"/>
      <c r="J325" s="88"/>
      <c r="K325" s="88"/>
      <c r="L325" s="88"/>
      <c r="M325" s="56"/>
      <c r="N325" s="56"/>
      <c r="O325" s="56"/>
      <c r="P325" s="56"/>
      <c r="Q325" s="56"/>
      <c r="R325" s="56"/>
      <c r="S325" s="56"/>
      <c r="T325" s="56"/>
      <c r="U325" s="56"/>
      <c r="V325" s="56"/>
      <c r="W325" s="88"/>
      <c r="X325" s="88"/>
      <c r="Y325" s="88"/>
      <c r="Z325" s="98"/>
      <c r="AA325" s="98"/>
      <c r="AB325" s="98"/>
      <c r="AC325" s="98"/>
      <c r="AD325" s="98"/>
      <c r="AE325" s="98"/>
      <c r="AF325" s="98"/>
      <c r="AG325" s="98"/>
      <c r="AH325" s="98"/>
      <c r="AI325" s="98"/>
      <c r="AJ325" s="88"/>
      <c r="AK325" s="88"/>
      <c r="AL325" s="88"/>
      <c r="AM325" s="98"/>
      <c r="AN325" s="98"/>
      <c r="AO325" s="98"/>
      <c r="AP325" s="98"/>
      <c r="AQ325" s="98"/>
      <c r="AR325" s="98"/>
      <c r="AS325" s="98"/>
      <c r="AT325" s="98"/>
      <c r="AU325" s="98"/>
      <c r="AV325" s="98"/>
      <c r="AW325" s="88"/>
      <c r="AX325" s="88"/>
      <c r="AY325" s="45"/>
    </row>
    <row r="326" spans="2:51" ht="14.25" customHeight="1">
      <c r="B326" s="1624"/>
      <c r="C326" s="1625"/>
      <c r="D326" s="1625"/>
      <c r="E326" s="1625"/>
      <c r="F326" s="1625"/>
      <c r="G326" s="1626"/>
      <c r="H326" s="114"/>
      <c r="I326" s="88"/>
      <c r="J326" s="88"/>
      <c r="K326" s="88"/>
      <c r="L326" s="88"/>
      <c r="M326" s="56"/>
      <c r="N326" s="56"/>
      <c r="O326" s="56"/>
      <c r="P326" s="56"/>
      <c r="Q326" s="56"/>
      <c r="R326" s="56"/>
      <c r="S326" s="56"/>
      <c r="T326" s="56"/>
      <c r="U326" s="56"/>
      <c r="V326" s="56"/>
      <c r="W326" s="88"/>
      <c r="X326" s="88"/>
      <c r="Y326" s="88"/>
      <c r="Z326" s="98"/>
      <c r="AA326" s="98"/>
      <c r="AB326" s="98"/>
      <c r="AC326" s="98"/>
      <c r="AD326" s="98"/>
      <c r="AE326" s="98"/>
      <c r="AF326" s="98"/>
      <c r="AG326" s="98"/>
      <c r="AH326" s="98"/>
      <c r="AI326" s="98"/>
      <c r="AJ326" s="88"/>
      <c r="AK326" s="88"/>
      <c r="AL326" s="88"/>
      <c r="AM326" s="98"/>
      <c r="AN326" s="98"/>
      <c r="AO326" s="98"/>
      <c r="AP326" s="98"/>
      <c r="AQ326" s="98"/>
      <c r="AR326" s="98"/>
      <c r="AS326" s="98"/>
      <c r="AT326" s="98"/>
      <c r="AU326" s="98"/>
      <c r="AV326" s="98"/>
      <c r="AW326" s="88"/>
      <c r="AX326" s="88"/>
      <c r="AY326" s="45"/>
    </row>
    <row r="327" spans="2:51" ht="14.25" customHeight="1">
      <c r="B327" s="1624"/>
      <c r="C327" s="1625"/>
      <c r="D327" s="1625"/>
      <c r="E327" s="1625"/>
      <c r="F327" s="1625"/>
      <c r="G327" s="1626"/>
      <c r="H327" s="114"/>
      <c r="I327" s="88"/>
      <c r="J327" s="88"/>
      <c r="K327" s="88"/>
      <c r="L327" s="88"/>
      <c r="M327" s="56"/>
      <c r="N327" s="56"/>
      <c r="O327" s="56"/>
      <c r="P327" s="56"/>
      <c r="Q327" s="56"/>
      <c r="R327" s="56"/>
      <c r="S327" s="56"/>
      <c r="T327" s="56"/>
      <c r="U327" s="56"/>
      <c r="V327" s="56"/>
      <c r="W327" s="88"/>
      <c r="X327" s="88"/>
      <c r="Y327" s="88"/>
      <c r="Z327" s="98"/>
      <c r="AA327" s="98"/>
      <c r="AB327" s="98"/>
      <c r="AC327" s="98"/>
      <c r="AD327" s="98"/>
      <c r="AE327" s="98"/>
      <c r="AF327" s="98"/>
      <c r="AG327" s="98"/>
      <c r="AH327" s="98"/>
      <c r="AI327" s="98"/>
      <c r="AJ327" s="88"/>
      <c r="AK327" s="88"/>
      <c r="AL327" s="88"/>
      <c r="AM327" s="98"/>
      <c r="AN327" s="98"/>
      <c r="AO327" s="98"/>
      <c r="AP327" s="98"/>
      <c r="AQ327" s="98"/>
      <c r="AR327" s="98"/>
      <c r="AS327" s="98"/>
      <c r="AT327" s="98"/>
      <c r="AU327" s="98"/>
      <c r="AV327" s="98"/>
      <c r="AW327" s="88"/>
      <c r="AX327" s="88"/>
      <c r="AY327" s="45"/>
    </row>
    <row r="328" spans="2:51" ht="14.25" customHeight="1">
      <c r="B328" s="1624"/>
      <c r="C328" s="1625"/>
      <c r="D328" s="1625"/>
      <c r="E328" s="1625"/>
      <c r="F328" s="1625"/>
      <c r="G328" s="1626"/>
      <c r="H328" s="114"/>
      <c r="I328" s="88"/>
      <c r="J328" s="88"/>
      <c r="K328" s="88"/>
      <c r="L328" s="88"/>
      <c r="M328" s="56"/>
      <c r="N328" s="56"/>
      <c r="O328" s="56"/>
      <c r="P328" s="56"/>
      <c r="Q328" s="56"/>
      <c r="R328" s="56"/>
      <c r="S328" s="56"/>
      <c r="T328" s="56"/>
      <c r="U328" s="56"/>
      <c r="V328" s="56"/>
      <c r="W328" s="88"/>
      <c r="X328" s="88"/>
      <c r="Y328" s="88"/>
      <c r="Z328" s="98"/>
      <c r="AA328" s="98"/>
      <c r="AB328" s="98"/>
      <c r="AC328" s="98"/>
      <c r="AD328" s="98"/>
      <c r="AE328" s="98"/>
      <c r="AF328" s="98"/>
      <c r="AG328" s="98"/>
      <c r="AH328" s="98"/>
      <c r="AI328" s="98"/>
      <c r="AJ328" s="88"/>
      <c r="AK328" s="88"/>
      <c r="AL328" s="88"/>
      <c r="AM328" s="98"/>
      <c r="AN328" s="98"/>
      <c r="AO328" s="98"/>
      <c r="AP328" s="98"/>
      <c r="AQ328" s="98"/>
      <c r="AR328" s="98"/>
      <c r="AS328" s="98"/>
      <c r="AT328" s="98"/>
      <c r="AU328" s="98"/>
      <c r="AV328" s="98"/>
      <c r="AW328" s="88"/>
      <c r="AX328" s="88"/>
      <c r="AY328" s="45"/>
    </row>
    <row r="329" spans="2:51" ht="14.25" customHeight="1">
      <c r="B329" s="1624"/>
      <c r="C329" s="1625"/>
      <c r="D329" s="1625"/>
      <c r="E329" s="1625"/>
      <c r="F329" s="1625"/>
      <c r="G329" s="1626"/>
      <c r="H329" s="114"/>
      <c r="I329" s="88"/>
      <c r="J329" s="88"/>
      <c r="K329" s="88"/>
      <c r="L329" s="88"/>
      <c r="M329" s="56"/>
      <c r="N329" s="56"/>
      <c r="O329" s="56"/>
      <c r="P329" s="56"/>
      <c r="Q329" s="56"/>
      <c r="R329" s="56"/>
      <c r="S329" s="56"/>
      <c r="T329" s="56"/>
      <c r="U329" s="56"/>
      <c r="V329" s="56"/>
      <c r="W329" s="88"/>
      <c r="X329" s="88"/>
      <c r="Y329" s="88"/>
      <c r="Z329" s="98"/>
      <c r="AA329" s="98"/>
      <c r="AB329" s="98"/>
      <c r="AC329" s="98"/>
      <c r="AD329" s="98"/>
      <c r="AE329" s="98"/>
      <c r="AF329" s="98"/>
      <c r="AG329" s="98"/>
      <c r="AH329" s="98"/>
      <c r="AI329" s="98"/>
      <c r="AJ329" s="88"/>
      <c r="AK329" s="88"/>
      <c r="AL329" s="88"/>
      <c r="AM329" s="98"/>
      <c r="AN329" s="98"/>
      <c r="AO329" s="98"/>
      <c r="AP329" s="98"/>
      <c r="AQ329" s="98"/>
      <c r="AR329" s="98"/>
      <c r="AS329" s="98"/>
      <c r="AT329" s="98"/>
      <c r="AU329" s="98"/>
      <c r="AV329" s="98"/>
      <c r="AW329" s="88"/>
      <c r="AX329" s="88"/>
      <c r="AY329" s="45"/>
    </row>
    <row r="330" spans="2:51" ht="14.25" customHeight="1">
      <c r="B330" s="1624"/>
      <c r="C330" s="1625"/>
      <c r="D330" s="1625"/>
      <c r="E330" s="1625"/>
      <c r="F330" s="1625"/>
      <c r="G330" s="1626"/>
      <c r="H330" s="114"/>
      <c r="I330" s="88"/>
      <c r="J330" s="88"/>
      <c r="K330" s="88"/>
      <c r="L330" s="88"/>
      <c r="M330" s="56"/>
      <c r="N330" s="56"/>
      <c r="O330" s="56"/>
      <c r="P330" s="56"/>
      <c r="Q330" s="56"/>
      <c r="R330" s="56"/>
      <c r="S330" s="56"/>
      <c r="T330" s="56"/>
      <c r="U330" s="56"/>
      <c r="V330" s="56"/>
      <c r="W330" s="88"/>
      <c r="X330" s="88"/>
      <c r="Y330" s="88"/>
      <c r="Z330" s="98"/>
      <c r="AA330" s="98"/>
      <c r="AB330" s="98"/>
      <c r="AC330" s="98"/>
      <c r="AD330" s="98"/>
      <c r="AE330" s="98"/>
      <c r="AF330" s="98"/>
      <c r="AG330" s="98"/>
      <c r="AH330" s="98"/>
      <c r="AI330" s="98"/>
      <c r="AJ330" s="88"/>
      <c r="AK330" s="88"/>
      <c r="AL330" s="88"/>
      <c r="AM330" s="98"/>
      <c r="AN330" s="98"/>
      <c r="AO330" s="98"/>
      <c r="AP330" s="98"/>
      <c r="AQ330" s="98"/>
      <c r="AR330" s="98"/>
      <c r="AS330" s="98"/>
      <c r="AT330" s="98"/>
      <c r="AU330" s="98"/>
      <c r="AV330" s="98"/>
      <c r="AW330" s="88"/>
      <c r="AX330" s="88"/>
      <c r="AY330" s="45"/>
    </row>
    <row r="331" spans="2:51" ht="14.25" customHeight="1">
      <c r="B331" s="1624"/>
      <c r="C331" s="1625"/>
      <c r="D331" s="1625"/>
      <c r="E331" s="1625"/>
      <c r="F331" s="1625"/>
      <c r="G331" s="1626"/>
      <c r="H331" s="114"/>
      <c r="I331" s="88"/>
      <c r="J331" s="88"/>
      <c r="K331" s="88"/>
      <c r="L331" s="88"/>
      <c r="M331" s="56"/>
      <c r="N331" s="56"/>
      <c r="O331" s="56"/>
      <c r="P331" s="56"/>
      <c r="Q331" s="56"/>
      <c r="R331" s="56"/>
      <c r="S331" s="56"/>
      <c r="T331" s="56"/>
      <c r="U331" s="56"/>
      <c r="V331" s="56"/>
      <c r="W331" s="88"/>
      <c r="X331" s="88"/>
      <c r="Y331" s="88"/>
      <c r="Z331" s="98"/>
      <c r="AA331" s="98"/>
      <c r="AB331" s="98"/>
      <c r="AC331" s="98"/>
      <c r="AD331" s="98"/>
      <c r="AE331" s="98"/>
      <c r="AF331" s="98"/>
      <c r="AG331" s="98"/>
      <c r="AH331" s="98"/>
      <c r="AI331" s="98"/>
      <c r="AJ331" s="88"/>
      <c r="AK331" s="88"/>
      <c r="AL331" s="88"/>
      <c r="AM331" s="98"/>
      <c r="AN331" s="98"/>
      <c r="AO331" s="98"/>
      <c r="AP331" s="98"/>
      <c r="AQ331" s="98"/>
      <c r="AR331" s="98"/>
      <c r="AS331" s="98"/>
      <c r="AT331" s="98"/>
      <c r="AU331" s="98"/>
      <c r="AV331" s="98"/>
      <c r="AW331" s="88"/>
      <c r="AX331" s="88"/>
      <c r="AY331" s="45"/>
    </row>
    <row r="332" spans="2:51" ht="14.25" customHeight="1">
      <c r="B332" s="1624"/>
      <c r="C332" s="1625"/>
      <c r="D332" s="1625"/>
      <c r="E332" s="1625"/>
      <c r="F332" s="1625"/>
      <c r="G332" s="1626"/>
      <c r="H332" s="114"/>
      <c r="I332" s="88"/>
      <c r="J332" s="88"/>
      <c r="K332" s="88"/>
      <c r="L332" s="88"/>
      <c r="M332" s="56"/>
      <c r="N332" s="56"/>
      <c r="O332" s="56"/>
      <c r="P332" s="56"/>
      <c r="Q332" s="56"/>
      <c r="R332" s="56"/>
      <c r="S332" s="56"/>
      <c r="T332" s="56"/>
      <c r="U332" s="56"/>
      <c r="V332" s="56"/>
      <c r="W332" s="88"/>
      <c r="X332" s="88"/>
      <c r="Y332" s="88"/>
      <c r="Z332" s="98"/>
      <c r="AA332" s="98"/>
      <c r="AB332" s="98"/>
      <c r="AC332" s="98"/>
      <c r="AD332" s="98"/>
      <c r="AE332" s="98"/>
      <c r="AF332" s="98"/>
      <c r="AG332" s="98"/>
      <c r="AH332" s="98"/>
      <c r="AI332" s="98"/>
      <c r="AJ332" s="88"/>
      <c r="AK332" s="88"/>
      <c r="AL332" s="88"/>
      <c r="AM332" s="98"/>
      <c r="AN332" s="98"/>
      <c r="AO332" s="98"/>
      <c r="AP332" s="98"/>
      <c r="AQ332" s="98"/>
      <c r="AR332" s="98"/>
      <c r="AS332" s="98"/>
      <c r="AT332" s="98"/>
      <c r="AU332" s="98"/>
      <c r="AV332" s="98"/>
      <c r="AW332" s="88"/>
      <c r="AX332" s="88"/>
      <c r="AY332" s="45"/>
    </row>
    <row r="333" spans="2:51" ht="14.25" customHeight="1">
      <c r="B333" s="1624"/>
      <c r="C333" s="1625"/>
      <c r="D333" s="1625"/>
      <c r="E333" s="1625"/>
      <c r="F333" s="1625"/>
      <c r="G333" s="1626"/>
      <c r="H333" s="114"/>
      <c r="I333" s="88"/>
      <c r="J333" s="88"/>
      <c r="K333" s="88"/>
      <c r="L333" s="88"/>
      <c r="M333" s="56"/>
      <c r="N333" s="56"/>
      <c r="O333" s="56"/>
      <c r="P333" s="56"/>
      <c r="Q333" s="56"/>
      <c r="R333" s="56"/>
      <c r="S333" s="56"/>
      <c r="T333" s="56"/>
      <c r="U333" s="56"/>
      <c r="V333" s="56"/>
      <c r="W333" s="88"/>
      <c r="X333" s="88"/>
      <c r="Y333" s="88"/>
      <c r="Z333" s="98"/>
      <c r="AA333" s="98"/>
      <c r="AB333" s="98"/>
      <c r="AC333" s="98"/>
      <c r="AD333" s="98"/>
      <c r="AE333" s="98"/>
      <c r="AF333" s="98"/>
      <c r="AG333" s="98"/>
      <c r="AH333" s="98"/>
      <c r="AI333" s="98"/>
      <c r="AJ333" s="88"/>
      <c r="AK333" s="88"/>
      <c r="AL333" s="88"/>
      <c r="AM333" s="98"/>
      <c r="AN333" s="98"/>
      <c r="AO333" s="98"/>
      <c r="AP333" s="98"/>
      <c r="AQ333" s="98"/>
      <c r="AR333" s="98"/>
      <c r="AS333" s="98"/>
      <c r="AT333" s="98"/>
      <c r="AU333" s="98"/>
      <c r="AV333" s="98"/>
      <c r="AW333" s="88"/>
      <c r="AX333" s="88"/>
      <c r="AY333" s="45"/>
    </row>
    <row r="334" spans="2:51" ht="14.25" customHeight="1">
      <c r="B334" s="1624"/>
      <c r="C334" s="1625"/>
      <c r="D334" s="1625"/>
      <c r="E334" s="1625"/>
      <c r="F334" s="1625"/>
      <c r="G334" s="1626"/>
      <c r="H334" s="114"/>
      <c r="I334" s="88"/>
      <c r="J334" s="88"/>
      <c r="K334" s="88"/>
      <c r="L334" s="88"/>
      <c r="M334" s="56"/>
      <c r="N334" s="56"/>
      <c r="O334" s="56"/>
      <c r="P334" s="56"/>
      <c r="Q334" s="56"/>
      <c r="R334" s="56"/>
      <c r="S334" s="56"/>
      <c r="T334" s="56"/>
      <c r="U334" s="56"/>
      <c r="V334" s="56"/>
      <c r="W334" s="88"/>
      <c r="X334" s="88"/>
      <c r="Y334" s="88"/>
      <c r="Z334" s="98"/>
      <c r="AA334" s="98"/>
      <c r="AB334" s="98"/>
      <c r="AC334" s="98"/>
      <c r="AD334" s="98"/>
      <c r="AE334" s="98"/>
      <c r="AF334" s="98"/>
      <c r="AG334" s="98"/>
      <c r="AH334" s="98"/>
      <c r="AI334" s="98"/>
      <c r="AJ334" s="88"/>
      <c r="AK334" s="88"/>
      <c r="AL334" s="88"/>
      <c r="AM334" s="98"/>
      <c r="AN334" s="98"/>
      <c r="AO334" s="98"/>
      <c r="AP334" s="98"/>
      <c r="AQ334" s="98"/>
      <c r="AR334" s="98"/>
      <c r="AS334" s="98"/>
      <c r="AT334" s="98"/>
      <c r="AU334" s="98"/>
      <c r="AV334" s="98"/>
      <c r="AW334" s="88"/>
      <c r="AX334" s="88"/>
      <c r="AY334" s="45"/>
    </row>
    <row r="335" spans="2:51" ht="14.25" customHeight="1">
      <c r="B335" s="1624"/>
      <c r="C335" s="1625"/>
      <c r="D335" s="1625"/>
      <c r="E335" s="1625"/>
      <c r="F335" s="1625"/>
      <c r="G335" s="1626"/>
      <c r="H335" s="114"/>
      <c r="I335" s="88"/>
      <c r="J335" s="88"/>
      <c r="K335" s="88"/>
      <c r="L335" s="88"/>
      <c r="M335" s="56"/>
      <c r="N335" s="56"/>
      <c r="O335" s="56"/>
      <c r="P335" s="56"/>
      <c r="Q335" s="56"/>
      <c r="R335" s="56"/>
      <c r="S335" s="56"/>
      <c r="T335" s="56"/>
      <c r="U335" s="56"/>
      <c r="V335" s="56"/>
      <c r="W335" s="88"/>
      <c r="X335" s="88"/>
      <c r="Y335" s="88"/>
      <c r="Z335" s="98"/>
      <c r="AA335" s="98"/>
      <c r="AB335" s="98"/>
      <c r="AC335" s="98"/>
      <c r="AD335" s="98"/>
      <c r="AE335" s="98"/>
      <c r="AF335" s="98"/>
      <c r="AG335" s="98"/>
      <c r="AH335" s="98"/>
      <c r="AI335" s="98"/>
      <c r="AJ335" s="88"/>
      <c r="AK335" s="88"/>
      <c r="AL335" s="88"/>
      <c r="AM335" s="98"/>
      <c r="AN335" s="98"/>
      <c r="AO335" s="98"/>
      <c r="AP335" s="98"/>
      <c r="AQ335" s="98"/>
      <c r="AR335" s="98"/>
      <c r="AS335" s="98"/>
      <c r="AT335" s="98"/>
      <c r="AU335" s="98"/>
      <c r="AV335" s="98"/>
      <c r="AW335" s="88"/>
      <c r="AX335" s="88"/>
      <c r="AY335" s="45"/>
    </row>
    <row r="336" spans="2:51" ht="14.25" customHeight="1">
      <c r="B336" s="1624"/>
      <c r="C336" s="1625"/>
      <c r="D336" s="1625"/>
      <c r="E336" s="1625"/>
      <c r="F336" s="1625"/>
      <c r="G336" s="1626"/>
      <c r="H336" s="114"/>
      <c r="I336" s="88"/>
      <c r="J336" s="88"/>
      <c r="K336" s="88"/>
      <c r="L336" s="88"/>
      <c r="M336" s="56"/>
      <c r="N336" s="56"/>
      <c r="O336" s="56"/>
      <c r="P336" s="56"/>
      <c r="Q336" s="56"/>
      <c r="R336" s="56"/>
      <c r="S336" s="56"/>
      <c r="T336" s="56"/>
      <c r="U336" s="56"/>
      <c r="V336" s="56"/>
      <c r="W336" s="88"/>
      <c r="X336" s="88"/>
      <c r="Y336" s="88"/>
      <c r="Z336" s="98"/>
      <c r="AA336" s="98"/>
      <c r="AB336" s="98"/>
      <c r="AC336" s="98"/>
      <c r="AD336" s="98"/>
      <c r="AE336" s="98"/>
      <c r="AF336" s="98"/>
      <c r="AG336" s="98"/>
      <c r="AH336" s="98"/>
      <c r="AI336" s="98"/>
      <c r="AJ336" s="88"/>
      <c r="AK336" s="88"/>
      <c r="AL336" s="88"/>
      <c r="AM336" s="98"/>
      <c r="AN336" s="98"/>
      <c r="AO336" s="98"/>
      <c r="AP336" s="98"/>
      <c r="AQ336" s="98"/>
      <c r="AR336" s="98"/>
      <c r="AS336" s="98"/>
      <c r="AT336" s="98"/>
      <c r="AU336" s="98"/>
      <c r="AV336" s="98"/>
      <c r="AW336" s="88"/>
      <c r="AX336" s="88"/>
      <c r="AY336" s="45"/>
    </row>
    <row r="337" spans="1:51" ht="14.25" customHeight="1">
      <c r="B337" s="1624"/>
      <c r="C337" s="1625"/>
      <c r="D337" s="1625"/>
      <c r="E337" s="1625"/>
      <c r="F337" s="1625"/>
      <c r="G337" s="1626"/>
      <c r="H337" s="114"/>
      <c r="I337" s="88"/>
      <c r="J337" s="88"/>
      <c r="K337" s="88"/>
      <c r="L337" s="88"/>
      <c r="M337" s="56"/>
      <c r="N337" s="56"/>
      <c r="O337" s="56"/>
      <c r="P337" s="56"/>
      <c r="Q337" s="56"/>
      <c r="R337" s="56"/>
      <c r="S337" s="56"/>
      <c r="T337" s="56"/>
      <c r="U337" s="56"/>
      <c r="V337" s="56"/>
      <c r="W337" s="88"/>
      <c r="X337" s="88"/>
      <c r="Y337" s="88"/>
      <c r="Z337" s="98"/>
      <c r="AA337" s="98"/>
      <c r="AB337" s="98"/>
      <c r="AC337" s="98"/>
      <c r="AD337" s="98"/>
      <c r="AE337" s="98"/>
      <c r="AF337" s="98"/>
      <c r="AG337" s="98"/>
      <c r="AH337" s="98"/>
      <c r="AI337" s="98"/>
      <c r="AJ337" s="88"/>
      <c r="AK337" s="88"/>
      <c r="AL337" s="88"/>
      <c r="AM337" s="98"/>
      <c r="AN337" s="98"/>
      <c r="AO337" s="98"/>
      <c r="AP337" s="98"/>
      <c r="AQ337" s="98"/>
      <c r="AR337" s="98"/>
      <c r="AS337" s="98"/>
      <c r="AT337" s="98"/>
      <c r="AU337" s="98"/>
      <c r="AV337" s="98"/>
      <c r="AW337" s="88"/>
      <c r="AX337" s="88"/>
      <c r="AY337" s="45"/>
    </row>
    <row r="338" spans="1:51" ht="14.25" customHeight="1">
      <c r="B338" s="1624"/>
      <c r="C338" s="1625"/>
      <c r="D338" s="1625"/>
      <c r="E338" s="1625"/>
      <c r="F338" s="1625"/>
      <c r="G338" s="1626"/>
      <c r="H338" s="114"/>
      <c r="I338" s="88"/>
      <c r="J338" s="88"/>
      <c r="K338" s="88"/>
      <c r="L338" s="88"/>
      <c r="M338" s="56"/>
      <c r="N338" s="56"/>
      <c r="O338" s="56"/>
      <c r="P338" s="56"/>
      <c r="Q338" s="56"/>
      <c r="R338" s="56"/>
      <c r="S338" s="56"/>
      <c r="T338" s="56"/>
      <c r="U338" s="56"/>
      <c r="V338" s="56"/>
      <c r="W338" s="88"/>
      <c r="X338" s="88"/>
      <c r="Y338" s="88"/>
      <c r="Z338" s="98"/>
      <c r="AA338" s="98"/>
      <c r="AB338" s="98"/>
      <c r="AC338" s="98"/>
      <c r="AD338" s="98"/>
      <c r="AE338" s="98"/>
      <c r="AF338" s="98"/>
      <c r="AG338" s="98"/>
      <c r="AH338" s="98"/>
      <c r="AI338" s="98"/>
      <c r="AJ338" s="88"/>
      <c r="AK338" s="88"/>
      <c r="AL338" s="88"/>
      <c r="AM338" s="98"/>
      <c r="AN338" s="98"/>
      <c r="AO338" s="98"/>
      <c r="AP338" s="98"/>
      <c r="AQ338" s="98"/>
      <c r="AR338" s="98"/>
      <c r="AS338" s="98"/>
      <c r="AT338" s="98"/>
      <c r="AU338" s="98"/>
      <c r="AV338" s="98"/>
      <c r="AW338" s="88"/>
      <c r="AX338" s="88"/>
      <c r="AY338" s="45"/>
    </row>
    <row r="339" spans="1:51" ht="14.25" customHeight="1">
      <c r="B339" s="1624"/>
      <c r="C339" s="1625"/>
      <c r="D339" s="1625"/>
      <c r="E339" s="1625"/>
      <c r="F339" s="1625"/>
      <c r="G339" s="1626"/>
      <c r="H339" s="114"/>
      <c r="I339" s="88"/>
      <c r="J339" s="88"/>
      <c r="K339" s="88"/>
      <c r="L339" s="88"/>
      <c r="M339" s="56"/>
      <c r="N339" s="56"/>
      <c r="O339" s="56"/>
      <c r="P339" s="56"/>
      <c r="Q339" s="56"/>
      <c r="R339" s="56"/>
      <c r="S339" s="56"/>
      <c r="T339" s="56"/>
      <c r="U339" s="56"/>
      <c r="V339" s="56"/>
      <c r="W339" s="88"/>
      <c r="X339" s="88"/>
      <c r="Y339" s="88"/>
      <c r="Z339" s="98"/>
      <c r="AA339" s="98"/>
      <c r="AB339" s="98"/>
      <c r="AC339" s="98"/>
      <c r="AD339" s="98"/>
      <c r="AE339" s="98"/>
      <c r="AF339" s="98"/>
      <c r="AG339" s="98"/>
      <c r="AH339" s="98"/>
      <c r="AI339" s="98"/>
      <c r="AJ339" s="88"/>
      <c r="AK339" s="88"/>
      <c r="AL339" s="88"/>
      <c r="AM339" s="98"/>
      <c r="AN339" s="98"/>
      <c r="AO339" s="98"/>
      <c r="AP339" s="98"/>
      <c r="AQ339" s="98"/>
      <c r="AR339" s="98"/>
      <c r="AS339" s="98"/>
      <c r="AT339" s="98"/>
      <c r="AU339" s="98"/>
      <c r="AV339" s="98"/>
      <c r="AW339" s="88"/>
      <c r="AX339" s="88"/>
      <c r="AY339" s="45"/>
    </row>
    <row r="340" spans="1:51" ht="14.25" customHeight="1">
      <c r="B340" s="1624"/>
      <c r="C340" s="1625"/>
      <c r="D340" s="1625"/>
      <c r="E340" s="1625"/>
      <c r="F340" s="1625"/>
      <c r="G340" s="1626"/>
      <c r="H340" s="114"/>
      <c r="I340" s="88"/>
      <c r="J340" s="88"/>
      <c r="K340" s="88"/>
      <c r="L340" s="88"/>
      <c r="M340" s="56"/>
      <c r="N340" s="56"/>
      <c r="O340" s="56"/>
      <c r="P340" s="56"/>
      <c r="Q340" s="56"/>
      <c r="R340" s="56"/>
      <c r="S340" s="56"/>
      <c r="T340" s="56"/>
      <c r="U340" s="56"/>
      <c r="V340" s="56"/>
      <c r="W340" s="88"/>
      <c r="X340" s="88"/>
      <c r="Y340" s="88"/>
      <c r="Z340" s="98"/>
      <c r="AA340" s="98"/>
      <c r="AB340" s="98"/>
      <c r="AC340" s="98"/>
      <c r="AD340" s="98"/>
      <c r="AE340" s="98"/>
      <c r="AF340" s="98"/>
      <c r="AG340" s="98"/>
      <c r="AH340" s="98"/>
      <c r="AI340" s="98"/>
      <c r="AJ340" s="88"/>
      <c r="AK340" s="88"/>
      <c r="AL340" s="88"/>
      <c r="AM340" s="98"/>
      <c r="AN340" s="98"/>
      <c r="AO340" s="98"/>
      <c r="AP340" s="98"/>
      <c r="AQ340" s="98"/>
      <c r="AR340" s="98"/>
      <c r="AS340" s="98"/>
      <c r="AT340" s="98"/>
      <c r="AU340" s="98"/>
      <c r="AV340" s="98"/>
      <c r="AW340" s="88"/>
      <c r="AX340" s="88"/>
      <c r="AY340" s="45"/>
    </row>
    <row r="341" spans="1:51" ht="14.25" customHeight="1">
      <c r="B341" s="1624"/>
      <c r="C341" s="1625"/>
      <c r="D341" s="1625"/>
      <c r="E341" s="1625"/>
      <c r="F341" s="1625"/>
      <c r="G341" s="1626"/>
      <c r="H341" s="114"/>
      <c r="I341" s="88"/>
      <c r="J341" s="88"/>
      <c r="K341" s="88"/>
      <c r="L341" s="88"/>
      <c r="M341" s="56"/>
      <c r="N341" s="56"/>
      <c r="O341" s="56"/>
      <c r="P341" s="56"/>
      <c r="Q341" s="56"/>
      <c r="R341" s="56"/>
      <c r="S341" s="56"/>
      <c r="T341" s="56"/>
      <c r="U341" s="56"/>
      <c r="V341" s="56"/>
      <c r="W341" s="88"/>
      <c r="X341" s="88"/>
      <c r="Y341" s="88"/>
      <c r="Z341" s="98"/>
      <c r="AA341" s="98"/>
      <c r="AB341" s="98"/>
      <c r="AC341" s="98"/>
      <c r="AD341" s="98"/>
      <c r="AE341" s="98"/>
      <c r="AF341" s="98"/>
      <c r="AG341" s="98"/>
      <c r="AH341" s="98"/>
      <c r="AI341" s="98"/>
      <c r="AJ341" s="88"/>
      <c r="AK341" s="88"/>
      <c r="AL341" s="88"/>
      <c r="AM341" s="98"/>
      <c r="AN341" s="98"/>
      <c r="AO341" s="98"/>
      <c r="AP341" s="98"/>
      <c r="AQ341" s="98"/>
      <c r="AR341" s="98"/>
      <c r="AS341" s="98"/>
      <c r="AT341" s="98"/>
      <c r="AU341" s="98"/>
      <c r="AV341" s="98"/>
      <c r="AW341" s="88"/>
      <c r="AX341" s="88"/>
      <c r="AY341" s="45"/>
    </row>
    <row r="342" spans="1:51" ht="14.25" customHeight="1">
      <c r="B342" s="1624"/>
      <c r="C342" s="1625"/>
      <c r="D342" s="1625"/>
      <c r="E342" s="1625"/>
      <c r="F342" s="1625"/>
      <c r="G342" s="1626"/>
      <c r="H342" s="114"/>
      <c r="I342" s="88"/>
      <c r="J342" s="88"/>
      <c r="K342" s="88"/>
      <c r="L342" s="88"/>
      <c r="M342" s="56"/>
      <c r="N342" s="56"/>
      <c r="O342" s="56"/>
      <c r="P342" s="56"/>
      <c r="Q342" s="56"/>
      <c r="R342" s="56"/>
      <c r="S342" s="56"/>
      <c r="T342" s="56"/>
      <c r="U342" s="56"/>
      <c r="V342" s="56"/>
      <c r="W342" s="88"/>
      <c r="X342" s="88"/>
      <c r="Y342" s="88"/>
      <c r="Z342" s="98"/>
      <c r="AA342" s="98"/>
      <c r="AB342" s="98"/>
      <c r="AC342" s="98"/>
      <c r="AD342" s="98"/>
      <c r="AE342" s="98"/>
      <c r="AF342" s="98"/>
      <c r="AG342" s="98"/>
      <c r="AH342" s="98"/>
      <c r="AI342" s="98"/>
      <c r="AJ342" s="88"/>
      <c r="AK342" s="88"/>
      <c r="AL342" s="88"/>
      <c r="AM342" s="98"/>
      <c r="AN342" s="98"/>
      <c r="AO342" s="98"/>
      <c r="AP342" s="98"/>
      <c r="AQ342" s="98"/>
      <c r="AR342" s="98"/>
      <c r="AS342" s="98"/>
      <c r="AT342" s="98"/>
      <c r="AU342" s="98"/>
      <c r="AV342" s="98"/>
      <c r="AW342" s="88"/>
      <c r="AX342" s="88"/>
      <c r="AY342" s="45"/>
    </row>
    <row r="343" spans="1:51" ht="14.25" customHeight="1">
      <c r="B343" s="1624"/>
      <c r="C343" s="1625"/>
      <c r="D343" s="1625"/>
      <c r="E343" s="1625"/>
      <c r="F343" s="1625"/>
      <c r="G343" s="1626"/>
      <c r="H343" s="114"/>
      <c r="I343" s="88"/>
      <c r="J343" s="88"/>
      <c r="K343" s="88"/>
      <c r="L343" s="88"/>
      <c r="M343" s="56"/>
      <c r="N343" s="56"/>
      <c r="O343" s="56"/>
      <c r="P343" s="56"/>
      <c r="Q343" s="56"/>
      <c r="R343" s="56"/>
      <c r="S343" s="56"/>
      <c r="T343" s="56"/>
      <c r="U343" s="56"/>
      <c r="V343" s="56"/>
      <c r="W343" s="88"/>
      <c r="X343" s="88"/>
      <c r="Y343" s="88"/>
      <c r="Z343" s="98"/>
      <c r="AA343" s="98"/>
      <c r="AB343" s="98"/>
      <c r="AC343" s="98"/>
      <c r="AD343" s="98"/>
      <c r="AE343" s="98"/>
      <c r="AF343" s="98"/>
      <c r="AG343" s="98"/>
      <c r="AH343" s="98"/>
      <c r="AI343" s="98"/>
      <c r="AJ343" s="88"/>
      <c r="AK343" s="88"/>
      <c r="AL343" s="88"/>
      <c r="AM343" s="98"/>
      <c r="AN343" s="98"/>
      <c r="AO343" s="98"/>
      <c r="AP343" s="98"/>
      <c r="AQ343" s="98"/>
      <c r="AR343" s="98"/>
      <c r="AS343" s="98"/>
      <c r="AT343" s="98"/>
      <c r="AU343" s="98"/>
      <c r="AV343" s="98"/>
      <c r="AW343" s="88"/>
      <c r="AX343" s="88"/>
      <c r="AY343" s="45"/>
    </row>
    <row r="344" spans="1:51" ht="14.25" customHeight="1">
      <c r="B344" s="1624"/>
      <c r="C344" s="1625"/>
      <c r="D344" s="1625"/>
      <c r="E344" s="1625"/>
      <c r="F344" s="1625"/>
      <c r="G344" s="1626"/>
      <c r="H344" s="114"/>
      <c r="I344" s="88"/>
      <c r="J344" s="88"/>
      <c r="K344" s="88"/>
      <c r="L344" s="88"/>
      <c r="M344" s="56"/>
      <c r="N344" s="56"/>
      <c r="O344" s="56"/>
      <c r="P344" s="56"/>
      <c r="Q344" s="56"/>
      <c r="R344" s="56"/>
      <c r="S344" s="56"/>
      <c r="T344" s="56"/>
      <c r="U344" s="56"/>
      <c r="V344" s="56"/>
      <c r="W344" s="88"/>
      <c r="X344" s="88"/>
      <c r="Y344" s="88"/>
      <c r="Z344" s="98"/>
      <c r="AA344" s="98"/>
      <c r="AB344" s="98"/>
      <c r="AC344" s="98"/>
      <c r="AD344" s="98"/>
      <c r="AE344" s="98"/>
      <c r="AF344" s="98"/>
      <c r="AG344" s="98"/>
      <c r="AH344" s="98"/>
      <c r="AI344" s="98"/>
      <c r="AJ344" s="88"/>
      <c r="AK344" s="88"/>
      <c r="AL344" s="88"/>
      <c r="AM344" s="98"/>
      <c r="AN344" s="98"/>
      <c r="AO344" s="98"/>
      <c r="AP344" s="98"/>
      <c r="AQ344" s="98"/>
      <c r="AR344" s="98"/>
      <c r="AS344" s="98"/>
      <c r="AT344" s="98"/>
      <c r="AU344" s="98"/>
      <c r="AV344" s="98"/>
      <c r="AW344" s="88"/>
      <c r="AX344" s="88"/>
      <c r="AY344" s="45"/>
    </row>
    <row r="345" spans="1:51" ht="14.25" customHeight="1">
      <c r="B345" s="1624"/>
      <c r="C345" s="1625"/>
      <c r="D345" s="1625"/>
      <c r="E345" s="1625"/>
      <c r="F345" s="1625"/>
      <c r="G345" s="1626"/>
      <c r="H345" s="114"/>
      <c r="I345" s="88"/>
      <c r="J345" s="88"/>
      <c r="K345" s="88"/>
      <c r="L345" s="88"/>
      <c r="M345" s="56"/>
      <c r="N345" s="56"/>
      <c r="O345" s="56"/>
      <c r="P345" s="56"/>
      <c r="Q345" s="56"/>
      <c r="R345" s="56"/>
      <c r="S345" s="56"/>
      <c r="T345" s="56"/>
      <c r="U345" s="56"/>
      <c r="V345" s="56"/>
      <c r="W345" s="88"/>
      <c r="X345" s="88"/>
      <c r="Y345" s="88"/>
      <c r="Z345" s="98"/>
      <c r="AA345" s="98"/>
      <c r="AB345" s="98"/>
      <c r="AC345" s="98"/>
      <c r="AD345" s="98"/>
      <c r="AE345" s="98"/>
      <c r="AF345" s="98"/>
      <c r="AG345" s="98"/>
      <c r="AH345" s="98"/>
      <c r="AI345" s="98"/>
      <c r="AJ345" s="88"/>
      <c r="AK345" s="88"/>
      <c r="AL345" s="88"/>
      <c r="AM345" s="98"/>
      <c r="AN345" s="98"/>
      <c r="AO345" s="98"/>
      <c r="AP345" s="98"/>
      <c r="AQ345" s="98"/>
      <c r="AR345" s="98"/>
      <c r="AS345" s="98"/>
      <c r="AT345" s="98"/>
      <c r="AU345" s="98"/>
      <c r="AV345" s="98"/>
      <c r="AW345" s="88"/>
      <c r="AX345" s="88"/>
      <c r="AY345" s="45"/>
    </row>
    <row r="346" spans="1:51" ht="14.25" customHeight="1">
      <c r="B346" s="1624"/>
      <c r="C346" s="1625"/>
      <c r="D346" s="1625"/>
      <c r="E346" s="1625"/>
      <c r="F346" s="1625"/>
      <c r="G346" s="1626"/>
      <c r="H346" s="114"/>
      <c r="I346" s="88"/>
      <c r="J346" s="88"/>
      <c r="K346" s="88"/>
      <c r="L346" s="88"/>
      <c r="M346" s="56"/>
      <c r="N346" s="56"/>
      <c r="O346" s="56"/>
      <c r="P346" s="56"/>
      <c r="Q346" s="56"/>
      <c r="R346" s="56"/>
      <c r="S346" s="56"/>
      <c r="T346" s="56"/>
      <c r="U346" s="56"/>
      <c r="V346" s="56"/>
      <c r="W346" s="88"/>
      <c r="X346" s="88"/>
      <c r="Y346" s="88"/>
      <c r="Z346" s="98"/>
      <c r="AA346" s="98"/>
      <c r="AB346" s="98"/>
      <c r="AC346" s="98"/>
      <c r="AD346" s="98"/>
      <c r="AE346" s="98"/>
      <c r="AF346" s="98"/>
      <c r="AG346" s="98"/>
      <c r="AH346" s="98"/>
      <c r="AI346" s="98"/>
      <c r="AJ346" s="88"/>
      <c r="AK346" s="88"/>
      <c r="AL346" s="88"/>
      <c r="AM346" s="98"/>
      <c r="AN346" s="98"/>
      <c r="AO346" s="98"/>
      <c r="AP346" s="98"/>
      <c r="AQ346" s="98"/>
      <c r="AR346" s="98"/>
      <c r="AS346" s="98"/>
      <c r="AT346" s="98"/>
      <c r="AU346" s="98"/>
      <c r="AV346" s="98"/>
      <c r="AW346" s="88"/>
      <c r="AX346" s="88"/>
      <c r="AY346" s="45"/>
    </row>
    <row r="347" spans="1:51" ht="14.25" customHeight="1">
      <c r="B347" s="1624"/>
      <c r="C347" s="1625"/>
      <c r="D347" s="1625"/>
      <c r="E347" s="1625"/>
      <c r="F347" s="1625"/>
      <c r="G347" s="1626"/>
      <c r="H347" s="114"/>
      <c r="I347" s="88"/>
      <c r="J347" s="88"/>
      <c r="K347" s="88"/>
      <c r="L347" s="88"/>
      <c r="M347" s="56"/>
      <c r="N347" s="56"/>
      <c r="O347" s="56"/>
      <c r="P347" s="56"/>
      <c r="Q347" s="56"/>
      <c r="R347" s="56"/>
      <c r="S347" s="56"/>
      <c r="T347" s="56"/>
      <c r="U347" s="56"/>
      <c r="V347" s="56"/>
      <c r="W347" s="88"/>
      <c r="X347" s="8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8"/>
      <c r="AY347" s="45"/>
    </row>
    <row r="348" spans="1:51" ht="14.25" customHeight="1">
      <c r="B348" s="1624"/>
      <c r="C348" s="1625"/>
      <c r="D348" s="1625"/>
      <c r="E348" s="1625"/>
      <c r="F348" s="1625"/>
      <c r="G348" s="1626"/>
      <c r="H348" s="114"/>
      <c r="I348" s="88"/>
      <c r="J348" s="88"/>
      <c r="K348" s="88"/>
      <c r="L348" s="88"/>
      <c r="M348" s="56"/>
      <c r="N348" s="56"/>
      <c r="O348" s="56"/>
      <c r="P348" s="56"/>
      <c r="Q348" s="56"/>
      <c r="R348" s="56"/>
      <c r="S348" s="56"/>
      <c r="T348" s="56"/>
      <c r="U348" s="56"/>
      <c r="V348" s="56"/>
      <c r="W348" s="88"/>
      <c r="X348" s="8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8"/>
      <c r="AY348" s="45"/>
    </row>
    <row r="349" spans="1:51" ht="14.25" customHeight="1" thickBot="1">
      <c r="B349" s="1624"/>
      <c r="C349" s="1625"/>
      <c r="D349" s="1625"/>
      <c r="E349" s="1625"/>
      <c r="F349" s="1625"/>
      <c r="G349" s="1626"/>
      <c r="H349" s="114"/>
      <c r="I349" s="88"/>
      <c r="J349" s="88"/>
      <c r="K349" s="88"/>
      <c r="L349" s="88"/>
      <c r="M349" s="56"/>
      <c r="N349" s="56"/>
      <c r="O349" s="56"/>
      <c r="P349" s="56"/>
      <c r="Q349" s="56"/>
      <c r="R349" s="56"/>
      <c r="S349" s="56"/>
      <c r="T349" s="56"/>
      <c r="U349" s="56"/>
      <c r="V349" s="56"/>
      <c r="W349" s="88"/>
      <c r="X349" s="8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8"/>
      <c r="AY349" s="45"/>
    </row>
    <row r="350" spans="1:51" s="109" customFormat="1" ht="3" customHeight="1">
      <c r="B350" s="113"/>
      <c r="C350" s="113"/>
      <c r="D350" s="113"/>
      <c r="E350" s="113"/>
      <c r="F350" s="113"/>
      <c r="G350" s="113"/>
      <c r="H350" s="112"/>
      <c r="I350" s="112"/>
      <c r="J350" s="112"/>
      <c r="K350" s="112"/>
      <c r="L350" s="112"/>
      <c r="M350" s="112"/>
      <c r="N350" s="112"/>
      <c r="O350" s="112"/>
      <c r="P350" s="112"/>
      <c r="Q350" s="112"/>
      <c r="R350" s="112"/>
      <c r="S350" s="112"/>
      <c r="T350" s="112"/>
      <c r="U350" s="112"/>
      <c r="V350" s="112"/>
      <c r="W350" s="112"/>
      <c r="X350" s="112"/>
      <c r="Y350" s="112"/>
      <c r="Z350" s="112"/>
      <c r="AA350" s="112"/>
      <c r="AB350" s="112"/>
      <c r="AC350" s="112"/>
      <c r="AD350" s="112"/>
      <c r="AE350" s="112"/>
      <c r="AF350" s="112"/>
      <c r="AG350" s="112"/>
      <c r="AH350" s="112"/>
      <c r="AI350" s="112"/>
      <c r="AJ350" s="112"/>
      <c r="AK350" s="112"/>
      <c r="AL350" s="112"/>
      <c r="AM350" s="112"/>
      <c r="AN350" s="112"/>
      <c r="AO350" s="112"/>
      <c r="AP350" s="112"/>
      <c r="AQ350" s="112"/>
      <c r="AR350" s="112"/>
      <c r="AS350" s="112"/>
      <c r="AT350" s="112"/>
      <c r="AU350" s="112"/>
      <c r="AV350" s="112"/>
      <c r="AW350" s="112"/>
      <c r="AX350" s="112"/>
      <c r="AY350" s="112"/>
    </row>
    <row r="351" spans="1:51" s="109" customFormat="1" ht="3" customHeight="1">
      <c r="B351" s="111"/>
      <c r="C351" s="111"/>
      <c r="D351" s="111"/>
      <c r="E351" s="111"/>
      <c r="F351" s="111"/>
      <c r="G351" s="111"/>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row>
    <row r="352" spans="1:51" ht="23.25" customHeight="1" thickBot="1">
      <c r="A352" s="8"/>
      <c r="B352" s="689" t="s">
        <v>121</v>
      </c>
      <c r="C352" s="690"/>
      <c r="D352" s="690"/>
      <c r="E352" s="690"/>
      <c r="F352" s="690"/>
      <c r="G352" s="690"/>
      <c r="H352" s="690" t="s">
        <v>574</v>
      </c>
      <c r="I352" s="690"/>
      <c r="J352" s="690"/>
      <c r="K352" s="690"/>
      <c r="L352" s="690"/>
      <c r="M352" s="690"/>
      <c r="N352" s="690"/>
      <c r="O352" s="690"/>
      <c r="P352" s="690"/>
      <c r="Q352" s="690"/>
      <c r="R352" s="690"/>
      <c r="S352" s="690"/>
      <c r="T352" s="690"/>
      <c r="U352" s="690"/>
      <c r="V352" s="690"/>
      <c r="W352" s="690"/>
      <c r="X352" s="690"/>
      <c r="Y352" s="690"/>
      <c r="Z352" s="690"/>
      <c r="AA352" s="690"/>
      <c r="AB352" s="690"/>
      <c r="AC352" s="690"/>
      <c r="AD352" s="690"/>
      <c r="AE352" s="690"/>
      <c r="AF352" s="690"/>
      <c r="AG352" s="690"/>
      <c r="AH352" s="690"/>
      <c r="AI352" s="690"/>
      <c r="AJ352" s="690"/>
      <c r="AK352" s="690"/>
      <c r="AL352" s="690"/>
      <c r="AM352" s="690"/>
      <c r="AN352" s="690"/>
      <c r="AO352" s="690"/>
      <c r="AP352" s="690"/>
      <c r="AQ352" s="690"/>
      <c r="AR352" s="690"/>
      <c r="AS352" s="690"/>
      <c r="AT352" s="690"/>
      <c r="AU352" s="690"/>
      <c r="AV352" s="690"/>
      <c r="AW352" s="690"/>
      <c r="AX352" s="690"/>
      <c r="AY352" s="690"/>
    </row>
    <row r="353" spans="2:51" s="109" customFormat="1" ht="24.75" customHeight="1">
      <c r="B353" s="2258" t="s">
        <v>511</v>
      </c>
      <c r="C353" s="2259"/>
      <c r="D353" s="2259"/>
      <c r="E353" s="2259"/>
      <c r="F353" s="2259"/>
      <c r="G353" s="2260"/>
      <c r="H353" s="2323" t="s">
        <v>500</v>
      </c>
      <c r="I353" s="831"/>
      <c r="J353" s="831"/>
      <c r="K353" s="831"/>
      <c r="L353" s="831"/>
      <c r="M353" s="831"/>
      <c r="N353" s="831"/>
      <c r="O353" s="831"/>
      <c r="P353" s="831"/>
      <c r="Q353" s="831"/>
      <c r="R353" s="831"/>
      <c r="S353" s="831"/>
      <c r="T353" s="831"/>
      <c r="U353" s="831"/>
      <c r="V353" s="831"/>
      <c r="W353" s="831"/>
      <c r="X353" s="831"/>
      <c r="Y353" s="831"/>
      <c r="Z353" s="831"/>
      <c r="AA353" s="831"/>
      <c r="AB353" s="831"/>
      <c r="AC353" s="2324"/>
      <c r="AD353" s="2323" t="s">
        <v>510</v>
      </c>
      <c r="AE353" s="831"/>
      <c r="AF353" s="831"/>
      <c r="AG353" s="831"/>
      <c r="AH353" s="831"/>
      <c r="AI353" s="831"/>
      <c r="AJ353" s="831"/>
      <c r="AK353" s="831"/>
      <c r="AL353" s="831"/>
      <c r="AM353" s="831"/>
      <c r="AN353" s="831"/>
      <c r="AO353" s="831"/>
      <c r="AP353" s="831"/>
      <c r="AQ353" s="831"/>
      <c r="AR353" s="831"/>
      <c r="AS353" s="831"/>
      <c r="AT353" s="831"/>
      <c r="AU353" s="831"/>
      <c r="AV353" s="831"/>
      <c r="AW353" s="831"/>
      <c r="AX353" s="831"/>
      <c r="AY353" s="2325"/>
    </row>
    <row r="354" spans="2:51" s="109" customFormat="1" ht="24.75" customHeight="1">
      <c r="B354" s="2258"/>
      <c r="C354" s="2259"/>
      <c r="D354" s="2259"/>
      <c r="E354" s="2259"/>
      <c r="F354" s="2259"/>
      <c r="G354" s="2260"/>
      <c r="H354" s="2281" t="s">
        <v>60</v>
      </c>
      <c r="I354" s="1111"/>
      <c r="J354" s="1111"/>
      <c r="K354" s="1111"/>
      <c r="L354" s="1112"/>
      <c r="M354" s="1110" t="s">
        <v>143</v>
      </c>
      <c r="N354" s="1111"/>
      <c r="O354" s="1111"/>
      <c r="P354" s="1111"/>
      <c r="Q354" s="1111"/>
      <c r="R354" s="1111"/>
      <c r="S354" s="1111"/>
      <c r="T354" s="1111"/>
      <c r="U354" s="1111"/>
      <c r="V354" s="1111"/>
      <c r="W354" s="1111"/>
      <c r="X354" s="1111"/>
      <c r="Y354" s="1112"/>
      <c r="Z354" s="1183" t="s">
        <v>144</v>
      </c>
      <c r="AA354" s="2303"/>
      <c r="AB354" s="2303"/>
      <c r="AC354" s="2304"/>
      <c r="AD354" s="2281" t="s">
        <v>60</v>
      </c>
      <c r="AE354" s="1111"/>
      <c r="AF354" s="1111"/>
      <c r="AG354" s="1111"/>
      <c r="AH354" s="1112"/>
      <c r="AI354" s="1110" t="s">
        <v>143</v>
      </c>
      <c r="AJ354" s="1111"/>
      <c r="AK354" s="1111"/>
      <c r="AL354" s="1111"/>
      <c r="AM354" s="1111"/>
      <c r="AN354" s="1111"/>
      <c r="AO354" s="1111"/>
      <c r="AP354" s="1111"/>
      <c r="AQ354" s="1111"/>
      <c r="AR354" s="1111"/>
      <c r="AS354" s="1111"/>
      <c r="AT354" s="1111"/>
      <c r="AU354" s="1112"/>
      <c r="AV354" s="1183" t="s">
        <v>144</v>
      </c>
      <c r="AW354" s="2303"/>
      <c r="AX354" s="2303"/>
      <c r="AY354" s="2305"/>
    </row>
    <row r="355" spans="2:51" s="109" customFormat="1" ht="24.75" customHeight="1">
      <c r="B355" s="2258"/>
      <c r="C355" s="2259"/>
      <c r="D355" s="2259"/>
      <c r="E355" s="2259"/>
      <c r="F355" s="2259"/>
      <c r="G355" s="2260"/>
      <c r="H355" s="1092" t="s">
        <v>1662</v>
      </c>
      <c r="I355" s="1093"/>
      <c r="J355" s="1093"/>
      <c r="K355" s="1093"/>
      <c r="L355" s="1094"/>
      <c r="M355" s="2251" t="s">
        <v>1683</v>
      </c>
      <c r="N355" s="2306"/>
      <c r="O355" s="2306"/>
      <c r="P355" s="2306"/>
      <c r="Q355" s="2306"/>
      <c r="R355" s="2306"/>
      <c r="S355" s="2306"/>
      <c r="T355" s="2306"/>
      <c r="U355" s="2306"/>
      <c r="V355" s="2306"/>
      <c r="W355" s="2306"/>
      <c r="X355" s="2306"/>
      <c r="Y355" s="2307"/>
      <c r="Z355" s="2254">
        <v>1</v>
      </c>
      <c r="AA355" s="2255"/>
      <c r="AB355" s="2255"/>
      <c r="AC355" s="2469"/>
      <c r="AD355" s="1092"/>
      <c r="AE355" s="1093"/>
      <c r="AF355" s="1093"/>
      <c r="AG355" s="1093"/>
      <c r="AH355" s="1094"/>
      <c r="AI355" s="2251"/>
      <c r="AJ355" s="2306"/>
      <c r="AK355" s="2306"/>
      <c r="AL355" s="2306"/>
      <c r="AM355" s="2306"/>
      <c r="AN355" s="2306"/>
      <c r="AO355" s="2306"/>
      <c r="AP355" s="2306"/>
      <c r="AQ355" s="2306"/>
      <c r="AR355" s="2306"/>
      <c r="AS355" s="2306"/>
      <c r="AT355" s="2306"/>
      <c r="AU355" s="2307"/>
      <c r="AV355" s="2254"/>
      <c r="AW355" s="2255"/>
      <c r="AX355" s="2255"/>
      <c r="AY355" s="2257"/>
    </row>
    <row r="356" spans="2:51" s="109" customFormat="1" ht="24.75" customHeight="1">
      <c r="B356" s="2258"/>
      <c r="C356" s="2259"/>
      <c r="D356" s="2259"/>
      <c r="E356" s="2259"/>
      <c r="F356" s="2259"/>
      <c r="G356" s="2260"/>
      <c r="H356" s="2214"/>
      <c r="I356" s="2215"/>
      <c r="J356" s="2215"/>
      <c r="K356" s="2215"/>
      <c r="L356" s="2216"/>
      <c r="M356" s="2245"/>
      <c r="N356" s="2264"/>
      <c r="O356" s="2264"/>
      <c r="P356" s="2264"/>
      <c r="Q356" s="2264"/>
      <c r="R356" s="2264"/>
      <c r="S356" s="2264"/>
      <c r="T356" s="2264"/>
      <c r="U356" s="2264"/>
      <c r="V356" s="2264"/>
      <c r="W356" s="2264"/>
      <c r="X356" s="2264"/>
      <c r="Y356" s="2265"/>
      <c r="Z356" s="2248"/>
      <c r="AA356" s="2249"/>
      <c r="AB356" s="2249"/>
      <c r="AC356" s="2294"/>
      <c r="AD356" s="2214"/>
      <c r="AE356" s="2215"/>
      <c r="AF356" s="2215"/>
      <c r="AG356" s="2215"/>
      <c r="AH356" s="2216"/>
      <c r="AI356" s="2245"/>
      <c r="AJ356" s="2264"/>
      <c r="AK356" s="2264"/>
      <c r="AL356" s="2264"/>
      <c r="AM356" s="2264"/>
      <c r="AN356" s="2264"/>
      <c r="AO356" s="2264"/>
      <c r="AP356" s="2264"/>
      <c r="AQ356" s="2264"/>
      <c r="AR356" s="2264"/>
      <c r="AS356" s="2264"/>
      <c r="AT356" s="2264"/>
      <c r="AU356" s="2265"/>
      <c r="AV356" s="2248"/>
      <c r="AW356" s="2249"/>
      <c r="AX356" s="2249"/>
      <c r="AY356" s="2250"/>
    </row>
    <row r="357" spans="2:51" s="109" customFormat="1" ht="24.75" customHeight="1">
      <c r="B357" s="2258"/>
      <c r="C357" s="2259"/>
      <c r="D357" s="2259"/>
      <c r="E357" s="2259"/>
      <c r="F357" s="2259"/>
      <c r="G357" s="2260"/>
      <c r="H357" s="2214"/>
      <c r="I357" s="2215"/>
      <c r="J357" s="2215"/>
      <c r="K357" s="2215"/>
      <c r="L357" s="2216"/>
      <c r="M357" s="2245"/>
      <c r="N357" s="2264"/>
      <c r="O357" s="2264"/>
      <c r="P357" s="2264"/>
      <c r="Q357" s="2264"/>
      <c r="R357" s="2264"/>
      <c r="S357" s="2264"/>
      <c r="T357" s="2264"/>
      <c r="U357" s="2264"/>
      <c r="V357" s="2264"/>
      <c r="W357" s="2264"/>
      <c r="X357" s="2264"/>
      <c r="Y357" s="2265"/>
      <c r="Z357" s="2248"/>
      <c r="AA357" s="2249"/>
      <c r="AB357" s="2249"/>
      <c r="AC357" s="2294"/>
      <c r="AD357" s="2214"/>
      <c r="AE357" s="2215"/>
      <c r="AF357" s="2215"/>
      <c r="AG357" s="2215"/>
      <c r="AH357" s="2216"/>
      <c r="AI357" s="2245"/>
      <c r="AJ357" s="2264"/>
      <c r="AK357" s="2264"/>
      <c r="AL357" s="2264"/>
      <c r="AM357" s="2264"/>
      <c r="AN357" s="2264"/>
      <c r="AO357" s="2264"/>
      <c r="AP357" s="2264"/>
      <c r="AQ357" s="2264"/>
      <c r="AR357" s="2264"/>
      <c r="AS357" s="2264"/>
      <c r="AT357" s="2264"/>
      <c r="AU357" s="2265"/>
      <c r="AV357" s="2248"/>
      <c r="AW357" s="2249"/>
      <c r="AX357" s="2249"/>
      <c r="AY357" s="2250"/>
    </row>
    <row r="358" spans="2:51" s="109" customFormat="1" ht="24.75" customHeight="1">
      <c r="B358" s="2258"/>
      <c r="C358" s="2259"/>
      <c r="D358" s="2259"/>
      <c r="E358" s="2259"/>
      <c r="F358" s="2259"/>
      <c r="G358" s="2260"/>
      <c r="H358" s="2214"/>
      <c r="I358" s="2215"/>
      <c r="J358" s="2215"/>
      <c r="K358" s="2215"/>
      <c r="L358" s="2216"/>
      <c r="M358" s="2245"/>
      <c r="N358" s="2264"/>
      <c r="O358" s="2264"/>
      <c r="P358" s="2264"/>
      <c r="Q358" s="2264"/>
      <c r="R358" s="2264"/>
      <c r="S358" s="2264"/>
      <c r="T358" s="2264"/>
      <c r="U358" s="2264"/>
      <c r="V358" s="2264"/>
      <c r="W358" s="2264"/>
      <c r="X358" s="2264"/>
      <c r="Y358" s="2265"/>
      <c r="Z358" s="2248"/>
      <c r="AA358" s="2249"/>
      <c r="AB358" s="2249"/>
      <c r="AC358" s="2294"/>
      <c r="AD358" s="2214"/>
      <c r="AE358" s="2215"/>
      <c r="AF358" s="2215"/>
      <c r="AG358" s="2215"/>
      <c r="AH358" s="2216"/>
      <c r="AI358" s="2245"/>
      <c r="AJ358" s="2264"/>
      <c r="AK358" s="2264"/>
      <c r="AL358" s="2264"/>
      <c r="AM358" s="2264"/>
      <c r="AN358" s="2264"/>
      <c r="AO358" s="2264"/>
      <c r="AP358" s="2264"/>
      <c r="AQ358" s="2264"/>
      <c r="AR358" s="2264"/>
      <c r="AS358" s="2264"/>
      <c r="AT358" s="2264"/>
      <c r="AU358" s="2265"/>
      <c r="AV358" s="2248"/>
      <c r="AW358" s="2249"/>
      <c r="AX358" s="2249"/>
      <c r="AY358" s="2250"/>
    </row>
    <row r="359" spans="2:51" s="109" customFormat="1" ht="24.75" customHeight="1">
      <c r="B359" s="2258"/>
      <c r="C359" s="2259"/>
      <c r="D359" s="2259"/>
      <c r="E359" s="2259"/>
      <c r="F359" s="2259"/>
      <c r="G359" s="2260"/>
      <c r="H359" s="2214"/>
      <c r="I359" s="2215"/>
      <c r="J359" s="2215"/>
      <c r="K359" s="2215"/>
      <c r="L359" s="2216"/>
      <c r="M359" s="2245"/>
      <c r="N359" s="2264"/>
      <c r="O359" s="2264"/>
      <c r="P359" s="2264"/>
      <c r="Q359" s="2264"/>
      <c r="R359" s="2264"/>
      <c r="S359" s="2264"/>
      <c r="T359" s="2264"/>
      <c r="U359" s="2264"/>
      <c r="V359" s="2264"/>
      <c r="W359" s="2264"/>
      <c r="X359" s="2264"/>
      <c r="Y359" s="2265"/>
      <c r="Z359" s="2248"/>
      <c r="AA359" s="2249"/>
      <c r="AB359" s="2249"/>
      <c r="AC359" s="2294"/>
      <c r="AD359" s="2214"/>
      <c r="AE359" s="2215"/>
      <c r="AF359" s="2215"/>
      <c r="AG359" s="2215"/>
      <c r="AH359" s="2216"/>
      <c r="AI359" s="2245"/>
      <c r="AJ359" s="2264"/>
      <c r="AK359" s="2264"/>
      <c r="AL359" s="2264"/>
      <c r="AM359" s="2264"/>
      <c r="AN359" s="2264"/>
      <c r="AO359" s="2264"/>
      <c r="AP359" s="2264"/>
      <c r="AQ359" s="2264"/>
      <c r="AR359" s="2264"/>
      <c r="AS359" s="2264"/>
      <c r="AT359" s="2264"/>
      <c r="AU359" s="2265"/>
      <c r="AV359" s="2248"/>
      <c r="AW359" s="2249"/>
      <c r="AX359" s="2249"/>
      <c r="AY359" s="2250"/>
    </row>
    <row r="360" spans="2:51" s="109" customFormat="1" ht="24.75" customHeight="1">
      <c r="B360" s="2258"/>
      <c r="C360" s="2259"/>
      <c r="D360" s="2259"/>
      <c r="E360" s="2259"/>
      <c r="F360" s="2259"/>
      <c r="G360" s="2260"/>
      <c r="H360" s="2214"/>
      <c r="I360" s="2215"/>
      <c r="J360" s="2215"/>
      <c r="K360" s="2215"/>
      <c r="L360" s="2216"/>
      <c r="M360" s="2245"/>
      <c r="N360" s="2264"/>
      <c r="O360" s="2264"/>
      <c r="P360" s="2264"/>
      <c r="Q360" s="2264"/>
      <c r="R360" s="2264"/>
      <c r="S360" s="2264"/>
      <c r="T360" s="2264"/>
      <c r="U360" s="2264"/>
      <c r="V360" s="2264"/>
      <c r="W360" s="2264"/>
      <c r="X360" s="2264"/>
      <c r="Y360" s="2265"/>
      <c r="Z360" s="2248"/>
      <c r="AA360" s="2249"/>
      <c r="AB360" s="2249"/>
      <c r="AC360" s="2294"/>
      <c r="AD360" s="2214"/>
      <c r="AE360" s="2215"/>
      <c r="AF360" s="2215"/>
      <c r="AG360" s="2215"/>
      <c r="AH360" s="2216"/>
      <c r="AI360" s="2245"/>
      <c r="AJ360" s="2264"/>
      <c r="AK360" s="2264"/>
      <c r="AL360" s="2264"/>
      <c r="AM360" s="2264"/>
      <c r="AN360" s="2264"/>
      <c r="AO360" s="2264"/>
      <c r="AP360" s="2264"/>
      <c r="AQ360" s="2264"/>
      <c r="AR360" s="2264"/>
      <c r="AS360" s="2264"/>
      <c r="AT360" s="2264"/>
      <c r="AU360" s="2265"/>
      <c r="AV360" s="2248"/>
      <c r="AW360" s="2249"/>
      <c r="AX360" s="2249"/>
      <c r="AY360" s="2250"/>
    </row>
    <row r="361" spans="2:51" s="109" customFormat="1" ht="24.75" customHeight="1">
      <c r="B361" s="2258"/>
      <c r="C361" s="2259"/>
      <c r="D361" s="2259"/>
      <c r="E361" s="2259"/>
      <c r="F361" s="2259"/>
      <c r="G361" s="2260"/>
      <c r="H361" s="2214"/>
      <c r="I361" s="2215"/>
      <c r="J361" s="2215"/>
      <c r="K361" s="2215"/>
      <c r="L361" s="2216"/>
      <c r="M361" s="2245"/>
      <c r="N361" s="2264"/>
      <c r="O361" s="2264"/>
      <c r="P361" s="2264"/>
      <c r="Q361" s="2264"/>
      <c r="R361" s="2264"/>
      <c r="S361" s="2264"/>
      <c r="T361" s="2264"/>
      <c r="U361" s="2264"/>
      <c r="V361" s="2264"/>
      <c r="W361" s="2264"/>
      <c r="X361" s="2264"/>
      <c r="Y361" s="2265"/>
      <c r="Z361" s="2248"/>
      <c r="AA361" s="2249"/>
      <c r="AB361" s="2249"/>
      <c r="AC361" s="2294"/>
      <c r="AD361" s="2214"/>
      <c r="AE361" s="2215"/>
      <c r="AF361" s="2215"/>
      <c r="AG361" s="2215"/>
      <c r="AH361" s="2216"/>
      <c r="AI361" s="2245"/>
      <c r="AJ361" s="2264"/>
      <c r="AK361" s="2264"/>
      <c r="AL361" s="2264"/>
      <c r="AM361" s="2264"/>
      <c r="AN361" s="2264"/>
      <c r="AO361" s="2264"/>
      <c r="AP361" s="2264"/>
      <c r="AQ361" s="2264"/>
      <c r="AR361" s="2264"/>
      <c r="AS361" s="2264"/>
      <c r="AT361" s="2264"/>
      <c r="AU361" s="2265"/>
      <c r="AV361" s="2248"/>
      <c r="AW361" s="2249"/>
      <c r="AX361" s="2249"/>
      <c r="AY361" s="2250"/>
    </row>
    <row r="362" spans="2:51" s="109" customFormat="1" ht="24.75" customHeight="1">
      <c r="B362" s="2258"/>
      <c r="C362" s="2259"/>
      <c r="D362" s="2259"/>
      <c r="E362" s="2259"/>
      <c r="F362" s="2259"/>
      <c r="G362" s="2260"/>
      <c r="H362" s="2211"/>
      <c r="I362" s="2212"/>
      <c r="J362" s="2212"/>
      <c r="K362" s="2212"/>
      <c r="L362" s="2213"/>
      <c r="M362" s="2275"/>
      <c r="N362" s="2296"/>
      <c r="O362" s="2296"/>
      <c r="P362" s="2296"/>
      <c r="Q362" s="2296"/>
      <c r="R362" s="2296"/>
      <c r="S362" s="2296"/>
      <c r="T362" s="2296"/>
      <c r="U362" s="2296"/>
      <c r="V362" s="2296"/>
      <c r="W362" s="2296"/>
      <c r="X362" s="2296"/>
      <c r="Y362" s="2297"/>
      <c r="Z362" s="2278"/>
      <c r="AA362" s="2279"/>
      <c r="AB362" s="2279"/>
      <c r="AC362" s="2298"/>
      <c r="AD362" s="2211"/>
      <c r="AE362" s="2212"/>
      <c r="AF362" s="2212"/>
      <c r="AG362" s="2212"/>
      <c r="AH362" s="2213"/>
      <c r="AI362" s="2275"/>
      <c r="AJ362" s="2296"/>
      <c r="AK362" s="2296"/>
      <c r="AL362" s="2296"/>
      <c r="AM362" s="2296"/>
      <c r="AN362" s="2296"/>
      <c r="AO362" s="2296"/>
      <c r="AP362" s="2296"/>
      <c r="AQ362" s="2296"/>
      <c r="AR362" s="2296"/>
      <c r="AS362" s="2296"/>
      <c r="AT362" s="2296"/>
      <c r="AU362" s="2297"/>
      <c r="AV362" s="2278"/>
      <c r="AW362" s="2279"/>
      <c r="AX362" s="2279"/>
      <c r="AY362" s="2280"/>
    </row>
    <row r="363" spans="2:51" s="109" customFormat="1" ht="24.75" customHeight="1">
      <c r="B363" s="2258"/>
      <c r="C363" s="2259"/>
      <c r="D363" s="2259"/>
      <c r="E363" s="2259"/>
      <c r="F363" s="2259"/>
      <c r="G363" s="2260"/>
      <c r="H363" s="2281" t="s">
        <v>35</v>
      </c>
      <c r="I363" s="1111"/>
      <c r="J363" s="1111"/>
      <c r="K363" s="1111"/>
      <c r="L363" s="1112"/>
      <c r="M363" s="2282"/>
      <c r="N363" s="2299"/>
      <c r="O363" s="2299"/>
      <c r="P363" s="2299"/>
      <c r="Q363" s="2299"/>
      <c r="R363" s="2299"/>
      <c r="S363" s="2299"/>
      <c r="T363" s="2299"/>
      <c r="U363" s="2299"/>
      <c r="V363" s="2299"/>
      <c r="W363" s="2299"/>
      <c r="X363" s="2299"/>
      <c r="Y363" s="2300"/>
      <c r="Z363" s="2288">
        <f>SUM(Z355:AC362)</f>
        <v>1</v>
      </c>
      <c r="AA363" s="2289"/>
      <c r="AB363" s="2289"/>
      <c r="AC363" s="2470"/>
      <c r="AD363" s="2281" t="s">
        <v>35</v>
      </c>
      <c r="AE363" s="1111"/>
      <c r="AF363" s="1111"/>
      <c r="AG363" s="1111"/>
      <c r="AH363" s="1112"/>
      <c r="AI363" s="2282"/>
      <c r="AJ363" s="2299"/>
      <c r="AK363" s="2299"/>
      <c r="AL363" s="2299"/>
      <c r="AM363" s="2299"/>
      <c r="AN363" s="2299"/>
      <c r="AO363" s="2299"/>
      <c r="AP363" s="2299"/>
      <c r="AQ363" s="2299"/>
      <c r="AR363" s="2299"/>
      <c r="AS363" s="2299"/>
      <c r="AT363" s="2299"/>
      <c r="AU363" s="2300"/>
      <c r="AV363" s="2288">
        <f>SUM(AV355:AY362)</f>
        <v>0</v>
      </c>
      <c r="AW363" s="2289"/>
      <c r="AX363" s="2289"/>
      <c r="AY363" s="2290"/>
    </row>
    <row r="364" spans="2:51" s="109" customFormat="1" ht="25.15" customHeight="1">
      <c r="B364" s="2258"/>
      <c r="C364" s="2259"/>
      <c r="D364" s="2259"/>
      <c r="E364" s="2259"/>
      <c r="F364" s="2259"/>
      <c r="G364" s="2260"/>
      <c r="H364" s="2281" t="s">
        <v>508</v>
      </c>
      <c r="I364" s="1111"/>
      <c r="J364" s="1111"/>
      <c r="K364" s="1111"/>
      <c r="L364" s="1111"/>
      <c r="M364" s="1111"/>
      <c r="N364" s="1111"/>
      <c r="O364" s="1111"/>
      <c r="P364" s="1111"/>
      <c r="Q364" s="1111"/>
      <c r="R364" s="1111"/>
      <c r="S364" s="1111"/>
      <c r="T364" s="1111"/>
      <c r="U364" s="1111"/>
      <c r="V364" s="1111"/>
      <c r="W364" s="1111"/>
      <c r="X364" s="1111"/>
      <c r="Y364" s="1111"/>
      <c r="Z364" s="1111"/>
      <c r="AA364" s="1111"/>
      <c r="AB364" s="1111"/>
      <c r="AC364" s="2302"/>
      <c r="AD364" s="2281" t="s">
        <v>507</v>
      </c>
      <c r="AE364" s="1111"/>
      <c r="AF364" s="1111"/>
      <c r="AG364" s="1111"/>
      <c r="AH364" s="1111"/>
      <c r="AI364" s="1111"/>
      <c r="AJ364" s="1111"/>
      <c r="AK364" s="1111"/>
      <c r="AL364" s="1111"/>
      <c r="AM364" s="1111"/>
      <c r="AN364" s="1111"/>
      <c r="AO364" s="1111"/>
      <c r="AP364" s="1111"/>
      <c r="AQ364" s="1111"/>
      <c r="AR364" s="1111"/>
      <c r="AS364" s="1111"/>
      <c r="AT364" s="1111"/>
      <c r="AU364" s="1111"/>
      <c r="AV364" s="1111"/>
      <c r="AW364" s="1111"/>
      <c r="AX364" s="1111"/>
      <c r="AY364" s="2295"/>
    </row>
    <row r="365" spans="2:51" s="109" customFormat="1" ht="25.5" customHeight="1">
      <c r="B365" s="2258"/>
      <c r="C365" s="2259"/>
      <c r="D365" s="2259"/>
      <c r="E365" s="2259"/>
      <c r="F365" s="2259"/>
      <c r="G365" s="2260"/>
      <c r="H365" s="2281" t="s">
        <v>60</v>
      </c>
      <c r="I365" s="1111"/>
      <c r="J365" s="1111"/>
      <c r="K365" s="1111"/>
      <c r="L365" s="1112"/>
      <c r="M365" s="1110" t="s">
        <v>143</v>
      </c>
      <c r="N365" s="1111"/>
      <c r="O365" s="1111"/>
      <c r="P365" s="1111"/>
      <c r="Q365" s="1111"/>
      <c r="R365" s="1111"/>
      <c r="S365" s="1111"/>
      <c r="T365" s="1111"/>
      <c r="U365" s="1111"/>
      <c r="V365" s="1111"/>
      <c r="W365" s="1111"/>
      <c r="X365" s="1111"/>
      <c r="Y365" s="1112"/>
      <c r="Z365" s="1183" t="s">
        <v>144</v>
      </c>
      <c r="AA365" s="2303"/>
      <c r="AB365" s="2303"/>
      <c r="AC365" s="2304"/>
      <c r="AD365" s="2281" t="s">
        <v>60</v>
      </c>
      <c r="AE365" s="1111"/>
      <c r="AF365" s="1111"/>
      <c r="AG365" s="1111"/>
      <c r="AH365" s="1112"/>
      <c r="AI365" s="1110" t="s">
        <v>143</v>
      </c>
      <c r="AJ365" s="1111"/>
      <c r="AK365" s="1111"/>
      <c r="AL365" s="1111"/>
      <c r="AM365" s="1111"/>
      <c r="AN365" s="1111"/>
      <c r="AO365" s="1111"/>
      <c r="AP365" s="1111"/>
      <c r="AQ365" s="1111"/>
      <c r="AR365" s="1111"/>
      <c r="AS365" s="1111"/>
      <c r="AT365" s="1111"/>
      <c r="AU365" s="1112"/>
      <c r="AV365" s="1183" t="s">
        <v>144</v>
      </c>
      <c r="AW365" s="2303"/>
      <c r="AX365" s="2303"/>
      <c r="AY365" s="2305"/>
    </row>
    <row r="366" spans="2:51" s="109" customFormat="1" ht="24.75" customHeight="1">
      <c r="B366" s="2258"/>
      <c r="C366" s="2259"/>
      <c r="D366" s="2259"/>
      <c r="E366" s="2259"/>
      <c r="F366" s="2259"/>
      <c r="G366" s="2260"/>
      <c r="H366" s="1092" t="s">
        <v>1662</v>
      </c>
      <c r="I366" s="1093"/>
      <c r="J366" s="1093"/>
      <c r="K366" s="1093"/>
      <c r="L366" s="1094"/>
      <c r="M366" s="2251" t="s">
        <v>1684</v>
      </c>
      <c r="N366" s="2306"/>
      <c r="O366" s="2306"/>
      <c r="P366" s="2306"/>
      <c r="Q366" s="2306"/>
      <c r="R366" s="2306"/>
      <c r="S366" s="2306"/>
      <c r="T366" s="2306"/>
      <c r="U366" s="2306"/>
      <c r="V366" s="2306"/>
      <c r="W366" s="2306"/>
      <c r="X366" s="2306"/>
      <c r="Y366" s="2307"/>
      <c r="Z366" s="2320">
        <v>0.7</v>
      </c>
      <c r="AA366" s="2321"/>
      <c r="AB366" s="2321"/>
      <c r="AC366" s="2322"/>
      <c r="AD366" s="1092"/>
      <c r="AE366" s="1093"/>
      <c r="AF366" s="1093"/>
      <c r="AG366" s="1093"/>
      <c r="AH366" s="1094"/>
      <c r="AI366" s="2251"/>
      <c r="AJ366" s="2306"/>
      <c r="AK366" s="2306"/>
      <c r="AL366" s="2306"/>
      <c r="AM366" s="2306"/>
      <c r="AN366" s="2306"/>
      <c r="AO366" s="2306"/>
      <c r="AP366" s="2306"/>
      <c r="AQ366" s="2306"/>
      <c r="AR366" s="2306"/>
      <c r="AS366" s="2306"/>
      <c r="AT366" s="2306"/>
      <c r="AU366" s="2307"/>
      <c r="AV366" s="2254"/>
      <c r="AW366" s="2255"/>
      <c r="AX366" s="2255"/>
      <c r="AY366" s="2257"/>
    </row>
    <row r="367" spans="2:51" s="109" customFormat="1" ht="24.75" customHeight="1">
      <c r="B367" s="2258"/>
      <c r="C367" s="2259"/>
      <c r="D367" s="2259"/>
      <c r="E367" s="2259"/>
      <c r="F367" s="2259"/>
      <c r="G367" s="2260"/>
      <c r="H367" s="2214"/>
      <c r="I367" s="2215"/>
      <c r="J367" s="2215"/>
      <c r="K367" s="2215"/>
      <c r="L367" s="2216"/>
      <c r="M367" s="2245"/>
      <c r="N367" s="2264"/>
      <c r="O367" s="2264"/>
      <c r="P367" s="2264"/>
      <c r="Q367" s="2264"/>
      <c r="R367" s="2264"/>
      <c r="S367" s="2264"/>
      <c r="T367" s="2264"/>
      <c r="U367" s="2264"/>
      <c r="V367" s="2264"/>
      <c r="W367" s="2264"/>
      <c r="X367" s="2264"/>
      <c r="Y367" s="2265"/>
      <c r="Z367" s="2248"/>
      <c r="AA367" s="2249"/>
      <c r="AB367" s="2249"/>
      <c r="AC367" s="2294"/>
      <c r="AD367" s="2214"/>
      <c r="AE367" s="2215"/>
      <c r="AF367" s="2215"/>
      <c r="AG367" s="2215"/>
      <c r="AH367" s="2216"/>
      <c r="AI367" s="2245"/>
      <c r="AJ367" s="2264"/>
      <c r="AK367" s="2264"/>
      <c r="AL367" s="2264"/>
      <c r="AM367" s="2264"/>
      <c r="AN367" s="2264"/>
      <c r="AO367" s="2264"/>
      <c r="AP367" s="2264"/>
      <c r="AQ367" s="2264"/>
      <c r="AR367" s="2264"/>
      <c r="AS367" s="2264"/>
      <c r="AT367" s="2264"/>
      <c r="AU367" s="2265"/>
      <c r="AV367" s="2248"/>
      <c r="AW367" s="2249"/>
      <c r="AX367" s="2249"/>
      <c r="AY367" s="2250"/>
    </row>
    <row r="368" spans="2:51" s="109" customFormat="1" ht="24.75" customHeight="1">
      <c r="B368" s="2258"/>
      <c r="C368" s="2259"/>
      <c r="D368" s="2259"/>
      <c r="E368" s="2259"/>
      <c r="F368" s="2259"/>
      <c r="G368" s="2260"/>
      <c r="H368" s="2214"/>
      <c r="I368" s="2215"/>
      <c r="J368" s="2215"/>
      <c r="K368" s="2215"/>
      <c r="L368" s="2216"/>
      <c r="M368" s="2245"/>
      <c r="N368" s="2264"/>
      <c r="O368" s="2264"/>
      <c r="P368" s="2264"/>
      <c r="Q368" s="2264"/>
      <c r="R368" s="2264"/>
      <c r="S368" s="2264"/>
      <c r="T368" s="2264"/>
      <c r="U368" s="2264"/>
      <c r="V368" s="2264"/>
      <c r="W368" s="2264"/>
      <c r="X368" s="2264"/>
      <c r="Y368" s="2265"/>
      <c r="Z368" s="2248"/>
      <c r="AA368" s="2249"/>
      <c r="AB368" s="2249"/>
      <c r="AC368" s="2294"/>
      <c r="AD368" s="2214"/>
      <c r="AE368" s="2215"/>
      <c r="AF368" s="2215"/>
      <c r="AG368" s="2215"/>
      <c r="AH368" s="2216"/>
      <c r="AI368" s="2245"/>
      <c r="AJ368" s="2264"/>
      <c r="AK368" s="2264"/>
      <c r="AL368" s="2264"/>
      <c r="AM368" s="2264"/>
      <c r="AN368" s="2264"/>
      <c r="AO368" s="2264"/>
      <c r="AP368" s="2264"/>
      <c r="AQ368" s="2264"/>
      <c r="AR368" s="2264"/>
      <c r="AS368" s="2264"/>
      <c r="AT368" s="2264"/>
      <c r="AU368" s="2265"/>
      <c r="AV368" s="2248"/>
      <c r="AW368" s="2249"/>
      <c r="AX368" s="2249"/>
      <c r="AY368" s="2250"/>
    </row>
    <row r="369" spans="2:51" s="109" customFormat="1" ht="24.75" customHeight="1">
      <c r="B369" s="2258"/>
      <c r="C369" s="2259"/>
      <c r="D369" s="2259"/>
      <c r="E369" s="2259"/>
      <c r="F369" s="2259"/>
      <c r="G369" s="2260"/>
      <c r="H369" s="2214"/>
      <c r="I369" s="2215"/>
      <c r="J369" s="2215"/>
      <c r="K369" s="2215"/>
      <c r="L369" s="2216"/>
      <c r="M369" s="2245"/>
      <c r="N369" s="2264"/>
      <c r="O369" s="2264"/>
      <c r="P369" s="2264"/>
      <c r="Q369" s="2264"/>
      <c r="R369" s="2264"/>
      <c r="S369" s="2264"/>
      <c r="T369" s="2264"/>
      <c r="U369" s="2264"/>
      <c r="V369" s="2264"/>
      <c r="W369" s="2264"/>
      <c r="X369" s="2264"/>
      <c r="Y369" s="2265"/>
      <c r="Z369" s="2248"/>
      <c r="AA369" s="2249"/>
      <c r="AB369" s="2249"/>
      <c r="AC369" s="2294"/>
      <c r="AD369" s="2214"/>
      <c r="AE369" s="2215"/>
      <c r="AF369" s="2215"/>
      <c r="AG369" s="2215"/>
      <c r="AH369" s="2216"/>
      <c r="AI369" s="2245"/>
      <c r="AJ369" s="2264"/>
      <c r="AK369" s="2264"/>
      <c r="AL369" s="2264"/>
      <c r="AM369" s="2264"/>
      <c r="AN369" s="2264"/>
      <c r="AO369" s="2264"/>
      <c r="AP369" s="2264"/>
      <c r="AQ369" s="2264"/>
      <c r="AR369" s="2264"/>
      <c r="AS369" s="2264"/>
      <c r="AT369" s="2264"/>
      <c r="AU369" s="2265"/>
      <c r="AV369" s="2248"/>
      <c r="AW369" s="2249"/>
      <c r="AX369" s="2249"/>
      <c r="AY369" s="2250"/>
    </row>
    <row r="370" spans="2:51" s="109" customFormat="1" ht="24.75" customHeight="1">
      <c r="B370" s="2258"/>
      <c r="C370" s="2259"/>
      <c r="D370" s="2259"/>
      <c r="E370" s="2259"/>
      <c r="F370" s="2259"/>
      <c r="G370" s="2260"/>
      <c r="H370" s="2214"/>
      <c r="I370" s="2215"/>
      <c r="J370" s="2215"/>
      <c r="K370" s="2215"/>
      <c r="L370" s="2216"/>
      <c r="M370" s="2245"/>
      <c r="N370" s="2264"/>
      <c r="O370" s="2264"/>
      <c r="P370" s="2264"/>
      <c r="Q370" s="2264"/>
      <c r="R370" s="2264"/>
      <c r="S370" s="2264"/>
      <c r="T370" s="2264"/>
      <c r="U370" s="2264"/>
      <c r="V370" s="2264"/>
      <c r="W370" s="2264"/>
      <c r="X370" s="2264"/>
      <c r="Y370" s="2265"/>
      <c r="Z370" s="2248"/>
      <c r="AA370" s="2249"/>
      <c r="AB370" s="2249"/>
      <c r="AC370" s="2294"/>
      <c r="AD370" s="2214"/>
      <c r="AE370" s="2215"/>
      <c r="AF370" s="2215"/>
      <c r="AG370" s="2215"/>
      <c r="AH370" s="2216"/>
      <c r="AI370" s="2245"/>
      <c r="AJ370" s="2264"/>
      <c r="AK370" s="2264"/>
      <c r="AL370" s="2264"/>
      <c r="AM370" s="2264"/>
      <c r="AN370" s="2264"/>
      <c r="AO370" s="2264"/>
      <c r="AP370" s="2264"/>
      <c r="AQ370" s="2264"/>
      <c r="AR370" s="2264"/>
      <c r="AS370" s="2264"/>
      <c r="AT370" s="2264"/>
      <c r="AU370" s="2265"/>
      <c r="AV370" s="2248"/>
      <c r="AW370" s="2249"/>
      <c r="AX370" s="2249"/>
      <c r="AY370" s="2250"/>
    </row>
    <row r="371" spans="2:51" s="109" customFormat="1" ht="24.75" customHeight="1">
      <c r="B371" s="2258"/>
      <c r="C371" s="2259"/>
      <c r="D371" s="2259"/>
      <c r="E371" s="2259"/>
      <c r="F371" s="2259"/>
      <c r="G371" s="2260"/>
      <c r="H371" s="2214"/>
      <c r="I371" s="2215"/>
      <c r="J371" s="2215"/>
      <c r="K371" s="2215"/>
      <c r="L371" s="2216"/>
      <c r="M371" s="2245"/>
      <c r="N371" s="2264"/>
      <c r="O371" s="2264"/>
      <c r="P371" s="2264"/>
      <c r="Q371" s="2264"/>
      <c r="R371" s="2264"/>
      <c r="S371" s="2264"/>
      <c r="T371" s="2264"/>
      <c r="U371" s="2264"/>
      <c r="V371" s="2264"/>
      <c r="W371" s="2264"/>
      <c r="X371" s="2264"/>
      <c r="Y371" s="2265"/>
      <c r="Z371" s="2248"/>
      <c r="AA371" s="2249"/>
      <c r="AB371" s="2249"/>
      <c r="AC371" s="2294"/>
      <c r="AD371" s="2214"/>
      <c r="AE371" s="2215"/>
      <c r="AF371" s="2215"/>
      <c r="AG371" s="2215"/>
      <c r="AH371" s="2216"/>
      <c r="AI371" s="2245"/>
      <c r="AJ371" s="2264"/>
      <c r="AK371" s="2264"/>
      <c r="AL371" s="2264"/>
      <c r="AM371" s="2264"/>
      <c r="AN371" s="2264"/>
      <c r="AO371" s="2264"/>
      <c r="AP371" s="2264"/>
      <c r="AQ371" s="2264"/>
      <c r="AR371" s="2264"/>
      <c r="AS371" s="2264"/>
      <c r="AT371" s="2264"/>
      <c r="AU371" s="2265"/>
      <c r="AV371" s="2248"/>
      <c r="AW371" s="2249"/>
      <c r="AX371" s="2249"/>
      <c r="AY371" s="2250"/>
    </row>
    <row r="372" spans="2:51" s="109" customFormat="1" ht="24.75" customHeight="1">
      <c r="B372" s="2258"/>
      <c r="C372" s="2259"/>
      <c r="D372" s="2259"/>
      <c r="E372" s="2259"/>
      <c r="F372" s="2259"/>
      <c r="G372" s="2260"/>
      <c r="H372" s="2214"/>
      <c r="I372" s="2215"/>
      <c r="J372" s="2215"/>
      <c r="K372" s="2215"/>
      <c r="L372" s="2216"/>
      <c r="M372" s="2245"/>
      <c r="N372" s="2264"/>
      <c r="O372" s="2264"/>
      <c r="P372" s="2264"/>
      <c r="Q372" s="2264"/>
      <c r="R372" s="2264"/>
      <c r="S372" s="2264"/>
      <c r="T372" s="2264"/>
      <c r="U372" s="2264"/>
      <c r="V372" s="2264"/>
      <c r="W372" s="2264"/>
      <c r="X372" s="2264"/>
      <c r="Y372" s="2265"/>
      <c r="Z372" s="2248"/>
      <c r="AA372" s="2249"/>
      <c r="AB372" s="2249"/>
      <c r="AC372" s="2294"/>
      <c r="AD372" s="2214"/>
      <c r="AE372" s="2215"/>
      <c r="AF372" s="2215"/>
      <c r="AG372" s="2215"/>
      <c r="AH372" s="2216"/>
      <c r="AI372" s="2245"/>
      <c r="AJ372" s="2264"/>
      <c r="AK372" s="2264"/>
      <c r="AL372" s="2264"/>
      <c r="AM372" s="2264"/>
      <c r="AN372" s="2264"/>
      <c r="AO372" s="2264"/>
      <c r="AP372" s="2264"/>
      <c r="AQ372" s="2264"/>
      <c r="AR372" s="2264"/>
      <c r="AS372" s="2264"/>
      <c r="AT372" s="2264"/>
      <c r="AU372" s="2265"/>
      <c r="AV372" s="2248"/>
      <c r="AW372" s="2249"/>
      <c r="AX372" s="2249"/>
      <c r="AY372" s="2250"/>
    </row>
    <row r="373" spans="2:51" s="109" customFormat="1" ht="24.75" customHeight="1">
      <c r="B373" s="2258"/>
      <c r="C373" s="2259"/>
      <c r="D373" s="2259"/>
      <c r="E373" s="2259"/>
      <c r="F373" s="2259"/>
      <c r="G373" s="2260"/>
      <c r="H373" s="2211"/>
      <c r="I373" s="2212"/>
      <c r="J373" s="2212"/>
      <c r="K373" s="2212"/>
      <c r="L373" s="2213"/>
      <c r="M373" s="2275"/>
      <c r="N373" s="2296"/>
      <c r="O373" s="2296"/>
      <c r="P373" s="2296"/>
      <c r="Q373" s="2296"/>
      <c r="R373" s="2296"/>
      <c r="S373" s="2296"/>
      <c r="T373" s="2296"/>
      <c r="U373" s="2296"/>
      <c r="V373" s="2296"/>
      <c r="W373" s="2296"/>
      <c r="X373" s="2296"/>
      <c r="Y373" s="2297"/>
      <c r="Z373" s="2278"/>
      <c r="AA373" s="2279"/>
      <c r="AB373" s="2279"/>
      <c r="AC373" s="2298"/>
      <c r="AD373" s="2211"/>
      <c r="AE373" s="2212"/>
      <c r="AF373" s="2212"/>
      <c r="AG373" s="2212"/>
      <c r="AH373" s="2213"/>
      <c r="AI373" s="2275"/>
      <c r="AJ373" s="2296"/>
      <c r="AK373" s="2296"/>
      <c r="AL373" s="2296"/>
      <c r="AM373" s="2296"/>
      <c r="AN373" s="2296"/>
      <c r="AO373" s="2296"/>
      <c r="AP373" s="2296"/>
      <c r="AQ373" s="2296"/>
      <c r="AR373" s="2296"/>
      <c r="AS373" s="2296"/>
      <c r="AT373" s="2296"/>
      <c r="AU373" s="2297"/>
      <c r="AV373" s="2278"/>
      <c r="AW373" s="2279"/>
      <c r="AX373" s="2279"/>
      <c r="AY373" s="2280"/>
    </row>
    <row r="374" spans="2:51" s="109" customFormat="1" ht="24.75" customHeight="1">
      <c r="B374" s="2258"/>
      <c r="C374" s="2259"/>
      <c r="D374" s="2259"/>
      <c r="E374" s="2259"/>
      <c r="F374" s="2259"/>
      <c r="G374" s="2260"/>
      <c r="H374" s="2281" t="s">
        <v>35</v>
      </c>
      <c r="I374" s="1111"/>
      <c r="J374" s="1111"/>
      <c r="K374" s="1111"/>
      <c r="L374" s="1112"/>
      <c r="M374" s="2282"/>
      <c r="N374" s="2299"/>
      <c r="O374" s="2299"/>
      <c r="P374" s="2299"/>
      <c r="Q374" s="2299"/>
      <c r="R374" s="2299"/>
      <c r="S374" s="2299"/>
      <c r="T374" s="2299"/>
      <c r="U374" s="2299"/>
      <c r="V374" s="2299"/>
      <c r="W374" s="2299"/>
      <c r="X374" s="2299"/>
      <c r="Y374" s="2300"/>
      <c r="Z374" s="2317">
        <f>SUM(Z366:AC373)</f>
        <v>0.7</v>
      </c>
      <c r="AA374" s="2318"/>
      <c r="AB374" s="2318"/>
      <c r="AC374" s="2319"/>
      <c r="AD374" s="2281" t="s">
        <v>35</v>
      </c>
      <c r="AE374" s="1111"/>
      <c r="AF374" s="1111"/>
      <c r="AG374" s="1111"/>
      <c r="AH374" s="1112"/>
      <c r="AI374" s="2282"/>
      <c r="AJ374" s="2299"/>
      <c r="AK374" s="2299"/>
      <c r="AL374" s="2299"/>
      <c r="AM374" s="2299"/>
      <c r="AN374" s="2299"/>
      <c r="AO374" s="2299"/>
      <c r="AP374" s="2299"/>
      <c r="AQ374" s="2299"/>
      <c r="AR374" s="2299"/>
      <c r="AS374" s="2299"/>
      <c r="AT374" s="2299"/>
      <c r="AU374" s="2300"/>
      <c r="AV374" s="2288">
        <f>SUM(AV366:AY373)</f>
        <v>0</v>
      </c>
      <c r="AW374" s="2289"/>
      <c r="AX374" s="2289"/>
      <c r="AY374" s="2290"/>
    </row>
    <row r="375" spans="2:51" s="109" customFormat="1" ht="24.75" customHeight="1">
      <c r="B375" s="2258"/>
      <c r="C375" s="2259"/>
      <c r="D375" s="2259"/>
      <c r="E375" s="2259"/>
      <c r="F375" s="2259"/>
      <c r="G375" s="2260"/>
      <c r="H375" s="2281" t="s">
        <v>506</v>
      </c>
      <c r="I375" s="1111"/>
      <c r="J375" s="1111"/>
      <c r="K375" s="1111"/>
      <c r="L375" s="1111"/>
      <c r="M375" s="1111"/>
      <c r="N375" s="1111"/>
      <c r="O375" s="1111"/>
      <c r="P375" s="1111"/>
      <c r="Q375" s="1111"/>
      <c r="R375" s="1111"/>
      <c r="S375" s="1111"/>
      <c r="T375" s="1111"/>
      <c r="U375" s="1111"/>
      <c r="V375" s="1111"/>
      <c r="W375" s="1111"/>
      <c r="X375" s="1111"/>
      <c r="Y375" s="1111"/>
      <c r="Z375" s="1111"/>
      <c r="AA375" s="1111"/>
      <c r="AB375" s="1111"/>
      <c r="AC375" s="2302"/>
      <c r="AD375" s="2281" t="s">
        <v>505</v>
      </c>
      <c r="AE375" s="1111"/>
      <c r="AF375" s="1111"/>
      <c r="AG375" s="1111"/>
      <c r="AH375" s="1111"/>
      <c r="AI375" s="1111"/>
      <c r="AJ375" s="1111"/>
      <c r="AK375" s="1111"/>
      <c r="AL375" s="1111"/>
      <c r="AM375" s="1111"/>
      <c r="AN375" s="1111"/>
      <c r="AO375" s="1111"/>
      <c r="AP375" s="1111"/>
      <c r="AQ375" s="1111"/>
      <c r="AR375" s="1111"/>
      <c r="AS375" s="1111"/>
      <c r="AT375" s="1111"/>
      <c r="AU375" s="1111"/>
      <c r="AV375" s="1111"/>
      <c r="AW375" s="1111"/>
      <c r="AX375" s="1111"/>
      <c r="AY375" s="2295"/>
    </row>
    <row r="376" spans="2:51" s="109" customFormat="1" ht="24.75" customHeight="1">
      <c r="B376" s="2258"/>
      <c r="C376" s="2259"/>
      <c r="D376" s="2259"/>
      <c r="E376" s="2259"/>
      <c r="F376" s="2259"/>
      <c r="G376" s="2260"/>
      <c r="H376" s="2281" t="s">
        <v>60</v>
      </c>
      <c r="I376" s="1111"/>
      <c r="J376" s="1111"/>
      <c r="K376" s="1111"/>
      <c r="L376" s="1112"/>
      <c r="M376" s="1110" t="s">
        <v>143</v>
      </c>
      <c r="N376" s="1111"/>
      <c r="O376" s="1111"/>
      <c r="P376" s="1111"/>
      <c r="Q376" s="1111"/>
      <c r="R376" s="1111"/>
      <c r="S376" s="1111"/>
      <c r="T376" s="1111"/>
      <c r="U376" s="1111"/>
      <c r="V376" s="1111"/>
      <c r="W376" s="1111"/>
      <c r="X376" s="1111"/>
      <c r="Y376" s="1112"/>
      <c r="Z376" s="1183" t="s">
        <v>144</v>
      </c>
      <c r="AA376" s="2303"/>
      <c r="AB376" s="2303"/>
      <c r="AC376" s="2304"/>
      <c r="AD376" s="2281" t="s">
        <v>60</v>
      </c>
      <c r="AE376" s="1111"/>
      <c r="AF376" s="1111"/>
      <c r="AG376" s="1111"/>
      <c r="AH376" s="1112"/>
      <c r="AI376" s="1110" t="s">
        <v>143</v>
      </c>
      <c r="AJ376" s="1111"/>
      <c r="AK376" s="1111"/>
      <c r="AL376" s="1111"/>
      <c r="AM376" s="1111"/>
      <c r="AN376" s="1111"/>
      <c r="AO376" s="1111"/>
      <c r="AP376" s="1111"/>
      <c r="AQ376" s="1111"/>
      <c r="AR376" s="1111"/>
      <c r="AS376" s="1111"/>
      <c r="AT376" s="1111"/>
      <c r="AU376" s="1112"/>
      <c r="AV376" s="1183" t="s">
        <v>144</v>
      </c>
      <c r="AW376" s="2303"/>
      <c r="AX376" s="2303"/>
      <c r="AY376" s="2305"/>
    </row>
    <row r="377" spans="2:51" s="109" customFormat="1" ht="24.75" customHeight="1">
      <c r="B377" s="2258"/>
      <c r="C377" s="2259"/>
      <c r="D377" s="2259"/>
      <c r="E377" s="2259"/>
      <c r="F377" s="2259"/>
      <c r="G377" s="2260"/>
      <c r="H377" s="1092" t="s">
        <v>1671</v>
      </c>
      <c r="I377" s="1093"/>
      <c r="J377" s="1093"/>
      <c r="K377" s="1093"/>
      <c r="L377" s="1094"/>
      <c r="M377" s="2251" t="s">
        <v>1685</v>
      </c>
      <c r="N377" s="2306"/>
      <c r="O377" s="2306"/>
      <c r="P377" s="2306"/>
      <c r="Q377" s="2306"/>
      <c r="R377" s="2306"/>
      <c r="S377" s="2306"/>
      <c r="T377" s="2306"/>
      <c r="U377" s="2306"/>
      <c r="V377" s="2306"/>
      <c r="W377" s="2306"/>
      <c r="X377" s="2306"/>
      <c r="Y377" s="2307"/>
      <c r="Z377" s="2320">
        <v>0.3</v>
      </c>
      <c r="AA377" s="2321"/>
      <c r="AB377" s="2321"/>
      <c r="AC377" s="2322"/>
      <c r="AD377" s="1092"/>
      <c r="AE377" s="1093"/>
      <c r="AF377" s="1093"/>
      <c r="AG377" s="1093"/>
      <c r="AH377" s="1094"/>
      <c r="AI377" s="2251"/>
      <c r="AJ377" s="2306"/>
      <c r="AK377" s="2306"/>
      <c r="AL377" s="2306"/>
      <c r="AM377" s="2306"/>
      <c r="AN377" s="2306"/>
      <c r="AO377" s="2306"/>
      <c r="AP377" s="2306"/>
      <c r="AQ377" s="2306"/>
      <c r="AR377" s="2306"/>
      <c r="AS377" s="2306"/>
      <c r="AT377" s="2306"/>
      <c r="AU377" s="2307"/>
      <c r="AV377" s="2254"/>
      <c r="AW377" s="2255"/>
      <c r="AX377" s="2255"/>
      <c r="AY377" s="2257"/>
    </row>
    <row r="378" spans="2:51" s="109" customFormat="1" ht="24.75" customHeight="1">
      <c r="B378" s="2258"/>
      <c r="C378" s="2259"/>
      <c r="D378" s="2259"/>
      <c r="E378" s="2259"/>
      <c r="F378" s="2259"/>
      <c r="G378" s="2260"/>
      <c r="H378" s="2214"/>
      <c r="I378" s="2215"/>
      <c r="J378" s="2215"/>
      <c r="K378" s="2215"/>
      <c r="L378" s="2216"/>
      <c r="M378" s="2245"/>
      <c r="N378" s="2264"/>
      <c r="O378" s="2264"/>
      <c r="P378" s="2264"/>
      <c r="Q378" s="2264"/>
      <c r="R378" s="2264"/>
      <c r="S378" s="2264"/>
      <c r="T378" s="2264"/>
      <c r="U378" s="2264"/>
      <c r="V378" s="2264"/>
      <c r="W378" s="2264"/>
      <c r="X378" s="2264"/>
      <c r="Y378" s="2265"/>
      <c r="Z378" s="2248"/>
      <c r="AA378" s="2249"/>
      <c r="AB378" s="2249"/>
      <c r="AC378" s="2294"/>
      <c r="AD378" s="2214"/>
      <c r="AE378" s="2215"/>
      <c r="AF378" s="2215"/>
      <c r="AG378" s="2215"/>
      <c r="AH378" s="2216"/>
      <c r="AI378" s="2245"/>
      <c r="AJ378" s="2264"/>
      <c r="AK378" s="2264"/>
      <c r="AL378" s="2264"/>
      <c r="AM378" s="2264"/>
      <c r="AN378" s="2264"/>
      <c r="AO378" s="2264"/>
      <c r="AP378" s="2264"/>
      <c r="AQ378" s="2264"/>
      <c r="AR378" s="2264"/>
      <c r="AS378" s="2264"/>
      <c r="AT378" s="2264"/>
      <c r="AU378" s="2265"/>
      <c r="AV378" s="2248"/>
      <c r="AW378" s="2249"/>
      <c r="AX378" s="2249"/>
      <c r="AY378" s="2250"/>
    </row>
    <row r="379" spans="2:51" s="109" customFormat="1" ht="24.75" customHeight="1">
      <c r="B379" s="2258"/>
      <c r="C379" s="2259"/>
      <c r="D379" s="2259"/>
      <c r="E379" s="2259"/>
      <c r="F379" s="2259"/>
      <c r="G379" s="2260"/>
      <c r="H379" s="2214"/>
      <c r="I379" s="2215"/>
      <c r="J379" s="2215"/>
      <c r="K379" s="2215"/>
      <c r="L379" s="2216"/>
      <c r="M379" s="2245"/>
      <c r="N379" s="2264"/>
      <c r="O379" s="2264"/>
      <c r="P379" s="2264"/>
      <c r="Q379" s="2264"/>
      <c r="R379" s="2264"/>
      <c r="S379" s="2264"/>
      <c r="T379" s="2264"/>
      <c r="U379" s="2264"/>
      <c r="V379" s="2264"/>
      <c r="W379" s="2264"/>
      <c r="X379" s="2264"/>
      <c r="Y379" s="2265"/>
      <c r="Z379" s="2248"/>
      <c r="AA379" s="2249"/>
      <c r="AB379" s="2249"/>
      <c r="AC379" s="2294"/>
      <c r="AD379" s="2214"/>
      <c r="AE379" s="2215"/>
      <c r="AF379" s="2215"/>
      <c r="AG379" s="2215"/>
      <c r="AH379" s="2216"/>
      <c r="AI379" s="2245"/>
      <c r="AJ379" s="2264"/>
      <c r="AK379" s="2264"/>
      <c r="AL379" s="2264"/>
      <c r="AM379" s="2264"/>
      <c r="AN379" s="2264"/>
      <c r="AO379" s="2264"/>
      <c r="AP379" s="2264"/>
      <c r="AQ379" s="2264"/>
      <c r="AR379" s="2264"/>
      <c r="AS379" s="2264"/>
      <c r="AT379" s="2264"/>
      <c r="AU379" s="2265"/>
      <c r="AV379" s="2248"/>
      <c r="AW379" s="2249"/>
      <c r="AX379" s="2249"/>
      <c r="AY379" s="2250"/>
    </row>
    <row r="380" spans="2:51" s="109" customFormat="1" ht="24.75" customHeight="1">
      <c r="B380" s="2258"/>
      <c r="C380" s="2259"/>
      <c r="D380" s="2259"/>
      <c r="E380" s="2259"/>
      <c r="F380" s="2259"/>
      <c r="G380" s="2260"/>
      <c r="H380" s="2214"/>
      <c r="I380" s="2215"/>
      <c r="J380" s="2215"/>
      <c r="K380" s="2215"/>
      <c r="L380" s="2216"/>
      <c r="M380" s="2245"/>
      <c r="N380" s="2264"/>
      <c r="O380" s="2264"/>
      <c r="P380" s="2264"/>
      <c r="Q380" s="2264"/>
      <c r="R380" s="2264"/>
      <c r="S380" s="2264"/>
      <c r="T380" s="2264"/>
      <c r="U380" s="2264"/>
      <c r="V380" s="2264"/>
      <c r="W380" s="2264"/>
      <c r="X380" s="2264"/>
      <c r="Y380" s="2265"/>
      <c r="Z380" s="2248"/>
      <c r="AA380" s="2249"/>
      <c r="AB380" s="2249"/>
      <c r="AC380" s="2294"/>
      <c r="AD380" s="2214"/>
      <c r="AE380" s="2215"/>
      <c r="AF380" s="2215"/>
      <c r="AG380" s="2215"/>
      <c r="AH380" s="2216"/>
      <c r="AI380" s="2245"/>
      <c r="AJ380" s="2264"/>
      <c r="AK380" s="2264"/>
      <c r="AL380" s="2264"/>
      <c r="AM380" s="2264"/>
      <c r="AN380" s="2264"/>
      <c r="AO380" s="2264"/>
      <c r="AP380" s="2264"/>
      <c r="AQ380" s="2264"/>
      <c r="AR380" s="2264"/>
      <c r="AS380" s="2264"/>
      <c r="AT380" s="2264"/>
      <c r="AU380" s="2265"/>
      <c r="AV380" s="2248"/>
      <c r="AW380" s="2249"/>
      <c r="AX380" s="2249"/>
      <c r="AY380" s="2250"/>
    </row>
    <row r="381" spans="2:51" s="109" customFormat="1" ht="24.75" customHeight="1">
      <c r="B381" s="2258"/>
      <c r="C381" s="2259"/>
      <c r="D381" s="2259"/>
      <c r="E381" s="2259"/>
      <c r="F381" s="2259"/>
      <c r="G381" s="2260"/>
      <c r="H381" s="2214"/>
      <c r="I381" s="2215"/>
      <c r="J381" s="2215"/>
      <c r="K381" s="2215"/>
      <c r="L381" s="2216"/>
      <c r="M381" s="2245"/>
      <c r="N381" s="2246"/>
      <c r="O381" s="2246"/>
      <c r="P381" s="2246"/>
      <c r="Q381" s="2246"/>
      <c r="R381" s="2246"/>
      <c r="S381" s="2246"/>
      <c r="T381" s="2246"/>
      <c r="U381" s="2246"/>
      <c r="V381" s="2246"/>
      <c r="W381" s="2246"/>
      <c r="X381" s="2246"/>
      <c r="Y381" s="2247"/>
      <c r="Z381" s="2248"/>
      <c r="AA381" s="2249"/>
      <c r="AB381" s="2249"/>
      <c r="AC381" s="2249"/>
      <c r="AD381" s="2214"/>
      <c r="AE381" s="2215"/>
      <c r="AF381" s="2215"/>
      <c r="AG381" s="2215"/>
      <c r="AH381" s="2216"/>
      <c r="AI381" s="2245"/>
      <c r="AJ381" s="2246"/>
      <c r="AK381" s="2246"/>
      <c r="AL381" s="2246"/>
      <c r="AM381" s="2246"/>
      <c r="AN381" s="2246"/>
      <c r="AO381" s="2246"/>
      <c r="AP381" s="2246"/>
      <c r="AQ381" s="2246"/>
      <c r="AR381" s="2246"/>
      <c r="AS381" s="2246"/>
      <c r="AT381" s="2246"/>
      <c r="AU381" s="2247"/>
      <c r="AV381" s="2248"/>
      <c r="AW381" s="2249"/>
      <c r="AX381" s="2249"/>
      <c r="AY381" s="2250"/>
    </row>
    <row r="382" spans="2:51" s="109" customFormat="1" ht="24.75" customHeight="1">
      <c r="B382" s="2258"/>
      <c r="C382" s="2259"/>
      <c r="D382" s="2259"/>
      <c r="E382" s="2259"/>
      <c r="F382" s="2259"/>
      <c r="G382" s="2260"/>
      <c r="H382" s="2214"/>
      <c r="I382" s="2215"/>
      <c r="J382" s="2215"/>
      <c r="K382" s="2215"/>
      <c r="L382" s="2216"/>
      <c r="M382" s="2245"/>
      <c r="N382" s="2246"/>
      <c r="O382" s="2246"/>
      <c r="P382" s="2246"/>
      <c r="Q382" s="2246"/>
      <c r="R382" s="2246"/>
      <c r="S382" s="2246"/>
      <c r="T382" s="2246"/>
      <c r="U382" s="2246"/>
      <c r="V382" s="2246"/>
      <c r="W382" s="2246"/>
      <c r="X382" s="2246"/>
      <c r="Y382" s="2247"/>
      <c r="Z382" s="2248"/>
      <c r="AA382" s="2249"/>
      <c r="AB382" s="2249"/>
      <c r="AC382" s="2249"/>
      <c r="AD382" s="2214"/>
      <c r="AE382" s="2215"/>
      <c r="AF382" s="2215"/>
      <c r="AG382" s="2215"/>
      <c r="AH382" s="2216"/>
      <c r="AI382" s="2245"/>
      <c r="AJ382" s="2246"/>
      <c r="AK382" s="2246"/>
      <c r="AL382" s="2246"/>
      <c r="AM382" s="2246"/>
      <c r="AN382" s="2246"/>
      <c r="AO382" s="2246"/>
      <c r="AP382" s="2246"/>
      <c r="AQ382" s="2246"/>
      <c r="AR382" s="2246"/>
      <c r="AS382" s="2246"/>
      <c r="AT382" s="2246"/>
      <c r="AU382" s="2247"/>
      <c r="AV382" s="2248"/>
      <c r="AW382" s="2249"/>
      <c r="AX382" s="2249"/>
      <c r="AY382" s="2250"/>
    </row>
    <row r="383" spans="2:51" s="109" customFormat="1" ht="24.75" customHeight="1">
      <c r="B383" s="2258"/>
      <c r="C383" s="2259"/>
      <c r="D383" s="2259"/>
      <c r="E383" s="2259"/>
      <c r="F383" s="2259"/>
      <c r="G383" s="2260"/>
      <c r="H383" s="2214"/>
      <c r="I383" s="2215"/>
      <c r="J383" s="2215"/>
      <c r="K383" s="2215"/>
      <c r="L383" s="2216"/>
      <c r="M383" s="2245"/>
      <c r="N383" s="2246"/>
      <c r="O383" s="2246"/>
      <c r="P383" s="2246"/>
      <c r="Q383" s="2246"/>
      <c r="R383" s="2246"/>
      <c r="S383" s="2246"/>
      <c r="T383" s="2246"/>
      <c r="U383" s="2246"/>
      <c r="V383" s="2246"/>
      <c r="W383" s="2246"/>
      <c r="X383" s="2246"/>
      <c r="Y383" s="2247"/>
      <c r="Z383" s="2248"/>
      <c r="AA383" s="2249"/>
      <c r="AB383" s="2249"/>
      <c r="AC383" s="2249"/>
      <c r="AD383" s="2214"/>
      <c r="AE383" s="2215"/>
      <c r="AF383" s="2215"/>
      <c r="AG383" s="2215"/>
      <c r="AH383" s="2216"/>
      <c r="AI383" s="2245"/>
      <c r="AJ383" s="2246"/>
      <c r="AK383" s="2246"/>
      <c r="AL383" s="2246"/>
      <c r="AM383" s="2246"/>
      <c r="AN383" s="2246"/>
      <c r="AO383" s="2246"/>
      <c r="AP383" s="2246"/>
      <c r="AQ383" s="2246"/>
      <c r="AR383" s="2246"/>
      <c r="AS383" s="2246"/>
      <c r="AT383" s="2246"/>
      <c r="AU383" s="2247"/>
      <c r="AV383" s="2248"/>
      <c r="AW383" s="2249"/>
      <c r="AX383" s="2249"/>
      <c r="AY383" s="2250"/>
    </row>
    <row r="384" spans="2:51" s="109" customFormat="1" ht="24.75" customHeight="1">
      <c r="B384" s="2258"/>
      <c r="C384" s="2259"/>
      <c r="D384" s="2259"/>
      <c r="E384" s="2259"/>
      <c r="F384" s="2259"/>
      <c r="G384" s="2260"/>
      <c r="H384" s="2211"/>
      <c r="I384" s="2212"/>
      <c r="J384" s="2212"/>
      <c r="K384" s="2212"/>
      <c r="L384" s="2213"/>
      <c r="M384" s="2275"/>
      <c r="N384" s="2276"/>
      <c r="O384" s="2276"/>
      <c r="P384" s="2276"/>
      <c r="Q384" s="2276"/>
      <c r="R384" s="2276"/>
      <c r="S384" s="2276"/>
      <c r="T384" s="2276"/>
      <c r="U384" s="2276"/>
      <c r="V384" s="2276"/>
      <c r="W384" s="2276"/>
      <c r="X384" s="2276"/>
      <c r="Y384" s="2277"/>
      <c r="Z384" s="2278"/>
      <c r="AA384" s="2279"/>
      <c r="AB384" s="2279"/>
      <c r="AC384" s="2279"/>
      <c r="AD384" s="2211"/>
      <c r="AE384" s="2212"/>
      <c r="AF384" s="2212"/>
      <c r="AG384" s="2212"/>
      <c r="AH384" s="2213"/>
      <c r="AI384" s="2275"/>
      <c r="AJ384" s="2276"/>
      <c r="AK384" s="2276"/>
      <c r="AL384" s="2276"/>
      <c r="AM384" s="2276"/>
      <c r="AN384" s="2276"/>
      <c r="AO384" s="2276"/>
      <c r="AP384" s="2276"/>
      <c r="AQ384" s="2276"/>
      <c r="AR384" s="2276"/>
      <c r="AS384" s="2276"/>
      <c r="AT384" s="2276"/>
      <c r="AU384" s="2277"/>
      <c r="AV384" s="2278"/>
      <c r="AW384" s="2279"/>
      <c r="AX384" s="2279"/>
      <c r="AY384" s="2280"/>
    </row>
    <row r="385" spans="1:51" s="109" customFormat="1" ht="24.75" customHeight="1">
      <c r="B385" s="2258"/>
      <c r="C385" s="2259"/>
      <c r="D385" s="2259"/>
      <c r="E385" s="2259"/>
      <c r="F385" s="2259"/>
      <c r="G385" s="2260"/>
      <c r="H385" s="2281" t="s">
        <v>35</v>
      </c>
      <c r="I385" s="1111"/>
      <c r="J385" s="1111"/>
      <c r="K385" s="1111"/>
      <c r="L385" s="1111"/>
      <c r="M385" s="2282"/>
      <c r="N385" s="2283"/>
      <c r="O385" s="2283"/>
      <c r="P385" s="2283"/>
      <c r="Q385" s="2283"/>
      <c r="R385" s="2283"/>
      <c r="S385" s="2283"/>
      <c r="T385" s="2283"/>
      <c r="U385" s="2283"/>
      <c r="V385" s="2283"/>
      <c r="W385" s="2283"/>
      <c r="X385" s="2283"/>
      <c r="Y385" s="2284"/>
      <c r="Z385" s="2317">
        <f>SUM(Z377:AC384)</f>
        <v>0.3</v>
      </c>
      <c r="AA385" s="2318"/>
      <c r="AB385" s="2318"/>
      <c r="AC385" s="2479"/>
      <c r="AD385" s="2281" t="s">
        <v>35</v>
      </c>
      <c r="AE385" s="1111"/>
      <c r="AF385" s="1111"/>
      <c r="AG385" s="1111"/>
      <c r="AH385" s="1111"/>
      <c r="AI385" s="2282"/>
      <c r="AJ385" s="2283"/>
      <c r="AK385" s="2283"/>
      <c r="AL385" s="2283"/>
      <c r="AM385" s="2283"/>
      <c r="AN385" s="2283"/>
      <c r="AO385" s="2283"/>
      <c r="AP385" s="2283"/>
      <c r="AQ385" s="2283"/>
      <c r="AR385" s="2283"/>
      <c r="AS385" s="2283"/>
      <c r="AT385" s="2283"/>
      <c r="AU385" s="2284"/>
      <c r="AV385" s="2288">
        <f>SUM(AV377:AY384)</f>
        <v>0</v>
      </c>
      <c r="AW385" s="2289"/>
      <c r="AX385" s="2289"/>
      <c r="AY385" s="2290"/>
    </row>
    <row r="386" spans="1:51" s="109" customFormat="1" ht="24.75" customHeight="1">
      <c r="B386" s="2258"/>
      <c r="C386" s="2259"/>
      <c r="D386" s="2259"/>
      <c r="E386" s="2259"/>
      <c r="F386" s="2259"/>
      <c r="G386" s="2260"/>
      <c r="H386" s="2281" t="s">
        <v>504</v>
      </c>
      <c r="I386" s="1111"/>
      <c r="J386" s="1111"/>
      <c r="K386" s="1111"/>
      <c r="L386" s="1111"/>
      <c r="M386" s="1111"/>
      <c r="N386" s="1111"/>
      <c r="O386" s="1111"/>
      <c r="P386" s="1111"/>
      <c r="Q386" s="1111"/>
      <c r="R386" s="1111"/>
      <c r="S386" s="1111"/>
      <c r="T386" s="1111"/>
      <c r="U386" s="1111"/>
      <c r="V386" s="1111"/>
      <c r="W386" s="1111"/>
      <c r="X386" s="1111"/>
      <c r="Y386" s="1111"/>
      <c r="Z386" s="1111"/>
      <c r="AA386" s="1111"/>
      <c r="AB386" s="1111"/>
      <c r="AC386" s="1112"/>
      <c r="AD386" s="2281" t="s">
        <v>503</v>
      </c>
      <c r="AE386" s="1111"/>
      <c r="AF386" s="1111"/>
      <c r="AG386" s="1111"/>
      <c r="AH386" s="1111"/>
      <c r="AI386" s="1111"/>
      <c r="AJ386" s="1111"/>
      <c r="AK386" s="1111"/>
      <c r="AL386" s="1111"/>
      <c r="AM386" s="1111"/>
      <c r="AN386" s="1111"/>
      <c r="AO386" s="1111"/>
      <c r="AP386" s="1111"/>
      <c r="AQ386" s="1111"/>
      <c r="AR386" s="1111"/>
      <c r="AS386" s="1111"/>
      <c r="AT386" s="1111"/>
      <c r="AU386" s="1111"/>
      <c r="AV386" s="1111"/>
      <c r="AW386" s="1111"/>
      <c r="AX386" s="1111"/>
      <c r="AY386" s="2295"/>
    </row>
    <row r="387" spans="1:51" s="109" customFormat="1" ht="24.75" customHeight="1">
      <c r="B387" s="2258"/>
      <c r="C387" s="2259"/>
      <c r="D387" s="2259"/>
      <c r="E387" s="2259"/>
      <c r="F387" s="2259"/>
      <c r="G387" s="2260"/>
      <c r="H387" s="2291" t="s">
        <v>60</v>
      </c>
      <c r="I387" s="2292"/>
      <c r="J387" s="2292"/>
      <c r="K387" s="2292"/>
      <c r="L387" s="2292"/>
      <c r="M387" s="1110" t="s">
        <v>143</v>
      </c>
      <c r="N387" s="1111"/>
      <c r="O387" s="1111"/>
      <c r="P387" s="1111"/>
      <c r="Q387" s="1111"/>
      <c r="R387" s="1111"/>
      <c r="S387" s="1111"/>
      <c r="T387" s="1111"/>
      <c r="U387" s="1111"/>
      <c r="V387" s="1111"/>
      <c r="W387" s="1111"/>
      <c r="X387" s="1111"/>
      <c r="Y387" s="1112"/>
      <c r="Z387" s="1183" t="s">
        <v>144</v>
      </c>
      <c r="AA387" s="1184"/>
      <c r="AB387" s="1184"/>
      <c r="AC387" s="2293"/>
      <c r="AD387" s="2291" t="s">
        <v>60</v>
      </c>
      <c r="AE387" s="2292"/>
      <c r="AF387" s="2292"/>
      <c r="AG387" s="2292"/>
      <c r="AH387" s="2292"/>
      <c r="AI387" s="1110" t="s">
        <v>143</v>
      </c>
      <c r="AJ387" s="1111"/>
      <c r="AK387" s="1111"/>
      <c r="AL387" s="1111"/>
      <c r="AM387" s="1111"/>
      <c r="AN387" s="1111"/>
      <c r="AO387" s="1111"/>
      <c r="AP387" s="1111"/>
      <c r="AQ387" s="1111"/>
      <c r="AR387" s="1111"/>
      <c r="AS387" s="1111"/>
      <c r="AT387" s="1111"/>
      <c r="AU387" s="1112"/>
      <c r="AV387" s="1183" t="s">
        <v>144</v>
      </c>
      <c r="AW387" s="1184"/>
      <c r="AX387" s="1184"/>
      <c r="AY387" s="1185"/>
    </row>
    <row r="388" spans="1:51" s="109" customFormat="1" ht="24.75" customHeight="1">
      <c r="B388" s="2258"/>
      <c r="C388" s="2259"/>
      <c r="D388" s="2259"/>
      <c r="E388" s="2259"/>
      <c r="F388" s="2259"/>
      <c r="G388" s="2260"/>
      <c r="H388" s="1092"/>
      <c r="I388" s="1093"/>
      <c r="J388" s="1093"/>
      <c r="K388" s="1093"/>
      <c r="L388" s="1094"/>
      <c r="M388" s="2251"/>
      <c r="N388" s="2252"/>
      <c r="O388" s="2252"/>
      <c r="P388" s="2252"/>
      <c r="Q388" s="2252"/>
      <c r="R388" s="2252"/>
      <c r="S388" s="2252"/>
      <c r="T388" s="2252"/>
      <c r="U388" s="2252"/>
      <c r="V388" s="2252"/>
      <c r="W388" s="2252"/>
      <c r="X388" s="2252"/>
      <c r="Y388" s="2253"/>
      <c r="Z388" s="2254"/>
      <c r="AA388" s="2255"/>
      <c r="AB388" s="2255"/>
      <c r="AC388" s="2256"/>
      <c r="AD388" s="1092"/>
      <c r="AE388" s="1093"/>
      <c r="AF388" s="1093"/>
      <c r="AG388" s="1093"/>
      <c r="AH388" s="1094"/>
      <c r="AI388" s="2251"/>
      <c r="AJ388" s="2252"/>
      <c r="AK388" s="2252"/>
      <c r="AL388" s="2252"/>
      <c r="AM388" s="2252"/>
      <c r="AN388" s="2252"/>
      <c r="AO388" s="2252"/>
      <c r="AP388" s="2252"/>
      <c r="AQ388" s="2252"/>
      <c r="AR388" s="2252"/>
      <c r="AS388" s="2252"/>
      <c r="AT388" s="2252"/>
      <c r="AU388" s="2253"/>
      <c r="AV388" s="2254"/>
      <c r="AW388" s="2255"/>
      <c r="AX388" s="2255"/>
      <c r="AY388" s="2257"/>
    </row>
    <row r="389" spans="1:51" s="109" customFormat="1" ht="24.75" customHeight="1">
      <c r="B389" s="2258"/>
      <c r="C389" s="2259"/>
      <c r="D389" s="2259"/>
      <c r="E389" s="2259"/>
      <c r="F389" s="2259"/>
      <c r="G389" s="2260"/>
      <c r="H389" s="2214"/>
      <c r="I389" s="2215"/>
      <c r="J389" s="2215"/>
      <c r="K389" s="2215"/>
      <c r="L389" s="2216"/>
      <c r="M389" s="2245"/>
      <c r="N389" s="2246"/>
      <c r="O389" s="2246"/>
      <c r="P389" s="2246"/>
      <c r="Q389" s="2246"/>
      <c r="R389" s="2246"/>
      <c r="S389" s="2246"/>
      <c r="T389" s="2246"/>
      <c r="U389" s="2246"/>
      <c r="V389" s="2246"/>
      <c r="W389" s="2246"/>
      <c r="X389" s="2246"/>
      <c r="Y389" s="2247"/>
      <c r="Z389" s="2248"/>
      <c r="AA389" s="2249"/>
      <c r="AB389" s="2249"/>
      <c r="AC389" s="2274"/>
      <c r="AD389" s="2214"/>
      <c r="AE389" s="2215"/>
      <c r="AF389" s="2215"/>
      <c r="AG389" s="2215"/>
      <c r="AH389" s="2216"/>
      <c r="AI389" s="2245"/>
      <c r="AJ389" s="2246"/>
      <c r="AK389" s="2246"/>
      <c r="AL389" s="2246"/>
      <c r="AM389" s="2246"/>
      <c r="AN389" s="2246"/>
      <c r="AO389" s="2246"/>
      <c r="AP389" s="2246"/>
      <c r="AQ389" s="2246"/>
      <c r="AR389" s="2246"/>
      <c r="AS389" s="2246"/>
      <c r="AT389" s="2246"/>
      <c r="AU389" s="2247"/>
      <c r="AV389" s="2248"/>
      <c r="AW389" s="2249"/>
      <c r="AX389" s="2249"/>
      <c r="AY389" s="2250"/>
    </row>
    <row r="390" spans="1:51" s="109" customFormat="1" ht="24.75" customHeight="1">
      <c r="B390" s="2258"/>
      <c r="C390" s="2259"/>
      <c r="D390" s="2259"/>
      <c r="E390" s="2259"/>
      <c r="F390" s="2259"/>
      <c r="G390" s="2260"/>
      <c r="H390" s="2214"/>
      <c r="I390" s="2215"/>
      <c r="J390" s="2215"/>
      <c r="K390" s="2215"/>
      <c r="L390" s="2216"/>
      <c r="M390" s="2245"/>
      <c r="N390" s="2246"/>
      <c r="O390" s="2246"/>
      <c r="P390" s="2246"/>
      <c r="Q390" s="2246"/>
      <c r="R390" s="2246"/>
      <c r="S390" s="2246"/>
      <c r="T390" s="2246"/>
      <c r="U390" s="2246"/>
      <c r="V390" s="2246"/>
      <c r="W390" s="2246"/>
      <c r="X390" s="2246"/>
      <c r="Y390" s="2247"/>
      <c r="Z390" s="2248"/>
      <c r="AA390" s="2249"/>
      <c r="AB390" s="2249"/>
      <c r="AC390" s="2274"/>
      <c r="AD390" s="2214"/>
      <c r="AE390" s="2215"/>
      <c r="AF390" s="2215"/>
      <c r="AG390" s="2215"/>
      <c r="AH390" s="2216"/>
      <c r="AI390" s="2245"/>
      <c r="AJ390" s="2246"/>
      <c r="AK390" s="2246"/>
      <c r="AL390" s="2246"/>
      <c r="AM390" s="2246"/>
      <c r="AN390" s="2246"/>
      <c r="AO390" s="2246"/>
      <c r="AP390" s="2246"/>
      <c r="AQ390" s="2246"/>
      <c r="AR390" s="2246"/>
      <c r="AS390" s="2246"/>
      <c r="AT390" s="2246"/>
      <c r="AU390" s="2247"/>
      <c r="AV390" s="2248"/>
      <c r="AW390" s="2249"/>
      <c r="AX390" s="2249"/>
      <c r="AY390" s="2250"/>
    </row>
    <row r="391" spans="1:51" s="109" customFormat="1" ht="24.75" customHeight="1">
      <c r="B391" s="2258"/>
      <c r="C391" s="2259"/>
      <c r="D391" s="2259"/>
      <c r="E391" s="2259"/>
      <c r="F391" s="2259"/>
      <c r="G391" s="2260"/>
      <c r="H391" s="2214"/>
      <c r="I391" s="2215"/>
      <c r="J391" s="2215"/>
      <c r="K391" s="2215"/>
      <c r="L391" s="2216"/>
      <c r="M391" s="2245"/>
      <c r="N391" s="2246"/>
      <c r="O391" s="2246"/>
      <c r="P391" s="2246"/>
      <c r="Q391" s="2246"/>
      <c r="R391" s="2246"/>
      <c r="S391" s="2246"/>
      <c r="T391" s="2246"/>
      <c r="U391" s="2246"/>
      <c r="V391" s="2246"/>
      <c r="W391" s="2246"/>
      <c r="X391" s="2246"/>
      <c r="Y391" s="2247"/>
      <c r="Z391" s="2248"/>
      <c r="AA391" s="2249"/>
      <c r="AB391" s="2249"/>
      <c r="AC391" s="2274"/>
      <c r="AD391" s="2214"/>
      <c r="AE391" s="2215"/>
      <c r="AF391" s="2215"/>
      <c r="AG391" s="2215"/>
      <c r="AH391" s="2216"/>
      <c r="AI391" s="2245"/>
      <c r="AJ391" s="2246"/>
      <c r="AK391" s="2246"/>
      <c r="AL391" s="2246"/>
      <c r="AM391" s="2246"/>
      <c r="AN391" s="2246"/>
      <c r="AO391" s="2246"/>
      <c r="AP391" s="2246"/>
      <c r="AQ391" s="2246"/>
      <c r="AR391" s="2246"/>
      <c r="AS391" s="2246"/>
      <c r="AT391" s="2246"/>
      <c r="AU391" s="2247"/>
      <c r="AV391" s="2248"/>
      <c r="AW391" s="2249"/>
      <c r="AX391" s="2249"/>
      <c r="AY391" s="2250"/>
    </row>
    <row r="392" spans="1:51" s="109" customFormat="1" ht="24.75" customHeight="1">
      <c r="B392" s="2258"/>
      <c r="C392" s="2259"/>
      <c r="D392" s="2259"/>
      <c r="E392" s="2259"/>
      <c r="F392" s="2259"/>
      <c r="G392" s="2260"/>
      <c r="H392" s="2214"/>
      <c r="I392" s="2215"/>
      <c r="J392" s="2215"/>
      <c r="K392" s="2215"/>
      <c r="L392" s="2216"/>
      <c r="M392" s="2245"/>
      <c r="N392" s="2246"/>
      <c r="O392" s="2246"/>
      <c r="P392" s="2246"/>
      <c r="Q392" s="2246"/>
      <c r="R392" s="2246"/>
      <c r="S392" s="2246"/>
      <c r="T392" s="2246"/>
      <c r="U392" s="2246"/>
      <c r="V392" s="2246"/>
      <c r="W392" s="2246"/>
      <c r="X392" s="2246"/>
      <c r="Y392" s="2247"/>
      <c r="Z392" s="2248"/>
      <c r="AA392" s="2249"/>
      <c r="AB392" s="2249"/>
      <c r="AC392" s="2249"/>
      <c r="AD392" s="2214"/>
      <c r="AE392" s="2215"/>
      <c r="AF392" s="2215"/>
      <c r="AG392" s="2215"/>
      <c r="AH392" s="2216"/>
      <c r="AI392" s="2245"/>
      <c r="AJ392" s="2246"/>
      <c r="AK392" s="2246"/>
      <c r="AL392" s="2246"/>
      <c r="AM392" s="2246"/>
      <c r="AN392" s="2246"/>
      <c r="AO392" s="2246"/>
      <c r="AP392" s="2246"/>
      <c r="AQ392" s="2246"/>
      <c r="AR392" s="2246"/>
      <c r="AS392" s="2246"/>
      <c r="AT392" s="2246"/>
      <c r="AU392" s="2247"/>
      <c r="AV392" s="2248"/>
      <c r="AW392" s="2249"/>
      <c r="AX392" s="2249"/>
      <c r="AY392" s="2250"/>
    </row>
    <row r="393" spans="1:51" s="109" customFormat="1" ht="24.75" customHeight="1">
      <c r="B393" s="2258"/>
      <c r="C393" s="2259"/>
      <c r="D393" s="2259"/>
      <c r="E393" s="2259"/>
      <c r="F393" s="2259"/>
      <c r="G393" s="2260"/>
      <c r="H393" s="2214"/>
      <c r="I393" s="2215"/>
      <c r="J393" s="2215"/>
      <c r="K393" s="2215"/>
      <c r="L393" s="2216"/>
      <c r="M393" s="2245"/>
      <c r="N393" s="2246"/>
      <c r="O393" s="2246"/>
      <c r="P393" s="2246"/>
      <c r="Q393" s="2246"/>
      <c r="R393" s="2246"/>
      <c r="S393" s="2246"/>
      <c r="T393" s="2246"/>
      <c r="U393" s="2246"/>
      <c r="V393" s="2246"/>
      <c r="W393" s="2246"/>
      <c r="X393" s="2246"/>
      <c r="Y393" s="2247"/>
      <c r="Z393" s="2248"/>
      <c r="AA393" s="2249"/>
      <c r="AB393" s="2249"/>
      <c r="AC393" s="2249"/>
      <c r="AD393" s="2214"/>
      <c r="AE393" s="2215"/>
      <c r="AF393" s="2215"/>
      <c r="AG393" s="2215"/>
      <c r="AH393" s="2216"/>
      <c r="AI393" s="2245"/>
      <c r="AJ393" s="2246"/>
      <c r="AK393" s="2246"/>
      <c r="AL393" s="2246"/>
      <c r="AM393" s="2246"/>
      <c r="AN393" s="2246"/>
      <c r="AO393" s="2246"/>
      <c r="AP393" s="2246"/>
      <c r="AQ393" s="2246"/>
      <c r="AR393" s="2246"/>
      <c r="AS393" s="2246"/>
      <c r="AT393" s="2246"/>
      <c r="AU393" s="2247"/>
      <c r="AV393" s="2248"/>
      <c r="AW393" s="2249"/>
      <c r="AX393" s="2249"/>
      <c r="AY393" s="2250"/>
    </row>
    <row r="394" spans="1:51" s="109" customFormat="1" ht="24.75" customHeight="1">
      <c r="B394" s="2258"/>
      <c r="C394" s="2259"/>
      <c r="D394" s="2259"/>
      <c r="E394" s="2259"/>
      <c r="F394" s="2259"/>
      <c r="G394" s="2260"/>
      <c r="H394" s="2214"/>
      <c r="I394" s="2215"/>
      <c r="J394" s="2215"/>
      <c r="K394" s="2215"/>
      <c r="L394" s="2216"/>
      <c r="M394" s="2245"/>
      <c r="N394" s="2246"/>
      <c r="O394" s="2246"/>
      <c r="P394" s="2246"/>
      <c r="Q394" s="2246"/>
      <c r="R394" s="2246"/>
      <c r="S394" s="2246"/>
      <c r="T394" s="2246"/>
      <c r="U394" s="2246"/>
      <c r="V394" s="2246"/>
      <c r="W394" s="2246"/>
      <c r="X394" s="2246"/>
      <c r="Y394" s="2247"/>
      <c r="Z394" s="2248"/>
      <c r="AA394" s="2249"/>
      <c r="AB394" s="2249"/>
      <c r="AC394" s="2249"/>
      <c r="AD394" s="2214"/>
      <c r="AE394" s="2215"/>
      <c r="AF394" s="2215"/>
      <c r="AG394" s="2215"/>
      <c r="AH394" s="2216"/>
      <c r="AI394" s="2245"/>
      <c r="AJ394" s="2246"/>
      <c r="AK394" s="2246"/>
      <c r="AL394" s="2246"/>
      <c r="AM394" s="2246"/>
      <c r="AN394" s="2246"/>
      <c r="AO394" s="2246"/>
      <c r="AP394" s="2246"/>
      <c r="AQ394" s="2246"/>
      <c r="AR394" s="2246"/>
      <c r="AS394" s="2246"/>
      <c r="AT394" s="2246"/>
      <c r="AU394" s="2247"/>
      <c r="AV394" s="2248"/>
      <c r="AW394" s="2249"/>
      <c r="AX394" s="2249"/>
      <c r="AY394" s="2250"/>
    </row>
    <row r="395" spans="1:51" s="109" customFormat="1" ht="24.75" customHeight="1">
      <c r="B395" s="2258"/>
      <c r="C395" s="2259"/>
      <c r="D395" s="2259"/>
      <c r="E395" s="2259"/>
      <c r="F395" s="2259"/>
      <c r="G395" s="2260"/>
      <c r="H395" s="2211"/>
      <c r="I395" s="2212"/>
      <c r="J395" s="2212"/>
      <c r="K395" s="2212"/>
      <c r="L395" s="2213"/>
      <c r="M395" s="2275"/>
      <c r="N395" s="2276"/>
      <c r="O395" s="2276"/>
      <c r="P395" s="2276"/>
      <c r="Q395" s="2276"/>
      <c r="R395" s="2276"/>
      <c r="S395" s="2276"/>
      <c r="T395" s="2276"/>
      <c r="U395" s="2276"/>
      <c r="V395" s="2276"/>
      <c r="W395" s="2276"/>
      <c r="X395" s="2276"/>
      <c r="Y395" s="2277"/>
      <c r="Z395" s="2278"/>
      <c r="AA395" s="2279"/>
      <c r="AB395" s="2279"/>
      <c r="AC395" s="2279"/>
      <c r="AD395" s="2211"/>
      <c r="AE395" s="2212"/>
      <c r="AF395" s="2212"/>
      <c r="AG395" s="2212"/>
      <c r="AH395" s="2213"/>
      <c r="AI395" s="2275"/>
      <c r="AJ395" s="2276"/>
      <c r="AK395" s="2276"/>
      <c r="AL395" s="2276"/>
      <c r="AM395" s="2276"/>
      <c r="AN395" s="2276"/>
      <c r="AO395" s="2276"/>
      <c r="AP395" s="2276"/>
      <c r="AQ395" s="2276"/>
      <c r="AR395" s="2276"/>
      <c r="AS395" s="2276"/>
      <c r="AT395" s="2276"/>
      <c r="AU395" s="2277"/>
      <c r="AV395" s="2278"/>
      <c r="AW395" s="2279"/>
      <c r="AX395" s="2279"/>
      <c r="AY395" s="2280"/>
    </row>
    <row r="396" spans="1:51" s="109" customFormat="1" ht="24.75" customHeight="1" thickBot="1">
      <c r="B396" s="2261"/>
      <c r="C396" s="2262"/>
      <c r="D396" s="2262"/>
      <c r="E396" s="2262"/>
      <c r="F396" s="2262"/>
      <c r="G396" s="2263"/>
      <c r="H396" s="2266" t="s">
        <v>35</v>
      </c>
      <c r="I396" s="2267"/>
      <c r="J396" s="2267"/>
      <c r="K396" s="2267"/>
      <c r="L396" s="2267"/>
      <c r="M396" s="2268"/>
      <c r="N396" s="2269"/>
      <c r="O396" s="2269"/>
      <c r="P396" s="2269"/>
      <c r="Q396" s="2269"/>
      <c r="R396" s="2269"/>
      <c r="S396" s="2269"/>
      <c r="T396" s="2269"/>
      <c r="U396" s="2269"/>
      <c r="V396" s="2269"/>
      <c r="W396" s="2269"/>
      <c r="X396" s="2269"/>
      <c r="Y396" s="2270"/>
      <c r="Z396" s="2271">
        <f>SUM(Z388:AC395)</f>
        <v>0</v>
      </c>
      <c r="AA396" s="2272"/>
      <c r="AB396" s="2272"/>
      <c r="AC396" s="2273"/>
      <c r="AD396" s="2266" t="s">
        <v>35</v>
      </c>
      <c r="AE396" s="2267"/>
      <c r="AF396" s="2267"/>
      <c r="AG396" s="2267"/>
      <c r="AH396" s="2267"/>
      <c r="AI396" s="2268"/>
      <c r="AJ396" s="2269"/>
      <c r="AK396" s="2269"/>
      <c r="AL396" s="2269"/>
      <c r="AM396" s="2269"/>
      <c r="AN396" s="2269"/>
      <c r="AO396" s="2269"/>
      <c r="AP396" s="2269"/>
      <c r="AQ396" s="2269"/>
      <c r="AR396" s="2269"/>
      <c r="AS396" s="2269"/>
      <c r="AT396" s="2269"/>
      <c r="AU396" s="2270"/>
      <c r="AV396" s="2271">
        <f>SUM(AV388:AY395)</f>
        <v>0</v>
      </c>
      <c r="AW396" s="2272"/>
      <c r="AX396" s="2272"/>
      <c r="AY396" s="2472"/>
    </row>
    <row r="397" spans="1:51" s="109" customFormat="1"/>
    <row r="398" spans="1:51" s="109" customFormat="1"/>
    <row r="399" spans="1:51" ht="23.25" customHeight="1">
      <c r="A399" s="8"/>
      <c r="B399" s="2383" t="s">
        <v>121</v>
      </c>
      <c r="C399" s="1036"/>
      <c r="D399" s="1036"/>
      <c r="E399" s="1036"/>
      <c r="F399" s="1036"/>
      <c r="G399" s="1036"/>
      <c r="H399" s="1036" t="s">
        <v>574</v>
      </c>
      <c r="I399" s="1036"/>
      <c r="J399" s="1036"/>
      <c r="K399" s="1036"/>
      <c r="L399" s="1036"/>
      <c r="M399" s="1036"/>
      <c r="N399" s="1036"/>
      <c r="O399" s="1036"/>
      <c r="P399" s="1036"/>
      <c r="Q399" s="1036"/>
      <c r="R399" s="1036"/>
      <c r="S399" s="1036"/>
      <c r="T399" s="1036"/>
      <c r="U399" s="1036"/>
      <c r="V399" s="1036"/>
      <c r="W399" s="1036"/>
      <c r="X399" s="1036"/>
      <c r="Y399" s="1036"/>
      <c r="Z399" s="1036"/>
      <c r="AA399" s="1036"/>
      <c r="AB399" s="1036"/>
      <c r="AC399" s="1036"/>
      <c r="AD399" s="1036"/>
      <c r="AE399" s="1036"/>
      <c r="AF399" s="1036"/>
      <c r="AG399" s="1036"/>
      <c r="AH399" s="1036"/>
      <c r="AI399" s="1036"/>
      <c r="AJ399" s="1036"/>
      <c r="AK399" s="1036"/>
      <c r="AL399" s="1036"/>
      <c r="AM399" s="1036"/>
      <c r="AN399" s="1036"/>
      <c r="AO399" s="1036"/>
      <c r="AP399" s="1036"/>
      <c r="AQ399" s="1036"/>
      <c r="AR399" s="1036"/>
      <c r="AS399" s="1036"/>
      <c r="AT399" s="1036"/>
      <c r="AU399" s="1036"/>
      <c r="AV399" s="1036"/>
      <c r="AW399" s="1036"/>
      <c r="AX399" s="1036"/>
      <c r="AY399" s="1036"/>
    </row>
    <row r="400" spans="1:51" s="109" customFormat="1" ht="14.25">
      <c r="C400" s="110" t="s">
        <v>501</v>
      </c>
    </row>
    <row r="401" spans="2:51" s="109" customFormat="1">
      <c r="C401" s="109" t="s">
        <v>500</v>
      </c>
    </row>
    <row r="402" spans="2:51" s="109" customFormat="1" ht="34.5" customHeight="1">
      <c r="B402" s="1152"/>
      <c r="C402" s="1152"/>
      <c r="D402" s="1156" t="s">
        <v>499</v>
      </c>
      <c r="E402" s="1156"/>
      <c r="F402" s="1156"/>
      <c r="G402" s="1156"/>
      <c r="H402" s="1156"/>
      <c r="I402" s="1156"/>
      <c r="J402" s="1156"/>
      <c r="K402" s="1156"/>
      <c r="L402" s="1156"/>
      <c r="M402" s="1156"/>
      <c r="N402" s="1156" t="s">
        <v>536</v>
      </c>
      <c r="O402" s="1156"/>
      <c r="P402" s="1156"/>
      <c r="Q402" s="1156"/>
      <c r="R402" s="1156"/>
      <c r="S402" s="1156"/>
      <c r="T402" s="1156"/>
      <c r="U402" s="1156"/>
      <c r="V402" s="1156"/>
      <c r="W402" s="1156"/>
      <c r="X402" s="1156"/>
      <c r="Y402" s="1156"/>
      <c r="Z402" s="1156"/>
      <c r="AA402" s="1156"/>
      <c r="AB402" s="1156"/>
      <c r="AC402" s="1156"/>
      <c r="AD402" s="1156"/>
      <c r="AE402" s="1156"/>
      <c r="AF402" s="1156"/>
      <c r="AG402" s="1156"/>
      <c r="AH402" s="1156"/>
      <c r="AI402" s="1156"/>
      <c r="AJ402" s="1156"/>
      <c r="AK402" s="1156"/>
      <c r="AL402" s="1157" t="s">
        <v>535</v>
      </c>
      <c r="AM402" s="1156"/>
      <c r="AN402" s="1156"/>
      <c r="AO402" s="1156"/>
      <c r="AP402" s="1156"/>
      <c r="AQ402" s="1156"/>
      <c r="AR402" s="1156" t="s">
        <v>160</v>
      </c>
      <c r="AS402" s="1156"/>
      <c r="AT402" s="1156"/>
      <c r="AU402" s="1156"/>
      <c r="AV402" s="1156" t="s">
        <v>161</v>
      </c>
      <c r="AW402" s="1156"/>
      <c r="AX402" s="1156"/>
    </row>
    <row r="403" spans="2:51" s="109" customFormat="1" ht="24" customHeight="1">
      <c r="B403" s="1152">
        <v>1</v>
      </c>
      <c r="C403" s="1152">
        <v>1</v>
      </c>
      <c r="D403" s="1328" t="s">
        <v>353</v>
      </c>
      <c r="E403" s="1328"/>
      <c r="F403" s="1328"/>
      <c r="G403" s="1328"/>
      <c r="H403" s="1328"/>
      <c r="I403" s="1328"/>
      <c r="J403" s="1328"/>
      <c r="K403" s="1328"/>
      <c r="L403" s="1328"/>
      <c r="M403" s="1328"/>
      <c r="N403" s="1328" t="s">
        <v>573</v>
      </c>
      <c r="O403" s="1328"/>
      <c r="P403" s="1328"/>
      <c r="Q403" s="1328"/>
      <c r="R403" s="1328"/>
      <c r="S403" s="1328"/>
      <c r="T403" s="1328"/>
      <c r="U403" s="1328"/>
      <c r="V403" s="1328"/>
      <c r="W403" s="1328"/>
      <c r="X403" s="1328"/>
      <c r="Y403" s="1328"/>
      <c r="Z403" s="1328"/>
      <c r="AA403" s="1328"/>
      <c r="AB403" s="1328"/>
      <c r="AC403" s="1328"/>
      <c r="AD403" s="1328"/>
      <c r="AE403" s="1328"/>
      <c r="AF403" s="1328"/>
      <c r="AG403" s="1328"/>
      <c r="AH403" s="1328"/>
      <c r="AI403" s="1328"/>
      <c r="AJ403" s="1328"/>
      <c r="AK403" s="1328"/>
      <c r="AL403" s="1345">
        <v>0.4</v>
      </c>
      <c r="AM403" s="1328"/>
      <c r="AN403" s="1328"/>
      <c r="AO403" s="1328"/>
      <c r="AP403" s="1328"/>
      <c r="AQ403" s="1328"/>
      <c r="AR403" s="1328"/>
      <c r="AS403" s="1328"/>
      <c r="AT403" s="1328"/>
      <c r="AU403" s="1328"/>
      <c r="AV403" s="1328"/>
      <c r="AW403" s="1328"/>
      <c r="AX403" s="1328"/>
    </row>
    <row r="404" spans="2:51" s="109" customFormat="1" ht="24" customHeight="1">
      <c r="B404" s="1152">
        <v>2</v>
      </c>
      <c r="C404" s="1152">
        <v>1</v>
      </c>
      <c r="D404" s="1328" t="s">
        <v>545</v>
      </c>
      <c r="E404" s="1328"/>
      <c r="F404" s="1328"/>
      <c r="G404" s="1328"/>
      <c r="H404" s="1328"/>
      <c r="I404" s="1328"/>
      <c r="J404" s="1328"/>
      <c r="K404" s="1328"/>
      <c r="L404" s="1328"/>
      <c r="M404" s="1328"/>
      <c r="N404" s="1328" t="s">
        <v>573</v>
      </c>
      <c r="O404" s="1328"/>
      <c r="P404" s="1328"/>
      <c r="Q404" s="1328"/>
      <c r="R404" s="1328"/>
      <c r="S404" s="1328"/>
      <c r="T404" s="1328"/>
      <c r="U404" s="1328"/>
      <c r="V404" s="1328"/>
      <c r="W404" s="1328"/>
      <c r="X404" s="1328"/>
      <c r="Y404" s="1328"/>
      <c r="Z404" s="1328"/>
      <c r="AA404" s="1328"/>
      <c r="AB404" s="1328"/>
      <c r="AC404" s="1328"/>
      <c r="AD404" s="1328"/>
      <c r="AE404" s="1328"/>
      <c r="AF404" s="1328"/>
      <c r="AG404" s="1328"/>
      <c r="AH404" s="1328"/>
      <c r="AI404" s="1328"/>
      <c r="AJ404" s="1328"/>
      <c r="AK404" s="1328"/>
      <c r="AL404" s="1345">
        <v>0.3</v>
      </c>
      <c r="AM404" s="1328"/>
      <c r="AN404" s="1328"/>
      <c r="AO404" s="1328"/>
      <c r="AP404" s="1328"/>
      <c r="AQ404" s="1328"/>
      <c r="AR404" s="1328"/>
      <c r="AS404" s="1328"/>
      <c r="AT404" s="1328"/>
      <c r="AU404" s="1328"/>
      <c r="AV404" s="1328"/>
      <c r="AW404" s="1328"/>
      <c r="AX404" s="1328"/>
    </row>
    <row r="405" spans="2:51" s="109" customFormat="1" ht="24" customHeight="1">
      <c r="B405" s="1152">
        <v>3</v>
      </c>
      <c r="C405" s="1152">
        <v>1</v>
      </c>
      <c r="D405" s="1328" t="s">
        <v>351</v>
      </c>
      <c r="E405" s="1328"/>
      <c r="F405" s="1328"/>
      <c r="G405" s="1328"/>
      <c r="H405" s="1328"/>
      <c r="I405" s="1328"/>
      <c r="J405" s="1328"/>
      <c r="K405" s="1328"/>
      <c r="L405" s="1328"/>
      <c r="M405" s="1328"/>
      <c r="N405" s="1328" t="s">
        <v>572</v>
      </c>
      <c r="O405" s="1328"/>
      <c r="P405" s="1328"/>
      <c r="Q405" s="1328"/>
      <c r="R405" s="1328"/>
      <c r="S405" s="1328"/>
      <c r="T405" s="1328"/>
      <c r="U405" s="1328"/>
      <c r="V405" s="1328"/>
      <c r="W405" s="1328"/>
      <c r="X405" s="1328"/>
      <c r="Y405" s="1328"/>
      <c r="Z405" s="1328"/>
      <c r="AA405" s="1328"/>
      <c r="AB405" s="1328"/>
      <c r="AC405" s="1328"/>
      <c r="AD405" s="1328"/>
      <c r="AE405" s="1328"/>
      <c r="AF405" s="1328"/>
      <c r="AG405" s="1328"/>
      <c r="AH405" s="1328"/>
      <c r="AI405" s="1328"/>
      <c r="AJ405" s="1328"/>
      <c r="AK405" s="1328"/>
      <c r="AL405" s="1345">
        <v>0.05</v>
      </c>
      <c r="AM405" s="1328"/>
      <c r="AN405" s="1328"/>
      <c r="AO405" s="1328"/>
      <c r="AP405" s="1328"/>
      <c r="AQ405" s="1328"/>
      <c r="AR405" s="1328"/>
      <c r="AS405" s="1328"/>
      <c r="AT405" s="1328"/>
      <c r="AU405" s="1328"/>
      <c r="AV405" s="1328"/>
      <c r="AW405" s="1328"/>
      <c r="AX405" s="1328"/>
    </row>
    <row r="406" spans="2:51" s="109" customFormat="1" ht="13.5" customHeight="1">
      <c r="B406" s="106"/>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6"/>
      <c r="Z406" s="106"/>
      <c r="AA406" s="106"/>
      <c r="AB406" s="106"/>
      <c r="AC406" s="106"/>
      <c r="AD406" s="106"/>
      <c r="AE406" s="106"/>
      <c r="AF406" s="106"/>
      <c r="AG406" s="106"/>
      <c r="AH406" s="106"/>
      <c r="AI406" s="106"/>
      <c r="AJ406" s="106"/>
      <c r="AK406" s="106"/>
      <c r="AL406" s="105"/>
      <c r="AM406" s="106"/>
      <c r="AN406" s="106"/>
      <c r="AO406" s="106"/>
      <c r="AP406" s="106"/>
      <c r="AQ406" s="106"/>
      <c r="AR406" s="106"/>
      <c r="AS406" s="106"/>
      <c r="AT406" s="106"/>
      <c r="AU406" s="106"/>
      <c r="AV406" s="106"/>
      <c r="AW406" s="106"/>
      <c r="AX406" s="106"/>
    </row>
    <row r="407" spans="2:51" s="109" customFormat="1">
      <c r="C407" s="109" t="s">
        <v>549</v>
      </c>
    </row>
    <row r="408" spans="2:51" s="109" customFormat="1" ht="34.5" customHeight="1">
      <c r="B408" s="1152"/>
      <c r="C408" s="1152"/>
      <c r="D408" s="1156" t="s">
        <v>499</v>
      </c>
      <c r="E408" s="1156"/>
      <c r="F408" s="1156"/>
      <c r="G408" s="1156"/>
      <c r="H408" s="1156"/>
      <c r="I408" s="1156"/>
      <c r="J408" s="1156"/>
      <c r="K408" s="1156"/>
      <c r="L408" s="1156"/>
      <c r="M408" s="1156"/>
      <c r="N408" s="1156" t="s">
        <v>536</v>
      </c>
      <c r="O408" s="1156"/>
      <c r="P408" s="1156"/>
      <c r="Q408" s="1156"/>
      <c r="R408" s="1156"/>
      <c r="S408" s="1156"/>
      <c r="T408" s="1156"/>
      <c r="U408" s="1156"/>
      <c r="V408" s="1156"/>
      <c r="W408" s="1156"/>
      <c r="X408" s="1156"/>
      <c r="Y408" s="1156"/>
      <c r="Z408" s="1156"/>
      <c r="AA408" s="1156"/>
      <c r="AB408" s="1156"/>
      <c r="AC408" s="1156"/>
      <c r="AD408" s="1156"/>
      <c r="AE408" s="1156"/>
      <c r="AF408" s="1156"/>
      <c r="AG408" s="1156"/>
      <c r="AH408" s="1156"/>
      <c r="AI408" s="1156"/>
      <c r="AJ408" s="1156"/>
      <c r="AK408" s="1156"/>
      <c r="AL408" s="1157" t="s">
        <v>535</v>
      </c>
      <c r="AM408" s="1156"/>
      <c r="AN408" s="1156"/>
      <c r="AO408" s="1156"/>
      <c r="AP408" s="1156"/>
      <c r="AQ408" s="1156"/>
      <c r="AR408" s="1156" t="s">
        <v>160</v>
      </c>
      <c r="AS408" s="1156"/>
      <c r="AT408" s="1156"/>
      <c r="AU408" s="1156"/>
      <c r="AV408" s="1156" t="s">
        <v>161</v>
      </c>
      <c r="AW408" s="1156"/>
      <c r="AX408" s="1156"/>
    </row>
    <row r="409" spans="2:51" s="109" customFormat="1" ht="24" customHeight="1">
      <c r="B409" s="1152">
        <v>1</v>
      </c>
      <c r="C409" s="1152">
        <v>1</v>
      </c>
      <c r="D409" s="1328" t="s">
        <v>353</v>
      </c>
      <c r="E409" s="1328"/>
      <c r="F409" s="1328"/>
      <c r="G409" s="1328"/>
      <c r="H409" s="1328"/>
      <c r="I409" s="1328"/>
      <c r="J409" s="1328"/>
      <c r="K409" s="1328"/>
      <c r="L409" s="1328"/>
      <c r="M409" s="1328"/>
      <c r="N409" s="1328" t="s">
        <v>573</v>
      </c>
      <c r="O409" s="1328"/>
      <c r="P409" s="1328"/>
      <c r="Q409" s="1328"/>
      <c r="R409" s="1328"/>
      <c r="S409" s="1328"/>
      <c r="T409" s="1328"/>
      <c r="U409" s="1328"/>
      <c r="V409" s="1328"/>
      <c r="W409" s="1328"/>
      <c r="X409" s="1328"/>
      <c r="Y409" s="1328"/>
      <c r="Z409" s="1328"/>
      <c r="AA409" s="1328"/>
      <c r="AB409" s="1328"/>
      <c r="AC409" s="1328"/>
      <c r="AD409" s="1328"/>
      <c r="AE409" s="1328"/>
      <c r="AF409" s="1328"/>
      <c r="AG409" s="1328"/>
      <c r="AH409" s="1328"/>
      <c r="AI409" s="1328"/>
      <c r="AJ409" s="1328"/>
      <c r="AK409" s="1328"/>
      <c r="AL409" s="1345">
        <v>0.5</v>
      </c>
      <c r="AM409" s="1328"/>
      <c r="AN409" s="1328"/>
      <c r="AO409" s="1328"/>
      <c r="AP409" s="1328"/>
      <c r="AQ409" s="1328"/>
      <c r="AR409" s="1328"/>
      <c r="AS409" s="1328"/>
      <c r="AT409" s="1328"/>
      <c r="AU409" s="1328"/>
      <c r="AV409" s="1328"/>
      <c r="AW409" s="1328"/>
      <c r="AX409" s="1328"/>
    </row>
    <row r="410" spans="2:51" s="109" customFormat="1" ht="24" customHeight="1">
      <c r="B410" s="1152">
        <v>2</v>
      </c>
      <c r="C410" s="1152">
        <v>1</v>
      </c>
      <c r="D410" s="1328" t="s">
        <v>545</v>
      </c>
      <c r="E410" s="1328"/>
      <c r="F410" s="1328"/>
      <c r="G410" s="1328"/>
      <c r="H410" s="1328"/>
      <c r="I410" s="1328"/>
      <c r="J410" s="1328"/>
      <c r="K410" s="1328"/>
      <c r="L410" s="1328"/>
      <c r="M410" s="1328"/>
      <c r="N410" s="1328" t="s">
        <v>572</v>
      </c>
      <c r="O410" s="1328"/>
      <c r="P410" s="1328"/>
      <c r="Q410" s="1328"/>
      <c r="R410" s="1328"/>
      <c r="S410" s="1328"/>
      <c r="T410" s="1328"/>
      <c r="U410" s="1328"/>
      <c r="V410" s="1328"/>
      <c r="W410" s="1328"/>
      <c r="X410" s="1328"/>
      <c r="Y410" s="1328"/>
      <c r="Z410" s="1328"/>
      <c r="AA410" s="1328"/>
      <c r="AB410" s="1328"/>
      <c r="AC410" s="1328"/>
      <c r="AD410" s="1328"/>
      <c r="AE410" s="1328"/>
      <c r="AF410" s="1328"/>
      <c r="AG410" s="1328"/>
      <c r="AH410" s="1328"/>
      <c r="AI410" s="1328"/>
      <c r="AJ410" s="1328"/>
      <c r="AK410" s="1328"/>
      <c r="AL410" s="1345">
        <v>0.1</v>
      </c>
      <c r="AM410" s="1328"/>
      <c r="AN410" s="1328"/>
      <c r="AO410" s="1328"/>
      <c r="AP410" s="1328"/>
      <c r="AQ410" s="1328"/>
      <c r="AR410" s="1328"/>
      <c r="AS410" s="1328"/>
      <c r="AT410" s="1328"/>
      <c r="AU410" s="1328"/>
      <c r="AV410" s="1328"/>
      <c r="AW410" s="1328"/>
      <c r="AX410" s="1328"/>
    </row>
    <row r="411" spans="2:51" s="109" customFormat="1"/>
    <row r="412" spans="2:51" s="109" customFormat="1" ht="23.25" customHeight="1" thickBot="1">
      <c r="AQ412" s="2480"/>
      <c r="AR412" s="2480"/>
      <c r="AS412" s="2480"/>
      <c r="AT412" s="2480"/>
      <c r="AU412" s="2480"/>
      <c r="AV412" s="2480"/>
      <c r="AW412" s="2480"/>
    </row>
    <row r="413" spans="2:51" s="109" customFormat="1" ht="21" customHeight="1">
      <c r="B413" s="1787" t="s">
        <v>114</v>
      </c>
      <c r="C413" s="1788"/>
      <c r="D413" s="1788"/>
      <c r="E413" s="1788"/>
      <c r="F413" s="1788"/>
      <c r="G413" s="1788"/>
      <c r="H413" s="830" t="s">
        <v>565</v>
      </c>
      <c r="I413" s="831"/>
      <c r="J413" s="831"/>
      <c r="K413" s="831"/>
      <c r="L413" s="831"/>
      <c r="M413" s="831"/>
      <c r="N413" s="831"/>
      <c r="O413" s="831"/>
      <c r="P413" s="831"/>
      <c r="Q413" s="831"/>
      <c r="R413" s="831"/>
      <c r="S413" s="831"/>
      <c r="T413" s="831"/>
      <c r="U413" s="831"/>
      <c r="V413" s="831"/>
      <c r="W413" s="831"/>
      <c r="X413" s="831"/>
      <c r="Y413" s="831"/>
      <c r="Z413" s="1791" t="s">
        <v>532</v>
      </c>
      <c r="AA413" s="826"/>
      <c r="AB413" s="826"/>
      <c r="AC413" s="826"/>
      <c r="AD413" s="826"/>
      <c r="AE413" s="832"/>
      <c r="AF413" s="826" t="s">
        <v>531</v>
      </c>
      <c r="AG413" s="826"/>
      <c r="AH413" s="826"/>
      <c r="AI413" s="826"/>
      <c r="AJ413" s="826"/>
      <c r="AK413" s="826"/>
      <c r="AL413" s="826"/>
      <c r="AM413" s="826"/>
      <c r="AN413" s="826"/>
      <c r="AO413" s="826"/>
      <c r="AP413" s="826"/>
      <c r="AQ413" s="832"/>
      <c r="AR413" s="825" t="s">
        <v>6</v>
      </c>
      <c r="AS413" s="826"/>
      <c r="AT413" s="826"/>
      <c r="AU413" s="826"/>
      <c r="AV413" s="826"/>
      <c r="AW413" s="826"/>
      <c r="AX413" s="826"/>
      <c r="AY413" s="827"/>
    </row>
    <row r="414" spans="2:51" s="109" customFormat="1" ht="28.15" customHeight="1">
      <c r="B414" s="1771" t="s">
        <v>7</v>
      </c>
      <c r="C414" s="1772"/>
      <c r="D414" s="1772"/>
      <c r="E414" s="1772"/>
      <c r="F414" s="1772"/>
      <c r="G414" s="1773"/>
      <c r="H414" s="813" t="s">
        <v>571</v>
      </c>
      <c r="I414" s="814"/>
      <c r="J414" s="814"/>
      <c r="K414" s="814"/>
      <c r="L414" s="814"/>
      <c r="M414" s="814"/>
      <c r="N414" s="814"/>
      <c r="O414" s="814"/>
      <c r="P414" s="814"/>
      <c r="Q414" s="814"/>
      <c r="R414" s="814"/>
      <c r="S414" s="814"/>
      <c r="T414" s="814"/>
      <c r="U414" s="814"/>
      <c r="V414" s="814"/>
      <c r="W414" s="815"/>
      <c r="X414" s="815"/>
      <c r="Y414" s="815"/>
      <c r="Z414" s="1775" t="s">
        <v>8</v>
      </c>
      <c r="AA414" s="816"/>
      <c r="AB414" s="816"/>
      <c r="AC414" s="816"/>
      <c r="AD414" s="816"/>
      <c r="AE414" s="817"/>
      <c r="AF414" s="816" t="s">
        <v>529</v>
      </c>
      <c r="AG414" s="816"/>
      <c r="AH414" s="816"/>
      <c r="AI414" s="816"/>
      <c r="AJ414" s="816"/>
      <c r="AK414" s="816"/>
      <c r="AL414" s="816"/>
      <c r="AM414" s="816"/>
      <c r="AN414" s="816"/>
      <c r="AO414" s="816"/>
      <c r="AP414" s="816"/>
      <c r="AQ414" s="817"/>
      <c r="AR414" s="818" t="s">
        <v>528</v>
      </c>
      <c r="AS414" s="819"/>
      <c r="AT414" s="819"/>
      <c r="AU414" s="819"/>
      <c r="AV414" s="819"/>
      <c r="AW414" s="819"/>
      <c r="AX414" s="819"/>
      <c r="AY414" s="820"/>
    </row>
    <row r="415" spans="2:51" s="109" customFormat="1" ht="30.75" customHeight="1">
      <c r="B415" s="1778" t="s">
        <v>11</v>
      </c>
      <c r="C415" s="1779"/>
      <c r="D415" s="1779"/>
      <c r="E415" s="1779"/>
      <c r="F415" s="1779"/>
      <c r="G415" s="1779"/>
      <c r="H415" s="800" t="s">
        <v>12</v>
      </c>
      <c r="I415" s="801"/>
      <c r="J415" s="801"/>
      <c r="K415" s="801"/>
      <c r="L415" s="801"/>
      <c r="M415" s="801"/>
      <c r="N415" s="801"/>
      <c r="O415" s="801"/>
      <c r="P415" s="801"/>
      <c r="Q415" s="801"/>
      <c r="R415" s="801"/>
      <c r="S415" s="801"/>
      <c r="T415" s="801"/>
      <c r="U415" s="801"/>
      <c r="V415" s="801"/>
      <c r="W415" s="801"/>
      <c r="X415" s="801"/>
      <c r="Y415" s="801"/>
      <c r="Z415" s="1780" t="s">
        <v>13</v>
      </c>
      <c r="AA415" s="1779"/>
      <c r="AB415" s="1779"/>
      <c r="AC415" s="1779"/>
      <c r="AD415" s="1779"/>
      <c r="AE415" s="1781"/>
      <c r="AF415" s="828" t="s">
        <v>332</v>
      </c>
      <c r="AG415" s="828"/>
      <c r="AH415" s="828"/>
      <c r="AI415" s="828"/>
      <c r="AJ415" s="828"/>
      <c r="AK415" s="828"/>
      <c r="AL415" s="828"/>
      <c r="AM415" s="828"/>
      <c r="AN415" s="828"/>
      <c r="AO415" s="828"/>
      <c r="AP415" s="828"/>
      <c r="AQ415" s="828"/>
      <c r="AR415" s="801"/>
      <c r="AS415" s="801"/>
      <c r="AT415" s="801"/>
      <c r="AU415" s="801"/>
      <c r="AV415" s="801"/>
      <c r="AW415" s="801"/>
      <c r="AX415" s="801"/>
      <c r="AY415" s="829"/>
    </row>
    <row r="416" spans="2:51" s="109" customFormat="1" ht="18" customHeight="1">
      <c r="B416" s="1751" t="s">
        <v>15</v>
      </c>
      <c r="C416" s="1752"/>
      <c r="D416" s="1752"/>
      <c r="E416" s="1752"/>
      <c r="F416" s="1752"/>
      <c r="G416" s="1752"/>
      <c r="H416" s="802" t="s">
        <v>527</v>
      </c>
      <c r="I416" s="803"/>
      <c r="J416" s="803"/>
      <c r="K416" s="803"/>
      <c r="L416" s="803"/>
      <c r="M416" s="803"/>
      <c r="N416" s="803"/>
      <c r="O416" s="803"/>
      <c r="P416" s="803"/>
      <c r="Q416" s="803"/>
      <c r="R416" s="803"/>
      <c r="S416" s="803"/>
      <c r="T416" s="803"/>
      <c r="U416" s="803"/>
      <c r="V416" s="803"/>
      <c r="W416" s="804"/>
      <c r="X416" s="804"/>
      <c r="Y416" s="804"/>
      <c r="Z416" s="1757" t="s">
        <v>526</v>
      </c>
      <c r="AA416" s="801"/>
      <c r="AB416" s="801"/>
      <c r="AC416" s="801"/>
      <c r="AD416" s="801"/>
      <c r="AE416" s="1173"/>
      <c r="AF416" s="2378" t="s">
        <v>519</v>
      </c>
      <c r="AG416" s="2379"/>
      <c r="AH416" s="2379"/>
      <c r="AI416" s="2379"/>
      <c r="AJ416" s="2379"/>
      <c r="AK416" s="2379"/>
      <c r="AL416" s="2379"/>
      <c r="AM416" s="2379"/>
      <c r="AN416" s="2379"/>
      <c r="AO416" s="2379"/>
      <c r="AP416" s="2379"/>
      <c r="AQ416" s="2379"/>
      <c r="AR416" s="2379"/>
      <c r="AS416" s="2379"/>
      <c r="AT416" s="2379"/>
      <c r="AU416" s="2379"/>
      <c r="AV416" s="2379"/>
      <c r="AW416" s="2379"/>
      <c r="AX416" s="2379"/>
      <c r="AY416" s="2380"/>
    </row>
    <row r="417" spans="2:51" s="109" customFormat="1" ht="24" customHeight="1">
      <c r="B417" s="1753"/>
      <c r="C417" s="1754"/>
      <c r="D417" s="1754"/>
      <c r="E417" s="1754"/>
      <c r="F417" s="1754"/>
      <c r="G417" s="1754"/>
      <c r="H417" s="805"/>
      <c r="I417" s="806"/>
      <c r="J417" s="806"/>
      <c r="K417" s="806"/>
      <c r="L417" s="806"/>
      <c r="M417" s="806"/>
      <c r="N417" s="806"/>
      <c r="O417" s="806"/>
      <c r="P417" s="806"/>
      <c r="Q417" s="806"/>
      <c r="R417" s="806"/>
      <c r="S417" s="806"/>
      <c r="T417" s="806"/>
      <c r="U417" s="806"/>
      <c r="V417" s="806"/>
      <c r="W417" s="807"/>
      <c r="X417" s="807"/>
      <c r="Y417" s="807"/>
      <c r="Z417" s="1172"/>
      <c r="AA417" s="801"/>
      <c r="AB417" s="801"/>
      <c r="AC417" s="801"/>
      <c r="AD417" s="801"/>
      <c r="AE417" s="1173"/>
      <c r="AF417" s="2381"/>
      <c r="AG417" s="2381"/>
      <c r="AH417" s="2381"/>
      <c r="AI417" s="2381"/>
      <c r="AJ417" s="2381"/>
      <c r="AK417" s="2381"/>
      <c r="AL417" s="2381"/>
      <c r="AM417" s="2381"/>
      <c r="AN417" s="2381"/>
      <c r="AO417" s="2381"/>
      <c r="AP417" s="2381"/>
      <c r="AQ417" s="2381"/>
      <c r="AR417" s="2381"/>
      <c r="AS417" s="2381"/>
      <c r="AT417" s="2381"/>
      <c r="AU417" s="2381"/>
      <c r="AV417" s="2381"/>
      <c r="AW417" s="2381"/>
      <c r="AX417" s="2381"/>
      <c r="AY417" s="2382"/>
    </row>
    <row r="418" spans="2:51" s="109" customFormat="1" ht="29.25" customHeight="1">
      <c r="B418" s="1765" t="s">
        <v>22</v>
      </c>
      <c r="C418" s="1766"/>
      <c r="D418" s="1766"/>
      <c r="E418" s="1766"/>
      <c r="F418" s="1766"/>
      <c r="G418" s="1767"/>
      <c r="H418" s="304" t="s">
        <v>570</v>
      </c>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c r="AJ418" s="305"/>
      <c r="AK418" s="305"/>
      <c r="AL418" s="305"/>
      <c r="AM418" s="305"/>
      <c r="AN418" s="305"/>
      <c r="AO418" s="305"/>
      <c r="AP418" s="305"/>
      <c r="AQ418" s="305"/>
      <c r="AR418" s="305"/>
      <c r="AS418" s="305"/>
      <c r="AT418" s="305"/>
      <c r="AU418" s="305"/>
      <c r="AV418" s="305"/>
      <c r="AW418" s="305"/>
      <c r="AX418" s="305"/>
      <c r="AY418" s="306"/>
    </row>
    <row r="419" spans="2:51" s="109" customFormat="1" ht="21" customHeight="1">
      <c r="B419" s="1739" t="s">
        <v>524</v>
      </c>
      <c r="C419" s="1740"/>
      <c r="D419" s="1740"/>
      <c r="E419" s="1740"/>
      <c r="F419" s="1740"/>
      <c r="G419" s="1741"/>
      <c r="H419" s="1745"/>
      <c r="I419" s="1746"/>
      <c r="J419" s="1746"/>
      <c r="K419" s="1746"/>
      <c r="L419" s="1746"/>
      <c r="M419" s="1746"/>
      <c r="N419" s="1746"/>
      <c r="O419" s="1746"/>
      <c r="P419" s="1746"/>
      <c r="Q419" s="1164" t="s">
        <v>523</v>
      </c>
      <c r="R419" s="1165"/>
      <c r="S419" s="1165"/>
      <c r="T419" s="1165"/>
      <c r="U419" s="1165"/>
      <c r="V419" s="1165"/>
      <c r="W419" s="1166"/>
      <c r="X419" s="1164" t="s">
        <v>522</v>
      </c>
      <c r="Y419" s="1165"/>
      <c r="Z419" s="1165"/>
      <c r="AA419" s="1165"/>
      <c r="AB419" s="1165"/>
      <c r="AC419" s="1165"/>
      <c r="AD419" s="1166"/>
      <c r="AE419" s="1164" t="s">
        <v>521</v>
      </c>
      <c r="AF419" s="1165"/>
      <c r="AG419" s="1165"/>
      <c r="AH419" s="1165"/>
      <c r="AI419" s="1165"/>
      <c r="AJ419" s="1165"/>
      <c r="AK419" s="1166"/>
      <c r="AL419" s="1164" t="s">
        <v>520</v>
      </c>
      <c r="AM419" s="1165"/>
      <c r="AN419" s="1165"/>
      <c r="AO419" s="1165"/>
      <c r="AP419" s="1165"/>
      <c r="AQ419" s="1165"/>
      <c r="AR419" s="1166"/>
      <c r="AS419" s="1164" t="s">
        <v>517</v>
      </c>
      <c r="AT419" s="1165"/>
      <c r="AU419" s="1165"/>
      <c r="AV419" s="1165"/>
      <c r="AW419" s="1165"/>
      <c r="AX419" s="1165"/>
      <c r="AY419" s="2369"/>
    </row>
    <row r="420" spans="2:51" s="109" customFormat="1" ht="21" customHeight="1">
      <c r="B420" s="1624"/>
      <c r="C420" s="1625"/>
      <c r="D420" s="1625"/>
      <c r="E420" s="1625"/>
      <c r="F420" s="1625"/>
      <c r="G420" s="1626"/>
      <c r="H420" s="1713" t="s">
        <v>30</v>
      </c>
      <c r="I420" s="2370"/>
      <c r="J420" s="1719" t="s">
        <v>31</v>
      </c>
      <c r="K420" s="1720"/>
      <c r="L420" s="1720"/>
      <c r="M420" s="1720"/>
      <c r="N420" s="1720"/>
      <c r="O420" s="1720"/>
      <c r="P420" s="1721"/>
      <c r="Q420" s="1391" t="s">
        <v>519</v>
      </c>
      <c r="R420" s="1391"/>
      <c r="S420" s="1391"/>
      <c r="T420" s="1391"/>
      <c r="U420" s="1391"/>
      <c r="V420" s="1391"/>
      <c r="W420" s="1391"/>
      <c r="X420" s="1391">
        <v>3</v>
      </c>
      <c r="Y420" s="1391"/>
      <c r="Z420" s="1391"/>
      <c r="AA420" s="1391"/>
      <c r="AB420" s="1391"/>
      <c r="AC420" s="1391"/>
      <c r="AD420" s="1391"/>
      <c r="AE420" s="1391">
        <v>3</v>
      </c>
      <c r="AF420" s="1391"/>
      <c r="AG420" s="1391"/>
      <c r="AH420" s="1391"/>
      <c r="AI420" s="1391"/>
      <c r="AJ420" s="1391"/>
      <c r="AK420" s="1391"/>
      <c r="AL420" s="1391">
        <v>3</v>
      </c>
      <c r="AM420" s="1391"/>
      <c r="AN420" s="1391"/>
      <c r="AO420" s="1391"/>
      <c r="AP420" s="1391"/>
      <c r="AQ420" s="1391"/>
      <c r="AR420" s="1391"/>
      <c r="AS420" s="1391">
        <v>3</v>
      </c>
      <c r="AT420" s="1391"/>
      <c r="AU420" s="1391"/>
      <c r="AV420" s="1391"/>
      <c r="AW420" s="1391"/>
      <c r="AX420" s="1391"/>
      <c r="AY420" s="2375"/>
    </row>
    <row r="421" spans="2:51" s="109" customFormat="1" ht="21" customHeight="1">
      <c r="B421" s="1624"/>
      <c r="C421" s="1625"/>
      <c r="D421" s="1625"/>
      <c r="E421" s="1625"/>
      <c r="F421" s="1625"/>
      <c r="G421" s="1626"/>
      <c r="H421" s="2371"/>
      <c r="I421" s="2372"/>
      <c r="J421" s="1726" t="s">
        <v>32</v>
      </c>
      <c r="K421" s="1727"/>
      <c r="L421" s="1727"/>
      <c r="M421" s="1727"/>
      <c r="N421" s="1727"/>
      <c r="O421" s="1727"/>
      <c r="P421" s="1728"/>
      <c r="Q421" s="1380" t="s">
        <v>519</v>
      </c>
      <c r="R421" s="1380"/>
      <c r="S421" s="1380"/>
      <c r="T421" s="1380"/>
      <c r="U421" s="1380"/>
      <c r="V421" s="1380"/>
      <c r="W421" s="1380"/>
      <c r="X421" s="1380" t="s">
        <v>519</v>
      </c>
      <c r="Y421" s="1380"/>
      <c r="Z421" s="1380"/>
      <c r="AA421" s="1380"/>
      <c r="AB421" s="1380"/>
      <c r="AC421" s="1380"/>
      <c r="AD421" s="1380"/>
      <c r="AE421" s="1380" t="s">
        <v>516</v>
      </c>
      <c r="AF421" s="1380"/>
      <c r="AG421" s="1380"/>
      <c r="AH421" s="1380"/>
      <c r="AI421" s="1380"/>
      <c r="AJ421" s="1380"/>
      <c r="AK421" s="1380"/>
      <c r="AL421" s="1380" t="s">
        <v>516</v>
      </c>
      <c r="AM421" s="1380"/>
      <c r="AN421" s="1380"/>
      <c r="AO421" s="1380"/>
      <c r="AP421" s="1380"/>
      <c r="AQ421" s="1380"/>
      <c r="AR421" s="1380"/>
      <c r="AS421" s="2376"/>
      <c r="AT421" s="2376"/>
      <c r="AU421" s="2376"/>
      <c r="AV421" s="2376"/>
      <c r="AW421" s="2376"/>
      <c r="AX421" s="2376"/>
      <c r="AY421" s="2377"/>
    </row>
    <row r="422" spans="2:51" s="109" customFormat="1" ht="24.75" customHeight="1">
      <c r="B422" s="1624"/>
      <c r="C422" s="1625"/>
      <c r="D422" s="1625"/>
      <c r="E422" s="1625"/>
      <c r="F422" s="1625"/>
      <c r="G422" s="1626"/>
      <c r="H422" s="2371"/>
      <c r="I422" s="2372"/>
      <c r="J422" s="1726" t="s">
        <v>34</v>
      </c>
      <c r="K422" s="1727"/>
      <c r="L422" s="1727"/>
      <c r="M422" s="1727"/>
      <c r="N422" s="1727"/>
      <c r="O422" s="1727"/>
      <c r="P422" s="1728"/>
      <c r="Q422" s="1380" t="s">
        <v>519</v>
      </c>
      <c r="R422" s="1380"/>
      <c r="S422" s="1380"/>
      <c r="T422" s="1380"/>
      <c r="U422" s="1380"/>
      <c r="V422" s="1380"/>
      <c r="W422" s="1380"/>
      <c r="X422" s="1380" t="s">
        <v>519</v>
      </c>
      <c r="Y422" s="1380"/>
      <c r="Z422" s="1380"/>
      <c r="AA422" s="1380"/>
      <c r="AB422" s="1380"/>
      <c r="AC422" s="1380"/>
      <c r="AD422" s="1380"/>
      <c r="AE422" s="1380" t="s">
        <v>516</v>
      </c>
      <c r="AF422" s="1380"/>
      <c r="AG422" s="1380"/>
      <c r="AH422" s="1380"/>
      <c r="AI422" s="1380"/>
      <c r="AJ422" s="1380"/>
      <c r="AK422" s="1380"/>
      <c r="AL422" s="1380" t="s">
        <v>516</v>
      </c>
      <c r="AM422" s="1380"/>
      <c r="AN422" s="1380"/>
      <c r="AO422" s="1380"/>
      <c r="AP422" s="1380"/>
      <c r="AQ422" s="1380"/>
      <c r="AR422" s="1380"/>
      <c r="AS422" s="2376"/>
      <c r="AT422" s="2376"/>
      <c r="AU422" s="2376"/>
      <c r="AV422" s="2376"/>
      <c r="AW422" s="2376"/>
      <c r="AX422" s="2376"/>
      <c r="AY422" s="2377"/>
    </row>
    <row r="423" spans="2:51" s="109" customFormat="1" ht="24.75" customHeight="1">
      <c r="B423" s="1624"/>
      <c r="C423" s="1625"/>
      <c r="D423" s="1625"/>
      <c r="E423" s="1625"/>
      <c r="F423" s="1625"/>
      <c r="G423" s="1626"/>
      <c r="H423" s="2373"/>
      <c r="I423" s="2374"/>
      <c r="J423" s="1748" t="s">
        <v>35</v>
      </c>
      <c r="K423" s="1749"/>
      <c r="L423" s="1749"/>
      <c r="M423" s="1749"/>
      <c r="N423" s="1749"/>
      <c r="O423" s="1749"/>
      <c r="P423" s="1750"/>
      <c r="Q423" s="1382" t="s">
        <v>519</v>
      </c>
      <c r="R423" s="1382"/>
      <c r="S423" s="1382"/>
      <c r="T423" s="1382"/>
      <c r="U423" s="1382"/>
      <c r="V423" s="1382"/>
      <c r="W423" s="1382"/>
      <c r="X423" s="1382">
        <v>3</v>
      </c>
      <c r="Y423" s="1382"/>
      <c r="Z423" s="1382"/>
      <c r="AA423" s="1382"/>
      <c r="AB423" s="1382"/>
      <c r="AC423" s="1382"/>
      <c r="AD423" s="1382"/>
      <c r="AE423" s="1382">
        <v>3</v>
      </c>
      <c r="AF423" s="1382"/>
      <c r="AG423" s="1382"/>
      <c r="AH423" s="1382"/>
      <c r="AI423" s="1382"/>
      <c r="AJ423" s="1382"/>
      <c r="AK423" s="1382"/>
      <c r="AL423" s="1382">
        <v>3</v>
      </c>
      <c r="AM423" s="1382"/>
      <c r="AN423" s="1382"/>
      <c r="AO423" s="1382"/>
      <c r="AP423" s="1382"/>
      <c r="AQ423" s="1382"/>
      <c r="AR423" s="1382"/>
      <c r="AS423" s="1382">
        <v>3</v>
      </c>
      <c r="AT423" s="1382"/>
      <c r="AU423" s="1382"/>
      <c r="AV423" s="1382"/>
      <c r="AW423" s="1382"/>
      <c r="AX423" s="1382"/>
      <c r="AY423" s="2443"/>
    </row>
    <row r="424" spans="2:51" s="109" customFormat="1" ht="24.75" customHeight="1">
      <c r="B424" s="1624"/>
      <c r="C424" s="1625"/>
      <c r="D424" s="1625"/>
      <c r="E424" s="1625"/>
      <c r="F424" s="1625"/>
      <c r="G424" s="1626"/>
      <c r="H424" s="1732" t="s">
        <v>36</v>
      </c>
      <c r="I424" s="1733"/>
      <c r="J424" s="1733"/>
      <c r="K424" s="1733"/>
      <c r="L424" s="1733"/>
      <c r="M424" s="1733"/>
      <c r="N424" s="1733"/>
      <c r="O424" s="1733"/>
      <c r="P424" s="1733"/>
      <c r="Q424" s="1109" t="s">
        <v>519</v>
      </c>
      <c r="R424" s="1109"/>
      <c r="S424" s="1109"/>
      <c r="T424" s="1109"/>
      <c r="U424" s="1109"/>
      <c r="V424" s="1109"/>
      <c r="W424" s="1109"/>
      <c r="X424" s="1109">
        <v>2</v>
      </c>
      <c r="Y424" s="1109"/>
      <c r="Z424" s="1109"/>
      <c r="AA424" s="1109"/>
      <c r="AB424" s="1109"/>
      <c r="AC424" s="1109"/>
      <c r="AD424" s="1109"/>
      <c r="AE424" s="1109">
        <v>2</v>
      </c>
      <c r="AF424" s="1109"/>
      <c r="AG424" s="1109"/>
      <c r="AH424" s="1109"/>
      <c r="AI424" s="1109"/>
      <c r="AJ424" s="1109"/>
      <c r="AK424" s="1109"/>
      <c r="AL424" s="2340"/>
      <c r="AM424" s="2340"/>
      <c r="AN424" s="2340"/>
      <c r="AO424" s="2340"/>
      <c r="AP424" s="2340"/>
      <c r="AQ424" s="2340"/>
      <c r="AR424" s="2340"/>
      <c r="AS424" s="2340"/>
      <c r="AT424" s="2340"/>
      <c r="AU424" s="2340"/>
      <c r="AV424" s="2340"/>
      <c r="AW424" s="2340"/>
      <c r="AX424" s="2340"/>
      <c r="AY424" s="2341"/>
    </row>
    <row r="425" spans="2:51" s="109" customFormat="1" ht="24.75" customHeight="1">
      <c r="B425" s="1742"/>
      <c r="C425" s="1743"/>
      <c r="D425" s="1743"/>
      <c r="E425" s="1743"/>
      <c r="F425" s="1743"/>
      <c r="G425" s="1744"/>
      <c r="H425" s="1732" t="s">
        <v>37</v>
      </c>
      <c r="I425" s="1733"/>
      <c r="J425" s="1733"/>
      <c r="K425" s="1733"/>
      <c r="L425" s="1733"/>
      <c r="M425" s="1733"/>
      <c r="N425" s="1733"/>
      <c r="O425" s="1733"/>
      <c r="P425" s="1733"/>
      <c r="Q425" s="2339" t="s">
        <v>519</v>
      </c>
      <c r="R425" s="1109"/>
      <c r="S425" s="1109"/>
      <c r="T425" s="1109"/>
      <c r="U425" s="1109"/>
      <c r="V425" s="1109"/>
      <c r="W425" s="1109"/>
      <c r="X425" s="2339">
        <v>0.64829999999999999</v>
      </c>
      <c r="Y425" s="1109"/>
      <c r="Z425" s="1109"/>
      <c r="AA425" s="1109"/>
      <c r="AB425" s="1109"/>
      <c r="AC425" s="1109"/>
      <c r="AD425" s="1109"/>
      <c r="AE425" s="2339">
        <v>0.61150000000000004</v>
      </c>
      <c r="AF425" s="1109"/>
      <c r="AG425" s="1109"/>
      <c r="AH425" s="1109"/>
      <c r="AI425" s="1109"/>
      <c r="AJ425" s="1109"/>
      <c r="AK425" s="1109"/>
      <c r="AL425" s="2340"/>
      <c r="AM425" s="2340"/>
      <c r="AN425" s="2340"/>
      <c r="AO425" s="2340"/>
      <c r="AP425" s="2340"/>
      <c r="AQ425" s="2340"/>
      <c r="AR425" s="2340"/>
      <c r="AS425" s="2340"/>
      <c r="AT425" s="2340"/>
      <c r="AU425" s="2340"/>
      <c r="AV425" s="2340"/>
      <c r="AW425" s="2340"/>
      <c r="AX425" s="2340"/>
      <c r="AY425" s="2341"/>
    </row>
    <row r="426" spans="2:51" s="109" customFormat="1" ht="23.1" customHeight="1">
      <c r="B426" s="2342" t="s">
        <v>518</v>
      </c>
      <c r="C426" s="2343"/>
      <c r="D426" s="2348" t="s">
        <v>60</v>
      </c>
      <c r="E426" s="2349"/>
      <c r="F426" s="2349"/>
      <c r="G426" s="2349"/>
      <c r="H426" s="2349"/>
      <c r="I426" s="2349"/>
      <c r="J426" s="2349"/>
      <c r="K426" s="2349"/>
      <c r="L426" s="2350"/>
      <c r="M426" s="2351" t="s">
        <v>61</v>
      </c>
      <c r="N426" s="2351"/>
      <c r="O426" s="2351"/>
      <c r="P426" s="2351"/>
      <c r="Q426" s="2351"/>
      <c r="R426" s="2351"/>
      <c r="S426" s="2352" t="s">
        <v>517</v>
      </c>
      <c r="T426" s="2352"/>
      <c r="U426" s="2352"/>
      <c r="V426" s="2352"/>
      <c r="W426" s="2352"/>
      <c r="X426" s="2352"/>
      <c r="Y426" s="2353"/>
      <c r="Z426" s="2349"/>
      <c r="AA426" s="2349"/>
      <c r="AB426" s="2349"/>
      <c r="AC426" s="2349"/>
      <c r="AD426" s="2349"/>
      <c r="AE426" s="2349"/>
      <c r="AF426" s="2349"/>
      <c r="AG426" s="2349"/>
      <c r="AH426" s="2349"/>
      <c r="AI426" s="2349"/>
      <c r="AJ426" s="2349"/>
      <c r="AK426" s="2349"/>
      <c r="AL426" s="2349"/>
      <c r="AM426" s="2349"/>
      <c r="AN426" s="2349"/>
      <c r="AO426" s="2349"/>
      <c r="AP426" s="2349"/>
      <c r="AQ426" s="2349"/>
      <c r="AR426" s="2349"/>
      <c r="AS426" s="2349"/>
      <c r="AT426" s="2349"/>
      <c r="AU426" s="2349"/>
      <c r="AV426" s="2349"/>
      <c r="AW426" s="2349"/>
      <c r="AX426" s="2349"/>
      <c r="AY426" s="2354"/>
    </row>
    <row r="427" spans="2:51" s="109" customFormat="1" ht="23.1" customHeight="1">
      <c r="B427" s="2344"/>
      <c r="C427" s="2345"/>
      <c r="D427" s="2355" t="s">
        <v>120</v>
      </c>
      <c r="E427" s="2356"/>
      <c r="F427" s="2356"/>
      <c r="G427" s="2356"/>
      <c r="H427" s="2356"/>
      <c r="I427" s="2356"/>
      <c r="J427" s="2356"/>
      <c r="K427" s="2356"/>
      <c r="L427" s="2357"/>
      <c r="M427" s="2473">
        <v>3</v>
      </c>
      <c r="N427" s="2473"/>
      <c r="O427" s="2473"/>
      <c r="P427" s="2473"/>
      <c r="Q427" s="2473"/>
      <c r="R427" s="2473"/>
      <c r="S427" s="2473">
        <v>3</v>
      </c>
      <c r="T427" s="2473"/>
      <c r="U427" s="2473"/>
      <c r="V427" s="2473"/>
      <c r="W427" s="2473"/>
      <c r="X427" s="2473"/>
      <c r="Y427" s="2481"/>
      <c r="Z427" s="1440"/>
      <c r="AA427" s="1440"/>
      <c r="AB427" s="1440"/>
      <c r="AC427" s="1440"/>
      <c r="AD427" s="1440"/>
      <c r="AE427" s="1440"/>
      <c r="AF427" s="1440"/>
      <c r="AG427" s="1440"/>
      <c r="AH427" s="1440"/>
      <c r="AI427" s="1440"/>
      <c r="AJ427" s="1440"/>
      <c r="AK427" s="1440"/>
      <c r="AL427" s="1440"/>
      <c r="AM427" s="1440"/>
      <c r="AN427" s="1440"/>
      <c r="AO427" s="1440"/>
      <c r="AP427" s="1440"/>
      <c r="AQ427" s="1440"/>
      <c r="AR427" s="1440"/>
      <c r="AS427" s="1440"/>
      <c r="AT427" s="1440"/>
      <c r="AU427" s="1440"/>
      <c r="AV427" s="1440"/>
      <c r="AW427" s="1440"/>
      <c r="AX427" s="1440"/>
      <c r="AY427" s="2482"/>
    </row>
    <row r="428" spans="2:51" s="109" customFormat="1" ht="23.1" customHeight="1">
      <c r="B428" s="2344"/>
      <c r="C428" s="2345"/>
      <c r="D428" s="2334"/>
      <c r="E428" s="2335"/>
      <c r="F428" s="2335"/>
      <c r="G428" s="2335"/>
      <c r="H428" s="2335"/>
      <c r="I428" s="2335"/>
      <c r="J428" s="2335"/>
      <c r="K428" s="2335"/>
      <c r="L428" s="2336"/>
      <c r="M428" s="2476"/>
      <c r="N428" s="2476"/>
      <c r="O428" s="2476"/>
      <c r="P428" s="2476"/>
      <c r="Q428" s="2476"/>
      <c r="R428" s="2476"/>
      <c r="S428" s="2476"/>
      <c r="T428" s="2476"/>
      <c r="U428" s="2476"/>
      <c r="V428" s="2476"/>
      <c r="W428" s="2476"/>
      <c r="X428" s="2476"/>
      <c r="Y428" s="2483"/>
      <c r="Z428" s="1291"/>
      <c r="AA428" s="1291"/>
      <c r="AB428" s="1291"/>
      <c r="AC428" s="1291"/>
      <c r="AD428" s="1291"/>
      <c r="AE428" s="1291"/>
      <c r="AF428" s="1291"/>
      <c r="AG428" s="1291"/>
      <c r="AH428" s="1291"/>
      <c r="AI428" s="1291"/>
      <c r="AJ428" s="1291"/>
      <c r="AK428" s="1291"/>
      <c r="AL428" s="1291"/>
      <c r="AM428" s="1291"/>
      <c r="AN428" s="1291"/>
      <c r="AO428" s="1291"/>
      <c r="AP428" s="1291"/>
      <c r="AQ428" s="1291"/>
      <c r="AR428" s="1291"/>
      <c r="AS428" s="1291"/>
      <c r="AT428" s="1291"/>
      <c r="AU428" s="1291"/>
      <c r="AV428" s="1291"/>
      <c r="AW428" s="1291"/>
      <c r="AX428" s="1291"/>
      <c r="AY428" s="2484"/>
    </row>
    <row r="429" spans="2:51" s="109" customFormat="1" ht="23.1" customHeight="1">
      <c r="B429" s="2344"/>
      <c r="C429" s="2345"/>
      <c r="D429" s="2334"/>
      <c r="E429" s="2335"/>
      <c r="F429" s="2335"/>
      <c r="G429" s="2335"/>
      <c r="H429" s="2335"/>
      <c r="I429" s="2335"/>
      <c r="J429" s="2335"/>
      <c r="K429" s="2335"/>
      <c r="L429" s="2336"/>
      <c r="M429" s="2476"/>
      <c r="N429" s="2476"/>
      <c r="O429" s="2476"/>
      <c r="P429" s="2476"/>
      <c r="Q429" s="2476"/>
      <c r="R429" s="2476"/>
      <c r="S429" s="2476"/>
      <c r="T429" s="2476"/>
      <c r="U429" s="2476"/>
      <c r="V429" s="2476"/>
      <c r="W429" s="2476"/>
      <c r="X429" s="2476"/>
      <c r="Y429" s="2483"/>
      <c r="Z429" s="1291"/>
      <c r="AA429" s="1291"/>
      <c r="AB429" s="1291"/>
      <c r="AC429" s="1291"/>
      <c r="AD429" s="1291"/>
      <c r="AE429" s="1291"/>
      <c r="AF429" s="1291"/>
      <c r="AG429" s="1291"/>
      <c r="AH429" s="1291"/>
      <c r="AI429" s="1291"/>
      <c r="AJ429" s="1291"/>
      <c r="AK429" s="1291"/>
      <c r="AL429" s="1291"/>
      <c r="AM429" s="1291"/>
      <c r="AN429" s="1291"/>
      <c r="AO429" s="1291"/>
      <c r="AP429" s="1291"/>
      <c r="AQ429" s="1291"/>
      <c r="AR429" s="1291"/>
      <c r="AS429" s="1291"/>
      <c r="AT429" s="1291"/>
      <c r="AU429" s="1291"/>
      <c r="AV429" s="1291"/>
      <c r="AW429" s="1291"/>
      <c r="AX429" s="1291"/>
      <c r="AY429" s="2484"/>
    </row>
    <row r="430" spans="2:51" s="109" customFormat="1" ht="23.1" customHeight="1">
      <c r="B430" s="2344"/>
      <c r="C430" s="2345"/>
      <c r="D430" s="2334"/>
      <c r="E430" s="2335"/>
      <c r="F430" s="2335"/>
      <c r="G430" s="2335"/>
      <c r="H430" s="2335"/>
      <c r="I430" s="2335"/>
      <c r="J430" s="2335"/>
      <c r="K430" s="2335"/>
      <c r="L430" s="2336"/>
      <c r="M430" s="2476"/>
      <c r="N430" s="2476"/>
      <c r="O430" s="2476"/>
      <c r="P430" s="2476"/>
      <c r="Q430" s="2476"/>
      <c r="R430" s="2476"/>
      <c r="S430" s="2476"/>
      <c r="T430" s="2476"/>
      <c r="U430" s="2476"/>
      <c r="V430" s="2476"/>
      <c r="W430" s="2476"/>
      <c r="X430" s="2476"/>
      <c r="Y430" s="2483"/>
      <c r="Z430" s="1291"/>
      <c r="AA430" s="1291"/>
      <c r="AB430" s="1291"/>
      <c r="AC430" s="1291"/>
      <c r="AD430" s="1291"/>
      <c r="AE430" s="1291"/>
      <c r="AF430" s="1291"/>
      <c r="AG430" s="1291"/>
      <c r="AH430" s="1291"/>
      <c r="AI430" s="1291"/>
      <c r="AJ430" s="1291"/>
      <c r="AK430" s="1291"/>
      <c r="AL430" s="1291"/>
      <c r="AM430" s="1291"/>
      <c r="AN430" s="1291"/>
      <c r="AO430" s="1291"/>
      <c r="AP430" s="1291"/>
      <c r="AQ430" s="1291"/>
      <c r="AR430" s="1291"/>
      <c r="AS430" s="1291"/>
      <c r="AT430" s="1291"/>
      <c r="AU430" s="1291"/>
      <c r="AV430" s="1291"/>
      <c r="AW430" s="1291"/>
      <c r="AX430" s="1291"/>
      <c r="AY430" s="2484"/>
    </row>
    <row r="431" spans="2:51" s="109" customFormat="1" ht="23.1" customHeight="1">
      <c r="B431" s="2344"/>
      <c r="C431" s="2345"/>
      <c r="D431" s="2334"/>
      <c r="E431" s="2335"/>
      <c r="F431" s="2335"/>
      <c r="G431" s="2335"/>
      <c r="H431" s="2335"/>
      <c r="I431" s="2335"/>
      <c r="J431" s="2335"/>
      <c r="K431" s="2335"/>
      <c r="L431" s="2336"/>
      <c r="M431" s="2476"/>
      <c r="N431" s="2476"/>
      <c r="O431" s="2476"/>
      <c r="P431" s="2476"/>
      <c r="Q431" s="2476"/>
      <c r="R431" s="2476"/>
      <c r="S431" s="2476"/>
      <c r="T431" s="2476"/>
      <c r="U431" s="2476"/>
      <c r="V431" s="2476"/>
      <c r="W431" s="2476"/>
      <c r="X431" s="2476"/>
      <c r="Y431" s="2483"/>
      <c r="Z431" s="1291"/>
      <c r="AA431" s="1291"/>
      <c r="AB431" s="1291"/>
      <c r="AC431" s="1291"/>
      <c r="AD431" s="1291"/>
      <c r="AE431" s="1291"/>
      <c r="AF431" s="1291"/>
      <c r="AG431" s="1291"/>
      <c r="AH431" s="1291"/>
      <c r="AI431" s="1291"/>
      <c r="AJ431" s="1291"/>
      <c r="AK431" s="1291"/>
      <c r="AL431" s="1291"/>
      <c r="AM431" s="1291"/>
      <c r="AN431" s="1291"/>
      <c r="AO431" s="1291"/>
      <c r="AP431" s="1291"/>
      <c r="AQ431" s="1291"/>
      <c r="AR431" s="1291"/>
      <c r="AS431" s="1291"/>
      <c r="AT431" s="1291"/>
      <c r="AU431" s="1291"/>
      <c r="AV431" s="1291"/>
      <c r="AW431" s="1291"/>
      <c r="AX431" s="1291"/>
      <c r="AY431" s="2484"/>
    </row>
    <row r="432" spans="2:51" s="109" customFormat="1" ht="23.1" customHeight="1">
      <c r="B432" s="2344"/>
      <c r="C432" s="2345"/>
      <c r="D432" s="2334"/>
      <c r="E432" s="2335"/>
      <c r="F432" s="2335"/>
      <c r="G432" s="2335"/>
      <c r="H432" s="2335"/>
      <c r="I432" s="2335"/>
      <c r="J432" s="2335"/>
      <c r="K432" s="2335"/>
      <c r="L432" s="2336"/>
      <c r="M432" s="2476"/>
      <c r="N432" s="2476"/>
      <c r="O432" s="2476"/>
      <c r="P432" s="2476"/>
      <c r="Q432" s="2476"/>
      <c r="R432" s="2476"/>
      <c r="S432" s="2476"/>
      <c r="T432" s="2476"/>
      <c r="U432" s="2476"/>
      <c r="V432" s="2476"/>
      <c r="W432" s="2476"/>
      <c r="X432" s="2476"/>
      <c r="Y432" s="2483"/>
      <c r="Z432" s="1291"/>
      <c r="AA432" s="1291"/>
      <c r="AB432" s="1291"/>
      <c r="AC432" s="1291"/>
      <c r="AD432" s="1291"/>
      <c r="AE432" s="1291"/>
      <c r="AF432" s="1291"/>
      <c r="AG432" s="1291"/>
      <c r="AH432" s="1291"/>
      <c r="AI432" s="1291"/>
      <c r="AJ432" s="1291"/>
      <c r="AK432" s="1291"/>
      <c r="AL432" s="1291"/>
      <c r="AM432" s="1291"/>
      <c r="AN432" s="1291"/>
      <c r="AO432" s="1291"/>
      <c r="AP432" s="1291"/>
      <c r="AQ432" s="1291"/>
      <c r="AR432" s="1291"/>
      <c r="AS432" s="1291"/>
      <c r="AT432" s="1291"/>
      <c r="AU432" s="1291"/>
      <c r="AV432" s="1291"/>
      <c r="AW432" s="1291"/>
      <c r="AX432" s="1291"/>
      <c r="AY432" s="2484"/>
    </row>
    <row r="433" spans="1:51" s="109" customFormat="1" ht="23.1" customHeight="1">
      <c r="B433" s="2344"/>
      <c r="C433" s="2345"/>
      <c r="D433" s="2330"/>
      <c r="E433" s="2331"/>
      <c r="F433" s="2331"/>
      <c r="G433" s="2331"/>
      <c r="H433" s="2331"/>
      <c r="I433" s="2331"/>
      <c r="J433" s="2331"/>
      <c r="K433" s="2331"/>
      <c r="L433" s="2332"/>
      <c r="M433" s="2474"/>
      <c r="N433" s="2474"/>
      <c r="O433" s="2474"/>
      <c r="P433" s="2474"/>
      <c r="Q433" s="2474"/>
      <c r="R433" s="2474"/>
      <c r="S433" s="2474"/>
      <c r="T433" s="2474"/>
      <c r="U433" s="2474"/>
      <c r="V433" s="2474"/>
      <c r="W433" s="2474"/>
      <c r="X433" s="2474"/>
      <c r="Y433" s="2483"/>
      <c r="Z433" s="1291"/>
      <c r="AA433" s="1291"/>
      <c r="AB433" s="1291"/>
      <c r="AC433" s="1291"/>
      <c r="AD433" s="1291"/>
      <c r="AE433" s="1291"/>
      <c r="AF433" s="1291"/>
      <c r="AG433" s="1291"/>
      <c r="AH433" s="1291"/>
      <c r="AI433" s="1291"/>
      <c r="AJ433" s="1291"/>
      <c r="AK433" s="1291"/>
      <c r="AL433" s="1291"/>
      <c r="AM433" s="1291"/>
      <c r="AN433" s="1291"/>
      <c r="AO433" s="1291"/>
      <c r="AP433" s="1291"/>
      <c r="AQ433" s="1291"/>
      <c r="AR433" s="1291"/>
      <c r="AS433" s="1291"/>
      <c r="AT433" s="1291"/>
      <c r="AU433" s="1291"/>
      <c r="AV433" s="1291"/>
      <c r="AW433" s="1291"/>
      <c r="AX433" s="1291"/>
      <c r="AY433" s="2484"/>
    </row>
    <row r="434" spans="1:51" s="109" customFormat="1" ht="23.1" customHeight="1" thickBot="1">
      <c r="B434" s="2344"/>
      <c r="C434" s="2345"/>
      <c r="D434" s="2485" t="s">
        <v>35</v>
      </c>
      <c r="E434" s="2292"/>
      <c r="F434" s="2292"/>
      <c r="G434" s="2292"/>
      <c r="H434" s="2292"/>
      <c r="I434" s="2292"/>
      <c r="J434" s="2292"/>
      <c r="K434" s="2292"/>
      <c r="L434" s="2486"/>
      <c r="M434" s="2487">
        <f>SUM(M427:R433)</f>
        <v>3</v>
      </c>
      <c r="N434" s="2487"/>
      <c r="O434" s="2487"/>
      <c r="P434" s="2487"/>
      <c r="Q434" s="2487"/>
      <c r="R434" s="2487"/>
      <c r="S434" s="2487">
        <f>SUM(S427:X433)</f>
        <v>3</v>
      </c>
      <c r="T434" s="2487"/>
      <c r="U434" s="2487"/>
      <c r="V434" s="2487"/>
      <c r="W434" s="2487"/>
      <c r="X434" s="2487"/>
      <c r="Y434" s="2483"/>
      <c r="Z434" s="1291"/>
      <c r="AA434" s="1291"/>
      <c r="AB434" s="1291"/>
      <c r="AC434" s="1291"/>
      <c r="AD434" s="1291"/>
      <c r="AE434" s="1291"/>
      <c r="AF434" s="1291"/>
      <c r="AG434" s="1291"/>
      <c r="AH434" s="1291"/>
      <c r="AI434" s="1291"/>
      <c r="AJ434" s="1291"/>
      <c r="AK434" s="1291"/>
      <c r="AL434" s="1291"/>
      <c r="AM434" s="1291"/>
      <c r="AN434" s="1291"/>
      <c r="AO434" s="1291"/>
      <c r="AP434" s="1291"/>
      <c r="AQ434" s="1291"/>
      <c r="AR434" s="1291"/>
      <c r="AS434" s="1291"/>
      <c r="AT434" s="1291"/>
      <c r="AU434" s="1291"/>
      <c r="AV434" s="1291"/>
      <c r="AW434" s="1291"/>
      <c r="AX434" s="1291"/>
      <c r="AY434" s="2484"/>
    </row>
    <row r="435" spans="1:51" s="109" customFormat="1" ht="9" customHeight="1">
      <c r="A435" s="119"/>
      <c r="B435" s="125"/>
      <c r="C435" s="125"/>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row>
    <row r="436" spans="1:51" s="109" customFormat="1" ht="9" customHeight="1">
      <c r="A436" s="118"/>
      <c r="B436" s="117"/>
      <c r="C436" s="117"/>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row>
    <row r="437" spans="1:51" ht="23.25" customHeight="1" thickBot="1">
      <c r="A437" s="8"/>
      <c r="B437" s="689" t="s">
        <v>121</v>
      </c>
      <c r="C437" s="690"/>
      <c r="D437" s="690"/>
      <c r="E437" s="690"/>
      <c r="F437" s="690"/>
      <c r="G437" s="690"/>
      <c r="H437" s="690" t="s">
        <v>565</v>
      </c>
      <c r="I437" s="690"/>
      <c r="J437" s="690"/>
      <c r="K437" s="690"/>
      <c r="L437" s="690"/>
      <c r="M437" s="690"/>
      <c r="N437" s="690"/>
      <c r="O437" s="690"/>
      <c r="P437" s="690"/>
      <c r="Q437" s="690"/>
      <c r="R437" s="690"/>
      <c r="S437" s="690"/>
      <c r="T437" s="690"/>
      <c r="U437" s="690"/>
      <c r="V437" s="690"/>
      <c r="W437" s="690"/>
      <c r="X437" s="690"/>
      <c r="Y437" s="690"/>
      <c r="Z437" s="690"/>
      <c r="AA437" s="690"/>
      <c r="AB437" s="690"/>
      <c r="AC437" s="690"/>
      <c r="AD437" s="690"/>
      <c r="AE437" s="690"/>
      <c r="AF437" s="690"/>
      <c r="AG437" s="690"/>
      <c r="AH437" s="690"/>
      <c r="AI437" s="690"/>
      <c r="AJ437" s="690"/>
      <c r="AK437" s="690"/>
      <c r="AL437" s="690"/>
      <c r="AM437" s="690"/>
      <c r="AN437" s="690"/>
      <c r="AO437" s="690"/>
      <c r="AP437" s="690"/>
      <c r="AQ437" s="690"/>
      <c r="AR437" s="690"/>
      <c r="AS437" s="690"/>
      <c r="AT437" s="690"/>
      <c r="AU437" s="690"/>
      <c r="AV437" s="690"/>
      <c r="AW437" s="690"/>
      <c r="AX437" s="690"/>
      <c r="AY437" s="690"/>
    </row>
    <row r="438" spans="1:51" ht="14.25" customHeight="1">
      <c r="B438" s="1624" t="s">
        <v>515</v>
      </c>
      <c r="C438" s="1625"/>
      <c r="D438" s="1625"/>
      <c r="E438" s="1625"/>
      <c r="F438" s="1625"/>
      <c r="G438" s="1626"/>
      <c r="H438" s="114"/>
      <c r="I438" s="88"/>
      <c r="J438" s="88"/>
      <c r="K438" s="88"/>
      <c r="L438" s="88"/>
      <c r="M438" s="88"/>
      <c r="N438" s="88"/>
      <c r="O438" s="88"/>
      <c r="P438" s="88"/>
      <c r="Q438" s="88"/>
      <c r="R438" s="88"/>
      <c r="S438" s="88"/>
      <c r="T438" s="88"/>
      <c r="U438" s="88"/>
      <c r="V438" s="88"/>
      <c r="W438" s="88"/>
      <c r="X438" s="88"/>
      <c r="Y438" s="88"/>
      <c r="Z438" s="88"/>
      <c r="AA438" s="88"/>
      <c r="AB438" s="88"/>
      <c r="AC438" s="88"/>
      <c r="AD438" s="88"/>
      <c r="AE438" s="88"/>
      <c r="AF438" s="88"/>
      <c r="AG438" s="88"/>
      <c r="AH438" s="88"/>
      <c r="AI438" s="88"/>
      <c r="AJ438" s="88"/>
      <c r="AK438" s="88"/>
      <c r="AL438" s="88"/>
      <c r="AM438" s="88"/>
      <c r="AN438" s="88"/>
      <c r="AO438" s="88"/>
      <c r="AP438" s="88"/>
      <c r="AQ438" s="88"/>
      <c r="AR438" s="88"/>
      <c r="AS438" s="88"/>
      <c r="AT438" s="88"/>
      <c r="AU438" s="88"/>
      <c r="AV438" s="88"/>
      <c r="AW438" s="88"/>
      <c r="AX438" s="88"/>
      <c r="AY438" s="45"/>
    </row>
    <row r="439" spans="1:51" ht="14.25" customHeight="1">
      <c r="B439" s="1624"/>
      <c r="C439" s="1625"/>
      <c r="D439" s="1625"/>
      <c r="E439" s="1625"/>
      <c r="F439" s="1625"/>
      <c r="G439" s="1626"/>
      <c r="H439" s="114"/>
      <c r="I439" s="88"/>
      <c r="J439" s="88"/>
      <c r="K439" s="88"/>
      <c r="L439" s="88"/>
      <c r="M439" s="88"/>
      <c r="N439" s="88"/>
      <c r="O439" s="88"/>
      <c r="P439" s="88"/>
      <c r="Q439" s="88"/>
      <c r="R439" s="88"/>
      <c r="S439" s="88"/>
      <c r="T439" s="88"/>
      <c r="U439" s="88"/>
      <c r="V439" s="88"/>
      <c r="W439" s="88"/>
      <c r="X439" s="88"/>
      <c r="Y439" s="88"/>
      <c r="Z439" s="88"/>
      <c r="AA439" s="88"/>
      <c r="AB439" s="88"/>
      <c r="AC439" s="88"/>
      <c r="AD439" s="88"/>
      <c r="AE439" s="88"/>
      <c r="AF439" s="88"/>
      <c r="AG439" s="88"/>
      <c r="AH439" s="88"/>
      <c r="AI439" s="88"/>
      <c r="AJ439" s="88"/>
      <c r="AK439" s="88"/>
      <c r="AL439" s="88"/>
      <c r="AM439" s="88"/>
      <c r="AN439" s="88"/>
      <c r="AO439" s="88"/>
      <c r="AP439" s="88"/>
      <c r="AQ439" s="88"/>
      <c r="AR439" s="88"/>
      <c r="AS439" s="88"/>
      <c r="AT439" s="88"/>
      <c r="AU439" s="88"/>
      <c r="AV439" s="88"/>
      <c r="AW439" s="88"/>
      <c r="AX439" s="88"/>
      <c r="AY439" s="45"/>
    </row>
    <row r="440" spans="1:51" ht="14.25" customHeight="1">
      <c r="B440" s="1624"/>
      <c r="C440" s="1625"/>
      <c r="D440" s="1625"/>
      <c r="E440" s="1625"/>
      <c r="F440" s="1625"/>
      <c r="G440" s="1626"/>
      <c r="H440" s="114"/>
      <c r="I440" s="88"/>
      <c r="J440" s="88"/>
      <c r="K440" s="88"/>
      <c r="L440" s="88"/>
      <c r="M440" s="88"/>
      <c r="N440" s="88"/>
      <c r="O440" s="88"/>
      <c r="P440" s="88"/>
      <c r="Q440" s="88"/>
      <c r="R440" s="88"/>
      <c r="S440" s="88"/>
      <c r="T440" s="88"/>
      <c r="U440" s="88"/>
      <c r="V440" s="88"/>
      <c r="W440" s="88"/>
      <c r="X440" s="88"/>
      <c r="Y440" s="88"/>
      <c r="Z440" s="88"/>
      <c r="AA440" s="88"/>
      <c r="AB440" s="88"/>
      <c r="AC440" s="88"/>
      <c r="AD440" s="88"/>
      <c r="AE440" s="88"/>
      <c r="AF440" s="88"/>
      <c r="AG440" s="88"/>
      <c r="AH440" s="88"/>
      <c r="AI440" s="88"/>
      <c r="AJ440" s="88"/>
      <c r="AK440" s="88"/>
      <c r="AL440" s="88"/>
      <c r="AM440" s="88"/>
      <c r="AN440" s="88"/>
      <c r="AO440" s="88"/>
      <c r="AP440" s="88"/>
      <c r="AQ440" s="88"/>
      <c r="AR440" s="88"/>
      <c r="AS440" s="88"/>
      <c r="AT440" s="88"/>
      <c r="AU440" s="88"/>
      <c r="AV440" s="88"/>
      <c r="AW440" s="88"/>
      <c r="AX440" s="88"/>
      <c r="AY440" s="45"/>
    </row>
    <row r="441" spans="1:51" ht="14.25" customHeight="1" thickBot="1">
      <c r="B441" s="1624"/>
      <c r="C441" s="1625"/>
      <c r="D441" s="1625"/>
      <c r="E441" s="1625"/>
      <c r="F441" s="1625"/>
      <c r="G441" s="1626"/>
      <c r="H441" s="114"/>
      <c r="I441" s="88"/>
      <c r="J441" s="88"/>
      <c r="K441" s="88"/>
      <c r="L441" s="88"/>
      <c r="M441" s="88"/>
      <c r="N441" s="88"/>
      <c r="O441" s="88"/>
      <c r="P441" s="88"/>
      <c r="Q441" s="88"/>
      <c r="R441" s="88"/>
      <c r="S441" s="88"/>
      <c r="T441" s="88"/>
      <c r="U441" s="88"/>
      <c r="V441" s="88"/>
      <c r="W441" s="88"/>
      <c r="X441" s="88"/>
      <c r="Y441" s="88"/>
      <c r="Z441" s="88"/>
      <c r="AA441" s="88"/>
      <c r="AB441" s="88"/>
      <c r="AC441" s="88"/>
      <c r="AD441" s="88"/>
      <c r="AE441" s="88"/>
      <c r="AF441" s="88"/>
      <c r="AG441" s="88"/>
      <c r="AH441" s="88"/>
      <c r="AI441" s="88"/>
      <c r="AJ441" s="88"/>
      <c r="AK441" s="88"/>
      <c r="AL441" s="88"/>
      <c r="AM441" s="88"/>
      <c r="AN441" s="88"/>
      <c r="AO441" s="88"/>
      <c r="AP441" s="88"/>
      <c r="AQ441" s="88"/>
      <c r="AR441" s="88"/>
      <c r="AS441" s="88"/>
      <c r="AT441" s="88"/>
      <c r="AU441" s="88"/>
      <c r="AV441" s="88"/>
      <c r="AW441" s="88"/>
      <c r="AX441" s="88"/>
      <c r="AY441" s="45"/>
    </row>
    <row r="442" spans="1:51" ht="14.25" customHeight="1">
      <c r="B442" s="1624"/>
      <c r="C442" s="1625"/>
      <c r="D442" s="1625"/>
      <c r="E442" s="1625"/>
      <c r="F442" s="1625"/>
      <c r="G442" s="1626"/>
      <c r="H442" s="114"/>
      <c r="I442" s="88"/>
      <c r="J442" s="88"/>
      <c r="K442" s="88"/>
      <c r="L442" s="88"/>
      <c r="M442" s="88"/>
      <c r="N442" s="88"/>
      <c r="O442" s="88"/>
      <c r="P442" s="88"/>
      <c r="Q442" s="88"/>
      <c r="R442" s="88"/>
      <c r="S442" s="88"/>
      <c r="T442" s="88"/>
      <c r="U442" s="81"/>
      <c r="V442" s="23"/>
      <c r="W442" s="23"/>
      <c r="X442" s="23"/>
      <c r="Y442" s="23"/>
      <c r="Z442" s="23"/>
      <c r="AA442" s="23"/>
      <c r="AB442" s="23"/>
      <c r="AC442" s="23"/>
      <c r="AD442" s="23"/>
      <c r="AE442" s="23"/>
      <c r="AF442" s="23"/>
      <c r="AG442" s="23"/>
      <c r="AH442" s="23"/>
      <c r="AI442" s="23"/>
      <c r="AJ442" s="24"/>
      <c r="AK442" s="88"/>
      <c r="AL442" s="88"/>
      <c r="AM442" s="88"/>
      <c r="AN442" s="88"/>
      <c r="AO442" s="88"/>
      <c r="AP442" s="88"/>
      <c r="AQ442" s="88"/>
      <c r="AR442" s="88"/>
      <c r="AS442" s="88"/>
      <c r="AT442" s="88"/>
      <c r="AU442" s="88"/>
      <c r="AV442" s="88"/>
      <c r="AW442" s="88"/>
      <c r="AX442" s="88"/>
      <c r="AY442" s="45"/>
    </row>
    <row r="443" spans="1:51" ht="14.25" customHeight="1">
      <c r="B443" s="1624"/>
      <c r="C443" s="1625"/>
      <c r="D443" s="1625"/>
      <c r="E443" s="1625"/>
      <c r="F443" s="1625"/>
      <c r="G443" s="1626"/>
      <c r="H443" s="114"/>
      <c r="I443" s="88"/>
      <c r="J443" s="88"/>
      <c r="K443" s="88"/>
      <c r="L443" s="88"/>
      <c r="M443" s="88"/>
      <c r="N443" s="88"/>
      <c r="O443" s="88"/>
      <c r="P443" s="88"/>
      <c r="Q443" s="88"/>
      <c r="R443" s="88"/>
      <c r="S443" s="88"/>
      <c r="T443" s="88"/>
      <c r="U443" s="2452" t="s">
        <v>124</v>
      </c>
      <c r="V443" s="987"/>
      <c r="W443" s="987"/>
      <c r="X443" s="987"/>
      <c r="Y443" s="987"/>
      <c r="Z443" s="987"/>
      <c r="AA443" s="987"/>
      <c r="AB443" s="987"/>
      <c r="AC443" s="987"/>
      <c r="AD443" s="987"/>
      <c r="AE443" s="987"/>
      <c r="AF443" s="987"/>
      <c r="AG443" s="987"/>
      <c r="AH443" s="987"/>
      <c r="AI443" s="987"/>
      <c r="AJ443" s="2453"/>
      <c r="AK443" s="88"/>
      <c r="AL443" s="88"/>
      <c r="AM443" s="88"/>
      <c r="AN443" s="88"/>
      <c r="AO443" s="88"/>
      <c r="AP443" s="88"/>
      <c r="AQ443" s="88"/>
      <c r="AR443" s="88"/>
      <c r="AS443" s="88"/>
      <c r="AT443" s="88"/>
      <c r="AU443" s="88"/>
      <c r="AV443" s="88"/>
      <c r="AW443" s="88"/>
      <c r="AX443" s="88"/>
      <c r="AY443" s="45"/>
    </row>
    <row r="444" spans="1:51" ht="14.25" customHeight="1">
      <c r="B444" s="1624"/>
      <c r="C444" s="1625"/>
      <c r="D444" s="1625"/>
      <c r="E444" s="1625"/>
      <c r="F444" s="1625"/>
      <c r="G444" s="1626"/>
      <c r="H444" s="114"/>
      <c r="I444" s="88"/>
      <c r="J444" s="88"/>
      <c r="K444" s="88"/>
      <c r="L444" s="88"/>
      <c r="M444" s="88"/>
      <c r="N444" s="88"/>
      <c r="O444" s="88"/>
      <c r="P444" s="88"/>
      <c r="Q444" s="88"/>
      <c r="R444" s="88"/>
      <c r="S444" s="88"/>
      <c r="T444" s="88"/>
      <c r="U444" s="2452" t="s">
        <v>245</v>
      </c>
      <c r="V444" s="987"/>
      <c r="W444" s="987"/>
      <c r="X444" s="987"/>
      <c r="Y444" s="987"/>
      <c r="Z444" s="987"/>
      <c r="AA444" s="987"/>
      <c r="AB444" s="987"/>
      <c r="AC444" s="987"/>
      <c r="AD444" s="987"/>
      <c r="AE444" s="987"/>
      <c r="AF444" s="987"/>
      <c r="AG444" s="987"/>
      <c r="AH444" s="987"/>
      <c r="AI444" s="987"/>
      <c r="AJ444" s="2453"/>
      <c r="AK444" s="88"/>
      <c r="AL444" s="88"/>
      <c r="AM444" s="88"/>
      <c r="AN444" s="88"/>
      <c r="AO444" s="88"/>
      <c r="AP444" s="88"/>
      <c r="AQ444" s="88"/>
      <c r="AR444" s="88"/>
      <c r="AS444" s="88"/>
      <c r="AT444" s="88"/>
      <c r="AU444" s="88"/>
      <c r="AV444" s="88"/>
      <c r="AW444" s="88"/>
      <c r="AX444" s="88"/>
      <c r="AY444" s="45"/>
    </row>
    <row r="445" spans="1:51" ht="14.25" customHeight="1" thickBot="1">
      <c r="B445" s="1624"/>
      <c r="C445" s="1625"/>
      <c r="D445" s="1625"/>
      <c r="E445" s="1625"/>
      <c r="F445" s="1625"/>
      <c r="G445" s="1626"/>
      <c r="H445" s="114"/>
      <c r="I445" s="88"/>
      <c r="J445" s="88"/>
      <c r="K445" s="88"/>
      <c r="L445" s="88"/>
      <c r="M445" s="88"/>
      <c r="N445" s="88"/>
      <c r="O445" s="88"/>
      <c r="P445" s="88"/>
      <c r="Q445" s="88"/>
      <c r="R445" s="88"/>
      <c r="S445" s="88"/>
      <c r="T445" s="88"/>
      <c r="U445" s="115"/>
      <c r="V445" s="51"/>
      <c r="W445" s="51"/>
      <c r="X445" s="103"/>
      <c r="Y445" s="103"/>
      <c r="Z445" s="103"/>
      <c r="AA445" s="103"/>
      <c r="AB445" s="103"/>
      <c r="AC445" s="103"/>
      <c r="AD445" s="103"/>
      <c r="AE445" s="103"/>
      <c r="AF445" s="103"/>
      <c r="AG445" s="103"/>
      <c r="AH445" s="51"/>
      <c r="AI445" s="51"/>
      <c r="AJ445" s="52"/>
      <c r="AK445" s="88"/>
      <c r="AL445" s="88"/>
      <c r="AM445" s="88"/>
      <c r="AN445" s="88"/>
      <c r="AO445" s="88"/>
      <c r="AP445" s="88"/>
      <c r="AQ445" s="88"/>
      <c r="AR445" s="88"/>
      <c r="AS445" s="88"/>
      <c r="AT445" s="88"/>
      <c r="AU445" s="88"/>
      <c r="AV445" s="88"/>
      <c r="AW445" s="88"/>
      <c r="AX445" s="88"/>
      <c r="AY445" s="45"/>
    </row>
    <row r="446" spans="1:51" ht="14.25" customHeight="1">
      <c r="B446" s="1624"/>
      <c r="C446" s="1625"/>
      <c r="D446" s="1625"/>
      <c r="E446" s="1625"/>
      <c r="F446" s="1625"/>
      <c r="G446" s="1626"/>
      <c r="H446" s="114"/>
      <c r="I446" s="88"/>
      <c r="J446" s="88"/>
      <c r="K446" s="88"/>
      <c r="L446" s="88"/>
      <c r="M446" s="88"/>
      <c r="N446" s="88"/>
      <c r="O446" s="88"/>
      <c r="P446" s="88"/>
      <c r="Q446" s="88"/>
      <c r="R446" s="88"/>
      <c r="S446" s="88"/>
      <c r="T446" s="88"/>
      <c r="U446" s="26"/>
      <c r="V446" s="26"/>
      <c r="W446" s="26"/>
      <c r="X446" s="26"/>
      <c r="Y446" s="26"/>
      <c r="Z446" s="26"/>
      <c r="AA446" s="26"/>
      <c r="AB446" s="57"/>
      <c r="AC446" s="57"/>
      <c r="AD446" s="26"/>
      <c r="AE446" s="26"/>
      <c r="AF446" s="26"/>
      <c r="AG446" s="26"/>
      <c r="AH446" s="26"/>
      <c r="AI446" s="26"/>
      <c r="AJ446" s="26"/>
      <c r="AK446" s="88"/>
      <c r="AL446" s="88"/>
      <c r="AM446" s="88"/>
      <c r="AN446" s="88"/>
      <c r="AO446" s="88"/>
      <c r="AP446" s="88"/>
      <c r="AQ446" s="88"/>
      <c r="AR446" s="88"/>
      <c r="AS446" s="88"/>
      <c r="AT446" s="88"/>
      <c r="AU446" s="88"/>
      <c r="AV446" s="88"/>
      <c r="AW446" s="88"/>
      <c r="AX446" s="88"/>
      <c r="AY446" s="45"/>
    </row>
    <row r="447" spans="1:51" ht="14.25" customHeight="1">
      <c r="B447" s="1624"/>
      <c r="C447" s="1625"/>
      <c r="D447" s="1625"/>
      <c r="E447" s="1625"/>
      <c r="F447" s="1625"/>
      <c r="G447" s="1626"/>
      <c r="H447" s="114"/>
      <c r="I447" s="88"/>
      <c r="J447" s="88"/>
      <c r="K447" s="88"/>
      <c r="L447" s="88"/>
      <c r="M447" s="88"/>
      <c r="N447" s="88"/>
      <c r="O447" s="88"/>
      <c r="P447" s="88"/>
      <c r="Q447" s="88"/>
      <c r="R447" s="88"/>
      <c r="S447" s="88"/>
      <c r="T447" s="88"/>
      <c r="U447" s="26"/>
      <c r="V447" s="26"/>
      <c r="W447" s="26"/>
      <c r="X447" s="26"/>
      <c r="Y447" s="26"/>
      <c r="Z447" s="26"/>
      <c r="AA447" s="26"/>
      <c r="AB447" s="57"/>
      <c r="AC447" s="57"/>
      <c r="AD447" s="26"/>
      <c r="AE447" s="26"/>
      <c r="AF447" s="26"/>
      <c r="AG447" s="26"/>
      <c r="AH447" s="26"/>
      <c r="AI447" s="26"/>
      <c r="AJ447" s="26"/>
      <c r="AK447" s="88"/>
      <c r="AL447" s="88"/>
      <c r="AM447" s="88"/>
      <c r="AN447" s="88"/>
      <c r="AO447" s="88"/>
      <c r="AP447" s="88"/>
      <c r="AQ447" s="88"/>
      <c r="AR447" s="88"/>
      <c r="AS447" s="88"/>
      <c r="AT447" s="88"/>
      <c r="AU447" s="88"/>
      <c r="AV447" s="88"/>
      <c r="AW447" s="88"/>
      <c r="AX447" s="88"/>
      <c r="AY447" s="45"/>
    </row>
    <row r="448" spans="1:51" ht="14.25" customHeight="1">
      <c r="B448" s="1624"/>
      <c r="C448" s="1625"/>
      <c r="D448" s="1625"/>
      <c r="E448" s="1625"/>
      <c r="F448" s="1625"/>
      <c r="G448" s="1626"/>
      <c r="H448" s="114"/>
      <c r="I448" s="88"/>
      <c r="J448" s="88"/>
      <c r="K448" s="88"/>
      <c r="L448" s="88"/>
      <c r="M448" s="88"/>
      <c r="N448" s="88"/>
      <c r="O448" s="88"/>
      <c r="P448" s="88"/>
      <c r="Q448" s="88"/>
      <c r="R448" s="88"/>
      <c r="S448" s="88"/>
      <c r="T448" s="88"/>
      <c r="U448" s="26"/>
      <c r="V448" s="26"/>
      <c r="W448" s="26"/>
      <c r="X448" s="26"/>
      <c r="Y448" s="26"/>
      <c r="Z448" s="26"/>
      <c r="AA448" s="26"/>
      <c r="AB448" s="57"/>
      <c r="AC448" s="57"/>
      <c r="AD448" s="26"/>
      <c r="AE448" s="26"/>
      <c r="AF448" s="26"/>
      <c r="AG448" s="26"/>
      <c r="AH448" s="26"/>
      <c r="AI448" s="26"/>
      <c r="AJ448" s="26"/>
      <c r="AK448" s="88"/>
      <c r="AL448" s="88"/>
      <c r="AM448" s="88"/>
      <c r="AN448" s="88"/>
      <c r="AO448" s="88"/>
      <c r="AP448" s="88"/>
      <c r="AQ448" s="88"/>
      <c r="AR448" s="88"/>
      <c r="AS448" s="88"/>
      <c r="AT448" s="88"/>
      <c r="AU448" s="88"/>
      <c r="AV448" s="88"/>
      <c r="AW448" s="88"/>
      <c r="AX448" s="88"/>
      <c r="AY448" s="45"/>
    </row>
    <row r="449" spans="2:51" ht="14.25" customHeight="1">
      <c r="B449" s="1624"/>
      <c r="C449" s="1625"/>
      <c r="D449" s="1625"/>
      <c r="E449" s="1625"/>
      <c r="F449" s="1625"/>
      <c r="G449" s="1626"/>
      <c r="H449" s="114"/>
      <c r="I449" s="88"/>
      <c r="J449" s="88"/>
      <c r="K449" s="88"/>
      <c r="L449" s="88"/>
      <c r="M449" s="88"/>
      <c r="N449" s="88"/>
      <c r="O449" s="88"/>
      <c r="P449" s="88"/>
      <c r="Q449" s="88"/>
      <c r="R449" s="88"/>
      <c r="S449" s="88"/>
      <c r="T449" s="88"/>
      <c r="U449" s="26"/>
      <c r="V449" s="26"/>
      <c r="W449" s="26"/>
      <c r="X449" s="26"/>
      <c r="Y449" s="26"/>
      <c r="Z449" s="26"/>
      <c r="AA449" s="26"/>
      <c r="AB449" s="26"/>
      <c r="AC449" s="26"/>
      <c r="AD449" s="26"/>
      <c r="AE449" s="26"/>
      <c r="AF449" s="26"/>
      <c r="AG449" s="26"/>
      <c r="AH449" s="26"/>
      <c r="AI449" s="26"/>
      <c r="AJ449" s="26"/>
      <c r="AK449" s="88"/>
      <c r="AL449" s="88"/>
      <c r="AM449" s="88"/>
      <c r="AN449" s="88"/>
      <c r="AO449" s="88"/>
      <c r="AP449" s="88"/>
      <c r="AQ449" s="88"/>
      <c r="AR449" s="88"/>
      <c r="AS449" s="88"/>
      <c r="AT449" s="88"/>
      <c r="AU449" s="88"/>
      <c r="AV449" s="88"/>
      <c r="AW449" s="88"/>
      <c r="AX449" s="88"/>
      <c r="AY449" s="45"/>
    </row>
    <row r="450" spans="2:51" ht="14.25" customHeight="1">
      <c r="B450" s="1624"/>
      <c r="C450" s="1625"/>
      <c r="D450" s="1625"/>
      <c r="E450" s="1625"/>
      <c r="F450" s="1625"/>
      <c r="G450" s="1626"/>
      <c r="H450" s="114"/>
      <c r="I450" s="88"/>
      <c r="J450" s="88"/>
      <c r="K450" s="88"/>
      <c r="L450" s="88"/>
      <c r="M450" s="88"/>
      <c r="N450" s="88"/>
      <c r="O450" s="88"/>
      <c r="P450" s="88"/>
      <c r="Q450" s="88"/>
      <c r="R450" s="88"/>
      <c r="S450" s="88"/>
      <c r="T450" s="88"/>
      <c r="U450" s="26"/>
      <c r="V450" s="26"/>
      <c r="W450" s="26"/>
      <c r="X450" s="26"/>
      <c r="Y450" s="26"/>
      <c r="Z450" s="26"/>
      <c r="AA450" s="26"/>
      <c r="AB450" s="26"/>
      <c r="AC450" s="26"/>
      <c r="AD450" s="26"/>
      <c r="AE450" s="26"/>
      <c r="AF450" s="26"/>
      <c r="AG450" s="26"/>
      <c r="AH450" s="26"/>
      <c r="AI450" s="26"/>
      <c r="AJ450" s="26"/>
      <c r="AK450" s="88"/>
      <c r="AL450" s="88"/>
      <c r="AM450" s="88"/>
      <c r="AN450" s="88"/>
      <c r="AO450" s="88"/>
      <c r="AP450" s="88"/>
      <c r="AQ450" s="88"/>
      <c r="AR450" s="88"/>
      <c r="AS450" s="88"/>
      <c r="AT450" s="88"/>
      <c r="AU450" s="88"/>
      <c r="AV450" s="88"/>
      <c r="AW450" s="88"/>
      <c r="AX450" s="88"/>
      <c r="AY450" s="45"/>
    </row>
    <row r="451" spans="2:51" ht="14.25" customHeight="1">
      <c r="B451" s="1624"/>
      <c r="C451" s="1625"/>
      <c r="D451" s="1625"/>
      <c r="E451" s="1625"/>
      <c r="F451" s="1625"/>
      <c r="G451" s="1626"/>
      <c r="H451" s="114"/>
      <c r="I451" s="88"/>
      <c r="J451" s="88"/>
      <c r="K451" s="88"/>
      <c r="L451" s="88"/>
      <c r="M451" s="88"/>
      <c r="N451" s="88"/>
      <c r="O451" s="88"/>
      <c r="P451" s="88"/>
      <c r="Q451" s="88"/>
      <c r="R451" s="88"/>
      <c r="S451" s="88"/>
      <c r="T451" s="88"/>
      <c r="U451" s="26"/>
      <c r="V451" s="26"/>
      <c r="W451" s="26"/>
      <c r="X451" s="26"/>
      <c r="Y451" s="26"/>
      <c r="Z451" s="26"/>
      <c r="AA451" s="26"/>
      <c r="AB451" s="26"/>
      <c r="AC451" s="26"/>
      <c r="AD451" s="26"/>
      <c r="AE451" s="26"/>
      <c r="AF451" s="26"/>
      <c r="AG451" s="26"/>
      <c r="AH451" s="26"/>
      <c r="AI451" s="26"/>
      <c r="AJ451" s="26"/>
      <c r="AK451" s="88"/>
      <c r="AL451" s="88"/>
      <c r="AM451" s="88"/>
      <c r="AN451" s="88"/>
      <c r="AO451" s="88"/>
      <c r="AP451" s="88"/>
      <c r="AQ451" s="88"/>
      <c r="AR451" s="88"/>
      <c r="AS451" s="88"/>
      <c r="AT451" s="88"/>
      <c r="AU451" s="88"/>
      <c r="AV451" s="88"/>
      <c r="AW451" s="88"/>
      <c r="AX451" s="88"/>
      <c r="AY451" s="45"/>
    </row>
    <row r="452" spans="2:51" ht="14.25" customHeight="1">
      <c r="B452" s="1624"/>
      <c r="C452" s="1625"/>
      <c r="D452" s="1625"/>
      <c r="E452" s="1625"/>
      <c r="F452" s="1625"/>
      <c r="G452" s="1626"/>
      <c r="H452" s="114"/>
      <c r="I452" s="88"/>
      <c r="J452" s="88"/>
      <c r="K452" s="88"/>
      <c r="L452" s="88"/>
      <c r="M452" s="88"/>
      <c r="N452" s="88"/>
      <c r="O452" s="88"/>
      <c r="P452" s="88"/>
      <c r="Q452" s="88"/>
      <c r="R452" s="88"/>
      <c r="S452" s="88"/>
      <c r="T452" s="88"/>
      <c r="U452" s="88"/>
      <c r="V452" s="88"/>
      <c r="W452" s="88"/>
      <c r="X452" s="88"/>
      <c r="Y452" s="88"/>
      <c r="Z452" s="88"/>
      <c r="AA452" s="88"/>
      <c r="AB452" s="88"/>
      <c r="AC452" s="88"/>
      <c r="AD452" s="88"/>
      <c r="AE452" s="88"/>
      <c r="AF452" s="88"/>
      <c r="AG452" s="88"/>
      <c r="AH452" s="88"/>
      <c r="AI452" s="88"/>
      <c r="AJ452" s="88"/>
      <c r="AK452" s="88"/>
      <c r="AL452" s="88"/>
      <c r="AM452" s="88"/>
      <c r="AN452" s="88"/>
      <c r="AO452" s="88"/>
      <c r="AP452" s="88"/>
      <c r="AQ452" s="88"/>
      <c r="AR452" s="88"/>
      <c r="AS452" s="88"/>
      <c r="AT452" s="88"/>
      <c r="AU452" s="88"/>
      <c r="AV452" s="88"/>
      <c r="AW452" s="88"/>
      <c r="AX452" s="88"/>
      <c r="AY452" s="45"/>
    </row>
    <row r="453" spans="2:51" ht="14.25" customHeight="1">
      <c r="B453" s="1624"/>
      <c r="C453" s="1625"/>
      <c r="D453" s="1625"/>
      <c r="E453" s="1625"/>
      <c r="F453" s="1625"/>
      <c r="G453" s="1626"/>
      <c r="H453" s="114"/>
      <c r="I453" s="88"/>
      <c r="J453" s="88"/>
      <c r="K453" s="88"/>
      <c r="L453" s="88"/>
      <c r="M453" s="88"/>
      <c r="N453" s="88"/>
      <c r="O453" s="88"/>
      <c r="P453" s="88"/>
      <c r="Q453" s="88"/>
      <c r="R453" s="88"/>
      <c r="S453" s="88"/>
      <c r="T453" s="88"/>
      <c r="U453" s="88"/>
      <c r="V453" s="88"/>
      <c r="W453" s="88"/>
      <c r="X453" s="88"/>
      <c r="Y453" s="88"/>
      <c r="Z453" s="88"/>
      <c r="AA453" s="88"/>
      <c r="AB453" s="88"/>
      <c r="AC453" s="88"/>
      <c r="AD453" s="88"/>
      <c r="AE453" s="88"/>
      <c r="AF453" s="88"/>
      <c r="AG453" s="88"/>
      <c r="AH453" s="88"/>
      <c r="AI453" s="88"/>
      <c r="AJ453" s="88"/>
      <c r="AK453" s="88"/>
      <c r="AL453" s="88"/>
      <c r="AM453" s="88"/>
      <c r="AN453" s="88"/>
      <c r="AO453" s="88"/>
      <c r="AP453" s="88"/>
      <c r="AQ453" s="88"/>
      <c r="AR453" s="88"/>
      <c r="AS453" s="88"/>
      <c r="AT453" s="88"/>
      <c r="AU453" s="56"/>
      <c r="AV453" s="56"/>
      <c r="AW453" s="56"/>
      <c r="AX453" s="56"/>
      <c r="AY453" s="45"/>
    </row>
    <row r="454" spans="2:51" ht="14.25" customHeight="1">
      <c r="B454" s="1624"/>
      <c r="C454" s="1625"/>
      <c r="D454" s="1625"/>
      <c r="E454" s="1625"/>
      <c r="F454" s="1625"/>
      <c r="G454" s="1626"/>
      <c r="H454" s="114"/>
      <c r="I454" s="88"/>
      <c r="J454" s="88"/>
      <c r="K454" s="88"/>
      <c r="L454" s="88"/>
      <c r="M454" s="88"/>
      <c r="N454" s="88"/>
      <c r="O454" s="88"/>
      <c r="P454" s="88"/>
      <c r="Q454" s="88"/>
      <c r="R454" s="88"/>
      <c r="S454" s="88"/>
      <c r="T454" s="88"/>
      <c r="U454" s="88"/>
      <c r="V454" s="88"/>
      <c r="W454" s="88"/>
      <c r="X454" s="88"/>
      <c r="Y454" s="88"/>
      <c r="Z454" s="88"/>
      <c r="AA454" s="88"/>
      <c r="AB454" s="88"/>
      <c r="AC454" s="88"/>
      <c r="AD454" s="88"/>
      <c r="AE454" s="88"/>
      <c r="AF454" s="88"/>
      <c r="AG454" s="88"/>
      <c r="AH454" s="88"/>
      <c r="AI454" s="88"/>
      <c r="AJ454" s="88"/>
      <c r="AK454" s="88"/>
      <c r="AL454" s="88"/>
      <c r="AM454" s="88"/>
      <c r="AN454" s="88"/>
      <c r="AO454" s="88"/>
      <c r="AP454" s="88"/>
      <c r="AQ454" s="88"/>
      <c r="AR454" s="88"/>
      <c r="AS454" s="88"/>
      <c r="AT454" s="88"/>
      <c r="AU454" s="56"/>
      <c r="AV454" s="56"/>
      <c r="AW454" s="56"/>
      <c r="AX454" s="56"/>
      <c r="AY454" s="45"/>
    </row>
    <row r="455" spans="2:51" ht="14.25" customHeight="1">
      <c r="B455" s="1624"/>
      <c r="C455" s="1625"/>
      <c r="D455" s="1625"/>
      <c r="E455" s="1625"/>
      <c r="F455" s="1625"/>
      <c r="G455" s="1626"/>
      <c r="H455" s="114"/>
      <c r="I455" s="88"/>
      <c r="J455" s="88"/>
      <c r="K455" s="88"/>
      <c r="L455" s="56"/>
      <c r="M455" s="989" t="s">
        <v>569</v>
      </c>
      <c r="N455" s="989"/>
      <c r="O455" s="989"/>
      <c r="P455" s="989"/>
      <c r="Q455" s="989"/>
      <c r="R455" s="989"/>
      <c r="S455" s="989"/>
      <c r="T455" s="989"/>
      <c r="U455" s="989"/>
      <c r="V455" s="989"/>
      <c r="W455" s="88"/>
      <c r="X455" s="56"/>
      <c r="Y455" s="56"/>
      <c r="Z455" s="56"/>
      <c r="AA455" s="56"/>
      <c r="AB455" s="56"/>
      <c r="AC455" s="56"/>
      <c r="AD455" s="56"/>
      <c r="AE455" s="56"/>
      <c r="AF455" s="56"/>
      <c r="AG455" s="56"/>
      <c r="AH455" s="88"/>
      <c r="AI455" s="989" t="s">
        <v>569</v>
      </c>
      <c r="AJ455" s="989"/>
      <c r="AK455" s="989"/>
      <c r="AL455" s="989"/>
      <c r="AM455" s="989"/>
      <c r="AN455" s="989"/>
      <c r="AO455" s="989"/>
      <c r="AP455" s="989"/>
      <c r="AQ455" s="989"/>
      <c r="AR455" s="989"/>
      <c r="AS455" s="56"/>
      <c r="AT455" s="56"/>
      <c r="AU455" s="56"/>
      <c r="AV455" s="56"/>
      <c r="AW455" s="56"/>
      <c r="AX455" s="56"/>
      <c r="AY455" s="45"/>
    </row>
    <row r="456" spans="2:51" ht="14.25" customHeight="1">
      <c r="B456" s="1624"/>
      <c r="C456" s="1625"/>
      <c r="D456" s="1625"/>
      <c r="E456" s="1625"/>
      <c r="F456" s="1625"/>
      <c r="G456" s="1626"/>
      <c r="H456" s="114"/>
      <c r="I456" s="88"/>
      <c r="J456" s="88"/>
      <c r="K456" s="88"/>
      <c r="L456" s="56"/>
      <c r="M456" s="991" t="s">
        <v>568</v>
      </c>
      <c r="N456" s="469"/>
      <c r="O456" s="469"/>
      <c r="P456" s="469"/>
      <c r="Q456" s="469"/>
      <c r="R456" s="469"/>
      <c r="S456" s="469"/>
      <c r="T456" s="469"/>
      <c r="U456" s="469"/>
      <c r="V456" s="469"/>
      <c r="W456" s="88"/>
      <c r="X456" s="56"/>
      <c r="Y456" s="86"/>
      <c r="Z456" s="86"/>
      <c r="AA456" s="86"/>
      <c r="AB456" s="86"/>
      <c r="AC456" s="86"/>
      <c r="AD456" s="86"/>
      <c r="AE456" s="86"/>
      <c r="AF456" s="86"/>
      <c r="AG456" s="86"/>
      <c r="AH456" s="88"/>
      <c r="AI456" s="991" t="s">
        <v>567</v>
      </c>
      <c r="AJ456" s="469"/>
      <c r="AK456" s="469"/>
      <c r="AL456" s="469"/>
      <c r="AM456" s="469"/>
      <c r="AN456" s="469"/>
      <c r="AO456" s="469"/>
      <c r="AP456" s="469"/>
      <c r="AQ456" s="469"/>
      <c r="AR456" s="469"/>
      <c r="AS456" s="56"/>
      <c r="AT456" s="56"/>
      <c r="AU456" s="56"/>
      <c r="AV456" s="56"/>
      <c r="AW456" s="56"/>
      <c r="AX456" s="56"/>
      <c r="AY456" s="45"/>
    </row>
    <row r="457" spans="2:51" ht="14.25" customHeight="1">
      <c r="B457" s="1624"/>
      <c r="C457" s="1625"/>
      <c r="D457" s="1625"/>
      <c r="E457" s="1625"/>
      <c r="F457" s="1625"/>
      <c r="G457" s="1626"/>
      <c r="H457" s="114"/>
      <c r="I457" s="88"/>
      <c r="J457" s="88"/>
      <c r="K457" s="88"/>
      <c r="L457" s="56"/>
      <c r="M457" s="991" t="s">
        <v>244</v>
      </c>
      <c r="N457" s="469"/>
      <c r="O457" s="469"/>
      <c r="P457" s="469"/>
      <c r="Q457" s="469"/>
      <c r="R457" s="469"/>
      <c r="S457" s="469"/>
      <c r="T457" s="469"/>
      <c r="U457" s="469"/>
      <c r="V457" s="469"/>
      <c r="W457" s="88"/>
      <c r="X457" s="56"/>
      <c r="Y457" s="86"/>
      <c r="Z457" s="86"/>
      <c r="AA457" s="86"/>
      <c r="AB457" s="86"/>
      <c r="AC457" s="86"/>
      <c r="AD457" s="86"/>
      <c r="AE457" s="86"/>
      <c r="AF457" s="86"/>
      <c r="AG457" s="86"/>
      <c r="AH457" s="88"/>
      <c r="AI457" s="991" t="s">
        <v>554</v>
      </c>
      <c r="AJ457" s="469"/>
      <c r="AK457" s="469"/>
      <c r="AL457" s="469"/>
      <c r="AM457" s="469"/>
      <c r="AN457" s="469"/>
      <c r="AO457" s="469"/>
      <c r="AP457" s="469"/>
      <c r="AQ457" s="469"/>
      <c r="AR457" s="469"/>
      <c r="AS457" s="56"/>
      <c r="AT457" s="56"/>
      <c r="AU457" s="56"/>
      <c r="AV457" s="56"/>
      <c r="AW457" s="56"/>
      <c r="AX457" s="56"/>
      <c r="AY457" s="45"/>
    </row>
    <row r="458" spans="2:51" ht="14.25" customHeight="1">
      <c r="B458" s="1624"/>
      <c r="C458" s="1625"/>
      <c r="D458" s="1625"/>
      <c r="E458" s="1625"/>
      <c r="F458" s="1625"/>
      <c r="G458" s="1626"/>
      <c r="H458" s="114"/>
      <c r="I458" s="88"/>
      <c r="J458" s="88"/>
      <c r="K458" s="88"/>
      <c r="L458" s="26"/>
      <c r="M458" s="1010" t="s">
        <v>563</v>
      </c>
      <c r="N458" s="1010"/>
      <c r="O458" s="1010"/>
      <c r="P458" s="1010"/>
      <c r="Q458" s="1010"/>
      <c r="R458" s="1010"/>
      <c r="S458" s="1010"/>
      <c r="T458" s="1010"/>
      <c r="U458" s="1010"/>
      <c r="V458" s="1010"/>
      <c r="W458" s="88"/>
      <c r="X458" s="26"/>
      <c r="Y458" s="26"/>
      <c r="Z458" s="26"/>
      <c r="AA458" s="26"/>
      <c r="AB458" s="26"/>
      <c r="AC458" s="26"/>
      <c r="AD458" s="26"/>
      <c r="AE458" s="26"/>
      <c r="AF458" s="26"/>
      <c r="AG458" s="26"/>
      <c r="AH458" s="33"/>
      <c r="AI458" s="1010" t="s">
        <v>563</v>
      </c>
      <c r="AJ458" s="1010"/>
      <c r="AK458" s="1010"/>
      <c r="AL458" s="1010"/>
      <c r="AM458" s="1010"/>
      <c r="AN458" s="1010"/>
      <c r="AO458" s="1010"/>
      <c r="AP458" s="1010"/>
      <c r="AQ458" s="1010"/>
      <c r="AR458" s="1010"/>
      <c r="AS458" s="56"/>
      <c r="AT458" s="56"/>
      <c r="AU458" s="56"/>
      <c r="AV458" s="56"/>
      <c r="AW458" s="56"/>
      <c r="AX458" s="56"/>
      <c r="AY458" s="45"/>
    </row>
    <row r="459" spans="2:51" ht="14.25" customHeight="1">
      <c r="B459" s="1624"/>
      <c r="C459" s="1625"/>
      <c r="D459" s="1625"/>
      <c r="E459" s="1625"/>
      <c r="F459" s="1625"/>
      <c r="G459" s="1626"/>
      <c r="H459" s="114"/>
      <c r="I459" s="88"/>
      <c r="J459" s="88"/>
      <c r="K459" s="88"/>
      <c r="L459" s="88"/>
      <c r="M459" s="88"/>
      <c r="N459" s="88"/>
      <c r="O459" s="88"/>
      <c r="P459" s="88"/>
      <c r="Q459" s="88"/>
      <c r="R459" s="88"/>
      <c r="S459" s="88"/>
      <c r="T459" s="88"/>
      <c r="U459" s="88"/>
      <c r="V459" s="88"/>
      <c r="W459" s="88"/>
      <c r="X459" s="88"/>
      <c r="Y459" s="88"/>
      <c r="Z459" s="88"/>
      <c r="AA459" s="33"/>
      <c r="AB459" s="33"/>
      <c r="AC459" s="33"/>
      <c r="AD459" s="33"/>
      <c r="AE459" s="33"/>
      <c r="AF459" s="33"/>
      <c r="AG459" s="33"/>
      <c r="AH459" s="33"/>
      <c r="AI459" s="33"/>
      <c r="AJ459" s="88"/>
      <c r="AK459" s="88"/>
      <c r="AL459" s="88"/>
      <c r="AM459" s="56"/>
      <c r="AN459" s="56"/>
      <c r="AO459" s="56"/>
      <c r="AP459" s="56"/>
      <c r="AQ459" s="56"/>
      <c r="AR459" s="56"/>
      <c r="AS459" s="56"/>
      <c r="AT459" s="56"/>
      <c r="AU459" s="56"/>
      <c r="AV459" s="56"/>
      <c r="AW459" s="56"/>
      <c r="AX459" s="56"/>
      <c r="AY459" s="45"/>
    </row>
    <row r="460" spans="2:51" ht="14.25" customHeight="1">
      <c r="B460" s="1624"/>
      <c r="C460" s="1625"/>
      <c r="D460" s="1625"/>
      <c r="E460" s="1625"/>
      <c r="F460" s="1625"/>
      <c r="G460" s="1626"/>
      <c r="H460" s="114"/>
      <c r="I460" s="88"/>
      <c r="J460" s="88"/>
      <c r="K460" s="88"/>
      <c r="L460" s="88"/>
      <c r="M460" s="88"/>
      <c r="N460" s="88"/>
      <c r="O460" s="88"/>
      <c r="P460" s="88"/>
      <c r="Q460" s="88"/>
      <c r="R460" s="88"/>
      <c r="S460" s="88"/>
      <c r="T460" s="88"/>
      <c r="U460" s="88"/>
      <c r="V460" s="56"/>
      <c r="W460" s="56"/>
      <c r="X460" s="56"/>
      <c r="Y460" s="56"/>
      <c r="Z460" s="56"/>
      <c r="AA460" s="56"/>
      <c r="AB460" s="56"/>
      <c r="AC460" s="56"/>
      <c r="AD460" s="56"/>
      <c r="AE460" s="56"/>
      <c r="AF460" s="56"/>
      <c r="AG460" s="56"/>
      <c r="AH460" s="56"/>
      <c r="AI460" s="56"/>
      <c r="AJ460" s="56"/>
      <c r="AK460" s="56"/>
      <c r="AL460" s="88"/>
      <c r="AM460" s="56"/>
      <c r="AN460" s="56"/>
      <c r="AO460" s="56"/>
      <c r="AP460" s="56"/>
      <c r="AQ460" s="56"/>
      <c r="AR460" s="56"/>
      <c r="AS460" s="56"/>
      <c r="AT460" s="56"/>
      <c r="AU460" s="56"/>
      <c r="AV460" s="56"/>
      <c r="AW460" s="56"/>
      <c r="AX460" s="56"/>
      <c r="AY460" s="45"/>
    </row>
    <row r="461" spans="2:51" ht="14.25" customHeight="1">
      <c r="B461" s="1624"/>
      <c r="C461" s="1625"/>
      <c r="D461" s="1625"/>
      <c r="E461" s="1625"/>
      <c r="F461" s="1625"/>
      <c r="G461" s="1626"/>
      <c r="H461" s="114"/>
      <c r="I461" s="88"/>
      <c r="J461" s="88"/>
      <c r="K461" s="88"/>
      <c r="L461" s="88"/>
      <c r="M461" s="88"/>
      <c r="N461" s="88"/>
      <c r="O461" s="88"/>
      <c r="P461" s="88"/>
      <c r="Q461" s="88"/>
      <c r="R461" s="88"/>
      <c r="S461" s="88"/>
      <c r="T461" s="88"/>
      <c r="U461" s="88"/>
      <c r="V461" s="56"/>
      <c r="W461" s="56"/>
      <c r="X461" s="56"/>
      <c r="Y461" s="56"/>
      <c r="Z461" s="56"/>
      <c r="AA461" s="56"/>
      <c r="AB461" s="56"/>
      <c r="AC461" s="56"/>
      <c r="AD461" s="56"/>
      <c r="AE461" s="56"/>
      <c r="AF461" s="56"/>
      <c r="AG461" s="56"/>
      <c r="AH461" s="56"/>
      <c r="AI461" s="56"/>
      <c r="AJ461" s="56"/>
      <c r="AK461" s="56"/>
      <c r="AL461" s="88"/>
      <c r="AM461" s="88"/>
      <c r="AN461" s="88"/>
      <c r="AO461" s="88"/>
      <c r="AP461" s="88"/>
      <c r="AQ461" s="88"/>
      <c r="AR461" s="88"/>
      <c r="AS461" s="88"/>
      <c r="AT461" s="88"/>
      <c r="AU461" s="88"/>
      <c r="AV461" s="88"/>
      <c r="AW461" s="88"/>
      <c r="AX461" s="88"/>
      <c r="AY461" s="45"/>
    </row>
    <row r="462" spans="2:51" ht="14.25" customHeight="1">
      <c r="B462" s="1624"/>
      <c r="C462" s="1625"/>
      <c r="D462" s="1625"/>
      <c r="E462" s="1625"/>
      <c r="F462" s="1625"/>
      <c r="G462" s="1626"/>
      <c r="H462" s="114"/>
      <c r="I462" s="88"/>
      <c r="J462" s="88"/>
      <c r="K462" s="88"/>
      <c r="L462" s="88"/>
      <c r="M462" s="88"/>
      <c r="N462" s="88"/>
      <c r="O462" s="88"/>
      <c r="P462" s="88"/>
      <c r="Q462" s="88"/>
      <c r="R462" s="88"/>
      <c r="S462" s="88"/>
      <c r="T462" s="88"/>
      <c r="U462" s="88"/>
      <c r="V462" s="56"/>
      <c r="W462" s="56"/>
      <c r="X462" s="56"/>
      <c r="Y462" s="56"/>
      <c r="Z462" s="56"/>
      <c r="AA462" s="56"/>
      <c r="AB462" s="56"/>
      <c r="AC462" s="56"/>
      <c r="AD462" s="56"/>
      <c r="AE462" s="56"/>
      <c r="AF462" s="56"/>
      <c r="AG462" s="56"/>
      <c r="AH462" s="56"/>
      <c r="AI462" s="56"/>
      <c r="AJ462" s="56"/>
      <c r="AK462" s="56"/>
      <c r="AL462" s="88"/>
      <c r="AM462" s="88"/>
      <c r="AN462" s="88"/>
      <c r="AO462" s="88"/>
      <c r="AP462" s="88"/>
      <c r="AQ462" s="88"/>
      <c r="AR462" s="88"/>
      <c r="AS462" s="88"/>
      <c r="AT462" s="88"/>
      <c r="AU462" s="88"/>
      <c r="AV462" s="88"/>
      <c r="AW462" s="88"/>
      <c r="AX462" s="88"/>
      <c r="AY462" s="45"/>
    </row>
    <row r="463" spans="2:51" ht="14.25" customHeight="1">
      <c r="B463" s="1624"/>
      <c r="C463" s="1625"/>
      <c r="D463" s="1625"/>
      <c r="E463" s="1625"/>
      <c r="F463" s="1625"/>
      <c r="G463" s="1626"/>
      <c r="H463" s="114"/>
      <c r="I463" s="88"/>
      <c r="J463" s="88"/>
      <c r="K463" s="88"/>
      <c r="L463" s="88"/>
      <c r="M463" s="88"/>
      <c r="N463" s="88"/>
      <c r="O463" s="88"/>
      <c r="P463" s="88"/>
      <c r="Q463" s="88"/>
      <c r="R463" s="88"/>
      <c r="S463" s="88"/>
      <c r="T463" s="88"/>
      <c r="U463" s="88"/>
      <c r="V463" s="56"/>
      <c r="W463" s="56"/>
      <c r="X463" s="56"/>
      <c r="Y463" s="56"/>
      <c r="Z463" s="56"/>
      <c r="AA463" s="56"/>
      <c r="AB463" s="56"/>
      <c r="AC463" s="56"/>
      <c r="AD463" s="56"/>
      <c r="AE463" s="56"/>
      <c r="AF463" s="56"/>
      <c r="AG463" s="56"/>
      <c r="AH463" s="56"/>
      <c r="AI463" s="56"/>
      <c r="AJ463" s="56"/>
      <c r="AK463" s="56"/>
      <c r="AL463" s="88"/>
      <c r="AM463" s="88"/>
      <c r="AN463" s="88"/>
      <c r="AO463" s="88"/>
      <c r="AP463" s="88"/>
      <c r="AQ463" s="88"/>
      <c r="AR463" s="88"/>
      <c r="AS463" s="88"/>
      <c r="AT463" s="88"/>
      <c r="AU463" s="88"/>
      <c r="AV463" s="88"/>
      <c r="AW463" s="88"/>
      <c r="AX463" s="88"/>
      <c r="AY463" s="45"/>
    </row>
    <row r="464" spans="2:51" ht="14.25" customHeight="1">
      <c r="B464" s="1624"/>
      <c r="C464" s="1625"/>
      <c r="D464" s="1625"/>
      <c r="E464" s="1625"/>
      <c r="F464" s="1625"/>
      <c r="G464" s="1626"/>
      <c r="H464" s="114"/>
      <c r="I464" s="88"/>
      <c r="J464" s="88"/>
      <c r="K464" s="88"/>
      <c r="L464" s="88"/>
      <c r="M464" s="88"/>
      <c r="N464" s="88"/>
      <c r="O464" s="88"/>
      <c r="P464" s="88"/>
      <c r="Q464" s="88"/>
      <c r="R464" s="88"/>
      <c r="S464" s="88"/>
      <c r="T464" s="88"/>
      <c r="U464" s="88"/>
      <c r="V464" s="56"/>
      <c r="W464" s="56"/>
      <c r="X464" s="56"/>
      <c r="Y464" s="88"/>
      <c r="Z464" s="88"/>
      <c r="AA464" s="88"/>
      <c r="AB464" s="88"/>
      <c r="AC464" s="88"/>
      <c r="AD464" s="88"/>
      <c r="AE464" s="88"/>
      <c r="AF464" s="88"/>
      <c r="AG464" s="88"/>
      <c r="AH464" s="88"/>
      <c r="AI464" s="88"/>
      <c r="AJ464" s="88"/>
      <c r="AK464" s="88"/>
      <c r="AL464" s="88"/>
      <c r="AM464" s="88"/>
      <c r="AN464" s="88"/>
      <c r="AO464" s="88"/>
      <c r="AP464" s="88"/>
      <c r="AQ464" s="88"/>
      <c r="AR464" s="88"/>
      <c r="AS464" s="88"/>
      <c r="AT464" s="88"/>
      <c r="AU464" s="88"/>
      <c r="AV464" s="88"/>
      <c r="AW464" s="88"/>
      <c r="AX464" s="88"/>
      <c r="AY464" s="45"/>
    </row>
    <row r="465" spans="2:51" ht="14.25" customHeight="1">
      <c r="B465" s="1624"/>
      <c r="C465" s="1625"/>
      <c r="D465" s="1625"/>
      <c r="E465" s="1625"/>
      <c r="F465" s="1625"/>
      <c r="G465" s="1626"/>
      <c r="H465" s="114"/>
      <c r="I465" s="88"/>
      <c r="J465" s="88"/>
      <c r="K465" s="88"/>
      <c r="L465" s="88"/>
      <c r="M465" s="88"/>
      <c r="N465" s="88"/>
      <c r="O465" s="88"/>
      <c r="P465" s="88"/>
      <c r="Q465" s="88"/>
      <c r="R465" s="88"/>
      <c r="S465" s="88"/>
      <c r="T465" s="88"/>
      <c r="U465" s="88"/>
      <c r="V465" s="56"/>
      <c r="W465" s="56"/>
      <c r="X465" s="56"/>
      <c r="Y465" s="88"/>
      <c r="Z465" s="88"/>
      <c r="AA465" s="88"/>
      <c r="AB465" s="88"/>
      <c r="AC465" s="88"/>
      <c r="AD465" s="88"/>
      <c r="AE465" s="88"/>
      <c r="AF465" s="88"/>
      <c r="AG465" s="88"/>
      <c r="AH465" s="88"/>
      <c r="AI465" s="88"/>
      <c r="AJ465" s="88"/>
      <c r="AK465" s="88"/>
      <c r="AL465" s="88"/>
      <c r="AM465" s="88"/>
      <c r="AN465" s="88"/>
      <c r="AO465" s="88"/>
      <c r="AP465" s="88"/>
      <c r="AQ465" s="88"/>
      <c r="AR465" s="88"/>
      <c r="AS465" s="88"/>
      <c r="AT465" s="88"/>
      <c r="AU465" s="88"/>
      <c r="AV465" s="88"/>
      <c r="AW465" s="88"/>
      <c r="AX465" s="88"/>
      <c r="AY465" s="45"/>
    </row>
    <row r="466" spans="2:51" ht="14.25" customHeight="1">
      <c r="B466" s="1624"/>
      <c r="C466" s="1625"/>
      <c r="D466" s="1625"/>
      <c r="E466" s="1625"/>
      <c r="F466" s="1625"/>
      <c r="G466" s="1626"/>
      <c r="H466" s="114"/>
      <c r="I466" s="88"/>
      <c r="J466" s="88"/>
      <c r="K466" s="88"/>
      <c r="L466" s="88"/>
      <c r="M466" s="88"/>
      <c r="N466" s="88"/>
      <c r="O466" s="88"/>
      <c r="P466" s="88"/>
      <c r="Q466" s="88"/>
      <c r="R466" s="88"/>
      <c r="S466" s="88"/>
      <c r="T466" s="88"/>
      <c r="U466" s="88"/>
      <c r="V466" s="56"/>
      <c r="W466" s="56"/>
      <c r="X466" s="56"/>
      <c r="Y466" s="88"/>
      <c r="Z466" s="88"/>
      <c r="AA466" s="88"/>
      <c r="AB466" s="88"/>
      <c r="AC466" s="88"/>
      <c r="AD466" s="88"/>
      <c r="AE466" s="88"/>
      <c r="AF466" s="88"/>
      <c r="AG466" s="88"/>
      <c r="AH466" s="88"/>
      <c r="AI466" s="88"/>
      <c r="AJ466" s="88"/>
      <c r="AK466" s="88"/>
      <c r="AL466" s="88"/>
      <c r="AM466" s="88"/>
      <c r="AN466" s="88"/>
      <c r="AO466" s="88"/>
      <c r="AP466" s="88"/>
      <c r="AQ466" s="88"/>
      <c r="AR466" s="88"/>
      <c r="AS466" s="88"/>
      <c r="AT466" s="88"/>
      <c r="AU466" s="88"/>
      <c r="AV466" s="88"/>
      <c r="AW466" s="88"/>
      <c r="AX466" s="88"/>
      <c r="AY466" s="45"/>
    </row>
    <row r="467" spans="2:51" ht="14.25" customHeight="1">
      <c r="B467" s="1624"/>
      <c r="C467" s="1625"/>
      <c r="D467" s="1625"/>
      <c r="E467" s="1625"/>
      <c r="F467" s="1625"/>
      <c r="G467" s="1626"/>
      <c r="H467" s="114"/>
      <c r="I467" s="88"/>
      <c r="J467" s="88"/>
      <c r="K467" s="88"/>
      <c r="L467" s="88"/>
      <c r="M467" s="88"/>
      <c r="N467" s="88"/>
      <c r="O467" s="88"/>
      <c r="P467" s="88"/>
      <c r="Q467" s="56"/>
      <c r="R467" s="56"/>
      <c r="S467" s="56"/>
      <c r="T467" s="56"/>
      <c r="U467" s="56"/>
      <c r="V467" s="8"/>
      <c r="W467" s="8"/>
      <c r="X467" s="8"/>
      <c r="Y467" s="8"/>
      <c r="Z467" s="56"/>
      <c r="AA467" s="56"/>
      <c r="AB467" s="56"/>
      <c r="AC467" s="56"/>
      <c r="AD467" s="56"/>
      <c r="AE467" s="56"/>
      <c r="AF467" s="56"/>
      <c r="AG467" s="56"/>
      <c r="AH467" s="56"/>
      <c r="AI467" s="56"/>
      <c r="AJ467" s="88"/>
      <c r="AK467" s="88"/>
      <c r="AL467" s="88"/>
      <c r="AM467" s="56"/>
      <c r="AN467" s="56"/>
      <c r="AO467" s="56"/>
      <c r="AP467" s="56"/>
      <c r="AQ467" s="56"/>
      <c r="AR467" s="56"/>
      <c r="AS467" s="56"/>
      <c r="AT467" s="56"/>
      <c r="AU467" s="56"/>
      <c r="AV467" s="56"/>
      <c r="AW467" s="88"/>
      <c r="AX467" s="88"/>
      <c r="AY467" s="45"/>
    </row>
    <row r="468" spans="2:51" ht="14.25" customHeight="1">
      <c r="B468" s="1624"/>
      <c r="C468" s="1625"/>
      <c r="D468" s="1625"/>
      <c r="E468" s="1625"/>
      <c r="F468" s="1625"/>
      <c r="G468" s="1626"/>
      <c r="H468" s="114"/>
      <c r="I468" s="88"/>
      <c r="J468" s="88"/>
      <c r="K468" s="88"/>
      <c r="L468" s="88"/>
      <c r="M468" s="88"/>
      <c r="N468" s="88"/>
      <c r="O468" s="88"/>
      <c r="P468" s="88"/>
      <c r="Q468" s="88"/>
      <c r="R468" s="88"/>
      <c r="S468" s="88"/>
      <c r="T468" s="88"/>
      <c r="U468" s="88"/>
      <c r="V468" s="88"/>
      <c r="W468" s="88"/>
      <c r="X468" s="88"/>
      <c r="Y468" s="88"/>
      <c r="Z468" s="56"/>
      <c r="AA468" s="86"/>
      <c r="AB468" s="86"/>
      <c r="AC468" s="86"/>
      <c r="AD468" s="86"/>
      <c r="AE468" s="86"/>
      <c r="AF468" s="86"/>
      <c r="AG468" s="86"/>
      <c r="AH468" s="86"/>
      <c r="AI468" s="86"/>
      <c r="AJ468" s="88"/>
      <c r="AK468" s="88"/>
      <c r="AL468" s="88"/>
      <c r="AM468" s="56"/>
      <c r="AN468" s="86"/>
      <c r="AO468" s="86"/>
      <c r="AP468" s="86"/>
      <c r="AQ468" s="86"/>
      <c r="AR468" s="86"/>
      <c r="AS468" s="86"/>
      <c r="AT468" s="86"/>
      <c r="AU468" s="86"/>
      <c r="AV468" s="86"/>
      <c r="AW468" s="88"/>
      <c r="AX468" s="88"/>
      <c r="AY468" s="45"/>
    </row>
    <row r="469" spans="2:51" ht="14.25" customHeight="1">
      <c r="B469" s="1624"/>
      <c r="C469" s="1625"/>
      <c r="D469" s="1625"/>
      <c r="E469" s="1625"/>
      <c r="F469" s="1625"/>
      <c r="G469" s="1626"/>
      <c r="H469" s="114"/>
      <c r="I469" s="88"/>
      <c r="J469" s="88"/>
      <c r="K469" s="88"/>
      <c r="L469" s="88"/>
      <c r="M469" s="88"/>
      <c r="N469" s="88"/>
      <c r="O469" s="88"/>
      <c r="P469" s="88"/>
      <c r="Q469" s="88"/>
      <c r="R469" s="88"/>
      <c r="S469" s="88"/>
      <c r="T469" s="88"/>
      <c r="U469" s="88"/>
      <c r="V469" s="88"/>
      <c r="W469" s="88"/>
      <c r="X469" s="88"/>
      <c r="Y469" s="88"/>
      <c r="Z469" s="56"/>
      <c r="AA469" s="86"/>
      <c r="AB469" s="86"/>
      <c r="AC469" s="86"/>
      <c r="AD469" s="86"/>
      <c r="AE469" s="86"/>
      <c r="AF469" s="86"/>
      <c r="AG469" s="86"/>
      <c r="AH469" s="86"/>
      <c r="AI469" s="86"/>
      <c r="AJ469" s="88"/>
      <c r="AK469" s="88"/>
      <c r="AL469" s="88"/>
      <c r="AM469" s="56"/>
      <c r="AN469" s="86"/>
      <c r="AO469" s="86"/>
      <c r="AP469" s="86"/>
      <c r="AQ469" s="86"/>
      <c r="AR469" s="86"/>
      <c r="AS469" s="86"/>
      <c r="AT469" s="86"/>
      <c r="AU469" s="86"/>
      <c r="AV469" s="86"/>
      <c r="AW469" s="88"/>
      <c r="AX469" s="88"/>
      <c r="AY469" s="45"/>
    </row>
    <row r="470" spans="2:51" ht="14.25" customHeight="1">
      <c r="B470" s="1624"/>
      <c r="C470" s="1625"/>
      <c r="D470" s="1625"/>
      <c r="E470" s="1625"/>
      <c r="F470" s="1625"/>
      <c r="G470" s="1626"/>
      <c r="H470" s="114"/>
      <c r="I470" s="88"/>
      <c r="J470" s="88"/>
      <c r="K470" s="88"/>
      <c r="L470" s="88"/>
      <c r="M470" s="56"/>
      <c r="N470" s="56"/>
      <c r="O470" s="56"/>
      <c r="P470" s="56"/>
      <c r="Q470" s="56"/>
      <c r="R470" s="56"/>
      <c r="S470" s="56"/>
      <c r="T470" s="56"/>
      <c r="U470" s="56"/>
      <c r="V470" s="56"/>
      <c r="W470" s="88"/>
      <c r="X470" s="88"/>
      <c r="Y470" s="88"/>
      <c r="Z470" s="26"/>
      <c r="AA470" s="26"/>
      <c r="AB470" s="26"/>
      <c r="AC470" s="26"/>
      <c r="AD470" s="26"/>
      <c r="AE470" s="26"/>
      <c r="AF470" s="26"/>
      <c r="AG470" s="26"/>
      <c r="AH470" s="26"/>
      <c r="AI470" s="26"/>
      <c r="AJ470" s="88"/>
      <c r="AK470" s="88"/>
      <c r="AL470" s="88"/>
      <c r="AM470" s="26"/>
      <c r="AN470" s="26"/>
      <c r="AO470" s="26"/>
      <c r="AP470" s="26"/>
      <c r="AQ470" s="26"/>
      <c r="AR470" s="26"/>
      <c r="AS470" s="26"/>
      <c r="AT470" s="26"/>
      <c r="AU470" s="26"/>
      <c r="AV470" s="26"/>
      <c r="AW470" s="88"/>
      <c r="AX470" s="88"/>
      <c r="AY470" s="45"/>
    </row>
    <row r="471" spans="2:51" ht="14.25" customHeight="1">
      <c r="B471" s="1624"/>
      <c r="C471" s="1625"/>
      <c r="D471" s="1625"/>
      <c r="E471" s="1625"/>
      <c r="F471" s="1625"/>
      <c r="G471" s="1626"/>
      <c r="H471" s="114"/>
      <c r="I471" s="88"/>
      <c r="J471" s="88"/>
      <c r="K471" s="88"/>
      <c r="L471" s="88"/>
      <c r="M471" s="56"/>
      <c r="N471" s="56"/>
      <c r="O471" s="56"/>
      <c r="P471" s="56"/>
      <c r="Q471" s="56"/>
      <c r="R471" s="56"/>
      <c r="S471" s="56"/>
      <c r="T471" s="56"/>
      <c r="U471" s="56"/>
      <c r="V471" s="56"/>
      <c r="W471" s="88"/>
      <c r="X471" s="88"/>
      <c r="Y471" s="88"/>
      <c r="Z471" s="98"/>
      <c r="AA471" s="98"/>
      <c r="AB471" s="98"/>
      <c r="AC471" s="98"/>
      <c r="AD471" s="98"/>
      <c r="AE471" s="98"/>
      <c r="AF471" s="98"/>
      <c r="AG471" s="98"/>
      <c r="AH471" s="98"/>
      <c r="AI471" s="98"/>
      <c r="AJ471" s="88"/>
      <c r="AK471" s="88"/>
      <c r="AL471" s="88"/>
      <c r="AM471" s="98"/>
      <c r="AN471" s="98"/>
      <c r="AO471" s="98"/>
      <c r="AP471" s="98"/>
      <c r="AQ471" s="98"/>
      <c r="AR471" s="98"/>
      <c r="AS471" s="98"/>
      <c r="AT471" s="98"/>
      <c r="AU471" s="98"/>
      <c r="AV471" s="98"/>
      <c r="AW471" s="88"/>
      <c r="AX471" s="88"/>
      <c r="AY471" s="45"/>
    </row>
    <row r="472" spans="2:51" ht="14.25" customHeight="1">
      <c r="B472" s="1624"/>
      <c r="C472" s="1625"/>
      <c r="D472" s="1625"/>
      <c r="E472" s="1625"/>
      <c r="F472" s="1625"/>
      <c r="G472" s="1626"/>
      <c r="H472" s="114"/>
      <c r="I472" s="88"/>
      <c r="J472" s="88"/>
      <c r="K472" s="88"/>
      <c r="L472" s="88"/>
      <c r="M472" s="56"/>
      <c r="N472" s="56"/>
      <c r="O472" s="56"/>
      <c r="P472" s="56"/>
      <c r="Q472" s="56"/>
      <c r="R472" s="56"/>
      <c r="S472" s="56"/>
      <c r="T472" s="56"/>
      <c r="U472" s="56"/>
      <c r="V472" s="56"/>
      <c r="W472" s="88"/>
      <c r="X472" s="88"/>
      <c r="Y472" s="88"/>
      <c r="Z472" s="98"/>
      <c r="AA472" s="98"/>
      <c r="AB472" s="98"/>
      <c r="AC472" s="98"/>
      <c r="AD472" s="98"/>
      <c r="AE472" s="98"/>
      <c r="AF472" s="98"/>
      <c r="AG472" s="98"/>
      <c r="AH472" s="98"/>
      <c r="AI472" s="98"/>
      <c r="AJ472" s="88"/>
      <c r="AK472" s="88"/>
      <c r="AL472" s="88"/>
      <c r="AM472" s="98"/>
      <c r="AN472" s="98"/>
      <c r="AO472" s="98"/>
      <c r="AP472" s="98"/>
      <c r="AQ472" s="98"/>
      <c r="AR472" s="98"/>
      <c r="AS472" s="98"/>
      <c r="AT472" s="98"/>
      <c r="AU472" s="98"/>
      <c r="AV472" s="98"/>
      <c r="AW472" s="88"/>
      <c r="AX472" s="88"/>
      <c r="AY472" s="45"/>
    </row>
    <row r="473" spans="2:51" ht="14.25" customHeight="1">
      <c r="B473" s="1624"/>
      <c r="C473" s="1625"/>
      <c r="D473" s="1625"/>
      <c r="E473" s="1625"/>
      <c r="F473" s="1625"/>
      <c r="G473" s="1626"/>
      <c r="H473" s="114"/>
      <c r="I473" s="88"/>
      <c r="J473" s="88"/>
      <c r="K473" s="88"/>
      <c r="L473" s="88"/>
      <c r="M473" s="56"/>
      <c r="N473" s="56"/>
      <c r="O473" s="56"/>
      <c r="P473" s="56"/>
      <c r="Q473" s="56"/>
      <c r="R473" s="56"/>
      <c r="S473" s="56"/>
      <c r="T473" s="56"/>
      <c r="U473" s="56"/>
      <c r="V473" s="56"/>
      <c r="W473" s="88"/>
      <c r="X473" s="88"/>
      <c r="Y473" s="88"/>
      <c r="Z473" s="98"/>
      <c r="AA473" s="98"/>
      <c r="AB473" s="98"/>
      <c r="AC473" s="98"/>
      <c r="AD473" s="98"/>
      <c r="AE473" s="98"/>
      <c r="AF473" s="98"/>
      <c r="AG473" s="98"/>
      <c r="AH473" s="98"/>
      <c r="AI473" s="98"/>
      <c r="AJ473" s="88"/>
      <c r="AK473" s="88"/>
      <c r="AL473" s="88"/>
      <c r="AM473" s="98"/>
      <c r="AN473" s="98"/>
      <c r="AO473" s="98"/>
      <c r="AP473" s="98"/>
      <c r="AQ473" s="98"/>
      <c r="AR473" s="98"/>
      <c r="AS473" s="98"/>
      <c r="AT473" s="98"/>
      <c r="AU473" s="98"/>
      <c r="AV473" s="98"/>
      <c r="AW473" s="88"/>
      <c r="AX473" s="88"/>
      <c r="AY473" s="45"/>
    </row>
    <row r="474" spans="2:51" ht="14.25" customHeight="1">
      <c r="B474" s="1624"/>
      <c r="C474" s="1625"/>
      <c r="D474" s="1625"/>
      <c r="E474" s="1625"/>
      <c r="F474" s="1625"/>
      <c r="G474" s="1626"/>
      <c r="H474" s="114"/>
      <c r="I474" s="88"/>
      <c r="J474" s="88"/>
      <c r="K474" s="88"/>
      <c r="L474" s="88"/>
      <c r="M474" s="56"/>
      <c r="N474" s="56"/>
      <c r="O474" s="56"/>
      <c r="P474" s="56"/>
      <c r="Q474" s="56"/>
      <c r="R474" s="56"/>
      <c r="S474" s="56"/>
      <c r="T474" s="56"/>
      <c r="U474" s="56"/>
      <c r="V474" s="56"/>
      <c r="W474" s="88"/>
      <c r="X474" s="88"/>
      <c r="Y474" s="88"/>
      <c r="Z474" s="98"/>
      <c r="AA474" s="98"/>
      <c r="AB474" s="98"/>
      <c r="AC474" s="98"/>
      <c r="AD474" s="98"/>
      <c r="AE474" s="98"/>
      <c r="AF474" s="98"/>
      <c r="AG474" s="98"/>
      <c r="AH474" s="98"/>
      <c r="AI474" s="98"/>
      <c r="AJ474" s="88"/>
      <c r="AK474" s="88"/>
      <c r="AL474" s="88"/>
      <c r="AM474" s="98"/>
      <c r="AN474" s="98"/>
      <c r="AO474" s="98"/>
      <c r="AP474" s="98"/>
      <c r="AQ474" s="98"/>
      <c r="AR474" s="98"/>
      <c r="AS474" s="98"/>
      <c r="AT474" s="98"/>
      <c r="AU474" s="98"/>
      <c r="AV474" s="98"/>
      <c r="AW474" s="88"/>
      <c r="AX474" s="88"/>
      <c r="AY474" s="45"/>
    </row>
    <row r="475" spans="2:51" ht="14.25" customHeight="1">
      <c r="B475" s="1624"/>
      <c r="C475" s="1625"/>
      <c r="D475" s="1625"/>
      <c r="E475" s="1625"/>
      <c r="F475" s="1625"/>
      <c r="G475" s="1626"/>
      <c r="H475" s="114"/>
      <c r="I475" s="88"/>
      <c r="J475" s="88"/>
      <c r="K475" s="88"/>
      <c r="L475" s="88"/>
      <c r="M475" s="56"/>
      <c r="N475" s="56"/>
      <c r="O475" s="56"/>
      <c r="P475" s="56"/>
      <c r="Q475" s="56"/>
      <c r="R475" s="56"/>
      <c r="S475" s="56"/>
      <c r="T475" s="56"/>
      <c r="U475" s="56"/>
      <c r="V475" s="56"/>
      <c r="W475" s="88"/>
      <c r="X475" s="88"/>
      <c r="Y475" s="88"/>
      <c r="Z475" s="98"/>
      <c r="AA475" s="98"/>
      <c r="AB475" s="98"/>
      <c r="AC475" s="98"/>
      <c r="AD475" s="98"/>
      <c r="AE475" s="98"/>
      <c r="AF475" s="98"/>
      <c r="AG475" s="98"/>
      <c r="AH475" s="98"/>
      <c r="AI475" s="98"/>
      <c r="AJ475" s="88"/>
      <c r="AK475" s="88"/>
      <c r="AL475" s="88"/>
      <c r="AM475" s="98"/>
      <c r="AN475" s="98"/>
      <c r="AO475" s="98"/>
      <c r="AP475" s="98"/>
      <c r="AQ475" s="98"/>
      <c r="AR475" s="98"/>
      <c r="AS475" s="98"/>
      <c r="AT475" s="98"/>
      <c r="AU475" s="98"/>
      <c r="AV475" s="98"/>
      <c r="AW475" s="88"/>
      <c r="AX475" s="88"/>
      <c r="AY475" s="45"/>
    </row>
    <row r="476" spans="2:51" ht="14.25" customHeight="1">
      <c r="B476" s="1624"/>
      <c r="C476" s="1625"/>
      <c r="D476" s="1625"/>
      <c r="E476" s="1625"/>
      <c r="F476" s="1625"/>
      <c r="G476" s="1626"/>
      <c r="H476" s="114"/>
      <c r="I476" s="88"/>
      <c r="J476" s="88"/>
      <c r="K476" s="88"/>
      <c r="L476" s="88"/>
      <c r="M476" s="56"/>
      <c r="N476" s="56"/>
      <c r="O476" s="56"/>
      <c r="P476" s="56"/>
      <c r="Q476" s="56"/>
      <c r="R476" s="56"/>
      <c r="S476" s="56"/>
      <c r="T476" s="56"/>
      <c r="U476" s="56"/>
      <c r="V476" s="56"/>
      <c r="W476" s="88"/>
      <c r="X476" s="88"/>
      <c r="Y476" s="88"/>
      <c r="Z476" s="98"/>
      <c r="AA476" s="98"/>
      <c r="AB476" s="98"/>
      <c r="AC476" s="98"/>
      <c r="AD476" s="98"/>
      <c r="AE476" s="98"/>
      <c r="AF476" s="98"/>
      <c r="AG476" s="98"/>
      <c r="AH476" s="98"/>
      <c r="AI476" s="98"/>
      <c r="AJ476" s="88"/>
      <c r="AK476" s="88"/>
      <c r="AL476" s="88"/>
      <c r="AM476" s="98"/>
      <c r="AN476" s="98"/>
      <c r="AO476" s="98"/>
      <c r="AP476" s="98"/>
      <c r="AQ476" s="98"/>
      <c r="AR476" s="98"/>
      <c r="AS476" s="98"/>
      <c r="AT476" s="98"/>
      <c r="AU476" s="98"/>
      <c r="AV476" s="98"/>
      <c r="AW476" s="88"/>
      <c r="AX476" s="88"/>
      <c r="AY476" s="45"/>
    </row>
    <row r="477" spans="2:51" ht="14.25" customHeight="1">
      <c r="B477" s="1624"/>
      <c r="C477" s="1625"/>
      <c r="D477" s="1625"/>
      <c r="E477" s="1625"/>
      <c r="F477" s="1625"/>
      <c r="G477" s="1626"/>
      <c r="H477" s="114"/>
      <c r="I477" s="88"/>
      <c r="J477" s="88"/>
      <c r="K477" s="88"/>
      <c r="L477" s="88"/>
      <c r="M477" s="56"/>
      <c r="N477" s="56"/>
      <c r="O477" s="56"/>
      <c r="P477" s="56"/>
      <c r="Q477" s="56"/>
      <c r="R477" s="56"/>
      <c r="S477" s="56"/>
      <c r="T477" s="56"/>
      <c r="U477" s="56"/>
      <c r="V477" s="56"/>
      <c r="W477" s="88"/>
      <c r="X477" s="88"/>
      <c r="Y477" s="88"/>
      <c r="Z477" s="98"/>
      <c r="AA477" s="98"/>
      <c r="AB477" s="98"/>
      <c r="AC477" s="98"/>
      <c r="AD477" s="98"/>
      <c r="AE477" s="98"/>
      <c r="AF477" s="98"/>
      <c r="AG477" s="98"/>
      <c r="AH477" s="98"/>
      <c r="AI477" s="98"/>
      <c r="AJ477" s="88"/>
      <c r="AK477" s="88"/>
      <c r="AL477" s="88"/>
      <c r="AM477" s="98"/>
      <c r="AN477" s="98"/>
      <c r="AO477" s="98"/>
      <c r="AP477" s="98"/>
      <c r="AQ477" s="98"/>
      <c r="AR477" s="98"/>
      <c r="AS477" s="98"/>
      <c r="AT477" s="98"/>
      <c r="AU477" s="98"/>
      <c r="AV477" s="98"/>
      <c r="AW477" s="88"/>
      <c r="AX477" s="88"/>
      <c r="AY477" s="45"/>
    </row>
    <row r="478" spans="2:51" ht="14.25" customHeight="1">
      <c r="B478" s="1624"/>
      <c r="C478" s="1625"/>
      <c r="D478" s="1625"/>
      <c r="E478" s="1625"/>
      <c r="F478" s="1625"/>
      <c r="G478" s="1626"/>
      <c r="H478" s="114"/>
      <c r="I478" s="88"/>
      <c r="J478" s="88"/>
      <c r="K478" s="88"/>
      <c r="L478" s="88"/>
      <c r="M478" s="56"/>
      <c r="N478" s="56"/>
      <c r="O478" s="56"/>
      <c r="P478" s="56"/>
      <c r="Q478" s="56"/>
      <c r="R478" s="56"/>
      <c r="S478" s="56"/>
      <c r="T478" s="56"/>
      <c r="U478" s="56"/>
      <c r="V478" s="56"/>
      <c r="W478" s="88"/>
      <c r="X478" s="88"/>
      <c r="Y478" s="88"/>
      <c r="Z478" s="98"/>
      <c r="AA478" s="98"/>
      <c r="AB478" s="98"/>
      <c r="AC478" s="98"/>
      <c r="AD478" s="98"/>
      <c r="AE478" s="98"/>
      <c r="AF478" s="98"/>
      <c r="AG478" s="98"/>
      <c r="AH478" s="98"/>
      <c r="AI478" s="98"/>
      <c r="AJ478" s="88"/>
      <c r="AK478" s="88"/>
      <c r="AL478" s="88"/>
      <c r="AM478" s="98"/>
      <c r="AN478" s="98"/>
      <c r="AO478" s="98"/>
      <c r="AP478" s="98"/>
      <c r="AQ478" s="98"/>
      <c r="AR478" s="98"/>
      <c r="AS478" s="98"/>
      <c r="AT478" s="98"/>
      <c r="AU478" s="98"/>
      <c r="AV478" s="98"/>
      <c r="AW478" s="88"/>
      <c r="AX478" s="88"/>
      <c r="AY478" s="45"/>
    </row>
    <row r="479" spans="2:51" ht="14.25" customHeight="1">
      <c r="B479" s="1624"/>
      <c r="C479" s="1625"/>
      <c r="D479" s="1625"/>
      <c r="E479" s="1625"/>
      <c r="F479" s="1625"/>
      <c r="G479" s="1626"/>
      <c r="H479" s="114"/>
      <c r="I479" s="88"/>
      <c r="J479" s="88"/>
      <c r="K479" s="88"/>
      <c r="L479" s="88"/>
      <c r="M479" s="56"/>
      <c r="N479" s="56"/>
      <c r="O479" s="56"/>
      <c r="P479" s="56"/>
      <c r="Q479" s="56"/>
      <c r="R479" s="56"/>
      <c r="S479" s="56"/>
      <c r="T479" s="56"/>
      <c r="U479" s="56"/>
      <c r="V479" s="56"/>
      <c r="W479" s="88"/>
      <c r="X479" s="88"/>
      <c r="Y479" s="88"/>
      <c r="Z479" s="98"/>
      <c r="AA479" s="98"/>
      <c r="AB479" s="98"/>
      <c r="AC479" s="98"/>
      <c r="AD479" s="98"/>
      <c r="AE479" s="98"/>
      <c r="AF479" s="98"/>
      <c r="AG479" s="98"/>
      <c r="AH479" s="98"/>
      <c r="AI479" s="98"/>
      <c r="AJ479" s="88"/>
      <c r="AK479" s="88"/>
      <c r="AL479" s="88"/>
      <c r="AM479" s="98"/>
      <c r="AN479" s="98"/>
      <c r="AO479" s="98"/>
      <c r="AP479" s="98"/>
      <c r="AQ479" s="98"/>
      <c r="AR479" s="98"/>
      <c r="AS479" s="98"/>
      <c r="AT479" s="98"/>
      <c r="AU479" s="98"/>
      <c r="AV479" s="98"/>
      <c r="AW479" s="88"/>
      <c r="AX479" s="88"/>
      <c r="AY479" s="45"/>
    </row>
    <row r="480" spans="2:51" ht="14.25" customHeight="1">
      <c r="B480" s="1624"/>
      <c r="C480" s="1625"/>
      <c r="D480" s="1625"/>
      <c r="E480" s="1625"/>
      <c r="F480" s="1625"/>
      <c r="G480" s="1626"/>
      <c r="H480" s="114"/>
      <c r="I480" s="88"/>
      <c r="J480" s="88"/>
      <c r="K480" s="88"/>
      <c r="L480" s="88"/>
      <c r="M480" s="56"/>
      <c r="N480" s="56"/>
      <c r="O480" s="56"/>
      <c r="P480" s="56"/>
      <c r="Q480" s="56"/>
      <c r="R480" s="56"/>
      <c r="S480" s="56"/>
      <c r="T480" s="56"/>
      <c r="U480" s="56"/>
      <c r="V480" s="56"/>
      <c r="W480" s="88"/>
      <c r="X480" s="88"/>
      <c r="Y480" s="88"/>
      <c r="Z480" s="98"/>
      <c r="AA480" s="98"/>
      <c r="AB480" s="98"/>
      <c r="AC480" s="98"/>
      <c r="AD480" s="98"/>
      <c r="AE480" s="98"/>
      <c r="AF480" s="98"/>
      <c r="AG480" s="98"/>
      <c r="AH480" s="98"/>
      <c r="AI480" s="98"/>
      <c r="AJ480" s="88"/>
      <c r="AK480" s="88"/>
      <c r="AL480" s="88"/>
      <c r="AM480" s="98"/>
      <c r="AN480" s="98"/>
      <c r="AO480" s="98"/>
      <c r="AP480" s="98"/>
      <c r="AQ480" s="98"/>
      <c r="AR480" s="98"/>
      <c r="AS480" s="98"/>
      <c r="AT480" s="98"/>
      <c r="AU480" s="98"/>
      <c r="AV480" s="98"/>
      <c r="AW480" s="88"/>
      <c r="AX480" s="88"/>
      <c r="AY480" s="45"/>
    </row>
    <row r="481" spans="2:51" ht="14.25" customHeight="1">
      <c r="B481" s="1624"/>
      <c r="C481" s="1625"/>
      <c r="D481" s="1625"/>
      <c r="E481" s="1625"/>
      <c r="F481" s="1625"/>
      <c r="G481" s="1626"/>
      <c r="H481" s="114"/>
      <c r="I481" s="88"/>
      <c r="J481" s="88"/>
      <c r="K481" s="88"/>
      <c r="L481" s="88"/>
      <c r="M481" s="56"/>
      <c r="N481" s="56"/>
      <c r="O481" s="56"/>
      <c r="P481" s="56"/>
      <c r="Q481" s="56"/>
      <c r="R481" s="56"/>
      <c r="S481" s="56"/>
      <c r="T481" s="56"/>
      <c r="U481" s="56"/>
      <c r="V481" s="56"/>
      <c r="W481" s="88"/>
      <c r="X481" s="88"/>
      <c r="Y481" s="88"/>
      <c r="Z481" s="98"/>
      <c r="AA481" s="98"/>
      <c r="AB481" s="98"/>
      <c r="AC481" s="98"/>
      <c r="AD481" s="98"/>
      <c r="AE481" s="98"/>
      <c r="AF481" s="98"/>
      <c r="AG481" s="98"/>
      <c r="AH481" s="98"/>
      <c r="AI481" s="98"/>
      <c r="AJ481" s="88"/>
      <c r="AK481" s="88"/>
      <c r="AL481" s="88"/>
      <c r="AM481" s="98"/>
      <c r="AN481" s="98"/>
      <c r="AO481" s="98"/>
      <c r="AP481" s="98"/>
      <c r="AQ481" s="98"/>
      <c r="AR481" s="98"/>
      <c r="AS481" s="98"/>
      <c r="AT481" s="98"/>
      <c r="AU481" s="98"/>
      <c r="AV481" s="98"/>
      <c r="AW481" s="88"/>
      <c r="AX481" s="88"/>
      <c r="AY481" s="45"/>
    </row>
    <row r="482" spans="2:51" ht="14.25" customHeight="1">
      <c r="B482" s="1624"/>
      <c r="C482" s="1625"/>
      <c r="D482" s="1625"/>
      <c r="E482" s="1625"/>
      <c r="F482" s="1625"/>
      <c r="G482" s="1626"/>
      <c r="H482" s="114"/>
      <c r="I482" s="88"/>
      <c r="J482" s="88"/>
      <c r="K482" s="88"/>
      <c r="L482" s="88"/>
      <c r="M482" s="56"/>
      <c r="N482" s="56"/>
      <c r="O482" s="56"/>
      <c r="P482" s="56"/>
      <c r="Q482" s="56"/>
      <c r="R482" s="56"/>
      <c r="S482" s="56"/>
      <c r="T482" s="56"/>
      <c r="U482" s="56"/>
      <c r="V482" s="56"/>
      <c r="W482" s="88"/>
      <c r="X482" s="88"/>
      <c r="Y482" s="88"/>
      <c r="Z482" s="98"/>
      <c r="AA482" s="98"/>
      <c r="AB482" s="98"/>
      <c r="AC482" s="98"/>
      <c r="AD482" s="98"/>
      <c r="AE482" s="98"/>
      <c r="AF482" s="98"/>
      <c r="AG482" s="98"/>
      <c r="AH482" s="98"/>
      <c r="AI482" s="98"/>
      <c r="AJ482" s="88"/>
      <c r="AK482" s="88"/>
      <c r="AL482" s="88"/>
      <c r="AM482" s="98"/>
      <c r="AN482" s="98"/>
      <c r="AO482" s="98"/>
      <c r="AP482" s="98"/>
      <c r="AQ482" s="98"/>
      <c r="AR482" s="98"/>
      <c r="AS482" s="98"/>
      <c r="AT482" s="98"/>
      <c r="AU482" s="98"/>
      <c r="AV482" s="98"/>
      <c r="AW482" s="88"/>
      <c r="AX482" s="88"/>
      <c r="AY482" s="45"/>
    </row>
    <row r="483" spans="2:51" ht="14.25" customHeight="1">
      <c r="B483" s="1624"/>
      <c r="C483" s="1625"/>
      <c r="D483" s="1625"/>
      <c r="E483" s="1625"/>
      <c r="F483" s="1625"/>
      <c r="G483" s="1626"/>
      <c r="H483" s="114"/>
      <c r="I483" s="88"/>
      <c r="J483" s="88"/>
      <c r="K483" s="88"/>
      <c r="L483" s="88"/>
      <c r="M483" s="56"/>
      <c r="N483" s="56"/>
      <c r="O483" s="56"/>
      <c r="P483" s="56"/>
      <c r="Q483" s="56"/>
      <c r="R483" s="56"/>
      <c r="S483" s="56"/>
      <c r="T483" s="56"/>
      <c r="U483" s="56"/>
      <c r="V483" s="56"/>
      <c r="W483" s="88"/>
      <c r="X483" s="88"/>
      <c r="Y483" s="88"/>
      <c r="Z483" s="98"/>
      <c r="AA483" s="98"/>
      <c r="AB483" s="98"/>
      <c r="AC483" s="98"/>
      <c r="AD483" s="98"/>
      <c r="AE483" s="98"/>
      <c r="AF483" s="98"/>
      <c r="AG483" s="98"/>
      <c r="AH483" s="98"/>
      <c r="AI483" s="98"/>
      <c r="AJ483" s="88"/>
      <c r="AK483" s="88"/>
      <c r="AL483" s="88"/>
      <c r="AM483" s="98"/>
      <c r="AN483" s="98"/>
      <c r="AO483" s="98"/>
      <c r="AP483" s="98"/>
      <c r="AQ483" s="98"/>
      <c r="AR483" s="98"/>
      <c r="AS483" s="98"/>
      <c r="AT483" s="98"/>
      <c r="AU483" s="98"/>
      <c r="AV483" s="98"/>
      <c r="AW483" s="88"/>
      <c r="AX483" s="88"/>
      <c r="AY483" s="45"/>
    </row>
    <row r="484" spans="2:51" ht="14.25" customHeight="1">
      <c r="B484" s="1624"/>
      <c r="C484" s="1625"/>
      <c r="D484" s="1625"/>
      <c r="E484" s="1625"/>
      <c r="F484" s="1625"/>
      <c r="G484" s="1626"/>
      <c r="H484" s="114"/>
      <c r="I484" s="88"/>
      <c r="J484" s="88"/>
      <c r="K484" s="88"/>
      <c r="L484" s="88"/>
      <c r="M484" s="56"/>
      <c r="N484" s="56"/>
      <c r="O484" s="56"/>
      <c r="P484" s="56"/>
      <c r="Q484" s="56"/>
      <c r="R484" s="56"/>
      <c r="S484" s="56"/>
      <c r="T484" s="56"/>
      <c r="U484" s="56"/>
      <c r="V484" s="56"/>
      <c r="W484" s="88"/>
      <c r="X484" s="88"/>
      <c r="Y484" s="88"/>
      <c r="Z484" s="98"/>
      <c r="AA484" s="98"/>
      <c r="AB484" s="98"/>
      <c r="AC484" s="98"/>
      <c r="AD484" s="98"/>
      <c r="AE484" s="98"/>
      <c r="AF484" s="98"/>
      <c r="AG484" s="98"/>
      <c r="AH484" s="98"/>
      <c r="AI484" s="98"/>
      <c r="AJ484" s="88"/>
      <c r="AK484" s="88"/>
      <c r="AL484" s="88"/>
      <c r="AM484" s="98"/>
      <c r="AN484" s="98"/>
      <c r="AO484" s="98"/>
      <c r="AP484" s="98"/>
      <c r="AQ484" s="98"/>
      <c r="AR484" s="98"/>
      <c r="AS484" s="98"/>
      <c r="AT484" s="98"/>
      <c r="AU484" s="98"/>
      <c r="AV484" s="98"/>
      <c r="AW484" s="88"/>
      <c r="AX484" s="88"/>
      <c r="AY484" s="45"/>
    </row>
    <row r="485" spans="2:51" ht="14.25" customHeight="1">
      <c r="B485" s="1624"/>
      <c r="C485" s="1625"/>
      <c r="D485" s="1625"/>
      <c r="E485" s="1625"/>
      <c r="F485" s="1625"/>
      <c r="G485" s="1626"/>
      <c r="H485" s="114"/>
      <c r="I485" s="88"/>
      <c r="J485" s="88"/>
      <c r="K485" s="88"/>
      <c r="L485" s="88"/>
      <c r="M485" s="56"/>
      <c r="N485" s="56"/>
      <c r="O485" s="56"/>
      <c r="P485" s="56"/>
      <c r="Q485" s="56"/>
      <c r="R485" s="56"/>
      <c r="S485" s="56"/>
      <c r="T485" s="56"/>
      <c r="U485" s="56"/>
      <c r="V485" s="56"/>
      <c r="W485" s="88"/>
      <c r="X485" s="88"/>
      <c r="Y485" s="88"/>
      <c r="Z485" s="98"/>
      <c r="AA485" s="98"/>
      <c r="AB485" s="98"/>
      <c r="AC485" s="98"/>
      <c r="AD485" s="98"/>
      <c r="AE485" s="98"/>
      <c r="AF485" s="98"/>
      <c r="AG485" s="98"/>
      <c r="AH485" s="98"/>
      <c r="AI485" s="98"/>
      <c r="AJ485" s="88"/>
      <c r="AK485" s="88"/>
      <c r="AL485" s="88"/>
      <c r="AM485" s="98"/>
      <c r="AN485" s="98"/>
      <c r="AO485" s="98"/>
      <c r="AP485" s="98"/>
      <c r="AQ485" s="98"/>
      <c r="AR485" s="98"/>
      <c r="AS485" s="98"/>
      <c r="AT485" s="98"/>
      <c r="AU485" s="98"/>
      <c r="AV485" s="98"/>
      <c r="AW485" s="88"/>
      <c r="AX485" s="88"/>
      <c r="AY485" s="45"/>
    </row>
    <row r="486" spans="2:51" ht="14.25" customHeight="1">
      <c r="B486" s="1624"/>
      <c r="C486" s="1625"/>
      <c r="D486" s="1625"/>
      <c r="E486" s="1625"/>
      <c r="F486" s="1625"/>
      <c r="G486" s="1626"/>
      <c r="H486" s="114"/>
      <c r="I486" s="88"/>
      <c r="J486" s="88"/>
      <c r="K486" s="88"/>
      <c r="L486" s="88"/>
      <c r="M486" s="56"/>
      <c r="N486" s="56"/>
      <c r="O486" s="56"/>
      <c r="P486" s="56"/>
      <c r="Q486" s="56"/>
      <c r="R486" s="56"/>
      <c r="S486" s="56"/>
      <c r="T486" s="56"/>
      <c r="U486" s="56"/>
      <c r="V486" s="56"/>
      <c r="W486" s="88"/>
      <c r="X486" s="88"/>
      <c r="Y486" s="88"/>
      <c r="Z486" s="98"/>
      <c r="AA486" s="98"/>
      <c r="AB486" s="98"/>
      <c r="AC486" s="98"/>
      <c r="AD486" s="98"/>
      <c r="AE486" s="98"/>
      <c r="AF486" s="98"/>
      <c r="AG486" s="98"/>
      <c r="AH486" s="98"/>
      <c r="AI486" s="98"/>
      <c r="AJ486" s="88"/>
      <c r="AK486" s="88"/>
      <c r="AL486" s="88"/>
      <c r="AM486" s="98"/>
      <c r="AN486" s="98"/>
      <c r="AO486" s="98"/>
      <c r="AP486" s="98"/>
      <c r="AQ486" s="98"/>
      <c r="AR486" s="98"/>
      <c r="AS486" s="98"/>
      <c r="AT486" s="98"/>
      <c r="AU486" s="98"/>
      <c r="AV486" s="98"/>
      <c r="AW486" s="88"/>
      <c r="AX486" s="88"/>
      <c r="AY486" s="45"/>
    </row>
    <row r="487" spans="2:51" ht="14.25" customHeight="1">
      <c r="B487" s="1624"/>
      <c r="C487" s="1625"/>
      <c r="D487" s="1625"/>
      <c r="E487" s="1625"/>
      <c r="F487" s="1625"/>
      <c r="G487" s="1626"/>
      <c r="H487" s="114"/>
      <c r="I487" s="88"/>
      <c r="J487" s="88"/>
      <c r="K487" s="88"/>
      <c r="L487" s="88"/>
      <c r="M487" s="56"/>
      <c r="N487" s="56"/>
      <c r="O487" s="56"/>
      <c r="P487" s="56"/>
      <c r="Q487" s="56"/>
      <c r="R487" s="56"/>
      <c r="S487" s="56"/>
      <c r="T487" s="56"/>
      <c r="U487" s="56"/>
      <c r="V487" s="56"/>
      <c r="W487" s="88"/>
      <c r="X487" s="88"/>
      <c r="Y487" s="88"/>
      <c r="Z487" s="98"/>
      <c r="AA487" s="98"/>
      <c r="AB487" s="98"/>
      <c r="AC487" s="98"/>
      <c r="AD487" s="98"/>
      <c r="AE487" s="98"/>
      <c r="AF487" s="98"/>
      <c r="AG487" s="98"/>
      <c r="AH487" s="98"/>
      <c r="AI487" s="98"/>
      <c r="AJ487" s="88"/>
      <c r="AK487" s="88"/>
      <c r="AL487" s="88"/>
      <c r="AM487" s="98"/>
      <c r="AN487" s="98"/>
      <c r="AO487" s="98"/>
      <c r="AP487" s="98"/>
      <c r="AQ487" s="98"/>
      <c r="AR487" s="98"/>
      <c r="AS487" s="98"/>
      <c r="AT487" s="98"/>
      <c r="AU487" s="98"/>
      <c r="AV487" s="98"/>
      <c r="AW487" s="88"/>
      <c r="AX487" s="88"/>
      <c r="AY487" s="45"/>
    </row>
    <row r="488" spans="2:51" ht="14.25" customHeight="1">
      <c r="B488" s="1624"/>
      <c r="C488" s="1625"/>
      <c r="D488" s="1625"/>
      <c r="E488" s="1625"/>
      <c r="F488" s="1625"/>
      <c r="G488" s="1626"/>
      <c r="H488" s="114"/>
      <c r="I488" s="88"/>
      <c r="J488" s="88"/>
      <c r="K488" s="88"/>
      <c r="L488" s="88"/>
      <c r="M488" s="56"/>
      <c r="N488" s="56"/>
      <c r="O488" s="56"/>
      <c r="P488" s="56"/>
      <c r="Q488" s="56"/>
      <c r="R488" s="56"/>
      <c r="S488" s="56"/>
      <c r="T488" s="56"/>
      <c r="U488" s="56"/>
      <c r="V488" s="56"/>
      <c r="W488" s="88"/>
      <c r="X488" s="88"/>
      <c r="Y488" s="88"/>
      <c r="Z488" s="98"/>
      <c r="AA488" s="98"/>
      <c r="AB488" s="98"/>
      <c r="AC488" s="98"/>
      <c r="AD488" s="98"/>
      <c r="AE488" s="98"/>
      <c r="AF488" s="98"/>
      <c r="AG488" s="98"/>
      <c r="AH488" s="98"/>
      <c r="AI488" s="98"/>
      <c r="AJ488" s="88"/>
      <c r="AK488" s="88"/>
      <c r="AL488" s="88"/>
      <c r="AM488" s="98"/>
      <c r="AN488" s="98"/>
      <c r="AO488" s="98"/>
      <c r="AP488" s="98"/>
      <c r="AQ488" s="98"/>
      <c r="AR488" s="98"/>
      <c r="AS488" s="98"/>
      <c r="AT488" s="98"/>
      <c r="AU488" s="98"/>
      <c r="AV488" s="98"/>
      <c r="AW488" s="88"/>
      <c r="AX488" s="88"/>
      <c r="AY488" s="45"/>
    </row>
    <row r="489" spans="2:51" ht="14.25" customHeight="1">
      <c r="B489" s="1624"/>
      <c r="C489" s="1625"/>
      <c r="D489" s="1625"/>
      <c r="E489" s="1625"/>
      <c r="F489" s="1625"/>
      <c r="G489" s="1626"/>
      <c r="H489" s="114"/>
      <c r="I489" s="88"/>
      <c r="J489" s="88"/>
      <c r="K489" s="88"/>
      <c r="L489" s="88"/>
      <c r="M489" s="56"/>
      <c r="N489" s="56"/>
      <c r="O489" s="56"/>
      <c r="P489" s="56"/>
      <c r="Q489" s="56"/>
      <c r="R489" s="56"/>
      <c r="S489" s="56"/>
      <c r="T489" s="56"/>
      <c r="U489" s="56"/>
      <c r="V489" s="56"/>
      <c r="W489" s="88"/>
      <c r="X489" s="88"/>
      <c r="Y489" s="88"/>
      <c r="Z489" s="98"/>
      <c r="AA489" s="98"/>
      <c r="AB489" s="98"/>
      <c r="AC489" s="98"/>
      <c r="AD489" s="98"/>
      <c r="AE489" s="98"/>
      <c r="AF489" s="98"/>
      <c r="AG489" s="98"/>
      <c r="AH489" s="98"/>
      <c r="AI489" s="98"/>
      <c r="AJ489" s="88"/>
      <c r="AK489" s="88"/>
      <c r="AL489" s="88"/>
      <c r="AM489" s="98"/>
      <c r="AN489" s="98"/>
      <c r="AO489" s="98"/>
      <c r="AP489" s="98"/>
      <c r="AQ489" s="98"/>
      <c r="AR489" s="98"/>
      <c r="AS489" s="98"/>
      <c r="AT489" s="98"/>
      <c r="AU489" s="98"/>
      <c r="AV489" s="98"/>
      <c r="AW489" s="88"/>
      <c r="AX489" s="88"/>
      <c r="AY489" s="45"/>
    </row>
    <row r="490" spans="2:51" ht="14.25" customHeight="1">
      <c r="B490" s="1624"/>
      <c r="C490" s="1625"/>
      <c r="D490" s="1625"/>
      <c r="E490" s="1625"/>
      <c r="F490" s="1625"/>
      <c r="G490" s="1626"/>
      <c r="H490" s="114"/>
      <c r="I490" s="88"/>
      <c r="J490" s="88"/>
      <c r="K490" s="88"/>
      <c r="L490" s="88"/>
      <c r="M490" s="56"/>
      <c r="N490" s="56"/>
      <c r="O490" s="56"/>
      <c r="P490" s="56"/>
      <c r="Q490" s="56"/>
      <c r="R490" s="56"/>
      <c r="S490" s="56"/>
      <c r="T490" s="56"/>
      <c r="U490" s="56"/>
      <c r="V490" s="56"/>
      <c r="W490" s="88"/>
      <c r="X490" s="88"/>
      <c r="Y490" s="88"/>
      <c r="Z490" s="98"/>
      <c r="AA490" s="98"/>
      <c r="AB490" s="98"/>
      <c r="AC490" s="98"/>
      <c r="AD490" s="98"/>
      <c r="AE490" s="98"/>
      <c r="AF490" s="98"/>
      <c r="AG490" s="98"/>
      <c r="AH490" s="98"/>
      <c r="AI490" s="98"/>
      <c r="AJ490" s="88"/>
      <c r="AK490" s="88"/>
      <c r="AL490" s="88"/>
      <c r="AM490" s="98"/>
      <c r="AN490" s="98"/>
      <c r="AO490" s="98"/>
      <c r="AP490" s="98"/>
      <c r="AQ490" s="98"/>
      <c r="AR490" s="98"/>
      <c r="AS490" s="98"/>
      <c r="AT490" s="98"/>
      <c r="AU490" s="98"/>
      <c r="AV490" s="98"/>
      <c r="AW490" s="88"/>
      <c r="AX490" s="88"/>
      <c r="AY490" s="45"/>
    </row>
    <row r="491" spans="2:51" ht="14.25" customHeight="1">
      <c r="B491" s="1624"/>
      <c r="C491" s="1625"/>
      <c r="D491" s="1625"/>
      <c r="E491" s="1625"/>
      <c r="F491" s="1625"/>
      <c r="G491" s="1626"/>
      <c r="H491" s="114"/>
      <c r="I491" s="88"/>
      <c r="J491" s="88"/>
      <c r="K491" s="88"/>
      <c r="L491" s="88"/>
      <c r="M491" s="56"/>
      <c r="N491" s="56"/>
      <c r="O491" s="56"/>
      <c r="P491" s="56"/>
      <c r="Q491" s="56"/>
      <c r="R491" s="56"/>
      <c r="S491" s="56"/>
      <c r="T491" s="56"/>
      <c r="U491" s="56"/>
      <c r="V491" s="56"/>
      <c r="W491" s="88"/>
      <c r="X491" s="88"/>
      <c r="Y491" s="88"/>
      <c r="Z491" s="98"/>
      <c r="AA491" s="98"/>
      <c r="AB491" s="98"/>
      <c r="AC491" s="98"/>
      <c r="AD491" s="98"/>
      <c r="AE491" s="98"/>
      <c r="AF491" s="98"/>
      <c r="AG491" s="98"/>
      <c r="AH491" s="98"/>
      <c r="AI491" s="98"/>
      <c r="AJ491" s="88"/>
      <c r="AK491" s="88"/>
      <c r="AL491" s="88"/>
      <c r="AM491" s="98"/>
      <c r="AN491" s="98"/>
      <c r="AO491" s="98"/>
      <c r="AP491" s="98"/>
      <c r="AQ491" s="98"/>
      <c r="AR491" s="98"/>
      <c r="AS491" s="98"/>
      <c r="AT491" s="98"/>
      <c r="AU491" s="98"/>
      <c r="AV491" s="98"/>
      <c r="AW491" s="88"/>
      <c r="AX491" s="88"/>
      <c r="AY491" s="45"/>
    </row>
    <row r="492" spans="2:51" ht="14.25" customHeight="1">
      <c r="B492" s="1624"/>
      <c r="C492" s="1625"/>
      <c r="D492" s="1625"/>
      <c r="E492" s="1625"/>
      <c r="F492" s="1625"/>
      <c r="G492" s="1626"/>
      <c r="H492" s="114"/>
      <c r="I492" s="88"/>
      <c r="J492" s="88"/>
      <c r="K492" s="88"/>
      <c r="L492" s="88"/>
      <c r="M492" s="56"/>
      <c r="N492" s="56"/>
      <c r="O492" s="56"/>
      <c r="P492" s="56"/>
      <c r="Q492" s="56"/>
      <c r="R492" s="56"/>
      <c r="S492" s="56"/>
      <c r="T492" s="56"/>
      <c r="U492" s="56"/>
      <c r="V492" s="56"/>
      <c r="W492" s="88"/>
      <c r="X492" s="88"/>
      <c r="Y492" s="88"/>
      <c r="Z492" s="98"/>
      <c r="AA492" s="98"/>
      <c r="AB492" s="98"/>
      <c r="AC492" s="98"/>
      <c r="AD492" s="98"/>
      <c r="AE492" s="98"/>
      <c r="AF492" s="98"/>
      <c r="AG492" s="98"/>
      <c r="AH492" s="98"/>
      <c r="AI492" s="98"/>
      <c r="AJ492" s="88"/>
      <c r="AK492" s="88"/>
      <c r="AL492" s="88"/>
      <c r="AM492" s="98"/>
      <c r="AN492" s="98"/>
      <c r="AO492" s="98"/>
      <c r="AP492" s="98"/>
      <c r="AQ492" s="98"/>
      <c r="AR492" s="98"/>
      <c r="AS492" s="98"/>
      <c r="AT492" s="98"/>
      <c r="AU492" s="98"/>
      <c r="AV492" s="98"/>
      <c r="AW492" s="88"/>
      <c r="AX492" s="88"/>
      <c r="AY492" s="45"/>
    </row>
    <row r="493" spans="2:51" ht="14.25" customHeight="1">
      <c r="B493" s="1624"/>
      <c r="C493" s="1625"/>
      <c r="D493" s="1625"/>
      <c r="E493" s="1625"/>
      <c r="F493" s="1625"/>
      <c r="G493" s="1626"/>
      <c r="H493" s="114"/>
      <c r="I493" s="88"/>
      <c r="J493" s="88"/>
      <c r="K493" s="88"/>
      <c r="L493" s="88"/>
      <c r="M493" s="56"/>
      <c r="N493" s="56"/>
      <c r="O493" s="56"/>
      <c r="P493" s="56"/>
      <c r="Q493" s="56"/>
      <c r="R493" s="56"/>
      <c r="S493" s="56"/>
      <c r="T493" s="56"/>
      <c r="U493" s="56"/>
      <c r="V493" s="56"/>
      <c r="W493" s="88"/>
      <c r="X493" s="88"/>
      <c r="Y493" s="88"/>
      <c r="Z493" s="98"/>
      <c r="AA493" s="98"/>
      <c r="AB493" s="98"/>
      <c r="AC493" s="98"/>
      <c r="AD493" s="98"/>
      <c r="AE493" s="98"/>
      <c r="AF493" s="98"/>
      <c r="AG493" s="98"/>
      <c r="AH493" s="98"/>
      <c r="AI493" s="98"/>
      <c r="AJ493" s="88"/>
      <c r="AK493" s="88"/>
      <c r="AL493" s="88"/>
      <c r="AM493" s="98"/>
      <c r="AN493" s="98"/>
      <c r="AO493" s="98"/>
      <c r="AP493" s="98"/>
      <c r="AQ493" s="98"/>
      <c r="AR493" s="98"/>
      <c r="AS493" s="98"/>
      <c r="AT493" s="98"/>
      <c r="AU493" s="98"/>
      <c r="AV493" s="98"/>
      <c r="AW493" s="88"/>
      <c r="AX493" s="88"/>
      <c r="AY493" s="45"/>
    </row>
    <row r="494" spans="2:51" ht="14.25" customHeight="1">
      <c r="B494" s="1624"/>
      <c r="C494" s="1625"/>
      <c r="D494" s="1625"/>
      <c r="E494" s="1625"/>
      <c r="F494" s="1625"/>
      <c r="G494" s="1626"/>
      <c r="H494" s="114"/>
      <c r="I494" s="88"/>
      <c r="J494" s="88"/>
      <c r="K494" s="88"/>
      <c r="L494" s="88"/>
      <c r="M494" s="56"/>
      <c r="N494" s="56"/>
      <c r="O494" s="56"/>
      <c r="P494" s="56"/>
      <c r="Q494" s="56"/>
      <c r="R494" s="56"/>
      <c r="S494" s="56"/>
      <c r="T494" s="56"/>
      <c r="U494" s="56"/>
      <c r="V494" s="56"/>
      <c r="W494" s="88"/>
      <c r="X494" s="88"/>
      <c r="Y494" s="88"/>
      <c r="Z494" s="98"/>
      <c r="AA494" s="98"/>
      <c r="AB494" s="98"/>
      <c r="AC494" s="98"/>
      <c r="AD494" s="98"/>
      <c r="AE494" s="98"/>
      <c r="AF494" s="98"/>
      <c r="AG494" s="98"/>
      <c r="AH494" s="98"/>
      <c r="AI494" s="98"/>
      <c r="AJ494" s="88"/>
      <c r="AK494" s="88"/>
      <c r="AL494" s="88"/>
      <c r="AM494" s="98"/>
      <c r="AN494" s="98"/>
      <c r="AO494" s="98"/>
      <c r="AP494" s="98"/>
      <c r="AQ494" s="98"/>
      <c r="AR494" s="98"/>
      <c r="AS494" s="98"/>
      <c r="AT494" s="98"/>
      <c r="AU494" s="98"/>
      <c r="AV494" s="98"/>
      <c r="AW494" s="88"/>
      <c r="AX494" s="88"/>
      <c r="AY494" s="45"/>
    </row>
    <row r="495" spans="2:51" ht="14.25" customHeight="1">
      <c r="B495" s="1624"/>
      <c r="C495" s="1625"/>
      <c r="D495" s="1625"/>
      <c r="E495" s="1625"/>
      <c r="F495" s="1625"/>
      <c r="G495" s="1626"/>
      <c r="H495" s="114"/>
      <c r="I495" s="88"/>
      <c r="J495" s="88"/>
      <c r="K495" s="88"/>
      <c r="L495" s="88"/>
      <c r="M495" s="56"/>
      <c r="N495" s="56"/>
      <c r="O495" s="56"/>
      <c r="P495" s="56"/>
      <c r="Q495" s="56"/>
      <c r="R495" s="56"/>
      <c r="S495" s="56"/>
      <c r="T495" s="56"/>
      <c r="U495" s="56"/>
      <c r="V495" s="56"/>
      <c r="W495" s="88"/>
      <c r="X495" s="88"/>
      <c r="Y495" s="88"/>
      <c r="Z495" s="98"/>
      <c r="AA495" s="98"/>
      <c r="AB495" s="98"/>
      <c r="AC495" s="98"/>
      <c r="AD495" s="98"/>
      <c r="AE495" s="98"/>
      <c r="AF495" s="98"/>
      <c r="AG495" s="98"/>
      <c r="AH495" s="98"/>
      <c r="AI495" s="98"/>
      <c r="AJ495" s="88"/>
      <c r="AK495" s="88"/>
      <c r="AL495" s="88"/>
      <c r="AM495" s="98"/>
      <c r="AN495" s="98"/>
      <c r="AO495" s="98"/>
      <c r="AP495" s="98"/>
      <c r="AQ495" s="98"/>
      <c r="AR495" s="98"/>
      <c r="AS495" s="98"/>
      <c r="AT495" s="98"/>
      <c r="AU495" s="98"/>
      <c r="AV495" s="98"/>
      <c r="AW495" s="88"/>
      <c r="AX495" s="88"/>
      <c r="AY495" s="45"/>
    </row>
    <row r="496" spans="2:51" ht="14.25" customHeight="1">
      <c r="B496" s="1624"/>
      <c r="C496" s="1625"/>
      <c r="D496" s="1625"/>
      <c r="E496" s="1625"/>
      <c r="F496" s="1625"/>
      <c r="G496" s="1626"/>
      <c r="H496" s="114"/>
      <c r="I496" s="88"/>
      <c r="J496" s="88"/>
      <c r="K496" s="88"/>
      <c r="L496" s="88"/>
      <c r="M496" s="56"/>
      <c r="N496" s="56"/>
      <c r="O496" s="56"/>
      <c r="P496" s="56"/>
      <c r="Q496" s="56"/>
      <c r="R496" s="56"/>
      <c r="S496" s="56"/>
      <c r="T496" s="56"/>
      <c r="U496" s="56"/>
      <c r="V496" s="56"/>
      <c r="W496" s="88"/>
      <c r="X496" s="88"/>
      <c r="Y496" s="88"/>
      <c r="Z496" s="98"/>
      <c r="AA496" s="98"/>
      <c r="AB496" s="98"/>
      <c r="AC496" s="98"/>
      <c r="AD496" s="98"/>
      <c r="AE496" s="98"/>
      <c r="AF496" s="98"/>
      <c r="AG496" s="98"/>
      <c r="AH496" s="98"/>
      <c r="AI496" s="98"/>
      <c r="AJ496" s="88"/>
      <c r="AK496" s="88"/>
      <c r="AL496" s="88"/>
      <c r="AM496" s="98"/>
      <c r="AN496" s="98"/>
      <c r="AO496" s="98"/>
      <c r="AP496" s="98"/>
      <c r="AQ496" s="98"/>
      <c r="AR496" s="98"/>
      <c r="AS496" s="98"/>
      <c r="AT496" s="98"/>
      <c r="AU496" s="98"/>
      <c r="AV496" s="98"/>
      <c r="AW496" s="88"/>
      <c r="AX496" s="88"/>
      <c r="AY496" s="45"/>
    </row>
    <row r="497" spans="2:51" ht="14.25" customHeight="1">
      <c r="B497" s="1624"/>
      <c r="C497" s="1625"/>
      <c r="D497" s="1625"/>
      <c r="E497" s="1625"/>
      <c r="F497" s="1625"/>
      <c r="G497" s="1626"/>
      <c r="H497" s="114"/>
      <c r="I497" s="88"/>
      <c r="J497" s="88"/>
      <c r="K497" s="88"/>
      <c r="L497" s="88"/>
      <c r="M497" s="56"/>
      <c r="N497" s="56"/>
      <c r="O497" s="56"/>
      <c r="P497" s="56"/>
      <c r="Q497" s="56"/>
      <c r="R497" s="56"/>
      <c r="S497" s="56"/>
      <c r="T497" s="56"/>
      <c r="U497" s="56"/>
      <c r="V497" s="56"/>
      <c r="W497" s="88"/>
      <c r="X497" s="88"/>
      <c r="Y497" s="88"/>
      <c r="Z497" s="98"/>
      <c r="AA497" s="98"/>
      <c r="AB497" s="98"/>
      <c r="AC497" s="98"/>
      <c r="AD497" s="98"/>
      <c r="AE497" s="98"/>
      <c r="AF497" s="98"/>
      <c r="AG497" s="98"/>
      <c r="AH497" s="98"/>
      <c r="AI497" s="98"/>
      <c r="AJ497" s="88"/>
      <c r="AK497" s="88"/>
      <c r="AL497" s="88"/>
      <c r="AM497" s="98"/>
      <c r="AN497" s="98"/>
      <c r="AO497" s="98"/>
      <c r="AP497" s="98"/>
      <c r="AQ497" s="98"/>
      <c r="AR497" s="98"/>
      <c r="AS497" s="98"/>
      <c r="AT497" s="98"/>
      <c r="AU497" s="98"/>
      <c r="AV497" s="98"/>
      <c r="AW497" s="88"/>
      <c r="AX497" s="88"/>
      <c r="AY497" s="45"/>
    </row>
    <row r="498" spans="2:51" ht="14.25" customHeight="1">
      <c r="B498" s="1624"/>
      <c r="C498" s="1625"/>
      <c r="D498" s="1625"/>
      <c r="E498" s="1625"/>
      <c r="F498" s="1625"/>
      <c r="G498" s="1626"/>
      <c r="H498" s="114"/>
      <c r="I498" s="88"/>
      <c r="J498" s="88"/>
      <c r="K498" s="88"/>
      <c r="L498" s="88"/>
      <c r="M498" s="56"/>
      <c r="N498" s="56"/>
      <c r="O498" s="56"/>
      <c r="P498" s="56"/>
      <c r="Q498" s="56"/>
      <c r="R498" s="56"/>
      <c r="S498" s="56"/>
      <c r="T498" s="56"/>
      <c r="U498" s="56"/>
      <c r="V498" s="56"/>
      <c r="W498" s="88"/>
      <c r="X498" s="88"/>
      <c r="Y498" s="88"/>
      <c r="Z498" s="98"/>
      <c r="AA498" s="98"/>
      <c r="AB498" s="98"/>
      <c r="AC498" s="98"/>
      <c r="AD498" s="98"/>
      <c r="AE498" s="98"/>
      <c r="AF498" s="98"/>
      <c r="AG498" s="98"/>
      <c r="AH498" s="98"/>
      <c r="AI498" s="98"/>
      <c r="AJ498" s="88"/>
      <c r="AK498" s="88"/>
      <c r="AL498" s="88"/>
      <c r="AM498" s="98"/>
      <c r="AN498" s="98"/>
      <c r="AO498" s="98"/>
      <c r="AP498" s="98"/>
      <c r="AQ498" s="98"/>
      <c r="AR498" s="98"/>
      <c r="AS498" s="98"/>
      <c r="AT498" s="98"/>
      <c r="AU498" s="98"/>
      <c r="AV498" s="98"/>
      <c r="AW498" s="88"/>
      <c r="AX498" s="88"/>
      <c r="AY498" s="45"/>
    </row>
    <row r="499" spans="2:51" ht="14.25" customHeight="1">
      <c r="B499" s="1624"/>
      <c r="C499" s="1625"/>
      <c r="D499" s="1625"/>
      <c r="E499" s="1625"/>
      <c r="F499" s="1625"/>
      <c r="G499" s="1626"/>
      <c r="H499" s="114"/>
      <c r="I499" s="88"/>
      <c r="J499" s="88"/>
      <c r="K499" s="88"/>
      <c r="L499" s="88"/>
      <c r="M499" s="56"/>
      <c r="N499" s="56"/>
      <c r="O499" s="56"/>
      <c r="P499" s="56"/>
      <c r="Q499" s="56"/>
      <c r="R499" s="56"/>
      <c r="S499" s="56"/>
      <c r="T499" s="56"/>
      <c r="U499" s="56"/>
      <c r="V499" s="56"/>
      <c r="W499" s="88"/>
      <c r="X499" s="88"/>
      <c r="Y499" s="88"/>
      <c r="Z499" s="98"/>
      <c r="AA499" s="98"/>
      <c r="AB499" s="98"/>
      <c r="AC499" s="98"/>
      <c r="AD499" s="98"/>
      <c r="AE499" s="98"/>
      <c r="AF499" s="98"/>
      <c r="AG499" s="98"/>
      <c r="AH499" s="98"/>
      <c r="AI499" s="98"/>
      <c r="AJ499" s="88"/>
      <c r="AK499" s="88"/>
      <c r="AL499" s="88"/>
      <c r="AM499" s="98"/>
      <c r="AN499" s="98"/>
      <c r="AO499" s="98"/>
      <c r="AP499" s="98"/>
      <c r="AQ499" s="98"/>
      <c r="AR499" s="98"/>
      <c r="AS499" s="98"/>
      <c r="AT499" s="98"/>
      <c r="AU499" s="98"/>
      <c r="AV499" s="98"/>
      <c r="AW499" s="88"/>
      <c r="AX499" s="88"/>
      <c r="AY499" s="45"/>
    </row>
    <row r="500" spans="2:51" ht="14.25" customHeight="1">
      <c r="B500" s="1624"/>
      <c r="C500" s="1625"/>
      <c r="D500" s="1625"/>
      <c r="E500" s="1625"/>
      <c r="F500" s="1625"/>
      <c r="G500" s="1626"/>
      <c r="H500" s="114"/>
      <c r="I500" s="88"/>
      <c r="J500" s="88"/>
      <c r="K500" s="88"/>
      <c r="L500" s="88"/>
      <c r="M500" s="56"/>
      <c r="N500" s="56"/>
      <c r="O500" s="56"/>
      <c r="P500" s="56"/>
      <c r="Q500" s="56"/>
      <c r="R500" s="56"/>
      <c r="S500" s="56"/>
      <c r="T500" s="56"/>
      <c r="U500" s="56"/>
      <c r="V500" s="56"/>
      <c r="W500" s="88"/>
      <c r="X500" s="88"/>
      <c r="Y500" s="88"/>
      <c r="Z500" s="98"/>
      <c r="AA500" s="98"/>
      <c r="AB500" s="98"/>
      <c r="AC500" s="98"/>
      <c r="AD500" s="98"/>
      <c r="AE500" s="98"/>
      <c r="AF500" s="98"/>
      <c r="AG500" s="98"/>
      <c r="AH500" s="98"/>
      <c r="AI500" s="98"/>
      <c r="AJ500" s="88"/>
      <c r="AK500" s="88"/>
      <c r="AL500" s="88"/>
      <c r="AM500" s="98"/>
      <c r="AN500" s="98"/>
      <c r="AO500" s="98"/>
      <c r="AP500" s="98"/>
      <c r="AQ500" s="98"/>
      <c r="AR500" s="98"/>
      <c r="AS500" s="98"/>
      <c r="AT500" s="98"/>
      <c r="AU500" s="98"/>
      <c r="AV500" s="98"/>
      <c r="AW500" s="88"/>
      <c r="AX500" s="88"/>
      <c r="AY500" s="45"/>
    </row>
    <row r="501" spans="2:51" ht="14.25" customHeight="1">
      <c r="B501" s="1624"/>
      <c r="C501" s="1625"/>
      <c r="D501" s="1625"/>
      <c r="E501" s="1625"/>
      <c r="F501" s="1625"/>
      <c r="G501" s="1626"/>
      <c r="H501" s="114"/>
      <c r="I501" s="88"/>
      <c r="J501" s="88"/>
      <c r="K501" s="88"/>
      <c r="L501" s="88"/>
      <c r="M501" s="56"/>
      <c r="N501" s="56"/>
      <c r="O501" s="56"/>
      <c r="P501" s="56"/>
      <c r="Q501" s="56"/>
      <c r="R501" s="56"/>
      <c r="S501" s="56"/>
      <c r="T501" s="56"/>
      <c r="U501" s="56"/>
      <c r="V501" s="56"/>
      <c r="W501" s="88"/>
      <c r="X501" s="88"/>
      <c r="Y501" s="88"/>
      <c r="Z501" s="98"/>
      <c r="AA501" s="98"/>
      <c r="AB501" s="98"/>
      <c r="AC501" s="98"/>
      <c r="AD501" s="98"/>
      <c r="AE501" s="98"/>
      <c r="AF501" s="98"/>
      <c r="AG501" s="98"/>
      <c r="AH501" s="98"/>
      <c r="AI501" s="98"/>
      <c r="AJ501" s="88"/>
      <c r="AK501" s="88"/>
      <c r="AL501" s="88"/>
      <c r="AM501" s="98"/>
      <c r="AN501" s="98"/>
      <c r="AO501" s="98"/>
      <c r="AP501" s="98"/>
      <c r="AQ501" s="98"/>
      <c r="AR501" s="98"/>
      <c r="AS501" s="98"/>
      <c r="AT501" s="98"/>
      <c r="AU501" s="98"/>
      <c r="AV501" s="98"/>
      <c r="AW501" s="88"/>
      <c r="AX501" s="88"/>
      <c r="AY501" s="45"/>
    </row>
    <row r="502" spans="2:51" ht="14.25" customHeight="1">
      <c r="B502" s="1624"/>
      <c r="C502" s="1625"/>
      <c r="D502" s="1625"/>
      <c r="E502" s="1625"/>
      <c r="F502" s="1625"/>
      <c r="G502" s="1626"/>
      <c r="H502" s="114"/>
      <c r="I502" s="88"/>
      <c r="J502" s="88"/>
      <c r="K502" s="88"/>
      <c r="L502" s="88"/>
      <c r="M502" s="56"/>
      <c r="N502" s="56"/>
      <c r="O502" s="56"/>
      <c r="P502" s="56"/>
      <c r="Q502" s="56"/>
      <c r="R502" s="56"/>
      <c r="S502" s="56"/>
      <c r="T502" s="56"/>
      <c r="U502" s="56"/>
      <c r="V502" s="56"/>
      <c r="W502" s="88"/>
      <c r="X502" s="88"/>
      <c r="Y502" s="88"/>
      <c r="Z502" s="98"/>
      <c r="AA502" s="98"/>
      <c r="AB502" s="98"/>
      <c r="AC502" s="98"/>
      <c r="AD502" s="98"/>
      <c r="AE502" s="98"/>
      <c r="AF502" s="98"/>
      <c r="AG502" s="98"/>
      <c r="AH502" s="98"/>
      <c r="AI502" s="98"/>
      <c r="AJ502" s="88"/>
      <c r="AK502" s="88"/>
      <c r="AL502" s="88"/>
      <c r="AM502" s="98"/>
      <c r="AN502" s="98"/>
      <c r="AO502" s="98"/>
      <c r="AP502" s="98"/>
      <c r="AQ502" s="98"/>
      <c r="AR502" s="98"/>
      <c r="AS502" s="98"/>
      <c r="AT502" s="98"/>
      <c r="AU502" s="98"/>
      <c r="AV502" s="98"/>
      <c r="AW502" s="88"/>
      <c r="AX502" s="88"/>
      <c r="AY502" s="45"/>
    </row>
    <row r="503" spans="2:51" ht="14.25" customHeight="1">
      <c r="B503" s="1624"/>
      <c r="C503" s="1625"/>
      <c r="D503" s="1625"/>
      <c r="E503" s="1625"/>
      <c r="F503" s="1625"/>
      <c r="G503" s="1626"/>
      <c r="H503" s="114"/>
      <c r="I503" s="88"/>
      <c r="J503" s="88"/>
      <c r="K503" s="88"/>
      <c r="L503" s="88"/>
      <c r="M503" s="56"/>
      <c r="N503" s="56"/>
      <c r="O503" s="56"/>
      <c r="P503" s="56"/>
      <c r="Q503" s="56"/>
      <c r="R503" s="56"/>
      <c r="S503" s="56"/>
      <c r="T503" s="56"/>
      <c r="U503" s="56"/>
      <c r="V503" s="56"/>
      <c r="W503" s="88"/>
      <c r="X503" s="88"/>
      <c r="Y503" s="88"/>
      <c r="Z503" s="98"/>
      <c r="AA503" s="98"/>
      <c r="AB503" s="98"/>
      <c r="AC503" s="98"/>
      <c r="AD503" s="98"/>
      <c r="AE503" s="98"/>
      <c r="AF503" s="98"/>
      <c r="AG503" s="98"/>
      <c r="AH503" s="98"/>
      <c r="AI503" s="98"/>
      <c r="AJ503" s="88"/>
      <c r="AK503" s="88"/>
      <c r="AL503" s="88"/>
      <c r="AM503" s="98"/>
      <c r="AN503" s="98"/>
      <c r="AO503" s="98"/>
      <c r="AP503" s="98"/>
      <c r="AQ503" s="98"/>
      <c r="AR503" s="98"/>
      <c r="AS503" s="98"/>
      <c r="AT503" s="98"/>
      <c r="AU503" s="98"/>
      <c r="AV503" s="98"/>
      <c r="AW503" s="88"/>
      <c r="AX503" s="88"/>
      <c r="AY503" s="45"/>
    </row>
    <row r="504" spans="2:51" ht="14.25" customHeight="1">
      <c r="B504" s="1624"/>
      <c r="C504" s="1625"/>
      <c r="D504" s="1625"/>
      <c r="E504" s="1625"/>
      <c r="F504" s="1625"/>
      <c r="G504" s="1626"/>
      <c r="H504" s="114"/>
      <c r="I504" s="88"/>
      <c r="J504" s="88"/>
      <c r="K504" s="88"/>
      <c r="L504" s="88"/>
      <c r="M504" s="56"/>
      <c r="N504" s="56"/>
      <c r="O504" s="56"/>
      <c r="P504" s="56"/>
      <c r="Q504" s="56"/>
      <c r="R504" s="56"/>
      <c r="S504" s="56"/>
      <c r="T504" s="56"/>
      <c r="U504" s="56"/>
      <c r="V504" s="56"/>
      <c r="W504" s="88"/>
      <c r="X504" s="88"/>
      <c r="Y504" s="88"/>
      <c r="Z504" s="98"/>
      <c r="AA504" s="98"/>
      <c r="AB504" s="98"/>
      <c r="AC504" s="98"/>
      <c r="AD504" s="98"/>
      <c r="AE504" s="98"/>
      <c r="AF504" s="98"/>
      <c r="AG504" s="98"/>
      <c r="AH504" s="98"/>
      <c r="AI504" s="98"/>
      <c r="AJ504" s="88"/>
      <c r="AK504" s="88"/>
      <c r="AL504" s="88"/>
      <c r="AM504" s="98"/>
      <c r="AN504" s="98"/>
      <c r="AO504" s="98"/>
      <c r="AP504" s="98"/>
      <c r="AQ504" s="98"/>
      <c r="AR504" s="98"/>
      <c r="AS504" s="98"/>
      <c r="AT504" s="98"/>
      <c r="AU504" s="98"/>
      <c r="AV504" s="98"/>
      <c r="AW504" s="88"/>
      <c r="AX504" s="88"/>
      <c r="AY504" s="45"/>
    </row>
    <row r="505" spans="2:51" ht="14.25" customHeight="1">
      <c r="B505" s="1624"/>
      <c r="C505" s="1625"/>
      <c r="D505" s="1625"/>
      <c r="E505" s="1625"/>
      <c r="F505" s="1625"/>
      <c r="G505" s="1626"/>
      <c r="H505" s="114"/>
      <c r="I505" s="88"/>
      <c r="J505" s="88"/>
      <c r="K505" s="88"/>
      <c r="L505" s="88"/>
      <c r="M505" s="56"/>
      <c r="N505" s="56"/>
      <c r="O505" s="56"/>
      <c r="P505" s="56"/>
      <c r="Q505" s="56"/>
      <c r="R505" s="56"/>
      <c r="S505" s="56"/>
      <c r="T505" s="56"/>
      <c r="U505" s="56"/>
      <c r="V505" s="56"/>
      <c r="W505" s="88"/>
      <c r="X505" s="88"/>
      <c r="Y505" s="88"/>
      <c r="Z505" s="98"/>
      <c r="AA505" s="98"/>
      <c r="AB505" s="98"/>
      <c r="AC505" s="98"/>
      <c r="AD505" s="98"/>
      <c r="AE505" s="98"/>
      <c r="AF505" s="98"/>
      <c r="AG505" s="98"/>
      <c r="AH505" s="98"/>
      <c r="AI505" s="98"/>
      <c r="AJ505" s="88"/>
      <c r="AK505" s="88"/>
      <c r="AL505" s="88"/>
      <c r="AM505" s="98"/>
      <c r="AN505" s="98"/>
      <c r="AO505" s="98"/>
      <c r="AP505" s="98"/>
      <c r="AQ505" s="98"/>
      <c r="AR505" s="98"/>
      <c r="AS505" s="98"/>
      <c r="AT505" s="98"/>
      <c r="AU505" s="98"/>
      <c r="AV505" s="98"/>
      <c r="AW505" s="88"/>
      <c r="AX505" s="88"/>
      <c r="AY505" s="45"/>
    </row>
    <row r="506" spans="2:51" ht="14.25" customHeight="1">
      <c r="B506" s="1624"/>
      <c r="C506" s="1625"/>
      <c r="D506" s="1625"/>
      <c r="E506" s="1625"/>
      <c r="F506" s="1625"/>
      <c r="G506" s="1626"/>
      <c r="H506" s="114"/>
      <c r="I506" s="88"/>
      <c r="J506" s="88"/>
      <c r="K506" s="88"/>
      <c r="L506" s="88"/>
      <c r="M506" s="56"/>
      <c r="N506" s="56"/>
      <c r="O506" s="56"/>
      <c r="P506" s="56"/>
      <c r="Q506" s="56"/>
      <c r="R506" s="56"/>
      <c r="S506" s="56"/>
      <c r="T506" s="56"/>
      <c r="U506" s="56"/>
      <c r="V506" s="56"/>
      <c r="W506" s="88"/>
      <c r="X506" s="88"/>
      <c r="Y506" s="88"/>
      <c r="Z506" s="98"/>
      <c r="AA506" s="98"/>
      <c r="AB506" s="98"/>
      <c r="AC506" s="98"/>
      <c r="AD506" s="98"/>
      <c r="AE506" s="98"/>
      <c r="AF506" s="98"/>
      <c r="AG506" s="98"/>
      <c r="AH506" s="98"/>
      <c r="AI506" s="98"/>
      <c r="AJ506" s="88"/>
      <c r="AK506" s="88"/>
      <c r="AL506" s="88"/>
      <c r="AM506" s="98"/>
      <c r="AN506" s="98"/>
      <c r="AO506" s="98"/>
      <c r="AP506" s="98"/>
      <c r="AQ506" s="98"/>
      <c r="AR506" s="98"/>
      <c r="AS506" s="98"/>
      <c r="AT506" s="98"/>
      <c r="AU506" s="98"/>
      <c r="AV506" s="98"/>
      <c r="AW506" s="88"/>
      <c r="AX506" s="88"/>
      <c r="AY506" s="45"/>
    </row>
    <row r="507" spans="2:51" ht="14.25" customHeight="1">
      <c r="B507" s="1624"/>
      <c r="C507" s="1625"/>
      <c r="D507" s="1625"/>
      <c r="E507" s="1625"/>
      <c r="F507" s="1625"/>
      <c r="G507" s="1626"/>
      <c r="H507" s="114"/>
      <c r="I507" s="88"/>
      <c r="J507" s="88"/>
      <c r="K507" s="88"/>
      <c r="L507" s="88"/>
      <c r="M507" s="56"/>
      <c r="N507" s="56"/>
      <c r="O507" s="56"/>
      <c r="P507" s="56"/>
      <c r="Q507" s="56"/>
      <c r="R507" s="56"/>
      <c r="S507" s="56"/>
      <c r="T507" s="56"/>
      <c r="U507" s="56"/>
      <c r="V507" s="56"/>
      <c r="W507" s="88"/>
      <c r="X507" s="88"/>
      <c r="Y507" s="88"/>
      <c r="Z507" s="98"/>
      <c r="AA507" s="98"/>
      <c r="AB507" s="98"/>
      <c r="AC507" s="98"/>
      <c r="AD507" s="98"/>
      <c r="AE507" s="98"/>
      <c r="AF507" s="98"/>
      <c r="AG507" s="98"/>
      <c r="AH507" s="98"/>
      <c r="AI507" s="98"/>
      <c r="AJ507" s="88"/>
      <c r="AK507" s="88"/>
      <c r="AL507" s="88"/>
      <c r="AM507" s="98"/>
      <c r="AN507" s="98"/>
      <c r="AO507" s="98"/>
      <c r="AP507" s="98"/>
      <c r="AQ507" s="98"/>
      <c r="AR507" s="98"/>
      <c r="AS507" s="98"/>
      <c r="AT507" s="98"/>
      <c r="AU507" s="98"/>
      <c r="AV507" s="98"/>
      <c r="AW507" s="88"/>
      <c r="AX507" s="88"/>
      <c r="AY507" s="45"/>
    </row>
    <row r="508" spans="2:51" ht="14.25" customHeight="1">
      <c r="B508" s="1624"/>
      <c r="C508" s="1625"/>
      <c r="D508" s="1625"/>
      <c r="E508" s="1625"/>
      <c r="F508" s="1625"/>
      <c r="G508" s="1626"/>
      <c r="H508" s="114"/>
      <c r="I508" s="88"/>
      <c r="J508" s="88"/>
      <c r="K508" s="88"/>
      <c r="L508" s="88"/>
      <c r="M508" s="56"/>
      <c r="N508" s="56"/>
      <c r="O508" s="56"/>
      <c r="P508" s="56"/>
      <c r="Q508" s="56"/>
      <c r="R508" s="56"/>
      <c r="S508" s="56"/>
      <c r="T508" s="56"/>
      <c r="U508" s="56"/>
      <c r="V508" s="56"/>
      <c r="W508" s="88"/>
      <c r="X508" s="88"/>
      <c r="Y508" s="88"/>
      <c r="Z508" s="98"/>
      <c r="AA508" s="98"/>
      <c r="AB508" s="98"/>
      <c r="AC508" s="98"/>
      <c r="AD508" s="98"/>
      <c r="AE508" s="98"/>
      <c r="AF508" s="98"/>
      <c r="AG508" s="98"/>
      <c r="AH508" s="98"/>
      <c r="AI508" s="98"/>
      <c r="AJ508" s="88"/>
      <c r="AK508" s="88"/>
      <c r="AL508" s="88"/>
      <c r="AM508" s="98"/>
      <c r="AN508" s="98"/>
      <c r="AO508" s="98"/>
      <c r="AP508" s="98"/>
      <c r="AQ508" s="98"/>
      <c r="AR508" s="98"/>
      <c r="AS508" s="98"/>
      <c r="AT508" s="98"/>
      <c r="AU508" s="98"/>
      <c r="AV508" s="98"/>
      <c r="AW508" s="88"/>
      <c r="AX508" s="88"/>
      <c r="AY508" s="45"/>
    </row>
    <row r="509" spans="2:51" ht="14.25" customHeight="1">
      <c r="B509" s="1624"/>
      <c r="C509" s="1625"/>
      <c r="D509" s="1625"/>
      <c r="E509" s="1625"/>
      <c r="F509" s="1625"/>
      <c r="G509" s="1626"/>
      <c r="H509" s="114"/>
      <c r="I509" s="88"/>
      <c r="J509" s="88"/>
      <c r="K509" s="88"/>
      <c r="L509" s="88"/>
      <c r="M509" s="56"/>
      <c r="N509" s="56"/>
      <c r="O509" s="56"/>
      <c r="P509" s="56"/>
      <c r="Q509" s="56"/>
      <c r="R509" s="56"/>
      <c r="S509" s="56"/>
      <c r="T509" s="56"/>
      <c r="U509" s="56"/>
      <c r="V509" s="56"/>
      <c r="W509" s="88"/>
      <c r="X509" s="88"/>
      <c r="Y509" s="88"/>
      <c r="Z509" s="98"/>
      <c r="AA509" s="98"/>
      <c r="AB509" s="98"/>
      <c r="AC509" s="98"/>
      <c r="AD509" s="98"/>
      <c r="AE509" s="98"/>
      <c r="AF509" s="98"/>
      <c r="AG509" s="98"/>
      <c r="AH509" s="98"/>
      <c r="AI509" s="98"/>
      <c r="AJ509" s="88"/>
      <c r="AK509" s="88"/>
      <c r="AL509" s="88"/>
      <c r="AM509" s="98"/>
      <c r="AN509" s="98"/>
      <c r="AO509" s="98"/>
      <c r="AP509" s="98"/>
      <c r="AQ509" s="98"/>
      <c r="AR509" s="98"/>
      <c r="AS509" s="98"/>
      <c r="AT509" s="98"/>
      <c r="AU509" s="98"/>
      <c r="AV509" s="98"/>
      <c r="AW509" s="88"/>
      <c r="AX509" s="88"/>
      <c r="AY509" s="45"/>
    </row>
    <row r="510" spans="2:51" ht="14.25" customHeight="1">
      <c r="B510" s="1624"/>
      <c r="C510" s="1625"/>
      <c r="D510" s="1625"/>
      <c r="E510" s="1625"/>
      <c r="F510" s="1625"/>
      <c r="G510" s="1626"/>
      <c r="H510" s="114"/>
      <c r="I510" s="88"/>
      <c r="J510" s="88"/>
      <c r="K510" s="88"/>
      <c r="L510" s="88"/>
      <c r="M510" s="56"/>
      <c r="N510" s="56"/>
      <c r="O510" s="56"/>
      <c r="P510" s="56"/>
      <c r="Q510" s="56"/>
      <c r="R510" s="56"/>
      <c r="S510" s="56"/>
      <c r="T510" s="56"/>
      <c r="U510" s="56"/>
      <c r="V510" s="56"/>
      <c r="W510" s="88"/>
      <c r="X510" s="88"/>
      <c r="Y510" s="88"/>
      <c r="Z510" s="98"/>
      <c r="AA510" s="98"/>
      <c r="AB510" s="98"/>
      <c r="AC510" s="98"/>
      <c r="AD510" s="98"/>
      <c r="AE510" s="98"/>
      <c r="AF510" s="98"/>
      <c r="AG510" s="98"/>
      <c r="AH510" s="98"/>
      <c r="AI510" s="98"/>
      <c r="AJ510" s="88"/>
      <c r="AK510" s="88"/>
      <c r="AL510" s="88"/>
      <c r="AM510" s="98"/>
      <c r="AN510" s="98"/>
      <c r="AO510" s="98"/>
      <c r="AP510" s="98"/>
      <c r="AQ510" s="98"/>
      <c r="AR510" s="98"/>
      <c r="AS510" s="98"/>
      <c r="AT510" s="98"/>
      <c r="AU510" s="98"/>
      <c r="AV510" s="98"/>
      <c r="AW510" s="88"/>
      <c r="AX510" s="88"/>
      <c r="AY510" s="45"/>
    </row>
    <row r="511" spans="2:51" ht="14.25" customHeight="1">
      <c r="B511" s="1624"/>
      <c r="C511" s="1625"/>
      <c r="D511" s="1625"/>
      <c r="E511" s="1625"/>
      <c r="F511" s="1625"/>
      <c r="G511" s="1626"/>
      <c r="H511" s="114"/>
      <c r="I511" s="88"/>
      <c r="J511" s="88"/>
      <c r="K511" s="88"/>
      <c r="L511" s="88"/>
      <c r="M511" s="56"/>
      <c r="N511" s="56"/>
      <c r="O511" s="56"/>
      <c r="P511" s="56"/>
      <c r="Q511" s="56"/>
      <c r="R511" s="56"/>
      <c r="S511" s="56"/>
      <c r="T511" s="56"/>
      <c r="U511" s="56"/>
      <c r="V511" s="56"/>
      <c r="W511" s="88"/>
      <c r="X511" s="8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8"/>
      <c r="AY511" s="45"/>
    </row>
    <row r="512" spans="2:51" ht="14.25" customHeight="1">
      <c r="B512" s="1624"/>
      <c r="C512" s="1625"/>
      <c r="D512" s="1625"/>
      <c r="E512" s="1625"/>
      <c r="F512" s="1625"/>
      <c r="G512" s="1626"/>
      <c r="H512" s="114"/>
      <c r="I512" s="88"/>
      <c r="J512" s="88"/>
      <c r="K512" s="88"/>
      <c r="L512" s="88"/>
      <c r="M512" s="56"/>
      <c r="N512" s="56"/>
      <c r="O512" s="56"/>
      <c r="P512" s="56"/>
      <c r="Q512" s="56"/>
      <c r="R512" s="56"/>
      <c r="S512" s="56"/>
      <c r="T512" s="56"/>
      <c r="U512" s="56"/>
      <c r="V512" s="56"/>
      <c r="W512" s="88"/>
      <c r="X512" s="8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8"/>
      <c r="AY512" s="45"/>
    </row>
    <row r="513" spans="1:51" ht="14.25" customHeight="1" thickBot="1">
      <c r="B513" s="1624"/>
      <c r="C513" s="1625"/>
      <c r="D513" s="1625"/>
      <c r="E513" s="1625"/>
      <c r="F513" s="1625"/>
      <c r="G513" s="1626"/>
      <c r="H513" s="114"/>
      <c r="I513" s="88"/>
      <c r="J513" s="88"/>
      <c r="K513" s="88"/>
      <c r="L513" s="88"/>
      <c r="M513" s="56"/>
      <c r="N513" s="56"/>
      <c r="O513" s="56"/>
      <c r="P513" s="56"/>
      <c r="Q513" s="56"/>
      <c r="R513" s="56"/>
      <c r="S513" s="56"/>
      <c r="T513" s="56"/>
      <c r="U513" s="56"/>
      <c r="V513" s="56"/>
      <c r="W513" s="88"/>
      <c r="X513" s="8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8"/>
      <c r="AY513" s="45"/>
    </row>
    <row r="514" spans="1:51" s="109" customFormat="1" ht="3" customHeight="1">
      <c r="B514" s="113"/>
      <c r="C514" s="113"/>
      <c r="D514" s="113"/>
      <c r="E514" s="113"/>
      <c r="F514" s="113"/>
      <c r="G514" s="113"/>
      <c r="H514" s="112"/>
      <c r="I514" s="112"/>
      <c r="J514" s="112"/>
      <c r="K514" s="112"/>
      <c r="L514" s="112"/>
      <c r="M514" s="112"/>
      <c r="N514" s="112"/>
      <c r="O514" s="112"/>
      <c r="P514" s="112"/>
      <c r="Q514" s="112"/>
      <c r="R514" s="112"/>
      <c r="S514" s="112"/>
      <c r="T514" s="112"/>
      <c r="U514" s="112"/>
      <c r="V514" s="112"/>
      <c r="W514" s="112"/>
      <c r="X514" s="112"/>
      <c r="Y514" s="112"/>
      <c r="Z514" s="112"/>
      <c r="AA514" s="112"/>
      <c r="AB514" s="112"/>
      <c r="AC514" s="112"/>
      <c r="AD514" s="112"/>
      <c r="AE514" s="112"/>
      <c r="AF514" s="112"/>
      <c r="AG514" s="112"/>
      <c r="AH514" s="112"/>
      <c r="AI514" s="112"/>
      <c r="AJ514" s="112"/>
      <c r="AK514" s="112"/>
      <c r="AL514" s="112"/>
      <c r="AM514" s="112"/>
      <c r="AN514" s="112"/>
      <c r="AO514" s="112"/>
      <c r="AP514" s="112"/>
      <c r="AQ514" s="112"/>
      <c r="AR514" s="112"/>
      <c r="AS514" s="112"/>
      <c r="AT514" s="112"/>
      <c r="AU514" s="112"/>
      <c r="AV514" s="112"/>
      <c r="AW514" s="112"/>
      <c r="AX514" s="112"/>
      <c r="AY514" s="112"/>
    </row>
    <row r="515" spans="1:51" s="109" customFormat="1" ht="3" customHeight="1">
      <c r="B515" s="111"/>
      <c r="C515" s="111"/>
      <c r="D515" s="111"/>
      <c r="E515" s="111"/>
      <c r="F515" s="111"/>
      <c r="G515" s="111"/>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row>
    <row r="516" spans="1:51" ht="23.25" customHeight="1" thickBot="1">
      <c r="A516" s="8"/>
      <c r="B516" s="689" t="s">
        <v>121</v>
      </c>
      <c r="C516" s="690"/>
      <c r="D516" s="690"/>
      <c r="E516" s="690"/>
      <c r="F516" s="690"/>
      <c r="G516" s="690"/>
      <c r="H516" s="690" t="s">
        <v>565</v>
      </c>
      <c r="I516" s="690"/>
      <c r="J516" s="690"/>
      <c r="K516" s="690"/>
      <c r="L516" s="690"/>
      <c r="M516" s="690"/>
      <c r="N516" s="690"/>
      <c r="O516" s="690"/>
      <c r="P516" s="690"/>
      <c r="Q516" s="690"/>
      <c r="R516" s="690"/>
      <c r="S516" s="690"/>
      <c r="T516" s="690"/>
      <c r="U516" s="690"/>
      <c r="V516" s="690"/>
      <c r="W516" s="690"/>
      <c r="X516" s="690"/>
      <c r="Y516" s="690"/>
      <c r="Z516" s="690"/>
      <c r="AA516" s="690"/>
      <c r="AB516" s="690"/>
      <c r="AC516" s="690"/>
      <c r="AD516" s="690"/>
      <c r="AE516" s="690"/>
      <c r="AF516" s="690"/>
      <c r="AG516" s="690"/>
      <c r="AH516" s="690"/>
      <c r="AI516" s="690"/>
      <c r="AJ516" s="690"/>
      <c r="AK516" s="690"/>
      <c r="AL516" s="690"/>
      <c r="AM516" s="690"/>
      <c r="AN516" s="690"/>
      <c r="AO516" s="690"/>
      <c r="AP516" s="690"/>
      <c r="AQ516" s="690"/>
      <c r="AR516" s="690"/>
      <c r="AS516" s="690"/>
      <c r="AT516" s="690"/>
      <c r="AU516" s="690"/>
      <c r="AV516" s="690"/>
      <c r="AW516" s="690"/>
      <c r="AX516" s="690"/>
      <c r="AY516" s="690"/>
    </row>
    <row r="517" spans="1:51" s="109" customFormat="1" ht="24.75" customHeight="1">
      <c r="B517" s="2258" t="s">
        <v>511</v>
      </c>
      <c r="C517" s="2259"/>
      <c r="D517" s="2259"/>
      <c r="E517" s="2259"/>
      <c r="F517" s="2259"/>
      <c r="G517" s="2260"/>
      <c r="H517" s="2323" t="s">
        <v>500</v>
      </c>
      <c r="I517" s="831"/>
      <c r="J517" s="831"/>
      <c r="K517" s="831"/>
      <c r="L517" s="831"/>
      <c r="M517" s="831"/>
      <c r="N517" s="831"/>
      <c r="O517" s="831"/>
      <c r="P517" s="831"/>
      <c r="Q517" s="831"/>
      <c r="R517" s="831"/>
      <c r="S517" s="831"/>
      <c r="T517" s="831"/>
      <c r="U517" s="831"/>
      <c r="V517" s="831"/>
      <c r="W517" s="831"/>
      <c r="X517" s="831"/>
      <c r="Y517" s="831"/>
      <c r="Z517" s="831"/>
      <c r="AA517" s="831"/>
      <c r="AB517" s="831"/>
      <c r="AC517" s="2324"/>
      <c r="AD517" s="2323" t="s">
        <v>510</v>
      </c>
      <c r="AE517" s="831"/>
      <c r="AF517" s="831"/>
      <c r="AG517" s="831"/>
      <c r="AH517" s="831"/>
      <c r="AI517" s="831"/>
      <c r="AJ517" s="831"/>
      <c r="AK517" s="831"/>
      <c r="AL517" s="831"/>
      <c r="AM517" s="831"/>
      <c r="AN517" s="831"/>
      <c r="AO517" s="831"/>
      <c r="AP517" s="831"/>
      <c r="AQ517" s="831"/>
      <c r="AR517" s="831"/>
      <c r="AS517" s="831"/>
      <c r="AT517" s="831"/>
      <c r="AU517" s="831"/>
      <c r="AV517" s="831"/>
      <c r="AW517" s="831"/>
      <c r="AX517" s="831"/>
      <c r="AY517" s="2325"/>
    </row>
    <row r="518" spans="1:51" s="109" customFormat="1" ht="24.75" customHeight="1">
      <c r="B518" s="2258"/>
      <c r="C518" s="2259"/>
      <c r="D518" s="2259"/>
      <c r="E518" s="2259"/>
      <c r="F518" s="2259"/>
      <c r="G518" s="2260"/>
      <c r="H518" s="2281" t="s">
        <v>60</v>
      </c>
      <c r="I518" s="1111"/>
      <c r="J518" s="1111"/>
      <c r="K518" s="1111"/>
      <c r="L518" s="1112"/>
      <c r="M518" s="1110" t="s">
        <v>143</v>
      </c>
      <c r="N518" s="1111"/>
      <c r="O518" s="1111"/>
      <c r="P518" s="1111"/>
      <c r="Q518" s="1111"/>
      <c r="R518" s="1111"/>
      <c r="S518" s="1111"/>
      <c r="T518" s="1111"/>
      <c r="U518" s="1111"/>
      <c r="V518" s="1111"/>
      <c r="W518" s="1111"/>
      <c r="X518" s="1111"/>
      <c r="Y518" s="1112"/>
      <c r="Z518" s="1183" t="s">
        <v>144</v>
      </c>
      <c r="AA518" s="2303"/>
      <c r="AB518" s="2303"/>
      <c r="AC518" s="2304"/>
      <c r="AD518" s="2281" t="s">
        <v>60</v>
      </c>
      <c r="AE518" s="1111"/>
      <c r="AF518" s="1111"/>
      <c r="AG518" s="1111"/>
      <c r="AH518" s="1112"/>
      <c r="AI518" s="1110" t="s">
        <v>143</v>
      </c>
      <c r="AJ518" s="1111"/>
      <c r="AK518" s="1111"/>
      <c r="AL518" s="1111"/>
      <c r="AM518" s="1111"/>
      <c r="AN518" s="1111"/>
      <c r="AO518" s="1111"/>
      <c r="AP518" s="1111"/>
      <c r="AQ518" s="1111"/>
      <c r="AR518" s="1111"/>
      <c r="AS518" s="1111"/>
      <c r="AT518" s="1111"/>
      <c r="AU518" s="1112"/>
      <c r="AV518" s="1183" t="s">
        <v>144</v>
      </c>
      <c r="AW518" s="2303"/>
      <c r="AX518" s="2303"/>
      <c r="AY518" s="2305"/>
    </row>
    <row r="519" spans="1:51" s="109" customFormat="1" ht="24.75" customHeight="1">
      <c r="B519" s="2258"/>
      <c r="C519" s="2259"/>
      <c r="D519" s="2259"/>
      <c r="E519" s="2259"/>
      <c r="F519" s="2259"/>
      <c r="G519" s="2260"/>
      <c r="H519" s="1092" t="s">
        <v>566</v>
      </c>
      <c r="I519" s="1093"/>
      <c r="J519" s="1093"/>
      <c r="K519" s="1093"/>
      <c r="L519" s="1094"/>
      <c r="M519" s="2251" t="s">
        <v>563</v>
      </c>
      <c r="N519" s="2306"/>
      <c r="O519" s="2306"/>
      <c r="P519" s="2306"/>
      <c r="Q519" s="2306"/>
      <c r="R519" s="2306"/>
      <c r="S519" s="2306"/>
      <c r="T519" s="2306"/>
      <c r="U519" s="2306"/>
      <c r="V519" s="2306"/>
      <c r="W519" s="2306"/>
      <c r="X519" s="2306"/>
      <c r="Y519" s="2307"/>
      <c r="Z519" s="2254">
        <v>2</v>
      </c>
      <c r="AA519" s="2255"/>
      <c r="AB519" s="2255"/>
      <c r="AC519" s="2469"/>
      <c r="AD519" s="1092"/>
      <c r="AE519" s="1093"/>
      <c r="AF519" s="1093"/>
      <c r="AG519" s="1093"/>
      <c r="AH519" s="1094"/>
      <c r="AI519" s="2251"/>
      <c r="AJ519" s="2306"/>
      <c r="AK519" s="2306"/>
      <c r="AL519" s="2306"/>
      <c r="AM519" s="2306"/>
      <c r="AN519" s="2306"/>
      <c r="AO519" s="2306"/>
      <c r="AP519" s="2306"/>
      <c r="AQ519" s="2306"/>
      <c r="AR519" s="2306"/>
      <c r="AS519" s="2306"/>
      <c r="AT519" s="2306"/>
      <c r="AU519" s="2307"/>
      <c r="AV519" s="2254"/>
      <c r="AW519" s="2255"/>
      <c r="AX519" s="2255"/>
      <c r="AY519" s="2257"/>
    </row>
    <row r="520" spans="1:51" s="109" customFormat="1" ht="24.75" customHeight="1">
      <c r="B520" s="2258"/>
      <c r="C520" s="2259"/>
      <c r="D520" s="2259"/>
      <c r="E520" s="2259"/>
      <c r="F520" s="2259"/>
      <c r="G520" s="2260"/>
      <c r="H520" s="2214"/>
      <c r="I520" s="2215"/>
      <c r="J520" s="2215"/>
      <c r="K520" s="2215"/>
      <c r="L520" s="2216"/>
      <c r="M520" s="2245"/>
      <c r="N520" s="2264"/>
      <c r="O520" s="2264"/>
      <c r="P520" s="2264"/>
      <c r="Q520" s="2264"/>
      <c r="R520" s="2264"/>
      <c r="S520" s="2264"/>
      <c r="T520" s="2264"/>
      <c r="U520" s="2264"/>
      <c r="V520" s="2264"/>
      <c r="W520" s="2264"/>
      <c r="X520" s="2264"/>
      <c r="Y520" s="2265"/>
      <c r="Z520" s="2248"/>
      <c r="AA520" s="2249"/>
      <c r="AB520" s="2249"/>
      <c r="AC520" s="2294"/>
      <c r="AD520" s="2214"/>
      <c r="AE520" s="2215"/>
      <c r="AF520" s="2215"/>
      <c r="AG520" s="2215"/>
      <c r="AH520" s="2216"/>
      <c r="AI520" s="2245"/>
      <c r="AJ520" s="2264"/>
      <c r="AK520" s="2264"/>
      <c r="AL520" s="2264"/>
      <c r="AM520" s="2264"/>
      <c r="AN520" s="2264"/>
      <c r="AO520" s="2264"/>
      <c r="AP520" s="2264"/>
      <c r="AQ520" s="2264"/>
      <c r="AR520" s="2264"/>
      <c r="AS520" s="2264"/>
      <c r="AT520" s="2264"/>
      <c r="AU520" s="2265"/>
      <c r="AV520" s="2248"/>
      <c r="AW520" s="2249"/>
      <c r="AX520" s="2249"/>
      <c r="AY520" s="2250"/>
    </row>
    <row r="521" spans="1:51" s="109" customFormat="1" ht="24.75" customHeight="1">
      <c r="B521" s="2258"/>
      <c r="C521" s="2259"/>
      <c r="D521" s="2259"/>
      <c r="E521" s="2259"/>
      <c r="F521" s="2259"/>
      <c r="G521" s="2260"/>
      <c r="H521" s="2214"/>
      <c r="I521" s="2215"/>
      <c r="J521" s="2215"/>
      <c r="K521" s="2215"/>
      <c r="L521" s="2216"/>
      <c r="M521" s="2245"/>
      <c r="N521" s="2264"/>
      <c r="O521" s="2264"/>
      <c r="P521" s="2264"/>
      <c r="Q521" s="2264"/>
      <c r="R521" s="2264"/>
      <c r="S521" s="2264"/>
      <c r="T521" s="2264"/>
      <c r="U521" s="2264"/>
      <c r="V521" s="2264"/>
      <c r="W521" s="2264"/>
      <c r="X521" s="2264"/>
      <c r="Y521" s="2265"/>
      <c r="Z521" s="2248"/>
      <c r="AA521" s="2249"/>
      <c r="AB521" s="2249"/>
      <c r="AC521" s="2294"/>
      <c r="AD521" s="2214"/>
      <c r="AE521" s="2215"/>
      <c r="AF521" s="2215"/>
      <c r="AG521" s="2215"/>
      <c r="AH521" s="2216"/>
      <c r="AI521" s="2245"/>
      <c r="AJ521" s="2264"/>
      <c r="AK521" s="2264"/>
      <c r="AL521" s="2264"/>
      <c r="AM521" s="2264"/>
      <c r="AN521" s="2264"/>
      <c r="AO521" s="2264"/>
      <c r="AP521" s="2264"/>
      <c r="AQ521" s="2264"/>
      <c r="AR521" s="2264"/>
      <c r="AS521" s="2264"/>
      <c r="AT521" s="2264"/>
      <c r="AU521" s="2265"/>
      <c r="AV521" s="2248"/>
      <c r="AW521" s="2249"/>
      <c r="AX521" s="2249"/>
      <c r="AY521" s="2250"/>
    </row>
    <row r="522" spans="1:51" s="109" customFormat="1" ht="24.75" customHeight="1">
      <c r="B522" s="2258"/>
      <c r="C522" s="2259"/>
      <c r="D522" s="2259"/>
      <c r="E522" s="2259"/>
      <c r="F522" s="2259"/>
      <c r="G522" s="2260"/>
      <c r="H522" s="2214"/>
      <c r="I522" s="2215"/>
      <c r="J522" s="2215"/>
      <c r="K522" s="2215"/>
      <c r="L522" s="2216"/>
      <c r="M522" s="2245"/>
      <c r="N522" s="2264"/>
      <c r="O522" s="2264"/>
      <c r="P522" s="2264"/>
      <c r="Q522" s="2264"/>
      <c r="R522" s="2264"/>
      <c r="S522" s="2264"/>
      <c r="T522" s="2264"/>
      <c r="U522" s="2264"/>
      <c r="V522" s="2264"/>
      <c r="W522" s="2264"/>
      <c r="X522" s="2264"/>
      <c r="Y522" s="2265"/>
      <c r="Z522" s="2248"/>
      <c r="AA522" s="2249"/>
      <c r="AB522" s="2249"/>
      <c r="AC522" s="2294"/>
      <c r="AD522" s="2214"/>
      <c r="AE522" s="2215"/>
      <c r="AF522" s="2215"/>
      <c r="AG522" s="2215"/>
      <c r="AH522" s="2216"/>
      <c r="AI522" s="2245"/>
      <c r="AJ522" s="2264"/>
      <c r="AK522" s="2264"/>
      <c r="AL522" s="2264"/>
      <c r="AM522" s="2264"/>
      <c r="AN522" s="2264"/>
      <c r="AO522" s="2264"/>
      <c r="AP522" s="2264"/>
      <c r="AQ522" s="2264"/>
      <c r="AR522" s="2264"/>
      <c r="AS522" s="2264"/>
      <c r="AT522" s="2264"/>
      <c r="AU522" s="2265"/>
      <c r="AV522" s="2248"/>
      <c r="AW522" s="2249"/>
      <c r="AX522" s="2249"/>
      <c r="AY522" s="2250"/>
    </row>
    <row r="523" spans="1:51" s="109" customFormat="1" ht="24.75" customHeight="1">
      <c r="B523" s="2258"/>
      <c r="C523" s="2259"/>
      <c r="D523" s="2259"/>
      <c r="E523" s="2259"/>
      <c r="F523" s="2259"/>
      <c r="G523" s="2260"/>
      <c r="H523" s="2214"/>
      <c r="I523" s="2215"/>
      <c r="J523" s="2215"/>
      <c r="K523" s="2215"/>
      <c r="L523" s="2216"/>
      <c r="M523" s="2245"/>
      <c r="N523" s="2264"/>
      <c r="O523" s="2264"/>
      <c r="P523" s="2264"/>
      <c r="Q523" s="2264"/>
      <c r="R523" s="2264"/>
      <c r="S523" s="2264"/>
      <c r="T523" s="2264"/>
      <c r="U523" s="2264"/>
      <c r="V523" s="2264"/>
      <c r="W523" s="2264"/>
      <c r="X523" s="2264"/>
      <c r="Y523" s="2265"/>
      <c r="Z523" s="2248"/>
      <c r="AA523" s="2249"/>
      <c r="AB523" s="2249"/>
      <c r="AC523" s="2294"/>
      <c r="AD523" s="2214"/>
      <c r="AE523" s="2215"/>
      <c r="AF523" s="2215"/>
      <c r="AG523" s="2215"/>
      <c r="AH523" s="2216"/>
      <c r="AI523" s="2245"/>
      <c r="AJ523" s="2264"/>
      <c r="AK523" s="2264"/>
      <c r="AL523" s="2264"/>
      <c r="AM523" s="2264"/>
      <c r="AN523" s="2264"/>
      <c r="AO523" s="2264"/>
      <c r="AP523" s="2264"/>
      <c r="AQ523" s="2264"/>
      <c r="AR523" s="2264"/>
      <c r="AS523" s="2264"/>
      <c r="AT523" s="2264"/>
      <c r="AU523" s="2265"/>
      <c r="AV523" s="2248"/>
      <c r="AW523" s="2249"/>
      <c r="AX523" s="2249"/>
      <c r="AY523" s="2250"/>
    </row>
    <row r="524" spans="1:51" s="109" customFormat="1" ht="24.75" customHeight="1">
      <c r="B524" s="2258"/>
      <c r="C524" s="2259"/>
      <c r="D524" s="2259"/>
      <c r="E524" s="2259"/>
      <c r="F524" s="2259"/>
      <c r="G524" s="2260"/>
      <c r="H524" s="2214"/>
      <c r="I524" s="2215"/>
      <c r="J524" s="2215"/>
      <c r="K524" s="2215"/>
      <c r="L524" s="2216"/>
      <c r="M524" s="2245"/>
      <c r="N524" s="2264"/>
      <c r="O524" s="2264"/>
      <c r="P524" s="2264"/>
      <c r="Q524" s="2264"/>
      <c r="R524" s="2264"/>
      <c r="S524" s="2264"/>
      <c r="T524" s="2264"/>
      <c r="U524" s="2264"/>
      <c r="V524" s="2264"/>
      <c r="W524" s="2264"/>
      <c r="X524" s="2264"/>
      <c r="Y524" s="2265"/>
      <c r="Z524" s="2248"/>
      <c r="AA524" s="2249"/>
      <c r="AB524" s="2249"/>
      <c r="AC524" s="2294"/>
      <c r="AD524" s="2214"/>
      <c r="AE524" s="2215"/>
      <c r="AF524" s="2215"/>
      <c r="AG524" s="2215"/>
      <c r="AH524" s="2216"/>
      <c r="AI524" s="2245"/>
      <c r="AJ524" s="2264"/>
      <c r="AK524" s="2264"/>
      <c r="AL524" s="2264"/>
      <c r="AM524" s="2264"/>
      <c r="AN524" s="2264"/>
      <c r="AO524" s="2264"/>
      <c r="AP524" s="2264"/>
      <c r="AQ524" s="2264"/>
      <c r="AR524" s="2264"/>
      <c r="AS524" s="2264"/>
      <c r="AT524" s="2264"/>
      <c r="AU524" s="2265"/>
      <c r="AV524" s="2248"/>
      <c r="AW524" s="2249"/>
      <c r="AX524" s="2249"/>
      <c r="AY524" s="2250"/>
    </row>
    <row r="525" spans="1:51" s="109" customFormat="1" ht="24.75" customHeight="1">
      <c r="B525" s="2258"/>
      <c r="C525" s="2259"/>
      <c r="D525" s="2259"/>
      <c r="E525" s="2259"/>
      <c r="F525" s="2259"/>
      <c r="G525" s="2260"/>
      <c r="H525" s="2214"/>
      <c r="I525" s="2215"/>
      <c r="J525" s="2215"/>
      <c r="K525" s="2215"/>
      <c r="L525" s="2216"/>
      <c r="M525" s="2245"/>
      <c r="N525" s="2264"/>
      <c r="O525" s="2264"/>
      <c r="P525" s="2264"/>
      <c r="Q525" s="2264"/>
      <c r="R525" s="2264"/>
      <c r="S525" s="2264"/>
      <c r="T525" s="2264"/>
      <c r="U525" s="2264"/>
      <c r="V525" s="2264"/>
      <c r="W525" s="2264"/>
      <c r="X525" s="2264"/>
      <c r="Y525" s="2265"/>
      <c r="Z525" s="2248"/>
      <c r="AA525" s="2249"/>
      <c r="AB525" s="2249"/>
      <c r="AC525" s="2294"/>
      <c r="AD525" s="2214"/>
      <c r="AE525" s="2215"/>
      <c r="AF525" s="2215"/>
      <c r="AG525" s="2215"/>
      <c r="AH525" s="2216"/>
      <c r="AI525" s="2245"/>
      <c r="AJ525" s="2264"/>
      <c r="AK525" s="2264"/>
      <c r="AL525" s="2264"/>
      <c r="AM525" s="2264"/>
      <c r="AN525" s="2264"/>
      <c r="AO525" s="2264"/>
      <c r="AP525" s="2264"/>
      <c r="AQ525" s="2264"/>
      <c r="AR525" s="2264"/>
      <c r="AS525" s="2264"/>
      <c r="AT525" s="2264"/>
      <c r="AU525" s="2265"/>
      <c r="AV525" s="2248"/>
      <c r="AW525" s="2249"/>
      <c r="AX525" s="2249"/>
      <c r="AY525" s="2250"/>
    </row>
    <row r="526" spans="1:51" s="109" customFormat="1" ht="24.75" customHeight="1">
      <c r="B526" s="2258"/>
      <c r="C526" s="2259"/>
      <c r="D526" s="2259"/>
      <c r="E526" s="2259"/>
      <c r="F526" s="2259"/>
      <c r="G526" s="2260"/>
      <c r="H526" s="2211"/>
      <c r="I526" s="2212"/>
      <c r="J526" s="2212"/>
      <c r="K526" s="2212"/>
      <c r="L526" s="2213"/>
      <c r="M526" s="2275"/>
      <c r="N526" s="2296"/>
      <c r="O526" s="2296"/>
      <c r="P526" s="2296"/>
      <c r="Q526" s="2296"/>
      <c r="R526" s="2296"/>
      <c r="S526" s="2296"/>
      <c r="T526" s="2296"/>
      <c r="U526" s="2296"/>
      <c r="V526" s="2296"/>
      <c r="W526" s="2296"/>
      <c r="X526" s="2296"/>
      <c r="Y526" s="2297"/>
      <c r="Z526" s="2278"/>
      <c r="AA526" s="2279"/>
      <c r="AB526" s="2279"/>
      <c r="AC526" s="2298"/>
      <c r="AD526" s="2211"/>
      <c r="AE526" s="2212"/>
      <c r="AF526" s="2212"/>
      <c r="AG526" s="2212"/>
      <c r="AH526" s="2213"/>
      <c r="AI526" s="2275"/>
      <c r="AJ526" s="2296"/>
      <c r="AK526" s="2296"/>
      <c r="AL526" s="2296"/>
      <c r="AM526" s="2296"/>
      <c r="AN526" s="2296"/>
      <c r="AO526" s="2296"/>
      <c r="AP526" s="2296"/>
      <c r="AQ526" s="2296"/>
      <c r="AR526" s="2296"/>
      <c r="AS526" s="2296"/>
      <c r="AT526" s="2296"/>
      <c r="AU526" s="2297"/>
      <c r="AV526" s="2278"/>
      <c r="AW526" s="2279"/>
      <c r="AX526" s="2279"/>
      <c r="AY526" s="2280"/>
    </row>
    <row r="527" spans="1:51" s="109" customFormat="1" ht="24.75" customHeight="1">
      <c r="B527" s="2258"/>
      <c r="C527" s="2259"/>
      <c r="D527" s="2259"/>
      <c r="E527" s="2259"/>
      <c r="F527" s="2259"/>
      <c r="G527" s="2260"/>
      <c r="H527" s="2281" t="s">
        <v>35</v>
      </c>
      <c r="I527" s="1111"/>
      <c r="J527" s="1111"/>
      <c r="K527" s="1111"/>
      <c r="L527" s="1112"/>
      <c r="M527" s="2282"/>
      <c r="N527" s="2299"/>
      <c r="O527" s="2299"/>
      <c r="P527" s="2299"/>
      <c r="Q527" s="2299"/>
      <c r="R527" s="2299"/>
      <c r="S527" s="2299"/>
      <c r="T527" s="2299"/>
      <c r="U527" s="2299"/>
      <c r="V527" s="2299"/>
      <c r="W527" s="2299"/>
      <c r="X527" s="2299"/>
      <c r="Y527" s="2300"/>
      <c r="Z527" s="2288">
        <f>SUM(Z519:AC526)</f>
        <v>2</v>
      </c>
      <c r="AA527" s="2289"/>
      <c r="AB527" s="2289"/>
      <c r="AC527" s="2470"/>
      <c r="AD527" s="2281" t="s">
        <v>35</v>
      </c>
      <c r="AE527" s="1111"/>
      <c r="AF527" s="1111"/>
      <c r="AG527" s="1111"/>
      <c r="AH527" s="1112"/>
      <c r="AI527" s="2282"/>
      <c r="AJ527" s="2299"/>
      <c r="AK527" s="2299"/>
      <c r="AL527" s="2299"/>
      <c r="AM527" s="2299"/>
      <c r="AN527" s="2299"/>
      <c r="AO527" s="2299"/>
      <c r="AP527" s="2299"/>
      <c r="AQ527" s="2299"/>
      <c r="AR527" s="2299"/>
      <c r="AS527" s="2299"/>
      <c r="AT527" s="2299"/>
      <c r="AU527" s="2300"/>
      <c r="AV527" s="2288">
        <f>SUM(AV519:AY526)</f>
        <v>0</v>
      </c>
      <c r="AW527" s="2289"/>
      <c r="AX527" s="2289"/>
      <c r="AY527" s="2290"/>
    </row>
    <row r="528" spans="1:51" s="109" customFormat="1" ht="25.15" customHeight="1">
      <c r="B528" s="2258"/>
      <c r="C528" s="2259"/>
      <c r="D528" s="2259"/>
      <c r="E528" s="2259"/>
      <c r="F528" s="2259"/>
      <c r="G528" s="2260"/>
      <c r="H528" s="2281" t="s">
        <v>508</v>
      </c>
      <c r="I528" s="1111"/>
      <c r="J528" s="1111"/>
      <c r="K528" s="1111"/>
      <c r="L528" s="1111"/>
      <c r="M528" s="1111"/>
      <c r="N528" s="1111"/>
      <c r="O528" s="1111"/>
      <c r="P528" s="1111"/>
      <c r="Q528" s="1111"/>
      <c r="R528" s="1111"/>
      <c r="S528" s="1111"/>
      <c r="T528" s="1111"/>
      <c r="U528" s="1111"/>
      <c r="V528" s="1111"/>
      <c r="W528" s="1111"/>
      <c r="X528" s="1111"/>
      <c r="Y528" s="1111"/>
      <c r="Z528" s="1111"/>
      <c r="AA528" s="1111"/>
      <c r="AB528" s="1111"/>
      <c r="AC528" s="2302"/>
      <c r="AD528" s="2281" t="s">
        <v>507</v>
      </c>
      <c r="AE528" s="1111"/>
      <c r="AF528" s="1111"/>
      <c r="AG528" s="1111"/>
      <c r="AH528" s="1111"/>
      <c r="AI528" s="1111"/>
      <c r="AJ528" s="1111"/>
      <c r="AK528" s="1111"/>
      <c r="AL528" s="1111"/>
      <c r="AM528" s="1111"/>
      <c r="AN528" s="1111"/>
      <c r="AO528" s="1111"/>
      <c r="AP528" s="1111"/>
      <c r="AQ528" s="1111"/>
      <c r="AR528" s="1111"/>
      <c r="AS528" s="1111"/>
      <c r="AT528" s="1111"/>
      <c r="AU528" s="1111"/>
      <c r="AV528" s="1111"/>
      <c r="AW528" s="1111"/>
      <c r="AX528" s="1111"/>
      <c r="AY528" s="2295"/>
    </row>
    <row r="529" spans="2:51" s="109" customFormat="1" ht="25.5" customHeight="1">
      <c r="B529" s="2258"/>
      <c r="C529" s="2259"/>
      <c r="D529" s="2259"/>
      <c r="E529" s="2259"/>
      <c r="F529" s="2259"/>
      <c r="G529" s="2260"/>
      <c r="H529" s="2281" t="s">
        <v>60</v>
      </c>
      <c r="I529" s="1111"/>
      <c r="J529" s="1111"/>
      <c r="K529" s="1111"/>
      <c r="L529" s="1112"/>
      <c r="M529" s="1110" t="s">
        <v>143</v>
      </c>
      <c r="N529" s="1111"/>
      <c r="O529" s="1111"/>
      <c r="P529" s="1111"/>
      <c r="Q529" s="1111"/>
      <c r="R529" s="1111"/>
      <c r="S529" s="1111"/>
      <c r="T529" s="1111"/>
      <c r="U529" s="1111"/>
      <c r="V529" s="1111"/>
      <c r="W529" s="1111"/>
      <c r="X529" s="1111"/>
      <c r="Y529" s="1112"/>
      <c r="Z529" s="1183" t="s">
        <v>144</v>
      </c>
      <c r="AA529" s="2303"/>
      <c r="AB529" s="2303"/>
      <c r="AC529" s="2304"/>
      <c r="AD529" s="2281" t="s">
        <v>60</v>
      </c>
      <c r="AE529" s="1111"/>
      <c r="AF529" s="1111"/>
      <c r="AG529" s="1111"/>
      <c r="AH529" s="1112"/>
      <c r="AI529" s="1110" t="s">
        <v>143</v>
      </c>
      <c r="AJ529" s="1111"/>
      <c r="AK529" s="1111"/>
      <c r="AL529" s="1111"/>
      <c r="AM529" s="1111"/>
      <c r="AN529" s="1111"/>
      <c r="AO529" s="1111"/>
      <c r="AP529" s="1111"/>
      <c r="AQ529" s="1111"/>
      <c r="AR529" s="1111"/>
      <c r="AS529" s="1111"/>
      <c r="AT529" s="1111"/>
      <c r="AU529" s="1112"/>
      <c r="AV529" s="1183" t="s">
        <v>144</v>
      </c>
      <c r="AW529" s="2303"/>
      <c r="AX529" s="2303"/>
      <c r="AY529" s="2305"/>
    </row>
    <row r="530" spans="2:51" s="109" customFormat="1" ht="24.75" customHeight="1">
      <c r="B530" s="2258"/>
      <c r="C530" s="2259"/>
      <c r="D530" s="2259"/>
      <c r="E530" s="2259"/>
      <c r="F530" s="2259"/>
      <c r="G530" s="2260"/>
      <c r="H530" s="1092" t="s">
        <v>566</v>
      </c>
      <c r="I530" s="1093"/>
      <c r="J530" s="1093"/>
      <c r="K530" s="1093"/>
      <c r="L530" s="1094"/>
      <c r="M530" s="2251" t="s">
        <v>563</v>
      </c>
      <c r="N530" s="2306"/>
      <c r="O530" s="2306"/>
      <c r="P530" s="2306"/>
      <c r="Q530" s="2306"/>
      <c r="R530" s="2306"/>
      <c r="S530" s="2306"/>
      <c r="T530" s="2306"/>
      <c r="U530" s="2306"/>
      <c r="V530" s="2306"/>
      <c r="W530" s="2306"/>
      <c r="X530" s="2306"/>
      <c r="Y530" s="2307"/>
      <c r="Z530" s="2320">
        <v>0.5</v>
      </c>
      <c r="AA530" s="2321"/>
      <c r="AB530" s="2321"/>
      <c r="AC530" s="2322"/>
      <c r="AD530" s="1092"/>
      <c r="AE530" s="1093"/>
      <c r="AF530" s="1093"/>
      <c r="AG530" s="1093"/>
      <c r="AH530" s="1094"/>
      <c r="AI530" s="2251"/>
      <c r="AJ530" s="2306"/>
      <c r="AK530" s="2306"/>
      <c r="AL530" s="2306"/>
      <c r="AM530" s="2306"/>
      <c r="AN530" s="2306"/>
      <c r="AO530" s="2306"/>
      <c r="AP530" s="2306"/>
      <c r="AQ530" s="2306"/>
      <c r="AR530" s="2306"/>
      <c r="AS530" s="2306"/>
      <c r="AT530" s="2306"/>
      <c r="AU530" s="2307"/>
      <c r="AV530" s="2254"/>
      <c r="AW530" s="2255"/>
      <c r="AX530" s="2255"/>
      <c r="AY530" s="2257"/>
    </row>
    <row r="531" spans="2:51" s="109" customFormat="1" ht="24.75" customHeight="1">
      <c r="B531" s="2258"/>
      <c r="C531" s="2259"/>
      <c r="D531" s="2259"/>
      <c r="E531" s="2259"/>
      <c r="F531" s="2259"/>
      <c r="G531" s="2260"/>
      <c r="H531" s="2214"/>
      <c r="I531" s="2215"/>
      <c r="J531" s="2215"/>
      <c r="K531" s="2215"/>
      <c r="L531" s="2216"/>
      <c r="M531" s="2245"/>
      <c r="N531" s="2264"/>
      <c r="O531" s="2264"/>
      <c r="P531" s="2264"/>
      <c r="Q531" s="2264"/>
      <c r="R531" s="2264"/>
      <c r="S531" s="2264"/>
      <c r="T531" s="2264"/>
      <c r="U531" s="2264"/>
      <c r="V531" s="2264"/>
      <c r="W531" s="2264"/>
      <c r="X531" s="2264"/>
      <c r="Y531" s="2265"/>
      <c r="Z531" s="2248"/>
      <c r="AA531" s="2249"/>
      <c r="AB531" s="2249"/>
      <c r="AC531" s="2294"/>
      <c r="AD531" s="2214"/>
      <c r="AE531" s="2215"/>
      <c r="AF531" s="2215"/>
      <c r="AG531" s="2215"/>
      <c r="AH531" s="2216"/>
      <c r="AI531" s="2245"/>
      <c r="AJ531" s="2264"/>
      <c r="AK531" s="2264"/>
      <c r="AL531" s="2264"/>
      <c r="AM531" s="2264"/>
      <c r="AN531" s="2264"/>
      <c r="AO531" s="2264"/>
      <c r="AP531" s="2264"/>
      <c r="AQ531" s="2264"/>
      <c r="AR531" s="2264"/>
      <c r="AS531" s="2264"/>
      <c r="AT531" s="2264"/>
      <c r="AU531" s="2265"/>
      <c r="AV531" s="2248"/>
      <c r="AW531" s="2249"/>
      <c r="AX531" s="2249"/>
      <c r="AY531" s="2250"/>
    </row>
    <row r="532" spans="2:51" s="109" customFormat="1" ht="24.75" customHeight="1">
      <c r="B532" s="2258"/>
      <c r="C532" s="2259"/>
      <c r="D532" s="2259"/>
      <c r="E532" s="2259"/>
      <c r="F532" s="2259"/>
      <c r="G532" s="2260"/>
      <c r="H532" s="2214"/>
      <c r="I532" s="2215"/>
      <c r="J532" s="2215"/>
      <c r="K532" s="2215"/>
      <c r="L532" s="2216"/>
      <c r="M532" s="2245"/>
      <c r="N532" s="2264"/>
      <c r="O532" s="2264"/>
      <c r="P532" s="2264"/>
      <c r="Q532" s="2264"/>
      <c r="R532" s="2264"/>
      <c r="S532" s="2264"/>
      <c r="T532" s="2264"/>
      <c r="U532" s="2264"/>
      <c r="V532" s="2264"/>
      <c r="W532" s="2264"/>
      <c r="X532" s="2264"/>
      <c r="Y532" s="2265"/>
      <c r="Z532" s="2248"/>
      <c r="AA532" s="2249"/>
      <c r="AB532" s="2249"/>
      <c r="AC532" s="2294"/>
      <c r="AD532" s="2214"/>
      <c r="AE532" s="2215"/>
      <c r="AF532" s="2215"/>
      <c r="AG532" s="2215"/>
      <c r="AH532" s="2216"/>
      <c r="AI532" s="2245"/>
      <c r="AJ532" s="2264"/>
      <c r="AK532" s="2264"/>
      <c r="AL532" s="2264"/>
      <c r="AM532" s="2264"/>
      <c r="AN532" s="2264"/>
      <c r="AO532" s="2264"/>
      <c r="AP532" s="2264"/>
      <c r="AQ532" s="2264"/>
      <c r="AR532" s="2264"/>
      <c r="AS532" s="2264"/>
      <c r="AT532" s="2264"/>
      <c r="AU532" s="2265"/>
      <c r="AV532" s="2248"/>
      <c r="AW532" s="2249"/>
      <c r="AX532" s="2249"/>
      <c r="AY532" s="2250"/>
    </row>
    <row r="533" spans="2:51" s="109" customFormat="1" ht="24.75" customHeight="1">
      <c r="B533" s="2258"/>
      <c r="C533" s="2259"/>
      <c r="D533" s="2259"/>
      <c r="E533" s="2259"/>
      <c r="F533" s="2259"/>
      <c r="G533" s="2260"/>
      <c r="H533" s="2214"/>
      <c r="I533" s="2215"/>
      <c r="J533" s="2215"/>
      <c r="K533" s="2215"/>
      <c r="L533" s="2216"/>
      <c r="M533" s="2245"/>
      <c r="N533" s="2264"/>
      <c r="O533" s="2264"/>
      <c r="P533" s="2264"/>
      <c r="Q533" s="2264"/>
      <c r="R533" s="2264"/>
      <c r="S533" s="2264"/>
      <c r="T533" s="2264"/>
      <c r="U533" s="2264"/>
      <c r="V533" s="2264"/>
      <c r="W533" s="2264"/>
      <c r="X533" s="2264"/>
      <c r="Y533" s="2265"/>
      <c r="Z533" s="2248"/>
      <c r="AA533" s="2249"/>
      <c r="AB533" s="2249"/>
      <c r="AC533" s="2294"/>
      <c r="AD533" s="2214"/>
      <c r="AE533" s="2215"/>
      <c r="AF533" s="2215"/>
      <c r="AG533" s="2215"/>
      <c r="AH533" s="2216"/>
      <c r="AI533" s="2245"/>
      <c r="AJ533" s="2264"/>
      <c r="AK533" s="2264"/>
      <c r="AL533" s="2264"/>
      <c r="AM533" s="2264"/>
      <c r="AN533" s="2264"/>
      <c r="AO533" s="2264"/>
      <c r="AP533" s="2264"/>
      <c r="AQ533" s="2264"/>
      <c r="AR533" s="2264"/>
      <c r="AS533" s="2264"/>
      <c r="AT533" s="2264"/>
      <c r="AU533" s="2265"/>
      <c r="AV533" s="2248"/>
      <c r="AW533" s="2249"/>
      <c r="AX533" s="2249"/>
      <c r="AY533" s="2250"/>
    </row>
    <row r="534" spans="2:51" s="109" customFormat="1" ht="24.75" customHeight="1">
      <c r="B534" s="2258"/>
      <c r="C534" s="2259"/>
      <c r="D534" s="2259"/>
      <c r="E534" s="2259"/>
      <c r="F534" s="2259"/>
      <c r="G534" s="2260"/>
      <c r="H534" s="2214"/>
      <c r="I534" s="2215"/>
      <c r="J534" s="2215"/>
      <c r="K534" s="2215"/>
      <c r="L534" s="2216"/>
      <c r="M534" s="2245"/>
      <c r="N534" s="2264"/>
      <c r="O534" s="2264"/>
      <c r="P534" s="2264"/>
      <c r="Q534" s="2264"/>
      <c r="R534" s="2264"/>
      <c r="S534" s="2264"/>
      <c r="T534" s="2264"/>
      <c r="U534" s="2264"/>
      <c r="V534" s="2264"/>
      <c r="W534" s="2264"/>
      <c r="X534" s="2264"/>
      <c r="Y534" s="2265"/>
      <c r="Z534" s="2248"/>
      <c r="AA534" s="2249"/>
      <c r="AB534" s="2249"/>
      <c r="AC534" s="2294"/>
      <c r="AD534" s="2214"/>
      <c r="AE534" s="2215"/>
      <c r="AF534" s="2215"/>
      <c r="AG534" s="2215"/>
      <c r="AH534" s="2216"/>
      <c r="AI534" s="2245"/>
      <c r="AJ534" s="2264"/>
      <c r="AK534" s="2264"/>
      <c r="AL534" s="2264"/>
      <c r="AM534" s="2264"/>
      <c r="AN534" s="2264"/>
      <c r="AO534" s="2264"/>
      <c r="AP534" s="2264"/>
      <c r="AQ534" s="2264"/>
      <c r="AR534" s="2264"/>
      <c r="AS534" s="2264"/>
      <c r="AT534" s="2264"/>
      <c r="AU534" s="2265"/>
      <c r="AV534" s="2248"/>
      <c r="AW534" s="2249"/>
      <c r="AX534" s="2249"/>
      <c r="AY534" s="2250"/>
    </row>
    <row r="535" spans="2:51" s="109" customFormat="1" ht="24.75" customHeight="1">
      <c r="B535" s="2258"/>
      <c r="C535" s="2259"/>
      <c r="D535" s="2259"/>
      <c r="E535" s="2259"/>
      <c r="F535" s="2259"/>
      <c r="G535" s="2260"/>
      <c r="H535" s="2214"/>
      <c r="I535" s="2215"/>
      <c r="J535" s="2215"/>
      <c r="K535" s="2215"/>
      <c r="L535" s="2216"/>
      <c r="M535" s="2245"/>
      <c r="N535" s="2264"/>
      <c r="O535" s="2264"/>
      <c r="P535" s="2264"/>
      <c r="Q535" s="2264"/>
      <c r="R535" s="2264"/>
      <c r="S535" s="2264"/>
      <c r="T535" s="2264"/>
      <c r="U535" s="2264"/>
      <c r="V535" s="2264"/>
      <c r="W535" s="2264"/>
      <c r="X535" s="2264"/>
      <c r="Y535" s="2265"/>
      <c r="Z535" s="2248"/>
      <c r="AA535" s="2249"/>
      <c r="AB535" s="2249"/>
      <c r="AC535" s="2294"/>
      <c r="AD535" s="2214"/>
      <c r="AE535" s="2215"/>
      <c r="AF535" s="2215"/>
      <c r="AG535" s="2215"/>
      <c r="AH535" s="2216"/>
      <c r="AI535" s="2245"/>
      <c r="AJ535" s="2264"/>
      <c r="AK535" s="2264"/>
      <c r="AL535" s="2264"/>
      <c r="AM535" s="2264"/>
      <c r="AN535" s="2264"/>
      <c r="AO535" s="2264"/>
      <c r="AP535" s="2264"/>
      <c r="AQ535" s="2264"/>
      <c r="AR535" s="2264"/>
      <c r="AS535" s="2264"/>
      <c r="AT535" s="2264"/>
      <c r="AU535" s="2265"/>
      <c r="AV535" s="2248"/>
      <c r="AW535" s="2249"/>
      <c r="AX535" s="2249"/>
      <c r="AY535" s="2250"/>
    </row>
    <row r="536" spans="2:51" s="109" customFormat="1" ht="24.75" customHeight="1">
      <c r="B536" s="2258"/>
      <c r="C536" s="2259"/>
      <c r="D536" s="2259"/>
      <c r="E536" s="2259"/>
      <c r="F536" s="2259"/>
      <c r="G536" s="2260"/>
      <c r="H536" s="2214"/>
      <c r="I536" s="2215"/>
      <c r="J536" s="2215"/>
      <c r="K536" s="2215"/>
      <c r="L536" s="2216"/>
      <c r="M536" s="2245"/>
      <c r="N536" s="2264"/>
      <c r="O536" s="2264"/>
      <c r="P536" s="2264"/>
      <c r="Q536" s="2264"/>
      <c r="R536" s="2264"/>
      <c r="S536" s="2264"/>
      <c r="T536" s="2264"/>
      <c r="U536" s="2264"/>
      <c r="V536" s="2264"/>
      <c r="W536" s="2264"/>
      <c r="X536" s="2264"/>
      <c r="Y536" s="2265"/>
      <c r="Z536" s="2248"/>
      <c r="AA536" s="2249"/>
      <c r="AB536" s="2249"/>
      <c r="AC536" s="2294"/>
      <c r="AD536" s="2214"/>
      <c r="AE536" s="2215"/>
      <c r="AF536" s="2215"/>
      <c r="AG536" s="2215"/>
      <c r="AH536" s="2216"/>
      <c r="AI536" s="2245"/>
      <c r="AJ536" s="2264"/>
      <c r="AK536" s="2264"/>
      <c r="AL536" s="2264"/>
      <c r="AM536" s="2264"/>
      <c r="AN536" s="2264"/>
      <c r="AO536" s="2264"/>
      <c r="AP536" s="2264"/>
      <c r="AQ536" s="2264"/>
      <c r="AR536" s="2264"/>
      <c r="AS536" s="2264"/>
      <c r="AT536" s="2264"/>
      <c r="AU536" s="2265"/>
      <c r="AV536" s="2248"/>
      <c r="AW536" s="2249"/>
      <c r="AX536" s="2249"/>
      <c r="AY536" s="2250"/>
    </row>
    <row r="537" spans="2:51" s="109" customFormat="1" ht="24.75" customHeight="1">
      <c r="B537" s="2258"/>
      <c r="C537" s="2259"/>
      <c r="D537" s="2259"/>
      <c r="E537" s="2259"/>
      <c r="F537" s="2259"/>
      <c r="G537" s="2260"/>
      <c r="H537" s="2211"/>
      <c r="I537" s="2212"/>
      <c r="J537" s="2212"/>
      <c r="K537" s="2212"/>
      <c r="L537" s="2213"/>
      <c r="M537" s="2275"/>
      <c r="N537" s="2296"/>
      <c r="O537" s="2296"/>
      <c r="P537" s="2296"/>
      <c r="Q537" s="2296"/>
      <c r="R537" s="2296"/>
      <c r="S537" s="2296"/>
      <c r="T537" s="2296"/>
      <c r="U537" s="2296"/>
      <c r="V537" s="2296"/>
      <c r="W537" s="2296"/>
      <c r="X537" s="2296"/>
      <c r="Y537" s="2297"/>
      <c r="Z537" s="2278"/>
      <c r="AA537" s="2279"/>
      <c r="AB537" s="2279"/>
      <c r="AC537" s="2298"/>
      <c r="AD537" s="2211"/>
      <c r="AE537" s="2212"/>
      <c r="AF537" s="2212"/>
      <c r="AG537" s="2212"/>
      <c r="AH537" s="2213"/>
      <c r="AI537" s="2275"/>
      <c r="AJ537" s="2296"/>
      <c r="AK537" s="2296"/>
      <c r="AL537" s="2296"/>
      <c r="AM537" s="2296"/>
      <c r="AN537" s="2296"/>
      <c r="AO537" s="2296"/>
      <c r="AP537" s="2296"/>
      <c r="AQ537" s="2296"/>
      <c r="AR537" s="2296"/>
      <c r="AS537" s="2296"/>
      <c r="AT537" s="2296"/>
      <c r="AU537" s="2297"/>
      <c r="AV537" s="2278"/>
      <c r="AW537" s="2279"/>
      <c r="AX537" s="2279"/>
      <c r="AY537" s="2280"/>
    </row>
    <row r="538" spans="2:51" s="109" customFormat="1" ht="24.75" customHeight="1">
      <c r="B538" s="2258"/>
      <c r="C538" s="2259"/>
      <c r="D538" s="2259"/>
      <c r="E538" s="2259"/>
      <c r="F538" s="2259"/>
      <c r="G538" s="2260"/>
      <c r="H538" s="2281" t="s">
        <v>35</v>
      </c>
      <c r="I538" s="1111"/>
      <c r="J538" s="1111"/>
      <c r="K538" s="1111"/>
      <c r="L538" s="1112"/>
      <c r="M538" s="2282"/>
      <c r="N538" s="2299"/>
      <c r="O538" s="2299"/>
      <c r="P538" s="2299"/>
      <c r="Q538" s="2299"/>
      <c r="R538" s="2299"/>
      <c r="S538" s="2299"/>
      <c r="T538" s="2299"/>
      <c r="U538" s="2299"/>
      <c r="V538" s="2299"/>
      <c r="W538" s="2299"/>
      <c r="X538" s="2299"/>
      <c r="Y538" s="2300"/>
      <c r="Z538" s="2317">
        <f>SUM(Z530:AC537)</f>
        <v>0.5</v>
      </c>
      <c r="AA538" s="2318"/>
      <c r="AB538" s="2318"/>
      <c r="AC538" s="2319"/>
      <c r="AD538" s="2281" t="s">
        <v>35</v>
      </c>
      <c r="AE538" s="1111"/>
      <c r="AF538" s="1111"/>
      <c r="AG538" s="1111"/>
      <c r="AH538" s="1112"/>
      <c r="AI538" s="2282"/>
      <c r="AJ538" s="2299"/>
      <c r="AK538" s="2299"/>
      <c r="AL538" s="2299"/>
      <c r="AM538" s="2299"/>
      <c r="AN538" s="2299"/>
      <c r="AO538" s="2299"/>
      <c r="AP538" s="2299"/>
      <c r="AQ538" s="2299"/>
      <c r="AR538" s="2299"/>
      <c r="AS538" s="2299"/>
      <c r="AT538" s="2299"/>
      <c r="AU538" s="2300"/>
      <c r="AV538" s="2288">
        <f>SUM(AV530:AY537)</f>
        <v>0</v>
      </c>
      <c r="AW538" s="2289"/>
      <c r="AX538" s="2289"/>
      <c r="AY538" s="2290"/>
    </row>
    <row r="539" spans="2:51" s="109" customFormat="1" ht="24.75" customHeight="1">
      <c r="B539" s="2258"/>
      <c r="C539" s="2259"/>
      <c r="D539" s="2259"/>
      <c r="E539" s="2259"/>
      <c r="F539" s="2259"/>
      <c r="G539" s="2260"/>
      <c r="H539" s="2281" t="s">
        <v>506</v>
      </c>
      <c r="I539" s="1111"/>
      <c r="J539" s="1111"/>
      <c r="K539" s="1111"/>
      <c r="L539" s="1111"/>
      <c r="M539" s="1111"/>
      <c r="N539" s="1111"/>
      <c r="O539" s="1111"/>
      <c r="P539" s="1111"/>
      <c r="Q539" s="1111"/>
      <c r="R539" s="1111"/>
      <c r="S539" s="1111"/>
      <c r="T539" s="1111"/>
      <c r="U539" s="1111"/>
      <c r="V539" s="1111"/>
      <c r="W539" s="1111"/>
      <c r="X539" s="1111"/>
      <c r="Y539" s="1111"/>
      <c r="Z539" s="1111"/>
      <c r="AA539" s="1111"/>
      <c r="AB539" s="1111"/>
      <c r="AC539" s="2302"/>
      <c r="AD539" s="2281" t="s">
        <v>505</v>
      </c>
      <c r="AE539" s="1111"/>
      <c r="AF539" s="1111"/>
      <c r="AG539" s="1111"/>
      <c r="AH539" s="1111"/>
      <c r="AI539" s="1111"/>
      <c r="AJ539" s="1111"/>
      <c r="AK539" s="1111"/>
      <c r="AL539" s="1111"/>
      <c r="AM539" s="1111"/>
      <c r="AN539" s="1111"/>
      <c r="AO539" s="1111"/>
      <c r="AP539" s="1111"/>
      <c r="AQ539" s="1111"/>
      <c r="AR539" s="1111"/>
      <c r="AS539" s="1111"/>
      <c r="AT539" s="1111"/>
      <c r="AU539" s="1111"/>
      <c r="AV539" s="1111"/>
      <c r="AW539" s="1111"/>
      <c r="AX539" s="1111"/>
      <c r="AY539" s="2295"/>
    </row>
    <row r="540" spans="2:51" s="109" customFormat="1" ht="24.75" customHeight="1">
      <c r="B540" s="2258"/>
      <c r="C540" s="2259"/>
      <c r="D540" s="2259"/>
      <c r="E540" s="2259"/>
      <c r="F540" s="2259"/>
      <c r="G540" s="2260"/>
      <c r="H540" s="2281" t="s">
        <v>60</v>
      </c>
      <c r="I540" s="1111"/>
      <c r="J540" s="1111"/>
      <c r="K540" s="1111"/>
      <c r="L540" s="1112"/>
      <c r="M540" s="1110" t="s">
        <v>143</v>
      </c>
      <c r="N540" s="1111"/>
      <c r="O540" s="1111"/>
      <c r="P540" s="1111"/>
      <c r="Q540" s="1111"/>
      <c r="R540" s="1111"/>
      <c r="S540" s="1111"/>
      <c r="T540" s="1111"/>
      <c r="U540" s="1111"/>
      <c r="V540" s="1111"/>
      <c r="W540" s="1111"/>
      <c r="X540" s="1111"/>
      <c r="Y540" s="1112"/>
      <c r="Z540" s="1183" t="s">
        <v>144</v>
      </c>
      <c r="AA540" s="2303"/>
      <c r="AB540" s="2303"/>
      <c r="AC540" s="2304"/>
      <c r="AD540" s="2281" t="s">
        <v>60</v>
      </c>
      <c r="AE540" s="1111"/>
      <c r="AF540" s="1111"/>
      <c r="AG540" s="1111"/>
      <c r="AH540" s="1112"/>
      <c r="AI540" s="1110" t="s">
        <v>143</v>
      </c>
      <c r="AJ540" s="1111"/>
      <c r="AK540" s="1111"/>
      <c r="AL540" s="1111"/>
      <c r="AM540" s="1111"/>
      <c r="AN540" s="1111"/>
      <c r="AO540" s="1111"/>
      <c r="AP540" s="1111"/>
      <c r="AQ540" s="1111"/>
      <c r="AR540" s="1111"/>
      <c r="AS540" s="1111"/>
      <c r="AT540" s="1111"/>
      <c r="AU540" s="1112"/>
      <c r="AV540" s="1183" t="s">
        <v>144</v>
      </c>
      <c r="AW540" s="2303"/>
      <c r="AX540" s="2303"/>
      <c r="AY540" s="2305"/>
    </row>
    <row r="541" spans="2:51" s="109" customFormat="1" ht="24.75" customHeight="1">
      <c r="B541" s="2258"/>
      <c r="C541" s="2259"/>
      <c r="D541" s="2259"/>
      <c r="E541" s="2259"/>
      <c r="F541" s="2259"/>
      <c r="G541" s="2260"/>
      <c r="H541" s="1092"/>
      <c r="I541" s="1093"/>
      <c r="J541" s="1093"/>
      <c r="K541" s="1093"/>
      <c r="L541" s="1094"/>
      <c r="M541" s="2251"/>
      <c r="N541" s="2306"/>
      <c r="O541" s="2306"/>
      <c r="P541" s="2306"/>
      <c r="Q541" s="2306"/>
      <c r="R541" s="2306"/>
      <c r="S541" s="2306"/>
      <c r="T541" s="2306"/>
      <c r="U541" s="2306"/>
      <c r="V541" s="2306"/>
      <c r="W541" s="2306"/>
      <c r="X541" s="2306"/>
      <c r="Y541" s="2307"/>
      <c r="Z541" s="2254"/>
      <c r="AA541" s="2255"/>
      <c r="AB541" s="2255"/>
      <c r="AC541" s="2469"/>
      <c r="AD541" s="1092"/>
      <c r="AE541" s="1093"/>
      <c r="AF541" s="1093"/>
      <c r="AG541" s="1093"/>
      <c r="AH541" s="1094"/>
      <c r="AI541" s="2251"/>
      <c r="AJ541" s="2306"/>
      <c r="AK541" s="2306"/>
      <c r="AL541" s="2306"/>
      <c r="AM541" s="2306"/>
      <c r="AN541" s="2306"/>
      <c r="AO541" s="2306"/>
      <c r="AP541" s="2306"/>
      <c r="AQ541" s="2306"/>
      <c r="AR541" s="2306"/>
      <c r="AS541" s="2306"/>
      <c r="AT541" s="2306"/>
      <c r="AU541" s="2307"/>
      <c r="AV541" s="2254"/>
      <c r="AW541" s="2255"/>
      <c r="AX541" s="2255"/>
      <c r="AY541" s="2257"/>
    </row>
    <row r="542" spans="2:51" s="109" customFormat="1" ht="24.75" customHeight="1">
      <c r="B542" s="2258"/>
      <c r="C542" s="2259"/>
      <c r="D542" s="2259"/>
      <c r="E542" s="2259"/>
      <c r="F542" s="2259"/>
      <c r="G542" s="2260"/>
      <c r="H542" s="2214"/>
      <c r="I542" s="2215"/>
      <c r="J542" s="2215"/>
      <c r="K542" s="2215"/>
      <c r="L542" s="2216"/>
      <c r="M542" s="2245"/>
      <c r="N542" s="2264"/>
      <c r="O542" s="2264"/>
      <c r="P542" s="2264"/>
      <c r="Q542" s="2264"/>
      <c r="R542" s="2264"/>
      <c r="S542" s="2264"/>
      <c r="T542" s="2264"/>
      <c r="U542" s="2264"/>
      <c r="V542" s="2264"/>
      <c r="W542" s="2264"/>
      <c r="X542" s="2264"/>
      <c r="Y542" s="2265"/>
      <c r="Z542" s="2248"/>
      <c r="AA542" s="2249"/>
      <c r="AB542" s="2249"/>
      <c r="AC542" s="2294"/>
      <c r="AD542" s="2214"/>
      <c r="AE542" s="2215"/>
      <c r="AF542" s="2215"/>
      <c r="AG542" s="2215"/>
      <c r="AH542" s="2216"/>
      <c r="AI542" s="2245"/>
      <c r="AJ542" s="2264"/>
      <c r="AK542" s="2264"/>
      <c r="AL542" s="2264"/>
      <c r="AM542" s="2264"/>
      <c r="AN542" s="2264"/>
      <c r="AO542" s="2264"/>
      <c r="AP542" s="2264"/>
      <c r="AQ542" s="2264"/>
      <c r="AR542" s="2264"/>
      <c r="AS542" s="2264"/>
      <c r="AT542" s="2264"/>
      <c r="AU542" s="2265"/>
      <c r="AV542" s="2248"/>
      <c r="AW542" s="2249"/>
      <c r="AX542" s="2249"/>
      <c r="AY542" s="2250"/>
    </row>
    <row r="543" spans="2:51" s="109" customFormat="1" ht="24.75" customHeight="1">
      <c r="B543" s="2258"/>
      <c r="C543" s="2259"/>
      <c r="D543" s="2259"/>
      <c r="E543" s="2259"/>
      <c r="F543" s="2259"/>
      <c r="G543" s="2260"/>
      <c r="H543" s="2214"/>
      <c r="I543" s="2215"/>
      <c r="J543" s="2215"/>
      <c r="K543" s="2215"/>
      <c r="L543" s="2216"/>
      <c r="M543" s="2245"/>
      <c r="N543" s="2264"/>
      <c r="O543" s="2264"/>
      <c r="P543" s="2264"/>
      <c r="Q543" s="2264"/>
      <c r="R543" s="2264"/>
      <c r="S543" s="2264"/>
      <c r="T543" s="2264"/>
      <c r="U543" s="2264"/>
      <c r="V543" s="2264"/>
      <c r="W543" s="2264"/>
      <c r="X543" s="2264"/>
      <c r="Y543" s="2265"/>
      <c r="Z543" s="2248"/>
      <c r="AA543" s="2249"/>
      <c r="AB543" s="2249"/>
      <c r="AC543" s="2294"/>
      <c r="AD543" s="2214"/>
      <c r="AE543" s="2215"/>
      <c r="AF543" s="2215"/>
      <c r="AG543" s="2215"/>
      <c r="AH543" s="2216"/>
      <c r="AI543" s="2245"/>
      <c r="AJ543" s="2264"/>
      <c r="AK543" s="2264"/>
      <c r="AL543" s="2264"/>
      <c r="AM543" s="2264"/>
      <c r="AN543" s="2264"/>
      <c r="AO543" s="2264"/>
      <c r="AP543" s="2264"/>
      <c r="AQ543" s="2264"/>
      <c r="AR543" s="2264"/>
      <c r="AS543" s="2264"/>
      <c r="AT543" s="2264"/>
      <c r="AU543" s="2265"/>
      <c r="AV543" s="2248"/>
      <c r="AW543" s="2249"/>
      <c r="AX543" s="2249"/>
      <c r="AY543" s="2250"/>
    </row>
    <row r="544" spans="2:51" s="109" customFormat="1" ht="24.75" customHeight="1">
      <c r="B544" s="2258"/>
      <c r="C544" s="2259"/>
      <c r="D544" s="2259"/>
      <c r="E544" s="2259"/>
      <c r="F544" s="2259"/>
      <c r="G544" s="2260"/>
      <c r="H544" s="2214"/>
      <c r="I544" s="2215"/>
      <c r="J544" s="2215"/>
      <c r="K544" s="2215"/>
      <c r="L544" s="2216"/>
      <c r="M544" s="2245"/>
      <c r="N544" s="2264"/>
      <c r="O544" s="2264"/>
      <c r="P544" s="2264"/>
      <c r="Q544" s="2264"/>
      <c r="R544" s="2264"/>
      <c r="S544" s="2264"/>
      <c r="T544" s="2264"/>
      <c r="U544" s="2264"/>
      <c r="V544" s="2264"/>
      <c r="W544" s="2264"/>
      <c r="X544" s="2264"/>
      <c r="Y544" s="2265"/>
      <c r="Z544" s="2248"/>
      <c r="AA544" s="2249"/>
      <c r="AB544" s="2249"/>
      <c r="AC544" s="2294"/>
      <c r="AD544" s="2214"/>
      <c r="AE544" s="2215"/>
      <c r="AF544" s="2215"/>
      <c r="AG544" s="2215"/>
      <c r="AH544" s="2216"/>
      <c r="AI544" s="2245"/>
      <c r="AJ544" s="2264"/>
      <c r="AK544" s="2264"/>
      <c r="AL544" s="2264"/>
      <c r="AM544" s="2264"/>
      <c r="AN544" s="2264"/>
      <c r="AO544" s="2264"/>
      <c r="AP544" s="2264"/>
      <c r="AQ544" s="2264"/>
      <c r="AR544" s="2264"/>
      <c r="AS544" s="2264"/>
      <c r="AT544" s="2264"/>
      <c r="AU544" s="2265"/>
      <c r="AV544" s="2248"/>
      <c r="AW544" s="2249"/>
      <c r="AX544" s="2249"/>
      <c r="AY544" s="2250"/>
    </row>
    <row r="545" spans="2:51" s="109" customFormat="1" ht="24.75" customHeight="1">
      <c r="B545" s="2258"/>
      <c r="C545" s="2259"/>
      <c r="D545" s="2259"/>
      <c r="E545" s="2259"/>
      <c r="F545" s="2259"/>
      <c r="G545" s="2260"/>
      <c r="H545" s="2214"/>
      <c r="I545" s="2215"/>
      <c r="J545" s="2215"/>
      <c r="K545" s="2215"/>
      <c r="L545" s="2216"/>
      <c r="M545" s="2245"/>
      <c r="N545" s="2246"/>
      <c r="O545" s="2246"/>
      <c r="P545" s="2246"/>
      <c r="Q545" s="2246"/>
      <c r="R545" s="2246"/>
      <c r="S545" s="2246"/>
      <c r="T545" s="2246"/>
      <c r="U545" s="2246"/>
      <c r="V545" s="2246"/>
      <c r="W545" s="2246"/>
      <c r="X545" s="2246"/>
      <c r="Y545" s="2247"/>
      <c r="Z545" s="2248"/>
      <c r="AA545" s="2249"/>
      <c r="AB545" s="2249"/>
      <c r="AC545" s="2249"/>
      <c r="AD545" s="2214"/>
      <c r="AE545" s="2215"/>
      <c r="AF545" s="2215"/>
      <c r="AG545" s="2215"/>
      <c r="AH545" s="2216"/>
      <c r="AI545" s="2245"/>
      <c r="AJ545" s="2246"/>
      <c r="AK545" s="2246"/>
      <c r="AL545" s="2246"/>
      <c r="AM545" s="2246"/>
      <c r="AN545" s="2246"/>
      <c r="AO545" s="2246"/>
      <c r="AP545" s="2246"/>
      <c r="AQ545" s="2246"/>
      <c r="AR545" s="2246"/>
      <c r="AS545" s="2246"/>
      <c r="AT545" s="2246"/>
      <c r="AU545" s="2247"/>
      <c r="AV545" s="2248"/>
      <c r="AW545" s="2249"/>
      <c r="AX545" s="2249"/>
      <c r="AY545" s="2250"/>
    </row>
    <row r="546" spans="2:51" s="109" customFormat="1" ht="24.75" customHeight="1">
      <c r="B546" s="2258"/>
      <c r="C546" s="2259"/>
      <c r="D546" s="2259"/>
      <c r="E546" s="2259"/>
      <c r="F546" s="2259"/>
      <c r="G546" s="2260"/>
      <c r="H546" s="2214"/>
      <c r="I546" s="2215"/>
      <c r="J546" s="2215"/>
      <c r="K546" s="2215"/>
      <c r="L546" s="2216"/>
      <c r="M546" s="2245"/>
      <c r="N546" s="2246"/>
      <c r="O546" s="2246"/>
      <c r="P546" s="2246"/>
      <c r="Q546" s="2246"/>
      <c r="R546" s="2246"/>
      <c r="S546" s="2246"/>
      <c r="T546" s="2246"/>
      <c r="U546" s="2246"/>
      <c r="V546" s="2246"/>
      <c r="W546" s="2246"/>
      <c r="X546" s="2246"/>
      <c r="Y546" s="2247"/>
      <c r="Z546" s="2248"/>
      <c r="AA546" s="2249"/>
      <c r="AB546" s="2249"/>
      <c r="AC546" s="2249"/>
      <c r="AD546" s="2214"/>
      <c r="AE546" s="2215"/>
      <c r="AF546" s="2215"/>
      <c r="AG546" s="2215"/>
      <c r="AH546" s="2216"/>
      <c r="AI546" s="2245"/>
      <c r="AJ546" s="2246"/>
      <c r="AK546" s="2246"/>
      <c r="AL546" s="2246"/>
      <c r="AM546" s="2246"/>
      <c r="AN546" s="2246"/>
      <c r="AO546" s="2246"/>
      <c r="AP546" s="2246"/>
      <c r="AQ546" s="2246"/>
      <c r="AR546" s="2246"/>
      <c r="AS546" s="2246"/>
      <c r="AT546" s="2246"/>
      <c r="AU546" s="2247"/>
      <c r="AV546" s="2248"/>
      <c r="AW546" s="2249"/>
      <c r="AX546" s="2249"/>
      <c r="AY546" s="2250"/>
    </row>
    <row r="547" spans="2:51" s="109" customFormat="1" ht="24.75" customHeight="1">
      <c r="B547" s="2258"/>
      <c r="C547" s="2259"/>
      <c r="D547" s="2259"/>
      <c r="E547" s="2259"/>
      <c r="F547" s="2259"/>
      <c r="G547" s="2260"/>
      <c r="H547" s="2214"/>
      <c r="I547" s="2215"/>
      <c r="J547" s="2215"/>
      <c r="K547" s="2215"/>
      <c r="L547" s="2216"/>
      <c r="M547" s="2245"/>
      <c r="N547" s="2246"/>
      <c r="O547" s="2246"/>
      <c r="P547" s="2246"/>
      <c r="Q547" s="2246"/>
      <c r="R547" s="2246"/>
      <c r="S547" s="2246"/>
      <c r="T547" s="2246"/>
      <c r="U547" s="2246"/>
      <c r="V547" s="2246"/>
      <c r="W547" s="2246"/>
      <c r="X547" s="2246"/>
      <c r="Y547" s="2247"/>
      <c r="Z547" s="2248"/>
      <c r="AA547" s="2249"/>
      <c r="AB547" s="2249"/>
      <c r="AC547" s="2249"/>
      <c r="AD547" s="2214"/>
      <c r="AE547" s="2215"/>
      <c r="AF547" s="2215"/>
      <c r="AG547" s="2215"/>
      <c r="AH547" s="2216"/>
      <c r="AI547" s="2245"/>
      <c r="AJ547" s="2246"/>
      <c r="AK547" s="2246"/>
      <c r="AL547" s="2246"/>
      <c r="AM547" s="2246"/>
      <c r="AN547" s="2246"/>
      <c r="AO547" s="2246"/>
      <c r="AP547" s="2246"/>
      <c r="AQ547" s="2246"/>
      <c r="AR547" s="2246"/>
      <c r="AS547" s="2246"/>
      <c r="AT547" s="2246"/>
      <c r="AU547" s="2247"/>
      <c r="AV547" s="2248"/>
      <c r="AW547" s="2249"/>
      <c r="AX547" s="2249"/>
      <c r="AY547" s="2250"/>
    </row>
    <row r="548" spans="2:51" s="109" customFormat="1" ht="24.75" customHeight="1">
      <c r="B548" s="2258"/>
      <c r="C548" s="2259"/>
      <c r="D548" s="2259"/>
      <c r="E548" s="2259"/>
      <c r="F548" s="2259"/>
      <c r="G548" s="2260"/>
      <c r="H548" s="2211"/>
      <c r="I548" s="2212"/>
      <c r="J548" s="2212"/>
      <c r="K548" s="2212"/>
      <c r="L548" s="2213"/>
      <c r="M548" s="2275"/>
      <c r="N548" s="2276"/>
      <c r="O548" s="2276"/>
      <c r="P548" s="2276"/>
      <c r="Q548" s="2276"/>
      <c r="R548" s="2276"/>
      <c r="S548" s="2276"/>
      <c r="T548" s="2276"/>
      <c r="U548" s="2276"/>
      <c r="V548" s="2276"/>
      <c r="W548" s="2276"/>
      <c r="X548" s="2276"/>
      <c r="Y548" s="2277"/>
      <c r="Z548" s="2278"/>
      <c r="AA548" s="2279"/>
      <c r="AB548" s="2279"/>
      <c r="AC548" s="2279"/>
      <c r="AD548" s="2211"/>
      <c r="AE548" s="2212"/>
      <c r="AF548" s="2212"/>
      <c r="AG548" s="2212"/>
      <c r="AH548" s="2213"/>
      <c r="AI548" s="2275"/>
      <c r="AJ548" s="2276"/>
      <c r="AK548" s="2276"/>
      <c r="AL548" s="2276"/>
      <c r="AM548" s="2276"/>
      <c r="AN548" s="2276"/>
      <c r="AO548" s="2276"/>
      <c r="AP548" s="2276"/>
      <c r="AQ548" s="2276"/>
      <c r="AR548" s="2276"/>
      <c r="AS548" s="2276"/>
      <c r="AT548" s="2276"/>
      <c r="AU548" s="2277"/>
      <c r="AV548" s="2278"/>
      <c r="AW548" s="2279"/>
      <c r="AX548" s="2279"/>
      <c r="AY548" s="2280"/>
    </row>
    <row r="549" spans="2:51" s="109" customFormat="1" ht="24.75" customHeight="1">
      <c r="B549" s="2258"/>
      <c r="C549" s="2259"/>
      <c r="D549" s="2259"/>
      <c r="E549" s="2259"/>
      <c r="F549" s="2259"/>
      <c r="G549" s="2260"/>
      <c r="H549" s="2281" t="s">
        <v>35</v>
      </c>
      <c r="I549" s="1111"/>
      <c r="J549" s="1111"/>
      <c r="K549" s="1111"/>
      <c r="L549" s="1111"/>
      <c r="M549" s="2282"/>
      <c r="N549" s="2283"/>
      <c r="O549" s="2283"/>
      <c r="P549" s="2283"/>
      <c r="Q549" s="2283"/>
      <c r="R549" s="2283"/>
      <c r="S549" s="2283"/>
      <c r="T549" s="2283"/>
      <c r="U549" s="2283"/>
      <c r="V549" s="2283"/>
      <c r="W549" s="2283"/>
      <c r="X549" s="2283"/>
      <c r="Y549" s="2284"/>
      <c r="Z549" s="2288">
        <f>SUM(Z541:AC548)</f>
        <v>0</v>
      </c>
      <c r="AA549" s="2289"/>
      <c r="AB549" s="2289"/>
      <c r="AC549" s="2471"/>
      <c r="AD549" s="2281" t="s">
        <v>35</v>
      </c>
      <c r="AE549" s="1111"/>
      <c r="AF549" s="1111"/>
      <c r="AG549" s="1111"/>
      <c r="AH549" s="1111"/>
      <c r="AI549" s="2282"/>
      <c r="AJ549" s="2283"/>
      <c r="AK549" s="2283"/>
      <c r="AL549" s="2283"/>
      <c r="AM549" s="2283"/>
      <c r="AN549" s="2283"/>
      <c r="AO549" s="2283"/>
      <c r="AP549" s="2283"/>
      <c r="AQ549" s="2283"/>
      <c r="AR549" s="2283"/>
      <c r="AS549" s="2283"/>
      <c r="AT549" s="2283"/>
      <c r="AU549" s="2284"/>
      <c r="AV549" s="2288">
        <f>SUM(AV541:AY548)</f>
        <v>0</v>
      </c>
      <c r="AW549" s="2289"/>
      <c r="AX549" s="2289"/>
      <c r="AY549" s="2290"/>
    </row>
    <row r="550" spans="2:51" s="109" customFormat="1" ht="24.75" customHeight="1">
      <c r="B550" s="2258"/>
      <c r="C550" s="2259"/>
      <c r="D550" s="2259"/>
      <c r="E550" s="2259"/>
      <c r="F550" s="2259"/>
      <c r="G550" s="2260"/>
      <c r="H550" s="2281" t="s">
        <v>504</v>
      </c>
      <c r="I550" s="1111"/>
      <c r="J550" s="1111"/>
      <c r="K550" s="1111"/>
      <c r="L550" s="1111"/>
      <c r="M550" s="1111"/>
      <c r="N550" s="1111"/>
      <c r="O550" s="1111"/>
      <c r="P550" s="1111"/>
      <c r="Q550" s="1111"/>
      <c r="R550" s="1111"/>
      <c r="S550" s="1111"/>
      <c r="T550" s="1111"/>
      <c r="U550" s="1111"/>
      <c r="V550" s="1111"/>
      <c r="W550" s="1111"/>
      <c r="X550" s="1111"/>
      <c r="Y550" s="1111"/>
      <c r="Z550" s="1111"/>
      <c r="AA550" s="1111"/>
      <c r="AB550" s="1111"/>
      <c r="AC550" s="1112"/>
      <c r="AD550" s="2281" t="s">
        <v>503</v>
      </c>
      <c r="AE550" s="1111"/>
      <c r="AF550" s="1111"/>
      <c r="AG550" s="1111"/>
      <c r="AH550" s="1111"/>
      <c r="AI550" s="1111"/>
      <c r="AJ550" s="1111"/>
      <c r="AK550" s="1111"/>
      <c r="AL550" s="1111"/>
      <c r="AM550" s="1111"/>
      <c r="AN550" s="1111"/>
      <c r="AO550" s="1111"/>
      <c r="AP550" s="1111"/>
      <c r="AQ550" s="1111"/>
      <c r="AR550" s="1111"/>
      <c r="AS550" s="1111"/>
      <c r="AT550" s="1111"/>
      <c r="AU550" s="1111"/>
      <c r="AV550" s="1111"/>
      <c r="AW550" s="1111"/>
      <c r="AX550" s="1111"/>
      <c r="AY550" s="2295"/>
    </row>
    <row r="551" spans="2:51" s="109" customFormat="1" ht="24.75" customHeight="1">
      <c r="B551" s="2258"/>
      <c r="C551" s="2259"/>
      <c r="D551" s="2259"/>
      <c r="E551" s="2259"/>
      <c r="F551" s="2259"/>
      <c r="G551" s="2260"/>
      <c r="H551" s="2291" t="s">
        <v>60</v>
      </c>
      <c r="I551" s="2292"/>
      <c r="J551" s="2292"/>
      <c r="K551" s="2292"/>
      <c r="L551" s="2292"/>
      <c r="M551" s="1110" t="s">
        <v>143</v>
      </c>
      <c r="N551" s="1111"/>
      <c r="O551" s="1111"/>
      <c r="P551" s="1111"/>
      <c r="Q551" s="1111"/>
      <c r="R551" s="1111"/>
      <c r="S551" s="1111"/>
      <c r="T551" s="1111"/>
      <c r="U551" s="1111"/>
      <c r="V551" s="1111"/>
      <c r="W551" s="1111"/>
      <c r="X551" s="1111"/>
      <c r="Y551" s="1112"/>
      <c r="Z551" s="1183" t="s">
        <v>144</v>
      </c>
      <c r="AA551" s="1184"/>
      <c r="AB551" s="1184"/>
      <c r="AC551" s="2293"/>
      <c r="AD551" s="2291" t="s">
        <v>60</v>
      </c>
      <c r="AE551" s="2292"/>
      <c r="AF551" s="2292"/>
      <c r="AG551" s="2292"/>
      <c r="AH551" s="2292"/>
      <c r="AI551" s="1110" t="s">
        <v>143</v>
      </c>
      <c r="AJ551" s="1111"/>
      <c r="AK551" s="1111"/>
      <c r="AL551" s="1111"/>
      <c r="AM551" s="1111"/>
      <c r="AN551" s="1111"/>
      <c r="AO551" s="1111"/>
      <c r="AP551" s="1111"/>
      <c r="AQ551" s="1111"/>
      <c r="AR551" s="1111"/>
      <c r="AS551" s="1111"/>
      <c r="AT551" s="1111"/>
      <c r="AU551" s="1112"/>
      <c r="AV551" s="1183" t="s">
        <v>144</v>
      </c>
      <c r="AW551" s="1184"/>
      <c r="AX551" s="1184"/>
      <c r="AY551" s="1185"/>
    </row>
    <row r="552" spans="2:51" s="109" customFormat="1" ht="24.75" customHeight="1">
      <c r="B552" s="2258"/>
      <c r="C552" s="2259"/>
      <c r="D552" s="2259"/>
      <c r="E552" s="2259"/>
      <c r="F552" s="2259"/>
      <c r="G552" s="2260"/>
      <c r="H552" s="1092"/>
      <c r="I552" s="1093"/>
      <c r="J552" s="1093"/>
      <c r="K552" s="1093"/>
      <c r="L552" s="1094"/>
      <c r="M552" s="2251"/>
      <c r="N552" s="2252"/>
      <c r="O552" s="2252"/>
      <c r="P552" s="2252"/>
      <c r="Q552" s="2252"/>
      <c r="R552" s="2252"/>
      <c r="S552" s="2252"/>
      <c r="T552" s="2252"/>
      <c r="U552" s="2252"/>
      <c r="V552" s="2252"/>
      <c r="W552" s="2252"/>
      <c r="X552" s="2252"/>
      <c r="Y552" s="2253"/>
      <c r="Z552" s="2254"/>
      <c r="AA552" s="2255"/>
      <c r="AB552" s="2255"/>
      <c r="AC552" s="2256"/>
      <c r="AD552" s="1092"/>
      <c r="AE552" s="1093"/>
      <c r="AF552" s="1093"/>
      <c r="AG552" s="1093"/>
      <c r="AH552" s="1094"/>
      <c r="AI552" s="2251"/>
      <c r="AJ552" s="2252"/>
      <c r="AK552" s="2252"/>
      <c r="AL552" s="2252"/>
      <c r="AM552" s="2252"/>
      <c r="AN552" s="2252"/>
      <c r="AO552" s="2252"/>
      <c r="AP552" s="2252"/>
      <c r="AQ552" s="2252"/>
      <c r="AR552" s="2252"/>
      <c r="AS552" s="2252"/>
      <c r="AT552" s="2252"/>
      <c r="AU552" s="2253"/>
      <c r="AV552" s="2254"/>
      <c r="AW552" s="2255"/>
      <c r="AX552" s="2255"/>
      <c r="AY552" s="2257"/>
    </row>
    <row r="553" spans="2:51" s="109" customFormat="1" ht="24.75" customHeight="1">
      <c r="B553" s="2258"/>
      <c r="C553" s="2259"/>
      <c r="D553" s="2259"/>
      <c r="E553" s="2259"/>
      <c r="F553" s="2259"/>
      <c r="G553" s="2260"/>
      <c r="H553" s="2214"/>
      <c r="I553" s="2215"/>
      <c r="J553" s="2215"/>
      <c r="K553" s="2215"/>
      <c r="L553" s="2216"/>
      <c r="M553" s="2245"/>
      <c r="N553" s="2246"/>
      <c r="O553" s="2246"/>
      <c r="P553" s="2246"/>
      <c r="Q553" s="2246"/>
      <c r="R553" s="2246"/>
      <c r="S553" s="2246"/>
      <c r="T553" s="2246"/>
      <c r="U553" s="2246"/>
      <c r="V553" s="2246"/>
      <c r="W553" s="2246"/>
      <c r="X553" s="2246"/>
      <c r="Y553" s="2247"/>
      <c r="Z553" s="2248"/>
      <c r="AA553" s="2249"/>
      <c r="AB553" s="2249"/>
      <c r="AC553" s="2274"/>
      <c r="AD553" s="2214"/>
      <c r="AE553" s="2215"/>
      <c r="AF553" s="2215"/>
      <c r="AG553" s="2215"/>
      <c r="AH553" s="2216"/>
      <c r="AI553" s="2245"/>
      <c r="AJ553" s="2246"/>
      <c r="AK553" s="2246"/>
      <c r="AL553" s="2246"/>
      <c r="AM553" s="2246"/>
      <c r="AN553" s="2246"/>
      <c r="AO553" s="2246"/>
      <c r="AP553" s="2246"/>
      <c r="AQ553" s="2246"/>
      <c r="AR553" s="2246"/>
      <c r="AS553" s="2246"/>
      <c r="AT553" s="2246"/>
      <c r="AU553" s="2247"/>
      <c r="AV553" s="2248"/>
      <c r="AW553" s="2249"/>
      <c r="AX553" s="2249"/>
      <c r="AY553" s="2250"/>
    </row>
    <row r="554" spans="2:51" s="109" customFormat="1" ht="24.75" customHeight="1">
      <c r="B554" s="2258"/>
      <c r="C554" s="2259"/>
      <c r="D554" s="2259"/>
      <c r="E554" s="2259"/>
      <c r="F554" s="2259"/>
      <c r="G554" s="2260"/>
      <c r="H554" s="2214"/>
      <c r="I554" s="2215"/>
      <c r="J554" s="2215"/>
      <c r="K554" s="2215"/>
      <c r="L554" s="2216"/>
      <c r="M554" s="2245"/>
      <c r="N554" s="2246"/>
      <c r="O554" s="2246"/>
      <c r="P554" s="2246"/>
      <c r="Q554" s="2246"/>
      <c r="R554" s="2246"/>
      <c r="S554" s="2246"/>
      <c r="T554" s="2246"/>
      <c r="U554" s="2246"/>
      <c r="V554" s="2246"/>
      <c r="W554" s="2246"/>
      <c r="X554" s="2246"/>
      <c r="Y554" s="2247"/>
      <c r="Z554" s="2248"/>
      <c r="AA554" s="2249"/>
      <c r="AB554" s="2249"/>
      <c r="AC554" s="2274"/>
      <c r="AD554" s="2214"/>
      <c r="AE554" s="2215"/>
      <c r="AF554" s="2215"/>
      <c r="AG554" s="2215"/>
      <c r="AH554" s="2216"/>
      <c r="AI554" s="2245"/>
      <c r="AJ554" s="2246"/>
      <c r="AK554" s="2246"/>
      <c r="AL554" s="2246"/>
      <c r="AM554" s="2246"/>
      <c r="AN554" s="2246"/>
      <c r="AO554" s="2246"/>
      <c r="AP554" s="2246"/>
      <c r="AQ554" s="2246"/>
      <c r="AR554" s="2246"/>
      <c r="AS554" s="2246"/>
      <c r="AT554" s="2246"/>
      <c r="AU554" s="2247"/>
      <c r="AV554" s="2248"/>
      <c r="AW554" s="2249"/>
      <c r="AX554" s="2249"/>
      <c r="AY554" s="2250"/>
    </row>
    <row r="555" spans="2:51" s="109" customFormat="1" ht="24.75" customHeight="1">
      <c r="B555" s="2258"/>
      <c r="C555" s="2259"/>
      <c r="D555" s="2259"/>
      <c r="E555" s="2259"/>
      <c r="F555" s="2259"/>
      <c r="G555" s="2260"/>
      <c r="H555" s="2214"/>
      <c r="I555" s="2215"/>
      <c r="J555" s="2215"/>
      <c r="K555" s="2215"/>
      <c r="L555" s="2216"/>
      <c r="M555" s="2245"/>
      <c r="N555" s="2246"/>
      <c r="O555" s="2246"/>
      <c r="P555" s="2246"/>
      <c r="Q555" s="2246"/>
      <c r="R555" s="2246"/>
      <c r="S555" s="2246"/>
      <c r="T555" s="2246"/>
      <c r="U555" s="2246"/>
      <c r="V555" s="2246"/>
      <c r="W555" s="2246"/>
      <c r="X555" s="2246"/>
      <c r="Y555" s="2247"/>
      <c r="Z555" s="2248"/>
      <c r="AA555" s="2249"/>
      <c r="AB555" s="2249"/>
      <c r="AC555" s="2274"/>
      <c r="AD555" s="2214"/>
      <c r="AE555" s="2215"/>
      <c r="AF555" s="2215"/>
      <c r="AG555" s="2215"/>
      <c r="AH555" s="2216"/>
      <c r="AI555" s="2245"/>
      <c r="AJ555" s="2246"/>
      <c r="AK555" s="2246"/>
      <c r="AL555" s="2246"/>
      <c r="AM555" s="2246"/>
      <c r="AN555" s="2246"/>
      <c r="AO555" s="2246"/>
      <c r="AP555" s="2246"/>
      <c r="AQ555" s="2246"/>
      <c r="AR555" s="2246"/>
      <c r="AS555" s="2246"/>
      <c r="AT555" s="2246"/>
      <c r="AU555" s="2247"/>
      <c r="AV555" s="2248"/>
      <c r="AW555" s="2249"/>
      <c r="AX555" s="2249"/>
      <c r="AY555" s="2250"/>
    </row>
    <row r="556" spans="2:51" s="109" customFormat="1" ht="24.75" customHeight="1">
      <c r="B556" s="2258"/>
      <c r="C556" s="2259"/>
      <c r="D556" s="2259"/>
      <c r="E556" s="2259"/>
      <c r="F556" s="2259"/>
      <c r="G556" s="2260"/>
      <c r="H556" s="2214"/>
      <c r="I556" s="2215"/>
      <c r="J556" s="2215"/>
      <c r="K556" s="2215"/>
      <c r="L556" s="2216"/>
      <c r="M556" s="2245"/>
      <c r="N556" s="2246"/>
      <c r="O556" s="2246"/>
      <c r="P556" s="2246"/>
      <c r="Q556" s="2246"/>
      <c r="R556" s="2246"/>
      <c r="S556" s="2246"/>
      <c r="T556" s="2246"/>
      <c r="U556" s="2246"/>
      <c r="V556" s="2246"/>
      <c r="W556" s="2246"/>
      <c r="X556" s="2246"/>
      <c r="Y556" s="2247"/>
      <c r="Z556" s="2248"/>
      <c r="AA556" s="2249"/>
      <c r="AB556" s="2249"/>
      <c r="AC556" s="2249"/>
      <c r="AD556" s="2214"/>
      <c r="AE556" s="2215"/>
      <c r="AF556" s="2215"/>
      <c r="AG556" s="2215"/>
      <c r="AH556" s="2216"/>
      <c r="AI556" s="2245"/>
      <c r="AJ556" s="2246"/>
      <c r="AK556" s="2246"/>
      <c r="AL556" s="2246"/>
      <c r="AM556" s="2246"/>
      <c r="AN556" s="2246"/>
      <c r="AO556" s="2246"/>
      <c r="AP556" s="2246"/>
      <c r="AQ556" s="2246"/>
      <c r="AR556" s="2246"/>
      <c r="AS556" s="2246"/>
      <c r="AT556" s="2246"/>
      <c r="AU556" s="2247"/>
      <c r="AV556" s="2248"/>
      <c r="AW556" s="2249"/>
      <c r="AX556" s="2249"/>
      <c r="AY556" s="2250"/>
    </row>
    <row r="557" spans="2:51" s="109" customFormat="1" ht="24.75" customHeight="1">
      <c r="B557" s="2258"/>
      <c r="C557" s="2259"/>
      <c r="D557" s="2259"/>
      <c r="E557" s="2259"/>
      <c r="F557" s="2259"/>
      <c r="G557" s="2260"/>
      <c r="H557" s="2214"/>
      <c r="I557" s="2215"/>
      <c r="J557" s="2215"/>
      <c r="K557" s="2215"/>
      <c r="L557" s="2216"/>
      <c r="M557" s="2245"/>
      <c r="N557" s="2246"/>
      <c r="O557" s="2246"/>
      <c r="P557" s="2246"/>
      <c r="Q557" s="2246"/>
      <c r="R557" s="2246"/>
      <c r="S557" s="2246"/>
      <c r="T557" s="2246"/>
      <c r="U557" s="2246"/>
      <c r="V557" s="2246"/>
      <c r="W557" s="2246"/>
      <c r="X557" s="2246"/>
      <c r="Y557" s="2247"/>
      <c r="Z557" s="2248"/>
      <c r="AA557" s="2249"/>
      <c r="AB557" s="2249"/>
      <c r="AC557" s="2249"/>
      <c r="AD557" s="2214"/>
      <c r="AE557" s="2215"/>
      <c r="AF557" s="2215"/>
      <c r="AG557" s="2215"/>
      <c r="AH557" s="2216"/>
      <c r="AI557" s="2245"/>
      <c r="AJ557" s="2246"/>
      <c r="AK557" s="2246"/>
      <c r="AL557" s="2246"/>
      <c r="AM557" s="2246"/>
      <c r="AN557" s="2246"/>
      <c r="AO557" s="2246"/>
      <c r="AP557" s="2246"/>
      <c r="AQ557" s="2246"/>
      <c r="AR557" s="2246"/>
      <c r="AS557" s="2246"/>
      <c r="AT557" s="2246"/>
      <c r="AU557" s="2247"/>
      <c r="AV557" s="2248"/>
      <c r="AW557" s="2249"/>
      <c r="AX557" s="2249"/>
      <c r="AY557" s="2250"/>
    </row>
    <row r="558" spans="2:51" s="109" customFormat="1" ht="24.75" customHeight="1">
      <c r="B558" s="2258"/>
      <c r="C558" s="2259"/>
      <c r="D558" s="2259"/>
      <c r="E558" s="2259"/>
      <c r="F558" s="2259"/>
      <c r="G558" s="2260"/>
      <c r="H558" s="2214"/>
      <c r="I558" s="2215"/>
      <c r="J558" s="2215"/>
      <c r="K558" s="2215"/>
      <c r="L558" s="2216"/>
      <c r="M558" s="2245"/>
      <c r="N558" s="2246"/>
      <c r="O558" s="2246"/>
      <c r="P558" s="2246"/>
      <c r="Q558" s="2246"/>
      <c r="R558" s="2246"/>
      <c r="S558" s="2246"/>
      <c r="T558" s="2246"/>
      <c r="U558" s="2246"/>
      <c r="V558" s="2246"/>
      <c r="W558" s="2246"/>
      <c r="X558" s="2246"/>
      <c r="Y558" s="2247"/>
      <c r="Z558" s="2248"/>
      <c r="AA558" s="2249"/>
      <c r="AB558" s="2249"/>
      <c r="AC558" s="2249"/>
      <c r="AD558" s="2214"/>
      <c r="AE558" s="2215"/>
      <c r="AF558" s="2215"/>
      <c r="AG558" s="2215"/>
      <c r="AH558" s="2216"/>
      <c r="AI558" s="2245"/>
      <c r="AJ558" s="2246"/>
      <c r="AK558" s="2246"/>
      <c r="AL558" s="2246"/>
      <c r="AM558" s="2246"/>
      <c r="AN558" s="2246"/>
      <c r="AO558" s="2246"/>
      <c r="AP558" s="2246"/>
      <c r="AQ558" s="2246"/>
      <c r="AR558" s="2246"/>
      <c r="AS558" s="2246"/>
      <c r="AT558" s="2246"/>
      <c r="AU558" s="2247"/>
      <c r="AV558" s="2248"/>
      <c r="AW558" s="2249"/>
      <c r="AX558" s="2249"/>
      <c r="AY558" s="2250"/>
    </row>
    <row r="559" spans="2:51" s="109" customFormat="1" ht="24.75" customHeight="1">
      <c r="B559" s="2258"/>
      <c r="C559" s="2259"/>
      <c r="D559" s="2259"/>
      <c r="E559" s="2259"/>
      <c r="F559" s="2259"/>
      <c r="G559" s="2260"/>
      <c r="H559" s="2211"/>
      <c r="I559" s="2212"/>
      <c r="J559" s="2212"/>
      <c r="K559" s="2212"/>
      <c r="L559" s="2213"/>
      <c r="M559" s="2275"/>
      <c r="N559" s="2276"/>
      <c r="O559" s="2276"/>
      <c r="P559" s="2276"/>
      <c r="Q559" s="2276"/>
      <c r="R559" s="2276"/>
      <c r="S559" s="2276"/>
      <c r="T559" s="2276"/>
      <c r="U559" s="2276"/>
      <c r="V559" s="2276"/>
      <c r="W559" s="2276"/>
      <c r="X559" s="2276"/>
      <c r="Y559" s="2277"/>
      <c r="Z559" s="2278"/>
      <c r="AA559" s="2279"/>
      <c r="AB559" s="2279"/>
      <c r="AC559" s="2279"/>
      <c r="AD559" s="2211"/>
      <c r="AE559" s="2212"/>
      <c r="AF559" s="2212"/>
      <c r="AG559" s="2212"/>
      <c r="AH559" s="2213"/>
      <c r="AI559" s="2275"/>
      <c r="AJ559" s="2276"/>
      <c r="AK559" s="2276"/>
      <c r="AL559" s="2276"/>
      <c r="AM559" s="2276"/>
      <c r="AN559" s="2276"/>
      <c r="AO559" s="2276"/>
      <c r="AP559" s="2276"/>
      <c r="AQ559" s="2276"/>
      <c r="AR559" s="2276"/>
      <c r="AS559" s="2276"/>
      <c r="AT559" s="2276"/>
      <c r="AU559" s="2277"/>
      <c r="AV559" s="2278"/>
      <c r="AW559" s="2279"/>
      <c r="AX559" s="2279"/>
      <c r="AY559" s="2280"/>
    </row>
    <row r="560" spans="2:51" s="109" customFormat="1" ht="24.75" customHeight="1" thickBot="1">
      <c r="B560" s="2261"/>
      <c r="C560" s="2262"/>
      <c r="D560" s="2262"/>
      <c r="E560" s="2262"/>
      <c r="F560" s="2262"/>
      <c r="G560" s="2263"/>
      <c r="H560" s="2266" t="s">
        <v>35</v>
      </c>
      <c r="I560" s="2267"/>
      <c r="J560" s="2267"/>
      <c r="K560" s="2267"/>
      <c r="L560" s="2267"/>
      <c r="M560" s="2268"/>
      <c r="N560" s="2269"/>
      <c r="O560" s="2269"/>
      <c r="P560" s="2269"/>
      <c r="Q560" s="2269"/>
      <c r="R560" s="2269"/>
      <c r="S560" s="2269"/>
      <c r="T560" s="2269"/>
      <c r="U560" s="2269"/>
      <c r="V560" s="2269"/>
      <c r="W560" s="2269"/>
      <c r="X560" s="2269"/>
      <c r="Y560" s="2270"/>
      <c r="Z560" s="2271">
        <f>SUM(Z552:AC559)</f>
        <v>0</v>
      </c>
      <c r="AA560" s="2272"/>
      <c r="AB560" s="2272"/>
      <c r="AC560" s="2273"/>
      <c r="AD560" s="2266" t="s">
        <v>35</v>
      </c>
      <c r="AE560" s="2267"/>
      <c r="AF560" s="2267"/>
      <c r="AG560" s="2267"/>
      <c r="AH560" s="2267"/>
      <c r="AI560" s="2268"/>
      <c r="AJ560" s="2269"/>
      <c r="AK560" s="2269"/>
      <c r="AL560" s="2269"/>
      <c r="AM560" s="2269"/>
      <c r="AN560" s="2269"/>
      <c r="AO560" s="2269"/>
      <c r="AP560" s="2269"/>
      <c r="AQ560" s="2269"/>
      <c r="AR560" s="2269"/>
      <c r="AS560" s="2269"/>
      <c r="AT560" s="2269"/>
      <c r="AU560" s="2270"/>
      <c r="AV560" s="2271">
        <f>SUM(AV552:AY559)</f>
        <v>0</v>
      </c>
      <c r="AW560" s="2272"/>
      <c r="AX560" s="2272"/>
      <c r="AY560" s="2472"/>
    </row>
    <row r="561" spans="1:51" s="109" customFormat="1"/>
    <row r="562" spans="1:51" s="109" customFormat="1"/>
    <row r="563" spans="1:51" ht="23.25" customHeight="1">
      <c r="A563" s="8"/>
      <c r="B563" s="2383" t="s">
        <v>121</v>
      </c>
      <c r="C563" s="1036"/>
      <c r="D563" s="1036"/>
      <c r="E563" s="1036"/>
      <c r="F563" s="1036"/>
      <c r="G563" s="1036"/>
      <c r="H563" s="1036" t="s">
        <v>565</v>
      </c>
      <c r="I563" s="1036"/>
      <c r="J563" s="1036"/>
      <c r="K563" s="1036"/>
      <c r="L563" s="1036"/>
      <c r="M563" s="1036"/>
      <c r="N563" s="1036"/>
      <c r="O563" s="1036"/>
      <c r="P563" s="1036"/>
      <c r="Q563" s="1036"/>
      <c r="R563" s="1036"/>
      <c r="S563" s="1036"/>
      <c r="T563" s="1036"/>
      <c r="U563" s="1036"/>
      <c r="V563" s="1036"/>
      <c r="W563" s="1036"/>
      <c r="X563" s="1036"/>
      <c r="Y563" s="1036"/>
      <c r="Z563" s="1036"/>
      <c r="AA563" s="1036"/>
      <c r="AB563" s="1036"/>
      <c r="AC563" s="1036"/>
      <c r="AD563" s="1036"/>
      <c r="AE563" s="1036"/>
      <c r="AF563" s="1036"/>
      <c r="AG563" s="1036"/>
      <c r="AH563" s="1036"/>
      <c r="AI563" s="1036"/>
      <c r="AJ563" s="1036"/>
      <c r="AK563" s="1036"/>
      <c r="AL563" s="1036"/>
      <c r="AM563" s="1036"/>
      <c r="AN563" s="1036"/>
      <c r="AO563" s="1036"/>
      <c r="AP563" s="1036"/>
      <c r="AQ563" s="1036"/>
      <c r="AR563" s="1036"/>
      <c r="AS563" s="1036"/>
      <c r="AT563" s="1036"/>
      <c r="AU563" s="1036"/>
      <c r="AV563" s="1036"/>
      <c r="AW563" s="1036"/>
      <c r="AX563" s="1036"/>
      <c r="AY563" s="1036"/>
    </row>
    <row r="564" spans="1:51" s="109" customFormat="1" ht="14.25">
      <c r="C564" s="110" t="s">
        <v>501</v>
      </c>
    </row>
    <row r="565" spans="1:51" s="109" customFormat="1">
      <c r="C565" s="109" t="s">
        <v>500</v>
      </c>
    </row>
    <row r="566" spans="1:51" s="109" customFormat="1" ht="34.5" customHeight="1">
      <c r="B566" s="1152"/>
      <c r="C566" s="1152"/>
      <c r="D566" s="1156" t="s">
        <v>499</v>
      </c>
      <c r="E566" s="1156"/>
      <c r="F566" s="1156"/>
      <c r="G566" s="1156"/>
      <c r="H566" s="1156"/>
      <c r="I566" s="1156"/>
      <c r="J566" s="1156"/>
      <c r="K566" s="1156"/>
      <c r="L566" s="1156"/>
      <c r="M566" s="1156"/>
      <c r="N566" s="1156" t="s">
        <v>536</v>
      </c>
      <c r="O566" s="1156"/>
      <c r="P566" s="1156"/>
      <c r="Q566" s="1156"/>
      <c r="R566" s="1156"/>
      <c r="S566" s="1156"/>
      <c r="T566" s="1156"/>
      <c r="U566" s="1156"/>
      <c r="V566" s="1156"/>
      <c r="W566" s="1156"/>
      <c r="X566" s="1156"/>
      <c r="Y566" s="1156"/>
      <c r="Z566" s="1156"/>
      <c r="AA566" s="1156"/>
      <c r="AB566" s="1156"/>
      <c r="AC566" s="1156"/>
      <c r="AD566" s="1156"/>
      <c r="AE566" s="1156"/>
      <c r="AF566" s="1156"/>
      <c r="AG566" s="1156"/>
      <c r="AH566" s="1156"/>
      <c r="AI566" s="1156"/>
      <c r="AJ566" s="1156"/>
      <c r="AK566" s="1156"/>
      <c r="AL566" s="1157" t="s">
        <v>535</v>
      </c>
      <c r="AM566" s="1156"/>
      <c r="AN566" s="1156"/>
      <c r="AO566" s="1156"/>
      <c r="AP566" s="1156"/>
      <c r="AQ566" s="1156"/>
      <c r="AR566" s="1156" t="s">
        <v>160</v>
      </c>
      <c r="AS566" s="1156"/>
      <c r="AT566" s="1156"/>
      <c r="AU566" s="1156"/>
      <c r="AV566" s="1156" t="s">
        <v>161</v>
      </c>
      <c r="AW566" s="1156"/>
      <c r="AX566" s="1156"/>
    </row>
    <row r="567" spans="1:51" s="109" customFormat="1" ht="24" customHeight="1">
      <c r="B567" s="1152">
        <v>1</v>
      </c>
      <c r="C567" s="1152">
        <v>1</v>
      </c>
      <c r="D567" s="1328" t="s">
        <v>564</v>
      </c>
      <c r="E567" s="1328"/>
      <c r="F567" s="1328"/>
      <c r="G567" s="1328"/>
      <c r="H567" s="1328"/>
      <c r="I567" s="1328"/>
      <c r="J567" s="1328"/>
      <c r="K567" s="1328"/>
      <c r="L567" s="1328"/>
      <c r="M567" s="1328"/>
      <c r="N567" s="1328" t="s">
        <v>563</v>
      </c>
      <c r="O567" s="1328"/>
      <c r="P567" s="1328"/>
      <c r="Q567" s="1328"/>
      <c r="R567" s="1328"/>
      <c r="S567" s="1328"/>
      <c r="T567" s="1328"/>
      <c r="U567" s="1328"/>
      <c r="V567" s="1328"/>
      <c r="W567" s="1328"/>
      <c r="X567" s="1328"/>
      <c r="Y567" s="1328"/>
      <c r="Z567" s="1328"/>
      <c r="AA567" s="1328"/>
      <c r="AB567" s="1328"/>
      <c r="AC567" s="1328"/>
      <c r="AD567" s="1328"/>
      <c r="AE567" s="1328"/>
      <c r="AF567" s="1328"/>
      <c r="AG567" s="1328"/>
      <c r="AH567" s="1328"/>
      <c r="AI567" s="1328"/>
      <c r="AJ567" s="1328"/>
      <c r="AK567" s="1328"/>
      <c r="AL567" s="1345">
        <v>2</v>
      </c>
      <c r="AM567" s="1328"/>
      <c r="AN567" s="1328"/>
      <c r="AO567" s="1328"/>
      <c r="AP567" s="1328"/>
      <c r="AQ567" s="1328"/>
      <c r="AR567" s="1110" t="s">
        <v>562</v>
      </c>
      <c r="AS567" s="1111"/>
      <c r="AT567" s="1111"/>
      <c r="AU567" s="1112"/>
      <c r="AV567" s="1328"/>
      <c r="AW567" s="1328"/>
      <c r="AX567" s="1328"/>
    </row>
    <row r="568" spans="1:51" s="109" customFormat="1"/>
    <row r="569" spans="1:51" s="109" customFormat="1">
      <c r="C569" s="109" t="s">
        <v>549</v>
      </c>
    </row>
    <row r="570" spans="1:51" s="109" customFormat="1" ht="34.5" customHeight="1">
      <c r="B570" s="1152"/>
      <c r="C570" s="1152"/>
      <c r="D570" s="1156" t="s">
        <v>499</v>
      </c>
      <c r="E570" s="1156"/>
      <c r="F570" s="1156"/>
      <c r="G570" s="1156"/>
      <c r="H570" s="1156"/>
      <c r="I570" s="1156"/>
      <c r="J570" s="1156"/>
      <c r="K570" s="1156"/>
      <c r="L570" s="1156"/>
      <c r="M570" s="1156"/>
      <c r="N570" s="1156" t="s">
        <v>536</v>
      </c>
      <c r="O570" s="1156"/>
      <c r="P570" s="1156"/>
      <c r="Q570" s="1156"/>
      <c r="R570" s="1156"/>
      <c r="S570" s="1156"/>
      <c r="T570" s="1156"/>
      <c r="U570" s="1156"/>
      <c r="V570" s="1156"/>
      <c r="W570" s="1156"/>
      <c r="X570" s="1156"/>
      <c r="Y570" s="1156"/>
      <c r="Z570" s="1156"/>
      <c r="AA570" s="1156"/>
      <c r="AB570" s="1156"/>
      <c r="AC570" s="1156"/>
      <c r="AD570" s="1156"/>
      <c r="AE570" s="1156"/>
      <c r="AF570" s="1156"/>
      <c r="AG570" s="1156"/>
      <c r="AH570" s="1156"/>
      <c r="AI570" s="1156"/>
      <c r="AJ570" s="1156"/>
      <c r="AK570" s="1156"/>
      <c r="AL570" s="1157" t="s">
        <v>535</v>
      </c>
      <c r="AM570" s="1156"/>
      <c r="AN570" s="1156"/>
      <c r="AO570" s="1156"/>
      <c r="AP570" s="1156"/>
      <c r="AQ570" s="1156"/>
      <c r="AR570" s="1156" t="s">
        <v>160</v>
      </c>
      <c r="AS570" s="1156"/>
      <c r="AT570" s="1156"/>
      <c r="AU570" s="1156"/>
      <c r="AV570" s="1156" t="s">
        <v>161</v>
      </c>
      <c r="AW570" s="1156"/>
      <c r="AX570" s="1156"/>
    </row>
    <row r="571" spans="1:51" s="109" customFormat="1" ht="24" customHeight="1">
      <c r="B571" s="1152">
        <v>1</v>
      </c>
      <c r="C571" s="1152">
        <v>1</v>
      </c>
      <c r="D571" s="1328" t="s">
        <v>545</v>
      </c>
      <c r="E571" s="1328"/>
      <c r="F571" s="1328"/>
      <c r="G571" s="1328"/>
      <c r="H571" s="1328"/>
      <c r="I571" s="1328"/>
      <c r="J571" s="1328"/>
      <c r="K571" s="1328"/>
      <c r="L571" s="1328"/>
      <c r="M571" s="1328"/>
      <c r="N571" s="1328" t="s">
        <v>563</v>
      </c>
      <c r="O571" s="1328"/>
      <c r="P571" s="1328"/>
      <c r="Q571" s="1328"/>
      <c r="R571" s="1328"/>
      <c r="S571" s="1328"/>
      <c r="T571" s="1328"/>
      <c r="U571" s="1328"/>
      <c r="V571" s="1328"/>
      <c r="W571" s="1328"/>
      <c r="X571" s="1328"/>
      <c r="Y571" s="1328"/>
      <c r="Z571" s="1328"/>
      <c r="AA571" s="1328"/>
      <c r="AB571" s="1328"/>
      <c r="AC571" s="1328"/>
      <c r="AD571" s="1328"/>
      <c r="AE571" s="1328"/>
      <c r="AF571" s="1328"/>
      <c r="AG571" s="1328"/>
      <c r="AH571" s="1328"/>
      <c r="AI571" s="1328"/>
      <c r="AJ571" s="1328"/>
      <c r="AK571" s="1328"/>
      <c r="AL571" s="1345">
        <v>0.5</v>
      </c>
      <c r="AM571" s="1328"/>
      <c r="AN571" s="1328"/>
      <c r="AO571" s="1328"/>
      <c r="AP571" s="1328"/>
      <c r="AQ571" s="1328"/>
      <c r="AR571" s="1110" t="s">
        <v>562</v>
      </c>
      <c r="AS571" s="1111"/>
      <c r="AT571" s="1111"/>
      <c r="AU571" s="1112"/>
      <c r="AV571" s="1328"/>
      <c r="AW571" s="1328"/>
      <c r="AX571" s="1328"/>
    </row>
    <row r="572" spans="1:51" s="109" customFormat="1"/>
    <row r="573" spans="1:51" s="109" customFormat="1" ht="23.25" customHeight="1" thickBot="1">
      <c r="AQ573" s="2384" t="s">
        <v>561</v>
      </c>
      <c r="AR573" s="2384"/>
      <c r="AS573" s="2384"/>
      <c r="AT573" s="2384"/>
      <c r="AU573" s="2384"/>
      <c r="AV573" s="2384"/>
      <c r="AW573" s="2384"/>
    </row>
    <row r="574" spans="1:51" s="109" customFormat="1" ht="21" customHeight="1">
      <c r="B574" s="1787" t="s">
        <v>114</v>
      </c>
      <c r="C574" s="1788"/>
      <c r="D574" s="1788"/>
      <c r="E574" s="1788"/>
      <c r="F574" s="1788"/>
      <c r="G574" s="1788"/>
      <c r="H574" s="2489" t="s">
        <v>560</v>
      </c>
      <c r="I574" s="2490"/>
      <c r="J574" s="2490"/>
      <c r="K574" s="2490"/>
      <c r="L574" s="2490"/>
      <c r="M574" s="2490"/>
      <c r="N574" s="2490"/>
      <c r="O574" s="2490"/>
      <c r="P574" s="2490"/>
      <c r="Q574" s="2490"/>
      <c r="R574" s="2490"/>
      <c r="S574" s="2490"/>
      <c r="T574" s="2490"/>
      <c r="U574" s="2490"/>
      <c r="V574" s="2490"/>
      <c r="W574" s="2490"/>
      <c r="X574" s="2490"/>
      <c r="Y574" s="2491"/>
      <c r="Z574" s="1791" t="s">
        <v>532</v>
      </c>
      <c r="AA574" s="826"/>
      <c r="AB574" s="826"/>
      <c r="AC574" s="826"/>
      <c r="AD574" s="826"/>
      <c r="AE574" s="832"/>
      <c r="AF574" s="826" t="s">
        <v>531</v>
      </c>
      <c r="AG574" s="826"/>
      <c r="AH574" s="826"/>
      <c r="AI574" s="826"/>
      <c r="AJ574" s="826"/>
      <c r="AK574" s="826"/>
      <c r="AL574" s="826"/>
      <c r="AM574" s="826"/>
      <c r="AN574" s="826"/>
      <c r="AO574" s="826"/>
      <c r="AP574" s="826"/>
      <c r="AQ574" s="832"/>
      <c r="AR574" s="825" t="s">
        <v>6</v>
      </c>
      <c r="AS574" s="826"/>
      <c r="AT574" s="826"/>
      <c r="AU574" s="826"/>
      <c r="AV574" s="826"/>
      <c r="AW574" s="826"/>
      <c r="AX574" s="826"/>
      <c r="AY574" s="827"/>
    </row>
    <row r="575" spans="1:51" s="109" customFormat="1" ht="28.15" customHeight="1">
      <c r="B575" s="1771" t="s">
        <v>7</v>
      </c>
      <c r="C575" s="1772"/>
      <c r="D575" s="1772"/>
      <c r="E575" s="1772"/>
      <c r="F575" s="1772"/>
      <c r="G575" s="1773"/>
      <c r="H575" s="813" t="s">
        <v>530</v>
      </c>
      <c r="I575" s="814"/>
      <c r="J575" s="814"/>
      <c r="K575" s="814"/>
      <c r="L575" s="814"/>
      <c r="M575" s="814"/>
      <c r="N575" s="814"/>
      <c r="O575" s="814"/>
      <c r="P575" s="814"/>
      <c r="Q575" s="814"/>
      <c r="R575" s="814"/>
      <c r="S575" s="814"/>
      <c r="T575" s="814"/>
      <c r="U575" s="814"/>
      <c r="V575" s="814"/>
      <c r="W575" s="815"/>
      <c r="X575" s="815"/>
      <c r="Y575" s="815"/>
      <c r="Z575" s="1775" t="s">
        <v>8</v>
      </c>
      <c r="AA575" s="816"/>
      <c r="AB575" s="816"/>
      <c r="AC575" s="816"/>
      <c r="AD575" s="816"/>
      <c r="AE575" s="817"/>
      <c r="AF575" s="816" t="s">
        <v>529</v>
      </c>
      <c r="AG575" s="816"/>
      <c r="AH575" s="816"/>
      <c r="AI575" s="816"/>
      <c r="AJ575" s="816"/>
      <c r="AK575" s="816"/>
      <c r="AL575" s="816"/>
      <c r="AM575" s="816"/>
      <c r="AN575" s="816"/>
      <c r="AO575" s="816"/>
      <c r="AP575" s="816"/>
      <c r="AQ575" s="817"/>
      <c r="AR575" s="818" t="s">
        <v>528</v>
      </c>
      <c r="AS575" s="819"/>
      <c r="AT575" s="819"/>
      <c r="AU575" s="819"/>
      <c r="AV575" s="819"/>
      <c r="AW575" s="819"/>
      <c r="AX575" s="819"/>
      <c r="AY575" s="820"/>
    </row>
    <row r="576" spans="1:51" s="109" customFormat="1" ht="30.75" customHeight="1">
      <c r="B576" s="1778" t="s">
        <v>11</v>
      </c>
      <c r="C576" s="1779"/>
      <c r="D576" s="1779"/>
      <c r="E576" s="1779"/>
      <c r="F576" s="1779"/>
      <c r="G576" s="1779"/>
      <c r="H576" s="800" t="s">
        <v>12</v>
      </c>
      <c r="I576" s="801"/>
      <c r="J576" s="801"/>
      <c r="K576" s="801"/>
      <c r="L576" s="801"/>
      <c r="M576" s="801"/>
      <c r="N576" s="801"/>
      <c r="O576" s="801"/>
      <c r="P576" s="801"/>
      <c r="Q576" s="801"/>
      <c r="R576" s="801"/>
      <c r="S576" s="801"/>
      <c r="T576" s="801"/>
      <c r="U576" s="801"/>
      <c r="V576" s="801"/>
      <c r="W576" s="801"/>
      <c r="X576" s="801"/>
      <c r="Y576" s="801"/>
      <c r="Z576" s="1780" t="s">
        <v>13</v>
      </c>
      <c r="AA576" s="1779"/>
      <c r="AB576" s="1779"/>
      <c r="AC576" s="1779"/>
      <c r="AD576" s="1779"/>
      <c r="AE576" s="1781"/>
      <c r="AF576" s="828" t="s">
        <v>332</v>
      </c>
      <c r="AG576" s="828"/>
      <c r="AH576" s="828"/>
      <c r="AI576" s="828"/>
      <c r="AJ576" s="828"/>
      <c r="AK576" s="828"/>
      <c r="AL576" s="828"/>
      <c r="AM576" s="828"/>
      <c r="AN576" s="828"/>
      <c r="AO576" s="828"/>
      <c r="AP576" s="828"/>
      <c r="AQ576" s="828"/>
      <c r="AR576" s="801"/>
      <c r="AS576" s="801"/>
      <c r="AT576" s="801"/>
      <c r="AU576" s="801"/>
      <c r="AV576" s="801"/>
      <c r="AW576" s="801"/>
      <c r="AX576" s="801"/>
      <c r="AY576" s="829"/>
    </row>
    <row r="577" spans="2:51" s="109" customFormat="1" ht="18" customHeight="1">
      <c r="B577" s="1751" t="s">
        <v>15</v>
      </c>
      <c r="C577" s="1752"/>
      <c r="D577" s="1752"/>
      <c r="E577" s="1752"/>
      <c r="F577" s="1752"/>
      <c r="G577" s="1752"/>
      <c r="H577" s="802" t="s">
        <v>527</v>
      </c>
      <c r="I577" s="803"/>
      <c r="J577" s="803"/>
      <c r="K577" s="803"/>
      <c r="L577" s="803"/>
      <c r="M577" s="803"/>
      <c r="N577" s="803"/>
      <c r="O577" s="803"/>
      <c r="P577" s="803"/>
      <c r="Q577" s="803"/>
      <c r="R577" s="803"/>
      <c r="S577" s="803"/>
      <c r="T577" s="803"/>
      <c r="U577" s="803"/>
      <c r="V577" s="803"/>
      <c r="W577" s="804"/>
      <c r="X577" s="804"/>
      <c r="Y577" s="804"/>
      <c r="Z577" s="1757" t="s">
        <v>526</v>
      </c>
      <c r="AA577" s="801"/>
      <c r="AB577" s="801"/>
      <c r="AC577" s="801"/>
      <c r="AD577" s="801"/>
      <c r="AE577" s="1173"/>
      <c r="AF577" s="2378" t="s">
        <v>519</v>
      </c>
      <c r="AG577" s="2379"/>
      <c r="AH577" s="2379"/>
      <c r="AI577" s="2379"/>
      <c r="AJ577" s="2379"/>
      <c r="AK577" s="2379"/>
      <c r="AL577" s="2379"/>
      <c r="AM577" s="2379"/>
      <c r="AN577" s="2379"/>
      <c r="AO577" s="2379"/>
      <c r="AP577" s="2379"/>
      <c r="AQ577" s="2379"/>
      <c r="AR577" s="2379"/>
      <c r="AS577" s="2379"/>
      <c r="AT577" s="2379"/>
      <c r="AU577" s="2379"/>
      <c r="AV577" s="2379"/>
      <c r="AW577" s="2379"/>
      <c r="AX577" s="2379"/>
      <c r="AY577" s="2380"/>
    </row>
    <row r="578" spans="2:51" s="109" customFormat="1" ht="24" customHeight="1">
      <c r="B578" s="1753"/>
      <c r="C578" s="1754"/>
      <c r="D578" s="1754"/>
      <c r="E578" s="1754"/>
      <c r="F578" s="1754"/>
      <c r="G578" s="1754"/>
      <c r="H578" s="805"/>
      <c r="I578" s="806"/>
      <c r="J578" s="806"/>
      <c r="K578" s="806"/>
      <c r="L578" s="806"/>
      <c r="M578" s="806"/>
      <c r="N578" s="806"/>
      <c r="O578" s="806"/>
      <c r="P578" s="806"/>
      <c r="Q578" s="806"/>
      <c r="R578" s="806"/>
      <c r="S578" s="806"/>
      <c r="T578" s="806"/>
      <c r="U578" s="806"/>
      <c r="V578" s="806"/>
      <c r="W578" s="807"/>
      <c r="X578" s="807"/>
      <c r="Y578" s="807"/>
      <c r="Z578" s="1172"/>
      <c r="AA578" s="801"/>
      <c r="AB578" s="801"/>
      <c r="AC578" s="801"/>
      <c r="AD578" s="801"/>
      <c r="AE578" s="1173"/>
      <c r="AF578" s="2381"/>
      <c r="AG578" s="2381"/>
      <c r="AH578" s="2381"/>
      <c r="AI578" s="2381"/>
      <c r="AJ578" s="2381"/>
      <c r="AK578" s="2381"/>
      <c r="AL578" s="2381"/>
      <c r="AM578" s="2381"/>
      <c r="AN578" s="2381"/>
      <c r="AO578" s="2381"/>
      <c r="AP578" s="2381"/>
      <c r="AQ578" s="2381"/>
      <c r="AR578" s="2381"/>
      <c r="AS578" s="2381"/>
      <c r="AT578" s="2381"/>
      <c r="AU578" s="2381"/>
      <c r="AV578" s="2381"/>
      <c r="AW578" s="2381"/>
      <c r="AX578" s="2381"/>
      <c r="AY578" s="2382"/>
    </row>
    <row r="579" spans="2:51" s="109" customFormat="1" ht="29.25" customHeight="1">
      <c r="B579" s="1765" t="s">
        <v>22</v>
      </c>
      <c r="C579" s="1766"/>
      <c r="D579" s="1766"/>
      <c r="E579" s="1766"/>
      <c r="F579" s="1766"/>
      <c r="G579" s="1767"/>
      <c r="H579" s="304" t="s">
        <v>525</v>
      </c>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305"/>
      <c r="AF579" s="305"/>
      <c r="AG579" s="305"/>
      <c r="AH579" s="305"/>
      <c r="AI579" s="305"/>
      <c r="AJ579" s="305"/>
      <c r="AK579" s="305"/>
      <c r="AL579" s="305"/>
      <c r="AM579" s="305"/>
      <c r="AN579" s="305"/>
      <c r="AO579" s="305"/>
      <c r="AP579" s="305"/>
      <c r="AQ579" s="305"/>
      <c r="AR579" s="305"/>
      <c r="AS579" s="305"/>
      <c r="AT579" s="305"/>
      <c r="AU579" s="305"/>
      <c r="AV579" s="305"/>
      <c r="AW579" s="305"/>
      <c r="AX579" s="305"/>
      <c r="AY579" s="306"/>
    </row>
    <row r="580" spans="2:51" s="109" customFormat="1" ht="21" customHeight="1">
      <c r="B580" s="1739" t="s">
        <v>524</v>
      </c>
      <c r="C580" s="1740"/>
      <c r="D580" s="1740"/>
      <c r="E580" s="1740"/>
      <c r="F580" s="1740"/>
      <c r="G580" s="1741"/>
      <c r="H580" s="1745"/>
      <c r="I580" s="1746"/>
      <c r="J580" s="1746"/>
      <c r="K580" s="1746"/>
      <c r="L580" s="1746"/>
      <c r="M580" s="1746"/>
      <c r="N580" s="1746"/>
      <c r="O580" s="1746"/>
      <c r="P580" s="1746"/>
      <c r="Q580" s="1164" t="s">
        <v>523</v>
      </c>
      <c r="R580" s="1165"/>
      <c r="S580" s="1165"/>
      <c r="T580" s="1165"/>
      <c r="U580" s="1165"/>
      <c r="V580" s="1165"/>
      <c r="W580" s="1166"/>
      <c r="X580" s="1164" t="s">
        <v>522</v>
      </c>
      <c r="Y580" s="1165"/>
      <c r="Z580" s="1165"/>
      <c r="AA580" s="1165"/>
      <c r="AB580" s="1165"/>
      <c r="AC580" s="1165"/>
      <c r="AD580" s="1166"/>
      <c r="AE580" s="1164" t="s">
        <v>521</v>
      </c>
      <c r="AF580" s="1165"/>
      <c r="AG580" s="1165"/>
      <c r="AH580" s="1165"/>
      <c r="AI580" s="1165"/>
      <c r="AJ580" s="1165"/>
      <c r="AK580" s="1166"/>
      <c r="AL580" s="1164" t="s">
        <v>520</v>
      </c>
      <c r="AM580" s="1165"/>
      <c r="AN580" s="1165"/>
      <c r="AO580" s="1165"/>
      <c r="AP580" s="1165"/>
      <c r="AQ580" s="1165"/>
      <c r="AR580" s="1166"/>
      <c r="AS580" s="1164" t="s">
        <v>517</v>
      </c>
      <c r="AT580" s="1165"/>
      <c r="AU580" s="1165"/>
      <c r="AV580" s="1165"/>
      <c r="AW580" s="1165"/>
      <c r="AX580" s="1165"/>
      <c r="AY580" s="2369"/>
    </row>
    <row r="581" spans="2:51" s="109" customFormat="1" ht="21" customHeight="1">
      <c r="B581" s="1624"/>
      <c r="C581" s="1625"/>
      <c r="D581" s="1625"/>
      <c r="E581" s="1625"/>
      <c r="F581" s="1625"/>
      <c r="G581" s="1626"/>
      <c r="H581" s="1713" t="s">
        <v>30</v>
      </c>
      <c r="I581" s="2370"/>
      <c r="J581" s="1719" t="s">
        <v>31</v>
      </c>
      <c r="K581" s="1720"/>
      <c r="L581" s="1720"/>
      <c r="M581" s="1720"/>
      <c r="N581" s="1720"/>
      <c r="O581" s="1720"/>
      <c r="P581" s="1721"/>
      <c r="Q581" s="1391" t="s">
        <v>519</v>
      </c>
      <c r="R581" s="1391"/>
      <c r="S581" s="1391"/>
      <c r="T581" s="1391"/>
      <c r="U581" s="1391"/>
      <c r="V581" s="1391"/>
      <c r="W581" s="1391"/>
      <c r="X581" s="1391" t="s">
        <v>519</v>
      </c>
      <c r="Y581" s="1391"/>
      <c r="Z581" s="1391"/>
      <c r="AA581" s="1391"/>
      <c r="AB581" s="1391"/>
      <c r="AC581" s="1391"/>
      <c r="AD581" s="1391"/>
      <c r="AE581" s="1391">
        <v>4</v>
      </c>
      <c r="AF581" s="1391"/>
      <c r="AG581" s="1391"/>
      <c r="AH581" s="1391"/>
      <c r="AI581" s="1391"/>
      <c r="AJ581" s="1391"/>
      <c r="AK581" s="1391"/>
      <c r="AL581" s="1391" t="s">
        <v>516</v>
      </c>
      <c r="AM581" s="1391"/>
      <c r="AN581" s="1391"/>
      <c r="AO581" s="1391"/>
      <c r="AP581" s="1391"/>
      <c r="AQ581" s="1391"/>
      <c r="AR581" s="1391"/>
      <c r="AS581" s="1391">
        <v>1</v>
      </c>
      <c r="AT581" s="1391"/>
      <c r="AU581" s="1391"/>
      <c r="AV581" s="1391"/>
      <c r="AW581" s="1391"/>
      <c r="AX581" s="1391"/>
      <c r="AY581" s="2375"/>
    </row>
    <row r="582" spans="2:51" s="109" customFormat="1" ht="21" customHeight="1">
      <c r="B582" s="1624"/>
      <c r="C582" s="1625"/>
      <c r="D582" s="1625"/>
      <c r="E582" s="1625"/>
      <c r="F582" s="1625"/>
      <c r="G582" s="1626"/>
      <c r="H582" s="2371"/>
      <c r="I582" s="2372"/>
      <c r="J582" s="1726" t="s">
        <v>32</v>
      </c>
      <c r="K582" s="1727"/>
      <c r="L582" s="1727"/>
      <c r="M582" s="1727"/>
      <c r="N582" s="1727"/>
      <c r="O582" s="1727"/>
      <c r="P582" s="1728"/>
      <c r="Q582" s="1380" t="s">
        <v>519</v>
      </c>
      <c r="R582" s="1380"/>
      <c r="S582" s="1380"/>
      <c r="T582" s="1380"/>
      <c r="U582" s="1380"/>
      <c r="V582" s="1380"/>
      <c r="W582" s="1380"/>
      <c r="X582" s="1380" t="s">
        <v>519</v>
      </c>
      <c r="Y582" s="1380"/>
      <c r="Z582" s="1380"/>
      <c r="AA582" s="1380"/>
      <c r="AB582" s="1380"/>
      <c r="AC582" s="1380"/>
      <c r="AD582" s="1380"/>
      <c r="AE582" s="1380" t="s">
        <v>519</v>
      </c>
      <c r="AF582" s="1380"/>
      <c r="AG582" s="1380"/>
      <c r="AH582" s="1380"/>
      <c r="AI582" s="1380"/>
      <c r="AJ582" s="1380"/>
      <c r="AK582" s="1380"/>
      <c r="AL582" s="1380" t="s">
        <v>516</v>
      </c>
      <c r="AM582" s="1380"/>
      <c r="AN582" s="1380"/>
      <c r="AO582" s="1380"/>
      <c r="AP582" s="1380"/>
      <c r="AQ582" s="1380"/>
      <c r="AR582" s="1380"/>
      <c r="AS582" s="2376"/>
      <c r="AT582" s="2376"/>
      <c r="AU582" s="2376"/>
      <c r="AV582" s="2376"/>
      <c r="AW582" s="2376"/>
      <c r="AX582" s="2376"/>
      <c r="AY582" s="2377"/>
    </row>
    <row r="583" spans="2:51" s="109" customFormat="1" ht="24.75" customHeight="1">
      <c r="B583" s="1624"/>
      <c r="C583" s="1625"/>
      <c r="D583" s="1625"/>
      <c r="E583" s="1625"/>
      <c r="F583" s="1625"/>
      <c r="G583" s="1626"/>
      <c r="H583" s="2371"/>
      <c r="I583" s="2372"/>
      <c r="J583" s="1726" t="s">
        <v>34</v>
      </c>
      <c r="K583" s="1727"/>
      <c r="L583" s="1727"/>
      <c r="M583" s="1727"/>
      <c r="N583" s="1727"/>
      <c r="O583" s="1727"/>
      <c r="P583" s="1728"/>
      <c r="Q583" s="1380" t="s">
        <v>519</v>
      </c>
      <c r="R583" s="1380"/>
      <c r="S583" s="1380"/>
      <c r="T583" s="1380"/>
      <c r="U583" s="1380"/>
      <c r="V583" s="1380"/>
      <c r="W583" s="1380"/>
      <c r="X583" s="1380" t="s">
        <v>519</v>
      </c>
      <c r="Y583" s="1380"/>
      <c r="Z583" s="1380"/>
      <c r="AA583" s="1380"/>
      <c r="AB583" s="1380"/>
      <c r="AC583" s="1380"/>
      <c r="AD583" s="1380"/>
      <c r="AE583" s="1380" t="s">
        <v>519</v>
      </c>
      <c r="AF583" s="1380"/>
      <c r="AG583" s="1380"/>
      <c r="AH583" s="1380"/>
      <c r="AI583" s="1380"/>
      <c r="AJ583" s="1380"/>
      <c r="AK583" s="1380"/>
      <c r="AL583" s="1380" t="s">
        <v>516</v>
      </c>
      <c r="AM583" s="1380"/>
      <c r="AN583" s="1380"/>
      <c r="AO583" s="1380"/>
      <c r="AP583" s="1380"/>
      <c r="AQ583" s="1380"/>
      <c r="AR583" s="1380"/>
      <c r="AS583" s="2376"/>
      <c r="AT583" s="2376"/>
      <c r="AU583" s="2376"/>
      <c r="AV583" s="2376"/>
      <c r="AW583" s="2376"/>
      <c r="AX583" s="2376"/>
      <c r="AY583" s="2377"/>
    </row>
    <row r="584" spans="2:51" s="109" customFormat="1" ht="24.75" customHeight="1">
      <c r="B584" s="1624"/>
      <c r="C584" s="1625"/>
      <c r="D584" s="1625"/>
      <c r="E584" s="1625"/>
      <c r="F584" s="1625"/>
      <c r="G584" s="1626"/>
      <c r="H584" s="2373"/>
      <c r="I584" s="2374"/>
      <c r="J584" s="1748" t="s">
        <v>35</v>
      </c>
      <c r="K584" s="1749"/>
      <c r="L584" s="1749"/>
      <c r="M584" s="1749"/>
      <c r="N584" s="1749"/>
      <c r="O584" s="1749"/>
      <c r="P584" s="1750"/>
      <c r="Q584" s="1382" t="s">
        <v>519</v>
      </c>
      <c r="R584" s="1382"/>
      <c r="S584" s="1382"/>
      <c r="T584" s="1382"/>
      <c r="U584" s="1382"/>
      <c r="V584" s="1382"/>
      <c r="W584" s="1382"/>
      <c r="X584" s="1382" t="s">
        <v>519</v>
      </c>
      <c r="Y584" s="1382"/>
      <c r="Z584" s="1382"/>
      <c r="AA584" s="1382"/>
      <c r="AB584" s="1382"/>
      <c r="AC584" s="1382"/>
      <c r="AD584" s="1382"/>
      <c r="AE584" s="1382">
        <v>4</v>
      </c>
      <c r="AF584" s="1382"/>
      <c r="AG584" s="1382"/>
      <c r="AH584" s="1382"/>
      <c r="AI584" s="1382"/>
      <c r="AJ584" s="1382"/>
      <c r="AK584" s="1382"/>
      <c r="AL584" s="1382" t="s">
        <v>516</v>
      </c>
      <c r="AM584" s="1382"/>
      <c r="AN584" s="1382"/>
      <c r="AO584" s="1382"/>
      <c r="AP584" s="1382"/>
      <c r="AQ584" s="1382"/>
      <c r="AR584" s="1382"/>
      <c r="AS584" s="1382">
        <v>1</v>
      </c>
      <c r="AT584" s="1382"/>
      <c r="AU584" s="1382"/>
      <c r="AV584" s="1382"/>
      <c r="AW584" s="1382"/>
      <c r="AX584" s="1382"/>
      <c r="AY584" s="2443"/>
    </row>
    <row r="585" spans="2:51" s="109" customFormat="1" ht="24.75" customHeight="1">
      <c r="B585" s="1624"/>
      <c r="C585" s="1625"/>
      <c r="D585" s="1625"/>
      <c r="E585" s="1625"/>
      <c r="F585" s="1625"/>
      <c r="G585" s="1626"/>
      <c r="H585" s="1732" t="s">
        <v>36</v>
      </c>
      <c r="I585" s="1733"/>
      <c r="J585" s="1733"/>
      <c r="K585" s="1733"/>
      <c r="L585" s="1733"/>
      <c r="M585" s="1733"/>
      <c r="N585" s="1733"/>
      <c r="O585" s="1733"/>
      <c r="P585" s="1733"/>
      <c r="Q585" s="1109" t="s">
        <v>519</v>
      </c>
      <c r="R585" s="1109"/>
      <c r="S585" s="1109"/>
      <c r="T585" s="1109"/>
      <c r="U585" s="1109"/>
      <c r="V585" s="1109"/>
      <c r="W585" s="1109"/>
      <c r="X585" s="1109" t="s">
        <v>519</v>
      </c>
      <c r="Y585" s="1109"/>
      <c r="Z585" s="1109"/>
      <c r="AA585" s="1109"/>
      <c r="AB585" s="1109"/>
      <c r="AC585" s="1109"/>
      <c r="AD585" s="1109"/>
      <c r="AE585" s="1109">
        <v>2</v>
      </c>
      <c r="AF585" s="1109"/>
      <c r="AG585" s="1109"/>
      <c r="AH585" s="1109"/>
      <c r="AI585" s="1109"/>
      <c r="AJ585" s="1109"/>
      <c r="AK585" s="1109"/>
      <c r="AL585" s="2340"/>
      <c r="AM585" s="2340"/>
      <c r="AN585" s="2340"/>
      <c r="AO585" s="2340"/>
      <c r="AP585" s="2340"/>
      <c r="AQ585" s="2340"/>
      <c r="AR585" s="2340"/>
      <c r="AS585" s="2340"/>
      <c r="AT585" s="2340"/>
      <c r="AU585" s="2340"/>
      <c r="AV585" s="2340"/>
      <c r="AW585" s="2340"/>
      <c r="AX585" s="2340"/>
      <c r="AY585" s="2341"/>
    </row>
    <row r="586" spans="2:51" s="109" customFormat="1" ht="24.75" customHeight="1">
      <c r="B586" s="1742"/>
      <c r="C586" s="1743"/>
      <c r="D586" s="1743"/>
      <c r="E586" s="1743"/>
      <c r="F586" s="1743"/>
      <c r="G586" s="1744"/>
      <c r="H586" s="1732" t="s">
        <v>37</v>
      </c>
      <c r="I586" s="1733"/>
      <c r="J586" s="1733"/>
      <c r="K586" s="1733"/>
      <c r="L586" s="1733"/>
      <c r="M586" s="1733"/>
      <c r="N586" s="1733"/>
      <c r="O586" s="1733"/>
      <c r="P586" s="1733"/>
      <c r="Q586" s="2339" t="s">
        <v>519</v>
      </c>
      <c r="R586" s="1109"/>
      <c r="S586" s="1109"/>
      <c r="T586" s="1109"/>
      <c r="U586" s="1109"/>
      <c r="V586" s="1109"/>
      <c r="W586" s="1109"/>
      <c r="X586" s="2339" t="s">
        <v>519</v>
      </c>
      <c r="Y586" s="1109"/>
      <c r="Z586" s="1109"/>
      <c r="AA586" s="1109"/>
      <c r="AB586" s="1109"/>
      <c r="AC586" s="1109"/>
      <c r="AD586" s="1109"/>
      <c r="AE586" s="2339">
        <v>0.61329999999999996</v>
      </c>
      <c r="AF586" s="1109"/>
      <c r="AG586" s="1109"/>
      <c r="AH586" s="1109"/>
      <c r="AI586" s="1109"/>
      <c r="AJ586" s="1109"/>
      <c r="AK586" s="1109"/>
      <c r="AL586" s="2340"/>
      <c r="AM586" s="2340"/>
      <c r="AN586" s="2340"/>
      <c r="AO586" s="2340"/>
      <c r="AP586" s="2340"/>
      <c r="AQ586" s="2340"/>
      <c r="AR586" s="2340"/>
      <c r="AS586" s="2340"/>
      <c r="AT586" s="2340"/>
      <c r="AU586" s="2340"/>
      <c r="AV586" s="2340"/>
      <c r="AW586" s="2340"/>
      <c r="AX586" s="2340"/>
      <c r="AY586" s="2341"/>
    </row>
    <row r="587" spans="2:51" s="109" customFormat="1" ht="23.1" customHeight="1">
      <c r="B587" s="2342" t="s">
        <v>518</v>
      </c>
      <c r="C587" s="2343"/>
      <c r="D587" s="2348" t="s">
        <v>60</v>
      </c>
      <c r="E587" s="2349"/>
      <c r="F587" s="2349"/>
      <c r="G587" s="2349"/>
      <c r="H587" s="2349"/>
      <c r="I587" s="2349"/>
      <c r="J587" s="2349"/>
      <c r="K587" s="2349"/>
      <c r="L587" s="2350"/>
      <c r="M587" s="2351" t="s">
        <v>61</v>
      </c>
      <c r="N587" s="2351"/>
      <c r="O587" s="2351"/>
      <c r="P587" s="2351"/>
      <c r="Q587" s="2351"/>
      <c r="R587" s="2351"/>
      <c r="S587" s="2352" t="s">
        <v>517</v>
      </c>
      <c r="T587" s="2352"/>
      <c r="U587" s="2352"/>
      <c r="V587" s="2352"/>
      <c r="W587" s="2352"/>
      <c r="X587" s="2352"/>
      <c r="Y587" s="2353"/>
      <c r="Z587" s="2349"/>
      <c r="AA587" s="2349"/>
      <c r="AB587" s="2349"/>
      <c r="AC587" s="2349"/>
      <c r="AD587" s="2349"/>
      <c r="AE587" s="2349"/>
      <c r="AF587" s="2349"/>
      <c r="AG587" s="2349"/>
      <c r="AH587" s="2349"/>
      <c r="AI587" s="2349"/>
      <c r="AJ587" s="2349"/>
      <c r="AK587" s="2349"/>
      <c r="AL587" s="2349"/>
      <c r="AM587" s="2349"/>
      <c r="AN587" s="2349"/>
      <c r="AO587" s="2349"/>
      <c r="AP587" s="2349"/>
      <c r="AQ587" s="2349"/>
      <c r="AR587" s="2349"/>
      <c r="AS587" s="2349"/>
      <c r="AT587" s="2349"/>
      <c r="AU587" s="2349"/>
      <c r="AV587" s="2349"/>
      <c r="AW587" s="2349"/>
      <c r="AX587" s="2349"/>
      <c r="AY587" s="2354"/>
    </row>
    <row r="588" spans="2:51" s="109" customFormat="1" ht="23.1" customHeight="1">
      <c r="B588" s="2344"/>
      <c r="C588" s="2345"/>
      <c r="D588" s="2355" t="s">
        <v>1662</v>
      </c>
      <c r="E588" s="2356"/>
      <c r="F588" s="2356"/>
      <c r="G588" s="2356"/>
      <c r="H588" s="2356"/>
      <c r="I588" s="2356"/>
      <c r="J588" s="2356"/>
      <c r="K588" s="2356"/>
      <c r="L588" s="2357"/>
      <c r="M588" s="2358" t="s">
        <v>516</v>
      </c>
      <c r="N588" s="2358"/>
      <c r="O588" s="2358"/>
      <c r="P588" s="2358"/>
      <c r="Q588" s="2358"/>
      <c r="R588" s="2358"/>
      <c r="S588" s="2359">
        <v>0.6</v>
      </c>
      <c r="T588" s="2359"/>
      <c r="U588" s="2359"/>
      <c r="V588" s="2359"/>
      <c r="W588" s="2359"/>
      <c r="X588" s="2359"/>
      <c r="Y588" s="2360" t="s">
        <v>1665</v>
      </c>
      <c r="Z588" s="2361"/>
      <c r="AA588" s="2361"/>
      <c r="AB588" s="2361"/>
      <c r="AC588" s="2361"/>
      <c r="AD588" s="2361"/>
      <c r="AE588" s="2361"/>
      <c r="AF588" s="2361"/>
      <c r="AG588" s="2361"/>
      <c r="AH588" s="2361"/>
      <c r="AI588" s="2361"/>
      <c r="AJ588" s="2361"/>
      <c r="AK588" s="2361"/>
      <c r="AL588" s="2361"/>
      <c r="AM588" s="2361"/>
      <c r="AN588" s="2361"/>
      <c r="AO588" s="2361"/>
      <c r="AP588" s="2361"/>
      <c r="AQ588" s="2361"/>
      <c r="AR588" s="2361"/>
      <c r="AS588" s="2361"/>
      <c r="AT588" s="2361"/>
      <c r="AU588" s="2361"/>
      <c r="AV588" s="2361"/>
      <c r="AW588" s="2361"/>
      <c r="AX588" s="2361"/>
      <c r="AY588" s="2362"/>
    </row>
    <row r="589" spans="2:51" s="109" customFormat="1" ht="23.1" customHeight="1">
      <c r="B589" s="2344"/>
      <c r="C589" s="2345"/>
      <c r="D589" s="2334" t="s">
        <v>1663</v>
      </c>
      <c r="E589" s="2335"/>
      <c r="F589" s="2335"/>
      <c r="G589" s="2335"/>
      <c r="H589" s="2335"/>
      <c r="I589" s="2335"/>
      <c r="J589" s="2335"/>
      <c r="K589" s="2335"/>
      <c r="L589" s="2336"/>
      <c r="M589" s="2327" t="s">
        <v>516</v>
      </c>
      <c r="N589" s="2327"/>
      <c r="O589" s="2327"/>
      <c r="P589" s="2327"/>
      <c r="Q589" s="2327"/>
      <c r="R589" s="2327"/>
      <c r="S589" s="2328">
        <v>0.3</v>
      </c>
      <c r="T589" s="2328"/>
      <c r="U589" s="2328"/>
      <c r="V589" s="2328"/>
      <c r="W589" s="2328"/>
      <c r="X589" s="2328"/>
      <c r="Y589" s="2363"/>
      <c r="Z589" s="2364"/>
      <c r="AA589" s="2364"/>
      <c r="AB589" s="2364"/>
      <c r="AC589" s="2364"/>
      <c r="AD589" s="2364"/>
      <c r="AE589" s="2364"/>
      <c r="AF589" s="2364"/>
      <c r="AG589" s="2364"/>
      <c r="AH589" s="2364"/>
      <c r="AI589" s="2364"/>
      <c r="AJ589" s="2364"/>
      <c r="AK589" s="2364"/>
      <c r="AL589" s="2364"/>
      <c r="AM589" s="2364"/>
      <c r="AN589" s="2364"/>
      <c r="AO589" s="2364"/>
      <c r="AP589" s="2364"/>
      <c r="AQ589" s="2364"/>
      <c r="AR589" s="2364"/>
      <c r="AS589" s="2364"/>
      <c r="AT589" s="2364"/>
      <c r="AU589" s="2364"/>
      <c r="AV589" s="2364"/>
      <c r="AW589" s="2364"/>
      <c r="AX589" s="2364"/>
      <c r="AY589" s="2365"/>
    </row>
    <row r="590" spans="2:51" s="109" customFormat="1" ht="23.1" customHeight="1">
      <c r="B590" s="2344"/>
      <c r="C590" s="2345"/>
      <c r="D590" s="2334" t="s">
        <v>1664</v>
      </c>
      <c r="E590" s="2335"/>
      <c r="F590" s="2335"/>
      <c r="G590" s="2335"/>
      <c r="H590" s="2335"/>
      <c r="I590" s="2335"/>
      <c r="J590" s="2335"/>
      <c r="K590" s="2335"/>
      <c r="L590" s="2336"/>
      <c r="M590" s="2327" t="s">
        <v>516</v>
      </c>
      <c r="N590" s="2327"/>
      <c r="O590" s="2327"/>
      <c r="P590" s="2327"/>
      <c r="Q590" s="2327"/>
      <c r="R590" s="2327"/>
      <c r="S590" s="2328">
        <v>0.1</v>
      </c>
      <c r="T590" s="2328"/>
      <c r="U590" s="2328"/>
      <c r="V590" s="2328"/>
      <c r="W590" s="2328"/>
      <c r="X590" s="2328"/>
      <c r="Y590" s="2363"/>
      <c r="Z590" s="2364"/>
      <c r="AA590" s="2364"/>
      <c r="AB590" s="2364"/>
      <c r="AC590" s="2364"/>
      <c r="AD590" s="2364"/>
      <c r="AE590" s="2364"/>
      <c r="AF590" s="2364"/>
      <c r="AG590" s="2364"/>
      <c r="AH590" s="2364"/>
      <c r="AI590" s="2364"/>
      <c r="AJ590" s="2364"/>
      <c r="AK590" s="2364"/>
      <c r="AL590" s="2364"/>
      <c r="AM590" s="2364"/>
      <c r="AN590" s="2364"/>
      <c r="AO590" s="2364"/>
      <c r="AP590" s="2364"/>
      <c r="AQ590" s="2364"/>
      <c r="AR590" s="2364"/>
      <c r="AS590" s="2364"/>
      <c r="AT590" s="2364"/>
      <c r="AU590" s="2364"/>
      <c r="AV590" s="2364"/>
      <c r="AW590" s="2364"/>
      <c r="AX590" s="2364"/>
      <c r="AY590" s="2365"/>
    </row>
    <row r="591" spans="2:51" s="109" customFormat="1" ht="23.1" customHeight="1">
      <c r="B591" s="2344"/>
      <c r="C591" s="2345"/>
      <c r="D591" s="2334"/>
      <c r="E591" s="2335"/>
      <c r="F591" s="2335"/>
      <c r="G591" s="2335"/>
      <c r="H591" s="2335"/>
      <c r="I591" s="2335"/>
      <c r="J591" s="2335"/>
      <c r="K591" s="2335"/>
      <c r="L591" s="2336"/>
      <c r="M591" s="2327" t="s">
        <v>162</v>
      </c>
      <c r="N591" s="2327"/>
      <c r="O591" s="2327"/>
      <c r="P591" s="2327"/>
      <c r="Q591" s="2327"/>
      <c r="R591" s="2327"/>
      <c r="S591" s="2327" t="s">
        <v>162</v>
      </c>
      <c r="T591" s="2327"/>
      <c r="U591" s="2327"/>
      <c r="V591" s="2327"/>
      <c r="W591" s="2327"/>
      <c r="X591" s="2327"/>
      <c r="Y591" s="2363"/>
      <c r="Z591" s="2364"/>
      <c r="AA591" s="2364"/>
      <c r="AB591" s="2364"/>
      <c r="AC591" s="2364"/>
      <c r="AD591" s="2364"/>
      <c r="AE591" s="2364"/>
      <c r="AF591" s="2364"/>
      <c r="AG591" s="2364"/>
      <c r="AH591" s="2364"/>
      <c r="AI591" s="2364"/>
      <c r="AJ591" s="2364"/>
      <c r="AK591" s="2364"/>
      <c r="AL591" s="2364"/>
      <c r="AM591" s="2364"/>
      <c r="AN591" s="2364"/>
      <c r="AO591" s="2364"/>
      <c r="AP591" s="2364"/>
      <c r="AQ591" s="2364"/>
      <c r="AR591" s="2364"/>
      <c r="AS591" s="2364"/>
      <c r="AT591" s="2364"/>
      <c r="AU591" s="2364"/>
      <c r="AV591" s="2364"/>
      <c r="AW591" s="2364"/>
      <c r="AX591" s="2364"/>
      <c r="AY591" s="2365"/>
    </row>
    <row r="592" spans="2:51" s="109" customFormat="1" ht="23.1" customHeight="1">
      <c r="B592" s="2344"/>
      <c r="C592" s="2345"/>
      <c r="D592" s="2334"/>
      <c r="E592" s="2335"/>
      <c r="F592" s="2335"/>
      <c r="G592" s="2335"/>
      <c r="H592" s="2335"/>
      <c r="I592" s="2335"/>
      <c r="J592" s="2335"/>
      <c r="K592" s="2335"/>
      <c r="L592" s="2336"/>
      <c r="M592" s="2327"/>
      <c r="N592" s="2327"/>
      <c r="O592" s="2327"/>
      <c r="P592" s="2327"/>
      <c r="Q592" s="2327"/>
      <c r="R592" s="2327"/>
      <c r="S592" s="2327"/>
      <c r="T592" s="2327"/>
      <c r="U592" s="2327"/>
      <c r="V592" s="2327"/>
      <c r="W592" s="2327"/>
      <c r="X592" s="2327"/>
      <c r="Y592" s="2363"/>
      <c r="Z592" s="2364"/>
      <c r="AA592" s="2364"/>
      <c r="AB592" s="2364"/>
      <c r="AC592" s="2364"/>
      <c r="AD592" s="2364"/>
      <c r="AE592" s="2364"/>
      <c r="AF592" s="2364"/>
      <c r="AG592" s="2364"/>
      <c r="AH592" s="2364"/>
      <c r="AI592" s="2364"/>
      <c r="AJ592" s="2364"/>
      <c r="AK592" s="2364"/>
      <c r="AL592" s="2364"/>
      <c r="AM592" s="2364"/>
      <c r="AN592" s="2364"/>
      <c r="AO592" s="2364"/>
      <c r="AP592" s="2364"/>
      <c r="AQ592" s="2364"/>
      <c r="AR592" s="2364"/>
      <c r="AS592" s="2364"/>
      <c r="AT592" s="2364"/>
      <c r="AU592" s="2364"/>
      <c r="AV592" s="2364"/>
      <c r="AW592" s="2364"/>
      <c r="AX592" s="2364"/>
      <c r="AY592" s="2365"/>
    </row>
    <row r="593" spans="1:51" s="109" customFormat="1" ht="23.1" customHeight="1">
      <c r="B593" s="2344"/>
      <c r="C593" s="2345"/>
      <c r="D593" s="2334"/>
      <c r="E593" s="2335"/>
      <c r="F593" s="2335"/>
      <c r="G593" s="2335"/>
      <c r="H593" s="2335"/>
      <c r="I593" s="2335"/>
      <c r="J593" s="2335"/>
      <c r="K593" s="2335"/>
      <c r="L593" s="2336"/>
      <c r="M593" s="2327"/>
      <c r="N593" s="2327"/>
      <c r="O593" s="2327"/>
      <c r="P593" s="2327"/>
      <c r="Q593" s="2327"/>
      <c r="R593" s="2327"/>
      <c r="S593" s="2327"/>
      <c r="T593" s="2327"/>
      <c r="U593" s="2327"/>
      <c r="V593" s="2327"/>
      <c r="W593" s="2327"/>
      <c r="X593" s="2327"/>
      <c r="Y593" s="2363"/>
      <c r="Z593" s="2364"/>
      <c r="AA593" s="2364"/>
      <c r="AB593" s="2364"/>
      <c r="AC593" s="2364"/>
      <c r="AD593" s="2364"/>
      <c r="AE593" s="2364"/>
      <c r="AF593" s="2364"/>
      <c r="AG593" s="2364"/>
      <c r="AH593" s="2364"/>
      <c r="AI593" s="2364"/>
      <c r="AJ593" s="2364"/>
      <c r="AK593" s="2364"/>
      <c r="AL593" s="2364"/>
      <c r="AM593" s="2364"/>
      <c r="AN593" s="2364"/>
      <c r="AO593" s="2364"/>
      <c r="AP593" s="2364"/>
      <c r="AQ593" s="2364"/>
      <c r="AR593" s="2364"/>
      <c r="AS593" s="2364"/>
      <c r="AT593" s="2364"/>
      <c r="AU593" s="2364"/>
      <c r="AV593" s="2364"/>
      <c r="AW593" s="2364"/>
      <c r="AX593" s="2364"/>
      <c r="AY593" s="2365"/>
    </row>
    <row r="594" spans="1:51" s="109" customFormat="1" ht="23.1" customHeight="1">
      <c r="B594" s="2344"/>
      <c r="C594" s="2345"/>
      <c r="D594" s="2330"/>
      <c r="E594" s="2331"/>
      <c r="F594" s="2331"/>
      <c r="G594" s="2331"/>
      <c r="H594" s="2331"/>
      <c r="I594" s="2331"/>
      <c r="J594" s="2331"/>
      <c r="K594" s="2331"/>
      <c r="L594" s="2332"/>
      <c r="M594" s="2333"/>
      <c r="N594" s="2333"/>
      <c r="O594" s="2333"/>
      <c r="P594" s="2333"/>
      <c r="Q594" s="2333"/>
      <c r="R594" s="2333"/>
      <c r="S594" s="2333"/>
      <c r="T594" s="2333"/>
      <c r="U594" s="2333"/>
      <c r="V594" s="2333"/>
      <c r="W594" s="2333"/>
      <c r="X594" s="2333"/>
      <c r="Y594" s="2363"/>
      <c r="Z594" s="2364"/>
      <c r="AA594" s="2364"/>
      <c r="AB594" s="2364"/>
      <c r="AC594" s="2364"/>
      <c r="AD594" s="2364"/>
      <c r="AE594" s="2364"/>
      <c r="AF594" s="2364"/>
      <c r="AG594" s="2364"/>
      <c r="AH594" s="2364"/>
      <c r="AI594" s="2364"/>
      <c r="AJ594" s="2364"/>
      <c r="AK594" s="2364"/>
      <c r="AL594" s="2364"/>
      <c r="AM594" s="2364"/>
      <c r="AN594" s="2364"/>
      <c r="AO594" s="2364"/>
      <c r="AP594" s="2364"/>
      <c r="AQ594" s="2364"/>
      <c r="AR594" s="2364"/>
      <c r="AS594" s="2364"/>
      <c r="AT594" s="2364"/>
      <c r="AU594" s="2364"/>
      <c r="AV594" s="2364"/>
      <c r="AW594" s="2364"/>
      <c r="AX594" s="2364"/>
      <c r="AY594" s="2365"/>
    </row>
    <row r="595" spans="1:51" s="109" customFormat="1" ht="23.1" customHeight="1" thickBot="1">
      <c r="B595" s="2346"/>
      <c r="C595" s="2347"/>
      <c r="D595" s="2337" t="s">
        <v>35</v>
      </c>
      <c r="E595" s="2267"/>
      <c r="F595" s="2267"/>
      <c r="G595" s="2267"/>
      <c r="H595" s="2267"/>
      <c r="I595" s="2267"/>
      <c r="J595" s="2267"/>
      <c r="K595" s="2267"/>
      <c r="L595" s="2338"/>
      <c r="M595" s="2329" t="s">
        <v>516</v>
      </c>
      <c r="N595" s="2329"/>
      <c r="O595" s="2329"/>
      <c r="P595" s="2329"/>
      <c r="Q595" s="2329"/>
      <c r="R595" s="2329"/>
      <c r="S595" s="2329">
        <f>SUM(S588:X594)</f>
        <v>0.99999999999999989</v>
      </c>
      <c r="T595" s="2329"/>
      <c r="U595" s="2329"/>
      <c r="V595" s="2329"/>
      <c r="W595" s="2329"/>
      <c r="X595" s="2329"/>
      <c r="Y595" s="2366"/>
      <c r="Z595" s="2367"/>
      <c r="AA595" s="2367"/>
      <c r="AB595" s="2367"/>
      <c r="AC595" s="2367"/>
      <c r="AD595" s="2367"/>
      <c r="AE595" s="2367"/>
      <c r="AF595" s="2367"/>
      <c r="AG595" s="2367"/>
      <c r="AH595" s="2367"/>
      <c r="AI595" s="2367"/>
      <c r="AJ595" s="2367"/>
      <c r="AK595" s="2367"/>
      <c r="AL595" s="2367"/>
      <c r="AM595" s="2367"/>
      <c r="AN595" s="2367"/>
      <c r="AO595" s="2367"/>
      <c r="AP595" s="2367"/>
      <c r="AQ595" s="2367"/>
      <c r="AR595" s="2367"/>
      <c r="AS595" s="2367"/>
      <c r="AT595" s="2367"/>
      <c r="AU595" s="2367"/>
      <c r="AV595" s="2367"/>
      <c r="AW595" s="2367"/>
      <c r="AX595" s="2367"/>
      <c r="AY595" s="2368"/>
    </row>
    <row r="596" spans="1:51" s="109" customFormat="1" ht="3" customHeight="1">
      <c r="A596" s="119"/>
      <c r="B596" s="117"/>
      <c r="C596" s="117"/>
      <c r="D596" s="107"/>
      <c r="E596" s="107"/>
      <c r="F596" s="107"/>
      <c r="G596" s="107"/>
      <c r="H596" s="107"/>
      <c r="I596" s="107"/>
      <c r="J596" s="107"/>
      <c r="K596" s="107"/>
      <c r="L596" s="107"/>
      <c r="M596" s="107"/>
      <c r="N596" s="107"/>
      <c r="O596" s="107"/>
      <c r="P596" s="107"/>
      <c r="Q596" s="107"/>
      <c r="R596" s="107"/>
      <c r="S596" s="107"/>
      <c r="T596" s="107"/>
      <c r="U596" s="107"/>
      <c r="V596" s="107"/>
      <c r="W596" s="107"/>
      <c r="X596" s="107"/>
      <c r="Y596" s="107"/>
      <c r="Z596" s="107"/>
      <c r="AA596" s="107"/>
      <c r="AB596" s="107"/>
      <c r="AC596" s="107"/>
      <c r="AD596" s="107"/>
      <c r="AE596" s="107"/>
      <c r="AF596" s="107"/>
      <c r="AG596" s="107"/>
      <c r="AH596" s="107"/>
      <c r="AI596" s="107"/>
      <c r="AJ596" s="107"/>
      <c r="AK596" s="107"/>
      <c r="AL596" s="107"/>
      <c r="AM596" s="107"/>
      <c r="AN596" s="107"/>
      <c r="AO596" s="107"/>
      <c r="AP596" s="107"/>
      <c r="AQ596" s="107"/>
      <c r="AR596" s="107"/>
      <c r="AS596" s="107"/>
      <c r="AT596" s="107"/>
      <c r="AU596" s="107"/>
      <c r="AV596" s="107"/>
      <c r="AW596" s="107"/>
      <c r="AX596" s="107"/>
      <c r="AY596" s="107"/>
    </row>
    <row r="597" spans="1:51" s="109" customFormat="1" ht="21" hidden="1" customHeight="1">
      <c r="B597" s="2497" t="s">
        <v>70</v>
      </c>
      <c r="C597" s="2498"/>
      <c r="D597" s="2503" t="s">
        <v>71</v>
      </c>
      <c r="E597" s="2504"/>
      <c r="F597" s="2504"/>
      <c r="G597" s="2504"/>
      <c r="H597" s="2504"/>
      <c r="I597" s="2504"/>
      <c r="J597" s="2504"/>
      <c r="K597" s="2504"/>
      <c r="L597" s="2504"/>
      <c r="M597" s="2504"/>
      <c r="N597" s="2504"/>
      <c r="O597" s="2504"/>
      <c r="P597" s="2504"/>
      <c r="Q597" s="2504"/>
      <c r="R597" s="2504"/>
      <c r="S597" s="2504"/>
      <c r="T597" s="2504"/>
      <c r="U597" s="2504"/>
      <c r="V597" s="2504"/>
      <c r="W597" s="2504"/>
      <c r="X597" s="2504"/>
      <c r="Y597" s="2504"/>
      <c r="Z597" s="2504"/>
      <c r="AA597" s="2504"/>
      <c r="AB597" s="2504"/>
      <c r="AC597" s="2504"/>
      <c r="AD597" s="2504"/>
      <c r="AE597" s="2504"/>
      <c r="AF597" s="2504"/>
      <c r="AG597" s="2504"/>
      <c r="AH597" s="2504"/>
      <c r="AI597" s="2504"/>
      <c r="AJ597" s="2504"/>
      <c r="AK597" s="2504"/>
      <c r="AL597" s="2504"/>
      <c r="AM597" s="2504"/>
      <c r="AN597" s="2504"/>
      <c r="AO597" s="2504"/>
      <c r="AP597" s="2504"/>
      <c r="AQ597" s="2504"/>
      <c r="AR597" s="2504"/>
      <c r="AS597" s="2504"/>
      <c r="AT597" s="2504"/>
      <c r="AU597" s="2504"/>
      <c r="AV597" s="2504"/>
      <c r="AW597" s="2504"/>
      <c r="AX597" s="2504"/>
      <c r="AY597" s="2505"/>
    </row>
    <row r="598" spans="1:51" s="109" customFormat="1" ht="203.25" hidden="1" customHeight="1">
      <c r="B598" s="2499"/>
      <c r="C598" s="2500"/>
      <c r="D598" s="2506" t="s">
        <v>72</v>
      </c>
      <c r="E598" s="2507"/>
      <c r="F598" s="2507"/>
      <c r="G598" s="2507"/>
      <c r="H598" s="2507"/>
      <c r="I598" s="2507"/>
      <c r="J598" s="2507"/>
      <c r="K598" s="2507"/>
      <c r="L598" s="2507"/>
      <c r="M598" s="2507"/>
      <c r="N598" s="2507"/>
      <c r="O598" s="2507"/>
      <c r="P598" s="2507"/>
      <c r="Q598" s="2507"/>
      <c r="R598" s="2507"/>
      <c r="S598" s="2507"/>
      <c r="T598" s="2507"/>
      <c r="U598" s="2507"/>
      <c r="V598" s="2507"/>
      <c r="W598" s="2507"/>
      <c r="X598" s="2507"/>
      <c r="Y598" s="2507"/>
      <c r="Z598" s="2507"/>
      <c r="AA598" s="2507"/>
      <c r="AB598" s="2507"/>
      <c r="AC598" s="2507"/>
      <c r="AD598" s="2507"/>
      <c r="AE598" s="2507"/>
      <c r="AF598" s="2507"/>
      <c r="AG598" s="2507"/>
      <c r="AH598" s="2507"/>
      <c r="AI598" s="2507"/>
      <c r="AJ598" s="2507"/>
      <c r="AK598" s="2507"/>
      <c r="AL598" s="2507"/>
      <c r="AM598" s="2507"/>
      <c r="AN598" s="2507"/>
      <c r="AO598" s="2507"/>
      <c r="AP598" s="2507"/>
      <c r="AQ598" s="2507"/>
      <c r="AR598" s="2507"/>
      <c r="AS598" s="2507"/>
      <c r="AT598" s="2507"/>
      <c r="AU598" s="2507"/>
      <c r="AV598" s="2507"/>
      <c r="AW598" s="2507"/>
      <c r="AX598" s="2507"/>
      <c r="AY598" s="2508"/>
    </row>
    <row r="599" spans="1:51" s="109" customFormat="1" ht="20.25" hidden="1" customHeight="1">
      <c r="B599" s="2499"/>
      <c r="C599" s="2500"/>
      <c r="D599" s="2509" t="s">
        <v>73</v>
      </c>
      <c r="E599" s="2510"/>
      <c r="F599" s="2510"/>
      <c r="G599" s="2510"/>
      <c r="H599" s="2510"/>
      <c r="I599" s="2510"/>
      <c r="J599" s="2510"/>
      <c r="K599" s="2510"/>
      <c r="L599" s="2510"/>
      <c r="M599" s="2510"/>
      <c r="N599" s="2510"/>
      <c r="O599" s="2510"/>
      <c r="P599" s="2510"/>
      <c r="Q599" s="2510"/>
      <c r="R599" s="2510"/>
      <c r="S599" s="2510"/>
      <c r="T599" s="2510"/>
      <c r="U599" s="2510"/>
      <c r="V599" s="2510"/>
      <c r="W599" s="2510"/>
      <c r="X599" s="2510"/>
      <c r="Y599" s="2510"/>
      <c r="Z599" s="2510"/>
      <c r="AA599" s="2510"/>
      <c r="AB599" s="2510"/>
      <c r="AC599" s="2510"/>
      <c r="AD599" s="2510"/>
      <c r="AE599" s="2510"/>
      <c r="AF599" s="2510"/>
      <c r="AG599" s="2510"/>
      <c r="AH599" s="2510"/>
      <c r="AI599" s="2510"/>
      <c r="AJ599" s="2510"/>
      <c r="AK599" s="2510"/>
      <c r="AL599" s="2510"/>
      <c r="AM599" s="2510"/>
      <c r="AN599" s="2510"/>
      <c r="AO599" s="2510"/>
      <c r="AP599" s="2510"/>
      <c r="AQ599" s="2510"/>
      <c r="AR599" s="2510"/>
      <c r="AS599" s="2510"/>
      <c r="AT599" s="2510"/>
      <c r="AU599" s="2510"/>
      <c r="AV599" s="2510"/>
      <c r="AW599" s="2510"/>
      <c r="AX599" s="2510"/>
      <c r="AY599" s="2511"/>
    </row>
    <row r="600" spans="1:51" s="109" customFormat="1" ht="100.5" hidden="1" customHeight="1">
      <c r="B600" s="2501"/>
      <c r="C600" s="2502"/>
      <c r="D600" s="2512"/>
      <c r="E600" s="2513"/>
      <c r="F600" s="2513"/>
      <c r="G600" s="2513"/>
      <c r="H600" s="2513"/>
      <c r="I600" s="2513"/>
      <c r="J600" s="2513"/>
      <c r="K600" s="2513"/>
      <c r="L600" s="2513"/>
      <c r="M600" s="2513"/>
      <c r="N600" s="2513"/>
      <c r="O600" s="2513"/>
      <c r="P600" s="2513"/>
      <c r="Q600" s="2513"/>
      <c r="R600" s="2513"/>
      <c r="S600" s="2513"/>
      <c r="T600" s="2513"/>
      <c r="U600" s="2513"/>
      <c r="V600" s="2513"/>
      <c r="W600" s="2513"/>
      <c r="X600" s="2513"/>
      <c r="Y600" s="2513"/>
      <c r="Z600" s="2513"/>
      <c r="AA600" s="2513"/>
      <c r="AB600" s="2513"/>
      <c r="AC600" s="2513"/>
      <c r="AD600" s="2513"/>
      <c r="AE600" s="2513"/>
      <c r="AF600" s="2513"/>
      <c r="AG600" s="2513"/>
      <c r="AH600" s="2513"/>
      <c r="AI600" s="2513"/>
      <c r="AJ600" s="2513"/>
      <c r="AK600" s="2513"/>
      <c r="AL600" s="2513"/>
      <c r="AM600" s="2513"/>
      <c r="AN600" s="2513"/>
      <c r="AO600" s="2513"/>
      <c r="AP600" s="2513"/>
      <c r="AQ600" s="2513"/>
      <c r="AR600" s="2513"/>
      <c r="AS600" s="2513"/>
      <c r="AT600" s="2513"/>
      <c r="AU600" s="2513"/>
      <c r="AV600" s="2513"/>
      <c r="AW600" s="2513"/>
      <c r="AX600" s="2513"/>
      <c r="AY600" s="2514"/>
    </row>
    <row r="601" spans="1:51" s="109" customFormat="1" ht="21" hidden="1" customHeight="1">
      <c r="A601" s="118"/>
      <c r="B601" s="123"/>
      <c r="C601" s="122"/>
      <c r="D601" s="2515" t="s">
        <v>74</v>
      </c>
      <c r="E601" s="2516"/>
      <c r="F601" s="2516"/>
      <c r="G601" s="2516"/>
      <c r="H601" s="2516"/>
      <c r="I601" s="2516"/>
      <c r="J601" s="2516"/>
      <c r="K601" s="2516"/>
      <c r="L601" s="2516"/>
      <c r="M601" s="2516"/>
      <c r="N601" s="2516"/>
      <c r="O601" s="2516"/>
      <c r="P601" s="2516"/>
      <c r="Q601" s="2516"/>
      <c r="R601" s="2516"/>
      <c r="S601" s="2516"/>
      <c r="T601" s="2516"/>
      <c r="U601" s="2516"/>
      <c r="V601" s="2516"/>
      <c r="W601" s="2516"/>
      <c r="X601" s="2516"/>
      <c r="Y601" s="2516"/>
      <c r="Z601" s="2516"/>
      <c r="AA601" s="2516"/>
      <c r="AB601" s="2516"/>
      <c r="AC601" s="2516"/>
      <c r="AD601" s="2516"/>
      <c r="AE601" s="2516"/>
      <c r="AF601" s="2516"/>
      <c r="AG601" s="2516"/>
      <c r="AH601" s="2516"/>
      <c r="AI601" s="2516"/>
      <c r="AJ601" s="2516"/>
      <c r="AK601" s="2516"/>
      <c r="AL601" s="2516"/>
      <c r="AM601" s="2516"/>
      <c r="AN601" s="2516"/>
      <c r="AO601" s="2516"/>
      <c r="AP601" s="2516"/>
      <c r="AQ601" s="2516"/>
      <c r="AR601" s="2516"/>
      <c r="AS601" s="2516"/>
      <c r="AT601" s="2516"/>
      <c r="AU601" s="2516"/>
      <c r="AV601" s="2516"/>
      <c r="AW601" s="2516"/>
      <c r="AX601" s="2516"/>
      <c r="AY601" s="2517"/>
    </row>
    <row r="602" spans="1:51" s="109" customFormat="1" ht="135.94999999999999" hidden="1" customHeight="1">
      <c r="A602" s="118"/>
      <c r="B602" s="121"/>
      <c r="C602" s="120"/>
      <c r="D602" s="2518"/>
      <c r="E602" s="2519"/>
      <c r="F602" s="2519"/>
      <c r="G602" s="2519"/>
      <c r="H602" s="2519"/>
      <c r="I602" s="2519"/>
      <c r="J602" s="2519"/>
      <c r="K602" s="2519"/>
      <c r="L602" s="2519"/>
      <c r="M602" s="2519"/>
      <c r="N602" s="2519"/>
      <c r="O602" s="2519"/>
      <c r="P602" s="2519"/>
      <c r="Q602" s="2519"/>
      <c r="R602" s="2519"/>
      <c r="S602" s="2519"/>
      <c r="T602" s="2519"/>
      <c r="U602" s="2519"/>
      <c r="V602" s="2519"/>
      <c r="W602" s="2519"/>
      <c r="X602" s="2519"/>
      <c r="Y602" s="2519"/>
      <c r="Z602" s="2519"/>
      <c r="AA602" s="2519"/>
      <c r="AB602" s="2519"/>
      <c r="AC602" s="2519"/>
      <c r="AD602" s="2519"/>
      <c r="AE602" s="2519"/>
      <c r="AF602" s="2519"/>
      <c r="AG602" s="2519"/>
      <c r="AH602" s="2519"/>
      <c r="AI602" s="2519"/>
      <c r="AJ602" s="2519"/>
      <c r="AK602" s="2519"/>
      <c r="AL602" s="2519"/>
      <c r="AM602" s="2519"/>
      <c r="AN602" s="2519"/>
      <c r="AO602" s="2519"/>
      <c r="AP602" s="2519"/>
      <c r="AQ602" s="2519"/>
      <c r="AR602" s="2519"/>
      <c r="AS602" s="2519"/>
      <c r="AT602" s="2519"/>
      <c r="AU602" s="2519"/>
      <c r="AV602" s="2519"/>
      <c r="AW602" s="2519"/>
      <c r="AX602" s="2519"/>
      <c r="AY602" s="2520"/>
    </row>
    <row r="603" spans="1:51" s="109" customFormat="1" ht="3" customHeight="1">
      <c r="A603" s="118"/>
      <c r="B603" s="117"/>
      <c r="C603" s="117"/>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row>
    <row r="604" spans="1:51" s="109" customFormat="1" ht="3" customHeight="1">
      <c r="A604" s="118"/>
      <c r="B604" s="117"/>
      <c r="C604" s="117"/>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row>
    <row r="605" spans="1:51" ht="23.25" customHeight="1" thickBot="1">
      <c r="A605" s="8"/>
      <c r="B605" s="689" t="s">
        <v>121</v>
      </c>
      <c r="C605" s="690"/>
      <c r="D605" s="690"/>
      <c r="E605" s="690"/>
      <c r="F605" s="690"/>
      <c r="G605" s="690"/>
      <c r="H605" s="690" t="s">
        <v>551</v>
      </c>
      <c r="I605" s="690"/>
      <c r="J605" s="690"/>
      <c r="K605" s="690"/>
      <c r="L605" s="690"/>
      <c r="M605" s="690"/>
      <c r="N605" s="690"/>
      <c r="O605" s="690"/>
      <c r="P605" s="690"/>
      <c r="Q605" s="690"/>
      <c r="R605" s="690"/>
      <c r="S605" s="690"/>
      <c r="T605" s="690"/>
      <c r="U605" s="690"/>
      <c r="V605" s="690"/>
      <c r="W605" s="690"/>
      <c r="X605" s="690"/>
      <c r="Y605" s="690"/>
      <c r="Z605" s="690"/>
      <c r="AA605" s="690"/>
      <c r="AB605" s="690"/>
      <c r="AC605" s="690"/>
      <c r="AD605" s="690"/>
      <c r="AE605" s="690"/>
      <c r="AF605" s="690"/>
      <c r="AG605" s="690"/>
      <c r="AH605" s="690"/>
      <c r="AI605" s="690"/>
      <c r="AJ605" s="690"/>
      <c r="AK605" s="690"/>
      <c r="AL605" s="690"/>
      <c r="AM605" s="690"/>
      <c r="AN605" s="690"/>
      <c r="AO605" s="690"/>
      <c r="AP605" s="690"/>
      <c r="AQ605" s="690"/>
      <c r="AR605" s="690"/>
      <c r="AS605" s="690"/>
      <c r="AT605" s="690"/>
      <c r="AU605" s="690"/>
      <c r="AV605" s="690"/>
      <c r="AW605" s="690"/>
      <c r="AX605" s="690"/>
      <c r="AY605" s="690"/>
    </row>
    <row r="606" spans="1:51" ht="14.25" customHeight="1">
      <c r="B606" s="1624" t="s">
        <v>515</v>
      </c>
      <c r="C606" s="1625"/>
      <c r="D606" s="1625"/>
      <c r="E606" s="1625"/>
      <c r="F606" s="1625"/>
      <c r="G606" s="1626"/>
      <c r="H606" s="114"/>
      <c r="I606" s="88"/>
      <c r="J606" s="88"/>
      <c r="K606" s="88"/>
      <c r="L606" s="88"/>
      <c r="M606" s="88"/>
      <c r="N606" s="88"/>
      <c r="O606" s="88"/>
      <c r="P606" s="88"/>
      <c r="Q606" s="88"/>
      <c r="R606" s="88"/>
      <c r="S606" s="88"/>
      <c r="T606" s="88"/>
      <c r="U606" s="88"/>
      <c r="V606" s="88"/>
      <c r="W606" s="88"/>
      <c r="X606" s="88"/>
      <c r="Y606" s="88"/>
      <c r="Z606" s="88"/>
      <c r="AA606" s="88"/>
      <c r="AB606" s="88"/>
      <c r="AC606" s="88"/>
      <c r="AD606" s="88"/>
      <c r="AE606" s="88"/>
      <c r="AF606" s="88"/>
      <c r="AG606" s="88"/>
      <c r="AH606" s="88"/>
      <c r="AI606" s="88"/>
      <c r="AJ606" s="88"/>
      <c r="AK606" s="88"/>
      <c r="AL606" s="88"/>
      <c r="AM606" s="88"/>
      <c r="AN606" s="88"/>
      <c r="AO606" s="88"/>
      <c r="AP606" s="88"/>
      <c r="AQ606" s="88"/>
      <c r="AR606" s="88"/>
      <c r="AS606" s="88"/>
      <c r="AT606" s="88"/>
      <c r="AU606" s="88"/>
      <c r="AV606" s="88"/>
      <c r="AW606" s="88"/>
      <c r="AX606" s="88"/>
      <c r="AY606" s="45"/>
    </row>
    <row r="607" spans="1:51" ht="14.25" customHeight="1">
      <c r="B607" s="1624"/>
      <c r="C607" s="1625"/>
      <c r="D607" s="1625"/>
      <c r="E607" s="1625"/>
      <c r="F607" s="1625"/>
      <c r="G607" s="1626"/>
      <c r="H607" s="114"/>
      <c r="I607" s="88"/>
      <c r="J607" s="88"/>
      <c r="K607" s="88"/>
      <c r="L607" s="88"/>
      <c r="M607" s="88"/>
      <c r="N607" s="88"/>
      <c r="O607" s="88"/>
      <c r="P607" s="88"/>
      <c r="Q607" s="88"/>
      <c r="R607" s="88"/>
      <c r="S607" s="88"/>
      <c r="T607" s="88"/>
      <c r="U607" s="88"/>
      <c r="V607" s="88"/>
      <c r="W607" s="88"/>
      <c r="X607" s="88"/>
      <c r="Y607" s="88"/>
      <c r="Z607" s="88"/>
      <c r="AA607" s="88"/>
      <c r="AB607" s="88"/>
      <c r="AC607" s="88"/>
      <c r="AD607" s="88"/>
      <c r="AE607" s="88"/>
      <c r="AF607" s="88"/>
      <c r="AG607" s="88"/>
      <c r="AH607" s="88"/>
      <c r="AI607" s="88"/>
      <c r="AJ607" s="88"/>
      <c r="AK607" s="88"/>
      <c r="AL607" s="88"/>
      <c r="AM607" s="88"/>
      <c r="AN607" s="88"/>
      <c r="AO607" s="88"/>
      <c r="AP607" s="88"/>
      <c r="AQ607" s="88"/>
      <c r="AR607" s="88"/>
      <c r="AS607" s="88"/>
      <c r="AT607" s="88"/>
      <c r="AU607" s="88"/>
      <c r="AV607" s="88"/>
      <c r="AW607" s="88"/>
      <c r="AX607" s="88"/>
      <c r="AY607" s="45"/>
    </row>
    <row r="608" spans="1:51" ht="14.25" customHeight="1">
      <c r="B608" s="1624"/>
      <c r="C608" s="1625"/>
      <c r="D608" s="1625"/>
      <c r="E608" s="1625"/>
      <c r="F608" s="1625"/>
      <c r="G608" s="1626"/>
      <c r="H608" s="114"/>
      <c r="I608" s="88"/>
      <c r="J608" s="88"/>
      <c r="K608" s="88"/>
      <c r="L608" s="88"/>
      <c r="M608" s="88"/>
      <c r="N608" s="88"/>
      <c r="O608" s="88"/>
      <c r="P608" s="88"/>
      <c r="Q608" s="88"/>
      <c r="R608" s="88"/>
      <c r="S608" s="88"/>
      <c r="T608" s="88"/>
      <c r="U608" s="88"/>
      <c r="V608" s="88"/>
      <c r="W608" s="88"/>
      <c r="X608" s="88"/>
      <c r="Y608" s="88"/>
      <c r="Z608" s="88"/>
      <c r="AA608" s="88"/>
      <c r="AB608" s="88"/>
      <c r="AC608" s="88"/>
      <c r="AD608" s="88"/>
      <c r="AE608" s="88"/>
      <c r="AF608" s="88"/>
      <c r="AG608" s="88"/>
      <c r="AH608" s="88"/>
      <c r="AI608" s="88"/>
      <c r="AJ608" s="88"/>
      <c r="AK608" s="88"/>
      <c r="AL608" s="88"/>
      <c r="AM608" s="88"/>
      <c r="AN608" s="88"/>
      <c r="AO608" s="88"/>
      <c r="AP608" s="88"/>
      <c r="AQ608" s="88"/>
      <c r="AR608" s="88"/>
      <c r="AS608" s="88"/>
      <c r="AT608" s="88"/>
      <c r="AU608" s="88"/>
      <c r="AV608" s="88"/>
      <c r="AW608" s="88"/>
      <c r="AX608" s="88"/>
      <c r="AY608" s="45"/>
    </row>
    <row r="609" spans="2:51" ht="14.25" customHeight="1" thickBot="1">
      <c r="B609" s="1624"/>
      <c r="C609" s="1625"/>
      <c r="D609" s="1625"/>
      <c r="E609" s="1625"/>
      <c r="F609" s="1625"/>
      <c r="G609" s="1626"/>
      <c r="H609" s="114"/>
      <c r="I609" s="88"/>
      <c r="J609" s="88"/>
      <c r="K609" s="88"/>
      <c r="L609" s="88"/>
      <c r="M609" s="88"/>
      <c r="N609" s="88"/>
      <c r="O609" s="88"/>
      <c r="P609" s="88"/>
      <c r="Q609" s="88"/>
      <c r="R609" s="88"/>
      <c r="S609" s="88"/>
      <c r="T609" s="88"/>
      <c r="U609" s="88"/>
      <c r="V609" s="88"/>
      <c r="W609" s="88"/>
      <c r="X609" s="88"/>
      <c r="Y609" s="88"/>
      <c r="Z609" s="88"/>
      <c r="AA609" s="88"/>
      <c r="AB609" s="88"/>
      <c r="AC609" s="88"/>
      <c r="AD609" s="88"/>
      <c r="AE609" s="88"/>
      <c r="AF609" s="88"/>
      <c r="AG609" s="88"/>
      <c r="AH609" s="88"/>
      <c r="AI609" s="88"/>
      <c r="AJ609" s="88"/>
      <c r="AK609" s="88"/>
      <c r="AL609" s="88"/>
      <c r="AM609" s="88"/>
      <c r="AN609" s="88"/>
      <c r="AO609" s="88"/>
      <c r="AP609" s="88"/>
      <c r="AQ609" s="88"/>
      <c r="AR609" s="88"/>
      <c r="AS609" s="88"/>
      <c r="AT609" s="88"/>
      <c r="AU609" s="88"/>
      <c r="AV609" s="88"/>
      <c r="AW609" s="88"/>
      <c r="AX609" s="88"/>
      <c r="AY609" s="45"/>
    </row>
    <row r="610" spans="2:51" ht="14.25" customHeight="1">
      <c r="B610" s="1624"/>
      <c r="C610" s="1625"/>
      <c r="D610" s="1625"/>
      <c r="E610" s="1625"/>
      <c r="F610" s="1625"/>
      <c r="G610" s="1626"/>
      <c r="H610" s="114"/>
      <c r="I610" s="88"/>
      <c r="J610" s="88"/>
      <c r="K610" s="88"/>
      <c r="L610" s="88"/>
      <c r="M610" s="88"/>
      <c r="N610" s="88"/>
      <c r="O610" s="88"/>
      <c r="P610" s="88"/>
      <c r="Q610" s="88"/>
      <c r="R610" s="88"/>
      <c r="S610" s="88"/>
      <c r="T610" s="88"/>
      <c r="U610" s="81"/>
      <c r="V610" s="23"/>
      <c r="W610" s="23"/>
      <c r="X610" s="23"/>
      <c r="Y610" s="23"/>
      <c r="Z610" s="23"/>
      <c r="AA610" s="23"/>
      <c r="AB610" s="23"/>
      <c r="AC610" s="23"/>
      <c r="AD610" s="23"/>
      <c r="AE610" s="23"/>
      <c r="AF610" s="23"/>
      <c r="AG610" s="23"/>
      <c r="AH610" s="23"/>
      <c r="AI610" s="23"/>
      <c r="AJ610" s="24"/>
      <c r="AK610" s="88"/>
      <c r="AL610" s="88"/>
      <c r="AM610" s="88"/>
      <c r="AN610" s="88"/>
      <c r="AO610" s="88"/>
      <c r="AP610" s="88"/>
      <c r="AQ610" s="88"/>
      <c r="AR610" s="88"/>
      <c r="AS610" s="88"/>
      <c r="AT610" s="88"/>
      <c r="AU610" s="88"/>
      <c r="AV610" s="88"/>
      <c r="AW610" s="88"/>
      <c r="AX610" s="88"/>
      <c r="AY610" s="45"/>
    </row>
    <row r="611" spans="2:51" ht="14.25" customHeight="1">
      <c r="B611" s="1624"/>
      <c r="C611" s="1625"/>
      <c r="D611" s="1625"/>
      <c r="E611" s="1625"/>
      <c r="F611" s="1625"/>
      <c r="G611" s="1626"/>
      <c r="H611" s="114"/>
      <c r="I611" s="88"/>
      <c r="J611" s="88"/>
      <c r="K611" s="88"/>
      <c r="L611" s="88"/>
      <c r="M611" s="88"/>
      <c r="N611" s="88"/>
      <c r="O611" s="88"/>
      <c r="P611" s="88"/>
      <c r="Q611" s="88"/>
      <c r="R611" s="88"/>
      <c r="S611" s="88"/>
      <c r="T611" s="88"/>
      <c r="U611" s="2452" t="s">
        <v>124</v>
      </c>
      <c r="V611" s="987"/>
      <c r="W611" s="987"/>
      <c r="X611" s="987"/>
      <c r="Y611" s="987"/>
      <c r="Z611" s="987"/>
      <c r="AA611" s="987"/>
      <c r="AB611" s="987"/>
      <c r="AC611" s="987"/>
      <c r="AD611" s="987"/>
      <c r="AE611" s="987"/>
      <c r="AF611" s="987"/>
      <c r="AG611" s="987"/>
      <c r="AH611" s="987"/>
      <c r="AI611" s="987"/>
      <c r="AJ611" s="2453"/>
      <c r="AK611" s="88"/>
      <c r="AL611" s="88"/>
      <c r="AM611" s="88"/>
      <c r="AN611" s="88"/>
      <c r="AO611" s="88"/>
      <c r="AP611" s="88"/>
      <c r="AQ611" s="88"/>
      <c r="AR611" s="88"/>
      <c r="AS611" s="88"/>
      <c r="AT611" s="88"/>
      <c r="AU611" s="88"/>
      <c r="AV611" s="88"/>
      <c r="AW611" s="88"/>
      <c r="AX611" s="88"/>
      <c r="AY611" s="45"/>
    </row>
    <row r="612" spans="2:51" ht="14.25" customHeight="1">
      <c r="B612" s="1624"/>
      <c r="C612" s="1625"/>
      <c r="D612" s="1625"/>
      <c r="E612" s="1625"/>
      <c r="F612" s="1625"/>
      <c r="G612" s="1626"/>
      <c r="H612" s="114"/>
      <c r="I612" s="88"/>
      <c r="J612" s="88"/>
      <c r="K612" s="88"/>
      <c r="L612" s="88"/>
      <c r="M612" s="88"/>
      <c r="N612" s="88"/>
      <c r="O612" s="88"/>
      <c r="P612" s="88"/>
      <c r="Q612" s="88"/>
      <c r="R612" s="88"/>
      <c r="S612" s="88"/>
      <c r="T612" s="88"/>
      <c r="U612" s="2452" t="s">
        <v>245</v>
      </c>
      <c r="V612" s="987"/>
      <c r="W612" s="987"/>
      <c r="X612" s="987"/>
      <c r="Y612" s="987"/>
      <c r="Z612" s="987"/>
      <c r="AA612" s="987"/>
      <c r="AB612" s="987"/>
      <c r="AC612" s="987"/>
      <c r="AD612" s="987"/>
      <c r="AE612" s="987"/>
      <c r="AF612" s="987"/>
      <c r="AG612" s="987"/>
      <c r="AH612" s="987"/>
      <c r="AI612" s="987"/>
      <c r="AJ612" s="2453"/>
      <c r="AK612" s="88"/>
      <c r="AL612" s="88"/>
      <c r="AM612" s="88"/>
      <c r="AN612" s="88"/>
      <c r="AO612" s="88"/>
      <c r="AP612" s="88"/>
      <c r="AQ612" s="88"/>
      <c r="AR612" s="88"/>
      <c r="AS612" s="88"/>
      <c r="AT612" s="88"/>
      <c r="AU612" s="88"/>
      <c r="AV612" s="88"/>
      <c r="AW612" s="88"/>
      <c r="AX612" s="88"/>
      <c r="AY612" s="45"/>
    </row>
    <row r="613" spans="2:51" ht="14.25" customHeight="1" thickBot="1">
      <c r="B613" s="1624"/>
      <c r="C613" s="1625"/>
      <c r="D613" s="1625"/>
      <c r="E613" s="1625"/>
      <c r="F613" s="1625"/>
      <c r="G613" s="1626"/>
      <c r="H613" s="114"/>
      <c r="I613" s="88"/>
      <c r="J613" s="88"/>
      <c r="K613" s="88"/>
      <c r="L613" s="88"/>
      <c r="M613" s="88"/>
      <c r="N613" s="88"/>
      <c r="O613" s="88"/>
      <c r="P613" s="88"/>
      <c r="Q613" s="88"/>
      <c r="R613" s="88"/>
      <c r="S613" s="88"/>
      <c r="T613" s="88"/>
      <c r="U613" s="115"/>
      <c r="V613" s="51"/>
      <c r="W613" s="51"/>
      <c r="X613" s="103"/>
      <c r="Y613" s="103"/>
      <c r="Z613" s="103"/>
      <c r="AA613" s="103"/>
      <c r="AB613" s="103"/>
      <c r="AC613" s="103"/>
      <c r="AD613" s="103"/>
      <c r="AE613" s="103"/>
      <c r="AF613" s="103"/>
      <c r="AG613" s="103"/>
      <c r="AH613" s="51"/>
      <c r="AI613" s="51"/>
      <c r="AJ613" s="52"/>
      <c r="AK613" s="88"/>
      <c r="AL613" s="88"/>
      <c r="AM613" s="88"/>
      <c r="AN613" s="88"/>
      <c r="AO613" s="88"/>
      <c r="AP613" s="88"/>
      <c r="AQ613" s="88"/>
      <c r="AR613" s="88"/>
      <c r="AS613" s="88"/>
      <c r="AT613" s="88"/>
      <c r="AU613" s="88"/>
      <c r="AV613" s="88"/>
      <c r="AW613" s="88"/>
      <c r="AX613" s="88"/>
      <c r="AY613" s="45"/>
    </row>
    <row r="614" spans="2:51" ht="14.25" customHeight="1">
      <c r="B614" s="1624"/>
      <c r="C614" s="1625"/>
      <c r="D614" s="1625"/>
      <c r="E614" s="1625"/>
      <c r="F614" s="1625"/>
      <c r="G614" s="1626"/>
      <c r="H614" s="114"/>
      <c r="I614" s="88"/>
      <c r="J614" s="88"/>
      <c r="K614" s="88"/>
      <c r="L614" s="88"/>
      <c r="M614" s="88"/>
      <c r="N614" s="88"/>
      <c r="O614" s="88"/>
      <c r="P614" s="88"/>
      <c r="Q614" s="88"/>
      <c r="R614" s="88"/>
      <c r="S614" s="88"/>
      <c r="T614" s="88"/>
      <c r="U614" s="26"/>
      <c r="V614" s="26"/>
      <c r="W614" s="26"/>
      <c r="X614" s="26"/>
      <c r="Y614" s="26"/>
      <c r="Z614" s="26"/>
      <c r="AA614" s="26"/>
      <c r="AB614" s="57"/>
      <c r="AC614" s="57"/>
      <c r="AD614" s="26"/>
      <c r="AE614" s="26"/>
      <c r="AF614" s="26"/>
      <c r="AG614" s="26"/>
      <c r="AH614" s="26"/>
      <c r="AI614" s="26"/>
      <c r="AJ614" s="26"/>
      <c r="AK614" s="88"/>
      <c r="AL614" s="88"/>
      <c r="AM614" s="88"/>
      <c r="AN614" s="88"/>
      <c r="AO614" s="88"/>
      <c r="AP614" s="88"/>
      <c r="AQ614" s="88"/>
      <c r="AR614" s="88"/>
      <c r="AS614" s="88"/>
      <c r="AT614" s="88"/>
      <c r="AU614" s="88"/>
      <c r="AV614" s="88"/>
      <c r="AW614" s="88"/>
      <c r="AX614" s="88"/>
      <c r="AY614" s="45"/>
    </row>
    <row r="615" spans="2:51" ht="14.25" customHeight="1">
      <c r="B615" s="1624"/>
      <c r="C615" s="1625"/>
      <c r="D615" s="1625"/>
      <c r="E615" s="1625"/>
      <c r="F615" s="1625"/>
      <c r="G615" s="1626"/>
      <c r="H615" s="114"/>
      <c r="I615" s="88"/>
      <c r="J615" s="88"/>
      <c r="K615" s="88"/>
      <c r="L615" s="88"/>
      <c r="M615" s="88"/>
      <c r="N615" s="88"/>
      <c r="O615" s="88"/>
      <c r="P615" s="88"/>
      <c r="Q615" s="88"/>
      <c r="R615" s="88"/>
      <c r="S615" s="88"/>
      <c r="T615" s="88"/>
      <c r="U615" s="26"/>
      <c r="V615" s="26"/>
      <c r="W615" s="26"/>
      <c r="X615" s="26"/>
      <c r="Y615" s="26"/>
      <c r="Z615" s="26"/>
      <c r="AA615" s="26"/>
      <c r="AB615" s="57"/>
      <c r="AC615" s="57"/>
      <c r="AD615" s="26"/>
      <c r="AE615" s="26"/>
      <c r="AF615" s="26"/>
      <c r="AG615" s="26"/>
      <c r="AH615" s="26"/>
      <c r="AI615" s="26"/>
      <c r="AJ615" s="26"/>
      <c r="AK615" s="88"/>
      <c r="AL615" s="88"/>
      <c r="AM615" s="88"/>
      <c r="AN615" s="88"/>
      <c r="AO615" s="88"/>
      <c r="AP615" s="88"/>
      <c r="AQ615" s="88"/>
      <c r="AR615" s="88"/>
      <c r="AS615" s="88"/>
      <c r="AT615" s="88"/>
      <c r="AU615" s="88"/>
      <c r="AV615" s="88"/>
      <c r="AW615" s="88"/>
      <c r="AX615" s="88"/>
      <c r="AY615" s="45"/>
    </row>
    <row r="616" spans="2:51" ht="14.25" customHeight="1">
      <c r="B616" s="1624"/>
      <c r="C616" s="1625"/>
      <c r="D616" s="1625"/>
      <c r="E616" s="1625"/>
      <c r="F616" s="1625"/>
      <c r="G616" s="1626"/>
      <c r="H616" s="114"/>
      <c r="I616" s="88"/>
      <c r="J616" s="88"/>
      <c r="K616" s="88"/>
      <c r="L616" s="88"/>
      <c r="M616" s="88"/>
      <c r="N616" s="88"/>
      <c r="O616" s="88"/>
      <c r="P616" s="88"/>
      <c r="Q616" s="88"/>
      <c r="R616" s="88"/>
      <c r="S616" s="88"/>
      <c r="T616" s="88"/>
      <c r="U616" s="26"/>
      <c r="V616" s="26"/>
      <c r="W616" s="26"/>
      <c r="X616" s="26"/>
      <c r="Y616" s="26"/>
      <c r="Z616" s="26"/>
      <c r="AA616" s="26"/>
      <c r="AB616" s="57"/>
      <c r="AC616" s="57"/>
      <c r="AD616" s="26"/>
      <c r="AE616" s="26"/>
      <c r="AF616" s="26"/>
      <c r="AG616" s="26"/>
      <c r="AH616" s="26"/>
      <c r="AI616" s="26"/>
      <c r="AJ616" s="26"/>
      <c r="AK616" s="88"/>
      <c r="AL616" s="88"/>
      <c r="AM616" s="88"/>
      <c r="AN616" s="88"/>
      <c r="AO616" s="88"/>
      <c r="AP616" s="88"/>
      <c r="AQ616" s="88"/>
      <c r="AR616" s="88"/>
      <c r="AS616" s="88"/>
      <c r="AT616" s="88"/>
      <c r="AU616" s="88"/>
      <c r="AV616" s="88"/>
      <c r="AW616" s="88"/>
      <c r="AX616" s="88"/>
      <c r="AY616" s="45"/>
    </row>
    <row r="617" spans="2:51" ht="14.25" customHeight="1">
      <c r="B617" s="1624"/>
      <c r="C617" s="1625"/>
      <c r="D617" s="1625"/>
      <c r="E617" s="1625"/>
      <c r="F617" s="1625"/>
      <c r="G617" s="1626"/>
      <c r="H617" s="114"/>
      <c r="I617" s="88"/>
      <c r="J617" s="88"/>
      <c r="K617" s="88"/>
      <c r="L617" s="88"/>
      <c r="M617" s="88"/>
      <c r="N617" s="88"/>
      <c r="O617" s="88"/>
      <c r="P617" s="88"/>
      <c r="Q617" s="88"/>
      <c r="R617" s="88"/>
      <c r="S617" s="88"/>
      <c r="T617" s="88"/>
      <c r="U617" s="26"/>
      <c r="V617" s="26"/>
      <c r="W617" s="26"/>
      <c r="X617" s="26"/>
      <c r="Y617" s="26"/>
      <c r="Z617" s="26"/>
      <c r="AA617" s="26"/>
      <c r="AB617" s="26"/>
      <c r="AC617" s="26"/>
      <c r="AD617" s="26"/>
      <c r="AE617" s="26"/>
      <c r="AF617" s="26"/>
      <c r="AG617" s="26"/>
      <c r="AH617" s="26"/>
      <c r="AI617" s="26"/>
      <c r="AJ617" s="26"/>
      <c r="AK617" s="88"/>
      <c r="AL617" s="88"/>
      <c r="AM617" s="88"/>
      <c r="AN617" s="88"/>
      <c r="AO617" s="88"/>
      <c r="AP617" s="88"/>
      <c r="AQ617" s="88"/>
      <c r="AR617" s="88"/>
      <c r="AS617" s="88"/>
      <c r="AT617" s="88"/>
      <c r="AU617" s="88"/>
      <c r="AV617" s="88"/>
      <c r="AW617" s="88"/>
      <c r="AX617" s="88"/>
      <c r="AY617" s="45"/>
    </row>
    <row r="618" spans="2:51" ht="14.25" customHeight="1">
      <c r="B618" s="1624"/>
      <c r="C618" s="1625"/>
      <c r="D618" s="1625"/>
      <c r="E618" s="1625"/>
      <c r="F618" s="1625"/>
      <c r="G618" s="1626"/>
      <c r="H618" s="114"/>
      <c r="I618" s="88"/>
      <c r="J618" s="88"/>
      <c r="K618" s="88"/>
      <c r="L618" s="88"/>
      <c r="M618" s="88"/>
      <c r="N618" s="88"/>
      <c r="O618" s="88"/>
      <c r="P618" s="88"/>
      <c r="Q618" s="88"/>
      <c r="R618" s="88"/>
      <c r="S618" s="88"/>
      <c r="T618" s="88"/>
      <c r="U618" s="26"/>
      <c r="V618" s="26"/>
      <c r="W618" s="26"/>
      <c r="X618" s="26"/>
      <c r="Y618" s="26"/>
      <c r="Z618" s="26"/>
      <c r="AA618" s="26"/>
      <c r="AB618" s="26"/>
      <c r="AC618" s="26"/>
      <c r="AD618" s="26"/>
      <c r="AE618" s="26"/>
      <c r="AF618" s="26"/>
      <c r="AG618" s="26"/>
      <c r="AH618" s="26"/>
      <c r="AI618" s="26"/>
      <c r="AJ618" s="26"/>
      <c r="AK618" s="88"/>
      <c r="AL618" s="88"/>
      <c r="AM618" s="88"/>
      <c r="AN618" s="88"/>
      <c r="AO618" s="88"/>
      <c r="AP618" s="88"/>
      <c r="AQ618" s="88"/>
      <c r="AR618" s="88"/>
      <c r="AS618" s="88"/>
      <c r="AT618" s="88"/>
      <c r="AU618" s="88"/>
      <c r="AV618" s="88"/>
      <c r="AW618" s="88"/>
      <c r="AX618" s="88"/>
      <c r="AY618" s="45"/>
    </row>
    <row r="619" spans="2:51" ht="14.25" customHeight="1">
      <c r="B619" s="1624"/>
      <c r="C619" s="1625"/>
      <c r="D619" s="1625"/>
      <c r="E619" s="1625"/>
      <c r="F619" s="1625"/>
      <c r="G619" s="1626"/>
      <c r="H619" s="114"/>
      <c r="I619" s="88"/>
      <c r="J619" s="88"/>
      <c r="K619" s="88"/>
      <c r="L619" s="88"/>
      <c r="M619" s="88"/>
      <c r="N619" s="88"/>
      <c r="O619" s="88"/>
      <c r="P619" s="88"/>
      <c r="Q619" s="88"/>
      <c r="R619" s="88"/>
      <c r="S619" s="88"/>
      <c r="T619" s="88"/>
      <c r="U619" s="26"/>
      <c r="V619" s="26"/>
      <c r="W619" s="26"/>
      <c r="X619" s="26"/>
      <c r="Y619" s="26"/>
      <c r="Z619" s="26"/>
      <c r="AA619" s="26"/>
      <c r="AB619" s="26"/>
      <c r="AC619" s="26"/>
      <c r="AD619" s="26"/>
      <c r="AE619" s="26"/>
      <c r="AF619" s="26"/>
      <c r="AG619" s="26"/>
      <c r="AH619" s="26"/>
      <c r="AI619" s="26"/>
      <c r="AJ619" s="26"/>
      <c r="AK619" s="88"/>
      <c r="AL619" s="88"/>
      <c r="AM619" s="88"/>
      <c r="AN619" s="88"/>
      <c r="AO619" s="88"/>
      <c r="AP619" s="88"/>
      <c r="AQ619" s="88"/>
      <c r="AR619" s="88"/>
      <c r="AS619" s="88"/>
      <c r="AT619" s="88"/>
      <c r="AU619" s="88"/>
      <c r="AV619" s="88"/>
      <c r="AW619" s="88"/>
      <c r="AX619" s="88"/>
      <c r="AY619" s="45"/>
    </row>
    <row r="620" spans="2:51" ht="14.25" customHeight="1">
      <c r="B620" s="1624"/>
      <c r="C620" s="1625"/>
      <c r="D620" s="1625"/>
      <c r="E620" s="1625"/>
      <c r="F620" s="1625"/>
      <c r="G620" s="1626"/>
      <c r="H620" s="114"/>
      <c r="I620" s="88"/>
      <c r="J620" s="88"/>
      <c r="K620" s="88"/>
      <c r="L620" s="88"/>
      <c r="M620" s="88"/>
      <c r="N620" s="88"/>
      <c r="O620" s="88"/>
      <c r="P620" s="88"/>
      <c r="Q620" s="88"/>
      <c r="R620" s="88"/>
      <c r="S620" s="88"/>
      <c r="T620" s="88"/>
      <c r="U620" s="88"/>
      <c r="V620" s="88"/>
      <c r="W620" s="88"/>
      <c r="X620" s="88"/>
      <c r="Y620" s="88"/>
      <c r="Z620" s="88"/>
      <c r="AA620" s="88"/>
      <c r="AB620" s="88"/>
      <c r="AC620" s="88"/>
      <c r="AD620" s="88"/>
      <c r="AE620" s="88"/>
      <c r="AF620" s="88"/>
      <c r="AG620" s="88"/>
      <c r="AH620" s="88"/>
      <c r="AI620" s="88"/>
      <c r="AJ620" s="88"/>
      <c r="AK620" s="88"/>
      <c r="AL620" s="88"/>
      <c r="AM620" s="88"/>
      <c r="AN620" s="88"/>
      <c r="AO620" s="88"/>
      <c r="AP620" s="88"/>
      <c r="AQ620" s="88"/>
      <c r="AR620" s="88"/>
      <c r="AS620" s="88"/>
      <c r="AT620" s="88"/>
      <c r="AU620" s="88"/>
      <c r="AV620" s="88"/>
      <c r="AW620" s="88"/>
      <c r="AX620" s="88"/>
      <c r="AY620" s="45"/>
    </row>
    <row r="621" spans="2:51" ht="14.25" customHeight="1">
      <c r="B621" s="1624"/>
      <c r="C621" s="1625"/>
      <c r="D621" s="1625"/>
      <c r="E621" s="1625"/>
      <c r="F621" s="1625"/>
      <c r="G621" s="1626"/>
      <c r="H621" s="114"/>
      <c r="I621" s="88"/>
      <c r="J621" s="88"/>
      <c r="K621" s="88"/>
      <c r="L621" s="88"/>
      <c r="M621" s="88"/>
      <c r="N621" s="88"/>
      <c r="O621" s="88"/>
      <c r="P621" s="88"/>
      <c r="Q621" s="88"/>
      <c r="R621" s="88"/>
      <c r="S621" s="88"/>
      <c r="T621" s="88"/>
      <c r="U621" s="88"/>
      <c r="V621" s="88"/>
      <c r="W621" s="88"/>
      <c r="X621" s="88"/>
      <c r="Y621" s="88"/>
      <c r="Z621" s="88"/>
      <c r="AA621" s="88"/>
      <c r="AB621" s="88"/>
      <c r="AC621" s="88"/>
      <c r="AD621" s="88"/>
      <c r="AE621" s="88"/>
      <c r="AF621" s="88"/>
      <c r="AG621" s="88"/>
      <c r="AH621" s="88"/>
      <c r="AI621" s="88"/>
      <c r="AJ621" s="88"/>
      <c r="AK621" s="88"/>
      <c r="AL621" s="88"/>
      <c r="AM621" s="88"/>
      <c r="AN621" s="88"/>
      <c r="AO621" s="88"/>
      <c r="AP621" s="88"/>
      <c r="AQ621" s="88"/>
      <c r="AR621" s="88"/>
      <c r="AS621" s="88"/>
      <c r="AT621" s="88"/>
      <c r="AU621" s="56"/>
      <c r="AV621" s="56"/>
      <c r="AW621" s="56"/>
      <c r="AX621" s="56"/>
      <c r="AY621" s="45"/>
    </row>
    <row r="622" spans="2:51" ht="14.25" customHeight="1">
      <c r="B622" s="1624"/>
      <c r="C622" s="1625"/>
      <c r="D622" s="1625"/>
      <c r="E622" s="1625"/>
      <c r="F622" s="1625"/>
      <c r="G622" s="1626"/>
      <c r="H622" s="114"/>
      <c r="I622" s="88"/>
      <c r="J622" s="88"/>
      <c r="K622" s="88"/>
      <c r="L622" s="88"/>
      <c r="M622" s="88"/>
      <c r="N622" s="88"/>
      <c r="O622" s="88"/>
      <c r="P622" s="88"/>
      <c r="Q622" s="88"/>
      <c r="R622" s="88"/>
      <c r="S622" s="88"/>
      <c r="T622" s="88"/>
      <c r="U622" s="88"/>
      <c r="V622" s="88"/>
      <c r="W622" s="88"/>
      <c r="X622" s="88"/>
      <c r="Y622" s="88"/>
      <c r="Z622" s="88"/>
      <c r="AA622" s="88"/>
      <c r="AB622" s="88"/>
      <c r="AC622" s="88"/>
      <c r="AD622" s="88"/>
      <c r="AE622" s="88"/>
      <c r="AF622" s="88"/>
      <c r="AG622" s="88"/>
      <c r="AH622" s="88"/>
      <c r="AI622" s="88"/>
      <c r="AJ622" s="88"/>
      <c r="AK622" s="88"/>
      <c r="AL622" s="88"/>
      <c r="AM622" s="88"/>
      <c r="AN622" s="88"/>
      <c r="AO622" s="88"/>
      <c r="AP622" s="88"/>
      <c r="AQ622" s="88"/>
      <c r="AR622" s="88"/>
      <c r="AS622" s="88"/>
      <c r="AT622" s="88"/>
      <c r="AU622" s="56"/>
      <c r="AV622" s="56"/>
      <c r="AW622" s="56"/>
      <c r="AX622" s="56"/>
      <c r="AY622" s="45"/>
    </row>
    <row r="623" spans="2:51" ht="14.25" customHeight="1">
      <c r="B623" s="1624"/>
      <c r="C623" s="1625"/>
      <c r="D623" s="1625"/>
      <c r="E623" s="1625"/>
      <c r="F623" s="1625"/>
      <c r="G623" s="1626"/>
      <c r="H623" s="114"/>
      <c r="I623" s="88"/>
      <c r="J623" s="88"/>
      <c r="K623" s="88"/>
      <c r="L623" s="989"/>
      <c r="M623" s="989"/>
      <c r="N623" s="989"/>
      <c r="O623" s="989"/>
      <c r="P623" s="989"/>
      <c r="Q623" s="989"/>
      <c r="R623" s="989"/>
      <c r="S623" s="989"/>
      <c r="T623" s="989"/>
      <c r="U623" s="989"/>
      <c r="V623" s="56"/>
      <c r="W623" s="88"/>
      <c r="X623" s="88"/>
      <c r="Y623" s="56"/>
      <c r="Z623" s="56"/>
      <c r="AA623" s="56"/>
      <c r="AB623" s="56"/>
      <c r="AC623" s="56"/>
      <c r="AD623" s="56"/>
      <c r="AE623" s="56"/>
      <c r="AF623" s="56"/>
      <c r="AG623" s="56"/>
      <c r="AH623" s="56"/>
      <c r="AI623" s="56"/>
      <c r="AJ623" s="990"/>
      <c r="AK623" s="990"/>
      <c r="AL623" s="990"/>
      <c r="AM623" s="990"/>
      <c r="AN623" s="990"/>
      <c r="AO623" s="990"/>
      <c r="AP623" s="990"/>
      <c r="AQ623" s="990"/>
      <c r="AR623" s="990"/>
      <c r="AS623" s="990"/>
      <c r="AT623" s="56"/>
      <c r="AU623" s="56"/>
      <c r="AV623" s="56"/>
      <c r="AW623" s="56"/>
      <c r="AX623" s="56"/>
      <c r="AY623" s="45"/>
    </row>
    <row r="624" spans="2:51" ht="14.25" customHeight="1">
      <c r="B624" s="1624"/>
      <c r="C624" s="1625"/>
      <c r="D624" s="1625"/>
      <c r="E624" s="1625"/>
      <c r="F624" s="1625"/>
      <c r="G624" s="1626"/>
      <c r="H624" s="114"/>
      <c r="I624" s="88"/>
      <c r="J624" s="88"/>
      <c r="K624" s="88"/>
      <c r="L624" s="989"/>
      <c r="M624" s="989"/>
      <c r="N624" s="989"/>
      <c r="O624" s="989"/>
      <c r="P624" s="989"/>
      <c r="Q624" s="989"/>
      <c r="R624" s="989"/>
      <c r="S624" s="989"/>
      <c r="T624" s="989"/>
      <c r="U624" s="989"/>
      <c r="V624" s="56"/>
      <c r="W624" s="88"/>
      <c r="X624" s="88"/>
      <c r="Y624" s="56"/>
      <c r="Z624" s="56"/>
      <c r="AA624" s="56"/>
      <c r="AB624" s="56"/>
      <c r="AC624" s="56"/>
      <c r="AD624" s="56"/>
      <c r="AE624" s="56"/>
      <c r="AF624" s="56"/>
      <c r="AG624" s="56"/>
      <c r="AH624" s="56"/>
      <c r="AI624" s="56"/>
      <c r="AJ624" s="991" t="s">
        <v>559</v>
      </c>
      <c r="AK624" s="469"/>
      <c r="AL624" s="469"/>
      <c r="AM624" s="469"/>
      <c r="AN624" s="469"/>
      <c r="AO624" s="469"/>
      <c r="AP624" s="469"/>
      <c r="AQ624" s="469"/>
      <c r="AR624" s="469"/>
      <c r="AS624" s="469"/>
      <c r="AT624" s="56"/>
      <c r="AU624" s="56"/>
      <c r="AV624" s="56"/>
      <c r="AW624" s="56"/>
      <c r="AX624" s="56"/>
      <c r="AY624" s="45"/>
    </row>
    <row r="625" spans="2:51" ht="14.25" customHeight="1">
      <c r="B625" s="1624"/>
      <c r="C625" s="1625"/>
      <c r="D625" s="1625"/>
      <c r="E625" s="1625"/>
      <c r="F625" s="1625"/>
      <c r="G625" s="1626"/>
      <c r="H625" s="114"/>
      <c r="I625" s="88"/>
      <c r="J625" s="88"/>
      <c r="K625" s="88"/>
      <c r="L625" s="989"/>
      <c r="M625" s="989"/>
      <c r="N625" s="989"/>
      <c r="O625" s="989"/>
      <c r="P625" s="989"/>
      <c r="Q625" s="989"/>
      <c r="R625" s="989"/>
      <c r="S625" s="989"/>
      <c r="T625" s="989"/>
      <c r="U625" s="989"/>
      <c r="V625" s="56"/>
      <c r="W625" s="88"/>
      <c r="X625" s="88"/>
      <c r="Y625" s="56"/>
      <c r="Z625" s="56"/>
      <c r="AA625" s="56"/>
      <c r="AB625" s="56"/>
      <c r="AC625" s="56"/>
      <c r="AD625" s="56"/>
      <c r="AE625" s="56"/>
      <c r="AF625" s="56"/>
      <c r="AG625" s="56"/>
      <c r="AH625" s="56"/>
      <c r="AI625" s="56"/>
      <c r="AJ625" s="991" t="s">
        <v>558</v>
      </c>
      <c r="AK625" s="469"/>
      <c r="AL625" s="469"/>
      <c r="AM625" s="469"/>
      <c r="AN625" s="469"/>
      <c r="AO625" s="469"/>
      <c r="AP625" s="469"/>
      <c r="AQ625" s="469"/>
      <c r="AR625" s="469"/>
      <c r="AS625" s="469"/>
      <c r="AT625" s="56"/>
      <c r="AU625" s="56"/>
      <c r="AV625" s="56"/>
      <c r="AW625" s="56"/>
      <c r="AX625" s="56"/>
      <c r="AY625" s="45"/>
    </row>
    <row r="626" spans="2:51" ht="14.25" customHeight="1">
      <c r="B626" s="1624"/>
      <c r="C626" s="1625"/>
      <c r="D626" s="1625"/>
      <c r="E626" s="1625"/>
      <c r="F626" s="1625"/>
      <c r="G626" s="1626"/>
      <c r="H626" s="114"/>
      <c r="I626" s="88"/>
      <c r="J626" s="88"/>
      <c r="K626" s="88"/>
      <c r="L626" s="1010"/>
      <c r="M626" s="1010"/>
      <c r="N626" s="1010"/>
      <c r="O626" s="1010"/>
      <c r="P626" s="1010"/>
      <c r="Q626" s="1010"/>
      <c r="R626" s="1010"/>
      <c r="S626" s="1010"/>
      <c r="T626" s="1010"/>
      <c r="U626" s="1010"/>
      <c r="V626" s="88"/>
      <c r="W626" s="88"/>
      <c r="X626" s="88"/>
      <c r="Y626" s="26"/>
      <c r="Z626" s="26"/>
      <c r="AA626" s="26"/>
      <c r="AB626" s="26"/>
      <c r="AC626" s="26"/>
      <c r="AD626" s="26"/>
      <c r="AE626" s="26"/>
      <c r="AF626" s="26"/>
      <c r="AG626" s="26"/>
      <c r="AH626" s="26"/>
      <c r="AI626" s="56"/>
      <c r="AJ626" s="1010" t="s">
        <v>557</v>
      </c>
      <c r="AK626" s="1010"/>
      <c r="AL626" s="1010"/>
      <c r="AM626" s="1010"/>
      <c r="AN626" s="1010"/>
      <c r="AO626" s="1010"/>
      <c r="AP626" s="1010"/>
      <c r="AQ626" s="1010"/>
      <c r="AR626" s="1010"/>
      <c r="AS626" s="1010"/>
      <c r="AT626" s="56"/>
      <c r="AU626" s="56"/>
      <c r="AV626" s="56"/>
      <c r="AW626" s="56"/>
      <c r="AX626" s="56"/>
      <c r="AY626" s="45"/>
    </row>
    <row r="627" spans="2:51" ht="14.25" customHeight="1">
      <c r="B627" s="1624"/>
      <c r="C627" s="1625"/>
      <c r="D627" s="1625"/>
      <c r="E627" s="1625"/>
      <c r="F627" s="1625"/>
      <c r="G627" s="1626"/>
      <c r="H627" s="114"/>
      <c r="I627" s="88"/>
      <c r="J627" s="88"/>
      <c r="K627" s="88"/>
      <c r="L627" s="88"/>
      <c r="M627" s="88"/>
      <c r="N627" s="88"/>
      <c r="O627" s="88"/>
      <c r="P627" s="88"/>
      <c r="Q627" s="88"/>
      <c r="R627" s="88"/>
      <c r="S627" s="88"/>
      <c r="T627" s="88"/>
      <c r="U627" s="88"/>
      <c r="V627" s="88"/>
      <c r="W627" s="88"/>
      <c r="X627" s="88"/>
      <c r="Y627" s="88"/>
      <c r="Z627" s="88"/>
      <c r="AA627" s="33"/>
      <c r="AB627" s="33"/>
      <c r="AC627" s="33"/>
      <c r="AD627" s="33"/>
      <c r="AE627" s="33"/>
      <c r="AF627" s="33"/>
      <c r="AG627" s="33"/>
      <c r="AH627" s="33"/>
      <c r="AI627" s="33"/>
      <c r="AJ627" s="88"/>
      <c r="AK627" s="88"/>
      <c r="AL627" s="88"/>
      <c r="AM627" s="56"/>
      <c r="AN627" s="56"/>
      <c r="AO627" s="56"/>
      <c r="AP627" s="56"/>
      <c r="AQ627" s="56"/>
      <c r="AR627" s="56"/>
      <c r="AS627" s="56"/>
      <c r="AT627" s="56"/>
      <c r="AU627" s="56"/>
      <c r="AV627" s="56"/>
      <c r="AW627" s="56"/>
      <c r="AX627" s="56"/>
      <c r="AY627" s="45"/>
    </row>
    <row r="628" spans="2:51" ht="14.25" customHeight="1">
      <c r="B628" s="1624"/>
      <c r="C628" s="1625"/>
      <c r="D628" s="1625"/>
      <c r="E628" s="1625"/>
      <c r="F628" s="1625"/>
      <c r="G628" s="1626"/>
      <c r="H628" s="114"/>
      <c r="I628" s="88"/>
      <c r="J628" s="88"/>
      <c r="K628" s="88"/>
      <c r="L628" s="88"/>
      <c r="M628" s="88"/>
      <c r="N628" s="88"/>
      <c r="O628" s="88"/>
      <c r="P628" s="88"/>
      <c r="Q628" s="88"/>
      <c r="R628" s="88"/>
      <c r="S628" s="88"/>
      <c r="T628" s="88"/>
      <c r="U628" s="88"/>
      <c r="V628" s="56"/>
      <c r="W628" s="56"/>
      <c r="X628" s="56"/>
      <c r="Y628" s="56"/>
      <c r="Z628" s="56"/>
      <c r="AA628" s="56"/>
      <c r="AB628" s="56"/>
      <c r="AC628" s="56"/>
      <c r="AD628" s="56"/>
      <c r="AE628" s="56"/>
      <c r="AF628" s="56"/>
      <c r="AG628" s="56"/>
      <c r="AH628" s="56"/>
      <c r="AI628" s="56"/>
      <c r="AJ628" s="56"/>
      <c r="AK628" s="56"/>
      <c r="AL628" s="88"/>
      <c r="AM628" s="56"/>
      <c r="AN628" s="56"/>
      <c r="AO628" s="56"/>
      <c r="AP628" s="56"/>
      <c r="AQ628" s="56"/>
      <c r="AR628" s="56"/>
      <c r="AS628" s="56"/>
      <c r="AT628" s="56"/>
      <c r="AU628" s="56"/>
      <c r="AV628" s="56"/>
      <c r="AW628" s="56"/>
      <c r="AX628" s="56"/>
      <c r="AY628" s="45"/>
    </row>
    <row r="629" spans="2:51" ht="14.25" customHeight="1">
      <c r="B629" s="1624"/>
      <c r="C629" s="1625"/>
      <c r="D629" s="1625"/>
      <c r="E629" s="1625"/>
      <c r="F629" s="1625"/>
      <c r="G629" s="1626"/>
      <c r="H629" s="114"/>
      <c r="I629" s="88"/>
      <c r="J629" s="88"/>
      <c r="K629" s="88"/>
      <c r="L629" s="88"/>
      <c r="M629" s="88"/>
      <c r="N629" s="88"/>
      <c r="O629" s="88"/>
      <c r="P629" s="88"/>
      <c r="Q629" s="88"/>
      <c r="R629" s="88"/>
      <c r="S629" s="88"/>
      <c r="T629" s="88"/>
      <c r="U629" s="88"/>
      <c r="V629" s="56"/>
      <c r="W629" s="56"/>
      <c r="X629" s="56"/>
      <c r="Y629" s="56"/>
      <c r="Z629" s="56"/>
      <c r="AA629" s="56"/>
      <c r="AB629" s="56"/>
      <c r="AC629" s="56"/>
      <c r="AD629" s="56"/>
      <c r="AE629" s="56"/>
      <c r="AF629" s="56"/>
      <c r="AG629" s="56"/>
      <c r="AH629" s="56"/>
      <c r="AI629" s="56"/>
      <c r="AJ629" s="56"/>
      <c r="AK629" s="56"/>
      <c r="AL629" s="88"/>
      <c r="AM629" s="88"/>
      <c r="AN629" s="88"/>
      <c r="AO629" s="88"/>
      <c r="AP629" s="88"/>
      <c r="AQ629" s="88"/>
      <c r="AR629" s="88"/>
      <c r="AS629" s="88"/>
      <c r="AT629" s="88"/>
      <c r="AU629" s="88"/>
      <c r="AV629" s="88"/>
      <c r="AW629" s="88"/>
      <c r="AX629" s="88"/>
      <c r="AY629" s="45"/>
    </row>
    <row r="630" spans="2:51" ht="14.25" customHeight="1">
      <c r="B630" s="1624"/>
      <c r="C630" s="1625"/>
      <c r="D630" s="1625"/>
      <c r="E630" s="1625"/>
      <c r="F630" s="1625"/>
      <c r="G630" s="1626"/>
      <c r="H630" s="114"/>
      <c r="I630" s="88"/>
      <c r="J630" s="88"/>
      <c r="K630" s="88"/>
      <c r="L630" s="88"/>
      <c r="M630" s="88"/>
      <c r="N630" s="88"/>
      <c r="O630" s="88"/>
      <c r="P630" s="88"/>
      <c r="Q630" s="88"/>
      <c r="R630" s="88"/>
      <c r="S630" s="88"/>
      <c r="T630" s="88"/>
      <c r="U630" s="88"/>
      <c r="V630" s="56"/>
      <c r="W630" s="56"/>
      <c r="X630" s="56"/>
      <c r="Y630" s="56"/>
      <c r="Z630" s="56"/>
      <c r="AA630" s="56"/>
      <c r="AB630" s="56"/>
      <c r="AC630" s="56"/>
      <c r="AD630" s="56"/>
      <c r="AE630" s="56"/>
      <c r="AF630" s="56"/>
      <c r="AG630" s="56"/>
      <c r="AH630" s="56"/>
      <c r="AI630" s="56"/>
      <c r="AJ630" s="56"/>
      <c r="AK630" s="56"/>
      <c r="AL630" s="88"/>
      <c r="AM630" s="88"/>
      <c r="AN630" s="88"/>
      <c r="AO630" s="88"/>
      <c r="AP630" s="88"/>
      <c r="AQ630" s="88"/>
      <c r="AR630" s="88"/>
      <c r="AS630" s="88"/>
      <c r="AT630" s="88"/>
      <c r="AU630" s="88"/>
      <c r="AV630" s="88"/>
      <c r="AW630" s="88"/>
      <c r="AX630" s="88"/>
      <c r="AY630" s="45"/>
    </row>
    <row r="631" spans="2:51" ht="14.25" customHeight="1">
      <c r="B631" s="1624"/>
      <c r="C631" s="1625"/>
      <c r="D631" s="1625"/>
      <c r="E631" s="1625"/>
      <c r="F631" s="1625"/>
      <c r="G631" s="1626"/>
      <c r="H631" s="114"/>
      <c r="I631" s="88"/>
      <c r="J631" s="88"/>
      <c r="K631" s="88"/>
      <c r="L631" s="88"/>
      <c r="M631" s="88"/>
      <c r="N631" s="88"/>
      <c r="O631" s="88"/>
      <c r="P631" s="88"/>
      <c r="Q631" s="88"/>
      <c r="R631" s="990"/>
      <c r="S631" s="990"/>
      <c r="T631" s="990"/>
      <c r="U631" s="990"/>
      <c r="V631" s="990"/>
      <c r="W631" s="990"/>
      <c r="X631" s="990"/>
      <c r="Y631" s="990"/>
      <c r="Z631" s="990"/>
      <c r="AA631" s="990"/>
      <c r="AB631" s="56"/>
      <c r="AC631" s="56"/>
      <c r="AD631" s="56"/>
      <c r="AE631" s="990"/>
      <c r="AF631" s="990"/>
      <c r="AG631" s="990"/>
      <c r="AH631" s="990"/>
      <c r="AI631" s="990"/>
      <c r="AJ631" s="990"/>
      <c r="AK631" s="990"/>
      <c r="AL631" s="990"/>
      <c r="AM631" s="990"/>
      <c r="AN631" s="990"/>
      <c r="AO631" s="88"/>
      <c r="AP631" s="88"/>
      <c r="AQ631" s="88"/>
      <c r="AR631" s="88"/>
      <c r="AS631" s="88"/>
      <c r="AT631" s="88"/>
      <c r="AU631" s="88"/>
      <c r="AV631" s="88"/>
      <c r="AW631" s="88"/>
      <c r="AX631" s="88"/>
      <c r="AY631" s="45"/>
    </row>
    <row r="632" spans="2:51" ht="14.25" customHeight="1">
      <c r="B632" s="1624"/>
      <c r="C632" s="1625"/>
      <c r="D632" s="1625"/>
      <c r="E632" s="1625"/>
      <c r="F632" s="1625"/>
      <c r="G632" s="1626"/>
      <c r="H632" s="114"/>
      <c r="I632" s="88"/>
      <c r="J632" s="88"/>
      <c r="K632" s="88"/>
      <c r="L632" s="88"/>
      <c r="M632" s="88"/>
      <c r="N632" s="88"/>
      <c r="O632" s="88"/>
      <c r="P632" s="88"/>
      <c r="Q632" s="88"/>
      <c r="R632" s="991" t="s">
        <v>556</v>
      </c>
      <c r="S632" s="991"/>
      <c r="T632" s="991"/>
      <c r="U632" s="991"/>
      <c r="V632" s="991"/>
      <c r="W632" s="991"/>
      <c r="X632" s="991"/>
      <c r="Y632" s="991"/>
      <c r="Z632" s="991"/>
      <c r="AA632" s="991"/>
      <c r="AB632" s="88"/>
      <c r="AC632" s="88"/>
      <c r="AD632" s="88"/>
      <c r="AE632" s="991" t="s">
        <v>555</v>
      </c>
      <c r="AF632" s="991"/>
      <c r="AG632" s="991"/>
      <c r="AH632" s="991"/>
      <c r="AI632" s="991"/>
      <c r="AJ632" s="991"/>
      <c r="AK632" s="991"/>
      <c r="AL632" s="991"/>
      <c r="AM632" s="991"/>
      <c r="AN632" s="991"/>
      <c r="AO632" s="88"/>
      <c r="AP632" s="88"/>
      <c r="AQ632" s="88"/>
      <c r="AR632" s="88"/>
      <c r="AS632" s="88"/>
      <c r="AT632" s="88"/>
      <c r="AU632" s="88"/>
      <c r="AV632" s="88"/>
      <c r="AW632" s="88"/>
      <c r="AX632" s="88"/>
      <c r="AY632" s="45"/>
    </row>
    <row r="633" spans="2:51" ht="14.25" customHeight="1">
      <c r="B633" s="1624"/>
      <c r="C633" s="1625"/>
      <c r="D633" s="1625"/>
      <c r="E633" s="1625"/>
      <c r="F633" s="1625"/>
      <c r="G633" s="1626"/>
      <c r="H633" s="114"/>
      <c r="I633" s="88"/>
      <c r="J633" s="88"/>
      <c r="K633" s="88"/>
      <c r="L633" s="88"/>
      <c r="M633" s="88"/>
      <c r="N633" s="88"/>
      <c r="O633" s="88"/>
      <c r="P633" s="88"/>
      <c r="Q633" s="88"/>
      <c r="R633" s="991" t="s">
        <v>554</v>
      </c>
      <c r="S633" s="991"/>
      <c r="T633" s="991"/>
      <c r="U633" s="991"/>
      <c r="V633" s="991"/>
      <c r="W633" s="991"/>
      <c r="X633" s="991"/>
      <c r="Y633" s="991"/>
      <c r="Z633" s="991"/>
      <c r="AA633" s="991"/>
      <c r="AB633" s="88"/>
      <c r="AC633" s="88"/>
      <c r="AD633" s="88"/>
      <c r="AE633" s="991" t="s">
        <v>553</v>
      </c>
      <c r="AF633" s="991"/>
      <c r="AG633" s="991"/>
      <c r="AH633" s="991"/>
      <c r="AI633" s="991"/>
      <c r="AJ633" s="991"/>
      <c r="AK633" s="991"/>
      <c r="AL633" s="991"/>
      <c r="AM633" s="991"/>
      <c r="AN633" s="991"/>
      <c r="AO633" s="88"/>
      <c r="AP633" s="88"/>
      <c r="AQ633" s="88"/>
      <c r="AR633" s="88"/>
      <c r="AS633" s="88"/>
      <c r="AT633" s="88"/>
      <c r="AU633" s="88"/>
      <c r="AV633" s="88"/>
      <c r="AW633" s="88"/>
      <c r="AX633" s="88"/>
      <c r="AY633" s="45"/>
    </row>
    <row r="634" spans="2:51" ht="14.25" customHeight="1">
      <c r="B634" s="1624"/>
      <c r="C634" s="1625"/>
      <c r="D634" s="1625"/>
      <c r="E634" s="1625"/>
      <c r="F634" s="1625"/>
      <c r="G634" s="1626"/>
      <c r="H634" s="114"/>
      <c r="I634" s="88"/>
      <c r="J634" s="88"/>
      <c r="K634" s="88"/>
      <c r="L634" s="88"/>
      <c r="M634" s="88"/>
      <c r="N634" s="88"/>
      <c r="O634" s="88"/>
      <c r="P634" s="88"/>
      <c r="Q634" s="88"/>
      <c r="R634" s="1010" t="s">
        <v>152</v>
      </c>
      <c r="S634" s="1010"/>
      <c r="T634" s="1010"/>
      <c r="U634" s="1010"/>
      <c r="V634" s="1010"/>
      <c r="W634" s="1010"/>
      <c r="X634" s="1010"/>
      <c r="Y634" s="1010"/>
      <c r="Z634" s="1010"/>
      <c r="AA634" s="1010"/>
      <c r="AB634" s="88"/>
      <c r="AC634" s="88"/>
      <c r="AD634" s="88"/>
      <c r="AE634" s="1010" t="s">
        <v>552</v>
      </c>
      <c r="AF634" s="1010"/>
      <c r="AG634" s="1010"/>
      <c r="AH634" s="1010"/>
      <c r="AI634" s="1010"/>
      <c r="AJ634" s="1010"/>
      <c r="AK634" s="1010"/>
      <c r="AL634" s="1010"/>
      <c r="AM634" s="1010"/>
      <c r="AN634" s="1010"/>
      <c r="AO634" s="88"/>
      <c r="AP634" s="88"/>
      <c r="AQ634" s="88"/>
      <c r="AR634" s="88"/>
      <c r="AS634" s="88"/>
      <c r="AT634" s="88"/>
      <c r="AU634" s="88"/>
      <c r="AV634" s="88"/>
      <c r="AW634" s="88"/>
      <c r="AX634" s="88"/>
      <c r="AY634" s="45"/>
    </row>
    <row r="635" spans="2:51" ht="14.25" customHeight="1">
      <c r="B635" s="1624"/>
      <c r="C635" s="1625"/>
      <c r="D635" s="1625"/>
      <c r="E635" s="1625"/>
      <c r="F635" s="1625"/>
      <c r="G635" s="1626"/>
      <c r="H635" s="114"/>
      <c r="I635" s="88"/>
      <c r="J635" s="88"/>
      <c r="K635" s="88"/>
      <c r="L635" s="88"/>
      <c r="M635" s="88"/>
      <c r="N635" s="88"/>
      <c r="O635" s="88"/>
      <c r="P635" s="88"/>
      <c r="Q635" s="56"/>
      <c r="R635" s="56"/>
      <c r="S635" s="56"/>
      <c r="T635" s="56"/>
      <c r="U635" s="56"/>
      <c r="V635" s="8"/>
      <c r="W635" s="8"/>
      <c r="X635" s="8"/>
      <c r="Y635" s="8"/>
      <c r="Z635" s="56"/>
      <c r="AA635" s="56"/>
      <c r="AB635" s="56"/>
      <c r="AC635" s="56"/>
      <c r="AD635" s="56"/>
      <c r="AE635" s="56"/>
      <c r="AF635" s="56"/>
      <c r="AG635" s="56"/>
      <c r="AH635" s="56"/>
      <c r="AI635" s="56"/>
      <c r="AJ635" s="88"/>
      <c r="AK635" s="88"/>
      <c r="AL635" s="88"/>
      <c r="AM635" s="56"/>
      <c r="AN635" s="56"/>
      <c r="AO635" s="56"/>
      <c r="AP635" s="56"/>
      <c r="AQ635" s="56"/>
      <c r="AR635" s="56"/>
      <c r="AS635" s="56"/>
      <c r="AT635" s="56"/>
      <c r="AU635" s="56"/>
      <c r="AV635" s="56"/>
      <c r="AW635" s="88"/>
      <c r="AX635" s="88"/>
      <c r="AY635" s="45"/>
    </row>
    <row r="636" spans="2:51" ht="14.25" customHeight="1">
      <c r="B636" s="1624"/>
      <c r="C636" s="1625"/>
      <c r="D636" s="1625"/>
      <c r="E636" s="1625"/>
      <c r="F636" s="1625"/>
      <c r="G636" s="1626"/>
      <c r="H636" s="114"/>
      <c r="I636" s="88"/>
      <c r="J636" s="88"/>
      <c r="K636" s="88"/>
      <c r="L636" s="88"/>
      <c r="M636" s="88"/>
      <c r="N636" s="88"/>
      <c r="O636" s="88"/>
      <c r="P636" s="88"/>
      <c r="Q636" s="88"/>
      <c r="R636" s="88"/>
      <c r="S636" s="88"/>
      <c r="T636" s="88"/>
      <c r="U636" s="88"/>
      <c r="V636" s="88"/>
      <c r="W636" s="88"/>
      <c r="X636" s="88"/>
      <c r="Y636" s="88"/>
      <c r="Z636" s="56"/>
      <c r="AA636" s="86"/>
      <c r="AB636" s="86"/>
      <c r="AC636" s="86"/>
      <c r="AD636" s="86"/>
      <c r="AE636" s="86"/>
      <c r="AF636" s="86"/>
      <c r="AG636" s="86"/>
      <c r="AH636" s="86"/>
      <c r="AI636" s="86"/>
      <c r="AJ636" s="88"/>
      <c r="AK636" s="88"/>
      <c r="AL636" s="88"/>
      <c r="AM636" s="56"/>
      <c r="AN636" s="86"/>
      <c r="AO636" s="86"/>
      <c r="AP636" s="86"/>
      <c r="AQ636" s="86"/>
      <c r="AR636" s="86"/>
      <c r="AS636" s="86"/>
      <c r="AT636" s="86"/>
      <c r="AU636" s="86"/>
      <c r="AV636" s="86"/>
      <c r="AW636" s="88"/>
      <c r="AX636" s="88"/>
      <c r="AY636" s="45"/>
    </row>
    <row r="637" spans="2:51" ht="14.25" customHeight="1">
      <c r="B637" s="1624"/>
      <c r="C637" s="1625"/>
      <c r="D637" s="1625"/>
      <c r="E637" s="1625"/>
      <c r="F637" s="1625"/>
      <c r="G637" s="1626"/>
      <c r="H637" s="114"/>
      <c r="I637" s="88"/>
      <c r="J637" s="88"/>
      <c r="K637" s="88"/>
      <c r="L637" s="88"/>
      <c r="M637" s="88"/>
      <c r="N637" s="88"/>
      <c r="O637" s="88"/>
      <c r="P637" s="88"/>
      <c r="Q637" s="88"/>
      <c r="R637" s="88"/>
      <c r="S637" s="88"/>
      <c r="T637" s="88"/>
      <c r="U637" s="88"/>
      <c r="V637" s="88"/>
      <c r="W637" s="88"/>
      <c r="X637" s="88"/>
      <c r="Y637" s="88"/>
      <c r="Z637" s="56"/>
      <c r="AA637" s="86"/>
      <c r="AB637" s="86"/>
      <c r="AC637" s="86"/>
      <c r="AD637" s="86"/>
      <c r="AE637" s="86"/>
      <c r="AF637" s="86"/>
      <c r="AG637" s="86"/>
      <c r="AH637" s="86"/>
      <c r="AI637" s="86"/>
      <c r="AJ637" s="88"/>
      <c r="AK637" s="88"/>
      <c r="AL637" s="88"/>
      <c r="AM637" s="56"/>
      <c r="AN637" s="86"/>
      <c r="AO637" s="86"/>
      <c r="AP637" s="86"/>
      <c r="AQ637" s="86"/>
      <c r="AR637" s="86"/>
      <c r="AS637" s="86"/>
      <c r="AT637" s="86"/>
      <c r="AU637" s="86"/>
      <c r="AV637" s="86"/>
      <c r="AW637" s="88"/>
      <c r="AX637" s="88"/>
      <c r="AY637" s="45"/>
    </row>
    <row r="638" spans="2:51" ht="14.25" customHeight="1">
      <c r="B638" s="1624"/>
      <c r="C638" s="1625"/>
      <c r="D638" s="1625"/>
      <c r="E638" s="1625"/>
      <c r="F638" s="1625"/>
      <c r="G638" s="1626"/>
      <c r="H638" s="114"/>
      <c r="I638" s="88"/>
      <c r="J638" s="88"/>
      <c r="K638" s="88"/>
      <c r="L638" s="88"/>
      <c r="M638" s="56"/>
      <c r="N638" s="56"/>
      <c r="O638" s="56"/>
      <c r="P638" s="56"/>
      <c r="Q638" s="56"/>
      <c r="R638" s="56"/>
      <c r="S638" s="56"/>
      <c r="T638" s="56"/>
      <c r="U638" s="56"/>
      <c r="V638" s="56"/>
      <c r="W638" s="88"/>
      <c r="X638" s="88"/>
      <c r="Y638" s="88"/>
      <c r="Z638" s="26"/>
      <c r="AA638" s="26"/>
      <c r="AB638" s="26"/>
      <c r="AC638" s="26"/>
      <c r="AD638" s="26"/>
      <c r="AE638" s="26"/>
      <c r="AF638" s="26"/>
      <c r="AG638" s="26"/>
      <c r="AH638" s="26"/>
      <c r="AI638" s="26"/>
      <c r="AJ638" s="88"/>
      <c r="AK638" s="88"/>
      <c r="AL638" s="88"/>
      <c r="AM638" s="26"/>
      <c r="AN638" s="26"/>
      <c r="AO638" s="26"/>
      <c r="AP638" s="26"/>
      <c r="AQ638" s="26"/>
      <c r="AR638" s="26"/>
      <c r="AS638" s="26"/>
      <c r="AT638" s="26"/>
      <c r="AU638" s="26"/>
      <c r="AV638" s="26"/>
      <c r="AW638" s="88"/>
      <c r="AX638" s="88"/>
      <c r="AY638" s="45"/>
    </row>
    <row r="639" spans="2:51" ht="14.25" customHeight="1">
      <c r="B639" s="1624"/>
      <c r="C639" s="1625"/>
      <c r="D639" s="1625"/>
      <c r="E639" s="1625"/>
      <c r="F639" s="1625"/>
      <c r="G639" s="1626"/>
      <c r="H639" s="114"/>
      <c r="I639" s="88"/>
      <c r="J639" s="88"/>
      <c r="K639" s="88"/>
      <c r="L639" s="88"/>
      <c r="M639" s="56"/>
      <c r="N639" s="88"/>
      <c r="O639" s="989"/>
      <c r="P639" s="989"/>
      <c r="Q639" s="989"/>
      <c r="R639" s="989"/>
      <c r="S639" s="989"/>
      <c r="T639" s="989"/>
      <c r="U639" s="989"/>
      <c r="V639" s="989"/>
      <c r="W639" s="989"/>
      <c r="X639" s="989"/>
      <c r="Y639" s="8"/>
      <c r="Z639" s="88"/>
      <c r="AA639" s="98"/>
      <c r="AB639" s="98"/>
      <c r="AC639" s="98"/>
      <c r="AD639" s="98"/>
      <c r="AE639" s="98"/>
      <c r="AF639" s="98"/>
      <c r="AG639" s="98"/>
      <c r="AH639" s="98"/>
      <c r="AI639" s="98"/>
      <c r="AJ639" s="88"/>
      <c r="AK639" s="88"/>
      <c r="AL639" s="88"/>
      <c r="AM639" s="98"/>
      <c r="AN639" s="98"/>
      <c r="AO639" s="98"/>
      <c r="AP639" s="98"/>
      <c r="AQ639" s="98"/>
      <c r="AR639" s="98"/>
      <c r="AS639" s="98"/>
      <c r="AT639" s="98"/>
      <c r="AU639" s="98"/>
      <c r="AV639" s="98"/>
      <c r="AW639" s="88"/>
      <c r="AX639" s="88"/>
      <c r="AY639" s="45"/>
    </row>
    <row r="640" spans="2:51" ht="14.25" customHeight="1">
      <c r="B640" s="1624"/>
      <c r="C640" s="1625"/>
      <c r="D640" s="1625"/>
      <c r="E640" s="1625"/>
      <c r="F640" s="1625"/>
      <c r="G640" s="1626"/>
      <c r="H640" s="114"/>
      <c r="I640" s="88"/>
      <c r="J640" s="88"/>
      <c r="K640" s="88"/>
      <c r="L640" s="88"/>
      <c r="M640" s="56"/>
      <c r="N640" s="88"/>
      <c r="O640" s="989"/>
      <c r="P640" s="2326"/>
      <c r="Q640" s="2326"/>
      <c r="R640" s="2326"/>
      <c r="S640" s="2326"/>
      <c r="T640" s="2326"/>
      <c r="U640" s="2326"/>
      <c r="V640" s="2326"/>
      <c r="W640" s="2326"/>
      <c r="X640" s="2326"/>
      <c r="Y640" s="88"/>
      <c r="Z640" s="88"/>
      <c r="AA640" s="98"/>
      <c r="AB640" s="98"/>
      <c r="AC640" s="98"/>
      <c r="AD640" s="98"/>
      <c r="AE640" s="98"/>
      <c r="AF640" s="98"/>
      <c r="AG640" s="98"/>
      <c r="AH640" s="98"/>
      <c r="AI640" s="98"/>
      <c r="AJ640" s="88"/>
      <c r="AK640" s="88"/>
      <c r="AL640" s="88"/>
      <c r="AM640" s="98"/>
      <c r="AN640" s="98"/>
      <c r="AO640" s="98"/>
      <c r="AP640" s="98"/>
      <c r="AQ640" s="98"/>
      <c r="AR640" s="98"/>
      <c r="AS640" s="98"/>
      <c r="AT640" s="98"/>
      <c r="AU640" s="98"/>
      <c r="AV640" s="98"/>
      <c r="AW640" s="88"/>
      <c r="AX640" s="88"/>
      <c r="AY640" s="45"/>
    </row>
    <row r="641" spans="2:51" ht="14.25" customHeight="1">
      <c r="B641" s="1624"/>
      <c r="C641" s="1625"/>
      <c r="D641" s="1625"/>
      <c r="E641" s="1625"/>
      <c r="F641" s="1625"/>
      <c r="G641" s="1626"/>
      <c r="H641" s="114"/>
      <c r="I641" s="88"/>
      <c r="J641" s="88"/>
      <c r="K641" s="88"/>
      <c r="L641" s="88"/>
      <c r="M641" s="56"/>
      <c r="N641" s="88"/>
      <c r="O641" s="989"/>
      <c r="P641" s="2326"/>
      <c r="Q641" s="2326"/>
      <c r="R641" s="2326"/>
      <c r="S641" s="2326"/>
      <c r="T641" s="2326"/>
      <c r="U641" s="2326"/>
      <c r="V641" s="2326"/>
      <c r="W641" s="2326"/>
      <c r="X641" s="2326"/>
      <c r="Y641" s="88"/>
      <c r="Z641" s="88"/>
      <c r="AA641" s="98"/>
      <c r="AB641" s="98"/>
      <c r="AC641" s="98"/>
      <c r="AD641" s="98"/>
      <c r="AE641" s="98"/>
      <c r="AF641" s="98"/>
      <c r="AG641" s="98"/>
      <c r="AH641" s="98"/>
      <c r="AI641" s="98"/>
      <c r="AJ641" s="88"/>
      <c r="AK641" s="88"/>
      <c r="AL641" s="88"/>
      <c r="AM641" s="98"/>
      <c r="AN641" s="98"/>
      <c r="AO641" s="98"/>
      <c r="AP641" s="98"/>
      <c r="AQ641" s="98"/>
      <c r="AR641" s="98"/>
      <c r="AS641" s="98"/>
      <c r="AT641" s="98"/>
      <c r="AU641" s="98"/>
      <c r="AV641" s="98"/>
      <c r="AW641" s="88"/>
      <c r="AX641" s="88"/>
      <c r="AY641" s="45"/>
    </row>
    <row r="642" spans="2:51" ht="14.25" customHeight="1">
      <c r="B642" s="1624"/>
      <c r="C642" s="1625"/>
      <c r="D642" s="1625"/>
      <c r="E642" s="1625"/>
      <c r="F642" s="1625"/>
      <c r="G642" s="1626"/>
      <c r="H642" s="114"/>
      <c r="I642" s="88"/>
      <c r="J642" s="88"/>
      <c r="K642" s="88"/>
      <c r="L642" s="88"/>
      <c r="M642" s="56"/>
      <c r="N642" s="88"/>
      <c r="O642" s="1010"/>
      <c r="P642" s="1010"/>
      <c r="Q642" s="1010"/>
      <c r="R642" s="1010"/>
      <c r="S642" s="1010"/>
      <c r="T642" s="1010"/>
      <c r="U642" s="1010"/>
      <c r="V642" s="1010"/>
      <c r="W642" s="1010"/>
      <c r="X642" s="1010"/>
      <c r="Y642" s="88"/>
      <c r="Z642" s="88"/>
      <c r="AA642" s="98"/>
      <c r="AB642" s="98"/>
      <c r="AC642" s="98"/>
      <c r="AD642" s="98"/>
      <c r="AE642" s="98"/>
      <c r="AF642" s="98"/>
      <c r="AG642" s="98"/>
      <c r="AH642" s="98"/>
      <c r="AI642" s="98"/>
      <c r="AJ642" s="88"/>
      <c r="AK642" s="88"/>
      <c r="AL642" s="88"/>
      <c r="AM642" s="98"/>
      <c r="AN642" s="98"/>
      <c r="AO642" s="98"/>
      <c r="AP642" s="98"/>
      <c r="AQ642" s="98"/>
      <c r="AR642" s="98"/>
      <c r="AS642" s="98"/>
      <c r="AT642" s="98"/>
      <c r="AU642" s="98"/>
      <c r="AV642" s="98"/>
      <c r="AW642" s="88"/>
      <c r="AX642" s="88"/>
      <c r="AY642" s="45"/>
    </row>
    <row r="643" spans="2:51" ht="14.25" customHeight="1">
      <c r="B643" s="1624"/>
      <c r="C643" s="1625"/>
      <c r="D643" s="1625"/>
      <c r="E643" s="1625"/>
      <c r="F643" s="1625"/>
      <c r="G643" s="1626"/>
      <c r="H643" s="114"/>
      <c r="I643" s="88"/>
      <c r="J643" s="88"/>
      <c r="K643" s="88"/>
      <c r="L643" s="88"/>
      <c r="M643" s="56"/>
      <c r="N643" s="56"/>
      <c r="O643" s="56"/>
      <c r="P643" s="56"/>
      <c r="Q643" s="56"/>
      <c r="R643" s="56"/>
      <c r="S643" s="56"/>
      <c r="T643" s="56"/>
      <c r="U643" s="56"/>
      <c r="V643" s="56"/>
      <c r="W643" s="88"/>
      <c r="X643" s="88"/>
      <c r="Y643" s="88"/>
      <c r="Z643" s="98"/>
      <c r="AA643" s="98"/>
      <c r="AB643" s="98"/>
      <c r="AC643" s="98"/>
      <c r="AD643" s="98"/>
      <c r="AE643" s="98"/>
      <c r="AF643" s="98"/>
      <c r="AG643" s="98"/>
      <c r="AH643" s="98"/>
      <c r="AI643" s="98"/>
      <c r="AJ643" s="88"/>
      <c r="AK643" s="88"/>
      <c r="AL643" s="88"/>
      <c r="AM643" s="98"/>
      <c r="AN643" s="98"/>
      <c r="AO643" s="98"/>
      <c r="AP643" s="98"/>
      <c r="AQ643" s="98"/>
      <c r="AR643" s="98"/>
      <c r="AS643" s="98"/>
      <c r="AT643" s="98"/>
      <c r="AU643" s="98"/>
      <c r="AV643" s="98"/>
      <c r="AW643" s="88"/>
      <c r="AX643" s="88"/>
      <c r="AY643" s="45"/>
    </row>
    <row r="644" spans="2:51" ht="14.25" customHeight="1">
      <c r="B644" s="1624"/>
      <c r="C644" s="1625"/>
      <c r="D644" s="1625"/>
      <c r="E644" s="1625"/>
      <c r="F644" s="1625"/>
      <c r="G644" s="1626"/>
      <c r="H644" s="114"/>
      <c r="I644" s="88"/>
      <c r="J644" s="88"/>
      <c r="K644" s="88"/>
      <c r="L644" s="88"/>
      <c r="M644" s="56"/>
      <c r="N644" s="56"/>
      <c r="O644" s="56"/>
      <c r="P644" s="56"/>
      <c r="Q644" s="56"/>
      <c r="R644" s="56"/>
      <c r="S644" s="56"/>
      <c r="T644" s="56"/>
      <c r="U644" s="56"/>
      <c r="V644" s="56"/>
      <c r="W644" s="88"/>
      <c r="X644" s="88"/>
      <c r="Y644" s="88"/>
      <c r="Z644" s="98"/>
      <c r="AA644" s="98"/>
      <c r="AB644" s="98"/>
      <c r="AC644" s="98"/>
      <c r="AD644" s="98"/>
      <c r="AE644" s="98"/>
      <c r="AF644" s="98"/>
      <c r="AG644" s="98"/>
      <c r="AH644" s="98"/>
      <c r="AI644" s="98"/>
      <c r="AJ644" s="88"/>
      <c r="AK644" s="88"/>
      <c r="AL644" s="88"/>
      <c r="AM644" s="98"/>
      <c r="AN644" s="98"/>
      <c r="AO644" s="98"/>
      <c r="AP644" s="98"/>
      <c r="AQ644" s="98"/>
      <c r="AR644" s="98"/>
      <c r="AS644" s="98"/>
      <c r="AT644" s="98"/>
      <c r="AU644" s="98"/>
      <c r="AV644" s="98"/>
      <c r="AW644" s="88"/>
      <c r="AX644" s="88"/>
      <c r="AY644" s="45"/>
    </row>
    <row r="645" spans="2:51" ht="14.25" customHeight="1">
      <c r="B645" s="1624"/>
      <c r="C645" s="1625"/>
      <c r="D645" s="1625"/>
      <c r="E645" s="1625"/>
      <c r="F645" s="1625"/>
      <c r="G645" s="1626"/>
      <c r="H645" s="114"/>
      <c r="I645" s="88"/>
      <c r="J645" s="88"/>
      <c r="K645" s="88"/>
      <c r="L645" s="88"/>
      <c r="M645" s="56"/>
      <c r="N645" s="56"/>
      <c r="O645" s="56"/>
      <c r="P645" s="56"/>
      <c r="Q645" s="56"/>
      <c r="R645" s="56"/>
      <c r="S645" s="56"/>
      <c r="T645" s="56"/>
      <c r="U645" s="56"/>
      <c r="V645" s="56"/>
      <c r="W645" s="88"/>
      <c r="X645" s="88"/>
      <c r="Y645" s="88"/>
      <c r="Z645" s="98"/>
      <c r="AA645" s="98"/>
      <c r="AB645" s="98"/>
      <c r="AC645" s="98"/>
      <c r="AD645" s="98"/>
      <c r="AE645" s="98"/>
      <c r="AF645" s="98"/>
      <c r="AG645" s="98"/>
      <c r="AH645" s="98"/>
      <c r="AI645" s="98"/>
      <c r="AJ645" s="88"/>
      <c r="AK645" s="88"/>
      <c r="AL645" s="88"/>
      <c r="AM645" s="98"/>
      <c r="AN645" s="98"/>
      <c r="AO645" s="98"/>
      <c r="AP645" s="98"/>
      <c r="AQ645" s="98"/>
      <c r="AR645" s="98"/>
      <c r="AS645" s="98"/>
      <c r="AT645" s="98"/>
      <c r="AU645" s="98"/>
      <c r="AV645" s="98"/>
      <c r="AW645" s="88"/>
      <c r="AX645" s="88"/>
      <c r="AY645" s="45"/>
    </row>
    <row r="646" spans="2:51" ht="14.25" customHeight="1">
      <c r="B646" s="1624"/>
      <c r="C646" s="1625"/>
      <c r="D646" s="1625"/>
      <c r="E646" s="1625"/>
      <c r="F646" s="1625"/>
      <c r="G646" s="1626"/>
      <c r="H646" s="114"/>
      <c r="I646" s="88"/>
      <c r="J646" s="88"/>
      <c r="K646" s="88"/>
      <c r="L646" s="88"/>
      <c r="M646" s="56"/>
      <c r="N646" s="56"/>
      <c r="O646" s="56"/>
      <c r="P646" s="56"/>
      <c r="Q646" s="56"/>
      <c r="R646" s="56"/>
      <c r="S646" s="56"/>
      <c r="T646" s="56"/>
      <c r="U646" s="56"/>
      <c r="V646" s="56"/>
      <c r="W646" s="88"/>
      <c r="X646" s="88"/>
      <c r="Y646" s="88"/>
      <c r="Z646" s="98"/>
      <c r="AA646" s="98"/>
      <c r="AB646" s="98"/>
      <c r="AC646" s="98"/>
      <c r="AD646" s="98"/>
      <c r="AE646" s="98"/>
      <c r="AF646" s="98"/>
      <c r="AG646" s="98"/>
      <c r="AH646" s="98"/>
      <c r="AI646" s="98"/>
      <c r="AJ646" s="88"/>
      <c r="AK646" s="88"/>
      <c r="AL646" s="88"/>
      <c r="AM646" s="98"/>
      <c r="AN646" s="98"/>
      <c r="AO646" s="98"/>
      <c r="AP646" s="98"/>
      <c r="AQ646" s="98"/>
      <c r="AR646" s="98"/>
      <c r="AS646" s="98"/>
      <c r="AT646" s="98"/>
      <c r="AU646" s="98"/>
      <c r="AV646" s="98"/>
      <c r="AW646" s="88"/>
      <c r="AX646" s="88"/>
      <c r="AY646" s="45"/>
    </row>
    <row r="647" spans="2:51" ht="14.25" customHeight="1">
      <c r="B647" s="1624"/>
      <c r="C647" s="1625"/>
      <c r="D647" s="1625"/>
      <c r="E647" s="1625"/>
      <c r="F647" s="1625"/>
      <c r="G647" s="1626"/>
      <c r="H647" s="114"/>
      <c r="I647" s="88"/>
      <c r="J647" s="88"/>
      <c r="K647" s="88"/>
      <c r="L647" s="88"/>
      <c r="M647" s="56"/>
      <c r="N647" s="56"/>
      <c r="O647" s="56"/>
      <c r="P647" s="56"/>
      <c r="Q647" s="56"/>
      <c r="R647" s="56"/>
      <c r="S647" s="56"/>
      <c r="T647" s="56"/>
      <c r="U647" s="56"/>
      <c r="V647" s="56"/>
      <c r="W647" s="88"/>
      <c r="X647" s="88"/>
      <c r="Y647" s="88"/>
      <c r="Z647" s="98"/>
      <c r="AA647" s="98"/>
      <c r="AB647" s="98"/>
      <c r="AC647" s="98"/>
      <c r="AD647" s="98"/>
      <c r="AE647" s="98"/>
      <c r="AF647" s="98"/>
      <c r="AG647" s="98"/>
      <c r="AH647" s="98"/>
      <c r="AI647" s="98"/>
      <c r="AJ647" s="88"/>
      <c r="AK647" s="88"/>
      <c r="AL647" s="88"/>
      <c r="AM647" s="98"/>
      <c r="AN647" s="98"/>
      <c r="AO647" s="98"/>
      <c r="AP647" s="98"/>
      <c r="AQ647" s="98"/>
      <c r="AR647" s="98"/>
      <c r="AS647" s="98"/>
      <c r="AT647" s="98"/>
      <c r="AU647" s="98"/>
      <c r="AV647" s="98"/>
      <c r="AW647" s="88"/>
      <c r="AX647" s="88"/>
      <c r="AY647" s="45"/>
    </row>
    <row r="648" spans="2:51" ht="14.25" customHeight="1">
      <c r="B648" s="1624"/>
      <c r="C648" s="1625"/>
      <c r="D648" s="1625"/>
      <c r="E648" s="1625"/>
      <c r="F648" s="1625"/>
      <c r="G648" s="1626"/>
      <c r="H648" s="114"/>
      <c r="I648" s="88"/>
      <c r="J648" s="88"/>
      <c r="K648" s="88"/>
      <c r="L648" s="88"/>
      <c r="M648" s="56"/>
      <c r="N648" s="56"/>
      <c r="O648" s="56"/>
      <c r="P648" s="56"/>
      <c r="Q648" s="56"/>
      <c r="R648" s="56"/>
      <c r="S648" s="56"/>
      <c r="T648" s="56"/>
      <c r="U648" s="56"/>
      <c r="V648" s="56"/>
      <c r="W648" s="88"/>
      <c r="X648" s="88"/>
      <c r="Y648" s="88"/>
      <c r="Z648" s="98"/>
      <c r="AA648" s="98"/>
      <c r="AB648" s="98"/>
      <c r="AC648" s="98"/>
      <c r="AD648" s="98"/>
      <c r="AE648" s="98"/>
      <c r="AF648" s="98"/>
      <c r="AG648" s="98"/>
      <c r="AH648" s="98"/>
      <c r="AI648" s="98"/>
      <c r="AJ648" s="88"/>
      <c r="AK648" s="88"/>
      <c r="AL648" s="88"/>
      <c r="AM648" s="98"/>
      <c r="AN648" s="98"/>
      <c r="AO648" s="98"/>
      <c r="AP648" s="98"/>
      <c r="AQ648" s="98"/>
      <c r="AR648" s="98"/>
      <c r="AS648" s="98"/>
      <c r="AT648" s="98"/>
      <c r="AU648" s="98"/>
      <c r="AV648" s="98"/>
      <c r="AW648" s="88"/>
      <c r="AX648" s="88"/>
      <c r="AY648" s="45"/>
    </row>
    <row r="649" spans="2:51" ht="14.25" customHeight="1">
      <c r="B649" s="1624"/>
      <c r="C649" s="1625"/>
      <c r="D649" s="1625"/>
      <c r="E649" s="1625"/>
      <c r="F649" s="1625"/>
      <c r="G649" s="1626"/>
      <c r="H649" s="114"/>
      <c r="I649" s="88"/>
      <c r="J649" s="88"/>
      <c r="K649" s="88"/>
      <c r="L649" s="88"/>
      <c r="M649" s="56"/>
      <c r="N649" s="56"/>
      <c r="O649" s="56"/>
      <c r="P649" s="56"/>
      <c r="Q649" s="56"/>
      <c r="R649" s="56"/>
      <c r="S649" s="56"/>
      <c r="T649" s="56"/>
      <c r="U649" s="56"/>
      <c r="V649" s="56"/>
      <c r="W649" s="88"/>
      <c r="X649" s="88"/>
      <c r="Y649" s="88"/>
      <c r="Z649" s="98"/>
      <c r="AA649" s="98"/>
      <c r="AB649" s="98"/>
      <c r="AC649" s="98"/>
      <c r="AD649" s="98"/>
      <c r="AE649" s="98"/>
      <c r="AF649" s="98"/>
      <c r="AG649" s="98"/>
      <c r="AH649" s="98"/>
      <c r="AI649" s="98"/>
      <c r="AJ649" s="88"/>
      <c r="AK649" s="88"/>
      <c r="AL649" s="88"/>
      <c r="AM649" s="98"/>
      <c r="AN649" s="98"/>
      <c r="AO649" s="98"/>
      <c r="AP649" s="98"/>
      <c r="AQ649" s="98"/>
      <c r="AR649" s="98"/>
      <c r="AS649" s="98"/>
      <c r="AT649" s="98"/>
      <c r="AU649" s="98"/>
      <c r="AV649" s="98"/>
      <c r="AW649" s="88"/>
      <c r="AX649" s="88"/>
      <c r="AY649" s="45"/>
    </row>
    <row r="650" spans="2:51" ht="14.25" customHeight="1">
      <c r="B650" s="1624"/>
      <c r="C650" s="1625"/>
      <c r="D650" s="1625"/>
      <c r="E650" s="1625"/>
      <c r="F650" s="1625"/>
      <c r="G650" s="1626"/>
      <c r="H650" s="114"/>
      <c r="I650" s="88"/>
      <c r="J650" s="88"/>
      <c r="K650" s="88"/>
      <c r="L650" s="88"/>
      <c r="M650" s="56"/>
      <c r="N650" s="56"/>
      <c r="O650" s="56"/>
      <c r="P650" s="56"/>
      <c r="Q650" s="56"/>
      <c r="R650" s="56"/>
      <c r="S650" s="56"/>
      <c r="T650" s="56"/>
      <c r="U650" s="56"/>
      <c r="V650" s="56"/>
      <c r="W650" s="88"/>
      <c r="X650" s="88"/>
      <c r="Y650" s="88"/>
      <c r="Z650" s="98"/>
      <c r="AA650" s="98"/>
      <c r="AB650" s="98"/>
      <c r="AC650" s="98"/>
      <c r="AD650" s="98"/>
      <c r="AE650" s="98"/>
      <c r="AF650" s="98"/>
      <c r="AG650" s="98"/>
      <c r="AH650" s="98"/>
      <c r="AI650" s="98"/>
      <c r="AJ650" s="88"/>
      <c r="AK650" s="88"/>
      <c r="AL650" s="88"/>
      <c r="AM650" s="98"/>
      <c r="AN650" s="98"/>
      <c r="AO650" s="98"/>
      <c r="AP650" s="98"/>
      <c r="AQ650" s="98"/>
      <c r="AR650" s="98"/>
      <c r="AS650" s="98"/>
      <c r="AT650" s="98"/>
      <c r="AU650" s="98"/>
      <c r="AV650" s="98"/>
      <c r="AW650" s="88"/>
      <c r="AX650" s="88"/>
      <c r="AY650" s="45"/>
    </row>
    <row r="651" spans="2:51" ht="14.25" customHeight="1">
      <c r="B651" s="1624"/>
      <c r="C651" s="1625"/>
      <c r="D651" s="1625"/>
      <c r="E651" s="1625"/>
      <c r="F651" s="1625"/>
      <c r="G651" s="1626"/>
      <c r="H651" s="114"/>
      <c r="I651" s="88"/>
      <c r="J651" s="88"/>
      <c r="K651" s="88"/>
      <c r="L651" s="88"/>
      <c r="M651" s="56"/>
      <c r="N651" s="56"/>
      <c r="O651" s="56"/>
      <c r="P651" s="56"/>
      <c r="Q651" s="56"/>
      <c r="R651" s="56"/>
      <c r="S651" s="56"/>
      <c r="T651" s="56"/>
      <c r="U651" s="56"/>
      <c r="V651" s="56"/>
      <c r="W651" s="88"/>
      <c r="X651" s="88"/>
      <c r="Y651" s="88"/>
      <c r="Z651" s="98"/>
      <c r="AA651" s="98"/>
      <c r="AB651" s="98"/>
      <c r="AC651" s="98"/>
      <c r="AD651" s="98"/>
      <c r="AE651" s="98"/>
      <c r="AF651" s="98"/>
      <c r="AG651" s="98"/>
      <c r="AH651" s="98"/>
      <c r="AI651" s="98"/>
      <c r="AJ651" s="88"/>
      <c r="AK651" s="88"/>
      <c r="AL651" s="88"/>
      <c r="AM651" s="98"/>
      <c r="AN651" s="98"/>
      <c r="AO651" s="98"/>
      <c r="AP651" s="98"/>
      <c r="AQ651" s="98"/>
      <c r="AR651" s="98"/>
      <c r="AS651" s="98"/>
      <c r="AT651" s="98"/>
      <c r="AU651" s="98"/>
      <c r="AV651" s="98"/>
      <c r="AW651" s="88"/>
      <c r="AX651" s="88"/>
      <c r="AY651" s="45"/>
    </row>
    <row r="652" spans="2:51" ht="14.25" customHeight="1">
      <c r="B652" s="1624"/>
      <c r="C652" s="1625"/>
      <c r="D652" s="1625"/>
      <c r="E652" s="1625"/>
      <c r="F652" s="1625"/>
      <c r="G652" s="1626"/>
      <c r="H652" s="114"/>
      <c r="I652" s="88"/>
      <c r="J652" s="88"/>
      <c r="K652" s="88"/>
      <c r="L652" s="88"/>
      <c r="M652" s="56"/>
      <c r="N652" s="56"/>
      <c r="O652" s="56"/>
      <c r="P652" s="56"/>
      <c r="Q652" s="56"/>
      <c r="R652" s="56"/>
      <c r="S652" s="56"/>
      <c r="T652" s="56"/>
      <c r="U652" s="56"/>
      <c r="V652" s="56"/>
      <c r="W652" s="88"/>
      <c r="X652" s="88"/>
      <c r="Y652" s="88"/>
      <c r="Z652" s="98"/>
      <c r="AA652" s="98"/>
      <c r="AB652" s="98"/>
      <c r="AC652" s="98"/>
      <c r="AD652" s="98"/>
      <c r="AE652" s="98"/>
      <c r="AF652" s="98"/>
      <c r="AG652" s="98"/>
      <c r="AH652" s="98"/>
      <c r="AI652" s="98"/>
      <c r="AJ652" s="88"/>
      <c r="AK652" s="88"/>
      <c r="AL652" s="88"/>
      <c r="AM652" s="98"/>
      <c r="AN652" s="98"/>
      <c r="AO652" s="98"/>
      <c r="AP652" s="98"/>
      <c r="AQ652" s="98"/>
      <c r="AR652" s="98"/>
      <c r="AS652" s="98"/>
      <c r="AT652" s="98"/>
      <c r="AU652" s="98"/>
      <c r="AV652" s="98"/>
      <c r="AW652" s="88"/>
      <c r="AX652" s="88"/>
      <c r="AY652" s="45"/>
    </row>
    <row r="653" spans="2:51" ht="14.25" customHeight="1">
      <c r="B653" s="1624"/>
      <c r="C653" s="1625"/>
      <c r="D653" s="1625"/>
      <c r="E653" s="1625"/>
      <c r="F653" s="1625"/>
      <c r="G653" s="1626"/>
      <c r="H653" s="114"/>
      <c r="I653" s="88"/>
      <c r="J653" s="88"/>
      <c r="K653" s="88"/>
      <c r="L653" s="88"/>
      <c r="M653" s="56"/>
      <c r="N653" s="56"/>
      <c r="O653" s="56"/>
      <c r="P653" s="56"/>
      <c r="Q653" s="56"/>
      <c r="R653" s="56"/>
      <c r="S653" s="56"/>
      <c r="T653" s="56"/>
      <c r="U653" s="56"/>
      <c r="V653" s="56"/>
      <c r="W653" s="88"/>
      <c r="X653" s="88"/>
      <c r="Y653" s="88"/>
      <c r="Z653" s="98"/>
      <c r="AA653" s="98"/>
      <c r="AB653" s="98"/>
      <c r="AC653" s="98"/>
      <c r="AD653" s="98"/>
      <c r="AE653" s="98"/>
      <c r="AF653" s="98"/>
      <c r="AG653" s="98"/>
      <c r="AH653" s="98"/>
      <c r="AI653" s="98"/>
      <c r="AJ653" s="88"/>
      <c r="AK653" s="88"/>
      <c r="AL653" s="88"/>
      <c r="AM653" s="98"/>
      <c r="AN653" s="98"/>
      <c r="AO653" s="98"/>
      <c r="AP653" s="98"/>
      <c r="AQ653" s="98"/>
      <c r="AR653" s="98"/>
      <c r="AS653" s="98"/>
      <c r="AT653" s="98"/>
      <c r="AU653" s="98"/>
      <c r="AV653" s="98"/>
      <c r="AW653" s="88"/>
      <c r="AX653" s="88"/>
      <c r="AY653" s="45"/>
    </row>
    <row r="654" spans="2:51" ht="14.25" customHeight="1">
      <c r="B654" s="1624"/>
      <c r="C654" s="1625"/>
      <c r="D654" s="1625"/>
      <c r="E654" s="1625"/>
      <c r="F654" s="1625"/>
      <c r="G654" s="1626"/>
      <c r="H654" s="114"/>
      <c r="I654" s="88"/>
      <c r="J654" s="88"/>
      <c r="K654" s="88"/>
      <c r="L654" s="88"/>
      <c r="M654" s="56"/>
      <c r="N654" s="56"/>
      <c r="O654" s="56"/>
      <c r="P654" s="56"/>
      <c r="Q654" s="56"/>
      <c r="R654" s="56"/>
      <c r="S654" s="56"/>
      <c r="T654" s="56"/>
      <c r="U654" s="56"/>
      <c r="V654" s="56"/>
      <c r="W654" s="88"/>
      <c r="X654" s="88"/>
      <c r="Y654" s="88"/>
      <c r="Z654" s="98"/>
      <c r="AA654" s="98"/>
      <c r="AB654" s="98"/>
      <c r="AC654" s="98"/>
      <c r="AD654" s="98"/>
      <c r="AE654" s="98"/>
      <c r="AF654" s="98"/>
      <c r="AG654" s="98"/>
      <c r="AH654" s="98"/>
      <c r="AI654" s="98"/>
      <c r="AJ654" s="88"/>
      <c r="AK654" s="88"/>
      <c r="AL654" s="88"/>
      <c r="AM654" s="98"/>
      <c r="AN654" s="98"/>
      <c r="AO654" s="98"/>
      <c r="AP654" s="98"/>
      <c r="AQ654" s="98"/>
      <c r="AR654" s="98"/>
      <c r="AS654" s="98"/>
      <c r="AT654" s="98"/>
      <c r="AU654" s="98"/>
      <c r="AV654" s="98"/>
      <c r="AW654" s="88"/>
      <c r="AX654" s="88"/>
      <c r="AY654" s="45"/>
    </row>
    <row r="655" spans="2:51" ht="14.25" customHeight="1">
      <c r="B655" s="1624"/>
      <c r="C655" s="1625"/>
      <c r="D655" s="1625"/>
      <c r="E655" s="1625"/>
      <c r="F655" s="1625"/>
      <c r="G655" s="1626"/>
      <c r="H655" s="114"/>
      <c r="I655" s="88"/>
      <c r="J655" s="88"/>
      <c r="K655" s="88"/>
      <c r="L655" s="88"/>
      <c r="M655" s="56"/>
      <c r="N655" s="56"/>
      <c r="O655" s="56"/>
      <c r="P655" s="56"/>
      <c r="Q655" s="56"/>
      <c r="R655" s="56"/>
      <c r="S655" s="56"/>
      <c r="T655" s="56"/>
      <c r="U655" s="56"/>
      <c r="V655" s="56"/>
      <c r="W655" s="88"/>
      <c r="X655" s="88"/>
      <c r="Y655" s="88"/>
      <c r="Z655" s="98"/>
      <c r="AA655" s="98"/>
      <c r="AB655" s="98"/>
      <c r="AC655" s="98"/>
      <c r="AD655" s="98"/>
      <c r="AE655" s="98"/>
      <c r="AF655" s="98"/>
      <c r="AG655" s="98"/>
      <c r="AH655" s="98"/>
      <c r="AI655" s="98"/>
      <c r="AJ655" s="88"/>
      <c r="AK655" s="88"/>
      <c r="AL655" s="88"/>
      <c r="AM655" s="98"/>
      <c r="AN655" s="98"/>
      <c r="AO655" s="98"/>
      <c r="AP655" s="98"/>
      <c r="AQ655" s="98"/>
      <c r="AR655" s="98"/>
      <c r="AS655" s="98"/>
      <c r="AT655" s="98"/>
      <c r="AU655" s="98"/>
      <c r="AV655" s="98"/>
      <c r="AW655" s="88"/>
      <c r="AX655" s="88"/>
      <c r="AY655" s="45"/>
    </row>
    <row r="656" spans="2:51" ht="14.25" customHeight="1">
      <c r="B656" s="1624"/>
      <c r="C656" s="1625"/>
      <c r="D656" s="1625"/>
      <c r="E656" s="1625"/>
      <c r="F656" s="1625"/>
      <c r="G656" s="1626"/>
      <c r="H656" s="114"/>
      <c r="I656" s="88"/>
      <c r="J656" s="88"/>
      <c r="K656" s="88"/>
      <c r="L656" s="88"/>
      <c r="M656" s="56"/>
      <c r="N656" s="56"/>
      <c r="O656" s="56"/>
      <c r="P656" s="56"/>
      <c r="Q656" s="56"/>
      <c r="R656" s="56"/>
      <c r="S656" s="56"/>
      <c r="T656" s="56"/>
      <c r="U656" s="56"/>
      <c r="V656" s="56"/>
      <c r="W656" s="88"/>
      <c r="X656" s="88"/>
      <c r="Y656" s="88"/>
      <c r="Z656" s="98"/>
      <c r="AA656" s="98"/>
      <c r="AB656" s="98"/>
      <c r="AC656" s="98"/>
      <c r="AD656" s="98"/>
      <c r="AE656" s="98"/>
      <c r="AF656" s="98"/>
      <c r="AG656" s="98"/>
      <c r="AH656" s="98"/>
      <c r="AI656" s="98"/>
      <c r="AJ656" s="88"/>
      <c r="AK656" s="88"/>
      <c r="AL656" s="88"/>
      <c r="AM656" s="98"/>
      <c r="AN656" s="98"/>
      <c r="AO656" s="98"/>
      <c r="AP656" s="98"/>
      <c r="AQ656" s="98"/>
      <c r="AR656" s="98"/>
      <c r="AS656" s="98"/>
      <c r="AT656" s="98"/>
      <c r="AU656" s="98"/>
      <c r="AV656" s="98"/>
      <c r="AW656" s="88"/>
      <c r="AX656" s="88"/>
      <c r="AY656" s="45"/>
    </row>
    <row r="657" spans="2:51" ht="14.25" customHeight="1">
      <c r="B657" s="1624"/>
      <c r="C657" s="1625"/>
      <c r="D657" s="1625"/>
      <c r="E657" s="1625"/>
      <c r="F657" s="1625"/>
      <c r="G657" s="1626"/>
      <c r="H657" s="114"/>
      <c r="I657" s="88"/>
      <c r="J657" s="88"/>
      <c r="K657" s="88"/>
      <c r="L657" s="88"/>
      <c r="M657" s="56"/>
      <c r="N657" s="56"/>
      <c r="O657" s="56"/>
      <c r="P657" s="56"/>
      <c r="Q657" s="56"/>
      <c r="R657" s="56"/>
      <c r="S657" s="56"/>
      <c r="T657" s="56"/>
      <c r="U657" s="56"/>
      <c r="V657" s="56"/>
      <c r="W657" s="88"/>
      <c r="X657" s="88"/>
      <c r="Y657" s="88"/>
      <c r="Z657" s="98"/>
      <c r="AA657" s="98"/>
      <c r="AB657" s="98"/>
      <c r="AC657" s="98"/>
      <c r="AD657" s="98"/>
      <c r="AE657" s="98"/>
      <c r="AF657" s="98"/>
      <c r="AG657" s="98"/>
      <c r="AH657" s="98"/>
      <c r="AI657" s="98"/>
      <c r="AJ657" s="88"/>
      <c r="AK657" s="88"/>
      <c r="AL657" s="88"/>
      <c r="AM657" s="98"/>
      <c r="AN657" s="98"/>
      <c r="AO657" s="98"/>
      <c r="AP657" s="98"/>
      <c r="AQ657" s="98"/>
      <c r="AR657" s="98"/>
      <c r="AS657" s="98"/>
      <c r="AT657" s="98"/>
      <c r="AU657" s="98"/>
      <c r="AV657" s="98"/>
      <c r="AW657" s="88"/>
      <c r="AX657" s="88"/>
      <c r="AY657" s="45"/>
    </row>
    <row r="658" spans="2:51" ht="14.25" customHeight="1">
      <c r="B658" s="1624"/>
      <c r="C658" s="1625"/>
      <c r="D658" s="1625"/>
      <c r="E658" s="1625"/>
      <c r="F658" s="1625"/>
      <c r="G658" s="1626"/>
      <c r="H658" s="114"/>
      <c r="I658" s="88"/>
      <c r="J658" s="88"/>
      <c r="K658" s="88"/>
      <c r="L658" s="88"/>
      <c r="M658" s="56"/>
      <c r="N658" s="56"/>
      <c r="O658" s="56"/>
      <c r="P658" s="56"/>
      <c r="Q658" s="56"/>
      <c r="R658" s="56"/>
      <c r="S658" s="56"/>
      <c r="T658" s="56"/>
      <c r="U658" s="56"/>
      <c r="V658" s="56"/>
      <c r="W658" s="88"/>
      <c r="X658" s="88"/>
      <c r="Y658" s="88"/>
      <c r="Z658" s="98"/>
      <c r="AA658" s="98"/>
      <c r="AB658" s="98"/>
      <c r="AC658" s="98"/>
      <c r="AD658" s="98"/>
      <c r="AE658" s="98"/>
      <c r="AF658" s="98"/>
      <c r="AG658" s="98"/>
      <c r="AH658" s="98"/>
      <c r="AI658" s="98"/>
      <c r="AJ658" s="88"/>
      <c r="AK658" s="88"/>
      <c r="AL658" s="88"/>
      <c r="AM658" s="98"/>
      <c r="AN658" s="98"/>
      <c r="AO658" s="98"/>
      <c r="AP658" s="98"/>
      <c r="AQ658" s="98"/>
      <c r="AR658" s="98"/>
      <c r="AS658" s="98"/>
      <c r="AT658" s="98"/>
      <c r="AU658" s="98"/>
      <c r="AV658" s="98"/>
      <c r="AW658" s="88"/>
      <c r="AX658" s="88"/>
      <c r="AY658" s="45"/>
    </row>
    <row r="659" spans="2:51" ht="14.25" customHeight="1">
      <c r="B659" s="1624"/>
      <c r="C659" s="1625"/>
      <c r="D659" s="1625"/>
      <c r="E659" s="1625"/>
      <c r="F659" s="1625"/>
      <c r="G659" s="1626"/>
      <c r="H659" s="114"/>
      <c r="I659" s="88"/>
      <c r="J659" s="88"/>
      <c r="K659" s="88"/>
      <c r="L659" s="88"/>
      <c r="M659" s="56"/>
      <c r="N659" s="56"/>
      <c r="O659" s="56"/>
      <c r="P659" s="56"/>
      <c r="Q659" s="56"/>
      <c r="R659" s="56"/>
      <c r="S659" s="56"/>
      <c r="T659" s="56"/>
      <c r="U659" s="56"/>
      <c r="V659" s="56"/>
      <c r="W659" s="88"/>
      <c r="X659" s="88"/>
      <c r="Y659" s="88"/>
      <c r="Z659" s="98"/>
      <c r="AA659" s="98"/>
      <c r="AB659" s="98"/>
      <c r="AC659" s="98"/>
      <c r="AD659" s="98"/>
      <c r="AE659" s="98"/>
      <c r="AF659" s="98"/>
      <c r="AG659" s="98"/>
      <c r="AH659" s="98"/>
      <c r="AI659" s="98"/>
      <c r="AJ659" s="88"/>
      <c r="AK659" s="88"/>
      <c r="AL659" s="88"/>
      <c r="AM659" s="98"/>
      <c r="AN659" s="98"/>
      <c r="AO659" s="98"/>
      <c r="AP659" s="98"/>
      <c r="AQ659" s="98"/>
      <c r="AR659" s="98"/>
      <c r="AS659" s="98"/>
      <c r="AT659" s="98"/>
      <c r="AU659" s="98"/>
      <c r="AV659" s="98"/>
      <c r="AW659" s="88"/>
      <c r="AX659" s="88"/>
      <c r="AY659" s="45"/>
    </row>
    <row r="660" spans="2:51" ht="14.25" customHeight="1">
      <c r="B660" s="1624"/>
      <c r="C660" s="1625"/>
      <c r="D660" s="1625"/>
      <c r="E660" s="1625"/>
      <c r="F660" s="1625"/>
      <c r="G660" s="1626"/>
      <c r="H660" s="114"/>
      <c r="I660" s="88"/>
      <c r="J660" s="88"/>
      <c r="K660" s="88"/>
      <c r="L660" s="88"/>
      <c r="M660" s="56"/>
      <c r="N660" s="56"/>
      <c r="O660" s="56"/>
      <c r="P660" s="56"/>
      <c r="Q660" s="56"/>
      <c r="R660" s="56"/>
      <c r="S660" s="56"/>
      <c r="T660" s="56"/>
      <c r="U660" s="56"/>
      <c r="V660" s="56"/>
      <c r="W660" s="88"/>
      <c r="X660" s="88"/>
      <c r="Y660" s="88"/>
      <c r="Z660" s="98"/>
      <c r="AA660" s="98"/>
      <c r="AB660" s="98"/>
      <c r="AC660" s="98"/>
      <c r="AD660" s="98"/>
      <c r="AE660" s="98"/>
      <c r="AF660" s="98"/>
      <c r="AG660" s="98"/>
      <c r="AH660" s="98"/>
      <c r="AI660" s="98"/>
      <c r="AJ660" s="88"/>
      <c r="AK660" s="88"/>
      <c r="AL660" s="88"/>
      <c r="AM660" s="98"/>
      <c r="AN660" s="98"/>
      <c r="AO660" s="98"/>
      <c r="AP660" s="98"/>
      <c r="AQ660" s="98"/>
      <c r="AR660" s="98"/>
      <c r="AS660" s="98"/>
      <c r="AT660" s="98"/>
      <c r="AU660" s="98"/>
      <c r="AV660" s="98"/>
      <c r="AW660" s="88"/>
      <c r="AX660" s="88"/>
      <c r="AY660" s="45"/>
    </row>
    <row r="661" spans="2:51" ht="14.25" customHeight="1">
      <c r="B661" s="1624"/>
      <c r="C661" s="1625"/>
      <c r="D661" s="1625"/>
      <c r="E661" s="1625"/>
      <c r="F661" s="1625"/>
      <c r="G661" s="1626"/>
      <c r="H661" s="114"/>
      <c r="I661" s="88"/>
      <c r="J661" s="88"/>
      <c r="K661" s="88"/>
      <c r="L661" s="88"/>
      <c r="M661" s="56"/>
      <c r="N661" s="56"/>
      <c r="O661" s="56"/>
      <c r="P661" s="56"/>
      <c r="Q661" s="56"/>
      <c r="R661" s="56"/>
      <c r="S661" s="56"/>
      <c r="T661" s="56"/>
      <c r="U661" s="56"/>
      <c r="V661" s="56"/>
      <c r="W661" s="88"/>
      <c r="X661" s="88"/>
      <c r="Y661" s="88"/>
      <c r="Z661" s="98"/>
      <c r="AA661" s="98"/>
      <c r="AB661" s="98"/>
      <c r="AC661" s="98"/>
      <c r="AD661" s="98"/>
      <c r="AE661" s="98"/>
      <c r="AF661" s="98"/>
      <c r="AG661" s="98"/>
      <c r="AH661" s="98"/>
      <c r="AI661" s="98"/>
      <c r="AJ661" s="88"/>
      <c r="AK661" s="88"/>
      <c r="AL661" s="88"/>
      <c r="AM661" s="98"/>
      <c r="AN661" s="98"/>
      <c r="AO661" s="98"/>
      <c r="AP661" s="98"/>
      <c r="AQ661" s="98"/>
      <c r="AR661" s="98"/>
      <c r="AS661" s="98"/>
      <c r="AT661" s="98"/>
      <c r="AU661" s="98"/>
      <c r="AV661" s="98"/>
      <c r="AW661" s="88"/>
      <c r="AX661" s="88"/>
      <c r="AY661" s="45"/>
    </row>
    <row r="662" spans="2:51" ht="14.25" customHeight="1">
      <c r="B662" s="1624"/>
      <c r="C662" s="1625"/>
      <c r="D662" s="1625"/>
      <c r="E662" s="1625"/>
      <c r="F662" s="1625"/>
      <c r="G662" s="1626"/>
      <c r="H662" s="114"/>
      <c r="I662" s="88"/>
      <c r="J662" s="88"/>
      <c r="K662" s="88"/>
      <c r="L662" s="88"/>
      <c r="M662" s="56"/>
      <c r="N662" s="56"/>
      <c r="O662" s="56"/>
      <c r="P662" s="56"/>
      <c r="Q662" s="56"/>
      <c r="R662" s="56"/>
      <c r="S662" s="56"/>
      <c r="T662" s="56"/>
      <c r="U662" s="56"/>
      <c r="V662" s="56"/>
      <c r="W662" s="88"/>
      <c r="X662" s="88"/>
      <c r="Y662" s="88"/>
      <c r="Z662" s="98"/>
      <c r="AA662" s="98"/>
      <c r="AB662" s="98"/>
      <c r="AC662" s="98"/>
      <c r="AD662" s="98"/>
      <c r="AE662" s="98"/>
      <c r="AF662" s="98"/>
      <c r="AG662" s="98"/>
      <c r="AH662" s="98"/>
      <c r="AI662" s="98"/>
      <c r="AJ662" s="88"/>
      <c r="AK662" s="88"/>
      <c r="AL662" s="88"/>
      <c r="AM662" s="98"/>
      <c r="AN662" s="98"/>
      <c r="AO662" s="98"/>
      <c r="AP662" s="98"/>
      <c r="AQ662" s="98"/>
      <c r="AR662" s="98"/>
      <c r="AS662" s="98"/>
      <c r="AT662" s="98"/>
      <c r="AU662" s="98"/>
      <c r="AV662" s="98"/>
      <c r="AW662" s="88"/>
      <c r="AX662" s="88"/>
      <c r="AY662" s="45"/>
    </row>
    <row r="663" spans="2:51" ht="14.25" customHeight="1">
      <c r="B663" s="1624"/>
      <c r="C663" s="1625"/>
      <c r="D663" s="1625"/>
      <c r="E663" s="1625"/>
      <c r="F663" s="1625"/>
      <c r="G663" s="1626"/>
      <c r="H663" s="114"/>
      <c r="I663" s="88"/>
      <c r="J663" s="88"/>
      <c r="K663" s="88"/>
      <c r="L663" s="88"/>
      <c r="M663" s="56"/>
      <c r="N663" s="56"/>
      <c r="O663" s="56"/>
      <c r="P663" s="56"/>
      <c r="Q663" s="56"/>
      <c r="R663" s="56"/>
      <c r="S663" s="56"/>
      <c r="T663" s="56"/>
      <c r="U663" s="56"/>
      <c r="V663" s="56"/>
      <c r="W663" s="88"/>
      <c r="X663" s="88"/>
      <c r="Y663" s="88"/>
      <c r="Z663" s="98"/>
      <c r="AA663" s="98"/>
      <c r="AB663" s="98"/>
      <c r="AC663" s="98"/>
      <c r="AD663" s="98"/>
      <c r="AE663" s="98"/>
      <c r="AF663" s="98"/>
      <c r="AG663" s="98"/>
      <c r="AH663" s="98"/>
      <c r="AI663" s="98"/>
      <c r="AJ663" s="88"/>
      <c r="AK663" s="88"/>
      <c r="AL663" s="88"/>
      <c r="AM663" s="98"/>
      <c r="AN663" s="98"/>
      <c r="AO663" s="98"/>
      <c r="AP663" s="98"/>
      <c r="AQ663" s="98"/>
      <c r="AR663" s="98"/>
      <c r="AS663" s="98"/>
      <c r="AT663" s="98"/>
      <c r="AU663" s="98"/>
      <c r="AV663" s="98"/>
      <c r="AW663" s="88"/>
      <c r="AX663" s="88"/>
      <c r="AY663" s="45"/>
    </row>
    <row r="664" spans="2:51" ht="14.25" customHeight="1">
      <c r="B664" s="1624"/>
      <c r="C664" s="1625"/>
      <c r="D664" s="1625"/>
      <c r="E664" s="1625"/>
      <c r="F664" s="1625"/>
      <c r="G664" s="1626"/>
      <c r="H664" s="114"/>
      <c r="I664" s="88"/>
      <c r="J664" s="88"/>
      <c r="K664" s="88"/>
      <c r="L664" s="88"/>
      <c r="M664" s="56"/>
      <c r="N664" s="56"/>
      <c r="O664" s="56"/>
      <c r="P664" s="56"/>
      <c r="Q664" s="56"/>
      <c r="R664" s="56"/>
      <c r="S664" s="56"/>
      <c r="T664" s="56"/>
      <c r="U664" s="56"/>
      <c r="V664" s="56"/>
      <c r="W664" s="88"/>
      <c r="X664" s="88"/>
      <c r="Y664" s="88"/>
      <c r="Z664" s="98"/>
      <c r="AA664" s="98"/>
      <c r="AB664" s="98"/>
      <c r="AC664" s="98"/>
      <c r="AD664" s="98"/>
      <c r="AE664" s="98"/>
      <c r="AF664" s="98"/>
      <c r="AG664" s="98"/>
      <c r="AH664" s="98"/>
      <c r="AI664" s="98"/>
      <c r="AJ664" s="88"/>
      <c r="AK664" s="88"/>
      <c r="AL664" s="88"/>
      <c r="AM664" s="98"/>
      <c r="AN664" s="98"/>
      <c r="AO664" s="98"/>
      <c r="AP664" s="98"/>
      <c r="AQ664" s="98"/>
      <c r="AR664" s="98"/>
      <c r="AS664" s="98"/>
      <c r="AT664" s="98"/>
      <c r="AU664" s="98"/>
      <c r="AV664" s="98"/>
      <c r="AW664" s="88"/>
      <c r="AX664" s="88"/>
      <c r="AY664" s="45"/>
    </row>
    <row r="665" spans="2:51" ht="14.25" customHeight="1">
      <c r="B665" s="1624"/>
      <c r="C665" s="1625"/>
      <c r="D665" s="1625"/>
      <c r="E665" s="1625"/>
      <c r="F665" s="1625"/>
      <c r="G665" s="1626"/>
      <c r="H665" s="114"/>
      <c r="I665" s="88"/>
      <c r="J665" s="88"/>
      <c r="K665" s="88"/>
      <c r="L665" s="88"/>
      <c r="M665" s="56"/>
      <c r="N665" s="56"/>
      <c r="O665" s="56"/>
      <c r="P665" s="56"/>
      <c r="Q665" s="56"/>
      <c r="R665" s="56"/>
      <c r="S665" s="56"/>
      <c r="T665" s="56"/>
      <c r="U665" s="56"/>
      <c r="V665" s="56"/>
      <c r="W665" s="88"/>
      <c r="X665" s="88"/>
      <c r="Y665" s="88"/>
      <c r="Z665" s="98"/>
      <c r="AA665" s="98"/>
      <c r="AB665" s="98"/>
      <c r="AC665" s="98"/>
      <c r="AD665" s="98"/>
      <c r="AE665" s="98"/>
      <c r="AF665" s="98"/>
      <c r="AG665" s="98"/>
      <c r="AH665" s="98"/>
      <c r="AI665" s="98"/>
      <c r="AJ665" s="88"/>
      <c r="AK665" s="88"/>
      <c r="AL665" s="88"/>
      <c r="AM665" s="98"/>
      <c r="AN665" s="98"/>
      <c r="AO665" s="98"/>
      <c r="AP665" s="98"/>
      <c r="AQ665" s="98"/>
      <c r="AR665" s="98"/>
      <c r="AS665" s="98"/>
      <c r="AT665" s="98"/>
      <c r="AU665" s="98"/>
      <c r="AV665" s="98"/>
      <c r="AW665" s="88"/>
      <c r="AX665" s="88"/>
      <c r="AY665" s="45"/>
    </row>
    <row r="666" spans="2:51" ht="14.25" customHeight="1">
      <c r="B666" s="1624"/>
      <c r="C666" s="1625"/>
      <c r="D666" s="1625"/>
      <c r="E666" s="1625"/>
      <c r="F666" s="1625"/>
      <c r="G666" s="1626"/>
      <c r="H666" s="114"/>
      <c r="I666" s="88"/>
      <c r="J666" s="88"/>
      <c r="K666" s="88"/>
      <c r="L666" s="88"/>
      <c r="M666" s="56"/>
      <c r="N666" s="56"/>
      <c r="O666" s="56"/>
      <c r="P666" s="56"/>
      <c r="Q666" s="56"/>
      <c r="R666" s="56"/>
      <c r="S666" s="56"/>
      <c r="T666" s="56"/>
      <c r="U666" s="56"/>
      <c r="V666" s="56"/>
      <c r="W666" s="88"/>
      <c r="X666" s="88"/>
      <c r="Y666" s="88"/>
      <c r="Z666" s="98"/>
      <c r="AA666" s="98"/>
      <c r="AB666" s="98"/>
      <c r="AC666" s="98"/>
      <c r="AD666" s="98"/>
      <c r="AE666" s="98"/>
      <c r="AF666" s="98"/>
      <c r="AG666" s="98"/>
      <c r="AH666" s="98"/>
      <c r="AI666" s="98"/>
      <c r="AJ666" s="88"/>
      <c r="AK666" s="88"/>
      <c r="AL666" s="88"/>
      <c r="AM666" s="98"/>
      <c r="AN666" s="98"/>
      <c r="AO666" s="98"/>
      <c r="AP666" s="98"/>
      <c r="AQ666" s="98"/>
      <c r="AR666" s="98"/>
      <c r="AS666" s="98"/>
      <c r="AT666" s="98"/>
      <c r="AU666" s="98"/>
      <c r="AV666" s="98"/>
      <c r="AW666" s="88"/>
      <c r="AX666" s="88"/>
      <c r="AY666" s="45"/>
    </row>
    <row r="667" spans="2:51" ht="14.25" customHeight="1">
      <c r="B667" s="1624"/>
      <c r="C667" s="1625"/>
      <c r="D667" s="1625"/>
      <c r="E667" s="1625"/>
      <c r="F667" s="1625"/>
      <c r="G667" s="1626"/>
      <c r="H667" s="114"/>
      <c r="I667" s="88"/>
      <c r="J667" s="88"/>
      <c r="K667" s="88"/>
      <c r="L667" s="88"/>
      <c r="M667" s="56"/>
      <c r="N667" s="56"/>
      <c r="O667" s="56"/>
      <c r="P667" s="56"/>
      <c r="Q667" s="56"/>
      <c r="R667" s="56"/>
      <c r="S667" s="56"/>
      <c r="T667" s="56"/>
      <c r="U667" s="56"/>
      <c r="V667" s="56"/>
      <c r="W667" s="88"/>
      <c r="X667" s="88"/>
      <c r="Y667" s="88"/>
      <c r="Z667" s="98"/>
      <c r="AA667" s="98"/>
      <c r="AB667" s="98"/>
      <c r="AC667" s="98"/>
      <c r="AD667" s="98"/>
      <c r="AE667" s="98"/>
      <c r="AF667" s="98"/>
      <c r="AG667" s="98"/>
      <c r="AH667" s="98"/>
      <c r="AI667" s="98"/>
      <c r="AJ667" s="88"/>
      <c r="AK667" s="88"/>
      <c r="AL667" s="88"/>
      <c r="AM667" s="98"/>
      <c r="AN667" s="98"/>
      <c r="AO667" s="98"/>
      <c r="AP667" s="98"/>
      <c r="AQ667" s="98"/>
      <c r="AR667" s="98"/>
      <c r="AS667" s="98"/>
      <c r="AT667" s="98"/>
      <c r="AU667" s="98"/>
      <c r="AV667" s="98"/>
      <c r="AW667" s="88"/>
      <c r="AX667" s="88"/>
      <c r="AY667" s="45"/>
    </row>
    <row r="668" spans="2:51" ht="14.25" customHeight="1">
      <c r="B668" s="1624"/>
      <c r="C668" s="1625"/>
      <c r="D668" s="1625"/>
      <c r="E668" s="1625"/>
      <c r="F668" s="1625"/>
      <c r="G668" s="1626"/>
      <c r="H668" s="114"/>
      <c r="I668" s="88"/>
      <c r="J668" s="88"/>
      <c r="K668" s="88"/>
      <c r="L668" s="88"/>
      <c r="M668" s="56"/>
      <c r="N668" s="56"/>
      <c r="O668" s="56"/>
      <c r="P668" s="56"/>
      <c r="Q668" s="56"/>
      <c r="R668" s="56"/>
      <c r="S668" s="56"/>
      <c r="T668" s="56"/>
      <c r="U668" s="56"/>
      <c r="V668" s="56"/>
      <c r="W668" s="88"/>
      <c r="X668" s="88"/>
      <c r="Y668" s="88"/>
      <c r="Z668" s="98"/>
      <c r="AA668" s="98"/>
      <c r="AB668" s="98"/>
      <c r="AC668" s="98"/>
      <c r="AD668" s="98"/>
      <c r="AE668" s="98"/>
      <c r="AF668" s="98"/>
      <c r="AG668" s="98"/>
      <c r="AH668" s="98"/>
      <c r="AI668" s="98"/>
      <c r="AJ668" s="88"/>
      <c r="AK668" s="88"/>
      <c r="AL668" s="88"/>
      <c r="AM668" s="98"/>
      <c r="AN668" s="98"/>
      <c r="AO668" s="98"/>
      <c r="AP668" s="98"/>
      <c r="AQ668" s="98"/>
      <c r="AR668" s="98"/>
      <c r="AS668" s="98"/>
      <c r="AT668" s="98"/>
      <c r="AU668" s="98"/>
      <c r="AV668" s="98"/>
      <c r="AW668" s="88"/>
      <c r="AX668" s="88"/>
      <c r="AY668" s="45"/>
    </row>
    <row r="669" spans="2:51" ht="14.25" customHeight="1">
      <c r="B669" s="1624"/>
      <c r="C669" s="1625"/>
      <c r="D669" s="1625"/>
      <c r="E669" s="1625"/>
      <c r="F669" s="1625"/>
      <c r="G669" s="1626"/>
      <c r="H669" s="114"/>
      <c r="I669" s="88"/>
      <c r="J669" s="88"/>
      <c r="K669" s="88"/>
      <c r="L669" s="88"/>
      <c r="M669" s="56"/>
      <c r="N669" s="56"/>
      <c r="O669" s="56"/>
      <c r="P669" s="56"/>
      <c r="Q669" s="56"/>
      <c r="R669" s="56"/>
      <c r="S669" s="56"/>
      <c r="T669" s="56"/>
      <c r="U669" s="56"/>
      <c r="V669" s="56"/>
      <c r="W669" s="88"/>
      <c r="X669" s="88"/>
      <c r="Y669" s="88"/>
      <c r="Z669" s="98"/>
      <c r="AA669" s="98"/>
      <c r="AB669" s="98"/>
      <c r="AC669" s="98"/>
      <c r="AD669" s="98"/>
      <c r="AE669" s="98"/>
      <c r="AF669" s="98"/>
      <c r="AG669" s="98"/>
      <c r="AH669" s="98"/>
      <c r="AI669" s="98"/>
      <c r="AJ669" s="88"/>
      <c r="AK669" s="88"/>
      <c r="AL669" s="88"/>
      <c r="AM669" s="98"/>
      <c r="AN669" s="98"/>
      <c r="AO669" s="98"/>
      <c r="AP669" s="98"/>
      <c r="AQ669" s="98"/>
      <c r="AR669" s="98"/>
      <c r="AS669" s="98"/>
      <c r="AT669" s="98"/>
      <c r="AU669" s="98"/>
      <c r="AV669" s="98"/>
      <c r="AW669" s="88"/>
      <c r="AX669" s="88"/>
      <c r="AY669" s="45"/>
    </row>
    <row r="670" spans="2:51" ht="14.25" customHeight="1">
      <c r="B670" s="1624"/>
      <c r="C670" s="1625"/>
      <c r="D670" s="1625"/>
      <c r="E670" s="1625"/>
      <c r="F670" s="1625"/>
      <c r="G670" s="1626"/>
      <c r="H670" s="114"/>
      <c r="I670" s="88"/>
      <c r="J670" s="88"/>
      <c r="K670" s="88"/>
      <c r="L670" s="88"/>
      <c r="M670" s="56"/>
      <c r="N670" s="56"/>
      <c r="O670" s="56"/>
      <c r="P670" s="56"/>
      <c r="Q670" s="56"/>
      <c r="R670" s="56"/>
      <c r="S670" s="56"/>
      <c r="T670" s="56"/>
      <c r="U670" s="56"/>
      <c r="V670" s="56"/>
      <c r="W670" s="88"/>
      <c r="X670" s="88"/>
      <c r="Y670" s="88"/>
      <c r="Z670" s="98"/>
      <c r="AA670" s="98"/>
      <c r="AB670" s="98"/>
      <c r="AC670" s="98"/>
      <c r="AD670" s="98"/>
      <c r="AE670" s="98"/>
      <c r="AF670" s="98"/>
      <c r="AG670" s="98"/>
      <c r="AH670" s="98"/>
      <c r="AI670" s="98"/>
      <c r="AJ670" s="88"/>
      <c r="AK670" s="88"/>
      <c r="AL670" s="88"/>
      <c r="AM670" s="98"/>
      <c r="AN670" s="98"/>
      <c r="AO670" s="98"/>
      <c r="AP670" s="98"/>
      <c r="AQ670" s="98"/>
      <c r="AR670" s="98"/>
      <c r="AS670" s="98"/>
      <c r="AT670" s="98"/>
      <c r="AU670" s="98"/>
      <c r="AV670" s="98"/>
      <c r="AW670" s="88"/>
      <c r="AX670" s="88"/>
      <c r="AY670" s="45"/>
    </row>
    <row r="671" spans="2:51" ht="14.25" customHeight="1">
      <c r="B671" s="1624"/>
      <c r="C671" s="1625"/>
      <c r="D671" s="1625"/>
      <c r="E671" s="1625"/>
      <c r="F671" s="1625"/>
      <c r="G671" s="1626"/>
      <c r="H671" s="114"/>
      <c r="I671" s="88"/>
      <c r="J671" s="88"/>
      <c r="K671" s="88"/>
      <c r="L671" s="88"/>
      <c r="M671" s="56"/>
      <c r="N671" s="56"/>
      <c r="O671" s="56"/>
      <c r="P671" s="56"/>
      <c r="Q671" s="56"/>
      <c r="R671" s="56"/>
      <c r="S671" s="56"/>
      <c r="T671" s="56"/>
      <c r="U671" s="56"/>
      <c r="V671" s="56"/>
      <c r="W671" s="88"/>
      <c r="X671" s="88"/>
      <c r="Y671" s="88"/>
      <c r="Z671" s="98"/>
      <c r="AA671" s="98"/>
      <c r="AB671" s="98"/>
      <c r="AC671" s="98"/>
      <c r="AD671" s="98"/>
      <c r="AE671" s="98"/>
      <c r="AF671" s="98"/>
      <c r="AG671" s="98"/>
      <c r="AH671" s="98"/>
      <c r="AI671" s="98"/>
      <c r="AJ671" s="88"/>
      <c r="AK671" s="88"/>
      <c r="AL671" s="88"/>
      <c r="AM671" s="98"/>
      <c r="AN671" s="98"/>
      <c r="AO671" s="98"/>
      <c r="AP671" s="98"/>
      <c r="AQ671" s="98"/>
      <c r="AR671" s="98"/>
      <c r="AS671" s="98"/>
      <c r="AT671" s="98"/>
      <c r="AU671" s="98"/>
      <c r="AV671" s="98"/>
      <c r="AW671" s="88"/>
      <c r="AX671" s="88"/>
      <c r="AY671" s="45"/>
    </row>
    <row r="672" spans="2:51" ht="14.25" customHeight="1">
      <c r="B672" s="1624"/>
      <c r="C672" s="1625"/>
      <c r="D672" s="1625"/>
      <c r="E672" s="1625"/>
      <c r="F672" s="1625"/>
      <c r="G672" s="1626"/>
      <c r="H672" s="114"/>
      <c r="I672" s="88"/>
      <c r="J672" s="88"/>
      <c r="K672" s="88"/>
      <c r="L672" s="88"/>
      <c r="M672" s="56"/>
      <c r="N672" s="56"/>
      <c r="O672" s="56"/>
      <c r="P672" s="56"/>
      <c r="Q672" s="56"/>
      <c r="R672" s="56"/>
      <c r="S672" s="56"/>
      <c r="T672" s="56"/>
      <c r="U672" s="56"/>
      <c r="V672" s="56"/>
      <c r="W672" s="88"/>
      <c r="X672" s="88"/>
      <c r="Y672" s="88"/>
      <c r="Z672" s="98"/>
      <c r="AA672" s="98"/>
      <c r="AB672" s="98"/>
      <c r="AC672" s="98"/>
      <c r="AD672" s="98"/>
      <c r="AE672" s="98"/>
      <c r="AF672" s="98"/>
      <c r="AG672" s="98"/>
      <c r="AH672" s="98"/>
      <c r="AI672" s="98"/>
      <c r="AJ672" s="88"/>
      <c r="AK672" s="88"/>
      <c r="AL672" s="88"/>
      <c r="AM672" s="98"/>
      <c r="AN672" s="98"/>
      <c r="AO672" s="98"/>
      <c r="AP672" s="98"/>
      <c r="AQ672" s="98"/>
      <c r="AR672" s="98"/>
      <c r="AS672" s="98"/>
      <c r="AT672" s="98"/>
      <c r="AU672" s="98"/>
      <c r="AV672" s="98"/>
      <c r="AW672" s="88"/>
      <c r="AX672" s="88"/>
      <c r="AY672" s="45"/>
    </row>
    <row r="673" spans="1:51" ht="14.25" customHeight="1">
      <c r="B673" s="1624"/>
      <c r="C673" s="1625"/>
      <c r="D673" s="1625"/>
      <c r="E673" s="1625"/>
      <c r="F673" s="1625"/>
      <c r="G673" s="1626"/>
      <c r="H673" s="114"/>
      <c r="I673" s="88"/>
      <c r="J673" s="88"/>
      <c r="K673" s="88"/>
      <c r="L673" s="88"/>
      <c r="M673" s="56"/>
      <c r="N673" s="56"/>
      <c r="O673" s="56"/>
      <c r="P673" s="56"/>
      <c r="Q673" s="56"/>
      <c r="R673" s="56"/>
      <c r="S673" s="56"/>
      <c r="T673" s="56"/>
      <c r="U673" s="56"/>
      <c r="V673" s="56"/>
      <c r="W673" s="88"/>
      <c r="X673" s="88"/>
      <c r="Y673" s="88"/>
      <c r="Z673" s="98"/>
      <c r="AA673" s="98"/>
      <c r="AB673" s="98"/>
      <c r="AC673" s="98"/>
      <c r="AD673" s="98"/>
      <c r="AE673" s="98"/>
      <c r="AF673" s="98"/>
      <c r="AG673" s="98"/>
      <c r="AH673" s="98"/>
      <c r="AI673" s="98"/>
      <c r="AJ673" s="88"/>
      <c r="AK673" s="88"/>
      <c r="AL673" s="88"/>
      <c r="AM673" s="98"/>
      <c r="AN673" s="98"/>
      <c r="AO673" s="98"/>
      <c r="AP673" s="98"/>
      <c r="AQ673" s="98"/>
      <c r="AR673" s="98"/>
      <c r="AS673" s="98"/>
      <c r="AT673" s="98"/>
      <c r="AU673" s="98"/>
      <c r="AV673" s="98"/>
      <c r="AW673" s="88"/>
      <c r="AX673" s="88"/>
      <c r="AY673" s="45"/>
    </row>
    <row r="674" spans="1:51" ht="14.25" customHeight="1">
      <c r="B674" s="1624"/>
      <c r="C674" s="1625"/>
      <c r="D674" s="1625"/>
      <c r="E674" s="1625"/>
      <c r="F674" s="1625"/>
      <c r="G674" s="1626"/>
      <c r="H674" s="114"/>
      <c r="I674" s="88"/>
      <c r="J674" s="88"/>
      <c r="K674" s="88"/>
      <c r="L674" s="88"/>
      <c r="M674" s="56"/>
      <c r="N674" s="56"/>
      <c r="O674" s="56"/>
      <c r="P674" s="56"/>
      <c r="Q674" s="56"/>
      <c r="R674" s="56"/>
      <c r="S674" s="56"/>
      <c r="T674" s="56"/>
      <c r="U674" s="56"/>
      <c r="V674" s="56"/>
      <c r="W674" s="88"/>
      <c r="X674" s="88"/>
      <c r="Y674" s="88"/>
      <c r="Z674" s="98"/>
      <c r="AA674" s="98"/>
      <c r="AB674" s="98"/>
      <c r="AC674" s="98"/>
      <c r="AD674" s="98"/>
      <c r="AE674" s="98"/>
      <c r="AF674" s="98"/>
      <c r="AG674" s="98"/>
      <c r="AH674" s="98"/>
      <c r="AI674" s="98"/>
      <c r="AJ674" s="88"/>
      <c r="AK674" s="88"/>
      <c r="AL674" s="88"/>
      <c r="AM674" s="98"/>
      <c r="AN674" s="98"/>
      <c r="AO674" s="98"/>
      <c r="AP674" s="98"/>
      <c r="AQ674" s="98"/>
      <c r="AR674" s="98"/>
      <c r="AS674" s="98"/>
      <c r="AT674" s="98"/>
      <c r="AU674" s="98"/>
      <c r="AV674" s="98"/>
      <c r="AW674" s="88"/>
      <c r="AX674" s="88"/>
      <c r="AY674" s="45"/>
    </row>
    <row r="675" spans="1:51" ht="14.25" customHeight="1">
      <c r="B675" s="1624"/>
      <c r="C675" s="1625"/>
      <c r="D675" s="1625"/>
      <c r="E675" s="1625"/>
      <c r="F675" s="1625"/>
      <c r="G675" s="1626"/>
      <c r="H675" s="114"/>
      <c r="I675" s="88"/>
      <c r="J675" s="88"/>
      <c r="K675" s="88"/>
      <c r="L675" s="88"/>
      <c r="M675" s="56"/>
      <c r="N675" s="56"/>
      <c r="O675" s="56"/>
      <c r="P675" s="56"/>
      <c r="Q675" s="56"/>
      <c r="R675" s="56"/>
      <c r="S675" s="56"/>
      <c r="T675" s="56"/>
      <c r="U675" s="56"/>
      <c r="V675" s="56"/>
      <c r="W675" s="88"/>
      <c r="X675" s="88"/>
      <c r="Y675" s="88"/>
      <c r="Z675" s="98"/>
      <c r="AA675" s="98"/>
      <c r="AB675" s="98"/>
      <c r="AC675" s="98"/>
      <c r="AD675" s="98"/>
      <c r="AE675" s="98"/>
      <c r="AF675" s="98"/>
      <c r="AG675" s="98"/>
      <c r="AH675" s="98"/>
      <c r="AI675" s="98"/>
      <c r="AJ675" s="88"/>
      <c r="AK675" s="88"/>
      <c r="AL675" s="88"/>
      <c r="AM675" s="98"/>
      <c r="AN675" s="98"/>
      <c r="AO675" s="98"/>
      <c r="AP675" s="98"/>
      <c r="AQ675" s="98"/>
      <c r="AR675" s="98"/>
      <c r="AS675" s="98"/>
      <c r="AT675" s="98"/>
      <c r="AU675" s="98"/>
      <c r="AV675" s="98"/>
      <c r="AW675" s="88"/>
      <c r="AX675" s="88"/>
      <c r="AY675" s="45"/>
    </row>
    <row r="676" spans="1:51" ht="14.25" customHeight="1">
      <c r="B676" s="1624"/>
      <c r="C676" s="1625"/>
      <c r="D676" s="1625"/>
      <c r="E676" s="1625"/>
      <c r="F676" s="1625"/>
      <c r="G676" s="1626"/>
      <c r="H676" s="114"/>
      <c r="I676" s="88"/>
      <c r="J676" s="88"/>
      <c r="K676" s="88"/>
      <c r="L676" s="88"/>
      <c r="M676" s="56"/>
      <c r="N676" s="56"/>
      <c r="O676" s="56"/>
      <c r="P676" s="56"/>
      <c r="Q676" s="56"/>
      <c r="R676" s="56"/>
      <c r="S676" s="56"/>
      <c r="T676" s="56"/>
      <c r="U676" s="56"/>
      <c r="V676" s="56"/>
      <c r="W676" s="88"/>
      <c r="X676" s="88"/>
      <c r="Y676" s="88"/>
      <c r="Z676" s="98"/>
      <c r="AA676" s="98"/>
      <c r="AB676" s="98"/>
      <c r="AC676" s="98"/>
      <c r="AD676" s="98"/>
      <c r="AE676" s="98"/>
      <c r="AF676" s="98"/>
      <c r="AG676" s="98"/>
      <c r="AH676" s="98"/>
      <c r="AI676" s="98"/>
      <c r="AJ676" s="88"/>
      <c r="AK676" s="88"/>
      <c r="AL676" s="88"/>
      <c r="AM676" s="98"/>
      <c r="AN676" s="98"/>
      <c r="AO676" s="98"/>
      <c r="AP676" s="98"/>
      <c r="AQ676" s="98"/>
      <c r="AR676" s="98"/>
      <c r="AS676" s="98"/>
      <c r="AT676" s="98"/>
      <c r="AU676" s="98"/>
      <c r="AV676" s="98"/>
      <c r="AW676" s="88"/>
      <c r="AX676" s="88"/>
      <c r="AY676" s="45"/>
    </row>
    <row r="677" spans="1:51" ht="14.25" customHeight="1">
      <c r="B677" s="1624"/>
      <c r="C677" s="1625"/>
      <c r="D677" s="1625"/>
      <c r="E677" s="1625"/>
      <c r="F677" s="1625"/>
      <c r="G677" s="1626"/>
      <c r="H677" s="114"/>
      <c r="I677" s="88"/>
      <c r="J677" s="88"/>
      <c r="K677" s="88"/>
      <c r="L677" s="88"/>
      <c r="M677" s="56"/>
      <c r="N677" s="56"/>
      <c r="O677" s="56"/>
      <c r="P677" s="56"/>
      <c r="Q677" s="56"/>
      <c r="R677" s="56"/>
      <c r="S677" s="56"/>
      <c r="T677" s="56"/>
      <c r="U677" s="56"/>
      <c r="V677" s="56"/>
      <c r="W677" s="88"/>
      <c r="X677" s="88"/>
      <c r="Y677" s="88"/>
      <c r="Z677" s="98"/>
      <c r="AA677" s="98"/>
      <c r="AB677" s="98"/>
      <c r="AC677" s="98"/>
      <c r="AD677" s="98"/>
      <c r="AE677" s="98"/>
      <c r="AF677" s="98"/>
      <c r="AG677" s="98"/>
      <c r="AH677" s="98"/>
      <c r="AI677" s="98"/>
      <c r="AJ677" s="88"/>
      <c r="AK677" s="88"/>
      <c r="AL677" s="88"/>
      <c r="AM677" s="98"/>
      <c r="AN677" s="98"/>
      <c r="AO677" s="98"/>
      <c r="AP677" s="98"/>
      <c r="AQ677" s="98"/>
      <c r="AR677" s="98"/>
      <c r="AS677" s="98"/>
      <c r="AT677" s="98"/>
      <c r="AU677" s="98"/>
      <c r="AV677" s="98"/>
      <c r="AW677" s="88"/>
      <c r="AX677" s="88"/>
      <c r="AY677" s="45"/>
    </row>
    <row r="678" spans="1:51" ht="14.25" customHeight="1">
      <c r="B678" s="1624"/>
      <c r="C678" s="1625"/>
      <c r="D678" s="1625"/>
      <c r="E678" s="1625"/>
      <c r="F678" s="1625"/>
      <c r="G678" s="1626"/>
      <c r="H678" s="114"/>
      <c r="I678" s="88"/>
      <c r="J678" s="88"/>
      <c r="K678" s="88"/>
      <c r="L678" s="88"/>
      <c r="M678" s="56"/>
      <c r="N678" s="56"/>
      <c r="O678" s="56"/>
      <c r="P678" s="56"/>
      <c r="Q678" s="56"/>
      <c r="R678" s="56"/>
      <c r="S678" s="56"/>
      <c r="T678" s="56"/>
      <c r="U678" s="56"/>
      <c r="V678" s="56"/>
      <c r="W678" s="88"/>
      <c r="X678" s="88"/>
      <c r="Y678" s="88"/>
      <c r="Z678" s="98"/>
      <c r="AA678" s="98"/>
      <c r="AB678" s="98"/>
      <c r="AC678" s="98"/>
      <c r="AD678" s="98"/>
      <c r="AE678" s="98"/>
      <c r="AF678" s="98"/>
      <c r="AG678" s="98"/>
      <c r="AH678" s="98"/>
      <c r="AI678" s="98"/>
      <c r="AJ678" s="88"/>
      <c r="AK678" s="88"/>
      <c r="AL678" s="88"/>
      <c r="AM678" s="98"/>
      <c r="AN678" s="98"/>
      <c r="AO678" s="98"/>
      <c r="AP678" s="98"/>
      <c r="AQ678" s="98"/>
      <c r="AR678" s="98"/>
      <c r="AS678" s="98"/>
      <c r="AT678" s="98"/>
      <c r="AU678" s="98"/>
      <c r="AV678" s="98"/>
      <c r="AW678" s="88"/>
      <c r="AX678" s="88"/>
      <c r="AY678" s="45"/>
    </row>
    <row r="679" spans="1:51" ht="14.25" customHeight="1">
      <c r="B679" s="1624"/>
      <c r="C679" s="1625"/>
      <c r="D679" s="1625"/>
      <c r="E679" s="1625"/>
      <c r="F679" s="1625"/>
      <c r="G679" s="1626"/>
      <c r="H679" s="114"/>
      <c r="I679" s="88"/>
      <c r="J679" s="88"/>
      <c r="K679" s="88"/>
      <c r="L679" s="88"/>
      <c r="M679" s="56"/>
      <c r="N679" s="56"/>
      <c r="O679" s="56"/>
      <c r="P679" s="56"/>
      <c r="Q679" s="56"/>
      <c r="R679" s="56"/>
      <c r="S679" s="56"/>
      <c r="T679" s="56"/>
      <c r="U679" s="56"/>
      <c r="V679" s="56"/>
      <c r="W679" s="88"/>
      <c r="X679" s="8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8"/>
      <c r="AY679" s="45"/>
    </row>
    <row r="680" spans="1:51" ht="14.25" customHeight="1">
      <c r="B680" s="1624"/>
      <c r="C680" s="1625"/>
      <c r="D680" s="1625"/>
      <c r="E680" s="1625"/>
      <c r="F680" s="1625"/>
      <c r="G680" s="1626"/>
      <c r="H680" s="114"/>
      <c r="I680" s="88"/>
      <c r="J680" s="88"/>
      <c r="K680" s="88"/>
      <c r="L680" s="88"/>
      <c r="M680" s="56"/>
      <c r="N680" s="56"/>
      <c r="O680" s="56"/>
      <c r="P680" s="56"/>
      <c r="Q680" s="56"/>
      <c r="R680" s="56"/>
      <c r="S680" s="56"/>
      <c r="T680" s="56"/>
      <c r="U680" s="56"/>
      <c r="V680" s="56"/>
      <c r="W680" s="88"/>
      <c r="X680" s="8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8"/>
      <c r="AY680" s="45"/>
    </row>
    <row r="681" spans="1:51" ht="14.25" customHeight="1" thickBot="1">
      <c r="B681" s="1624"/>
      <c r="C681" s="1625"/>
      <c r="D681" s="1625"/>
      <c r="E681" s="1625"/>
      <c r="F681" s="1625"/>
      <c r="G681" s="1626"/>
      <c r="H681" s="114"/>
      <c r="I681" s="88"/>
      <c r="J681" s="88"/>
      <c r="K681" s="88"/>
      <c r="L681" s="88"/>
      <c r="M681" s="56"/>
      <c r="N681" s="56"/>
      <c r="O681" s="56"/>
      <c r="P681" s="56"/>
      <c r="Q681" s="56"/>
      <c r="R681" s="56"/>
      <c r="S681" s="56"/>
      <c r="T681" s="56"/>
      <c r="U681" s="56"/>
      <c r="V681" s="56"/>
      <c r="W681" s="88"/>
      <c r="X681" s="8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8"/>
      <c r="AY681" s="45"/>
    </row>
    <row r="682" spans="1:51" s="109" customFormat="1" ht="3" customHeight="1">
      <c r="B682" s="113"/>
      <c r="C682" s="113"/>
      <c r="D682" s="113"/>
      <c r="E682" s="113"/>
      <c r="F682" s="113"/>
      <c r="G682" s="113"/>
      <c r="H682" s="112"/>
      <c r="I682" s="112"/>
      <c r="J682" s="112"/>
      <c r="K682" s="112"/>
      <c r="L682" s="112"/>
      <c r="M682" s="112"/>
      <c r="N682" s="112"/>
      <c r="O682" s="112"/>
      <c r="P682" s="112"/>
      <c r="Q682" s="112"/>
      <c r="R682" s="112"/>
      <c r="S682" s="112"/>
      <c r="T682" s="112"/>
      <c r="U682" s="112"/>
      <c r="V682" s="112"/>
      <c r="W682" s="112"/>
      <c r="X682" s="112"/>
      <c r="Y682" s="112"/>
      <c r="Z682" s="112"/>
      <c r="AA682" s="112"/>
      <c r="AB682" s="112"/>
      <c r="AC682" s="112"/>
      <c r="AD682" s="112"/>
      <c r="AE682" s="112"/>
      <c r="AF682" s="112"/>
      <c r="AG682" s="112"/>
      <c r="AH682" s="112"/>
      <c r="AI682" s="112"/>
      <c r="AJ682" s="112"/>
      <c r="AK682" s="112"/>
      <c r="AL682" s="112"/>
      <c r="AM682" s="112"/>
      <c r="AN682" s="112"/>
      <c r="AO682" s="112"/>
      <c r="AP682" s="112"/>
      <c r="AQ682" s="112"/>
      <c r="AR682" s="112"/>
      <c r="AS682" s="112"/>
      <c r="AT682" s="112"/>
      <c r="AU682" s="112"/>
      <c r="AV682" s="112"/>
      <c r="AW682" s="112"/>
      <c r="AX682" s="112"/>
      <c r="AY682" s="112"/>
    </row>
    <row r="683" spans="1:51" s="109" customFormat="1" ht="3" customHeight="1">
      <c r="B683" s="111"/>
      <c r="C683" s="111"/>
      <c r="D683" s="111"/>
      <c r="E683" s="111"/>
      <c r="F683" s="111"/>
      <c r="G683" s="111"/>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c r="AS683" s="32"/>
      <c r="AT683" s="32"/>
      <c r="AU683" s="32"/>
      <c r="AV683" s="32"/>
      <c r="AW683" s="32"/>
      <c r="AX683" s="32"/>
      <c r="AY683" s="32"/>
    </row>
    <row r="684" spans="1:51" ht="23.25" customHeight="1" thickBot="1">
      <c r="A684" s="8"/>
      <c r="B684" s="689" t="s">
        <v>121</v>
      </c>
      <c r="C684" s="690"/>
      <c r="D684" s="690"/>
      <c r="E684" s="690"/>
      <c r="F684" s="690"/>
      <c r="G684" s="690"/>
      <c r="H684" s="690" t="s">
        <v>551</v>
      </c>
      <c r="I684" s="690"/>
      <c r="J684" s="690"/>
      <c r="K684" s="690"/>
      <c r="L684" s="690"/>
      <c r="M684" s="690"/>
      <c r="N684" s="690"/>
      <c r="O684" s="690"/>
      <c r="P684" s="690"/>
      <c r="Q684" s="690"/>
      <c r="R684" s="690"/>
      <c r="S684" s="690"/>
      <c r="T684" s="690"/>
      <c r="U684" s="690"/>
      <c r="V684" s="690"/>
      <c r="W684" s="690"/>
      <c r="X684" s="690"/>
      <c r="Y684" s="690"/>
      <c r="Z684" s="690"/>
      <c r="AA684" s="690"/>
      <c r="AB684" s="690"/>
      <c r="AC684" s="690"/>
      <c r="AD684" s="690"/>
      <c r="AE684" s="690"/>
      <c r="AF684" s="690"/>
      <c r="AG684" s="690"/>
      <c r="AH684" s="690"/>
      <c r="AI684" s="690"/>
      <c r="AJ684" s="690"/>
      <c r="AK684" s="690"/>
      <c r="AL684" s="690"/>
      <c r="AM684" s="690"/>
      <c r="AN684" s="690"/>
      <c r="AO684" s="690"/>
      <c r="AP684" s="690"/>
      <c r="AQ684" s="690"/>
      <c r="AR684" s="690"/>
      <c r="AS684" s="690"/>
      <c r="AT684" s="690"/>
      <c r="AU684" s="690"/>
      <c r="AV684" s="690"/>
      <c r="AW684" s="690"/>
      <c r="AX684" s="690"/>
      <c r="AY684" s="690"/>
    </row>
    <row r="685" spans="1:51" s="109" customFormat="1" ht="24.75" customHeight="1">
      <c r="B685" s="2258" t="s">
        <v>511</v>
      </c>
      <c r="C685" s="2259"/>
      <c r="D685" s="2259"/>
      <c r="E685" s="2259"/>
      <c r="F685" s="2259"/>
      <c r="G685" s="2260"/>
      <c r="H685" s="2323" t="s">
        <v>500</v>
      </c>
      <c r="I685" s="831"/>
      <c r="J685" s="831"/>
      <c r="K685" s="831"/>
      <c r="L685" s="831"/>
      <c r="M685" s="831"/>
      <c r="N685" s="831"/>
      <c r="O685" s="831"/>
      <c r="P685" s="831"/>
      <c r="Q685" s="831"/>
      <c r="R685" s="831"/>
      <c r="S685" s="831"/>
      <c r="T685" s="831"/>
      <c r="U685" s="831"/>
      <c r="V685" s="831"/>
      <c r="W685" s="831"/>
      <c r="X685" s="831"/>
      <c r="Y685" s="831"/>
      <c r="Z685" s="831"/>
      <c r="AA685" s="831"/>
      <c r="AB685" s="831"/>
      <c r="AC685" s="2324"/>
      <c r="AD685" s="2323" t="s">
        <v>510</v>
      </c>
      <c r="AE685" s="831"/>
      <c r="AF685" s="831"/>
      <c r="AG685" s="831"/>
      <c r="AH685" s="831"/>
      <c r="AI685" s="831"/>
      <c r="AJ685" s="831"/>
      <c r="AK685" s="831"/>
      <c r="AL685" s="831"/>
      <c r="AM685" s="831"/>
      <c r="AN685" s="831"/>
      <c r="AO685" s="831"/>
      <c r="AP685" s="831"/>
      <c r="AQ685" s="831"/>
      <c r="AR685" s="831"/>
      <c r="AS685" s="831"/>
      <c r="AT685" s="831"/>
      <c r="AU685" s="831"/>
      <c r="AV685" s="831"/>
      <c r="AW685" s="831"/>
      <c r="AX685" s="831"/>
      <c r="AY685" s="2325"/>
    </row>
    <row r="686" spans="1:51" s="109" customFormat="1" ht="24.75" customHeight="1">
      <c r="B686" s="2258"/>
      <c r="C686" s="2259"/>
      <c r="D686" s="2259"/>
      <c r="E686" s="2259"/>
      <c r="F686" s="2259"/>
      <c r="G686" s="2260"/>
      <c r="H686" s="2281" t="s">
        <v>60</v>
      </c>
      <c r="I686" s="1111"/>
      <c r="J686" s="1111"/>
      <c r="K686" s="1111"/>
      <c r="L686" s="1112"/>
      <c r="M686" s="1110" t="s">
        <v>143</v>
      </c>
      <c r="N686" s="1111"/>
      <c r="O686" s="1111"/>
      <c r="P686" s="1111"/>
      <c r="Q686" s="1111"/>
      <c r="R686" s="1111"/>
      <c r="S686" s="1111"/>
      <c r="T686" s="1111"/>
      <c r="U686" s="1111"/>
      <c r="V686" s="1111"/>
      <c r="W686" s="1111"/>
      <c r="X686" s="1111"/>
      <c r="Y686" s="1112"/>
      <c r="Z686" s="1183" t="s">
        <v>144</v>
      </c>
      <c r="AA686" s="2303"/>
      <c r="AB686" s="2303"/>
      <c r="AC686" s="2304"/>
      <c r="AD686" s="2281" t="s">
        <v>60</v>
      </c>
      <c r="AE686" s="1111"/>
      <c r="AF686" s="1111"/>
      <c r="AG686" s="1111"/>
      <c r="AH686" s="1112"/>
      <c r="AI686" s="1110" t="s">
        <v>143</v>
      </c>
      <c r="AJ686" s="1111"/>
      <c r="AK686" s="1111"/>
      <c r="AL686" s="1111"/>
      <c r="AM686" s="1111"/>
      <c r="AN686" s="1111"/>
      <c r="AO686" s="1111"/>
      <c r="AP686" s="1111"/>
      <c r="AQ686" s="1111"/>
      <c r="AR686" s="1111"/>
      <c r="AS686" s="1111"/>
      <c r="AT686" s="1111"/>
      <c r="AU686" s="1112"/>
      <c r="AV686" s="1183" t="s">
        <v>144</v>
      </c>
      <c r="AW686" s="2303"/>
      <c r="AX686" s="2303"/>
      <c r="AY686" s="2305"/>
    </row>
    <row r="687" spans="1:51" s="109" customFormat="1" ht="24.75" customHeight="1">
      <c r="B687" s="2258"/>
      <c r="C687" s="2259"/>
      <c r="D687" s="2259"/>
      <c r="E687" s="2259"/>
      <c r="F687" s="2259"/>
      <c r="G687" s="2260"/>
      <c r="H687" s="1092" t="s">
        <v>1662</v>
      </c>
      <c r="I687" s="1093"/>
      <c r="J687" s="1093"/>
      <c r="K687" s="1093"/>
      <c r="L687" s="1094"/>
      <c r="M687" s="2251" t="s">
        <v>1666</v>
      </c>
      <c r="N687" s="2306"/>
      <c r="O687" s="2306"/>
      <c r="P687" s="2306"/>
      <c r="Q687" s="2306"/>
      <c r="R687" s="2306"/>
      <c r="S687" s="2306"/>
      <c r="T687" s="2306"/>
      <c r="U687" s="2306"/>
      <c r="V687" s="2306"/>
      <c r="W687" s="2306"/>
      <c r="X687" s="2306"/>
      <c r="Y687" s="2307"/>
      <c r="Z687" s="2320">
        <v>0.6</v>
      </c>
      <c r="AA687" s="2321"/>
      <c r="AB687" s="2321"/>
      <c r="AC687" s="2322"/>
      <c r="AD687" s="1092"/>
      <c r="AE687" s="1093"/>
      <c r="AF687" s="1093"/>
      <c r="AG687" s="1093"/>
      <c r="AH687" s="1094"/>
      <c r="AI687" s="2251"/>
      <c r="AJ687" s="2306"/>
      <c r="AK687" s="2306"/>
      <c r="AL687" s="2306"/>
      <c r="AM687" s="2306"/>
      <c r="AN687" s="2306"/>
      <c r="AO687" s="2306"/>
      <c r="AP687" s="2306"/>
      <c r="AQ687" s="2306"/>
      <c r="AR687" s="2306"/>
      <c r="AS687" s="2306"/>
      <c r="AT687" s="2306"/>
      <c r="AU687" s="2307"/>
      <c r="AV687" s="2254"/>
      <c r="AW687" s="2255"/>
      <c r="AX687" s="2255"/>
      <c r="AY687" s="2257"/>
    </row>
    <row r="688" spans="1:51" s="109" customFormat="1" ht="24.75" customHeight="1">
      <c r="B688" s="2258"/>
      <c r="C688" s="2259"/>
      <c r="D688" s="2259"/>
      <c r="E688" s="2259"/>
      <c r="F688" s="2259"/>
      <c r="G688" s="2260"/>
      <c r="H688" s="2214"/>
      <c r="I688" s="2215"/>
      <c r="J688" s="2215"/>
      <c r="K688" s="2215"/>
      <c r="L688" s="2216"/>
      <c r="M688" s="2245"/>
      <c r="N688" s="2264"/>
      <c r="O688" s="2264"/>
      <c r="P688" s="2264"/>
      <c r="Q688" s="2264"/>
      <c r="R688" s="2264"/>
      <c r="S688" s="2264"/>
      <c r="T688" s="2264"/>
      <c r="U688" s="2264"/>
      <c r="V688" s="2264"/>
      <c r="W688" s="2264"/>
      <c r="X688" s="2264"/>
      <c r="Y688" s="2265"/>
      <c r="Z688" s="2248"/>
      <c r="AA688" s="2249"/>
      <c r="AB688" s="2249"/>
      <c r="AC688" s="2294"/>
      <c r="AD688" s="2214"/>
      <c r="AE688" s="2215"/>
      <c r="AF688" s="2215"/>
      <c r="AG688" s="2215"/>
      <c r="AH688" s="2216"/>
      <c r="AI688" s="2245"/>
      <c r="AJ688" s="2264"/>
      <c r="AK688" s="2264"/>
      <c r="AL688" s="2264"/>
      <c r="AM688" s="2264"/>
      <c r="AN688" s="2264"/>
      <c r="AO688" s="2264"/>
      <c r="AP688" s="2264"/>
      <c r="AQ688" s="2264"/>
      <c r="AR688" s="2264"/>
      <c r="AS688" s="2264"/>
      <c r="AT688" s="2264"/>
      <c r="AU688" s="2265"/>
      <c r="AV688" s="2248"/>
      <c r="AW688" s="2249"/>
      <c r="AX688" s="2249"/>
      <c r="AY688" s="2250"/>
    </row>
    <row r="689" spans="2:51" s="109" customFormat="1" ht="24.75" customHeight="1">
      <c r="B689" s="2258"/>
      <c r="C689" s="2259"/>
      <c r="D689" s="2259"/>
      <c r="E689" s="2259"/>
      <c r="F689" s="2259"/>
      <c r="G689" s="2260"/>
      <c r="H689" s="2214"/>
      <c r="I689" s="2215"/>
      <c r="J689" s="2215"/>
      <c r="K689" s="2215"/>
      <c r="L689" s="2216"/>
      <c r="M689" s="2245"/>
      <c r="N689" s="2264"/>
      <c r="O689" s="2264"/>
      <c r="P689" s="2264"/>
      <c r="Q689" s="2264"/>
      <c r="R689" s="2264"/>
      <c r="S689" s="2264"/>
      <c r="T689" s="2264"/>
      <c r="U689" s="2264"/>
      <c r="V689" s="2264"/>
      <c r="W689" s="2264"/>
      <c r="X689" s="2264"/>
      <c r="Y689" s="2265"/>
      <c r="Z689" s="2248"/>
      <c r="AA689" s="2249"/>
      <c r="AB689" s="2249"/>
      <c r="AC689" s="2294"/>
      <c r="AD689" s="2214"/>
      <c r="AE689" s="2215"/>
      <c r="AF689" s="2215"/>
      <c r="AG689" s="2215"/>
      <c r="AH689" s="2216"/>
      <c r="AI689" s="2245"/>
      <c r="AJ689" s="2264"/>
      <c r="AK689" s="2264"/>
      <c r="AL689" s="2264"/>
      <c r="AM689" s="2264"/>
      <c r="AN689" s="2264"/>
      <c r="AO689" s="2264"/>
      <c r="AP689" s="2264"/>
      <c r="AQ689" s="2264"/>
      <c r="AR689" s="2264"/>
      <c r="AS689" s="2264"/>
      <c r="AT689" s="2264"/>
      <c r="AU689" s="2265"/>
      <c r="AV689" s="2248"/>
      <c r="AW689" s="2249"/>
      <c r="AX689" s="2249"/>
      <c r="AY689" s="2250"/>
    </row>
    <row r="690" spans="2:51" s="109" customFormat="1" ht="24.75" customHeight="1">
      <c r="B690" s="2258"/>
      <c r="C690" s="2259"/>
      <c r="D690" s="2259"/>
      <c r="E690" s="2259"/>
      <c r="F690" s="2259"/>
      <c r="G690" s="2260"/>
      <c r="H690" s="2214"/>
      <c r="I690" s="2215"/>
      <c r="J690" s="2215"/>
      <c r="K690" s="2215"/>
      <c r="L690" s="2216"/>
      <c r="M690" s="2245"/>
      <c r="N690" s="2264"/>
      <c r="O690" s="2264"/>
      <c r="P690" s="2264"/>
      <c r="Q690" s="2264"/>
      <c r="R690" s="2264"/>
      <c r="S690" s="2264"/>
      <c r="T690" s="2264"/>
      <c r="U690" s="2264"/>
      <c r="V690" s="2264"/>
      <c r="W690" s="2264"/>
      <c r="X690" s="2264"/>
      <c r="Y690" s="2265"/>
      <c r="Z690" s="2248"/>
      <c r="AA690" s="2249"/>
      <c r="AB690" s="2249"/>
      <c r="AC690" s="2294"/>
      <c r="AD690" s="2214"/>
      <c r="AE690" s="2215"/>
      <c r="AF690" s="2215"/>
      <c r="AG690" s="2215"/>
      <c r="AH690" s="2216"/>
      <c r="AI690" s="2245"/>
      <c r="AJ690" s="2264"/>
      <c r="AK690" s="2264"/>
      <c r="AL690" s="2264"/>
      <c r="AM690" s="2264"/>
      <c r="AN690" s="2264"/>
      <c r="AO690" s="2264"/>
      <c r="AP690" s="2264"/>
      <c r="AQ690" s="2264"/>
      <c r="AR690" s="2264"/>
      <c r="AS690" s="2264"/>
      <c r="AT690" s="2264"/>
      <c r="AU690" s="2265"/>
      <c r="AV690" s="2248"/>
      <c r="AW690" s="2249"/>
      <c r="AX690" s="2249"/>
      <c r="AY690" s="2250"/>
    </row>
    <row r="691" spans="2:51" s="109" customFormat="1" ht="24.75" customHeight="1">
      <c r="B691" s="2258"/>
      <c r="C691" s="2259"/>
      <c r="D691" s="2259"/>
      <c r="E691" s="2259"/>
      <c r="F691" s="2259"/>
      <c r="G691" s="2260"/>
      <c r="H691" s="2214"/>
      <c r="I691" s="2215"/>
      <c r="J691" s="2215"/>
      <c r="K691" s="2215"/>
      <c r="L691" s="2216"/>
      <c r="M691" s="2245"/>
      <c r="N691" s="2264"/>
      <c r="O691" s="2264"/>
      <c r="P691" s="2264"/>
      <c r="Q691" s="2264"/>
      <c r="R691" s="2264"/>
      <c r="S691" s="2264"/>
      <c r="T691" s="2264"/>
      <c r="U691" s="2264"/>
      <c r="V691" s="2264"/>
      <c r="W691" s="2264"/>
      <c r="X691" s="2264"/>
      <c r="Y691" s="2265"/>
      <c r="Z691" s="2248"/>
      <c r="AA691" s="2249"/>
      <c r="AB691" s="2249"/>
      <c r="AC691" s="2294"/>
      <c r="AD691" s="2214"/>
      <c r="AE691" s="2215"/>
      <c r="AF691" s="2215"/>
      <c r="AG691" s="2215"/>
      <c r="AH691" s="2216"/>
      <c r="AI691" s="2245"/>
      <c r="AJ691" s="2264"/>
      <c r="AK691" s="2264"/>
      <c r="AL691" s="2264"/>
      <c r="AM691" s="2264"/>
      <c r="AN691" s="2264"/>
      <c r="AO691" s="2264"/>
      <c r="AP691" s="2264"/>
      <c r="AQ691" s="2264"/>
      <c r="AR691" s="2264"/>
      <c r="AS691" s="2264"/>
      <c r="AT691" s="2264"/>
      <c r="AU691" s="2265"/>
      <c r="AV691" s="2248"/>
      <c r="AW691" s="2249"/>
      <c r="AX691" s="2249"/>
      <c r="AY691" s="2250"/>
    </row>
    <row r="692" spans="2:51" s="109" customFormat="1" ht="24.75" customHeight="1">
      <c r="B692" s="2258"/>
      <c r="C692" s="2259"/>
      <c r="D692" s="2259"/>
      <c r="E692" s="2259"/>
      <c r="F692" s="2259"/>
      <c r="G692" s="2260"/>
      <c r="H692" s="2214"/>
      <c r="I692" s="2215"/>
      <c r="J692" s="2215"/>
      <c r="K692" s="2215"/>
      <c r="L692" s="2216"/>
      <c r="M692" s="2245"/>
      <c r="N692" s="2264"/>
      <c r="O692" s="2264"/>
      <c r="P692" s="2264"/>
      <c r="Q692" s="2264"/>
      <c r="R692" s="2264"/>
      <c r="S692" s="2264"/>
      <c r="T692" s="2264"/>
      <c r="U692" s="2264"/>
      <c r="V692" s="2264"/>
      <c r="W692" s="2264"/>
      <c r="X692" s="2264"/>
      <c r="Y692" s="2265"/>
      <c r="Z692" s="2248"/>
      <c r="AA692" s="2249"/>
      <c r="AB692" s="2249"/>
      <c r="AC692" s="2294"/>
      <c r="AD692" s="2214"/>
      <c r="AE692" s="2215"/>
      <c r="AF692" s="2215"/>
      <c r="AG692" s="2215"/>
      <c r="AH692" s="2216"/>
      <c r="AI692" s="2245"/>
      <c r="AJ692" s="2264"/>
      <c r="AK692" s="2264"/>
      <c r="AL692" s="2264"/>
      <c r="AM692" s="2264"/>
      <c r="AN692" s="2264"/>
      <c r="AO692" s="2264"/>
      <c r="AP692" s="2264"/>
      <c r="AQ692" s="2264"/>
      <c r="AR692" s="2264"/>
      <c r="AS692" s="2264"/>
      <c r="AT692" s="2264"/>
      <c r="AU692" s="2265"/>
      <c r="AV692" s="2248"/>
      <c r="AW692" s="2249"/>
      <c r="AX692" s="2249"/>
      <c r="AY692" s="2250"/>
    </row>
    <row r="693" spans="2:51" s="109" customFormat="1" ht="24.75" customHeight="1">
      <c r="B693" s="2258"/>
      <c r="C693" s="2259"/>
      <c r="D693" s="2259"/>
      <c r="E693" s="2259"/>
      <c r="F693" s="2259"/>
      <c r="G693" s="2260"/>
      <c r="H693" s="2214"/>
      <c r="I693" s="2215"/>
      <c r="J693" s="2215"/>
      <c r="K693" s="2215"/>
      <c r="L693" s="2216"/>
      <c r="M693" s="2245"/>
      <c r="N693" s="2264"/>
      <c r="O693" s="2264"/>
      <c r="P693" s="2264"/>
      <c r="Q693" s="2264"/>
      <c r="R693" s="2264"/>
      <c r="S693" s="2264"/>
      <c r="T693" s="2264"/>
      <c r="U693" s="2264"/>
      <c r="V693" s="2264"/>
      <c r="W693" s="2264"/>
      <c r="X693" s="2264"/>
      <c r="Y693" s="2265"/>
      <c r="Z693" s="2248"/>
      <c r="AA693" s="2249"/>
      <c r="AB693" s="2249"/>
      <c r="AC693" s="2294"/>
      <c r="AD693" s="2214"/>
      <c r="AE693" s="2215"/>
      <c r="AF693" s="2215"/>
      <c r="AG693" s="2215"/>
      <c r="AH693" s="2216"/>
      <c r="AI693" s="2245"/>
      <c r="AJ693" s="2264"/>
      <c r="AK693" s="2264"/>
      <c r="AL693" s="2264"/>
      <c r="AM693" s="2264"/>
      <c r="AN693" s="2264"/>
      <c r="AO693" s="2264"/>
      <c r="AP693" s="2264"/>
      <c r="AQ693" s="2264"/>
      <c r="AR693" s="2264"/>
      <c r="AS693" s="2264"/>
      <c r="AT693" s="2264"/>
      <c r="AU693" s="2265"/>
      <c r="AV693" s="2248"/>
      <c r="AW693" s="2249"/>
      <c r="AX693" s="2249"/>
      <c r="AY693" s="2250"/>
    </row>
    <row r="694" spans="2:51" s="109" customFormat="1" ht="24.75" customHeight="1">
      <c r="B694" s="2258"/>
      <c r="C694" s="2259"/>
      <c r="D694" s="2259"/>
      <c r="E694" s="2259"/>
      <c r="F694" s="2259"/>
      <c r="G694" s="2260"/>
      <c r="H694" s="2211"/>
      <c r="I694" s="2212"/>
      <c r="J694" s="2212"/>
      <c r="K694" s="2212"/>
      <c r="L694" s="2213"/>
      <c r="M694" s="2275"/>
      <c r="N694" s="2296"/>
      <c r="O694" s="2296"/>
      <c r="P694" s="2296"/>
      <c r="Q694" s="2296"/>
      <c r="R694" s="2296"/>
      <c r="S694" s="2296"/>
      <c r="T694" s="2296"/>
      <c r="U694" s="2296"/>
      <c r="V694" s="2296"/>
      <c r="W694" s="2296"/>
      <c r="X694" s="2296"/>
      <c r="Y694" s="2297"/>
      <c r="Z694" s="2278"/>
      <c r="AA694" s="2279"/>
      <c r="AB694" s="2279"/>
      <c r="AC694" s="2298"/>
      <c r="AD694" s="2211"/>
      <c r="AE694" s="2212"/>
      <c r="AF694" s="2212"/>
      <c r="AG694" s="2212"/>
      <c r="AH694" s="2213"/>
      <c r="AI694" s="2275"/>
      <c r="AJ694" s="2296"/>
      <c r="AK694" s="2296"/>
      <c r="AL694" s="2296"/>
      <c r="AM694" s="2296"/>
      <c r="AN694" s="2296"/>
      <c r="AO694" s="2296"/>
      <c r="AP694" s="2296"/>
      <c r="AQ694" s="2296"/>
      <c r="AR694" s="2296"/>
      <c r="AS694" s="2296"/>
      <c r="AT694" s="2296"/>
      <c r="AU694" s="2297"/>
      <c r="AV694" s="2278"/>
      <c r="AW694" s="2279"/>
      <c r="AX694" s="2279"/>
      <c r="AY694" s="2280"/>
    </row>
    <row r="695" spans="2:51" s="109" customFormat="1" ht="24.75" customHeight="1">
      <c r="B695" s="2258"/>
      <c r="C695" s="2259"/>
      <c r="D695" s="2259"/>
      <c r="E695" s="2259"/>
      <c r="F695" s="2259"/>
      <c r="G695" s="2260"/>
      <c r="H695" s="2281" t="s">
        <v>35</v>
      </c>
      <c r="I695" s="1111"/>
      <c r="J695" s="1111"/>
      <c r="K695" s="1111"/>
      <c r="L695" s="1112"/>
      <c r="M695" s="2282"/>
      <c r="N695" s="2299"/>
      <c r="O695" s="2299"/>
      <c r="P695" s="2299"/>
      <c r="Q695" s="2299"/>
      <c r="R695" s="2299"/>
      <c r="S695" s="2299"/>
      <c r="T695" s="2299"/>
      <c r="U695" s="2299"/>
      <c r="V695" s="2299"/>
      <c r="W695" s="2299"/>
      <c r="X695" s="2299"/>
      <c r="Y695" s="2300"/>
      <c r="Z695" s="2317">
        <f>SUM(Z687:AC694)</f>
        <v>0.6</v>
      </c>
      <c r="AA695" s="2318"/>
      <c r="AB695" s="2318"/>
      <c r="AC695" s="2319"/>
      <c r="AD695" s="2281" t="s">
        <v>35</v>
      </c>
      <c r="AE695" s="1111"/>
      <c r="AF695" s="1111"/>
      <c r="AG695" s="1111"/>
      <c r="AH695" s="1112"/>
      <c r="AI695" s="2282"/>
      <c r="AJ695" s="2299"/>
      <c r="AK695" s="2299"/>
      <c r="AL695" s="2299"/>
      <c r="AM695" s="2299"/>
      <c r="AN695" s="2299"/>
      <c r="AO695" s="2299"/>
      <c r="AP695" s="2299"/>
      <c r="AQ695" s="2299"/>
      <c r="AR695" s="2299"/>
      <c r="AS695" s="2299"/>
      <c r="AT695" s="2299"/>
      <c r="AU695" s="2300"/>
      <c r="AV695" s="2288">
        <f>SUM(AV687:AY694)</f>
        <v>0</v>
      </c>
      <c r="AW695" s="2289"/>
      <c r="AX695" s="2289"/>
      <c r="AY695" s="2290"/>
    </row>
    <row r="696" spans="2:51" s="109" customFormat="1" ht="25.15" customHeight="1">
      <c r="B696" s="2258"/>
      <c r="C696" s="2259"/>
      <c r="D696" s="2259"/>
      <c r="E696" s="2259"/>
      <c r="F696" s="2259"/>
      <c r="G696" s="2260"/>
      <c r="H696" s="2281" t="s">
        <v>508</v>
      </c>
      <c r="I696" s="1111"/>
      <c r="J696" s="1111"/>
      <c r="K696" s="1111"/>
      <c r="L696" s="1111"/>
      <c r="M696" s="1111"/>
      <c r="N696" s="1111"/>
      <c r="O696" s="1111"/>
      <c r="P696" s="1111"/>
      <c r="Q696" s="1111"/>
      <c r="R696" s="1111"/>
      <c r="S696" s="1111"/>
      <c r="T696" s="1111"/>
      <c r="U696" s="1111"/>
      <c r="V696" s="1111"/>
      <c r="W696" s="1111"/>
      <c r="X696" s="1111"/>
      <c r="Y696" s="1111"/>
      <c r="Z696" s="1111"/>
      <c r="AA696" s="1111"/>
      <c r="AB696" s="1111"/>
      <c r="AC696" s="2302"/>
      <c r="AD696" s="2281" t="s">
        <v>507</v>
      </c>
      <c r="AE696" s="1111"/>
      <c r="AF696" s="1111"/>
      <c r="AG696" s="1111"/>
      <c r="AH696" s="1111"/>
      <c r="AI696" s="1111"/>
      <c r="AJ696" s="1111"/>
      <c r="AK696" s="1111"/>
      <c r="AL696" s="1111"/>
      <c r="AM696" s="1111"/>
      <c r="AN696" s="1111"/>
      <c r="AO696" s="1111"/>
      <c r="AP696" s="1111"/>
      <c r="AQ696" s="1111"/>
      <c r="AR696" s="1111"/>
      <c r="AS696" s="1111"/>
      <c r="AT696" s="1111"/>
      <c r="AU696" s="1111"/>
      <c r="AV696" s="1111"/>
      <c r="AW696" s="1111"/>
      <c r="AX696" s="1111"/>
      <c r="AY696" s="2295"/>
    </row>
    <row r="697" spans="2:51" s="109" customFormat="1" ht="25.5" customHeight="1">
      <c r="B697" s="2258"/>
      <c r="C697" s="2259"/>
      <c r="D697" s="2259"/>
      <c r="E697" s="2259"/>
      <c r="F697" s="2259"/>
      <c r="G697" s="2260"/>
      <c r="H697" s="2281" t="s">
        <v>60</v>
      </c>
      <c r="I697" s="1111"/>
      <c r="J697" s="1111"/>
      <c r="K697" s="1111"/>
      <c r="L697" s="1112"/>
      <c r="M697" s="1110" t="s">
        <v>143</v>
      </c>
      <c r="N697" s="1111"/>
      <c r="O697" s="1111"/>
      <c r="P697" s="1111"/>
      <c r="Q697" s="1111"/>
      <c r="R697" s="1111"/>
      <c r="S697" s="1111"/>
      <c r="T697" s="1111"/>
      <c r="U697" s="1111"/>
      <c r="V697" s="1111"/>
      <c r="W697" s="1111"/>
      <c r="X697" s="1111"/>
      <c r="Y697" s="1112"/>
      <c r="Z697" s="1183" t="s">
        <v>144</v>
      </c>
      <c r="AA697" s="2303"/>
      <c r="AB697" s="2303"/>
      <c r="AC697" s="2304"/>
      <c r="AD697" s="2281" t="s">
        <v>60</v>
      </c>
      <c r="AE697" s="1111"/>
      <c r="AF697" s="1111"/>
      <c r="AG697" s="1111"/>
      <c r="AH697" s="1112"/>
      <c r="AI697" s="1110" t="s">
        <v>143</v>
      </c>
      <c r="AJ697" s="1111"/>
      <c r="AK697" s="1111"/>
      <c r="AL697" s="1111"/>
      <c r="AM697" s="1111"/>
      <c r="AN697" s="1111"/>
      <c r="AO697" s="1111"/>
      <c r="AP697" s="1111"/>
      <c r="AQ697" s="1111"/>
      <c r="AR697" s="1111"/>
      <c r="AS697" s="1111"/>
      <c r="AT697" s="1111"/>
      <c r="AU697" s="1112"/>
      <c r="AV697" s="1183" t="s">
        <v>144</v>
      </c>
      <c r="AW697" s="2303"/>
      <c r="AX697" s="2303"/>
      <c r="AY697" s="2305"/>
    </row>
    <row r="698" spans="2:51" s="109" customFormat="1" ht="24.75" customHeight="1">
      <c r="B698" s="2258"/>
      <c r="C698" s="2259"/>
      <c r="D698" s="2259"/>
      <c r="E698" s="2259"/>
      <c r="F698" s="2259"/>
      <c r="G698" s="2260"/>
      <c r="H698" s="1092" t="s">
        <v>1667</v>
      </c>
      <c r="I698" s="1093"/>
      <c r="J698" s="1093"/>
      <c r="K698" s="1093"/>
      <c r="L698" s="1094"/>
      <c r="M698" s="2251"/>
      <c r="N698" s="2306"/>
      <c r="O698" s="2306"/>
      <c r="P698" s="2306"/>
      <c r="Q698" s="2306"/>
      <c r="R698" s="2306"/>
      <c r="S698" s="2306"/>
      <c r="T698" s="2306"/>
      <c r="U698" s="2306"/>
      <c r="V698" s="2306"/>
      <c r="W698" s="2306"/>
      <c r="X698" s="2306"/>
      <c r="Y698" s="2307"/>
      <c r="Z698" s="2308">
        <v>0.04</v>
      </c>
      <c r="AA698" s="2309"/>
      <c r="AB698" s="2309"/>
      <c r="AC698" s="2310"/>
      <c r="AD698" s="1092"/>
      <c r="AE698" s="1093"/>
      <c r="AF698" s="1093"/>
      <c r="AG698" s="1093"/>
      <c r="AH698" s="1094"/>
      <c r="AI698" s="2251"/>
      <c r="AJ698" s="2306"/>
      <c r="AK698" s="2306"/>
      <c r="AL698" s="2306"/>
      <c r="AM698" s="2306"/>
      <c r="AN698" s="2306"/>
      <c r="AO698" s="2306"/>
      <c r="AP698" s="2306"/>
      <c r="AQ698" s="2306"/>
      <c r="AR698" s="2306"/>
      <c r="AS698" s="2306"/>
      <c r="AT698" s="2306"/>
      <c r="AU698" s="2307"/>
      <c r="AV698" s="2254"/>
      <c r="AW698" s="2255"/>
      <c r="AX698" s="2255"/>
      <c r="AY698" s="2257"/>
    </row>
    <row r="699" spans="2:51" s="109" customFormat="1" ht="24.75" customHeight="1">
      <c r="B699" s="2258"/>
      <c r="C699" s="2259"/>
      <c r="D699" s="2259"/>
      <c r="E699" s="2259"/>
      <c r="F699" s="2259"/>
      <c r="G699" s="2260"/>
      <c r="H699" s="2214" t="s">
        <v>1668</v>
      </c>
      <c r="I699" s="2215"/>
      <c r="J699" s="2215"/>
      <c r="K699" s="2215"/>
      <c r="L699" s="2216"/>
      <c r="M699" s="2245"/>
      <c r="N699" s="2264"/>
      <c r="O699" s="2264"/>
      <c r="P699" s="2264"/>
      <c r="Q699" s="2264"/>
      <c r="R699" s="2264"/>
      <c r="S699" s="2264"/>
      <c r="T699" s="2264"/>
      <c r="U699" s="2264"/>
      <c r="V699" s="2264"/>
      <c r="W699" s="2264"/>
      <c r="X699" s="2264"/>
      <c r="Y699" s="2265"/>
      <c r="Z699" s="2314">
        <v>7.0000000000000007E-2</v>
      </c>
      <c r="AA699" s="2315"/>
      <c r="AB699" s="2315"/>
      <c r="AC699" s="2316"/>
      <c r="AD699" s="2214"/>
      <c r="AE699" s="2215"/>
      <c r="AF699" s="2215"/>
      <c r="AG699" s="2215"/>
      <c r="AH699" s="2216"/>
      <c r="AI699" s="2245"/>
      <c r="AJ699" s="2264"/>
      <c r="AK699" s="2264"/>
      <c r="AL699" s="2264"/>
      <c r="AM699" s="2264"/>
      <c r="AN699" s="2264"/>
      <c r="AO699" s="2264"/>
      <c r="AP699" s="2264"/>
      <c r="AQ699" s="2264"/>
      <c r="AR699" s="2264"/>
      <c r="AS699" s="2264"/>
      <c r="AT699" s="2264"/>
      <c r="AU699" s="2265"/>
      <c r="AV699" s="2248"/>
      <c r="AW699" s="2249"/>
      <c r="AX699" s="2249"/>
      <c r="AY699" s="2250"/>
    </row>
    <row r="700" spans="2:51" s="109" customFormat="1" ht="24.75" customHeight="1">
      <c r="B700" s="2258"/>
      <c r="C700" s="2259"/>
      <c r="D700" s="2259"/>
      <c r="E700" s="2259"/>
      <c r="F700" s="2259"/>
      <c r="G700" s="2260"/>
      <c r="H700" s="2214" t="s">
        <v>1669</v>
      </c>
      <c r="I700" s="2215"/>
      <c r="J700" s="2215"/>
      <c r="K700" s="2215"/>
      <c r="L700" s="2216"/>
      <c r="M700" s="2245"/>
      <c r="N700" s="2264"/>
      <c r="O700" s="2264"/>
      <c r="P700" s="2264"/>
      <c r="Q700" s="2264"/>
      <c r="R700" s="2264"/>
      <c r="S700" s="2264"/>
      <c r="T700" s="2264"/>
      <c r="U700" s="2264"/>
      <c r="V700" s="2264"/>
      <c r="W700" s="2264"/>
      <c r="X700" s="2264"/>
      <c r="Y700" s="2265"/>
      <c r="Z700" s="2314">
        <v>0.04</v>
      </c>
      <c r="AA700" s="2315"/>
      <c r="AB700" s="2315"/>
      <c r="AC700" s="2316"/>
      <c r="AD700" s="2214"/>
      <c r="AE700" s="2215"/>
      <c r="AF700" s="2215"/>
      <c r="AG700" s="2215"/>
      <c r="AH700" s="2216"/>
      <c r="AI700" s="2245"/>
      <c r="AJ700" s="2264"/>
      <c r="AK700" s="2264"/>
      <c r="AL700" s="2264"/>
      <c r="AM700" s="2264"/>
      <c r="AN700" s="2264"/>
      <c r="AO700" s="2264"/>
      <c r="AP700" s="2264"/>
      <c r="AQ700" s="2264"/>
      <c r="AR700" s="2264"/>
      <c r="AS700" s="2264"/>
      <c r="AT700" s="2264"/>
      <c r="AU700" s="2265"/>
      <c r="AV700" s="2248"/>
      <c r="AW700" s="2249"/>
      <c r="AX700" s="2249"/>
      <c r="AY700" s="2250"/>
    </row>
    <row r="701" spans="2:51" s="109" customFormat="1" ht="24.75" customHeight="1">
      <c r="B701" s="2258"/>
      <c r="C701" s="2259"/>
      <c r="D701" s="2259"/>
      <c r="E701" s="2259"/>
      <c r="F701" s="2259"/>
      <c r="G701" s="2260"/>
      <c r="H701" s="2214" t="s">
        <v>1670</v>
      </c>
      <c r="I701" s="2215"/>
      <c r="J701" s="2215"/>
      <c r="K701" s="2215"/>
      <c r="L701" s="2216"/>
      <c r="M701" s="2245"/>
      <c r="N701" s="2264"/>
      <c r="O701" s="2264"/>
      <c r="P701" s="2264"/>
      <c r="Q701" s="2264"/>
      <c r="R701" s="2264"/>
      <c r="S701" s="2264"/>
      <c r="T701" s="2264"/>
      <c r="U701" s="2264"/>
      <c r="V701" s="2264"/>
      <c r="W701" s="2264"/>
      <c r="X701" s="2264"/>
      <c r="Y701" s="2265"/>
      <c r="Z701" s="2314">
        <v>0.03</v>
      </c>
      <c r="AA701" s="2315"/>
      <c r="AB701" s="2315"/>
      <c r="AC701" s="2316"/>
      <c r="AD701" s="2214"/>
      <c r="AE701" s="2215"/>
      <c r="AF701" s="2215"/>
      <c r="AG701" s="2215"/>
      <c r="AH701" s="2216"/>
      <c r="AI701" s="2245"/>
      <c r="AJ701" s="2264"/>
      <c r="AK701" s="2264"/>
      <c r="AL701" s="2264"/>
      <c r="AM701" s="2264"/>
      <c r="AN701" s="2264"/>
      <c r="AO701" s="2264"/>
      <c r="AP701" s="2264"/>
      <c r="AQ701" s="2264"/>
      <c r="AR701" s="2264"/>
      <c r="AS701" s="2264"/>
      <c r="AT701" s="2264"/>
      <c r="AU701" s="2265"/>
      <c r="AV701" s="2248"/>
      <c r="AW701" s="2249"/>
      <c r="AX701" s="2249"/>
      <c r="AY701" s="2250"/>
    </row>
    <row r="702" spans="2:51" s="109" customFormat="1" ht="24.75" customHeight="1">
      <c r="B702" s="2258"/>
      <c r="C702" s="2259"/>
      <c r="D702" s="2259"/>
      <c r="E702" s="2259"/>
      <c r="F702" s="2259"/>
      <c r="G702" s="2260"/>
      <c r="H702" s="2214"/>
      <c r="I702" s="2215"/>
      <c r="J702" s="2215"/>
      <c r="K702" s="2215"/>
      <c r="L702" s="2216"/>
      <c r="M702" s="2245"/>
      <c r="N702" s="2264"/>
      <c r="O702" s="2264"/>
      <c r="P702" s="2264"/>
      <c r="Q702" s="2264"/>
      <c r="R702" s="2264"/>
      <c r="S702" s="2264"/>
      <c r="T702" s="2264"/>
      <c r="U702" s="2264"/>
      <c r="V702" s="2264"/>
      <c r="W702" s="2264"/>
      <c r="X702" s="2264"/>
      <c r="Y702" s="2265"/>
      <c r="Z702" s="2248"/>
      <c r="AA702" s="2249"/>
      <c r="AB702" s="2249"/>
      <c r="AC702" s="2294"/>
      <c r="AD702" s="2214"/>
      <c r="AE702" s="2215"/>
      <c r="AF702" s="2215"/>
      <c r="AG702" s="2215"/>
      <c r="AH702" s="2216"/>
      <c r="AI702" s="2245"/>
      <c r="AJ702" s="2264"/>
      <c r="AK702" s="2264"/>
      <c r="AL702" s="2264"/>
      <c r="AM702" s="2264"/>
      <c r="AN702" s="2264"/>
      <c r="AO702" s="2264"/>
      <c r="AP702" s="2264"/>
      <c r="AQ702" s="2264"/>
      <c r="AR702" s="2264"/>
      <c r="AS702" s="2264"/>
      <c r="AT702" s="2264"/>
      <c r="AU702" s="2265"/>
      <c r="AV702" s="2248"/>
      <c r="AW702" s="2249"/>
      <c r="AX702" s="2249"/>
      <c r="AY702" s="2250"/>
    </row>
    <row r="703" spans="2:51" s="109" customFormat="1" ht="24.75" customHeight="1">
      <c r="B703" s="2258"/>
      <c r="C703" s="2259"/>
      <c r="D703" s="2259"/>
      <c r="E703" s="2259"/>
      <c r="F703" s="2259"/>
      <c r="G703" s="2260"/>
      <c r="H703" s="2214"/>
      <c r="I703" s="2215"/>
      <c r="J703" s="2215"/>
      <c r="K703" s="2215"/>
      <c r="L703" s="2216"/>
      <c r="M703" s="2245"/>
      <c r="N703" s="2264"/>
      <c r="O703" s="2264"/>
      <c r="P703" s="2264"/>
      <c r="Q703" s="2264"/>
      <c r="R703" s="2264"/>
      <c r="S703" s="2264"/>
      <c r="T703" s="2264"/>
      <c r="U703" s="2264"/>
      <c r="V703" s="2264"/>
      <c r="W703" s="2264"/>
      <c r="X703" s="2264"/>
      <c r="Y703" s="2265"/>
      <c r="Z703" s="2248"/>
      <c r="AA703" s="2249"/>
      <c r="AB703" s="2249"/>
      <c r="AC703" s="2294"/>
      <c r="AD703" s="2214"/>
      <c r="AE703" s="2215"/>
      <c r="AF703" s="2215"/>
      <c r="AG703" s="2215"/>
      <c r="AH703" s="2216"/>
      <c r="AI703" s="2245"/>
      <c r="AJ703" s="2264"/>
      <c r="AK703" s="2264"/>
      <c r="AL703" s="2264"/>
      <c r="AM703" s="2264"/>
      <c r="AN703" s="2264"/>
      <c r="AO703" s="2264"/>
      <c r="AP703" s="2264"/>
      <c r="AQ703" s="2264"/>
      <c r="AR703" s="2264"/>
      <c r="AS703" s="2264"/>
      <c r="AT703" s="2264"/>
      <c r="AU703" s="2265"/>
      <c r="AV703" s="2248"/>
      <c r="AW703" s="2249"/>
      <c r="AX703" s="2249"/>
      <c r="AY703" s="2250"/>
    </row>
    <row r="704" spans="2:51" s="109" customFormat="1" ht="24.75" customHeight="1">
      <c r="B704" s="2258"/>
      <c r="C704" s="2259"/>
      <c r="D704" s="2259"/>
      <c r="E704" s="2259"/>
      <c r="F704" s="2259"/>
      <c r="G704" s="2260"/>
      <c r="H704" s="2214"/>
      <c r="I704" s="2215"/>
      <c r="J704" s="2215"/>
      <c r="K704" s="2215"/>
      <c r="L704" s="2216"/>
      <c r="M704" s="2245"/>
      <c r="N704" s="2264"/>
      <c r="O704" s="2264"/>
      <c r="P704" s="2264"/>
      <c r="Q704" s="2264"/>
      <c r="R704" s="2264"/>
      <c r="S704" s="2264"/>
      <c r="T704" s="2264"/>
      <c r="U704" s="2264"/>
      <c r="V704" s="2264"/>
      <c r="W704" s="2264"/>
      <c r="X704" s="2264"/>
      <c r="Y704" s="2265"/>
      <c r="Z704" s="2248"/>
      <c r="AA704" s="2249"/>
      <c r="AB704" s="2249"/>
      <c r="AC704" s="2294"/>
      <c r="AD704" s="2214"/>
      <c r="AE704" s="2215"/>
      <c r="AF704" s="2215"/>
      <c r="AG704" s="2215"/>
      <c r="AH704" s="2216"/>
      <c r="AI704" s="2245"/>
      <c r="AJ704" s="2264"/>
      <c r="AK704" s="2264"/>
      <c r="AL704" s="2264"/>
      <c r="AM704" s="2264"/>
      <c r="AN704" s="2264"/>
      <c r="AO704" s="2264"/>
      <c r="AP704" s="2264"/>
      <c r="AQ704" s="2264"/>
      <c r="AR704" s="2264"/>
      <c r="AS704" s="2264"/>
      <c r="AT704" s="2264"/>
      <c r="AU704" s="2265"/>
      <c r="AV704" s="2248"/>
      <c r="AW704" s="2249"/>
      <c r="AX704" s="2249"/>
      <c r="AY704" s="2250"/>
    </row>
    <row r="705" spans="2:51" s="109" customFormat="1" ht="24.75" customHeight="1">
      <c r="B705" s="2258"/>
      <c r="C705" s="2259"/>
      <c r="D705" s="2259"/>
      <c r="E705" s="2259"/>
      <c r="F705" s="2259"/>
      <c r="G705" s="2260"/>
      <c r="H705" s="2211"/>
      <c r="I705" s="2212"/>
      <c r="J705" s="2212"/>
      <c r="K705" s="2212"/>
      <c r="L705" s="2213"/>
      <c r="M705" s="2275"/>
      <c r="N705" s="2296"/>
      <c r="O705" s="2296"/>
      <c r="P705" s="2296"/>
      <c r="Q705" s="2296"/>
      <c r="R705" s="2296"/>
      <c r="S705" s="2296"/>
      <c r="T705" s="2296"/>
      <c r="U705" s="2296"/>
      <c r="V705" s="2296"/>
      <c r="W705" s="2296"/>
      <c r="X705" s="2296"/>
      <c r="Y705" s="2297"/>
      <c r="Z705" s="2278"/>
      <c r="AA705" s="2279"/>
      <c r="AB705" s="2279"/>
      <c r="AC705" s="2298"/>
      <c r="AD705" s="2211"/>
      <c r="AE705" s="2212"/>
      <c r="AF705" s="2212"/>
      <c r="AG705" s="2212"/>
      <c r="AH705" s="2213"/>
      <c r="AI705" s="2275"/>
      <c r="AJ705" s="2296"/>
      <c r="AK705" s="2296"/>
      <c r="AL705" s="2296"/>
      <c r="AM705" s="2296"/>
      <c r="AN705" s="2296"/>
      <c r="AO705" s="2296"/>
      <c r="AP705" s="2296"/>
      <c r="AQ705" s="2296"/>
      <c r="AR705" s="2296"/>
      <c r="AS705" s="2296"/>
      <c r="AT705" s="2296"/>
      <c r="AU705" s="2297"/>
      <c r="AV705" s="2278"/>
      <c r="AW705" s="2279"/>
      <c r="AX705" s="2279"/>
      <c r="AY705" s="2280"/>
    </row>
    <row r="706" spans="2:51" s="109" customFormat="1" ht="24.75" customHeight="1">
      <c r="B706" s="2258"/>
      <c r="C706" s="2259"/>
      <c r="D706" s="2259"/>
      <c r="E706" s="2259"/>
      <c r="F706" s="2259"/>
      <c r="G706" s="2260"/>
      <c r="H706" s="2281" t="s">
        <v>35</v>
      </c>
      <c r="I706" s="1111"/>
      <c r="J706" s="1111"/>
      <c r="K706" s="1111"/>
      <c r="L706" s="1112"/>
      <c r="M706" s="2282"/>
      <c r="N706" s="2299"/>
      <c r="O706" s="2299"/>
      <c r="P706" s="2299"/>
      <c r="Q706" s="2299"/>
      <c r="R706" s="2299"/>
      <c r="S706" s="2299"/>
      <c r="T706" s="2299"/>
      <c r="U706" s="2299"/>
      <c r="V706" s="2299"/>
      <c r="W706" s="2299"/>
      <c r="X706" s="2299"/>
      <c r="Y706" s="2300"/>
      <c r="Z706" s="2285">
        <f>SUM(Z698:AC705)</f>
        <v>0.18000000000000002</v>
      </c>
      <c r="AA706" s="2286"/>
      <c r="AB706" s="2286"/>
      <c r="AC706" s="2301"/>
      <c r="AD706" s="2281" t="s">
        <v>35</v>
      </c>
      <c r="AE706" s="1111"/>
      <c r="AF706" s="1111"/>
      <c r="AG706" s="1111"/>
      <c r="AH706" s="1112"/>
      <c r="AI706" s="2282"/>
      <c r="AJ706" s="2299"/>
      <c r="AK706" s="2299"/>
      <c r="AL706" s="2299"/>
      <c r="AM706" s="2299"/>
      <c r="AN706" s="2299"/>
      <c r="AO706" s="2299"/>
      <c r="AP706" s="2299"/>
      <c r="AQ706" s="2299"/>
      <c r="AR706" s="2299"/>
      <c r="AS706" s="2299"/>
      <c r="AT706" s="2299"/>
      <c r="AU706" s="2300"/>
      <c r="AV706" s="2288">
        <f>SUM(AV698:AY705)</f>
        <v>0</v>
      </c>
      <c r="AW706" s="2289"/>
      <c r="AX706" s="2289"/>
      <c r="AY706" s="2290"/>
    </row>
    <row r="707" spans="2:51" s="109" customFormat="1" ht="24.75" customHeight="1">
      <c r="B707" s="2258"/>
      <c r="C707" s="2259"/>
      <c r="D707" s="2259"/>
      <c r="E707" s="2259"/>
      <c r="F707" s="2259"/>
      <c r="G707" s="2260"/>
      <c r="H707" s="2281" t="s">
        <v>506</v>
      </c>
      <c r="I707" s="1111"/>
      <c r="J707" s="1111"/>
      <c r="K707" s="1111"/>
      <c r="L707" s="1111"/>
      <c r="M707" s="1111"/>
      <c r="N707" s="1111"/>
      <c r="O707" s="1111"/>
      <c r="P707" s="1111"/>
      <c r="Q707" s="1111"/>
      <c r="R707" s="1111"/>
      <c r="S707" s="1111"/>
      <c r="T707" s="1111"/>
      <c r="U707" s="1111"/>
      <c r="V707" s="1111"/>
      <c r="W707" s="1111"/>
      <c r="X707" s="1111"/>
      <c r="Y707" s="1111"/>
      <c r="Z707" s="1111"/>
      <c r="AA707" s="1111"/>
      <c r="AB707" s="1111"/>
      <c r="AC707" s="2302"/>
      <c r="AD707" s="2281" t="s">
        <v>505</v>
      </c>
      <c r="AE707" s="1111"/>
      <c r="AF707" s="1111"/>
      <c r="AG707" s="1111"/>
      <c r="AH707" s="1111"/>
      <c r="AI707" s="1111"/>
      <c r="AJ707" s="1111"/>
      <c r="AK707" s="1111"/>
      <c r="AL707" s="1111"/>
      <c r="AM707" s="1111"/>
      <c r="AN707" s="1111"/>
      <c r="AO707" s="1111"/>
      <c r="AP707" s="1111"/>
      <c r="AQ707" s="1111"/>
      <c r="AR707" s="1111"/>
      <c r="AS707" s="1111"/>
      <c r="AT707" s="1111"/>
      <c r="AU707" s="1111"/>
      <c r="AV707" s="1111"/>
      <c r="AW707" s="1111"/>
      <c r="AX707" s="1111"/>
      <c r="AY707" s="2295"/>
    </row>
    <row r="708" spans="2:51" s="109" customFormat="1" ht="24.75" customHeight="1">
      <c r="B708" s="2258"/>
      <c r="C708" s="2259"/>
      <c r="D708" s="2259"/>
      <c r="E708" s="2259"/>
      <c r="F708" s="2259"/>
      <c r="G708" s="2260"/>
      <c r="H708" s="2281" t="s">
        <v>60</v>
      </c>
      <c r="I708" s="1111"/>
      <c r="J708" s="1111"/>
      <c r="K708" s="1111"/>
      <c r="L708" s="1112"/>
      <c r="M708" s="1110" t="s">
        <v>143</v>
      </c>
      <c r="N708" s="1111"/>
      <c r="O708" s="1111"/>
      <c r="P708" s="1111"/>
      <c r="Q708" s="1111"/>
      <c r="R708" s="1111"/>
      <c r="S708" s="1111"/>
      <c r="T708" s="1111"/>
      <c r="U708" s="1111"/>
      <c r="V708" s="1111"/>
      <c r="W708" s="1111"/>
      <c r="X708" s="1111"/>
      <c r="Y708" s="1112"/>
      <c r="Z708" s="1183" t="s">
        <v>144</v>
      </c>
      <c r="AA708" s="2303"/>
      <c r="AB708" s="2303"/>
      <c r="AC708" s="2304"/>
      <c r="AD708" s="2281" t="s">
        <v>60</v>
      </c>
      <c r="AE708" s="1111"/>
      <c r="AF708" s="1111"/>
      <c r="AG708" s="1111"/>
      <c r="AH708" s="1112"/>
      <c r="AI708" s="1110" t="s">
        <v>143</v>
      </c>
      <c r="AJ708" s="1111"/>
      <c r="AK708" s="1111"/>
      <c r="AL708" s="1111"/>
      <c r="AM708" s="1111"/>
      <c r="AN708" s="1111"/>
      <c r="AO708" s="1111"/>
      <c r="AP708" s="1111"/>
      <c r="AQ708" s="1111"/>
      <c r="AR708" s="1111"/>
      <c r="AS708" s="1111"/>
      <c r="AT708" s="1111"/>
      <c r="AU708" s="1112"/>
      <c r="AV708" s="1183" t="s">
        <v>144</v>
      </c>
      <c r="AW708" s="2303"/>
      <c r="AX708" s="2303"/>
      <c r="AY708" s="2305"/>
    </row>
    <row r="709" spans="2:51" s="109" customFormat="1" ht="24.75" customHeight="1">
      <c r="B709" s="2258"/>
      <c r="C709" s="2259"/>
      <c r="D709" s="2259"/>
      <c r="E709" s="2259"/>
      <c r="F709" s="2259"/>
      <c r="G709" s="2260"/>
      <c r="H709" s="1092" t="s">
        <v>1671</v>
      </c>
      <c r="I709" s="1093"/>
      <c r="J709" s="1093"/>
      <c r="K709" s="1093"/>
      <c r="L709" s="1094"/>
      <c r="M709" s="2251" t="s">
        <v>1673</v>
      </c>
      <c r="N709" s="2306"/>
      <c r="O709" s="2306"/>
      <c r="P709" s="2306"/>
      <c r="Q709" s="2306"/>
      <c r="R709" s="2306"/>
      <c r="S709" s="2306"/>
      <c r="T709" s="2306"/>
      <c r="U709" s="2306"/>
      <c r="V709" s="2306"/>
      <c r="W709" s="2306"/>
      <c r="X709" s="2306"/>
      <c r="Y709" s="2307"/>
      <c r="Z709" s="2308">
        <v>0.04</v>
      </c>
      <c r="AA709" s="2309"/>
      <c r="AB709" s="2309"/>
      <c r="AC709" s="2310"/>
      <c r="AD709" s="1092"/>
      <c r="AE709" s="1093"/>
      <c r="AF709" s="1093"/>
      <c r="AG709" s="1093"/>
      <c r="AH709" s="1094"/>
      <c r="AI709" s="2251"/>
      <c r="AJ709" s="2306"/>
      <c r="AK709" s="2306"/>
      <c r="AL709" s="2306"/>
      <c r="AM709" s="2306"/>
      <c r="AN709" s="2306"/>
      <c r="AO709" s="2306"/>
      <c r="AP709" s="2306"/>
      <c r="AQ709" s="2306"/>
      <c r="AR709" s="2306"/>
      <c r="AS709" s="2306"/>
      <c r="AT709" s="2306"/>
      <c r="AU709" s="2307"/>
      <c r="AV709" s="2254"/>
      <c r="AW709" s="2255"/>
      <c r="AX709" s="2255"/>
      <c r="AY709" s="2257"/>
    </row>
    <row r="710" spans="2:51" s="109" customFormat="1" ht="24.75" customHeight="1">
      <c r="B710" s="2258"/>
      <c r="C710" s="2259"/>
      <c r="D710" s="2259"/>
      <c r="E710" s="2259"/>
      <c r="F710" s="2259"/>
      <c r="G710" s="2260"/>
      <c r="H710" s="2214" t="s">
        <v>1672</v>
      </c>
      <c r="I710" s="2215"/>
      <c r="J710" s="2215"/>
      <c r="K710" s="2215"/>
      <c r="L710" s="2216"/>
      <c r="M710" s="2245" t="s">
        <v>1674</v>
      </c>
      <c r="N710" s="2264"/>
      <c r="O710" s="2264"/>
      <c r="P710" s="2264"/>
      <c r="Q710" s="2264"/>
      <c r="R710" s="2264"/>
      <c r="S710" s="2264"/>
      <c r="T710" s="2264"/>
      <c r="U710" s="2264"/>
      <c r="V710" s="2264"/>
      <c r="W710" s="2264"/>
      <c r="X710" s="2264"/>
      <c r="Y710" s="2265"/>
      <c r="Z710" s="2311">
        <v>0.1</v>
      </c>
      <c r="AA710" s="2312"/>
      <c r="AB710" s="2312"/>
      <c r="AC710" s="2313"/>
      <c r="AD710" s="2214"/>
      <c r="AE710" s="2215"/>
      <c r="AF710" s="2215"/>
      <c r="AG710" s="2215"/>
      <c r="AH710" s="2216"/>
      <c r="AI710" s="2245"/>
      <c r="AJ710" s="2264"/>
      <c r="AK710" s="2264"/>
      <c r="AL710" s="2264"/>
      <c r="AM710" s="2264"/>
      <c r="AN710" s="2264"/>
      <c r="AO710" s="2264"/>
      <c r="AP710" s="2264"/>
      <c r="AQ710" s="2264"/>
      <c r="AR710" s="2264"/>
      <c r="AS710" s="2264"/>
      <c r="AT710" s="2264"/>
      <c r="AU710" s="2265"/>
      <c r="AV710" s="2248"/>
      <c r="AW710" s="2249"/>
      <c r="AX710" s="2249"/>
      <c r="AY710" s="2250"/>
    </row>
    <row r="711" spans="2:51" s="109" customFormat="1" ht="24.75" customHeight="1">
      <c r="B711" s="2258"/>
      <c r="C711" s="2259"/>
      <c r="D711" s="2259"/>
      <c r="E711" s="2259"/>
      <c r="F711" s="2259"/>
      <c r="G711" s="2260"/>
      <c r="H711" s="2214"/>
      <c r="I711" s="2215"/>
      <c r="J711" s="2215"/>
      <c r="K711" s="2215"/>
      <c r="L711" s="2216"/>
      <c r="M711" s="2245"/>
      <c r="N711" s="2264"/>
      <c r="O711" s="2264"/>
      <c r="P711" s="2264"/>
      <c r="Q711" s="2264"/>
      <c r="R711" s="2264"/>
      <c r="S711" s="2264"/>
      <c r="T711" s="2264"/>
      <c r="U711" s="2264"/>
      <c r="V711" s="2264"/>
      <c r="W711" s="2264"/>
      <c r="X711" s="2264"/>
      <c r="Y711" s="2265"/>
      <c r="Z711" s="2248"/>
      <c r="AA711" s="2249"/>
      <c r="AB711" s="2249"/>
      <c r="AC711" s="2294"/>
      <c r="AD711" s="2214"/>
      <c r="AE711" s="2215"/>
      <c r="AF711" s="2215"/>
      <c r="AG711" s="2215"/>
      <c r="AH711" s="2216"/>
      <c r="AI711" s="2245"/>
      <c r="AJ711" s="2264"/>
      <c r="AK711" s="2264"/>
      <c r="AL711" s="2264"/>
      <c r="AM711" s="2264"/>
      <c r="AN711" s="2264"/>
      <c r="AO711" s="2264"/>
      <c r="AP711" s="2264"/>
      <c r="AQ711" s="2264"/>
      <c r="AR711" s="2264"/>
      <c r="AS711" s="2264"/>
      <c r="AT711" s="2264"/>
      <c r="AU711" s="2265"/>
      <c r="AV711" s="2248"/>
      <c r="AW711" s="2249"/>
      <c r="AX711" s="2249"/>
      <c r="AY711" s="2250"/>
    </row>
    <row r="712" spans="2:51" s="109" customFormat="1" ht="24.75" customHeight="1">
      <c r="B712" s="2258"/>
      <c r="C712" s="2259"/>
      <c r="D712" s="2259"/>
      <c r="E712" s="2259"/>
      <c r="F712" s="2259"/>
      <c r="G712" s="2260"/>
      <c r="H712" s="2214"/>
      <c r="I712" s="2215"/>
      <c r="J712" s="2215"/>
      <c r="K712" s="2215"/>
      <c r="L712" s="2216"/>
      <c r="M712" s="2245"/>
      <c r="N712" s="2264"/>
      <c r="O712" s="2264"/>
      <c r="P712" s="2264"/>
      <c r="Q712" s="2264"/>
      <c r="R712" s="2264"/>
      <c r="S712" s="2264"/>
      <c r="T712" s="2264"/>
      <c r="U712" s="2264"/>
      <c r="V712" s="2264"/>
      <c r="W712" s="2264"/>
      <c r="X712" s="2264"/>
      <c r="Y712" s="2265"/>
      <c r="Z712" s="2248"/>
      <c r="AA712" s="2249"/>
      <c r="AB712" s="2249"/>
      <c r="AC712" s="2294"/>
      <c r="AD712" s="2214"/>
      <c r="AE712" s="2215"/>
      <c r="AF712" s="2215"/>
      <c r="AG712" s="2215"/>
      <c r="AH712" s="2216"/>
      <c r="AI712" s="2245"/>
      <c r="AJ712" s="2264"/>
      <c r="AK712" s="2264"/>
      <c r="AL712" s="2264"/>
      <c r="AM712" s="2264"/>
      <c r="AN712" s="2264"/>
      <c r="AO712" s="2264"/>
      <c r="AP712" s="2264"/>
      <c r="AQ712" s="2264"/>
      <c r="AR712" s="2264"/>
      <c r="AS712" s="2264"/>
      <c r="AT712" s="2264"/>
      <c r="AU712" s="2265"/>
      <c r="AV712" s="2248"/>
      <c r="AW712" s="2249"/>
      <c r="AX712" s="2249"/>
      <c r="AY712" s="2250"/>
    </row>
    <row r="713" spans="2:51" s="109" customFormat="1" ht="24.75" customHeight="1">
      <c r="B713" s="2258"/>
      <c r="C713" s="2259"/>
      <c r="D713" s="2259"/>
      <c r="E713" s="2259"/>
      <c r="F713" s="2259"/>
      <c r="G713" s="2260"/>
      <c r="H713" s="2214"/>
      <c r="I713" s="2215"/>
      <c r="J713" s="2215"/>
      <c r="K713" s="2215"/>
      <c r="L713" s="2216"/>
      <c r="M713" s="2245"/>
      <c r="N713" s="2246"/>
      <c r="O713" s="2246"/>
      <c r="P713" s="2246"/>
      <c r="Q713" s="2246"/>
      <c r="R713" s="2246"/>
      <c r="S713" s="2246"/>
      <c r="T713" s="2246"/>
      <c r="U713" s="2246"/>
      <c r="V713" s="2246"/>
      <c r="W713" s="2246"/>
      <c r="X713" s="2246"/>
      <c r="Y713" s="2247"/>
      <c r="Z713" s="2248"/>
      <c r="AA713" s="2249"/>
      <c r="AB713" s="2249"/>
      <c r="AC713" s="2249"/>
      <c r="AD713" s="2214"/>
      <c r="AE713" s="2215"/>
      <c r="AF713" s="2215"/>
      <c r="AG713" s="2215"/>
      <c r="AH713" s="2216"/>
      <c r="AI713" s="2245"/>
      <c r="AJ713" s="2246"/>
      <c r="AK713" s="2246"/>
      <c r="AL713" s="2246"/>
      <c r="AM713" s="2246"/>
      <c r="AN713" s="2246"/>
      <c r="AO713" s="2246"/>
      <c r="AP713" s="2246"/>
      <c r="AQ713" s="2246"/>
      <c r="AR713" s="2246"/>
      <c r="AS713" s="2246"/>
      <c r="AT713" s="2246"/>
      <c r="AU713" s="2247"/>
      <c r="AV713" s="2248"/>
      <c r="AW713" s="2249"/>
      <c r="AX713" s="2249"/>
      <c r="AY713" s="2250"/>
    </row>
    <row r="714" spans="2:51" s="109" customFormat="1" ht="24.75" customHeight="1">
      <c r="B714" s="2258"/>
      <c r="C714" s="2259"/>
      <c r="D714" s="2259"/>
      <c r="E714" s="2259"/>
      <c r="F714" s="2259"/>
      <c r="G714" s="2260"/>
      <c r="H714" s="2214"/>
      <c r="I714" s="2215"/>
      <c r="J714" s="2215"/>
      <c r="K714" s="2215"/>
      <c r="L714" s="2216"/>
      <c r="M714" s="2245"/>
      <c r="N714" s="2246"/>
      <c r="O714" s="2246"/>
      <c r="P714" s="2246"/>
      <c r="Q714" s="2246"/>
      <c r="R714" s="2246"/>
      <c r="S714" s="2246"/>
      <c r="T714" s="2246"/>
      <c r="U714" s="2246"/>
      <c r="V714" s="2246"/>
      <c r="W714" s="2246"/>
      <c r="X714" s="2246"/>
      <c r="Y714" s="2247"/>
      <c r="Z714" s="2248"/>
      <c r="AA714" s="2249"/>
      <c r="AB714" s="2249"/>
      <c r="AC714" s="2249"/>
      <c r="AD714" s="2214"/>
      <c r="AE714" s="2215"/>
      <c r="AF714" s="2215"/>
      <c r="AG714" s="2215"/>
      <c r="AH714" s="2216"/>
      <c r="AI714" s="2245"/>
      <c r="AJ714" s="2246"/>
      <c r="AK714" s="2246"/>
      <c r="AL714" s="2246"/>
      <c r="AM714" s="2246"/>
      <c r="AN714" s="2246"/>
      <c r="AO714" s="2246"/>
      <c r="AP714" s="2246"/>
      <c r="AQ714" s="2246"/>
      <c r="AR714" s="2246"/>
      <c r="AS714" s="2246"/>
      <c r="AT714" s="2246"/>
      <c r="AU714" s="2247"/>
      <c r="AV714" s="2248"/>
      <c r="AW714" s="2249"/>
      <c r="AX714" s="2249"/>
      <c r="AY714" s="2250"/>
    </row>
    <row r="715" spans="2:51" s="109" customFormat="1" ht="24.75" customHeight="1">
      <c r="B715" s="2258"/>
      <c r="C715" s="2259"/>
      <c r="D715" s="2259"/>
      <c r="E715" s="2259"/>
      <c r="F715" s="2259"/>
      <c r="G715" s="2260"/>
      <c r="H715" s="2214"/>
      <c r="I715" s="2215"/>
      <c r="J715" s="2215"/>
      <c r="K715" s="2215"/>
      <c r="L715" s="2216"/>
      <c r="M715" s="2245"/>
      <c r="N715" s="2246"/>
      <c r="O715" s="2246"/>
      <c r="P715" s="2246"/>
      <c r="Q715" s="2246"/>
      <c r="R715" s="2246"/>
      <c r="S715" s="2246"/>
      <c r="T715" s="2246"/>
      <c r="U715" s="2246"/>
      <c r="V715" s="2246"/>
      <c r="W715" s="2246"/>
      <c r="X715" s="2246"/>
      <c r="Y715" s="2247"/>
      <c r="Z715" s="2248"/>
      <c r="AA715" s="2249"/>
      <c r="AB715" s="2249"/>
      <c r="AC715" s="2249"/>
      <c r="AD715" s="2214"/>
      <c r="AE715" s="2215"/>
      <c r="AF715" s="2215"/>
      <c r="AG715" s="2215"/>
      <c r="AH715" s="2216"/>
      <c r="AI715" s="2245"/>
      <c r="AJ715" s="2246"/>
      <c r="AK715" s="2246"/>
      <c r="AL715" s="2246"/>
      <c r="AM715" s="2246"/>
      <c r="AN715" s="2246"/>
      <c r="AO715" s="2246"/>
      <c r="AP715" s="2246"/>
      <c r="AQ715" s="2246"/>
      <c r="AR715" s="2246"/>
      <c r="AS715" s="2246"/>
      <c r="AT715" s="2246"/>
      <c r="AU715" s="2247"/>
      <c r="AV715" s="2248"/>
      <c r="AW715" s="2249"/>
      <c r="AX715" s="2249"/>
      <c r="AY715" s="2250"/>
    </row>
    <row r="716" spans="2:51" s="109" customFormat="1" ht="24.75" customHeight="1">
      <c r="B716" s="2258"/>
      <c r="C716" s="2259"/>
      <c r="D716" s="2259"/>
      <c r="E716" s="2259"/>
      <c r="F716" s="2259"/>
      <c r="G716" s="2260"/>
      <c r="H716" s="2211"/>
      <c r="I716" s="2212"/>
      <c r="J716" s="2212"/>
      <c r="K716" s="2212"/>
      <c r="L716" s="2213"/>
      <c r="M716" s="2275"/>
      <c r="N716" s="2276"/>
      <c r="O716" s="2276"/>
      <c r="P716" s="2276"/>
      <c r="Q716" s="2276"/>
      <c r="R716" s="2276"/>
      <c r="S716" s="2276"/>
      <c r="T716" s="2276"/>
      <c r="U716" s="2276"/>
      <c r="V716" s="2276"/>
      <c r="W716" s="2276"/>
      <c r="X716" s="2276"/>
      <c r="Y716" s="2277"/>
      <c r="Z716" s="2278"/>
      <c r="AA716" s="2279"/>
      <c r="AB716" s="2279"/>
      <c r="AC716" s="2279"/>
      <c r="AD716" s="2211"/>
      <c r="AE716" s="2212"/>
      <c r="AF716" s="2212"/>
      <c r="AG716" s="2212"/>
      <c r="AH716" s="2213"/>
      <c r="AI716" s="2275"/>
      <c r="AJ716" s="2276"/>
      <c r="AK716" s="2276"/>
      <c r="AL716" s="2276"/>
      <c r="AM716" s="2276"/>
      <c r="AN716" s="2276"/>
      <c r="AO716" s="2276"/>
      <c r="AP716" s="2276"/>
      <c r="AQ716" s="2276"/>
      <c r="AR716" s="2276"/>
      <c r="AS716" s="2276"/>
      <c r="AT716" s="2276"/>
      <c r="AU716" s="2277"/>
      <c r="AV716" s="2278"/>
      <c r="AW716" s="2279"/>
      <c r="AX716" s="2279"/>
      <c r="AY716" s="2280"/>
    </row>
    <row r="717" spans="2:51" s="109" customFormat="1" ht="24.75" customHeight="1">
      <c r="B717" s="2258"/>
      <c r="C717" s="2259"/>
      <c r="D717" s="2259"/>
      <c r="E717" s="2259"/>
      <c r="F717" s="2259"/>
      <c r="G717" s="2260"/>
      <c r="H717" s="2281" t="s">
        <v>35</v>
      </c>
      <c r="I717" s="1111"/>
      <c r="J717" s="1111"/>
      <c r="K717" s="1111"/>
      <c r="L717" s="1111"/>
      <c r="M717" s="2282"/>
      <c r="N717" s="2283"/>
      <c r="O717" s="2283"/>
      <c r="P717" s="2283"/>
      <c r="Q717" s="2283"/>
      <c r="R717" s="2283"/>
      <c r="S717" s="2283"/>
      <c r="T717" s="2283"/>
      <c r="U717" s="2283"/>
      <c r="V717" s="2283"/>
      <c r="W717" s="2283"/>
      <c r="X717" s="2283"/>
      <c r="Y717" s="2284"/>
      <c r="Z717" s="2285">
        <f>SUM(Z709:AC716)</f>
        <v>0.14000000000000001</v>
      </c>
      <c r="AA717" s="2286"/>
      <c r="AB717" s="2286"/>
      <c r="AC717" s="2287"/>
      <c r="AD717" s="2281" t="s">
        <v>35</v>
      </c>
      <c r="AE717" s="1111"/>
      <c r="AF717" s="1111"/>
      <c r="AG717" s="1111"/>
      <c r="AH717" s="1111"/>
      <c r="AI717" s="2282"/>
      <c r="AJ717" s="2283"/>
      <c r="AK717" s="2283"/>
      <c r="AL717" s="2283"/>
      <c r="AM717" s="2283"/>
      <c r="AN717" s="2283"/>
      <c r="AO717" s="2283"/>
      <c r="AP717" s="2283"/>
      <c r="AQ717" s="2283"/>
      <c r="AR717" s="2283"/>
      <c r="AS717" s="2283"/>
      <c r="AT717" s="2283"/>
      <c r="AU717" s="2284"/>
      <c r="AV717" s="2288">
        <f>SUM(AV709:AY716)</f>
        <v>0</v>
      </c>
      <c r="AW717" s="2289"/>
      <c r="AX717" s="2289"/>
      <c r="AY717" s="2290"/>
    </row>
    <row r="718" spans="2:51" s="109" customFormat="1" ht="24.75" customHeight="1">
      <c r="B718" s="2258"/>
      <c r="C718" s="2259"/>
      <c r="D718" s="2259"/>
      <c r="E718" s="2259"/>
      <c r="F718" s="2259"/>
      <c r="G718" s="2260"/>
      <c r="H718" s="2281" t="s">
        <v>504</v>
      </c>
      <c r="I718" s="1111"/>
      <c r="J718" s="1111"/>
      <c r="K718" s="1111"/>
      <c r="L718" s="1111"/>
      <c r="M718" s="1111"/>
      <c r="N718" s="1111"/>
      <c r="O718" s="1111"/>
      <c r="P718" s="1111"/>
      <c r="Q718" s="1111"/>
      <c r="R718" s="1111"/>
      <c r="S718" s="1111"/>
      <c r="T718" s="1111"/>
      <c r="U718" s="1111"/>
      <c r="V718" s="1111"/>
      <c r="W718" s="1111"/>
      <c r="X718" s="1111"/>
      <c r="Y718" s="1111"/>
      <c r="Z718" s="1111"/>
      <c r="AA718" s="1111"/>
      <c r="AB718" s="1111"/>
      <c r="AC718" s="1112"/>
      <c r="AD718" s="2281" t="s">
        <v>503</v>
      </c>
      <c r="AE718" s="1111"/>
      <c r="AF718" s="1111"/>
      <c r="AG718" s="1111"/>
      <c r="AH718" s="1111"/>
      <c r="AI718" s="1111"/>
      <c r="AJ718" s="1111"/>
      <c r="AK718" s="1111"/>
      <c r="AL718" s="1111"/>
      <c r="AM718" s="1111"/>
      <c r="AN718" s="1111"/>
      <c r="AO718" s="1111"/>
      <c r="AP718" s="1111"/>
      <c r="AQ718" s="1111"/>
      <c r="AR718" s="1111"/>
      <c r="AS718" s="1111"/>
      <c r="AT718" s="1111"/>
      <c r="AU718" s="1111"/>
      <c r="AV718" s="1111"/>
      <c r="AW718" s="1111"/>
      <c r="AX718" s="1111"/>
      <c r="AY718" s="2295"/>
    </row>
    <row r="719" spans="2:51" s="109" customFormat="1" ht="24.75" customHeight="1">
      <c r="B719" s="2258"/>
      <c r="C719" s="2259"/>
      <c r="D719" s="2259"/>
      <c r="E719" s="2259"/>
      <c r="F719" s="2259"/>
      <c r="G719" s="2260"/>
      <c r="H719" s="2291" t="s">
        <v>60</v>
      </c>
      <c r="I719" s="2292"/>
      <c r="J719" s="2292"/>
      <c r="K719" s="2292"/>
      <c r="L719" s="2292"/>
      <c r="M719" s="1110" t="s">
        <v>143</v>
      </c>
      <c r="N719" s="1111"/>
      <c r="O719" s="1111"/>
      <c r="P719" s="1111"/>
      <c r="Q719" s="1111"/>
      <c r="R719" s="1111"/>
      <c r="S719" s="1111"/>
      <c r="T719" s="1111"/>
      <c r="U719" s="1111"/>
      <c r="V719" s="1111"/>
      <c r="W719" s="1111"/>
      <c r="X719" s="1111"/>
      <c r="Y719" s="1112"/>
      <c r="Z719" s="1183" t="s">
        <v>144</v>
      </c>
      <c r="AA719" s="1184"/>
      <c r="AB719" s="1184"/>
      <c r="AC719" s="2293"/>
      <c r="AD719" s="2291" t="s">
        <v>60</v>
      </c>
      <c r="AE719" s="2292"/>
      <c r="AF719" s="2292"/>
      <c r="AG719" s="2292"/>
      <c r="AH719" s="2292"/>
      <c r="AI719" s="1110" t="s">
        <v>143</v>
      </c>
      <c r="AJ719" s="1111"/>
      <c r="AK719" s="1111"/>
      <c r="AL719" s="1111"/>
      <c r="AM719" s="1111"/>
      <c r="AN719" s="1111"/>
      <c r="AO719" s="1111"/>
      <c r="AP719" s="1111"/>
      <c r="AQ719" s="1111"/>
      <c r="AR719" s="1111"/>
      <c r="AS719" s="1111"/>
      <c r="AT719" s="1111"/>
      <c r="AU719" s="1112"/>
      <c r="AV719" s="1183" t="s">
        <v>144</v>
      </c>
      <c r="AW719" s="1184"/>
      <c r="AX719" s="1184"/>
      <c r="AY719" s="1185"/>
    </row>
    <row r="720" spans="2:51" s="109" customFormat="1" ht="24.75" customHeight="1">
      <c r="B720" s="2258"/>
      <c r="C720" s="2259"/>
      <c r="D720" s="2259"/>
      <c r="E720" s="2259"/>
      <c r="F720" s="2259"/>
      <c r="G720" s="2260"/>
      <c r="H720" s="1092"/>
      <c r="I720" s="1093"/>
      <c r="J720" s="1093"/>
      <c r="K720" s="1093"/>
      <c r="L720" s="1094"/>
      <c r="M720" s="2251"/>
      <c r="N720" s="2252"/>
      <c r="O720" s="2252"/>
      <c r="P720" s="2252"/>
      <c r="Q720" s="2252"/>
      <c r="R720" s="2252"/>
      <c r="S720" s="2252"/>
      <c r="T720" s="2252"/>
      <c r="U720" s="2252"/>
      <c r="V720" s="2252"/>
      <c r="W720" s="2252"/>
      <c r="X720" s="2252"/>
      <c r="Y720" s="2253"/>
      <c r="Z720" s="2254"/>
      <c r="AA720" s="2255"/>
      <c r="AB720" s="2255"/>
      <c r="AC720" s="2256"/>
      <c r="AD720" s="1092"/>
      <c r="AE720" s="1093"/>
      <c r="AF720" s="1093"/>
      <c r="AG720" s="1093"/>
      <c r="AH720" s="1094"/>
      <c r="AI720" s="2251"/>
      <c r="AJ720" s="2252"/>
      <c r="AK720" s="2252"/>
      <c r="AL720" s="2252"/>
      <c r="AM720" s="2252"/>
      <c r="AN720" s="2252"/>
      <c r="AO720" s="2252"/>
      <c r="AP720" s="2252"/>
      <c r="AQ720" s="2252"/>
      <c r="AR720" s="2252"/>
      <c r="AS720" s="2252"/>
      <c r="AT720" s="2252"/>
      <c r="AU720" s="2253"/>
      <c r="AV720" s="2254"/>
      <c r="AW720" s="2255"/>
      <c r="AX720" s="2255"/>
      <c r="AY720" s="2257"/>
    </row>
    <row r="721" spans="1:52" s="109" customFormat="1" ht="24.75" customHeight="1">
      <c r="B721" s="2258"/>
      <c r="C721" s="2259"/>
      <c r="D721" s="2259"/>
      <c r="E721" s="2259"/>
      <c r="F721" s="2259"/>
      <c r="G721" s="2260"/>
      <c r="H721" s="2214"/>
      <c r="I721" s="2215"/>
      <c r="J721" s="2215"/>
      <c r="K721" s="2215"/>
      <c r="L721" s="2216"/>
      <c r="M721" s="2245"/>
      <c r="N721" s="2246"/>
      <c r="O721" s="2246"/>
      <c r="P721" s="2246"/>
      <c r="Q721" s="2246"/>
      <c r="R721" s="2246"/>
      <c r="S721" s="2246"/>
      <c r="T721" s="2246"/>
      <c r="U721" s="2246"/>
      <c r="V721" s="2246"/>
      <c r="W721" s="2246"/>
      <c r="X721" s="2246"/>
      <c r="Y721" s="2247"/>
      <c r="Z721" s="2248"/>
      <c r="AA721" s="2249"/>
      <c r="AB721" s="2249"/>
      <c r="AC721" s="2274"/>
      <c r="AD721" s="2214"/>
      <c r="AE721" s="2215"/>
      <c r="AF721" s="2215"/>
      <c r="AG721" s="2215"/>
      <c r="AH721" s="2216"/>
      <c r="AI721" s="2245"/>
      <c r="AJ721" s="2246"/>
      <c r="AK721" s="2246"/>
      <c r="AL721" s="2246"/>
      <c r="AM721" s="2246"/>
      <c r="AN721" s="2246"/>
      <c r="AO721" s="2246"/>
      <c r="AP721" s="2246"/>
      <c r="AQ721" s="2246"/>
      <c r="AR721" s="2246"/>
      <c r="AS721" s="2246"/>
      <c r="AT721" s="2246"/>
      <c r="AU721" s="2247"/>
      <c r="AV721" s="2248"/>
      <c r="AW721" s="2249"/>
      <c r="AX721" s="2249"/>
      <c r="AY721" s="2250"/>
    </row>
    <row r="722" spans="1:52" s="109" customFormat="1" ht="24.75" customHeight="1">
      <c r="B722" s="2258"/>
      <c r="C722" s="2259"/>
      <c r="D722" s="2259"/>
      <c r="E722" s="2259"/>
      <c r="F722" s="2259"/>
      <c r="G722" s="2260"/>
      <c r="H722" s="2214"/>
      <c r="I722" s="2215"/>
      <c r="J722" s="2215"/>
      <c r="K722" s="2215"/>
      <c r="L722" s="2216"/>
      <c r="M722" s="2245"/>
      <c r="N722" s="2246"/>
      <c r="O722" s="2246"/>
      <c r="P722" s="2246"/>
      <c r="Q722" s="2246"/>
      <c r="R722" s="2246"/>
      <c r="S722" s="2246"/>
      <c r="T722" s="2246"/>
      <c r="U722" s="2246"/>
      <c r="V722" s="2246"/>
      <c r="W722" s="2246"/>
      <c r="X722" s="2246"/>
      <c r="Y722" s="2247"/>
      <c r="Z722" s="2248"/>
      <c r="AA722" s="2249"/>
      <c r="AB722" s="2249"/>
      <c r="AC722" s="2274"/>
      <c r="AD722" s="2214"/>
      <c r="AE722" s="2215"/>
      <c r="AF722" s="2215"/>
      <c r="AG722" s="2215"/>
      <c r="AH722" s="2216"/>
      <c r="AI722" s="2245"/>
      <c r="AJ722" s="2246"/>
      <c r="AK722" s="2246"/>
      <c r="AL722" s="2246"/>
      <c r="AM722" s="2246"/>
      <c r="AN722" s="2246"/>
      <c r="AO722" s="2246"/>
      <c r="AP722" s="2246"/>
      <c r="AQ722" s="2246"/>
      <c r="AR722" s="2246"/>
      <c r="AS722" s="2246"/>
      <c r="AT722" s="2246"/>
      <c r="AU722" s="2247"/>
      <c r="AV722" s="2248"/>
      <c r="AW722" s="2249"/>
      <c r="AX722" s="2249"/>
      <c r="AY722" s="2250"/>
    </row>
    <row r="723" spans="1:52" s="109" customFormat="1" ht="24.75" customHeight="1">
      <c r="B723" s="2258"/>
      <c r="C723" s="2259"/>
      <c r="D723" s="2259"/>
      <c r="E723" s="2259"/>
      <c r="F723" s="2259"/>
      <c r="G723" s="2260"/>
      <c r="H723" s="2214"/>
      <c r="I723" s="2215"/>
      <c r="J723" s="2215"/>
      <c r="K723" s="2215"/>
      <c r="L723" s="2216"/>
      <c r="M723" s="2245"/>
      <c r="N723" s="2246"/>
      <c r="O723" s="2246"/>
      <c r="P723" s="2246"/>
      <c r="Q723" s="2246"/>
      <c r="R723" s="2246"/>
      <c r="S723" s="2246"/>
      <c r="T723" s="2246"/>
      <c r="U723" s="2246"/>
      <c r="V723" s="2246"/>
      <c r="W723" s="2246"/>
      <c r="X723" s="2246"/>
      <c r="Y723" s="2247"/>
      <c r="Z723" s="2248"/>
      <c r="AA723" s="2249"/>
      <c r="AB723" s="2249"/>
      <c r="AC723" s="2274"/>
      <c r="AD723" s="2214"/>
      <c r="AE723" s="2215"/>
      <c r="AF723" s="2215"/>
      <c r="AG723" s="2215"/>
      <c r="AH723" s="2216"/>
      <c r="AI723" s="2245"/>
      <c r="AJ723" s="2246"/>
      <c r="AK723" s="2246"/>
      <c r="AL723" s="2246"/>
      <c r="AM723" s="2246"/>
      <c r="AN723" s="2246"/>
      <c r="AO723" s="2246"/>
      <c r="AP723" s="2246"/>
      <c r="AQ723" s="2246"/>
      <c r="AR723" s="2246"/>
      <c r="AS723" s="2246"/>
      <c r="AT723" s="2246"/>
      <c r="AU723" s="2247"/>
      <c r="AV723" s="2248"/>
      <c r="AW723" s="2249"/>
      <c r="AX723" s="2249"/>
      <c r="AY723" s="2250"/>
    </row>
    <row r="724" spans="1:52" s="109" customFormat="1" ht="24.75" customHeight="1">
      <c r="B724" s="2258"/>
      <c r="C724" s="2259"/>
      <c r="D724" s="2259"/>
      <c r="E724" s="2259"/>
      <c r="F724" s="2259"/>
      <c r="G724" s="2260"/>
      <c r="H724" s="2214"/>
      <c r="I724" s="2215"/>
      <c r="J724" s="2215"/>
      <c r="K724" s="2215"/>
      <c r="L724" s="2216"/>
      <c r="M724" s="2245"/>
      <c r="N724" s="2246"/>
      <c r="O724" s="2246"/>
      <c r="P724" s="2246"/>
      <c r="Q724" s="2246"/>
      <c r="R724" s="2246"/>
      <c r="S724" s="2246"/>
      <c r="T724" s="2246"/>
      <c r="U724" s="2246"/>
      <c r="V724" s="2246"/>
      <c r="W724" s="2246"/>
      <c r="X724" s="2246"/>
      <c r="Y724" s="2247"/>
      <c r="Z724" s="2248"/>
      <c r="AA724" s="2249"/>
      <c r="AB724" s="2249"/>
      <c r="AC724" s="2249"/>
      <c r="AD724" s="2214"/>
      <c r="AE724" s="2215"/>
      <c r="AF724" s="2215"/>
      <c r="AG724" s="2215"/>
      <c r="AH724" s="2216"/>
      <c r="AI724" s="2245"/>
      <c r="AJ724" s="2246"/>
      <c r="AK724" s="2246"/>
      <c r="AL724" s="2246"/>
      <c r="AM724" s="2246"/>
      <c r="AN724" s="2246"/>
      <c r="AO724" s="2246"/>
      <c r="AP724" s="2246"/>
      <c r="AQ724" s="2246"/>
      <c r="AR724" s="2246"/>
      <c r="AS724" s="2246"/>
      <c r="AT724" s="2246"/>
      <c r="AU724" s="2247"/>
      <c r="AV724" s="2248"/>
      <c r="AW724" s="2249"/>
      <c r="AX724" s="2249"/>
      <c r="AY724" s="2250"/>
    </row>
    <row r="725" spans="1:52" s="109" customFormat="1" ht="24.75" customHeight="1">
      <c r="B725" s="2258"/>
      <c r="C725" s="2259"/>
      <c r="D725" s="2259"/>
      <c r="E725" s="2259"/>
      <c r="F725" s="2259"/>
      <c r="G725" s="2260"/>
      <c r="H725" s="2214"/>
      <c r="I725" s="2215"/>
      <c r="J725" s="2215"/>
      <c r="K725" s="2215"/>
      <c r="L725" s="2216"/>
      <c r="M725" s="2245"/>
      <c r="N725" s="2246"/>
      <c r="O725" s="2246"/>
      <c r="P725" s="2246"/>
      <c r="Q725" s="2246"/>
      <c r="R725" s="2246"/>
      <c r="S725" s="2246"/>
      <c r="T725" s="2246"/>
      <c r="U725" s="2246"/>
      <c r="V725" s="2246"/>
      <c r="W725" s="2246"/>
      <c r="X725" s="2246"/>
      <c r="Y725" s="2247"/>
      <c r="Z725" s="2248"/>
      <c r="AA725" s="2249"/>
      <c r="AB725" s="2249"/>
      <c r="AC725" s="2249"/>
      <c r="AD725" s="2214"/>
      <c r="AE725" s="2215"/>
      <c r="AF725" s="2215"/>
      <c r="AG725" s="2215"/>
      <c r="AH725" s="2216"/>
      <c r="AI725" s="2245"/>
      <c r="AJ725" s="2246"/>
      <c r="AK725" s="2246"/>
      <c r="AL725" s="2246"/>
      <c r="AM725" s="2246"/>
      <c r="AN725" s="2246"/>
      <c r="AO725" s="2246"/>
      <c r="AP725" s="2246"/>
      <c r="AQ725" s="2246"/>
      <c r="AR725" s="2246"/>
      <c r="AS725" s="2246"/>
      <c r="AT725" s="2246"/>
      <c r="AU725" s="2247"/>
      <c r="AV725" s="2248"/>
      <c r="AW725" s="2249"/>
      <c r="AX725" s="2249"/>
      <c r="AY725" s="2250"/>
    </row>
    <row r="726" spans="1:52" s="109" customFormat="1" ht="24.75" customHeight="1">
      <c r="B726" s="2258"/>
      <c r="C726" s="2259"/>
      <c r="D726" s="2259"/>
      <c r="E726" s="2259"/>
      <c r="F726" s="2259"/>
      <c r="G726" s="2260"/>
      <c r="H726" s="2214"/>
      <c r="I726" s="2215"/>
      <c r="J726" s="2215"/>
      <c r="K726" s="2215"/>
      <c r="L726" s="2216"/>
      <c r="M726" s="2245"/>
      <c r="N726" s="2246"/>
      <c r="O726" s="2246"/>
      <c r="P726" s="2246"/>
      <c r="Q726" s="2246"/>
      <c r="R726" s="2246"/>
      <c r="S726" s="2246"/>
      <c r="T726" s="2246"/>
      <c r="U726" s="2246"/>
      <c r="V726" s="2246"/>
      <c r="W726" s="2246"/>
      <c r="X726" s="2246"/>
      <c r="Y726" s="2247"/>
      <c r="Z726" s="2248"/>
      <c r="AA726" s="2249"/>
      <c r="AB726" s="2249"/>
      <c r="AC726" s="2249"/>
      <c r="AD726" s="2214"/>
      <c r="AE726" s="2215"/>
      <c r="AF726" s="2215"/>
      <c r="AG726" s="2215"/>
      <c r="AH726" s="2216"/>
      <c r="AI726" s="2245"/>
      <c r="AJ726" s="2246"/>
      <c r="AK726" s="2246"/>
      <c r="AL726" s="2246"/>
      <c r="AM726" s="2246"/>
      <c r="AN726" s="2246"/>
      <c r="AO726" s="2246"/>
      <c r="AP726" s="2246"/>
      <c r="AQ726" s="2246"/>
      <c r="AR726" s="2246"/>
      <c r="AS726" s="2246"/>
      <c r="AT726" s="2246"/>
      <c r="AU726" s="2247"/>
      <c r="AV726" s="2248"/>
      <c r="AW726" s="2249"/>
      <c r="AX726" s="2249"/>
      <c r="AY726" s="2250"/>
    </row>
    <row r="727" spans="1:52" s="109" customFormat="1" ht="24.75" customHeight="1">
      <c r="B727" s="2258"/>
      <c r="C727" s="2259"/>
      <c r="D727" s="2259"/>
      <c r="E727" s="2259"/>
      <c r="F727" s="2259"/>
      <c r="G727" s="2260"/>
      <c r="H727" s="2211"/>
      <c r="I727" s="2212"/>
      <c r="J727" s="2212"/>
      <c r="K727" s="2212"/>
      <c r="L727" s="2213"/>
      <c r="M727" s="2275"/>
      <c r="N727" s="2276"/>
      <c r="O727" s="2276"/>
      <c r="P727" s="2276"/>
      <c r="Q727" s="2276"/>
      <c r="R727" s="2276"/>
      <c r="S727" s="2276"/>
      <c r="T727" s="2276"/>
      <c r="U727" s="2276"/>
      <c r="V727" s="2276"/>
      <c r="W727" s="2276"/>
      <c r="X727" s="2276"/>
      <c r="Y727" s="2277"/>
      <c r="Z727" s="2278"/>
      <c r="AA727" s="2279"/>
      <c r="AB727" s="2279"/>
      <c r="AC727" s="2279"/>
      <c r="AD727" s="2211"/>
      <c r="AE727" s="2212"/>
      <c r="AF727" s="2212"/>
      <c r="AG727" s="2212"/>
      <c r="AH727" s="2213"/>
      <c r="AI727" s="2275"/>
      <c r="AJ727" s="2276"/>
      <c r="AK727" s="2276"/>
      <c r="AL727" s="2276"/>
      <c r="AM727" s="2276"/>
      <c r="AN727" s="2276"/>
      <c r="AO727" s="2276"/>
      <c r="AP727" s="2276"/>
      <c r="AQ727" s="2276"/>
      <c r="AR727" s="2276"/>
      <c r="AS727" s="2276"/>
      <c r="AT727" s="2276"/>
      <c r="AU727" s="2277"/>
      <c r="AV727" s="2278"/>
      <c r="AW727" s="2279"/>
      <c r="AX727" s="2279"/>
      <c r="AY727" s="2280"/>
    </row>
    <row r="728" spans="1:52" s="109" customFormat="1" ht="24.75" customHeight="1" thickBot="1">
      <c r="B728" s="2261"/>
      <c r="C728" s="2262"/>
      <c r="D728" s="2262"/>
      <c r="E728" s="2262"/>
      <c r="F728" s="2262"/>
      <c r="G728" s="2263"/>
      <c r="H728" s="2266" t="s">
        <v>35</v>
      </c>
      <c r="I728" s="2267"/>
      <c r="J728" s="2267"/>
      <c r="K728" s="2267"/>
      <c r="L728" s="2267"/>
      <c r="M728" s="2268"/>
      <c r="N728" s="2269"/>
      <c r="O728" s="2269"/>
      <c r="P728" s="2269"/>
      <c r="Q728" s="2269"/>
      <c r="R728" s="2269"/>
      <c r="S728" s="2269"/>
      <c r="T728" s="2269"/>
      <c r="U728" s="2269"/>
      <c r="V728" s="2269"/>
      <c r="W728" s="2269"/>
      <c r="X728" s="2269"/>
      <c r="Y728" s="2270"/>
      <c r="Z728" s="2271">
        <f>SUM(Z720:AC727)</f>
        <v>0</v>
      </c>
      <c r="AA728" s="2272"/>
      <c r="AB728" s="2272"/>
      <c r="AC728" s="2273"/>
      <c r="AD728" s="2266" t="s">
        <v>35</v>
      </c>
      <c r="AE728" s="2267"/>
      <c r="AF728" s="2267"/>
      <c r="AG728" s="2267"/>
      <c r="AH728" s="2267"/>
      <c r="AI728" s="2268"/>
      <c r="AJ728" s="2269"/>
      <c r="AK728" s="2269"/>
      <c r="AL728" s="2269"/>
      <c r="AM728" s="2269"/>
      <c r="AN728" s="2269"/>
      <c r="AO728" s="2269"/>
      <c r="AP728" s="2269"/>
      <c r="AQ728" s="2269"/>
      <c r="AR728" s="2269"/>
      <c r="AS728" s="2269"/>
      <c r="AT728" s="2269"/>
      <c r="AU728" s="2270"/>
      <c r="AV728" s="2271">
        <f>SUM(AV720:AY727)</f>
        <v>0</v>
      </c>
      <c r="AW728" s="2272"/>
      <c r="AX728" s="2272"/>
      <c r="AY728" s="2472"/>
    </row>
    <row r="729" spans="1:52" s="109" customFormat="1"/>
    <row r="730" spans="1:52" s="109" customFormat="1"/>
    <row r="731" spans="1:52" ht="23.25" customHeight="1">
      <c r="A731" s="8"/>
      <c r="B731" s="2383" t="s">
        <v>121</v>
      </c>
      <c r="C731" s="1036"/>
      <c r="D731" s="1036"/>
      <c r="E731" s="1036"/>
      <c r="F731" s="1036"/>
      <c r="G731" s="1036"/>
      <c r="H731" s="1036" t="s">
        <v>551</v>
      </c>
      <c r="I731" s="1036"/>
      <c r="J731" s="1036"/>
      <c r="K731" s="1036"/>
      <c r="L731" s="1036"/>
      <c r="M731" s="1036"/>
      <c r="N731" s="1036"/>
      <c r="O731" s="1036"/>
      <c r="P731" s="1036"/>
      <c r="Q731" s="1036"/>
      <c r="R731" s="1036"/>
      <c r="S731" s="1036"/>
      <c r="T731" s="1036"/>
      <c r="U731" s="1036"/>
      <c r="V731" s="1036"/>
      <c r="W731" s="1036"/>
      <c r="X731" s="1036"/>
      <c r="Y731" s="1036"/>
      <c r="Z731" s="1036"/>
      <c r="AA731" s="1036"/>
      <c r="AB731" s="1036"/>
      <c r="AC731" s="1036"/>
      <c r="AD731" s="1036"/>
      <c r="AE731" s="1036"/>
      <c r="AF731" s="1036"/>
      <c r="AG731" s="1036"/>
      <c r="AH731" s="1036"/>
      <c r="AI731" s="1036"/>
      <c r="AJ731" s="1036"/>
      <c r="AK731" s="1036"/>
      <c r="AL731" s="1036"/>
      <c r="AM731" s="1036"/>
      <c r="AN731" s="1036"/>
      <c r="AO731" s="1036"/>
      <c r="AP731" s="1036"/>
      <c r="AQ731" s="1036"/>
      <c r="AR731" s="1036"/>
      <c r="AS731" s="1036"/>
      <c r="AT731" s="1036"/>
      <c r="AU731" s="1036"/>
      <c r="AV731" s="1036"/>
      <c r="AW731" s="1036"/>
      <c r="AX731" s="1036"/>
      <c r="AY731" s="1036"/>
    </row>
    <row r="732" spans="1:52" s="109" customFormat="1" ht="14.25">
      <c r="C732" s="110" t="s">
        <v>501</v>
      </c>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c r="AT732" s="118"/>
      <c r="AU732" s="118"/>
      <c r="AV732" s="118"/>
      <c r="AW732" s="118"/>
      <c r="AX732" s="118"/>
      <c r="AY732" s="118"/>
      <c r="AZ732" s="118"/>
    </row>
    <row r="733" spans="1:52" s="109" customFormat="1">
      <c r="C733" s="109" t="s">
        <v>500</v>
      </c>
    </row>
    <row r="734" spans="1:52" s="109" customFormat="1" ht="34.5" customHeight="1">
      <c r="B734" s="1152"/>
      <c r="C734" s="1152"/>
      <c r="D734" s="1156" t="s">
        <v>499</v>
      </c>
      <c r="E734" s="1156"/>
      <c r="F734" s="1156"/>
      <c r="G734" s="1156"/>
      <c r="H734" s="1156"/>
      <c r="I734" s="1156"/>
      <c r="J734" s="1156"/>
      <c r="K734" s="1156"/>
      <c r="L734" s="1156"/>
      <c r="M734" s="1156"/>
      <c r="N734" s="1156" t="s">
        <v>536</v>
      </c>
      <c r="O734" s="1156"/>
      <c r="P734" s="1156"/>
      <c r="Q734" s="1156"/>
      <c r="R734" s="1156"/>
      <c r="S734" s="1156"/>
      <c r="T734" s="1156"/>
      <c r="U734" s="1156"/>
      <c r="V734" s="1156"/>
      <c r="W734" s="1156"/>
      <c r="X734" s="1156"/>
      <c r="Y734" s="1156"/>
      <c r="Z734" s="1156"/>
      <c r="AA734" s="1156"/>
      <c r="AB734" s="1156"/>
      <c r="AC734" s="1156"/>
      <c r="AD734" s="1156"/>
      <c r="AE734" s="1156"/>
      <c r="AF734" s="1156"/>
      <c r="AG734" s="1156"/>
      <c r="AH734" s="1156"/>
      <c r="AI734" s="1156"/>
      <c r="AJ734" s="1156"/>
      <c r="AK734" s="1156"/>
      <c r="AL734" s="1157" t="s">
        <v>535</v>
      </c>
      <c r="AM734" s="1156"/>
      <c r="AN734" s="1156"/>
      <c r="AO734" s="1156"/>
      <c r="AP734" s="1156"/>
      <c r="AQ734" s="1156"/>
      <c r="AR734" s="1156" t="s">
        <v>160</v>
      </c>
      <c r="AS734" s="1156"/>
      <c r="AT734" s="1156"/>
      <c r="AU734" s="1156"/>
      <c r="AV734" s="1156" t="s">
        <v>161</v>
      </c>
      <c r="AW734" s="1156"/>
      <c r="AX734" s="1156"/>
    </row>
    <row r="735" spans="1:52" s="109" customFormat="1" ht="24" customHeight="1">
      <c r="B735" s="1152">
        <v>1</v>
      </c>
      <c r="C735" s="1152">
        <v>1</v>
      </c>
      <c r="D735" s="1328" t="s">
        <v>353</v>
      </c>
      <c r="E735" s="1328"/>
      <c r="F735" s="1328"/>
      <c r="G735" s="1328"/>
      <c r="H735" s="1328"/>
      <c r="I735" s="1328"/>
      <c r="J735" s="1328"/>
      <c r="K735" s="1328"/>
      <c r="L735" s="1328"/>
      <c r="M735" s="1328"/>
      <c r="N735" s="1328" t="s">
        <v>550</v>
      </c>
      <c r="O735" s="1328"/>
      <c r="P735" s="1328"/>
      <c r="Q735" s="1328"/>
      <c r="R735" s="1328"/>
      <c r="S735" s="1328"/>
      <c r="T735" s="1328"/>
      <c r="U735" s="1328"/>
      <c r="V735" s="1328"/>
      <c r="W735" s="1328"/>
      <c r="X735" s="1328"/>
      <c r="Y735" s="1328"/>
      <c r="Z735" s="1328"/>
      <c r="AA735" s="1328"/>
      <c r="AB735" s="1328"/>
      <c r="AC735" s="1328"/>
      <c r="AD735" s="1328"/>
      <c r="AE735" s="1328"/>
      <c r="AF735" s="1328"/>
      <c r="AG735" s="1328"/>
      <c r="AH735" s="1328"/>
      <c r="AI735" s="1328"/>
      <c r="AJ735" s="1328"/>
      <c r="AK735" s="1328"/>
      <c r="AL735" s="1345">
        <v>0.6</v>
      </c>
      <c r="AM735" s="1328"/>
      <c r="AN735" s="1328"/>
      <c r="AO735" s="1328"/>
      <c r="AP735" s="1328"/>
      <c r="AQ735" s="1328"/>
      <c r="AR735" s="1328"/>
      <c r="AS735" s="1328"/>
      <c r="AT735" s="1328"/>
      <c r="AU735" s="1328"/>
      <c r="AV735" s="1328"/>
      <c r="AW735" s="1328"/>
      <c r="AX735" s="1328"/>
    </row>
    <row r="736" spans="1:52" s="109" customFormat="1" ht="24" customHeight="1">
      <c r="B736" s="1152">
        <v>2</v>
      </c>
      <c r="C736" s="1152">
        <v>1</v>
      </c>
      <c r="D736" s="1328" t="s">
        <v>545</v>
      </c>
      <c r="E736" s="1328"/>
      <c r="F736" s="1328"/>
      <c r="G736" s="1328"/>
      <c r="H736" s="1328"/>
      <c r="I736" s="1328"/>
      <c r="J736" s="1328"/>
      <c r="K736" s="1328"/>
      <c r="L736" s="1328"/>
      <c r="M736" s="1328"/>
      <c r="N736" s="1328" t="s">
        <v>550</v>
      </c>
      <c r="O736" s="1328"/>
      <c r="P736" s="1328"/>
      <c r="Q736" s="1328"/>
      <c r="R736" s="1328"/>
      <c r="S736" s="1328"/>
      <c r="T736" s="1328"/>
      <c r="U736" s="1328"/>
      <c r="V736" s="1328"/>
      <c r="W736" s="1328"/>
      <c r="X736" s="1328"/>
      <c r="Y736" s="1328"/>
      <c r="Z736" s="1328"/>
      <c r="AA736" s="1328"/>
      <c r="AB736" s="1328"/>
      <c r="AC736" s="1328"/>
      <c r="AD736" s="1328"/>
      <c r="AE736" s="1328"/>
      <c r="AF736" s="1328"/>
      <c r="AG736" s="1328"/>
      <c r="AH736" s="1328"/>
      <c r="AI736" s="1328"/>
      <c r="AJ736" s="1328"/>
      <c r="AK736" s="1328"/>
      <c r="AL736" s="1345">
        <v>0.3</v>
      </c>
      <c r="AM736" s="1328"/>
      <c r="AN736" s="1328"/>
      <c r="AO736" s="1328"/>
      <c r="AP736" s="1328"/>
      <c r="AQ736" s="1328"/>
      <c r="AR736" s="1328"/>
      <c r="AS736" s="1328"/>
      <c r="AT736" s="1328"/>
      <c r="AU736" s="1328"/>
      <c r="AV736" s="1328"/>
      <c r="AW736" s="1328"/>
      <c r="AX736" s="1328"/>
    </row>
    <row r="737" spans="2:51" s="109" customFormat="1" ht="24" customHeight="1">
      <c r="B737" s="1152">
        <v>3</v>
      </c>
      <c r="C737" s="1152">
        <v>1</v>
      </c>
      <c r="D737" s="1328" t="s">
        <v>351</v>
      </c>
      <c r="E737" s="1328"/>
      <c r="F737" s="1328"/>
      <c r="G737" s="1328"/>
      <c r="H737" s="1328"/>
      <c r="I737" s="1328"/>
      <c r="J737" s="1328"/>
      <c r="K737" s="1328"/>
      <c r="L737" s="1328"/>
      <c r="M737" s="1328"/>
      <c r="N737" s="1328" t="s">
        <v>550</v>
      </c>
      <c r="O737" s="1328"/>
      <c r="P737" s="1328"/>
      <c r="Q737" s="1328"/>
      <c r="R737" s="1328"/>
      <c r="S737" s="1328"/>
      <c r="T737" s="1328"/>
      <c r="U737" s="1328"/>
      <c r="V737" s="1328"/>
      <c r="W737" s="1328"/>
      <c r="X737" s="1328"/>
      <c r="Y737" s="1328"/>
      <c r="Z737" s="1328"/>
      <c r="AA737" s="1328"/>
      <c r="AB737" s="1328"/>
      <c r="AC737" s="1328"/>
      <c r="AD737" s="1328"/>
      <c r="AE737" s="1328"/>
      <c r="AF737" s="1328"/>
      <c r="AG737" s="1328"/>
      <c r="AH737" s="1328"/>
      <c r="AI737" s="1328"/>
      <c r="AJ737" s="1328"/>
      <c r="AK737" s="1328"/>
      <c r="AL737" s="1345">
        <v>0.3</v>
      </c>
      <c r="AM737" s="1328"/>
      <c r="AN737" s="1328"/>
      <c r="AO737" s="1328"/>
      <c r="AP737" s="1328"/>
      <c r="AQ737" s="1328"/>
      <c r="AR737" s="1328"/>
      <c r="AS737" s="1328"/>
      <c r="AT737" s="1328"/>
      <c r="AU737" s="1328"/>
      <c r="AV737" s="1328"/>
      <c r="AW737" s="1328"/>
      <c r="AX737" s="1328"/>
    </row>
    <row r="738" spans="2:51" s="109" customFormat="1"/>
    <row r="739" spans="2:51" s="109" customFormat="1">
      <c r="C739" s="109" t="s">
        <v>549</v>
      </c>
    </row>
    <row r="740" spans="2:51" s="109" customFormat="1" ht="34.5" customHeight="1">
      <c r="B740" s="1152"/>
      <c r="C740" s="1152"/>
      <c r="D740" s="1156" t="s">
        <v>499</v>
      </c>
      <c r="E740" s="1156"/>
      <c r="F740" s="1156"/>
      <c r="G740" s="1156"/>
      <c r="H740" s="1156"/>
      <c r="I740" s="1156"/>
      <c r="J740" s="1156"/>
      <c r="K740" s="1156"/>
      <c r="L740" s="1156"/>
      <c r="M740" s="1156"/>
      <c r="N740" s="1156" t="s">
        <v>536</v>
      </c>
      <c r="O740" s="1156"/>
      <c r="P740" s="1156"/>
      <c r="Q740" s="1156"/>
      <c r="R740" s="1156"/>
      <c r="S740" s="1156"/>
      <c r="T740" s="1156"/>
      <c r="U740" s="1156"/>
      <c r="V740" s="1156"/>
      <c r="W740" s="1156"/>
      <c r="X740" s="1156"/>
      <c r="Y740" s="1156"/>
      <c r="Z740" s="1156"/>
      <c r="AA740" s="1156"/>
      <c r="AB740" s="1156"/>
      <c r="AC740" s="1156"/>
      <c r="AD740" s="1156"/>
      <c r="AE740" s="1156"/>
      <c r="AF740" s="1156"/>
      <c r="AG740" s="1156"/>
      <c r="AH740" s="1156"/>
      <c r="AI740" s="1156"/>
      <c r="AJ740" s="1156"/>
      <c r="AK740" s="1156"/>
      <c r="AL740" s="1157" t="s">
        <v>535</v>
      </c>
      <c r="AM740" s="1156"/>
      <c r="AN740" s="1156"/>
      <c r="AO740" s="1156"/>
      <c r="AP740" s="1156"/>
      <c r="AQ740" s="1156"/>
      <c r="AR740" s="1156" t="s">
        <v>160</v>
      </c>
      <c r="AS740" s="1156"/>
      <c r="AT740" s="1156"/>
      <c r="AU740" s="1156"/>
      <c r="AV740" s="1156" t="s">
        <v>161</v>
      </c>
      <c r="AW740" s="1156"/>
      <c r="AX740" s="1156"/>
    </row>
    <row r="741" spans="2:51" s="109" customFormat="1" ht="24" customHeight="1">
      <c r="B741" s="1152">
        <v>1</v>
      </c>
      <c r="C741" s="1152">
        <v>1</v>
      </c>
      <c r="D741" s="2242" t="s">
        <v>548</v>
      </c>
      <c r="E741" s="2243"/>
      <c r="F741" s="2243"/>
      <c r="G741" s="2243"/>
      <c r="H741" s="2243"/>
      <c r="I741" s="2243"/>
      <c r="J741" s="2243"/>
      <c r="K741" s="2243"/>
      <c r="L741" s="2243"/>
      <c r="M741" s="2244"/>
      <c r="N741" s="1328" t="s">
        <v>547</v>
      </c>
      <c r="O741" s="1328"/>
      <c r="P741" s="1328"/>
      <c r="Q741" s="1328"/>
      <c r="R741" s="1328"/>
      <c r="S741" s="1328"/>
      <c r="T741" s="1328"/>
      <c r="U741" s="1328"/>
      <c r="V741" s="1328"/>
      <c r="W741" s="1328"/>
      <c r="X741" s="1328"/>
      <c r="Y741" s="1328"/>
      <c r="Z741" s="1328"/>
      <c r="AA741" s="1328"/>
      <c r="AB741" s="1328"/>
      <c r="AC741" s="1328"/>
      <c r="AD741" s="1328"/>
      <c r="AE741" s="1328"/>
      <c r="AF741" s="1328"/>
      <c r="AG741" s="1328"/>
      <c r="AH741" s="1328"/>
      <c r="AI741" s="1328"/>
      <c r="AJ741" s="1328"/>
      <c r="AK741" s="1328"/>
      <c r="AL741" s="1345">
        <v>0.5</v>
      </c>
      <c r="AM741" s="1328"/>
      <c r="AN741" s="1328"/>
      <c r="AO741" s="1328"/>
      <c r="AP741" s="1328"/>
      <c r="AQ741" s="1328"/>
      <c r="AR741" s="1328"/>
      <c r="AS741" s="1328"/>
      <c r="AT741" s="1328"/>
      <c r="AU741" s="1328"/>
      <c r="AV741" s="1328"/>
      <c r="AW741" s="1328"/>
      <c r="AX741" s="1328"/>
    </row>
    <row r="742" spans="2:51" s="109" customFormat="1"/>
    <row r="743" spans="2:51" s="109" customFormat="1">
      <c r="C743" s="109" t="s">
        <v>546</v>
      </c>
    </row>
    <row r="744" spans="2:51" s="109" customFormat="1" ht="34.5" customHeight="1">
      <c r="B744" s="1152"/>
      <c r="C744" s="1152"/>
      <c r="D744" s="1156" t="s">
        <v>499</v>
      </c>
      <c r="E744" s="1156"/>
      <c r="F744" s="1156"/>
      <c r="G744" s="1156"/>
      <c r="H744" s="1156"/>
      <c r="I744" s="1156"/>
      <c r="J744" s="1156"/>
      <c r="K744" s="1156"/>
      <c r="L744" s="1156"/>
      <c r="M744" s="1156"/>
      <c r="N744" s="1156" t="s">
        <v>536</v>
      </c>
      <c r="O744" s="1156"/>
      <c r="P744" s="1156"/>
      <c r="Q744" s="1156"/>
      <c r="R744" s="1156"/>
      <c r="S744" s="1156"/>
      <c r="T744" s="1156"/>
      <c r="U744" s="1156"/>
      <c r="V744" s="1156"/>
      <c r="W744" s="1156"/>
      <c r="X744" s="1156"/>
      <c r="Y744" s="1156"/>
      <c r="Z744" s="1156"/>
      <c r="AA744" s="1156"/>
      <c r="AB744" s="1156"/>
      <c r="AC744" s="1156"/>
      <c r="AD744" s="1156"/>
      <c r="AE744" s="1156"/>
      <c r="AF744" s="1156"/>
      <c r="AG744" s="1156"/>
      <c r="AH744" s="1156"/>
      <c r="AI744" s="1156"/>
      <c r="AJ744" s="1156"/>
      <c r="AK744" s="1156"/>
      <c r="AL744" s="1157" t="s">
        <v>535</v>
      </c>
      <c r="AM744" s="1156"/>
      <c r="AN744" s="1156"/>
      <c r="AO744" s="1156"/>
      <c r="AP744" s="1156"/>
      <c r="AQ744" s="1156"/>
      <c r="AR744" s="1156" t="s">
        <v>160</v>
      </c>
      <c r="AS744" s="1156"/>
      <c r="AT744" s="1156"/>
      <c r="AU744" s="1156"/>
      <c r="AV744" s="1156" t="s">
        <v>161</v>
      </c>
      <c r="AW744" s="1156"/>
      <c r="AX744" s="1156"/>
    </row>
    <row r="745" spans="2:51" s="109" customFormat="1" ht="24" customHeight="1">
      <c r="B745" s="1152">
        <v>1</v>
      </c>
      <c r="C745" s="1152">
        <v>1</v>
      </c>
      <c r="D745" s="1328" t="s">
        <v>353</v>
      </c>
      <c r="E745" s="1328"/>
      <c r="F745" s="1328"/>
      <c r="G745" s="1328"/>
      <c r="H745" s="1328"/>
      <c r="I745" s="1328"/>
      <c r="J745" s="1328"/>
      <c r="K745" s="1328"/>
      <c r="L745" s="1328"/>
      <c r="M745" s="1328"/>
      <c r="N745" s="1328" t="s">
        <v>542</v>
      </c>
      <c r="O745" s="1328"/>
      <c r="P745" s="1328"/>
      <c r="Q745" s="1328"/>
      <c r="R745" s="1328"/>
      <c r="S745" s="1328"/>
      <c r="T745" s="1328"/>
      <c r="U745" s="1328"/>
      <c r="V745" s="1328"/>
      <c r="W745" s="1328"/>
      <c r="X745" s="1328"/>
      <c r="Y745" s="1328"/>
      <c r="Z745" s="1328"/>
      <c r="AA745" s="1328"/>
      <c r="AB745" s="1328"/>
      <c r="AC745" s="1328"/>
      <c r="AD745" s="1328"/>
      <c r="AE745" s="1328"/>
      <c r="AF745" s="1328"/>
      <c r="AG745" s="1328"/>
      <c r="AH745" s="1328"/>
      <c r="AI745" s="1328"/>
      <c r="AJ745" s="1328"/>
      <c r="AK745" s="1328"/>
      <c r="AL745" s="1345">
        <v>0.06</v>
      </c>
      <c r="AM745" s="1328"/>
      <c r="AN745" s="1328"/>
      <c r="AO745" s="1328"/>
      <c r="AP745" s="1328"/>
      <c r="AQ745" s="1328"/>
      <c r="AR745" s="1328"/>
      <c r="AS745" s="1328"/>
      <c r="AT745" s="1328"/>
      <c r="AU745" s="1328"/>
      <c r="AV745" s="1328"/>
      <c r="AW745" s="1328"/>
      <c r="AX745" s="1328"/>
    </row>
    <row r="746" spans="2:51" s="109" customFormat="1" ht="24" customHeight="1">
      <c r="B746" s="1152">
        <v>2</v>
      </c>
      <c r="C746" s="1152">
        <v>1</v>
      </c>
      <c r="D746" s="1328" t="s">
        <v>545</v>
      </c>
      <c r="E746" s="1328"/>
      <c r="F746" s="1328"/>
      <c r="G746" s="1328"/>
      <c r="H746" s="1328"/>
      <c r="I746" s="1328"/>
      <c r="J746" s="1328"/>
      <c r="K746" s="1328"/>
      <c r="L746" s="1328"/>
      <c r="M746" s="1328"/>
      <c r="N746" s="1328" t="s">
        <v>542</v>
      </c>
      <c r="O746" s="1328"/>
      <c r="P746" s="1328"/>
      <c r="Q746" s="1328"/>
      <c r="R746" s="1328"/>
      <c r="S746" s="1328"/>
      <c r="T746" s="1328"/>
      <c r="U746" s="1328"/>
      <c r="V746" s="1328"/>
      <c r="W746" s="1328"/>
      <c r="X746" s="1328"/>
      <c r="Y746" s="1328"/>
      <c r="Z746" s="1328"/>
      <c r="AA746" s="1328"/>
      <c r="AB746" s="1328"/>
      <c r="AC746" s="1328"/>
      <c r="AD746" s="1328"/>
      <c r="AE746" s="1328"/>
      <c r="AF746" s="1328"/>
      <c r="AG746" s="1328"/>
      <c r="AH746" s="1328"/>
      <c r="AI746" s="1328"/>
      <c r="AJ746" s="1328"/>
      <c r="AK746" s="1328"/>
      <c r="AL746" s="1345">
        <v>0.05</v>
      </c>
      <c r="AM746" s="1328"/>
      <c r="AN746" s="1328"/>
      <c r="AO746" s="1328"/>
      <c r="AP746" s="1328"/>
      <c r="AQ746" s="1328"/>
      <c r="AR746" s="1328"/>
      <c r="AS746" s="1328"/>
      <c r="AT746" s="1328"/>
      <c r="AU746" s="1328"/>
      <c r="AV746" s="1328"/>
      <c r="AW746" s="1328"/>
      <c r="AX746" s="1328"/>
    </row>
    <row r="747" spans="2:51" s="109" customFormat="1" ht="24" customHeight="1">
      <c r="B747" s="1152">
        <v>3</v>
      </c>
      <c r="C747" s="1152">
        <v>1</v>
      </c>
      <c r="D747" s="1328" t="s">
        <v>544</v>
      </c>
      <c r="E747" s="1328"/>
      <c r="F747" s="1328"/>
      <c r="G747" s="1328"/>
      <c r="H747" s="1328"/>
      <c r="I747" s="1328"/>
      <c r="J747" s="1328"/>
      <c r="K747" s="1328"/>
      <c r="L747" s="1328"/>
      <c r="M747" s="1328"/>
      <c r="N747" s="1328" t="s">
        <v>542</v>
      </c>
      <c r="O747" s="1328"/>
      <c r="P747" s="1328"/>
      <c r="Q747" s="1328"/>
      <c r="R747" s="1328"/>
      <c r="S747" s="1328"/>
      <c r="T747" s="1328"/>
      <c r="U747" s="1328"/>
      <c r="V747" s="1328"/>
      <c r="W747" s="1328"/>
      <c r="X747" s="1328"/>
      <c r="Y747" s="1328"/>
      <c r="Z747" s="1328"/>
      <c r="AA747" s="1328"/>
      <c r="AB747" s="1328"/>
      <c r="AC747" s="1328"/>
      <c r="AD747" s="1328"/>
      <c r="AE747" s="1328"/>
      <c r="AF747" s="1328"/>
      <c r="AG747" s="1328"/>
      <c r="AH747" s="1328"/>
      <c r="AI747" s="1328"/>
      <c r="AJ747" s="1328"/>
      <c r="AK747" s="1328"/>
      <c r="AL747" s="1345">
        <v>0.05</v>
      </c>
      <c r="AM747" s="1328"/>
      <c r="AN747" s="1328"/>
      <c r="AO747" s="1328"/>
      <c r="AP747" s="1328"/>
      <c r="AQ747" s="1328"/>
      <c r="AR747" s="1328"/>
      <c r="AS747" s="1328"/>
      <c r="AT747" s="1328"/>
      <c r="AU747" s="1328"/>
      <c r="AV747" s="1328"/>
      <c r="AW747" s="1328"/>
      <c r="AX747" s="1328"/>
    </row>
    <row r="748" spans="2:51" s="109" customFormat="1" ht="24" customHeight="1">
      <c r="B748" s="1152">
        <v>4</v>
      </c>
      <c r="C748" s="1152">
        <v>1</v>
      </c>
      <c r="D748" s="1328" t="s">
        <v>543</v>
      </c>
      <c r="E748" s="1328"/>
      <c r="F748" s="1328"/>
      <c r="G748" s="1328"/>
      <c r="H748" s="1328"/>
      <c r="I748" s="1328"/>
      <c r="J748" s="1328"/>
      <c r="K748" s="1328"/>
      <c r="L748" s="1328"/>
      <c r="M748" s="1328"/>
      <c r="N748" s="1328" t="s">
        <v>542</v>
      </c>
      <c r="O748" s="1328"/>
      <c r="P748" s="1328"/>
      <c r="Q748" s="1328"/>
      <c r="R748" s="1328"/>
      <c r="S748" s="1328"/>
      <c r="T748" s="1328"/>
      <c r="U748" s="1328"/>
      <c r="V748" s="1328"/>
      <c r="W748" s="1328"/>
      <c r="X748" s="1328"/>
      <c r="Y748" s="1328"/>
      <c r="Z748" s="1328"/>
      <c r="AA748" s="1328"/>
      <c r="AB748" s="1328"/>
      <c r="AC748" s="1328"/>
      <c r="AD748" s="1328"/>
      <c r="AE748" s="1328"/>
      <c r="AF748" s="1328"/>
      <c r="AG748" s="1328"/>
      <c r="AH748" s="1328"/>
      <c r="AI748" s="1328"/>
      <c r="AJ748" s="1328"/>
      <c r="AK748" s="1328"/>
      <c r="AL748" s="1345">
        <v>0.05</v>
      </c>
      <c r="AM748" s="1328"/>
      <c r="AN748" s="1328"/>
      <c r="AO748" s="1328"/>
      <c r="AP748" s="1328"/>
      <c r="AQ748" s="1328"/>
      <c r="AR748" s="1328"/>
      <c r="AS748" s="1328"/>
      <c r="AT748" s="1328"/>
      <c r="AU748" s="1328"/>
      <c r="AV748" s="1328"/>
      <c r="AW748" s="1328"/>
      <c r="AX748" s="1328"/>
    </row>
    <row r="749" spans="2:51" s="109" customFormat="1"/>
    <row r="750" spans="2:51" s="109" customFormat="1" ht="23.25" customHeight="1" thickBot="1">
      <c r="AQ750" s="2384" t="s">
        <v>113</v>
      </c>
      <c r="AR750" s="2384"/>
      <c r="AS750" s="2384"/>
      <c r="AT750" s="2384"/>
      <c r="AU750" s="2384"/>
      <c r="AV750" s="2384"/>
      <c r="AW750" s="2384"/>
    </row>
    <row r="751" spans="2:51" s="109" customFormat="1" ht="21" customHeight="1">
      <c r="B751" s="1787" t="s">
        <v>114</v>
      </c>
      <c r="C751" s="1788"/>
      <c r="D751" s="1788"/>
      <c r="E751" s="1788"/>
      <c r="F751" s="1788"/>
      <c r="G751" s="1788"/>
      <c r="H751" s="2489" t="s">
        <v>541</v>
      </c>
      <c r="I751" s="2490"/>
      <c r="J751" s="2490"/>
      <c r="K751" s="2490"/>
      <c r="L751" s="2490"/>
      <c r="M751" s="2490"/>
      <c r="N751" s="2490"/>
      <c r="O751" s="2490"/>
      <c r="P751" s="2490"/>
      <c r="Q751" s="2490"/>
      <c r="R751" s="2490"/>
      <c r="S751" s="2490"/>
      <c r="T751" s="2490"/>
      <c r="U751" s="2490"/>
      <c r="V751" s="2490"/>
      <c r="W751" s="2490"/>
      <c r="X751" s="2490"/>
      <c r="Y751" s="2491"/>
      <c r="Z751" s="1791" t="s">
        <v>532</v>
      </c>
      <c r="AA751" s="826"/>
      <c r="AB751" s="826"/>
      <c r="AC751" s="826"/>
      <c r="AD751" s="826"/>
      <c r="AE751" s="832"/>
      <c r="AF751" s="826" t="s">
        <v>531</v>
      </c>
      <c r="AG751" s="826"/>
      <c r="AH751" s="826"/>
      <c r="AI751" s="826"/>
      <c r="AJ751" s="826"/>
      <c r="AK751" s="826"/>
      <c r="AL751" s="826"/>
      <c r="AM751" s="826"/>
      <c r="AN751" s="826"/>
      <c r="AO751" s="826"/>
      <c r="AP751" s="826"/>
      <c r="AQ751" s="832"/>
      <c r="AR751" s="825" t="s">
        <v>6</v>
      </c>
      <c r="AS751" s="826"/>
      <c r="AT751" s="826"/>
      <c r="AU751" s="826"/>
      <c r="AV751" s="826"/>
      <c r="AW751" s="826"/>
      <c r="AX751" s="826"/>
      <c r="AY751" s="827"/>
    </row>
    <row r="752" spans="2:51" s="109" customFormat="1" ht="28.15" customHeight="1">
      <c r="B752" s="1771" t="s">
        <v>7</v>
      </c>
      <c r="C752" s="1772"/>
      <c r="D752" s="1772"/>
      <c r="E752" s="1772"/>
      <c r="F752" s="1772"/>
      <c r="G752" s="1773"/>
      <c r="H752" s="813" t="s">
        <v>540</v>
      </c>
      <c r="I752" s="814"/>
      <c r="J752" s="814"/>
      <c r="K752" s="814"/>
      <c r="L752" s="814"/>
      <c r="M752" s="814"/>
      <c r="N752" s="814"/>
      <c r="O752" s="814"/>
      <c r="P752" s="814"/>
      <c r="Q752" s="814"/>
      <c r="R752" s="814"/>
      <c r="S752" s="814"/>
      <c r="T752" s="814"/>
      <c r="U752" s="814"/>
      <c r="V752" s="814"/>
      <c r="W752" s="815"/>
      <c r="X752" s="815"/>
      <c r="Y752" s="815"/>
      <c r="Z752" s="1775" t="s">
        <v>8</v>
      </c>
      <c r="AA752" s="816"/>
      <c r="AB752" s="816"/>
      <c r="AC752" s="816"/>
      <c r="AD752" s="816"/>
      <c r="AE752" s="817"/>
      <c r="AF752" s="816" t="s">
        <v>529</v>
      </c>
      <c r="AG752" s="816"/>
      <c r="AH752" s="816"/>
      <c r="AI752" s="816"/>
      <c r="AJ752" s="816"/>
      <c r="AK752" s="816"/>
      <c r="AL752" s="816"/>
      <c r="AM752" s="816"/>
      <c r="AN752" s="816"/>
      <c r="AO752" s="816"/>
      <c r="AP752" s="816"/>
      <c r="AQ752" s="817"/>
      <c r="AR752" s="818" t="s">
        <v>528</v>
      </c>
      <c r="AS752" s="819"/>
      <c r="AT752" s="819"/>
      <c r="AU752" s="819"/>
      <c r="AV752" s="819"/>
      <c r="AW752" s="819"/>
      <c r="AX752" s="819"/>
      <c r="AY752" s="820"/>
    </row>
    <row r="753" spans="2:51" s="109" customFormat="1" ht="30.75" customHeight="1">
      <c r="B753" s="1778" t="s">
        <v>11</v>
      </c>
      <c r="C753" s="1779"/>
      <c r="D753" s="1779"/>
      <c r="E753" s="1779"/>
      <c r="F753" s="1779"/>
      <c r="G753" s="1779"/>
      <c r="H753" s="800" t="s">
        <v>12</v>
      </c>
      <c r="I753" s="801"/>
      <c r="J753" s="801"/>
      <c r="K753" s="801"/>
      <c r="L753" s="801"/>
      <c r="M753" s="801"/>
      <c r="N753" s="801"/>
      <c r="O753" s="801"/>
      <c r="P753" s="801"/>
      <c r="Q753" s="801"/>
      <c r="R753" s="801"/>
      <c r="S753" s="801"/>
      <c r="T753" s="801"/>
      <c r="U753" s="801"/>
      <c r="V753" s="801"/>
      <c r="W753" s="801"/>
      <c r="X753" s="801"/>
      <c r="Y753" s="801"/>
      <c r="Z753" s="1780" t="s">
        <v>13</v>
      </c>
      <c r="AA753" s="1779"/>
      <c r="AB753" s="1779"/>
      <c r="AC753" s="1779"/>
      <c r="AD753" s="1779"/>
      <c r="AE753" s="1781"/>
      <c r="AF753" s="828" t="s">
        <v>332</v>
      </c>
      <c r="AG753" s="828"/>
      <c r="AH753" s="828"/>
      <c r="AI753" s="828"/>
      <c r="AJ753" s="828"/>
      <c r="AK753" s="828"/>
      <c r="AL753" s="828"/>
      <c r="AM753" s="828"/>
      <c r="AN753" s="828"/>
      <c r="AO753" s="828"/>
      <c r="AP753" s="828"/>
      <c r="AQ753" s="828"/>
      <c r="AR753" s="801"/>
      <c r="AS753" s="801"/>
      <c r="AT753" s="801"/>
      <c r="AU753" s="801"/>
      <c r="AV753" s="801"/>
      <c r="AW753" s="801"/>
      <c r="AX753" s="801"/>
      <c r="AY753" s="829"/>
    </row>
    <row r="754" spans="2:51" s="109" customFormat="1" ht="18" customHeight="1">
      <c r="B754" s="1751" t="s">
        <v>15</v>
      </c>
      <c r="C754" s="1752"/>
      <c r="D754" s="1752"/>
      <c r="E754" s="1752"/>
      <c r="F754" s="1752"/>
      <c r="G754" s="1752"/>
      <c r="H754" s="802" t="s">
        <v>527</v>
      </c>
      <c r="I754" s="803"/>
      <c r="J754" s="803"/>
      <c r="K754" s="803"/>
      <c r="L754" s="803"/>
      <c r="M754" s="803"/>
      <c r="N754" s="803"/>
      <c r="O754" s="803"/>
      <c r="P754" s="803"/>
      <c r="Q754" s="803"/>
      <c r="R754" s="803"/>
      <c r="S754" s="803"/>
      <c r="T754" s="803"/>
      <c r="U754" s="803"/>
      <c r="V754" s="803"/>
      <c r="W754" s="804"/>
      <c r="X754" s="804"/>
      <c r="Y754" s="804"/>
      <c r="Z754" s="1757" t="s">
        <v>526</v>
      </c>
      <c r="AA754" s="801"/>
      <c r="AB754" s="801"/>
      <c r="AC754" s="801"/>
      <c r="AD754" s="801"/>
      <c r="AE754" s="1173"/>
      <c r="AF754" s="2378" t="s">
        <v>519</v>
      </c>
      <c r="AG754" s="2379"/>
      <c r="AH754" s="2379"/>
      <c r="AI754" s="2379"/>
      <c r="AJ754" s="2379"/>
      <c r="AK754" s="2379"/>
      <c r="AL754" s="2379"/>
      <c r="AM754" s="2379"/>
      <c r="AN754" s="2379"/>
      <c r="AO754" s="2379"/>
      <c r="AP754" s="2379"/>
      <c r="AQ754" s="2379"/>
      <c r="AR754" s="2379"/>
      <c r="AS754" s="2379"/>
      <c r="AT754" s="2379"/>
      <c r="AU754" s="2379"/>
      <c r="AV754" s="2379"/>
      <c r="AW754" s="2379"/>
      <c r="AX754" s="2379"/>
      <c r="AY754" s="2380"/>
    </row>
    <row r="755" spans="2:51" s="109" customFormat="1" ht="24" customHeight="1">
      <c r="B755" s="1753"/>
      <c r="C755" s="1754"/>
      <c r="D755" s="1754"/>
      <c r="E755" s="1754"/>
      <c r="F755" s="1754"/>
      <c r="G755" s="1754"/>
      <c r="H755" s="805"/>
      <c r="I755" s="806"/>
      <c r="J755" s="806"/>
      <c r="K755" s="806"/>
      <c r="L755" s="806"/>
      <c r="M755" s="806"/>
      <c r="N755" s="806"/>
      <c r="O755" s="806"/>
      <c r="P755" s="806"/>
      <c r="Q755" s="806"/>
      <c r="R755" s="806"/>
      <c r="S755" s="806"/>
      <c r="T755" s="806"/>
      <c r="U755" s="806"/>
      <c r="V755" s="806"/>
      <c r="W755" s="807"/>
      <c r="X755" s="807"/>
      <c r="Y755" s="807"/>
      <c r="Z755" s="1172"/>
      <c r="AA755" s="801"/>
      <c r="AB755" s="801"/>
      <c r="AC755" s="801"/>
      <c r="AD755" s="801"/>
      <c r="AE755" s="1173"/>
      <c r="AF755" s="2381"/>
      <c r="AG755" s="2381"/>
      <c r="AH755" s="2381"/>
      <c r="AI755" s="2381"/>
      <c r="AJ755" s="2381"/>
      <c r="AK755" s="2381"/>
      <c r="AL755" s="2381"/>
      <c r="AM755" s="2381"/>
      <c r="AN755" s="2381"/>
      <c r="AO755" s="2381"/>
      <c r="AP755" s="2381"/>
      <c r="AQ755" s="2381"/>
      <c r="AR755" s="2381"/>
      <c r="AS755" s="2381"/>
      <c r="AT755" s="2381"/>
      <c r="AU755" s="2381"/>
      <c r="AV755" s="2381"/>
      <c r="AW755" s="2381"/>
      <c r="AX755" s="2381"/>
      <c r="AY755" s="2382"/>
    </row>
    <row r="756" spans="2:51" s="109" customFormat="1" ht="29.25" customHeight="1">
      <c r="B756" s="1765" t="s">
        <v>22</v>
      </c>
      <c r="C756" s="1766"/>
      <c r="D756" s="1766"/>
      <c r="E756" s="1766"/>
      <c r="F756" s="1766"/>
      <c r="G756" s="1767"/>
      <c r="H756" s="304" t="s">
        <v>525</v>
      </c>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c r="AJ756" s="305"/>
      <c r="AK756" s="305"/>
      <c r="AL756" s="305"/>
      <c r="AM756" s="305"/>
      <c r="AN756" s="305"/>
      <c r="AO756" s="305"/>
      <c r="AP756" s="305"/>
      <c r="AQ756" s="305"/>
      <c r="AR756" s="305"/>
      <c r="AS756" s="305"/>
      <c r="AT756" s="305"/>
      <c r="AU756" s="305"/>
      <c r="AV756" s="305"/>
      <c r="AW756" s="305"/>
      <c r="AX756" s="305"/>
      <c r="AY756" s="306"/>
    </row>
    <row r="757" spans="2:51" s="109" customFormat="1" ht="21" customHeight="1">
      <c r="B757" s="1739" t="s">
        <v>524</v>
      </c>
      <c r="C757" s="1740"/>
      <c r="D757" s="1740"/>
      <c r="E757" s="1740"/>
      <c r="F757" s="1740"/>
      <c r="G757" s="1741"/>
      <c r="H757" s="1745"/>
      <c r="I757" s="1746"/>
      <c r="J757" s="1746"/>
      <c r="K757" s="1746"/>
      <c r="L757" s="1746"/>
      <c r="M757" s="1746"/>
      <c r="N757" s="1746"/>
      <c r="O757" s="1746"/>
      <c r="P757" s="1746"/>
      <c r="Q757" s="1164" t="s">
        <v>523</v>
      </c>
      <c r="R757" s="1165"/>
      <c r="S757" s="1165"/>
      <c r="T757" s="1165"/>
      <c r="U757" s="1165"/>
      <c r="V757" s="1165"/>
      <c r="W757" s="1166"/>
      <c r="X757" s="1164" t="s">
        <v>522</v>
      </c>
      <c r="Y757" s="1165"/>
      <c r="Z757" s="1165"/>
      <c r="AA757" s="1165"/>
      <c r="AB757" s="1165"/>
      <c r="AC757" s="1165"/>
      <c r="AD757" s="1166"/>
      <c r="AE757" s="1164" t="s">
        <v>521</v>
      </c>
      <c r="AF757" s="1165"/>
      <c r="AG757" s="1165"/>
      <c r="AH757" s="1165"/>
      <c r="AI757" s="1165"/>
      <c r="AJ757" s="1165"/>
      <c r="AK757" s="1166"/>
      <c r="AL757" s="1164" t="s">
        <v>520</v>
      </c>
      <c r="AM757" s="1165"/>
      <c r="AN757" s="1165"/>
      <c r="AO757" s="1165"/>
      <c r="AP757" s="1165"/>
      <c r="AQ757" s="1165"/>
      <c r="AR757" s="1166"/>
      <c r="AS757" s="1164" t="s">
        <v>517</v>
      </c>
      <c r="AT757" s="1165"/>
      <c r="AU757" s="1165"/>
      <c r="AV757" s="1165"/>
      <c r="AW757" s="1165"/>
      <c r="AX757" s="1165"/>
      <c r="AY757" s="2369"/>
    </row>
    <row r="758" spans="2:51" s="109" customFormat="1" ht="21" customHeight="1">
      <c r="B758" s="1624"/>
      <c r="C758" s="1625"/>
      <c r="D758" s="1625"/>
      <c r="E758" s="1625"/>
      <c r="F758" s="1625"/>
      <c r="G758" s="1626"/>
      <c r="H758" s="1713" t="s">
        <v>30</v>
      </c>
      <c r="I758" s="2370"/>
      <c r="J758" s="1719" t="s">
        <v>31</v>
      </c>
      <c r="K758" s="1720"/>
      <c r="L758" s="1720"/>
      <c r="M758" s="1720"/>
      <c r="N758" s="1720"/>
      <c r="O758" s="1720"/>
      <c r="P758" s="1721"/>
      <c r="Q758" s="1391" t="s">
        <v>519</v>
      </c>
      <c r="R758" s="1391"/>
      <c r="S758" s="1391"/>
      <c r="T758" s="1391"/>
      <c r="U758" s="1391"/>
      <c r="V758" s="1391"/>
      <c r="W758" s="1391"/>
      <c r="X758" s="1391" t="s">
        <v>519</v>
      </c>
      <c r="Y758" s="1391"/>
      <c r="Z758" s="1391"/>
      <c r="AA758" s="1391"/>
      <c r="AB758" s="1391"/>
      <c r="AC758" s="1391"/>
      <c r="AD758" s="1391"/>
      <c r="AE758" s="1391">
        <v>1</v>
      </c>
      <c r="AF758" s="1391"/>
      <c r="AG758" s="1391"/>
      <c r="AH758" s="1391"/>
      <c r="AI758" s="1391"/>
      <c r="AJ758" s="1391"/>
      <c r="AK758" s="1391"/>
      <c r="AL758" s="1391">
        <v>27</v>
      </c>
      <c r="AM758" s="1391"/>
      <c r="AN758" s="1391"/>
      <c r="AO758" s="1391"/>
      <c r="AP758" s="1391"/>
      <c r="AQ758" s="1391"/>
      <c r="AR758" s="1391"/>
      <c r="AS758" s="1391">
        <v>1</v>
      </c>
      <c r="AT758" s="1391"/>
      <c r="AU758" s="1391"/>
      <c r="AV758" s="1391"/>
      <c r="AW758" s="1391"/>
      <c r="AX758" s="1391"/>
      <c r="AY758" s="2375"/>
    </row>
    <row r="759" spans="2:51" s="109" customFormat="1" ht="21" customHeight="1">
      <c r="B759" s="1624"/>
      <c r="C759" s="1625"/>
      <c r="D759" s="1625"/>
      <c r="E759" s="1625"/>
      <c r="F759" s="1625"/>
      <c r="G759" s="1626"/>
      <c r="H759" s="2371"/>
      <c r="I759" s="2372"/>
      <c r="J759" s="1726" t="s">
        <v>32</v>
      </c>
      <c r="K759" s="1727"/>
      <c r="L759" s="1727"/>
      <c r="M759" s="1727"/>
      <c r="N759" s="1727"/>
      <c r="O759" s="1727"/>
      <c r="P759" s="1728"/>
      <c r="Q759" s="1380" t="s">
        <v>519</v>
      </c>
      <c r="R759" s="1380"/>
      <c r="S759" s="1380"/>
      <c r="T759" s="1380"/>
      <c r="U759" s="1380"/>
      <c r="V759" s="1380"/>
      <c r="W759" s="1380"/>
      <c r="X759" s="1380" t="s">
        <v>519</v>
      </c>
      <c r="Y759" s="1380"/>
      <c r="Z759" s="1380"/>
      <c r="AA759" s="1380"/>
      <c r="AB759" s="1380"/>
      <c r="AC759" s="1380"/>
      <c r="AD759" s="1380"/>
      <c r="AE759" s="1380" t="s">
        <v>519</v>
      </c>
      <c r="AF759" s="1380"/>
      <c r="AG759" s="1380"/>
      <c r="AH759" s="1380"/>
      <c r="AI759" s="1380"/>
      <c r="AJ759" s="1380"/>
      <c r="AK759" s="1380"/>
      <c r="AL759" s="1380" t="s">
        <v>516</v>
      </c>
      <c r="AM759" s="1380"/>
      <c r="AN759" s="1380"/>
      <c r="AO759" s="1380"/>
      <c r="AP759" s="1380"/>
      <c r="AQ759" s="1380"/>
      <c r="AR759" s="1380"/>
      <c r="AS759" s="2376"/>
      <c r="AT759" s="2376"/>
      <c r="AU759" s="2376"/>
      <c r="AV759" s="2376"/>
      <c r="AW759" s="2376"/>
      <c r="AX759" s="2376"/>
      <c r="AY759" s="2377"/>
    </row>
    <row r="760" spans="2:51" s="109" customFormat="1" ht="24.75" customHeight="1">
      <c r="B760" s="1624"/>
      <c r="C760" s="1625"/>
      <c r="D760" s="1625"/>
      <c r="E760" s="1625"/>
      <c r="F760" s="1625"/>
      <c r="G760" s="1626"/>
      <c r="H760" s="2371"/>
      <c r="I760" s="2372"/>
      <c r="J760" s="1726" t="s">
        <v>34</v>
      </c>
      <c r="K760" s="1727"/>
      <c r="L760" s="1727"/>
      <c r="M760" s="1727"/>
      <c r="N760" s="1727"/>
      <c r="O760" s="1727"/>
      <c r="P760" s="1728"/>
      <c r="Q760" s="1380" t="s">
        <v>519</v>
      </c>
      <c r="R760" s="1380"/>
      <c r="S760" s="1380"/>
      <c r="T760" s="1380"/>
      <c r="U760" s="1380"/>
      <c r="V760" s="1380"/>
      <c r="W760" s="1380"/>
      <c r="X760" s="1380" t="s">
        <v>519</v>
      </c>
      <c r="Y760" s="1380"/>
      <c r="Z760" s="1380"/>
      <c r="AA760" s="1380"/>
      <c r="AB760" s="1380"/>
      <c r="AC760" s="1380"/>
      <c r="AD760" s="1380"/>
      <c r="AE760" s="1380" t="s">
        <v>519</v>
      </c>
      <c r="AF760" s="1380"/>
      <c r="AG760" s="1380"/>
      <c r="AH760" s="1380"/>
      <c r="AI760" s="1380"/>
      <c r="AJ760" s="1380"/>
      <c r="AK760" s="1380"/>
      <c r="AL760" s="1380" t="s">
        <v>516</v>
      </c>
      <c r="AM760" s="1380"/>
      <c r="AN760" s="1380"/>
      <c r="AO760" s="1380"/>
      <c r="AP760" s="1380"/>
      <c r="AQ760" s="1380"/>
      <c r="AR760" s="1380"/>
      <c r="AS760" s="2376"/>
      <c r="AT760" s="2376"/>
      <c r="AU760" s="2376"/>
      <c r="AV760" s="2376"/>
      <c r="AW760" s="2376"/>
      <c r="AX760" s="2376"/>
      <c r="AY760" s="2377"/>
    </row>
    <row r="761" spans="2:51" s="109" customFormat="1" ht="24.75" customHeight="1">
      <c r="B761" s="1624"/>
      <c r="C761" s="1625"/>
      <c r="D761" s="1625"/>
      <c r="E761" s="1625"/>
      <c r="F761" s="1625"/>
      <c r="G761" s="1626"/>
      <c r="H761" s="2373"/>
      <c r="I761" s="2374"/>
      <c r="J761" s="1748" t="s">
        <v>35</v>
      </c>
      <c r="K761" s="1749"/>
      <c r="L761" s="1749"/>
      <c r="M761" s="1749"/>
      <c r="N761" s="1749"/>
      <c r="O761" s="1749"/>
      <c r="P761" s="1750"/>
      <c r="Q761" s="1382" t="s">
        <v>519</v>
      </c>
      <c r="R761" s="1382"/>
      <c r="S761" s="1382"/>
      <c r="T761" s="1382"/>
      <c r="U761" s="1382"/>
      <c r="V761" s="1382"/>
      <c r="W761" s="1382"/>
      <c r="X761" s="1382" t="s">
        <v>519</v>
      </c>
      <c r="Y761" s="1382"/>
      <c r="Z761" s="1382"/>
      <c r="AA761" s="1382"/>
      <c r="AB761" s="1382"/>
      <c r="AC761" s="1382"/>
      <c r="AD761" s="1382"/>
      <c r="AE761" s="1382">
        <v>1</v>
      </c>
      <c r="AF761" s="1382"/>
      <c r="AG761" s="1382"/>
      <c r="AH761" s="1382"/>
      <c r="AI761" s="1382"/>
      <c r="AJ761" s="1382"/>
      <c r="AK761" s="1382"/>
      <c r="AL761" s="1382">
        <v>27</v>
      </c>
      <c r="AM761" s="1382"/>
      <c r="AN761" s="1382"/>
      <c r="AO761" s="1382"/>
      <c r="AP761" s="1382"/>
      <c r="AQ761" s="1382"/>
      <c r="AR761" s="1382"/>
      <c r="AS761" s="1382">
        <v>1</v>
      </c>
      <c r="AT761" s="1382"/>
      <c r="AU761" s="1382"/>
      <c r="AV761" s="1382"/>
      <c r="AW761" s="1382"/>
      <c r="AX761" s="1382"/>
      <c r="AY761" s="2443"/>
    </row>
    <row r="762" spans="2:51" s="109" customFormat="1" ht="24.75" customHeight="1">
      <c r="B762" s="1624"/>
      <c r="C762" s="1625"/>
      <c r="D762" s="1625"/>
      <c r="E762" s="1625"/>
      <c r="F762" s="1625"/>
      <c r="G762" s="1626"/>
      <c r="H762" s="1732" t="s">
        <v>36</v>
      </c>
      <c r="I762" s="1733"/>
      <c r="J762" s="1733"/>
      <c r="K762" s="1733"/>
      <c r="L762" s="1733"/>
      <c r="M762" s="1733"/>
      <c r="N762" s="1733"/>
      <c r="O762" s="1733"/>
      <c r="P762" s="1733"/>
      <c r="Q762" s="1109" t="s">
        <v>519</v>
      </c>
      <c r="R762" s="1109"/>
      <c r="S762" s="1109"/>
      <c r="T762" s="1109"/>
      <c r="U762" s="1109"/>
      <c r="V762" s="1109"/>
      <c r="W762" s="1109"/>
      <c r="X762" s="1109" t="s">
        <v>519</v>
      </c>
      <c r="Y762" s="1109"/>
      <c r="Z762" s="1109"/>
      <c r="AA762" s="1109"/>
      <c r="AB762" s="1109"/>
      <c r="AC762" s="1109"/>
      <c r="AD762" s="1109"/>
      <c r="AE762" s="1109">
        <v>1</v>
      </c>
      <c r="AF762" s="1109"/>
      <c r="AG762" s="1109"/>
      <c r="AH762" s="1109"/>
      <c r="AI762" s="1109"/>
      <c r="AJ762" s="1109"/>
      <c r="AK762" s="1109"/>
      <c r="AL762" s="2340"/>
      <c r="AM762" s="2340"/>
      <c r="AN762" s="2340"/>
      <c r="AO762" s="2340"/>
      <c r="AP762" s="2340"/>
      <c r="AQ762" s="2340"/>
      <c r="AR762" s="2340"/>
      <c r="AS762" s="2340"/>
      <c r="AT762" s="2340"/>
      <c r="AU762" s="2340"/>
      <c r="AV762" s="2340"/>
      <c r="AW762" s="2340"/>
      <c r="AX762" s="2340"/>
      <c r="AY762" s="2341"/>
    </row>
    <row r="763" spans="2:51" s="109" customFormat="1" ht="24.75" customHeight="1">
      <c r="B763" s="1742"/>
      <c r="C763" s="1743"/>
      <c r="D763" s="1743"/>
      <c r="E763" s="1743"/>
      <c r="F763" s="1743"/>
      <c r="G763" s="1744"/>
      <c r="H763" s="1732" t="s">
        <v>37</v>
      </c>
      <c r="I763" s="1733"/>
      <c r="J763" s="1733"/>
      <c r="K763" s="1733"/>
      <c r="L763" s="1733"/>
      <c r="M763" s="1733"/>
      <c r="N763" s="1733"/>
      <c r="O763" s="1733"/>
      <c r="P763" s="1733"/>
      <c r="Q763" s="2339" t="s">
        <v>519</v>
      </c>
      <c r="R763" s="1109"/>
      <c r="S763" s="1109"/>
      <c r="T763" s="1109"/>
      <c r="U763" s="1109"/>
      <c r="V763" s="1109"/>
      <c r="W763" s="1109"/>
      <c r="X763" s="2339" t="s">
        <v>519</v>
      </c>
      <c r="Y763" s="1109"/>
      <c r="Z763" s="1109"/>
      <c r="AA763" s="1109"/>
      <c r="AB763" s="1109"/>
      <c r="AC763" s="1109"/>
      <c r="AD763" s="1109"/>
      <c r="AE763" s="2339">
        <v>0.8417</v>
      </c>
      <c r="AF763" s="1109"/>
      <c r="AG763" s="1109"/>
      <c r="AH763" s="1109"/>
      <c r="AI763" s="1109"/>
      <c r="AJ763" s="1109"/>
      <c r="AK763" s="1109"/>
      <c r="AL763" s="2340"/>
      <c r="AM763" s="2340"/>
      <c r="AN763" s="2340"/>
      <c r="AO763" s="2340"/>
      <c r="AP763" s="2340"/>
      <c r="AQ763" s="2340"/>
      <c r="AR763" s="2340"/>
      <c r="AS763" s="2340"/>
      <c r="AT763" s="2340"/>
      <c r="AU763" s="2340"/>
      <c r="AV763" s="2340"/>
      <c r="AW763" s="2340"/>
      <c r="AX763" s="2340"/>
      <c r="AY763" s="2341"/>
    </row>
    <row r="764" spans="2:51" s="109" customFormat="1" ht="23.1" customHeight="1">
      <c r="B764" s="2342" t="s">
        <v>518</v>
      </c>
      <c r="C764" s="2343"/>
      <c r="D764" s="2348" t="s">
        <v>60</v>
      </c>
      <c r="E764" s="2349"/>
      <c r="F764" s="2349"/>
      <c r="G764" s="2349"/>
      <c r="H764" s="2349"/>
      <c r="I764" s="2349"/>
      <c r="J764" s="2349"/>
      <c r="K764" s="2349"/>
      <c r="L764" s="2350"/>
      <c r="M764" s="2351" t="s">
        <v>61</v>
      </c>
      <c r="N764" s="2351"/>
      <c r="O764" s="2351"/>
      <c r="P764" s="2351"/>
      <c r="Q764" s="2351"/>
      <c r="R764" s="2351"/>
      <c r="S764" s="2352" t="s">
        <v>517</v>
      </c>
      <c r="T764" s="2352"/>
      <c r="U764" s="2352"/>
      <c r="V764" s="2352"/>
      <c r="W764" s="2352"/>
      <c r="X764" s="2352"/>
      <c r="Y764" s="2353"/>
      <c r="Z764" s="2349"/>
      <c r="AA764" s="2349"/>
      <c r="AB764" s="2349"/>
      <c r="AC764" s="2349"/>
      <c r="AD764" s="2349"/>
      <c r="AE764" s="2349"/>
      <c r="AF764" s="2349"/>
      <c r="AG764" s="2349"/>
      <c r="AH764" s="2349"/>
      <c r="AI764" s="2349"/>
      <c r="AJ764" s="2349"/>
      <c r="AK764" s="2349"/>
      <c r="AL764" s="2349"/>
      <c r="AM764" s="2349"/>
      <c r="AN764" s="2349"/>
      <c r="AO764" s="2349"/>
      <c r="AP764" s="2349"/>
      <c r="AQ764" s="2349"/>
      <c r="AR764" s="2349"/>
      <c r="AS764" s="2349"/>
      <c r="AT764" s="2349"/>
      <c r="AU764" s="2349"/>
      <c r="AV764" s="2349"/>
      <c r="AW764" s="2349"/>
      <c r="AX764" s="2349"/>
      <c r="AY764" s="2354"/>
    </row>
    <row r="765" spans="2:51" s="109" customFormat="1" ht="23.1" customHeight="1">
      <c r="B765" s="2344"/>
      <c r="C765" s="2345"/>
      <c r="D765" s="2355" t="s">
        <v>120</v>
      </c>
      <c r="E765" s="2356"/>
      <c r="F765" s="2356"/>
      <c r="G765" s="2356"/>
      <c r="H765" s="2356"/>
      <c r="I765" s="2356"/>
      <c r="J765" s="2356"/>
      <c r="K765" s="2356"/>
      <c r="L765" s="2357"/>
      <c r="M765" s="2456">
        <v>0</v>
      </c>
      <c r="N765" s="2456"/>
      <c r="O765" s="2456"/>
      <c r="P765" s="2456"/>
      <c r="Q765" s="2456"/>
      <c r="R765" s="2456"/>
      <c r="S765" s="2456">
        <v>0</v>
      </c>
      <c r="T765" s="2456"/>
      <c r="U765" s="2456"/>
      <c r="V765" s="2456"/>
      <c r="W765" s="2456"/>
      <c r="X765" s="2456"/>
      <c r="Y765" s="2360" t="s">
        <v>1675</v>
      </c>
      <c r="Z765" s="2361"/>
      <c r="AA765" s="2361"/>
      <c r="AB765" s="2361"/>
      <c r="AC765" s="2361"/>
      <c r="AD765" s="2361"/>
      <c r="AE765" s="2361"/>
      <c r="AF765" s="2361"/>
      <c r="AG765" s="2361"/>
      <c r="AH765" s="2361"/>
      <c r="AI765" s="2361"/>
      <c r="AJ765" s="2361"/>
      <c r="AK765" s="2361"/>
      <c r="AL765" s="2361"/>
      <c r="AM765" s="2361"/>
      <c r="AN765" s="2361"/>
      <c r="AO765" s="2361"/>
      <c r="AP765" s="2361"/>
      <c r="AQ765" s="2361"/>
      <c r="AR765" s="2361"/>
      <c r="AS765" s="2361"/>
      <c r="AT765" s="2361"/>
      <c r="AU765" s="2361"/>
      <c r="AV765" s="2361"/>
      <c r="AW765" s="2361"/>
      <c r="AX765" s="2361"/>
      <c r="AY765" s="2362"/>
    </row>
    <row r="766" spans="2:51" s="109" customFormat="1" ht="23.1" customHeight="1">
      <c r="B766" s="2344"/>
      <c r="C766" s="2345"/>
      <c r="D766" s="2334" t="s">
        <v>293</v>
      </c>
      <c r="E766" s="2335"/>
      <c r="F766" s="2335"/>
      <c r="G766" s="2335"/>
      <c r="H766" s="2335"/>
      <c r="I766" s="2335"/>
      <c r="J766" s="2335"/>
      <c r="K766" s="2335"/>
      <c r="L766" s="2336"/>
      <c r="M766" s="2451">
        <v>0</v>
      </c>
      <c r="N766" s="2451"/>
      <c r="O766" s="2451"/>
      <c r="P766" s="2451"/>
      <c r="Q766" s="2451"/>
      <c r="R766" s="2451"/>
      <c r="S766" s="2451">
        <v>0</v>
      </c>
      <c r="T766" s="2451"/>
      <c r="U766" s="2451"/>
      <c r="V766" s="2451"/>
      <c r="W766" s="2451"/>
      <c r="X766" s="2451"/>
      <c r="Y766" s="2363"/>
      <c r="Z766" s="2364"/>
      <c r="AA766" s="2364"/>
      <c r="AB766" s="2364"/>
      <c r="AC766" s="2364"/>
      <c r="AD766" s="2364"/>
      <c r="AE766" s="2364"/>
      <c r="AF766" s="2364"/>
      <c r="AG766" s="2364"/>
      <c r="AH766" s="2364"/>
      <c r="AI766" s="2364"/>
      <c r="AJ766" s="2364"/>
      <c r="AK766" s="2364"/>
      <c r="AL766" s="2364"/>
      <c r="AM766" s="2364"/>
      <c r="AN766" s="2364"/>
      <c r="AO766" s="2364"/>
      <c r="AP766" s="2364"/>
      <c r="AQ766" s="2364"/>
      <c r="AR766" s="2364"/>
      <c r="AS766" s="2364"/>
      <c r="AT766" s="2364"/>
      <c r="AU766" s="2364"/>
      <c r="AV766" s="2364"/>
      <c r="AW766" s="2364"/>
      <c r="AX766" s="2364"/>
      <c r="AY766" s="2365"/>
    </row>
    <row r="767" spans="2:51" s="109" customFormat="1" ht="23.1" customHeight="1">
      <c r="B767" s="2344"/>
      <c r="C767" s="2345"/>
      <c r="D767" s="2334" t="s">
        <v>539</v>
      </c>
      <c r="E767" s="2335"/>
      <c r="F767" s="2335"/>
      <c r="G767" s="2335"/>
      <c r="H767" s="2335"/>
      <c r="I767" s="2335"/>
      <c r="J767" s="2335"/>
      <c r="K767" s="2335"/>
      <c r="L767" s="2336"/>
      <c r="M767" s="2451">
        <v>0</v>
      </c>
      <c r="N767" s="2451"/>
      <c r="O767" s="2451"/>
      <c r="P767" s="2451"/>
      <c r="Q767" s="2451"/>
      <c r="R767" s="2451"/>
      <c r="S767" s="2451">
        <v>0</v>
      </c>
      <c r="T767" s="2451"/>
      <c r="U767" s="2451"/>
      <c r="V767" s="2451"/>
      <c r="W767" s="2451"/>
      <c r="X767" s="2451"/>
      <c r="Y767" s="2363"/>
      <c r="Z767" s="2364"/>
      <c r="AA767" s="2364"/>
      <c r="AB767" s="2364"/>
      <c r="AC767" s="2364"/>
      <c r="AD767" s="2364"/>
      <c r="AE767" s="2364"/>
      <c r="AF767" s="2364"/>
      <c r="AG767" s="2364"/>
      <c r="AH767" s="2364"/>
      <c r="AI767" s="2364"/>
      <c r="AJ767" s="2364"/>
      <c r="AK767" s="2364"/>
      <c r="AL767" s="2364"/>
      <c r="AM767" s="2364"/>
      <c r="AN767" s="2364"/>
      <c r="AO767" s="2364"/>
      <c r="AP767" s="2364"/>
      <c r="AQ767" s="2364"/>
      <c r="AR767" s="2364"/>
      <c r="AS767" s="2364"/>
      <c r="AT767" s="2364"/>
      <c r="AU767" s="2364"/>
      <c r="AV767" s="2364"/>
      <c r="AW767" s="2364"/>
      <c r="AX767" s="2364"/>
      <c r="AY767" s="2365"/>
    </row>
    <row r="768" spans="2:51" s="109" customFormat="1" ht="23.1" customHeight="1">
      <c r="B768" s="2344"/>
      <c r="C768" s="2345"/>
      <c r="D768" s="2334" t="s">
        <v>148</v>
      </c>
      <c r="E768" s="2335"/>
      <c r="F768" s="2335"/>
      <c r="G768" s="2335"/>
      <c r="H768" s="2335"/>
      <c r="I768" s="2335"/>
      <c r="J768" s="2335"/>
      <c r="K768" s="2335"/>
      <c r="L768" s="2336"/>
      <c r="M768" s="2451">
        <v>2</v>
      </c>
      <c r="N768" s="2451"/>
      <c r="O768" s="2451"/>
      <c r="P768" s="2451"/>
      <c r="Q768" s="2451"/>
      <c r="R768" s="2451"/>
      <c r="S768" s="2451">
        <v>0</v>
      </c>
      <c r="T768" s="2451"/>
      <c r="U768" s="2451"/>
      <c r="V768" s="2451"/>
      <c r="W768" s="2451"/>
      <c r="X768" s="2451"/>
      <c r="Y768" s="2363"/>
      <c r="Z768" s="2364"/>
      <c r="AA768" s="2364"/>
      <c r="AB768" s="2364"/>
      <c r="AC768" s="2364"/>
      <c r="AD768" s="2364"/>
      <c r="AE768" s="2364"/>
      <c r="AF768" s="2364"/>
      <c r="AG768" s="2364"/>
      <c r="AH768" s="2364"/>
      <c r="AI768" s="2364"/>
      <c r="AJ768" s="2364"/>
      <c r="AK768" s="2364"/>
      <c r="AL768" s="2364"/>
      <c r="AM768" s="2364"/>
      <c r="AN768" s="2364"/>
      <c r="AO768" s="2364"/>
      <c r="AP768" s="2364"/>
      <c r="AQ768" s="2364"/>
      <c r="AR768" s="2364"/>
      <c r="AS768" s="2364"/>
      <c r="AT768" s="2364"/>
      <c r="AU768" s="2364"/>
      <c r="AV768" s="2364"/>
      <c r="AW768" s="2364"/>
      <c r="AX768" s="2364"/>
      <c r="AY768" s="2365"/>
    </row>
    <row r="769" spans="1:51" s="109" customFormat="1" ht="23.1" customHeight="1">
      <c r="B769" s="2344"/>
      <c r="C769" s="2345"/>
      <c r="D769" s="2334" t="s">
        <v>538</v>
      </c>
      <c r="E769" s="2335"/>
      <c r="F769" s="2335"/>
      <c r="G769" s="2335"/>
      <c r="H769" s="2335"/>
      <c r="I769" s="2335"/>
      <c r="J769" s="2335"/>
      <c r="K769" s="2335"/>
      <c r="L769" s="2336"/>
      <c r="M769" s="2451">
        <v>22</v>
      </c>
      <c r="N769" s="2451"/>
      <c r="O769" s="2451"/>
      <c r="P769" s="2451"/>
      <c r="Q769" s="2451"/>
      <c r="R769" s="2451"/>
      <c r="S769" s="2451">
        <v>0.6</v>
      </c>
      <c r="T769" s="2451"/>
      <c r="U769" s="2451"/>
      <c r="V769" s="2451"/>
      <c r="W769" s="2451"/>
      <c r="X769" s="2451"/>
      <c r="Y769" s="2363"/>
      <c r="Z769" s="2364"/>
      <c r="AA769" s="2364"/>
      <c r="AB769" s="2364"/>
      <c r="AC769" s="2364"/>
      <c r="AD769" s="2364"/>
      <c r="AE769" s="2364"/>
      <c r="AF769" s="2364"/>
      <c r="AG769" s="2364"/>
      <c r="AH769" s="2364"/>
      <c r="AI769" s="2364"/>
      <c r="AJ769" s="2364"/>
      <c r="AK769" s="2364"/>
      <c r="AL769" s="2364"/>
      <c r="AM769" s="2364"/>
      <c r="AN769" s="2364"/>
      <c r="AO769" s="2364"/>
      <c r="AP769" s="2364"/>
      <c r="AQ769" s="2364"/>
      <c r="AR769" s="2364"/>
      <c r="AS769" s="2364"/>
      <c r="AT769" s="2364"/>
      <c r="AU769" s="2364"/>
      <c r="AV769" s="2364"/>
      <c r="AW769" s="2364"/>
      <c r="AX769" s="2364"/>
      <c r="AY769" s="2365"/>
    </row>
    <row r="770" spans="1:51" s="109" customFormat="1" ht="23.1" customHeight="1">
      <c r="B770" s="2344"/>
      <c r="C770" s="2345"/>
      <c r="D770" s="2334" t="s">
        <v>152</v>
      </c>
      <c r="E770" s="2335"/>
      <c r="F770" s="2335"/>
      <c r="G770" s="2335"/>
      <c r="H770" s="2335"/>
      <c r="I770" s="2335"/>
      <c r="J770" s="2335"/>
      <c r="K770" s="2335"/>
      <c r="L770" s="2336"/>
      <c r="M770" s="2451">
        <v>271</v>
      </c>
      <c r="N770" s="2451"/>
      <c r="O770" s="2451"/>
      <c r="P770" s="2451"/>
      <c r="Q770" s="2451"/>
      <c r="R770" s="2451"/>
      <c r="S770" s="2451">
        <v>0</v>
      </c>
      <c r="T770" s="2451"/>
      <c r="U770" s="2451"/>
      <c r="V770" s="2451"/>
      <c r="W770" s="2451"/>
      <c r="X770" s="2451"/>
      <c r="Y770" s="2363"/>
      <c r="Z770" s="2364"/>
      <c r="AA770" s="2364"/>
      <c r="AB770" s="2364"/>
      <c r="AC770" s="2364"/>
      <c r="AD770" s="2364"/>
      <c r="AE770" s="2364"/>
      <c r="AF770" s="2364"/>
      <c r="AG770" s="2364"/>
      <c r="AH770" s="2364"/>
      <c r="AI770" s="2364"/>
      <c r="AJ770" s="2364"/>
      <c r="AK770" s="2364"/>
      <c r="AL770" s="2364"/>
      <c r="AM770" s="2364"/>
      <c r="AN770" s="2364"/>
      <c r="AO770" s="2364"/>
      <c r="AP770" s="2364"/>
      <c r="AQ770" s="2364"/>
      <c r="AR770" s="2364"/>
      <c r="AS770" s="2364"/>
      <c r="AT770" s="2364"/>
      <c r="AU770" s="2364"/>
      <c r="AV770" s="2364"/>
      <c r="AW770" s="2364"/>
      <c r="AX770" s="2364"/>
      <c r="AY770" s="2365"/>
    </row>
    <row r="771" spans="1:51" s="109" customFormat="1" ht="23.1" customHeight="1">
      <c r="B771" s="2344"/>
      <c r="C771" s="2345"/>
      <c r="D771" s="2330"/>
      <c r="E771" s="2331"/>
      <c r="F771" s="2331"/>
      <c r="G771" s="2331"/>
      <c r="H771" s="2331"/>
      <c r="I771" s="2331"/>
      <c r="J771" s="2331"/>
      <c r="K771" s="2331"/>
      <c r="L771" s="2332"/>
      <c r="M771" s="2447"/>
      <c r="N771" s="2447"/>
      <c r="O771" s="2447"/>
      <c r="P771" s="2447"/>
      <c r="Q771" s="2447"/>
      <c r="R771" s="2447"/>
      <c r="S771" s="2447"/>
      <c r="T771" s="2447"/>
      <c r="U771" s="2447"/>
      <c r="V771" s="2447"/>
      <c r="W771" s="2447"/>
      <c r="X771" s="2447"/>
      <c r="Y771" s="2363"/>
      <c r="Z771" s="2364"/>
      <c r="AA771" s="2364"/>
      <c r="AB771" s="2364"/>
      <c r="AC771" s="2364"/>
      <c r="AD771" s="2364"/>
      <c r="AE771" s="2364"/>
      <c r="AF771" s="2364"/>
      <c r="AG771" s="2364"/>
      <c r="AH771" s="2364"/>
      <c r="AI771" s="2364"/>
      <c r="AJ771" s="2364"/>
      <c r="AK771" s="2364"/>
      <c r="AL771" s="2364"/>
      <c r="AM771" s="2364"/>
      <c r="AN771" s="2364"/>
      <c r="AO771" s="2364"/>
      <c r="AP771" s="2364"/>
      <c r="AQ771" s="2364"/>
      <c r="AR771" s="2364"/>
      <c r="AS771" s="2364"/>
      <c r="AT771" s="2364"/>
      <c r="AU771" s="2364"/>
      <c r="AV771" s="2364"/>
      <c r="AW771" s="2364"/>
      <c r="AX771" s="2364"/>
      <c r="AY771" s="2365"/>
    </row>
    <row r="772" spans="1:51" s="109" customFormat="1" ht="23.1" customHeight="1" thickBot="1">
      <c r="B772" s="2346"/>
      <c r="C772" s="2347"/>
      <c r="D772" s="2337" t="s">
        <v>35</v>
      </c>
      <c r="E772" s="2267"/>
      <c r="F772" s="2267"/>
      <c r="G772" s="2267"/>
      <c r="H772" s="2267"/>
      <c r="I772" s="2267"/>
      <c r="J772" s="2267"/>
      <c r="K772" s="2267"/>
      <c r="L772" s="2338"/>
      <c r="M772" s="2488">
        <f>SUM(M765:R771)</f>
        <v>295</v>
      </c>
      <c r="N772" s="2488"/>
      <c r="O772" s="2488"/>
      <c r="P772" s="2488"/>
      <c r="Q772" s="2488"/>
      <c r="R772" s="2488"/>
      <c r="S772" s="2488">
        <f>SUM(S765:X771)</f>
        <v>0.6</v>
      </c>
      <c r="T772" s="2488"/>
      <c r="U772" s="2488"/>
      <c r="V772" s="2488"/>
      <c r="W772" s="2488"/>
      <c r="X772" s="2488"/>
      <c r="Y772" s="2366"/>
      <c r="Z772" s="2367"/>
      <c r="AA772" s="2367"/>
      <c r="AB772" s="2367"/>
      <c r="AC772" s="2367"/>
      <c r="AD772" s="2367"/>
      <c r="AE772" s="2367"/>
      <c r="AF772" s="2367"/>
      <c r="AG772" s="2367"/>
      <c r="AH772" s="2367"/>
      <c r="AI772" s="2367"/>
      <c r="AJ772" s="2367"/>
      <c r="AK772" s="2367"/>
      <c r="AL772" s="2367"/>
      <c r="AM772" s="2367"/>
      <c r="AN772" s="2367"/>
      <c r="AO772" s="2367"/>
      <c r="AP772" s="2367"/>
      <c r="AQ772" s="2367"/>
      <c r="AR772" s="2367"/>
      <c r="AS772" s="2367"/>
      <c r="AT772" s="2367"/>
      <c r="AU772" s="2367"/>
      <c r="AV772" s="2367"/>
      <c r="AW772" s="2367"/>
      <c r="AX772" s="2367"/>
      <c r="AY772" s="2368"/>
    </row>
    <row r="773" spans="1:51" s="109" customFormat="1" ht="3" customHeight="1">
      <c r="A773" s="119"/>
      <c r="B773" s="117"/>
      <c r="C773" s="117"/>
      <c r="D773" s="107"/>
      <c r="E773" s="107"/>
      <c r="F773" s="107"/>
      <c r="G773" s="107"/>
      <c r="H773" s="107"/>
      <c r="I773" s="107"/>
      <c r="J773" s="107"/>
      <c r="K773" s="107"/>
      <c r="L773" s="107"/>
      <c r="M773" s="107"/>
      <c r="N773" s="107"/>
      <c r="O773" s="107"/>
      <c r="P773" s="107"/>
      <c r="Q773" s="107"/>
      <c r="R773" s="107"/>
      <c r="S773" s="107"/>
      <c r="T773" s="107"/>
      <c r="U773" s="107"/>
      <c r="V773" s="107"/>
      <c r="W773" s="107"/>
      <c r="X773" s="107"/>
      <c r="Y773" s="107"/>
      <c r="Z773" s="107"/>
      <c r="AA773" s="107"/>
      <c r="AB773" s="107"/>
      <c r="AC773" s="107"/>
      <c r="AD773" s="107"/>
      <c r="AE773" s="107"/>
      <c r="AF773" s="107"/>
      <c r="AG773" s="107"/>
      <c r="AH773" s="107"/>
      <c r="AI773" s="107"/>
      <c r="AJ773" s="107"/>
      <c r="AK773" s="107"/>
      <c r="AL773" s="107"/>
      <c r="AM773" s="107"/>
      <c r="AN773" s="107"/>
      <c r="AO773" s="107"/>
      <c r="AP773" s="107"/>
      <c r="AQ773" s="107"/>
      <c r="AR773" s="107"/>
      <c r="AS773" s="107"/>
      <c r="AT773" s="107"/>
      <c r="AU773" s="107"/>
      <c r="AV773" s="107"/>
      <c r="AW773" s="107"/>
      <c r="AX773" s="107"/>
      <c r="AY773" s="107"/>
    </row>
    <row r="774" spans="1:51" s="109" customFormat="1" ht="3" customHeight="1">
      <c r="A774" s="118"/>
      <c r="B774" s="117"/>
      <c r="C774" s="117"/>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row>
    <row r="775" spans="1:51" ht="23.25" customHeight="1" thickBot="1">
      <c r="A775" s="8"/>
      <c r="B775" s="689" t="s">
        <v>121</v>
      </c>
      <c r="C775" s="690"/>
      <c r="D775" s="690"/>
      <c r="E775" s="690"/>
      <c r="F775" s="690"/>
      <c r="G775" s="690"/>
      <c r="H775" s="690" t="s">
        <v>537</v>
      </c>
      <c r="I775" s="690"/>
      <c r="J775" s="690"/>
      <c r="K775" s="690"/>
      <c r="L775" s="690"/>
      <c r="M775" s="690"/>
      <c r="N775" s="690"/>
      <c r="O775" s="690"/>
      <c r="P775" s="690"/>
      <c r="Q775" s="690"/>
      <c r="R775" s="690"/>
      <c r="S775" s="690"/>
      <c r="T775" s="690"/>
      <c r="U775" s="690"/>
      <c r="V775" s="690"/>
      <c r="W775" s="690"/>
      <c r="X775" s="690"/>
      <c r="Y775" s="690"/>
      <c r="Z775" s="690"/>
      <c r="AA775" s="690"/>
      <c r="AB775" s="690"/>
      <c r="AC775" s="690"/>
      <c r="AD775" s="690"/>
      <c r="AE775" s="690"/>
      <c r="AF775" s="690"/>
      <c r="AG775" s="690"/>
      <c r="AH775" s="690"/>
      <c r="AI775" s="690"/>
      <c r="AJ775" s="690"/>
      <c r="AK775" s="690"/>
      <c r="AL775" s="690"/>
      <c r="AM775" s="690"/>
      <c r="AN775" s="690"/>
      <c r="AO775" s="690"/>
      <c r="AP775" s="690"/>
      <c r="AQ775" s="690"/>
      <c r="AR775" s="690"/>
      <c r="AS775" s="690"/>
      <c r="AT775" s="690"/>
      <c r="AU775" s="690"/>
      <c r="AV775" s="690"/>
      <c r="AW775" s="690"/>
      <c r="AX775" s="690"/>
      <c r="AY775" s="690"/>
    </row>
    <row r="776" spans="1:51" ht="14.25" customHeight="1">
      <c r="B776" s="1624" t="s">
        <v>515</v>
      </c>
      <c r="C776" s="1625"/>
      <c r="D776" s="1625"/>
      <c r="E776" s="1625"/>
      <c r="F776" s="1625"/>
      <c r="G776" s="1626"/>
      <c r="H776" s="114"/>
      <c r="I776" s="88"/>
      <c r="J776" s="88"/>
      <c r="K776" s="88"/>
      <c r="L776" s="88"/>
      <c r="M776" s="88"/>
      <c r="N776" s="88"/>
      <c r="O776" s="88"/>
      <c r="P776" s="88"/>
      <c r="Q776" s="88"/>
      <c r="R776" s="88"/>
      <c r="S776" s="88"/>
      <c r="T776" s="88"/>
      <c r="U776" s="88"/>
      <c r="V776" s="88"/>
      <c r="W776" s="88"/>
      <c r="X776" s="88"/>
      <c r="Y776" s="88"/>
      <c r="Z776" s="88"/>
      <c r="AA776" s="88"/>
      <c r="AB776" s="88"/>
      <c r="AC776" s="88"/>
      <c r="AD776" s="88"/>
      <c r="AE776" s="88"/>
      <c r="AF776" s="88"/>
      <c r="AG776" s="88"/>
      <c r="AH776" s="88"/>
      <c r="AI776" s="88"/>
      <c r="AJ776" s="88"/>
      <c r="AK776" s="88"/>
      <c r="AL776" s="88"/>
      <c r="AM776" s="88"/>
      <c r="AN776" s="88"/>
      <c r="AO776" s="88"/>
      <c r="AP776" s="88"/>
      <c r="AQ776" s="88"/>
      <c r="AR776" s="88"/>
      <c r="AS776" s="88"/>
      <c r="AT776" s="88"/>
      <c r="AU776" s="88"/>
      <c r="AV776" s="88"/>
      <c r="AW776" s="88"/>
      <c r="AX776" s="88"/>
      <c r="AY776" s="45"/>
    </row>
    <row r="777" spans="1:51" ht="14.25" customHeight="1">
      <c r="B777" s="1624"/>
      <c r="C777" s="1625"/>
      <c r="D777" s="1625"/>
      <c r="E777" s="1625"/>
      <c r="F777" s="1625"/>
      <c r="G777" s="1626"/>
      <c r="H777" s="114"/>
      <c r="I777" s="88"/>
      <c r="J777" s="88"/>
      <c r="K777" s="88"/>
      <c r="L777" s="88"/>
      <c r="M777" s="88"/>
      <c r="N777" s="88"/>
      <c r="O777" s="88"/>
      <c r="P777" s="88"/>
      <c r="Q777" s="88"/>
      <c r="R777" s="88"/>
      <c r="S777" s="88"/>
      <c r="T777" s="88"/>
      <c r="U777" s="88"/>
      <c r="V777" s="88"/>
      <c r="W777" s="88"/>
      <c r="X777" s="88"/>
      <c r="Y777" s="88"/>
      <c r="Z777" s="88"/>
      <c r="AA777" s="88"/>
      <c r="AB777" s="88"/>
      <c r="AC777" s="88"/>
      <c r="AD777" s="88"/>
      <c r="AE777" s="88"/>
      <c r="AF777" s="88"/>
      <c r="AG777" s="88"/>
      <c r="AH777" s="88"/>
      <c r="AI777" s="88"/>
      <c r="AJ777" s="88"/>
      <c r="AK777" s="88"/>
      <c r="AL777" s="88"/>
      <c r="AM777" s="88"/>
      <c r="AN777" s="88"/>
      <c r="AO777" s="88"/>
      <c r="AP777" s="88"/>
      <c r="AQ777" s="88"/>
      <c r="AR777" s="88"/>
      <c r="AS777" s="88"/>
      <c r="AT777" s="88"/>
      <c r="AU777" s="88"/>
      <c r="AV777" s="88"/>
      <c r="AW777" s="88"/>
      <c r="AX777" s="88"/>
      <c r="AY777" s="45"/>
    </row>
    <row r="778" spans="1:51" ht="14.25" customHeight="1">
      <c r="B778" s="1624"/>
      <c r="C778" s="1625"/>
      <c r="D778" s="1625"/>
      <c r="E778" s="1625"/>
      <c r="F778" s="1625"/>
      <c r="G778" s="1626"/>
      <c r="H778" s="114"/>
      <c r="I778" s="88"/>
      <c r="J778" s="88"/>
      <c r="K778" s="88"/>
      <c r="L778" s="88"/>
      <c r="M778" s="88"/>
      <c r="N778" s="88"/>
      <c r="O778" s="88"/>
      <c r="P778" s="88"/>
      <c r="Q778" s="88"/>
      <c r="R778" s="88"/>
      <c r="S778" s="88"/>
      <c r="T778" s="88"/>
      <c r="U778" s="88"/>
      <c r="V778" s="88"/>
      <c r="W778" s="88"/>
      <c r="X778" s="88"/>
      <c r="Y778" s="88"/>
      <c r="Z778" s="88"/>
      <c r="AA778" s="88"/>
      <c r="AB778" s="88"/>
      <c r="AC778" s="88"/>
      <c r="AD778" s="88"/>
      <c r="AE778" s="88"/>
      <c r="AF778" s="88"/>
      <c r="AG778" s="88"/>
      <c r="AH778" s="88"/>
      <c r="AI778" s="88"/>
      <c r="AJ778" s="88"/>
      <c r="AK778" s="88"/>
      <c r="AL778" s="88"/>
      <c r="AM778" s="88"/>
      <c r="AN778" s="88"/>
      <c r="AO778" s="88"/>
      <c r="AP778" s="88"/>
      <c r="AQ778" s="88"/>
      <c r="AR778" s="88"/>
      <c r="AS778" s="88"/>
      <c r="AT778" s="88"/>
      <c r="AU778" s="88"/>
      <c r="AV778" s="88"/>
      <c r="AW778" s="88"/>
      <c r="AX778" s="88"/>
      <c r="AY778" s="45"/>
    </row>
    <row r="779" spans="1:51" ht="14.25" customHeight="1" thickBot="1">
      <c r="B779" s="1624"/>
      <c r="C779" s="1625"/>
      <c r="D779" s="1625"/>
      <c r="E779" s="1625"/>
      <c r="F779" s="1625"/>
      <c r="G779" s="1626"/>
      <c r="H779" s="114"/>
      <c r="I779" s="88"/>
      <c r="J779" s="88"/>
      <c r="K779" s="88"/>
      <c r="L779" s="88"/>
      <c r="M779" s="88"/>
      <c r="N779" s="88"/>
      <c r="O779" s="88"/>
      <c r="P779" s="88"/>
      <c r="Q779" s="88"/>
      <c r="R779" s="88"/>
      <c r="S779" s="88"/>
      <c r="T779" s="88"/>
      <c r="U779" s="88"/>
      <c r="V779" s="88"/>
      <c r="W779" s="88"/>
      <c r="X779" s="88"/>
      <c r="Y779" s="88"/>
      <c r="Z779" s="88"/>
      <c r="AA779" s="88"/>
      <c r="AB779" s="88"/>
      <c r="AC779" s="88"/>
      <c r="AD779" s="88"/>
      <c r="AE779" s="88"/>
      <c r="AF779" s="88"/>
      <c r="AG779" s="88"/>
      <c r="AH779" s="88"/>
      <c r="AI779" s="88"/>
      <c r="AJ779" s="88"/>
      <c r="AK779" s="88"/>
      <c r="AL779" s="88"/>
      <c r="AM779" s="88"/>
      <c r="AN779" s="88"/>
      <c r="AO779" s="88"/>
      <c r="AP779" s="88"/>
      <c r="AQ779" s="88"/>
      <c r="AR779" s="88"/>
      <c r="AS779" s="88"/>
      <c r="AT779" s="88"/>
      <c r="AU779" s="88"/>
      <c r="AV779" s="88"/>
      <c r="AW779" s="88"/>
      <c r="AX779" s="88"/>
      <c r="AY779" s="45"/>
    </row>
    <row r="780" spans="1:51" ht="14.25" customHeight="1">
      <c r="B780" s="1624"/>
      <c r="C780" s="1625"/>
      <c r="D780" s="1625"/>
      <c r="E780" s="1625"/>
      <c r="F780" s="1625"/>
      <c r="G780" s="1626"/>
      <c r="H780" s="114"/>
      <c r="I780" s="88"/>
      <c r="J780" s="88"/>
      <c r="K780" s="88"/>
      <c r="L780" s="88"/>
      <c r="M780" s="88"/>
      <c r="N780" s="88"/>
      <c r="O780" s="88"/>
      <c r="P780" s="88"/>
      <c r="Q780" s="88"/>
      <c r="R780" s="88"/>
      <c r="S780" s="88"/>
      <c r="T780" s="88"/>
      <c r="U780" s="81"/>
      <c r="V780" s="23"/>
      <c r="W780" s="23"/>
      <c r="X780" s="23"/>
      <c r="Y780" s="23"/>
      <c r="Z780" s="23"/>
      <c r="AA780" s="23"/>
      <c r="AB780" s="23"/>
      <c r="AC780" s="23"/>
      <c r="AD780" s="23"/>
      <c r="AE780" s="23"/>
      <c r="AF780" s="23"/>
      <c r="AG780" s="23"/>
      <c r="AH780" s="23"/>
      <c r="AI780" s="23"/>
      <c r="AJ780" s="24"/>
      <c r="AK780" s="88"/>
      <c r="AL780" s="88"/>
      <c r="AM780" s="88"/>
      <c r="AN780" s="88"/>
      <c r="AO780" s="88"/>
      <c r="AP780" s="88"/>
      <c r="AQ780" s="88"/>
      <c r="AR780" s="88"/>
      <c r="AS780" s="88"/>
      <c r="AT780" s="88"/>
      <c r="AU780" s="88"/>
      <c r="AV780" s="88"/>
      <c r="AW780" s="88"/>
      <c r="AX780" s="88"/>
      <c r="AY780" s="45"/>
    </row>
    <row r="781" spans="1:51" ht="14.25" customHeight="1">
      <c r="B781" s="1624"/>
      <c r="C781" s="1625"/>
      <c r="D781" s="1625"/>
      <c r="E781" s="1625"/>
      <c r="F781" s="1625"/>
      <c r="G781" s="1626"/>
      <c r="H781" s="114"/>
      <c r="I781" s="88"/>
      <c r="J781" s="88"/>
      <c r="K781" s="88"/>
      <c r="L781" s="88"/>
      <c r="M781" s="88"/>
      <c r="N781" s="88"/>
      <c r="O781" s="88"/>
      <c r="P781" s="88"/>
      <c r="Q781" s="88"/>
      <c r="R781" s="88"/>
      <c r="S781" s="88"/>
      <c r="T781" s="88"/>
      <c r="U781" s="2452" t="s">
        <v>124</v>
      </c>
      <c r="V781" s="987"/>
      <c r="W781" s="987"/>
      <c r="X781" s="987"/>
      <c r="Y781" s="987"/>
      <c r="Z781" s="987"/>
      <c r="AA781" s="987"/>
      <c r="AB781" s="987"/>
      <c r="AC781" s="987"/>
      <c r="AD781" s="987"/>
      <c r="AE781" s="987"/>
      <c r="AF781" s="987"/>
      <c r="AG781" s="987"/>
      <c r="AH781" s="987"/>
      <c r="AI781" s="987"/>
      <c r="AJ781" s="2453"/>
      <c r="AK781" s="88"/>
      <c r="AL781" s="88"/>
      <c r="AM781" s="88"/>
      <c r="AN781" s="88"/>
      <c r="AO781" s="88"/>
      <c r="AP781" s="88"/>
      <c r="AQ781" s="88"/>
      <c r="AR781" s="88"/>
      <c r="AS781" s="88"/>
      <c r="AT781" s="88"/>
      <c r="AU781" s="88"/>
      <c r="AV781" s="88"/>
      <c r="AW781" s="88"/>
      <c r="AX781" s="88"/>
      <c r="AY781" s="45"/>
    </row>
    <row r="782" spans="1:51" ht="14.25" customHeight="1">
      <c r="B782" s="1624"/>
      <c r="C782" s="1625"/>
      <c r="D782" s="1625"/>
      <c r="E782" s="1625"/>
      <c r="F782" s="1625"/>
      <c r="G782" s="1626"/>
      <c r="H782" s="114"/>
      <c r="I782" s="88"/>
      <c r="J782" s="88"/>
      <c r="K782" s="88"/>
      <c r="L782" s="88"/>
      <c r="M782" s="88"/>
      <c r="N782" s="88"/>
      <c r="O782" s="88"/>
      <c r="P782" s="88"/>
      <c r="Q782" s="88"/>
      <c r="R782" s="88"/>
      <c r="S782" s="88"/>
      <c r="T782" s="88"/>
      <c r="U782" s="2452" t="s">
        <v>219</v>
      </c>
      <c r="V782" s="987"/>
      <c r="W782" s="987"/>
      <c r="X782" s="987"/>
      <c r="Y782" s="987"/>
      <c r="Z782" s="987"/>
      <c r="AA782" s="987"/>
      <c r="AB782" s="987"/>
      <c r="AC782" s="987"/>
      <c r="AD782" s="987"/>
      <c r="AE782" s="987"/>
      <c r="AF782" s="987"/>
      <c r="AG782" s="987"/>
      <c r="AH782" s="987"/>
      <c r="AI782" s="987"/>
      <c r="AJ782" s="2453"/>
      <c r="AK782" s="88"/>
      <c r="AL782" s="88"/>
      <c r="AM782" s="88"/>
      <c r="AN782" s="88"/>
      <c r="AO782" s="88"/>
      <c r="AP782" s="88"/>
      <c r="AQ782" s="88"/>
      <c r="AR782" s="88"/>
      <c r="AS782" s="88"/>
      <c r="AT782" s="88"/>
      <c r="AU782" s="88"/>
      <c r="AV782" s="88"/>
      <c r="AW782" s="88"/>
      <c r="AX782" s="88"/>
      <c r="AY782" s="45"/>
    </row>
    <row r="783" spans="1:51" ht="14.25" customHeight="1" thickBot="1">
      <c r="B783" s="1624"/>
      <c r="C783" s="1625"/>
      <c r="D783" s="1625"/>
      <c r="E783" s="1625"/>
      <c r="F783" s="1625"/>
      <c r="G783" s="1626"/>
      <c r="H783" s="114"/>
      <c r="I783" s="88"/>
      <c r="J783" s="88"/>
      <c r="K783" s="88"/>
      <c r="L783" s="88"/>
      <c r="M783" s="88"/>
      <c r="N783" s="88"/>
      <c r="O783" s="88"/>
      <c r="P783" s="88"/>
      <c r="Q783" s="88"/>
      <c r="R783" s="88"/>
      <c r="S783" s="88"/>
      <c r="T783" s="88"/>
      <c r="U783" s="115"/>
      <c r="V783" s="51"/>
      <c r="W783" s="51"/>
      <c r="X783" s="103"/>
      <c r="Y783" s="103"/>
      <c r="Z783" s="103"/>
      <c r="AA783" s="103"/>
      <c r="AB783" s="103"/>
      <c r="AC783" s="103"/>
      <c r="AD783" s="103"/>
      <c r="AE783" s="103"/>
      <c r="AF783" s="103"/>
      <c r="AG783" s="103"/>
      <c r="AH783" s="51"/>
      <c r="AI783" s="51"/>
      <c r="AJ783" s="52"/>
      <c r="AK783" s="88"/>
      <c r="AL783" s="88"/>
      <c r="AM783" s="88"/>
      <c r="AN783" s="88"/>
      <c r="AO783" s="88"/>
      <c r="AP783" s="88"/>
      <c r="AQ783" s="88"/>
      <c r="AR783" s="88"/>
      <c r="AS783" s="88"/>
      <c r="AT783" s="88"/>
      <c r="AU783" s="88"/>
      <c r="AV783" s="88"/>
      <c r="AW783" s="88"/>
      <c r="AX783" s="88"/>
      <c r="AY783" s="45"/>
    </row>
    <row r="784" spans="1:51" ht="14.25" customHeight="1">
      <c r="B784" s="1624"/>
      <c r="C784" s="1625"/>
      <c r="D784" s="1625"/>
      <c r="E784" s="1625"/>
      <c r="F784" s="1625"/>
      <c r="G784" s="1626"/>
      <c r="H784" s="114"/>
      <c r="I784" s="88"/>
      <c r="J784" s="88"/>
      <c r="K784" s="88"/>
      <c r="L784" s="88"/>
      <c r="M784" s="88"/>
      <c r="N784" s="88"/>
      <c r="O784" s="88"/>
      <c r="P784" s="88"/>
      <c r="Q784" s="88"/>
      <c r="R784" s="88"/>
      <c r="S784" s="88"/>
      <c r="T784" s="88"/>
      <c r="U784" s="26"/>
      <c r="V784" s="26"/>
      <c r="W784" s="26"/>
      <c r="X784" s="26"/>
      <c r="Y784" s="26"/>
      <c r="Z784" s="26"/>
      <c r="AA784" s="26"/>
      <c r="AB784" s="57"/>
      <c r="AC784" s="57"/>
      <c r="AD784" s="26"/>
      <c r="AE784" s="26"/>
      <c r="AF784" s="26"/>
      <c r="AG784" s="26"/>
      <c r="AH784" s="26"/>
      <c r="AI784" s="26"/>
      <c r="AJ784" s="26"/>
      <c r="AK784" s="88"/>
      <c r="AL784" s="88"/>
      <c r="AM784" s="88"/>
      <c r="AN784" s="88"/>
      <c r="AO784" s="88"/>
      <c r="AP784" s="88"/>
      <c r="AQ784" s="88"/>
      <c r="AR784" s="88"/>
      <c r="AS784" s="88"/>
      <c r="AT784" s="88"/>
      <c r="AU784" s="88"/>
      <c r="AV784" s="88"/>
      <c r="AW784" s="88"/>
      <c r="AX784" s="88"/>
      <c r="AY784" s="45"/>
    </row>
    <row r="785" spans="2:51" ht="14.25" customHeight="1">
      <c r="B785" s="1624"/>
      <c r="C785" s="1625"/>
      <c r="D785" s="1625"/>
      <c r="E785" s="1625"/>
      <c r="F785" s="1625"/>
      <c r="G785" s="1626"/>
      <c r="H785" s="114"/>
      <c r="I785" s="88"/>
      <c r="J785" s="88"/>
      <c r="K785" s="88"/>
      <c r="L785" s="88"/>
      <c r="M785" s="88"/>
      <c r="N785" s="88"/>
      <c r="O785" s="88"/>
      <c r="P785" s="88"/>
      <c r="Q785" s="88"/>
      <c r="R785" s="88"/>
      <c r="S785" s="88"/>
      <c r="T785" s="88"/>
      <c r="U785" s="26"/>
      <c r="V785" s="26"/>
      <c r="W785" s="26"/>
      <c r="X785" s="26"/>
      <c r="Y785" s="26"/>
      <c r="Z785" s="26"/>
      <c r="AA785" s="26"/>
      <c r="AB785" s="57"/>
      <c r="AC785" s="57"/>
      <c r="AD785" s="26"/>
      <c r="AE785" s="26"/>
      <c r="AF785" s="26"/>
      <c r="AG785" s="26"/>
      <c r="AH785" s="26"/>
      <c r="AI785" s="26"/>
      <c r="AJ785" s="26"/>
      <c r="AK785" s="88"/>
      <c r="AL785" s="88"/>
      <c r="AM785" s="88"/>
      <c r="AN785" s="88"/>
      <c r="AO785" s="88"/>
      <c r="AP785" s="88"/>
      <c r="AQ785" s="88"/>
      <c r="AR785" s="88"/>
      <c r="AS785" s="88"/>
      <c r="AT785" s="88"/>
      <c r="AU785" s="88"/>
      <c r="AV785" s="88"/>
      <c r="AW785" s="88"/>
      <c r="AX785" s="88"/>
      <c r="AY785" s="45"/>
    </row>
    <row r="786" spans="2:51" ht="14.25" customHeight="1">
      <c r="B786" s="1624"/>
      <c r="C786" s="1625"/>
      <c r="D786" s="1625"/>
      <c r="E786" s="1625"/>
      <c r="F786" s="1625"/>
      <c r="G786" s="1626"/>
      <c r="H786" s="114"/>
      <c r="I786" s="88"/>
      <c r="J786" s="88"/>
      <c r="K786" s="88"/>
      <c r="L786" s="88"/>
      <c r="M786" s="88"/>
      <c r="N786" s="88"/>
      <c r="O786" s="88"/>
      <c r="P786" s="88"/>
      <c r="Q786" s="88"/>
      <c r="R786" s="88"/>
      <c r="S786" s="88"/>
      <c r="T786" s="88"/>
      <c r="U786" s="26"/>
      <c r="V786" s="26"/>
      <c r="W786" s="26"/>
      <c r="X786" s="26"/>
      <c r="Y786" s="26"/>
      <c r="Z786" s="26"/>
      <c r="AA786" s="26"/>
      <c r="AB786" s="57"/>
      <c r="AC786" s="57"/>
      <c r="AD786" s="26"/>
      <c r="AE786" s="26"/>
      <c r="AF786" s="26"/>
      <c r="AG786" s="26"/>
      <c r="AH786" s="26"/>
      <c r="AI786" s="26"/>
      <c r="AJ786" s="26"/>
      <c r="AK786" s="88"/>
      <c r="AL786" s="88"/>
      <c r="AM786" s="88"/>
      <c r="AN786" s="88"/>
      <c r="AO786" s="88"/>
      <c r="AP786" s="88"/>
      <c r="AQ786" s="88"/>
      <c r="AR786" s="88"/>
      <c r="AS786" s="88"/>
      <c r="AT786" s="88"/>
      <c r="AU786" s="88"/>
      <c r="AV786" s="88"/>
      <c r="AW786" s="88"/>
      <c r="AX786" s="88"/>
      <c r="AY786" s="45"/>
    </row>
    <row r="787" spans="2:51" ht="14.25" customHeight="1">
      <c r="B787" s="1624"/>
      <c r="C787" s="1625"/>
      <c r="D787" s="1625"/>
      <c r="E787" s="1625"/>
      <c r="F787" s="1625"/>
      <c r="G787" s="1626"/>
      <c r="H787" s="114"/>
      <c r="I787" s="88"/>
      <c r="J787" s="88"/>
      <c r="K787" s="88"/>
      <c r="L787" s="88"/>
      <c r="M787" s="88"/>
      <c r="N787" s="88"/>
      <c r="O787" s="88"/>
      <c r="P787" s="88"/>
      <c r="Q787" s="88"/>
      <c r="R787" s="88"/>
      <c r="S787" s="88"/>
      <c r="T787" s="88"/>
      <c r="U787" s="26"/>
      <c r="V787" s="26"/>
      <c r="W787" s="26"/>
      <c r="X787" s="26"/>
      <c r="Y787" s="26"/>
      <c r="Z787" s="26"/>
      <c r="AA787" s="26"/>
      <c r="AB787" s="26"/>
      <c r="AC787" s="26"/>
      <c r="AD787" s="26"/>
      <c r="AE787" s="26"/>
      <c r="AF787" s="26"/>
      <c r="AG787" s="26"/>
      <c r="AH787" s="26"/>
      <c r="AI787" s="26"/>
      <c r="AJ787" s="26"/>
      <c r="AK787" s="88"/>
      <c r="AL787" s="88"/>
      <c r="AM787" s="88"/>
      <c r="AN787" s="88"/>
      <c r="AO787" s="88"/>
      <c r="AP787" s="88"/>
      <c r="AQ787" s="88"/>
      <c r="AR787" s="88"/>
      <c r="AS787" s="88"/>
      <c r="AT787" s="88"/>
      <c r="AU787" s="88"/>
      <c r="AV787" s="88"/>
      <c r="AW787" s="88"/>
      <c r="AX787" s="88"/>
      <c r="AY787" s="45"/>
    </row>
    <row r="788" spans="2:51" ht="14.25" customHeight="1">
      <c r="B788" s="1624"/>
      <c r="C788" s="1625"/>
      <c r="D788" s="1625"/>
      <c r="E788" s="1625"/>
      <c r="F788" s="1625"/>
      <c r="G788" s="1626"/>
      <c r="H788" s="114"/>
      <c r="I788" s="88"/>
      <c r="J788" s="88"/>
      <c r="K788" s="88"/>
      <c r="L788" s="88"/>
      <c r="M788" s="88"/>
      <c r="N788" s="88"/>
      <c r="O788" s="88"/>
      <c r="P788" s="88"/>
      <c r="Q788" s="88"/>
      <c r="R788" s="88"/>
      <c r="S788" s="88"/>
      <c r="T788" s="88"/>
      <c r="U788" s="26"/>
      <c r="V788" s="26"/>
      <c r="W788" s="26"/>
      <c r="X788" s="26"/>
      <c r="Y788" s="26"/>
      <c r="Z788" s="26"/>
      <c r="AA788" s="26"/>
      <c r="AB788" s="26"/>
      <c r="AC788" s="26"/>
      <c r="AD788" s="26"/>
      <c r="AE788" s="26"/>
      <c r="AF788" s="26"/>
      <c r="AG788" s="26"/>
      <c r="AH788" s="26"/>
      <c r="AI788" s="26"/>
      <c r="AJ788" s="26"/>
      <c r="AK788" s="88"/>
      <c r="AL788" s="88"/>
      <c r="AM788" s="88"/>
      <c r="AN788" s="88"/>
      <c r="AO788" s="88"/>
      <c r="AP788" s="88"/>
      <c r="AQ788" s="88"/>
      <c r="AR788" s="88"/>
      <c r="AS788" s="88"/>
      <c r="AT788" s="88"/>
      <c r="AU788" s="88"/>
      <c r="AV788" s="88"/>
      <c r="AW788" s="88"/>
      <c r="AX788" s="88"/>
      <c r="AY788" s="45"/>
    </row>
    <row r="789" spans="2:51" ht="14.25" customHeight="1">
      <c r="B789" s="1624"/>
      <c r="C789" s="1625"/>
      <c r="D789" s="1625"/>
      <c r="E789" s="1625"/>
      <c r="F789" s="1625"/>
      <c r="G789" s="1626"/>
      <c r="H789" s="114"/>
      <c r="I789" s="88"/>
      <c r="J789" s="88"/>
      <c r="K789" s="88"/>
      <c r="L789" s="88"/>
      <c r="M789" s="88"/>
      <c r="N789" s="88"/>
      <c r="O789" s="88"/>
      <c r="P789" s="88"/>
      <c r="Q789" s="88"/>
      <c r="R789" s="88"/>
      <c r="S789" s="88"/>
      <c r="T789" s="88"/>
      <c r="U789" s="26"/>
      <c r="V789" s="26"/>
      <c r="W789" s="26"/>
      <c r="X789" s="26"/>
      <c r="Y789" s="26"/>
      <c r="Z789" s="26"/>
      <c r="AA789" s="26"/>
      <c r="AB789" s="26"/>
      <c r="AC789" s="26"/>
      <c r="AD789" s="26"/>
      <c r="AE789" s="26"/>
      <c r="AF789" s="26"/>
      <c r="AG789" s="26"/>
      <c r="AH789" s="26"/>
      <c r="AI789" s="26"/>
      <c r="AJ789" s="26"/>
      <c r="AK789" s="88"/>
      <c r="AL789" s="88"/>
      <c r="AM789" s="88"/>
      <c r="AN789" s="88"/>
      <c r="AO789" s="88"/>
      <c r="AP789" s="88"/>
      <c r="AQ789" s="88"/>
      <c r="AR789" s="88"/>
      <c r="AS789" s="88"/>
      <c r="AT789" s="88"/>
      <c r="AU789" s="88"/>
      <c r="AV789" s="88"/>
      <c r="AW789" s="88"/>
      <c r="AX789" s="88"/>
      <c r="AY789" s="45"/>
    </row>
    <row r="790" spans="2:51" ht="14.25" customHeight="1">
      <c r="B790" s="1624"/>
      <c r="C790" s="1625"/>
      <c r="D790" s="1625"/>
      <c r="E790" s="1625"/>
      <c r="F790" s="1625"/>
      <c r="G790" s="1626"/>
      <c r="H790" s="114"/>
      <c r="I790" s="88"/>
      <c r="J790" s="88"/>
      <c r="K790" s="88"/>
      <c r="L790" s="88"/>
      <c r="M790" s="88"/>
      <c r="N790" s="88"/>
      <c r="O790" s="88"/>
      <c r="P790" s="88"/>
      <c r="Q790" s="88"/>
      <c r="R790" s="88"/>
      <c r="S790" s="88"/>
      <c r="T790" s="88"/>
      <c r="U790" s="88"/>
      <c r="V790" s="88"/>
      <c r="W790" s="88"/>
      <c r="X790" s="990"/>
      <c r="Y790" s="990"/>
      <c r="Z790" s="990"/>
      <c r="AA790" s="990"/>
      <c r="AB790" s="990"/>
      <c r="AC790" s="990"/>
      <c r="AD790" s="990"/>
      <c r="AE790" s="990"/>
      <c r="AF790" s="990"/>
      <c r="AG790" s="990"/>
      <c r="AH790" s="88"/>
      <c r="AI790" s="88"/>
      <c r="AJ790" s="88"/>
      <c r="AK790" s="88"/>
      <c r="AL790" s="88"/>
      <c r="AM790" s="88"/>
      <c r="AN790" s="88"/>
      <c r="AO790" s="88"/>
      <c r="AP790" s="88"/>
      <c r="AQ790" s="88"/>
      <c r="AR790" s="88"/>
      <c r="AS790" s="88"/>
      <c r="AT790" s="88"/>
      <c r="AU790" s="88"/>
      <c r="AV790" s="88"/>
      <c r="AW790" s="88"/>
      <c r="AX790" s="88"/>
      <c r="AY790" s="45"/>
    </row>
    <row r="791" spans="2:51" ht="14.25" customHeight="1">
      <c r="B791" s="1624"/>
      <c r="C791" s="1625"/>
      <c r="D791" s="1625"/>
      <c r="E791" s="1625"/>
      <c r="F791" s="1625"/>
      <c r="G791" s="1626"/>
      <c r="H791" s="114"/>
      <c r="I791" s="88"/>
      <c r="J791" s="88"/>
      <c r="K791" s="88"/>
      <c r="L791" s="88"/>
      <c r="M791" s="88"/>
      <c r="N791" s="88"/>
      <c r="O791" s="88"/>
      <c r="P791" s="88"/>
      <c r="Q791" s="88"/>
      <c r="R791" s="88"/>
      <c r="S791" s="88"/>
      <c r="T791" s="88"/>
      <c r="U791" s="88"/>
      <c r="V791" s="88"/>
      <c r="W791" s="88"/>
      <c r="X791" s="991" t="s">
        <v>514</v>
      </c>
      <c r="Y791" s="469"/>
      <c r="Z791" s="469"/>
      <c r="AA791" s="469"/>
      <c r="AB791" s="469"/>
      <c r="AC791" s="469"/>
      <c r="AD791" s="469"/>
      <c r="AE791" s="469"/>
      <c r="AF791" s="469"/>
      <c r="AG791" s="469"/>
      <c r="AH791" s="88"/>
      <c r="AI791" s="88"/>
      <c r="AJ791" s="88"/>
      <c r="AK791" s="88"/>
      <c r="AL791" s="88"/>
      <c r="AM791" s="88"/>
      <c r="AN791" s="88"/>
      <c r="AO791" s="88"/>
      <c r="AP791" s="88"/>
      <c r="AQ791" s="88"/>
      <c r="AR791" s="88"/>
      <c r="AS791" s="88"/>
      <c r="AT791" s="88"/>
      <c r="AU791" s="56"/>
      <c r="AV791" s="56"/>
      <c r="AW791" s="56"/>
      <c r="AX791" s="56"/>
      <c r="AY791" s="45"/>
    </row>
    <row r="792" spans="2:51" ht="14.25" customHeight="1">
      <c r="B792" s="1624"/>
      <c r="C792" s="1625"/>
      <c r="D792" s="1625"/>
      <c r="E792" s="1625"/>
      <c r="F792" s="1625"/>
      <c r="G792" s="1626"/>
      <c r="H792" s="114"/>
      <c r="I792" s="88"/>
      <c r="J792" s="88"/>
      <c r="K792" s="88"/>
      <c r="L792" s="88"/>
      <c r="M792" s="88"/>
      <c r="N792" s="88"/>
      <c r="O792" s="88"/>
      <c r="P792" s="88"/>
      <c r="Q792" s="88"/>
      <c r="R792" s="88"/>
      <c r="S792" s="88"/>
      <c r="T792" s="88"/>
      <c r="U792" s="88"/>
      <c r="V792" s="88"/>
      <c r="W792" s="88"/>
      <c r="X792" s="991" t="s">
        <v>513</v>
      </c>
      <c r="Y792" s="469"/>
      <c r="Z792" s="469"/>
      <c r="AA792" s="469"/>
      <c r="AB792" s="469"/>
      <c r="AC792" s="469"/>
      <c r="AD792" s="469"/>
      <c r="AE792" s="469"/>
      <c r="AF792" s="469"/>
      <c r="AG792" s="469"/>
      <c r="AH792" s="88"/>
      <c r="AI792" s="88"/>
      <c r="AJ792" s="88"/>
      <c r="AK792" s="88"/>
      <c r="AL792" s="88"/>
      <c r="AM792" s="88"/>
      <c r="AN792" s="88"/>
      <c r="AO792" s="88"/>
      <c r="AP792" s="88"/>
      <c r="AQ792" s="88"/>
      <c r="AR792" s="88"/>
      <c r="AS792" s="88"/>
      <c r="AT792" s="88"/>
      <c r="AU792" s="56"/>
      <c r="AV792" s="56"/>
      <c r="AW792" s="56"/>
      <c r="AX792" s="56"/>
      <c r="AY792" s="45"/>
    </row>
    <row r="793" spans="2:51" ht="14.25" customHeight="1">
      <c r="B793" s="1624"/>
      <c r="C793" s="1625"/>
      <c r="D793" s="1625"/>
      <c r="E793" s="1625"/>
      <c r="F793" s="1625"/>
      <c r="G793" s="1626"/>
      <c r="H793" s="114"/>
      <c r="I793" s="88"/>
      <c r="J793" s="88"/>
      <c r="K793" s="88"/>
      <c r="L793" s="56"/>
      <c r="M793" s="56"/>
      <c r="N793" s="56"/>
      <c r="O793" s="56"/>
      <c r="P793" s="56"/>
      <c r="Q793" s="56"/>
      <c r="R793" s="56"/>
      <c r="S793" s="56"/>
      <c r="T793" s="56"/>
      <c r="U793" s="56"/>
      <c r="V793" s="56"/>
      <c r="W793" s="88"/>
      <c r="X793" s="1010" t="s">
        <v>512</v>
      </c>
      <c r="Y793" s="1010"/>
      <c r="Z793" s="1010"/>
      <c r="AA793" s="1010"/>
      <c r="AB793" s="1010"/>
      <c r="AC793" s="1010"/>
      <c r="AD793" s="1010"/>
      <c r="AE793" s="1010"/>
      <c r="AF793" s="1010"/>
      <c r="AG793" s="1010"/>
      <c r="AH793" s="56"/>
      <c r="AI793" s="56"/>
      <c r="AJ793" s="989"/>
      <c r="AK793" s="989"/>
      <c r="AL793" s="989"/>
      <c r="AM793" s="989"/>
      <c r="AN793" s="989"/>
      <c r="AO793" s="989"/>
      <c r="AP793" s="989"/>
      <c r="AQ793" s="989"/>
      <c r="AR793" s="989"/>
      <c r="AS793" s="989"/>
      <c r="AT793" s="56"/>
      <c r="AU793" s="56"/>
      <c r="AV793" s="56"/>
      <c r="AW793" s="56"/>
      <c r="AX793" s="56"/>
      <c r="AY793" s="45"/>
    </row>
    <row r="794" spans="2:51" ht="14.25" customHeight="1">
      <c r="B794" s="1624"/>
      <c r="C794" s="1625"/>
      <c r="D794" s="1625"/>
      <c r="E794" s="1625"/>
      <c r="F794" s="1625"/>
      <c r="G794" s="1626"/>
      <c r="H794" s="114"/>
      <c r="I794" s="88"/>
      <c r="J794" s="88"/>
      <c r="K794" s="88"/>
      <c r="L794" s="56"/>
      <c r="M794" s="56"/>
      <c r="N794" s="56"/>
      <c r="O794" s="56"/>
      <c r="P794" s="56"/>
      <c r="Q794" s="56"/>
      <c r="R794" s="56"/>
      <c r="S794" s="56"/>
      <c r="T794" s="56"/>
      <c r="U794" s="56"/>
      <c r="V794" s="56"/>
      <c r="W794" s="88"/>
      <c r="X794" s="88"/>
      <c r="Y794" s="56"/>
      <c r="Z794" s="56"/>
      <c r="AA794" s="56"/>
      <c r="AB794" s="56"/>
      <c r="AC794" s="56"/>
      <c r="AD794" s="56"/>
      <c r="AE794" s="56"/>
      <c r="AF794" s="56"/>
      <c r="AG794" s="56"/>
      <c r="AH794" s="56"/>
      <c r="AI794" s="56"/>
      <c r="AJ794" s="989"/>
      <c r="AK794" s="2326"/>
      <c r="AL794" s="2326"/>
      <c r="AM794" s="2326"/>
      <c r="AN794" s="2326"/>
      <c r="AO794" s="2326"/>
      <c r="AP794" s="2326"/>
      <c r="AQ794" s="2326"/>
      <c r="AR794" s="2326"/>
      <c r="AS794" s="2326"/>
      <c r="AT794" s="56"/>
      <c r="AU794" s="56"/>
      <c r="AV794" s="56"/>
      <c r="AW794" s="56"/>
      <c r="AX794" s="56"/>
      <c r="AY794" s="45"/>
    </row>
    <row r="795" spans="2:51" ht="14.25" customHeight="1">
      <c r="B795" s="1624"/>
      <c r="C795" s="1625"/>
      <c r="D795" s="1625"/>
      <c r="E795" s="1625"/>
      <c r="F795" s="1625"/>
      <c r="G795" s="1626"/>
      <c r="H795" s="114"/>
      <c r="I795" s="88"/>
      <c r="J795" s="88"/>
      <c r="K795" s="88"/>
      <c r="L795" s="56"/>
      <c r="M795" s="56"/>
      <c r="N795" s="56"/>
      <c r="O795" s="56"/>
      <c r="P795" s="56"/>
      <c r="Q795" s="56"/>
      <c r="R795" s="56"/>
      <c r="S795" s="56"/>
      <c r="T795" s="56"/>
      <c r="U795" s="56"/>
      <c r="V795" s="56"/>
      <c r="W795" s="88"/>
      <c r="X795" s="88"/>
      <c r="Y795" s="56"/>
      <c r="Z795" s="56"/>
      <c r="AA795" s="56"/>
      <c r="AB795" s="56"/>
      <c r="AC795" s="56"/>
      <c r="AD795" s="56"/>
      <c r="AE795" s="56"/>
      <c r="AF795" s="56"/>
      <c r="AG795" s="56"/>
      <c r="AH795" s="56"/>
      <c r="AI795" s="56"/>
      <c r="AJ795" s="989"/>
      <c r="AK795" s="2326"/>
      <c r="AL795" s="2326"/>
      <c r="AM795" s="2326"/>
      <c r="AN795" s="2326"/>
      <c r="AO795" s="2326"/>
      <c r="AP795" s="2326"/>
      <c r="AQ795" s="2326"/>
      <c r="AR795" s="2326"/>
      <c r="AS795" s="2326"/>
      <c r="AT795" s="56"/>
      <c r="AU795" s="56"/>
      <c r="AV795" s="56"/>
      <c r="AW795" s="56"/>
      <c r="AX795" s="56"/>
      <c r="AY795" s="45"/>
    </row>
    <row r="796" spans="2:51" ht="14.25" customHeight="1">
      <c r="B796" s="1624"/>
      <c r="C796" s="1625"/>
      <c r="D796" s="1625"/>
      <c r="E796" s="1625"/>
      <c r="F796" s="1625"/>
      <c r="G796" s="1626"/>
      <c r="H796" s="114"/>
      <c r="I796" s="88"/>
      <c r="J796" s="88"/>
      <c r="K796" s="88"/>
      <c r="L796" s="26"/>
      <c r="M796" s="26"/>
      <c r="N796" s="26"/>
      <c r="O796" s="26"/>
      <c r="P796" s="26"/>
      <c r="Q796" s="26"/>
      <c r="R796" s="26"/>
      <c r="S796" s="26"/>
      <c r="T796" s="26"/>
      <c r="U796" s="26"/>
      <c r="V796" s="88"/>
      <c r="W796" s="88"/>
      <c r="X796" s="88"/>
      <c r="Y796" s="26"/>
      <c r="Z796" s="26"/>
      <c r="AA796" s="26"/>
      <c r="AB796" s="26"/>
      <c r="AC796" s="26"/>
      <c r="AD796" s="26"/>
      <c r="AE796" s="26"/>
      <c r="AF796" s="26"/>
      <c r="AG796" s="26"/>
      <c r="AH796" s="26"/>
      <c r="AI796" s="56"/>
      <c r="AJ796" s="1010"/>
      <c r="AK796" s="1010"/>
      <c r="AL796" s="1010"/>
      <c r="AM796" s="1010"/>
      <c r="AN796" s="1010"/>
      <c r="AO796" s="1010"/>
      <c r="AP796" s="1010"/>
      <c r="AQ796" s="1010"/>
      <c r="AR796" s="1010"/>
      <c r="AS796" s="1010"/>
      <c r="AT796" s="56"/>
      <c r="AU796" s="56"/>
      <c r="AV796" s="56"/>
      <c r="AW796" s="56"/>
      <c r="AX796" s="56"/>
      <c r="AY796" s="45"/>
    </row>
    <row r="797" spans="2:51" ht="14.25" customHeight="1">
      <c r="B797" s="1624"/>
      <c r="C797" s="1625"/>
      <c r="D797" s="1625"/>
      <c r="E797" s="1625"/>
      <c r="F797" s="1625"/>
      <c r="G797" s="1626"/>
      <c r="H797" s="114"/>
      <c r="I797" s="88"/>
      <c r="J797" s="88"/>
      <c r="K797" s="88"/>
      <c r="L797" s="88"/>
      <c r="M797" s="88"/>
      <c r="N797" s="88"/>
      <c r="O797" s="88"/>
      <c r="P797" s="88"/>
      <c r="Q797" s="88"/>
      <c r="R797" s="88"/>
      <c r="S797" s="88"/>
      <c r="T797" s="88"/>
      <c r="U797" s="88"/>
      <c r="V797" s="88"/>
      <c r="W797" s="88"/>
      <c r="X797" s="88"/>
      <c r="Y797" s="88"/>
      <c r="Z797" s="88"/>
      <c r="AA797" s="33"/>
      <c r="AB797" s="33"/>
      <c r="AC797" s="33"/>
      <c r="AD797" s="33"/>
      <c r="AE797" s="33"/>
      <c r="AF797" s="33"/>
      <c r="AG797" s="33"/>
      <c r="AH797" s="33"/>
      <c r="AI797" s="33"/>
      <c r="AJ797" s="88"/>
      <c r="AK797" s="88"/>
      <c r="AL797" s="88"/>
      <c r="AM797" s="56"/>
      <c r="AN797" s="56"/>
      <c r="AO797" s="56"/>
      <c r="AP797" s="56"/>
      <c r="AQ797" s="56"/>
      <c r="AR797" s="56"/>
      <c r="AS797" s="56"/>
      <c r="AT797" s="56"/>
      <c r="AU797" s="56"/>
      <c r="AV797" s="56"/>
      <c r="AW797" s="56"/>
      <c r="AX797" s="56"/>
      <c r="AY797" s="45"/>
    </row>
    <row r="798" spans="2:51" ht="14.25" customHeight="1">
      <c r="B798" s="1624"/>
      <c r="C798" s="1625"/>
      <c r="D798" s="1625"/>
      <c r="E798" s="1625"/>
      <c r="F798" s="1625"/>
      <c r="G798" s="1626"/>
      <c r="H798" s="114"/>
      <c r="I798" s="88"/>
      <c r="J798" s="88"/>
      <c r="K798" s="88"/>
      <c r="L798" s="88"/>
      <c r="M798" s="88"/>
      <c r="N798" s="88"/>
      <c r="O798" s="88"/>
      <c r="P798" s="88"/>
      <c r="Q798" s="88"/>
      <c r="R798" s="88"/>
      <c r="S798" s="88"/>
      <c r="T798" s="88"/>
      <c r="U798" s="88"/>
      <c r="V798" s="56"/>
      <c r="W798" s="56"/>
      <c r="X798" s="56"/>
      <c r="Y798" s="56"/>
      <c r="Z798" s="56"/>
      <c r="AA798" s="56"/>
      <c r="AB798" s="56"/>
      <c r="AC798" s="56"/>
      <c r="AD798" s="56"/>
      <c r="AE798" s="56"/>
      <c r="AF798" s="56"/>
      <c r="AG798" s="56"/>
      <c r="AH798" s="56"/>
      <c r="AI798" s="56"/>
      <c r="AJ798" s="56"/>
      <c r="AK798" s="56"/>
      <c r="AL798" s="88"/>
      <c r="AM798" s="56"/>
      <c r="AN798" s="56"/>
      <c r="AO798" s="56"/>
      <c r="AP798" s="56"/>
      <c r="AQ798" s="56"/>
      <c r="AR798" s="56"/>
      <c r="AS798" s="56"/>
      <c r="AT798" s="56"/>
      <c r="AU798" s="56"/>
      <c r="AV798" s="56"/>
      <c r="AW798" s="56"/>
      <c r="AX798" s="56"/>
      <c r="AY798" s="45"/>
    </row>
    <row r="799" spans="2:51" ht="14.25" customHeight="1">
      <c r="B799" s="1624"/>
      <c r="C799" s="1625"/>
      <c r="D799" s="1625"/>
      <c r="E799" s="1625"/>
      <c r="F799" s="1625"/>
      <c r="G799" s="1626"/>
      <c r="H799" s="114"/>
      <c r="I799" s="88"/>
      <c r="J799" s="88"/>
      <c r="K799" s="88"/>
      <c r="L799" s="88"/>
      <c r="M799" s="88"/>
      <c r="N799" s="88"/>
      <c r="O799" s="88"/>
      <c r="P799" s="88"/>
      <c r="Q799" s="88"/>
      <c r="R799" s="88"/>
      <c r="S799" s="88"/>
      <c r="T799" s="88"/>
      <c r="U799" s="88"/>
      <c r="V799" s="56"/>
      <c r="W799" s="56"/>
      <c r="X799" s="56"/>
      <c r="Y799" s="56"/>
      <c r="Z799" s="56"/>
      <c r="AA799" s="56"/>
      <c r="AB799" s="56"/>
      <c r="AC799" s="56"/>
      <c r="AD799" s="56"/>
      <c r="AE799" s="56"/>
      <c r="AF799" s="56"/>
      <c r="AG799" s="56"/>
      <c r="AH799" s="56"/>
      <c r="AI799" s="56"/>
      <c r="AJ799" s="56"/>
      <c r="AK799" s="56"/>
      <c r="AL799" s="88"/>
      <c r="AM799" s="88"/>
      <c r="AN799" s="88"/>
      <c r="AO799" s="88"/>
      <c r="AP799" s="88"/>
      <c r="AQ799" s="88"/>
      <c r="AR799" s="88"/>
      <c r="AS799" s="88"/>
      <c r="AT799" s="88"/>
      <c r="AU799" s="88"/>
      <c r="AV799" s="88"/>
      <c r="AW799" s="88"/>
      <c r="AX799" s="88"/>
      <c r="AY799" s="45"/>
    </row>
    <row r="800" spans="2:51" ht="14.25" customHeight="1">
      <c r="B800" s="1624"/>
      <c r="C800" s="1625"/>
      <c r="D800" s="1625"/>
      <c r="E800" s="1625"/>
      <c r="F800" s="1625"/>
      <c r="G800" s="1626"/>
      <c r="H800" s="114"/>
      <c r="I800" s="88"/>
      <c r="J800" s="88"/>
      <c r="K800" s="88"/>
      <c r="L800" s="88"/>
      <c r="M800" s="88"/>
      <c r="N800" s="88"/>
      <c r="O800" s="88"/>
      <c r="P800" s="88"/>
      <c r="Q800" s="88"/>
      <c r="R800" s="88"/>
      <c r="S800" s="88"/>
      <c r="T800" s="88"/>
      <c r="U800" s="88"/>
      <c r="V800" s="56"/>
      <c r="W800" s="56"/>
      <c r="X800" s="56"/>
      <c r="Y800" s="56"/>
      <c r="Z800" s="56"/>
      <c r="AA800" s="56"/>
      <c r="AB800" s="56"/>
      <c r="AC800" s="56"/>
      <c r="AD800" s="56"/>
      <c r="AE800" s="56"/>
      <c r="AF800" s="56"/>
      <c r="AG800" s="56"/>
      <c r="AH800" s="56"/>
      <c r="AI800" s="56"/>
      <c r="AJ800" s="56"/>
      <c r="AK800" s="56"/>
      <c r="AL800" s="88"/>
      <c r="AM800" s="88"/>
      <c r="AN800" s="88"/>
      <c r="AO800" s="88"/>
      <c r="AP800" s="88"/>
      <c r="AQ800" s="88"/>
      <c r="AR800" s="88"/>
      <c r="AS800" s="88"/>
      <c r="AT800" s="88"/>
      <c r="AU800" s="88"/>
      <c r="AV800" s="88"/>
      <c r="AW800" s="88"/>
      <c r="AX800" s="88"/>
      <c r="AY800" s="45"/>
    </row>
    <row r="801" spans="2:51" ht="14.25" customHeight="1">
      <c r="B801" s="1624"/>
      <c r="C801" s="1625"/>
      <c r="D801" s="1625"/>
      <c r="E801" s="1625"/>
      <c r="F801" s="1625"/>
      <c r="G801" s="1626"/>
      <c r="H801" s="114"/>
      <c r="I801" s="88"/>
      <c r="J801" s="88"/>
      <c r="K801" s="88"/>
      <c r="L801" s="88"/>
      <c r="M801" s="88"/>
      <c r="N801" s="88"/>
      <c r="O801" s="88"/>
      <c r="P801" s="88"/>
      <c r="Q801" s="88"/>
      <c r="R801" s="989"/>
      <c r="S801" s="989"/>
      <c r="T801" s="989"/>
      <c r="U801" s="989"/>
      <c r="V801" s="989"/>
      <c r="W801" s="989"/>
      <c r="X801" s="989"/>
      <c r="Y801" s="989"/>
      <c r="Z801" s="989"/>
      <c r="AA801" s="989"/>
      <c r="AB801" s="56"/>
      <c r="AC801" s="56"/>
      <c r="AD801" s="56"/>
      <c r="AE801" s="989"/>
      <c r="AF801" s="989"/>
      <c r="AG801" s="989"/>
      <c r="AH801" s="989"/>
      <c r="AI801" s="989"/>
      <c r="AJ801" s="989"/>
      <c r="AK801" s="989"/>
      <c r="AL801" s="989"/>
      <c r="AM801" s="989"/>
      <c r="AN801" s="989"/>
      <c r="AO801" s="88"/>
      <c r="AP801" s="88"/>
      <c r="AQ801" s="88"/>
      <c r="AR801" s="88"/>
      <c r="AS801" s="88"/>
      <c r="AT801" s="88"/>
      <c r="AU801" s="88"/>
      <c r="AV801" s="88"/>
      <c r="AW801" s="88"/>
      <c r="AX801" s="88"/>
      <c r="AY801" s="45"/>
    </row>
    <row r="802" spans="2:51" ht="14.25" customHeight="1">
      <c r="B802" s="1624"/>
      <c r="C802" s="1625"/>
      <c r="D802" s="1625"/>
      <c r="E802" s="1625"/>
      <c r="F802" s="1625"/>
      <c r="G802" s="1626"/>
      <c r="H802" s="114"/>
      <c r="I802" s="88"/>
      <c r="J802" s="88"/>
      <c r="K802" s="88"/>
      <c r="L802" s="88"/>
      <c r="M802" s="88"/>
      <c r="N802" s="88"/>
      <c r="O802" s="88"/>
      <c r="P802" s="88"/>
      <c r="Q802" s="88"/>
      <c r="R802" s="989"/>
      <c r="S802" s="989"/>
      <c r="T802" s="989"/>
      <c r="U802" s="989"/>
      <c r="V802" s="989"/>
      <c r="W802" s="989"/>
      <c r="X802" s="989"/>
      <c r="Y802" s="989"/>
      <c r="Z802" s="989"/>
      <c r="AA802" s="989"/>
      <c r="AB802" s="88"/>
      <c r="AC802" s="88"/>
      <c r="AD802" s="88"/>
      <c r="AE802" s="989"/>
      <c r="AF802" s="989"/>
      <c r="AG802" s="989"/>
      <c r="AH802" s="989"/>
      <c r="AI802" s="989"/>
      <c r="AJ802" s="989"/>
      <c r="AK802" s="989"/>
      <c r="AL802" s="989"/>
      <c r="AM802" s="989"/>
      <c r="AN802" s="989"/>
      <c r="AO802" s="88"/>
      <c r="AP802" s="88"/>
      <c r="AQ802" s="88"/>
      <c r="AR802" s="88"/>
      <c r="AS802" s="88"/>
      <c r="AT802" s="88"/>
      <c r="AU802" s="88"/>
      <c r="AV802" s="88"/>
      <c r="AW802" s="88"/>
      <c r="AX802" s="88"/>
      <c r="AY802" s="45"/>
    </row>
    <row r="803" spans="2:51" ht="14.25" customHeight="1">
      <c r="B803" s="1624"/>
      <c r="C803" s="1625"/>
      <c r="D803" s="1625"/>
      <c r="E803" s="1625"/>
      <c r="F803" s="1625"/>
      <c r="G803" s="1626"/>
      <c r="H803" s="114"/>
      <c r="I803" s="88"/>
      <c r="J803" s="88"/>
      <c r="K803" s="88"/>
      <c r="L803" s="88"/>
      <c r="M803" s="88"/>
      <c r="N803" s="88"/>
      <c r="O803" s="88"/>
      <c r="P803" s="88"/>
      <c r="Q803" s="88"/>
      <c r="R803" s="989"/>
      <c r="S803" s="989"/>
      <c r="T803" s="989"/>
      <c r="U803" s="989"/>
      <c r="V803" s="989"/>
      <c r="W803" s="989"/>
      <c r="X803" s="989"/>
      <c r="Y803" s="989"/>
      <c r="Z803" s="989"/>
      <c r="AA803" s="989"/>
      <c r="AB803" s="88"/>
      <c r="AC803" s="88"/>
      <c r="AD803" s="88"/>
      <c r="AE803" s="989"/>
      <c r="AF803" s="989"/>
      <c r="AG803" s="989"/>
      <c r="AH803" s="989"/>
      <c r="AI803" s="989"/>
      <c r="AJ803" s="989"/>
      <c r="AK803" s="989"/>
      <c r="AL803" s="989"/>
      <c r="AM803" s="989"/>
      <c r="AN803" s="989"/>
      <c r="AO803" s="88"/>
      <c r="AP803" s="88"/>
      <c r="AQ803" s="88"/>
      <c r="AR803" s="88"/>
      <c r="AS803" s="88"/>
      <c r="AT803" s="88"/>
      <c r="AU803" s="88"/>
      <c r="AV803" s="88"/>
      <c r="AW803" s="88"/>
      <c r="AX803" s="88"/>
      <c r="AY803" s="45"/>
    </row>
    <row r="804" spans="2:51" ht="14.25" customHeight="1">
      <c r="B804" s="1624"/>
      <c r="C804" s="1625"/>
      <c r="D804" s="1625"/>
      <c r="E804" s="1625"/>
      <c r="F804" s="1625"/>
      <c r="G804" s="1626"/>
      <c r="H804" s="114"/>
      <c r="I804" s="88"/>
      <c r="J804" s="88"/>
      <c r="K804" s="88"/>
      <c r="L804" s="88"/>
      <c r="M804" s="88"/>
      <c r="N804" s="88"/>
      <c r="O804" s="88"/>
      <c r="P804" s="88"/>
      <c r="Q804" s="88"/>
      <c r="R804" s="1010"/>
      <c r="S804" s="1010"/>
      <c r="T804" s="1010"/>
      <c r="U804" s="1010"/>
      <c r="V804" s="1010"/>
      <c r="W804" s="1010"/>
      <c r="X804" s="1010"/>
      <c r="Y804" s="1010"/>
      <c r="Z804" s="1010"/>
      <c r="AA804" s="1010"/>
      <c r="AB804" s="88"/>
      <c r="AC804" s="88"/>
      <c r="AD804" s="88"/>
      <c r="AE804" s="1010"/>
      <c r="AF804" s="1010"/>
      <c r="AG804" s="1010"/>
      <c r="AH804" s="1010"/>
      <c r="AI804" s="1010"/>
      <c r="AJ804" s="1010"/>
      <c r="AK804" s="1010"/>
      <c r="AL804" s="1010"/>
      <c r="AM804" s="1010"/>
      <c r="AN804" s="1010"/>
      <c r="AO804" s="88"/>
      <c r="AP804" s="88"/>
      <c r="AQ804" s="88"/>
      <c r="AR804" s="88"/>
      <c r="AS804" s="88"/>
      <c r="AT804" s="88"/>
      <c r="AU804" s="88"/>
      <c r="AV804" s="88"/>
      <c r="AW804" s="88"/>
      <c r="AX804" s="88"/>
      <c r="AY804" s="45"/>
    </row>
    <row r="805" spans="2:51" ht="14.25" customHeight="1">
      <c r="B805" s="1624"/>
      <c r="C805" s="1625"/>
      <c r="D805" s="1625"/>
      <c r="E805" s="1625"/>
      <c r="F805" s="1625"/>
      <c r="G805" s="1626"/>
      <c r="H805" s="114"/>
      <c r="I805" s="88"/>
      <c r="J805" s="88"/>
      <c r="K805" s="88"/>
      <c r="L805" s="88"/>
      <c r="M805" s="88"/>
      <c r="N805" s="88"/>
      <c r="O805" s="88"/>
      <c r="P805" s="88"/>
      <c r="Q805" s="56"/>
      <c r="R805" s="56"/>
      <c r="S805" s="56"/>
      <c r="T805" s="56"/>
      <c r="U805" s="56"/>
      <c r="V805" s="8"/>
      <c r="W805" s="8"/>
      <c r="X805" s="8"/>
      <c r="Y805" s="8"/>
      <c r="Z805" s="56"/>
      <c r="AA805" s="56"/>
      <c r="AB805" s="56"/>
      <c r="AC805" s="56"/>
      <c r="AD805" s="56"/>
      <c r="AE805" s="56"/>
      <c r="AF805" s="56"/>
      <c r="AG805" s="56"/>
      <c r="AH805" s="56"/>
      <c r="AI805" s="56"/>
      <c r="AJ805" s="88"/>
      <c r="AK805" s="88"/>
      <c r="AL805" s="88"/>
      <c r="AM805" s="56"/>
      <c r="AN805" s="56"/>
      <c r="AO805" s="56"/>
      <c r="AP805" s="56"/>
      <c r="AQ805" s="56"/>
      <c r="AR805" s="56"/>
      <c r="AS805" s="56"/>
      <c r="AT805" s="56"/>
      <c r="AU805" s="56"/>
      <c r="AV805" s="56"/>
      <c r="AW805" s="88"/>
      <c r="AX805" s="88"/>
      <c r="AY805" s="45"/>
    </row>
    <row r="806" spans="2:51" ht="14.25" customHeight="1">
      <c r="B806" s="1624"/>
      <c r="C806" s="1625"/>
      <c r="D806" s="1625"/>
      <c r="E806" s="1625"/>
      <c r="F806" s="1625"/>
      <c r="G806" s="1626"/>
      <c r="H806" s="114"/>
      <c r="I806" s="88"/>
      <c r="J806" s="88"/>
      <c r="K806" s="88"/>
      <c r="L806" s="88"/>
      <c r="M806" s="88"/>
      <c r="N806" s="88"/>
      <c r="O806" s="88"/>
      <c r="P806" s="88"/>
      <c r="Q806" s="88"/>
      <c r="R806" s="88"/>
      <c r="S806" s="88"/>
      <c r="T806" s="88"/>
      <c r="U806" s="88"/>
      <c r="V806" s="88"/>
      <c r="W806" s="88"/>
      <c r="X806" s="88"/>
      <c r="Y806" s="88"/>
      <c r="Z806" s="56"/>
      <c r="AA806" s="86"/>
      <c r="AB806" s="86"/>
      <c r="AC806" s="86"/>
      <c r="AD806" s="86"/>
      <c r="AE806" s="86"/>
      <c r="AF806" s="86"/>
      <c r="AG806" s="86"/>
      <c r="AH806" s="86"/>
      <c r="AI806" s="86"/>
      <c r="AJ806" s="88"/>
      <c r="AK806" s="88"/>
      <c r="AL806" s="88"/>
      <c r="AM806" s="56"/>
      <c r="AN806" s="86"/>
      <c r="AO806" s="86"/>
      <c r="AP806" s="86"/>
      <c r="AQ806" s="86"/>
      <c r="AR806" s="86"/>
      <c r="AS806" s="86"/>
      <c r="AT806" s="86"/>
      <c r="AU806" s="86"/>
      <c r="AV806" s="86"/>
      <c r="AW806" s="88"/>
      <c r="AX806" s="88"/>
      <c r="AY806" s="45"/>
    </row>
    <row r="807" spans="2:51" ht="14.25" customHeight="1">
      <c r="B807" s="1624"/>
      <c r="C807" s="1625"/>
      <c r="D807" s="1625"/>
      <c r="E807" s="1625"/>
      <c r="F807" s="1625"/>
      <c r="G807" s="1626"/>
      <c r="H807" s="114"/>
      <c r="I807" s="88"/>
      <c r="J807" s="88"/>
      <c r="K807" s="88"/>
      <c r="L807" s="88"/>
      <c r="M807" s="88"/>
      <c r="N807" s="88"/>
      <c r="O807" s="88"/>
      <c r="P807" s="88"/>
      <c r="Q807" s="88"/>
      <c r="R807" s="88"/>
      <c r="S807" s="88"/>
      <c r="T807" s="88"/>
      <c r="U807" s="88"/>
      <c r="V807" s="88"/>
      <c r="W807" s="88"/>
      <c r="X807" s="88"/>
      <c r="Y807" s="88"/>
      <c r="Z807" s="56"/>
      <c r="AA807" s="86"/>
      <c r="AB807" s="86"/>
      <c r="AC807" s="86"/>
      <c r="AD807" s="86"/>
      <c r="AE807" s="86"/>
      <c r="AF807" s="86"/>
      <c r="AG807" s="86"/>
      <c r="AH807" s="86"/>
      <c r="AI807" s="86"/>
      <c r="AJ807" s="88"/>
      <c r="AK807" s="88"/>
      <c r="AL807" s="88"/>
      <c r="AM807" s="56"/>
      <c r="AN807" s="86"/>
      <c r="AO807" s="86"/>
      <c r="AP807" s="86"/>
      <c r="AQ807" s="86"/>
      <c r="AR807" s="86"/>
      <c r="AS807" s="86"/>
      <c r="AT807" s="86"/>
      <c r="AU807" s="86"/>
      <c r="AV807" s="86"/>
      <c r="AW807" s="88"/>
      <c r="AX807" s="88"/>
      <c r="AY807" s="45"/>
    </row>
    <row r="808" spans="2:51" ht="14.25" customHeight="1">
      <c r="B808" s="1624"/>
      <c r="C808" s="1625"/>
      <c r="D808" s="1625"/>
      <c r="E808" s="1625"/>
      <c r="F808" s="1625"/>
      <c r="G808" s="1626"/>
      <c r="H808" s="114"/>
      <c r="I808" s="88"/>
      <c r="J808" s="88"/>
      <c r="K808" s="88"/>
      <c r="L808" s="88"/>
      <c r="M808" s="56"/>
      <c r="N808" s="56"/>
      <c r="O808" s="56"/>
      <c r="P808" s="56"/>
      <c r="Q808" s="56"/>
      <c r="R808" s="56"/>
      <c r="S808" s="56"/>
      <c r="T808" s="56"/>
      <c r="U808" s="56"/>
      <c r="V808" s="56"/>
      <c r="W808" s="88"/>
      <c r="X808" s="88"/>
      <c r="Y808" s="88"/>
      <c r="Z808" s="26"/>
      <c r="AA808" s="26"/>
      <c r="AB808" s="26"/>
      <c r="AC808" s="26"/>
      <c r="AD808" s="26"/>
      <c r="AE808" s="26"/>
      <c r="AF808" s="26"/>
      <c r="AG808" s="26"/>
      <c r="AH808" s="26"/>
      <c r="AI808" s="26"/>
      <c r="AJ808" s="88"/>
      <c r="AK808" s="88"/>
      <c r="AL808" s="88"/>
      <c r="AM808" s="26"/>
      <c r="AN808" s="26"/>
      <c r="AO808" s="26"/>
      <c r="AP808" s="26"/>
      <c r="AQ808" s="26"/>
      <c r="AR808" s="26"/>
      <c r="AS808" s="26"/>
      <c r="AT808" s="26"/>
      <c r="AU808" s="26"/>
      <c r="AV808" s="26"/>
      <c r="AW808" s="88"/>
      <c r="AX808" s="88"/>
      <c r="AY808" s="45"/>
    </row>
    <row r="809" spans="2:51" ht="14.25" customHeight="1">
      <c r="B809" s="1624"/>
      <c r="C809" s="1625"/>
      <c r="D809" s="1625"/>
      <c r="E809" s="1625"/>
      <c r="F809" s="1625"/>
      <c r="G809" s="1626"/>
      <c r="H809" s="114"/>
      <c r="I809" s="88"/>
      <c r="J809" s="88"/>
      <c r="K809" s="88"/>
      <c r="L809" s="88"/>
      <c r="M809" s="56"/>
      <c r="N809" s="56"/>
      <c r="O809" s="56"/>
      <c r="P809" s="56"/>
      <c r="Q809" s="56"/>
      <c r="R809" s="56"/>
      <c r="S809" s="56"/>
      <c r="T809" s="56"/>
      <c r="U809" s="56"/>
      <c r="V809" s="56"/>
      <c r="W809" s="88"/>
      <c r="X809" s="88"/>
      <c r="Y809" s="88"/>
      <c r="Z809" s="98"/>
      <c r="AA809" s="98"/>
      <c r="AB809" s="98"/>
      <c r="AC809" s="98"/>
      <c r="AD809" s="98"/>
      <c r="AE809" s="98"/>
      <c r="AF809" s="98"/>
      <c r="AG809" s="98"/>
      <c r="AH809" s="98"/>
      <c r="AI809" s="98"/>
      <c r="AJ809" s="88"/>
      <c r="AK809" s="88"/>
      <c r="AL809" s="88"/>
      <c r="AM809" s="98"/>
      <c r="AN809" s="98"/>
      <c r="AO809" s="98"/>
      <c r="AP809" s="98"/>
      <c r="AQ809" s="98"/>
      <c r="AR809" s="98"/>
      <c r="AS809" s="98"/>
      <c r="AT809" s="98"/>
      <c r="AU809" s="98"/>
      <c r="AV809" s="98"/>
      <c r="AW809" s="88"/>
      <c r="AX809" s="88"/>
      <c r="AY809" s="45"/>
    </row>
    <row r="810" spans="2:51" ht="14.25" customHeight="1">
      <c r="B810" s="1624"/>
      <c r="C810" s="1625"/>
      <c r="D810" s="1625"/>
      <c r="E810" s="1625"/>
      <c r="F810" s="1625"/>
      <c r="G810" s="1626"/>
      <c r="H810" s="114"/>
      <c r="I810" s="88"/>
      <c r="J810" s="88"/>
      <c r="K810" s="88"/>
      <c r="L810" s="88"/>
      <c r="M810" s="56"/>
      <c r="N810" s="56"/>
      <c r="O810" s="56"/>
      <c r="P810" s="56"/>
      <c r="Q810" s="56"/>
      <c r="R810" s="56"/>
      <c r="S810" s="56"/>
      <c r="T810" s="56"/>
      <c r="U810" s="56"/>
      <c r="V810" s="56"/>
      <c r="W810" s="88"/>
      <c r="X810" s="88"/>
      <c r="Y810" s="88"/>
      <c r="Z810" s="98"/>
      <c r="AA810" s="98"/>
      <c r="AB810" s="98"/>
      <c r="AC810" s="98"/>
      <c r="AD810" s="98"/>
      <c r="AE810" s="98"/>
      <c r="AF810" s="98"/>
      <c r="AG810" s="98"/>
      <c r="AH810" s="98"/>
      <c r="AI810" s="98"/>
      <c r="AJ810" s="88"/>
      <c r="AK810" s="88"/>
      <c r="AL810" s="88"/>
      <c r="AM810" s="98"/>
      <c r="AN810" s="98"/>
      <c r="AO810" s="98"/>
      <c r="AP810" s="98"/>
      <c r="AQ810" s="98"/>
      <c r="AR810" s="98"/>
      <c r="AS810" s="98"/>
      <c r="AT810" s="98"/>
      <c r="AU810" s="98"/>
      <c r="AV810" s="98"/>
      <c r="AW810" s="88"/>
      <c r="AX810" s="88"/>
      <c r="AY810" s="45"/>
    </row>
    <row r="811" spans="2:51" ht="14.25" customHeight="1">
      <c r="B811" s="1624"/>
      <c r="C811" s="1625"/>
      <c r="D811" s="1625"/>
      <c r="E811" s="1625"/>
      <c r="F811" s="1625"/>
      <c r="G811" s="1626"/>
      <c r="H811" s="114"/>
      <c r="I811" s="88"/>
      <c r="J811" s="88"/>
      <c r="K811" s="88"/>
      <c r="L811" s="88"/>
      <c r="M811" s="56"/>
      <c r="N811" s="56"/>
      <c r="O811" s="56"/>
      <c r="P811" s="56"/>
      <c r="Q811" s="56"/>
      <c r="R811" s="56"/>
      <c r="S811" s="56"/>
      <c r="T811" s="56"/>
      <c r="U811" s="56"/>
      <c r="V811" s="56"/>
      <c r="W811" s="88"/>
      <c r="X811" s="88"/>
      <c r="Y811" s="88"/>
      <c r="Z811" s="98"/>
      <c r="AA811" s="98"/>
      <c r="AB811" s="98"/>
      <c r="AC811" s="98"/>
      <c r="AD811" s="98"/>
      <c r="AE811" s="98"/>
      <c r="AF811" s="98"/>
      <c r="AG811" s="98"/>
      <c r="AH811" s="98"/>
      <c r="AI811" s="98"/>
      <c r="AJ811" s="88"/>
      <c r="AK811" s="88"/>
      <c r="AL811" s="88"/>
      <c r="AM811" s="98"/>
      <c r="AN811" s="98"/>
      <c r="AO811" s="98"/>
      <c r="AP811" s="98"/>
      <c r="AQ811" s="98"/>
      <c r="AR811" s="98"/>
      <c r="AS811" s="98"/>
      <c r="AT811" s="98"/>
      <c r="AU811" s="98"/>
      <c r="AV811" s="98"/>
      <c r="AW811" s="88"/>
      <c r="AX811" s="88"/>
      <c r="AY811" s="45"/>
    </row>
    <row r="812" spans="2:51" ht="14.25" customHeight="1">
      <c r="B812" s="1624"/>
      <c r="C812" s="1625"/>
      <c r="D812" s="1625"/>
      <c r="E812" s="1625"/>
      <c r="F812" s="1625"/>
      <c r="G812" s="1626"/>
      <c r="H812" s="114"/>
      <c r="I812" s="88"/>
      <c r="J812" s="88"/>
      <c r="K812" s="88"/>
      <c r="L812" s="88"/>
      <c r="M812" s="56"/>
      <c r="N812" s="56"/>
      <c r="O812" s="56"/>
      <c r="P812" s="56"/>
      <c r="Q812" s="56"/>
      <c r="R812" s="56"/>
      <c r="S812" s="56"/>
      <c r="T812" s="56"/>
      <c r="U812" s="56"/>
      <c r="V812" s="56"/>
      <c r="W812" s="88"/>
      <c r="X812" s="88"/>
      <c r="Y812" s="88"/>
      <c r="Z812" s="98"/>
      <c r="AA812" s="98"/>
      <c r="AB812" s="98"/>
      <c r="AC812" s="98"/>
      <c r="AD812" s="98"/>
      <c r="AE812" s="98"/>
      <c r="AF812" s="98"/>
      <c r="AG812" s="98"/>
      <c r="AH812" s="98"/>
      <c r="AI812" s="98"/>
      <c r="AJ812" s="88"/>
      <c r="AK812" s="88"/>
      <c r="AL812" s="88"/>
      <c r="AM812" s="98"/>
      <c r="AN812" s="98"/>
      <c r="AO812" s="98"/>
      <c r="AP812" s="98"/>
      <c r="AQ812" s="98"/>
      <c r="AR812" s="98"/>
      <c r="AS812" s="98"/>
      <c r="AT812" s="98"/>
      <c r="AU812" s="98"/>
      <c r="AV812" s="98"/>
      <c r="AW812" s="88"/>
      <c r="AX812" s="88"/>
      <c r="AY812" s="45"/>
    </row>
    <row r="813" spans="2:51" ht="14.25" customHeight="1">
      <c r="B813" s="1624"/>
      <c r="C813" s="1625"/>
      <c r="D813" s="1625"/>
      <c r="E813" s="1625"/>
      <c r="F813" s="1625"/>
      <c r="G813" s="1626"/>
      <c r="H813" s="114"/>
      <c r="I813" s="88"/>
      <c r="J813" s="88"/>
      <c r="K813" s="88"/>
      <c r="L813" s="88"/>
      <c r="M813" s="56"/>
      <c r="N813" s="56"/>
      <c r="O813" s="56"/>
      <c r="P813" s="56"/>
      <c r="Q813" s="56"/>
      <c r="R813" s="56"/>
      <c r="S813" s="56"/>
      <c r="T813" s="56"/>
      <c r="U813" s="56"/>
      <c r="V813" s="56"/>
      <c r="W813" s="88"/>
      <c r="X813" s="88"/>
      <c r="Y813" s="88"/>
      <c r="Z813" s="98"/>
      <c r="AA813" s="98"/>
      <c r="AB813" s="98"/>
      <c r="AC813" s="98"/>
      <c r="AD813" s="98"/>
      <c r="AE813" s="98"/>
      <c r="AF813" s="98"/>
      <c r="AG813" s="98"/>
      <c r="AH813" s="98"/>
      <c r="AI813" s="98"/>
      <c r="AJ813" s="88"/>
      <c r="AK813" s="88"/>
      <c r="AL813" s="88"/>
      <c r="AM813" s="98"/>
      <c r="AN813" s="98"/>
      <c r="AO813" s="98"/>
      <c r="AP813" s="98"/>
      <c r="AQ813" s="98"/>
      <c r="AR813" s="98"/>
      <c r="AS813" s="98"/>
      <c r="AT813" s="98"/>
      <c r="AU813" s="98"/>
      <c r="AV813" s="98"/>
      <c r="AW813" s="88"/>
      <c r="AX813" s="88"/>
      <c r="AY813" s="45"/>
    </row>
    <row r="814" spans="2:51" ht="14.25" customHeight="1">
      <c r="B814" s="1624"/>
      <c r="C814" s="1625"/>
      <c r="D814" s="1625"/>
      <c r="E814" s="1625"/>
      <c r="F814" s="1625"/>
      <c r="G814" s="1626"/>
      <c r="H814" s="114"/>
      <c r="I814" s="88"/>
      <c r="J814" s="88"/>
      <c r="K814" s="88"/>
      <c r="L814" s="88"/>
      <c r="M814" s="56"/>
      <c r="N814" s="56"/>
      <c r="O814" s="56"/>
      <c r="P814" s="56"/>
      <c r="Q814" s="56"/>
      <c r="R814" s="56"/>
      <c r="S814" s="56"/>
      <c r="T814" s="56"/>
      <c r="U814" s="56"/>
      <c r="V814" s="56"/>
      <c r="W814" s="88"/>
      <c r="X814" s="88"/>
      <c r="Y814" s="88"/>
      <c r="Z814" s="98"/>
      <c r="AA814" s="98"/>
      <c r="AB814" s="98"/>
      <c r="AC814" s="98"/>
      <c r="AD814" s="98"/>
      <c r="AE814" s="98"/>
      <c r="AF814" s="98"/>
      <c r="AG814" s="98"/>
      <c r="AH814" s="98"/>
      <c r="AI814" s="98"/>
      <c r="AJ814" s="88"/>
      <c r="AK814" s="88"/>
      <c r="AL814" s="88"/>
      <c r="AM814" s="98"/>
      <c r="AN814" s="98"/>
      <c r="AO814" s="98"/>
      <c r="AP814" s="98"/>
      <c r="AQ814" s="98"/>
      <c r="AR814" s="98"/>
      <c r="AS814" s="98"/>
      <c r="AT814" s="98"/>
      <c r="AU814" s="98"/>
      <c r="AV814" s="98"/>
      <c r="AW814" s="88"/>
      <c r="AX814" s="88"/>
      <c r="AY814" s="45"/>
    </row>
    <row r="815" spans="2:51" ht="14.25" customHeight="1">
      <c r="B815" s="1624"/>
      <c r="C815" s="1625"/>
      <c r="D815" s="1625"/>
      <c r="E815" s="1625"/>
      <c r="F815" s="1625"/>
      <c r="G815" s="1626"/>
      <c r="H815" s="114"/>
      <c r="I815" s="88"/>
      <c r="J815" s="88"/>
      <c r="K815" s="88"/>
      <c r="L815" s="88"/>
      <c r="M815" s="56"/>
      <c r="N815" s="56"/>
      <c r="O815" s="56"/>
      <c r="P815" s="56"/>
      <c r="Q815" s="56"/>
      <c r="R815" s="56"/>
      <c r="S815" s="56"/>
      <c r="T815" s="56"/>
      <c r="U815" s="56"/>
      <c r="V815" s="56"/>
      <c r="W815" s="88"/>
      <c r="X815" s="88"/>
      <c r="Y815" s="88"/>
      <c r="Z815" s="98"/>
      <c r="AA815" s="98"/>
      <c r="AB815" s="98"/>
      <c r="AC815" s="98"/>
      <c r="AD815" s="98"/>
      <c r="AE815" s="98"/>
      <c r="AF815" s="98"/>
      <c r="AG815" s="98"/>
      <c r="AH815" s="98"/>
      <c r="AI815" s="98"/>
      <c r="AJ815" s="88"/>
      <c r="AK815" s="88"/>
      <c r="AL815" s="88"/>
      <c r="AM815" s="98"/>
      <c r="AN815" s="98"/>
      <c r="AO815" s="98"/>
      <c r="AP815" s="98"/>
      <c r="AQ815" s="98"/>
      <c r="AR815" s="98"/>
      <c r="AS815" s="98"/>
      <c r="AT815" s="98"/>
      <c r="AU815" s="98"/>
      <c r="AV815" s="98"/>
      <c r="AW815" s="88"/>
      <c r="AX815" s="88"/>
      <c r="AY815" s="45"/>
    </row>
    <row r="816" spans="2:51" ht="14.25" customHeight="1">
      <c r="B816" s="1624"/>
      <c r="C816" s="1625"/>
      <c r="D816" s="1625"/>
      <c r="E816" s="1625"/>
      <c r="F816" s="1625"/>
      <c r="G816" s="1626"/>
      <c r="H816" s="114"/>
      <c r="I816" s="88"/>
      <c r="J816" s="88"/>
      <c r="K816" s="88"/>
      <c r="L816" s="88"/>
      <c r="M816" s="56"/>
      <c r="N816" s="56"/>
      <c r="O816" s="56"/>
      <c r="P816" s="56"/>
      <c r="Q816" s="56"/>
      <c r="R816" s="56"/>
      <c r="S816" s="56"/>
      <c r="T816" s="56"/>
      <c r="U816" s="56"/>
      <c r="V816" s="56"/>
      <c r="W816" s="88"/>
      <c r="X816" s="88"/>
      <c r="Y816" s="88"/>
      <c r="Z816" s="98"/>
      <c r="AA816" s="98"/>
      <c r="AB816" s="98"/>
      <c r="AC816" s="98"/>
      <c r="AD816" s="98"/>
      <c r="AE816" s="98"/>
      <c r="AF816" s="98"/>
      <c r="AG816" s="98"/>
      <c r="AH816" s="98"/>
      <c r="AI816" s="98"/>
      <c r="AJ816" s="88"/>
      <c r="AK816" s="88"/>
      <c r="AL816" s="88"/>
      <c r="AM816" s="98"/>
      <c r="AN816" s="98"/>
      <c r="AO816" s="98"/>
      <c r="AP816" s="98"/>
      <c r="AQ816" s="98"/>
      <c r="AR816" s="98"/>
      <c r="AS816" s="98"/>
      <c r="AT816" s="98"/>
      <c r="AU816" s="98"/>
      <c r="AV816" s="98"/>
      <c r="AW816" s="88"/>
      <c r="AX816" s="88"/>
      <c r="AY816" s="45"/>
    </row>
    <row r="817" spans="2:51" ht="14.25" customHeight="1">
      <c r="B817" s="1624"/>
      <c r="C817" s="1625"/>
      <c r="D817" s="1625"/>
      <c r="E817" s="1625"/>
      <c r="F817" s="1625"/>
      <c r="G817" s="1626"/>
      <c r="H817" s="114"/>
      <c r="I817" s="88"/>
      <c r="J817" s="88"/>
      <c r="K817" s="88"/>
      <c r="L817" s="88"/>
      <c r="M817" s="56"/>
      <c r="N817" s="56"/>
      <c r="O817" s="56"/>
      <c r="P817" s="56"/>
      <c r="Q817" s="56"/>
      <c r="R817" s="56"/>
      <c r="S817" s="56"/>
      <c r="T817" s="56"/>
      <c r="U817" s="56"/>
      <c r="V817" s="56"/>
      <c r="W817" s="88"/>
      <c r="X817" s="88"/>
      <c r="Y817" s="88"/>
      <c r="Z817" s="98"/>
      <c r="AA817" s="98"/>
      <c r="AB817" s="98"/>
      <c r="AC817" s="98"/>
      <c r="AD817" s="98"/>
      <c r="AE817" s="98"/>
      <c r="AF817" s="98"/>
      <c r="AG817" s="98"/>
      <c r="AH817" s="98"/>
      <c r="AI817" s="98"/>
      <c r="AJ817" s="88"/>
      <c r="AK817" s="88"/>
      <c r="AL817" s="88"/>
      <c r="AM817" s="98"/>
      <c r="AN817" s="98"/>
      <c r="AO817" s="98"/>
      <c r="AP817" s="98"/>
      <c r="AQ817" s="98"/>
      <c r="AR817" s="98"/>
      <c r="AS817" s="98"/>
      <c r="AT817" s="98"/>
      <c r="AU817" s="98"/>
      <c r="AV817" s="98"/>
      <c r="AW817" s="88"/>
      <c r="AX817" s="88"/>
      <c r="AY817" s="45"/>
    </row>
    <row r="818" spans="2:51" ht="14.25" customHeight="1">
      <c r="B818" s="1624"/>
      <c r="C818" s="1625"/>
      <c r="D818" s="1625"/>
      <c r="E818" s="1625"/>
      <c r="F818" s="1625"/>
      <c r="G818" s="1626"/>
      <c r="H818" s="114"/>
      <c r="I818" s="88"/>
      <c r="J818" s="88"/>
      <c r="K818" s="88"/>
      <c r="L818" s="88"/>
      <c r="M818" s="56"/>
      <c r="N818" s="56"/>
      <c r="O818" s="56"/>
      <c r="P818" s="56"/>
      <c r="Q818" s="56"/>
      <c r="R818" s="56"/>
      <c r="S818" s="56"/>
      <c r="T818" s="56"/>
      <c r="U818" s="56"/>
      <c r="V818" s="56"/>
      <c r="W818" s="88"/>
      <c r="X818" s="88"/>
      <c r="Y818" s="88"/>
      <c r="Z818" s="98"/>
      <c r="AA818" s="98"/>
      <c r="AB818" s="98"/>
      <c r="AC818" s="98"/>
      <c r="AD818" s="98"/>
      <c r="AE818" s="98"/>
      <c r="AF818" s="98"/>
      <c r="AG818" s="98"/>
      <c r="AH818" s="98"/>
      <c r="AI818" s="98"/>
      <c r="AJ818" s="88"/>
      <c r="AK818" s="88"/>
      <c r="AL818" s="88"/>
      <c r="AM818" s="98"/>
      <c r="AN818" s="98"/>
      <c r="AO818" s="98"/>
      <c r="AP818" s="98"/>
      <c r="AQ818" s="98"/>
      <c r="AR818" s="98"/>
      <c r="AS818" s="98"/>
      <c r="AT818" s="98"/>
      <c r="AU818" s="98"/>
      <c r="AV818" s="98"/>
      <c r="AW818" s="88"/>
      <c r="AX818" s="88"/>
      <c r="AY818" s="45"/>
    </row>
    <row r="819" spans="2:51" ht="14.25" customHeight="1">
      <c r="B819" s="1624"/>
      <c r="C819" s="1625"/>
      <c r="D819" s="1625"/>
      <c r="E819" s="1625"/>
      <c r="F819" s="1625"/>
      <c r="G819" s="1626"/>
      <c r="H819" s="114"/>
      <c r="I819" s="88"/>
      <c r="J819" s="88"/>
      <c r="K819" s="88"/>
      <c r="L819" s="88"/>
      <c r="M819" s="56"/>
      <c r="N819" s="56"/>
      <c r="O819" s="56"/>
      <c r="P819" s="56"/>
      <c r="Q819" s="56"/>
      <c r="R819" s="56"/>
      <c r="S819" s="56"/>
      <c r="T819" s="56"/>
      <c r="U819" s="56"/>
      <c r="V819" s="56"/>
      <c r="W819" s="88"/>
      <c r="X819" s="88"/>
      <c r="Y819" s="88"/>
      <c r="Z819" s="98"/>
      <c r="AA819" s="98"/>
      <c r="AB819" s="98"/>
      <c r="AC819" s="98"/>
      <c r="AD819" s="98"/>
      <c r="AE819" s="98"/>
      <c r="AF819" s="98"/>
      <c r="AG819" s="98"/>
      <c r="AH819" s="98"/>
      <c r="AI819" s="98"/>
      <c r="AJ819" s="88"/>
      <c r="AK819" s="88"/>
      <c r="AL819" s="88"/>
      <c r="AM819" s="98"/>
      <c r="AN819" s="98"/>
      <c r="AO819" s="98"/>
      <c r="AP819" s="98"/>
      <c r="AQ819" s="98"/>
      <c r="AR819" s="98"/>
      <c r="AS819" s="98"/>
      <c r="AT819" s="98"/>
      <c r="AU819" s="98"/>
      <c r="AV819" s="98"/>
      <c r="AW819" s="88"/>
      <c r="AX819" s="88"/>
      <c r="AY819" s="45"/>
    </row>
    <row r="820" spans="2:51" ht="14.25" customHeight="1">
      <c r="B820" s="1624"/>
      <c r="C820" s="1625"/>
      <c r="D820" s="1625"/>
      <c r="E820" s="1625"/>
      <c r="F820" s="1625"/>
      <c r="G820" s="1626"/>
      <c r="H820" s="114"/>
      <c r="I820" s="88"/>
      <c r="J820" s="88"/>
      <c r="K820" s="88"/>
      <c r="L820" s="88"/>
      <c r="M820" s="56"/>
      <c r="N820" s="56"/>
      <c r="O820" s="56"/>
      <c r="P820" s="56"/>
      <c r="Q820" s="56"/>
      <c r="R820" s="56"/>
      <c r="S820" s="56"/>
      <c r="T820" s="56"/>
      <c r="U820" s="56"/>
      <c r="V820" s="56"/>
      <c r="W820" s="88"/>
      <c r="X820" s="88"/>
      <c r="Y820" s="88"/>
      <c r="Z820" s="98"/>
      <c r="AA820" s="98"/>
      <c r="AB820" s="98"/>
      <c r="AC820" s="98"/>
      <c r="AD820" s="98"/>
      <c r="AE820" s="98"/>
      <c r="AF820" s="98"/>
      <c r="AG820" s="98"/>
      <c r="AH820" s="98"/>
      <c r="AI820" s="98"/>
      <c r="AJ820" s="88"/>
      <c r="AK820" s="88"/>
      <c r="AL820" s="88"/>
      <c r="AM820" s="98"/>
      <c r="AN820" s="98"/>
      <c r="AO820" s="98"/>
      <c r="AP820" s="98"/>
      <c r="AQ820" s="98"/>
      <c r="AR820" s="98"/>
      <c r="AS820" s="98"/>
      <c r="AT820" s="98"/>
      <c r="AU820" s="98"/>
      <c r="AV820" s="98"/>
      <c r="AW820" s="88"/>
      <c r="AX820" s="88"/>
      <c r="AY820" s="45"/>
    </row>
    <row r="821" spans="2:51" ht="14.25" customHeight="1">
      <c r="B821" s="1624"/>
      <c r="C821" s="1625"/>
      <c r="D821" s="1625"/>
      <c r="E821" s="1625"/>
      <c r="F821" s="1625"/>
      <c r="G821" s="1626"/>
      <c r="H821" s="114"/>
      <c r="I821" s="88"/>
      <c r="J821" s="88"/>
      <c r="K821" s="88"/>
      <c r="L821" s="88"/>
      <c r="M821" s="56"/>
      <c r="N821" s="56"/>
      <c r="O821" s="56"/>
      <c r="P821" s="56"/>
      <c r="Q821" s="56"/>
      <c r="R821" s="56"/>
      <c r="S821" s="56"/>
      <c r="T821" s="56"/>
      <c r="U821" s="56"/>
      <c r="V821" s="56"/>
      <c r="W821" s="88"/>
      <c r="X821" s="88"/>
      <c r="Y821" s="88"/>
      <c r="Z821" s="98"/>
      <c r="AA821" s="98"/>
      <c r="AB821" s="98"/>
      <c r="AC821" s="98"/>
      <c r="AD821" s="98"/>
      <c r="AE821" s="98"/>
      <c r="AF821" s="98"/>
      <c r="AG821" s="98"/>
      <c r="AH821" s="98"/>
      <c r="AI821" s="98"/>
      <c r="AJ821" s="88"/>
      <c r="AK821" s="88"/>
      <c r="AL821" s="88"/>
      <c r="AM821" s="98"/>
      <c r="AN821" s="98"/>
      <c r="AO821" s="98"/>
      <c r="AP821" s="98"/>
      <c r="AQ821" s="98"/>
      <c r="AR821" s="98"/>
      <c r="AS821" s="98"/>
      <c r="AT821" s="98"/>
      <c r="AU821" s="98"/>
      <c r="AV821" s="98"/>
      <c r="AW821" s="88"/>
      <c r="AX821" s="88"/>
      <c r="AY821" s="45"/>
    </row>
    <row r="822" spans="2:51" ht="14.25" customHeight="1">
      <c r="B822" s="1624"/>
      <c r="C822" s="1625"/>
      <c r="D822" s="1625"/>
      <c r="E822" s="1625"/>
      <c r="F822" s="1625"/>
      <c r="G822" s="1626"/>
      <c r="H822" s="114"/>
      <c r="I822" s="88"/>
      <c r="J822" s="88"/>
      <c r="K822" s="88"/>
      <c r="L822" s="88"/>
      <c r="M822" s="56"/>
      <c r="N822" s="56"/>
      <c r="O822" s="56"/>
      <c r="P822" s="56"/>
      <c r="Q822" s="56"/>
      <c r="R822" s="56"/>
      <c r="S822" s="56"/>
      <c r="T822" s="56"/>
      <c r="U822" s="56"/>
      <c r="V822" s="56"/>
      <c r="W822" s="88"/>
      <c r="X822" s="88"/>
      <c r="Y822" s="88"/>
      <c r="Z822" s="98"/>
      <c r="AA822" s="98"/>
      <c r="AB822" s="98"/>
      <c r="AC822" s="98"/>
      <c r="AD822" s="98"/>
      <c r="AE822" s="98"/>
      <c r="AF822" s="98"/>
      <c r="AG822" s="98"/>
      <c r="AH822" s="98"/>
      <c r="AI822" s="98"/>
      <c r="AJ822" s="88"/>
      <c r="AK822" s="88"/>
      <c r="AL822" s="88"/>
      <c r="AM822" s="98"/>
      <c r="AN822" s="98"/>
      <c r="AO822" s="98"/>
      <c r="AP822" s="98"/>
      <c r="AQ822" s="98"/>
      <c r="AR822" s="98"/>
      <c r="AS822" s="98"/>
      <c r="AT822" s="98"/>
      <c r="AU822" s="98"/>
      <c r="AV822" s="98"/>
      <c r="AW822" s="88"/>
      <c r="AX822" s="88"/>
      <c r="AY822" s="45"/>
    </row>
    <row r="823" spans="2:51" ht="14.25" customHeight="1">
      <c r="B823" s="1624"/>
      <c r="C823" s="1625"/>
      <c r="D823" s="1625"/>
      <c r="E823" s="1625"/>
      <c r="F823" s="1625"/>
      <c r="G823" s="1626"/>
      <c r="H823" s="114"/>
      <c r="I823" s="88"/>
      <c r="J823" s="88"/>
      <c r="K823" s="88"/>
      <c r="L823" s="88"/>
      <c r="M823" s="56"/>
      <c r="N823" s="56"/>
      <c r="O823" s="56"/>
      <c r="P823" s="56"/>
      <c r="Q823" s="56"/>
      <c r="R823" s="56"/>
      <c r="S823" s="56"/>
      <c r="T823" s="56"/>
      <c r="U823" s="56"/>
      <c r="V823" s="56"/>
      <c r="W823" s="88"/>
      <c r="X823" s="88"/>
      <c r="Y823" s="88"/>
      <c r="Z823" s="98"/>
      <c r="AA823" s="98"/>
      <c r="AB823" s="98"/>
      <c r="AC823" s="98"/>
      <c r="AD823" s="98"/>
      <c r="AE823" s="98"/>
      <c r="AF823" s="98"/>
      <c r="AG823" s="98"/>
      <c r="AH823" s="98"/>
      <c r="AI823" s="98"/>
      <c r="AJ823" s="88"/>
      <c r="AK823" s="88"/>
      <c r="AL823" s="88"/>
      <c r="AM823" s="98"/>
      <c r="AN823" s="98"/>
      <c r="AO823" s="98"/>
      <c r="AP823" s="98"/>
      <c r="AQ823" s="98"/>
      <c r="AR823" s="98"/>
      <c r="AS823" s="98"/>
      <c r="AT823" s="98"/>
      <c r="AU823" s="98"/>
      <c r="AV823" s="98"/>
      <c r="AW823" s="88"/>
      <c r="AX823" s="88"/>
      <c r="AY823" s="45"/>
    </row>
    <row r="824" spans="2:51" ht="14.25" customHeight="1">
      <c r="B824" s="1624"/>
      <c r="C824" s="1625"/>
      <c r="D824" s="1625"/>
      <c r="E824" s="1625"/>
      <c r="F824" s="1625"/>
      <c r="G824" s="1626"/>
      <c r="H824" s="114"/>
      <c r="I824" s="88"/>
      <c r="J824" s="88"/>
      <c r="K824" s="88"/>
      <c r="L824" s="88"/>
      <c r="M824" s="56"/>
      <c r="N824" s="56"/>
      <c r="O824" s="56"/>
      <c r="P824" s="56"/>
      <c r="Q824" s="56"/>
      <c r="R824" s="56"/>
      <c r="S824" s="56"/>
      <c r="T824" s="56"/>
      <c r="U824" s="56"/>
      <c r="V824" s="56"/>
      <c r="W824" s="88"/>
      <c r="X824" s="88"/>
      <c r="Y824" s="88"/>
      <c r="Z824" s="98"/>
      <c r="AA824" s="98"/>
      <c r="AB824" s="98"/>
      <c r="AC824" s="98"/>
      <c r="AD824" s="98"/>
      <c r="AE824" s="98"/>
      <c r="AF824" s="98"/>
      <c r="AG824" s="98"/>
      <c r="AH824" s="98"/>
      <c r="AI824" s="98"/>
      <c r="AJ824" s="88"/>
      <c r="AK824" s="88"/>
      <c r="AL824" s="88"/>
      <c r="AM824" s="98"/>
      <c r="AN824" s="98"/>
      <c r="AO824" s="98"/>
      <c r="AP824" s="98"/>
      <c r="AQ824" s="98"/>
      <c r="AR824" s="98"/>
      <c r="AS824" s="98"/>
      <c r="AT824" s="98"/>
      <c r="AU824" s="98"/>
      <c r="AV824" s="98"/>
      <c r="AW824" s="88"/>
      <c r="AX824" s="88"/>
      <c r="AY824" s="45"/>
    </row>
    <row r="825" spans="2:51" ht="14.25" customHeight="1">
      <c r="B825" s="1624"/>
      <c r="C825" s="1625"/>
      <c r="D825" s="1625"/>
      <c r="E825" s="1625"/>
      <c r="F825" s="1625"/>
      <c r="G825" s="1626"/>
      <c r="H825" s="114"/>
      <c r="I825" s="88"/>
      <c r="J825" s="88"/>
      <c r="K825" s="88"/>
      <c r="L825" s="88"/>
      <c r="M825" s="56"/>
      <c r="N825" s="56"/>
      <c r="O825" s="56"/>
      <c r="P825" s="56"/>
      <c r="Q825" s="56"/>
      <c r="R825" s="56"/>
      <c r="S825" s="56"/>
      <c r="T825" s="56"/>
      <c r="U825" s="56"/>
      <c r="V825" s="56"/>
      <c r="W825" s="88"/>
      <c r="X825" s="88"/>
      <c r="Y825" s="88"/>
      <c r="Z825" s="98"/>
      <c r="AA825" s="98"/>
      <c r="AB825" s="98"/>
      <c r="AC825" s="98"/>
      <c r="AD825" s="98"/>
      <c r="AE825" s="98"/>
      <c r="AF825" s="98"/>
      <c r="AG825" s="98"/>
      <c r="AH825" s="98"/>
      <c r="AI825" s="98"/>
      <c r="AJ825" s="88"/>
      <c r="AK825" s="88"/>
      <c r="AL825" s="88"/>
      <c r="AM825" s="98"/>
      <c r="AN825" s="98"/>
      <c r="AO825" s="98"/>
      <c r="AP825" s="98"/>
      <c r="AQ825" s="98"/>
      <c r="AR825" s="98"/>
      <c r="AS825" s="98"/>
      <c r="AT825" s="98"/>
      <c r="AU825" s="98"/>
      <c r="AV825" s="98"/>
      <c r="AW825" s="88"/>
      <c r="AX825" s="88"/>
      <c r="AY825" s="45"/>
    </row>
    <row r="826" spans="2:51" ht="14.25" customHeight="1">
      <c r="B826" s="1624"/>
      <c r="C826" s="1625"/>
      <c r="D826" s="1625"/>
      <c r="E826" s="1625"/>
      <c r="F826" s="1625"/>
      <c r="G826" s="1626"/>
      <c r="H826" s="114"/>
      <c r="I826" s="88"/>
      <c r="J826" s="88"/>
      <c r="K826" s="88"/>
      <c r="L826" s="88"/>
      <c r="M826" s="56"/>
      <c r="N826" s="56"/>
      <c r="O826" s="56"/>
      <c r="P826" s="56"/>
      <c r="Q826" s="56"/>
      <c r="R826" s="56"/>
      <c r="S826" s="56"/>
      <c r="T826" s="56"/>
      <c r="U826" s="56"/>
      <c r="V826" s="56"/>
      <c r="W826" s="88"/>
      <c r="X826" s="88"/>
      <c r="Y826" s="88"/>
      <c r="Z826" s="98"/>
      <c r="AA826" s="98"/>
      <c r="AB826" s="98"/>
      <c r="AC826" s="98"/>
      <c r="AD826" s="98"/>
      <c r="AE826" s="98"/>
      <c r="AF826" s="98"/>
      <c r="AG826" s="98"/>
      <c r="AH826" s="98"/>
      <c r="AI826" s="98"/>
      <c r="AJ826" s="88"/>
      <c r="AK826" s="88"/>
      <c r="AL826" s="88"/>
      <c r="AM826" s="98"/>
      <c r="AN826" s="98"/>
      <c r="AO826" s="98"/>
      <c r="AP826" s="98"/>
      <c r="AQ826" s="98"/>
      <c r="AR826" s="98"/>
      <c r="AS826" s="98"/>
      <c r="AT826" s="98"/>
      <c r="AU826" s="98"/>
      <c r="AV826" s="98"/>
      <c r="AW826" s="88"/>
      <c r="AX826" s="88"/>
      <c r="AY826" s="45"/>
    </row>
    <row r="827" spans="2:51" ht="14.25" customHeight="1">
      <c r="B827" s="1624"/>
      <c r="C827" s="1625"/>
      <c r="D827" s="1625"/>
      <c r="E827" s="1625"/>
      <c r="F827" s="1625"/>
      <c r="G827" s="1626"/>
      <c r="H827" s="114"/>
      <c r="I827" s="88"/>
      <c r="J827" s="88"/>
      <c r="K827" s="88"/>
      <c r="L827" s="88"/>
      <c r="M827" s="56"/>
      <c r="N827" s="56"/>
      <c r="O827" s="56"/>
      <c r="P827" s="56"/>
      <c r="Q827" s="56"/>
      <c r="R827" s="56"/>
      <c r="S827" s="56"/>
      <c r="T827" s="56"/>
      <c r="U827" s="56"/>
      <c r="V827" s="56"/>
      <c r="W827" s="88"/>
      <c r="X827" s="88"/>
      <c r="Y827" s="88"/>
      <c r="Z827" s="98"/>
      <c r="AA827" s="98"/>
      <c r="AB827" s="98"/>
      <c r="AC827" s="98"/>
      <c r="AD827" s="98"/>
      <c r="AE827" s="98"/>
      <c r="AF827" s="98"/>
      <c r="AG827" s="98"/>
      <c r="AH827" s="98"/>
      <c r="AI827" s="98"/>
      <c r="AJ827" s="88"/>
      <c r="AK827" s="88"/>
      <c r="AL827" s="88"/>
      <c r="AM827" s="98"/>
      <c r="AN827" s="98"/>
      <c r="AO827" s="98"/>
      <c r="AP827" s="98"/>
      <c r="AQ827" s="98"/>
      <c r="AR827" s="98"/>
      <c r="AS827" s="98"/>
      <c r="AT827" s="98"/>
      <c r="AU827" s="98"/>
      <c r="AV827" s="98"/>
      <c r="AW827" s="88"/>
      <c r="AX827" s="88"/>
      <c r="AY827" s="45"/>
    </row>
    <row r="828" spans="2:51" ht="14.25" customHeight="1">
      <c r="B828" s="1624"/>
      <c r="C828" s="1625"/>
      <c r="D828" s="1625"/>
      <c r="E828" s="1625"/>
      <c r="F828" s="1625"/>
      <c r="G828" s="1626"/>
      <c r="H828" s="114"/>
      <c r="I828" s="88"/>
      <c r="J828" s="88"/>
      <c r="K828" s="88"/>
      <c r="L828" s="88"/>
      <c r="M828" s="56"/>
      <c r="N828" s="56"/>
      <c r="O828" s="56"/>
      <c r="P828" s="56"/>
      <c r="Q828" s="56"/>
      <c r="R828" s="56"/>
      <c r="S828" s="56"/>
      <c r="T828" s="56"/>
      <c r="U828" s="56"/>
      <c r="V828" s="56"/>
      <c r="W828" s="88"/>
      <c r="X828" s="88"/>
      <c r="Y828" s="88"/>
      <c r="Z828" s="98"/>
      <c r="AA828" s="98"/>
      <c r="AB828" s="98"/>
      <c r="AC828" s="98"/>
      <c r="AD828" s="98"/>
      <c r="AE828" s="98"/>
      <c r="AF828" s="98"/>
      <c r="AG828" s="98"/>
      <c r="AH828" s="98"/>
      <c r="AI828" s="98"/>
      <c r="AJ828" s="88"/>
      <c r="AK828" s="88"/>
      <c r="AL828" s="88"/>
      <c r="AM828" s="98"/>
      <c r="AN828" s="98"/>
      <c r="AO828" s="98"/>
      <c r="AP828" s="98"/>
      <c r="AQ828" s="98"/>
      <c r="AR828" s="98"/>
      <c r="AS828" s="98"/>
      <c r="AT828" s="98"/>
      <c r="AU828" s="98"/>
      <c r="AV828" s="98"/>
      <c r="AW828" s="88"/>
      <c r="AX828" s="88"/>
      <c r="AY828" s="45"/>
    </row>
    <row r="829" spans="2:51" ht="14.25" customHeight="1">
      <c r="B829" s="1624"/>
      <c r="C829" s="1625"/>
      <c r="D829" s="1625"/>
      <c r="E829" s="1625"/>
      <c r="F829" s="1625"/>
      <c r="G829" s="1626"/>
      <c r="H829" s="114"/>
      <c r="I829" s="88"/>
      <c r="J829" s="88"/>
      <c r="K829" s="88"/>
      <c r="L829" s="88"/>
      <c r="M829" s="56"/>
      <c r="N829" s="56"/>
      <c r="O829" s="56"/>
      <c r="P829" s="56"/>
      <c r="Q829" s="56"/>
      <c r="R829" s="56"/>
      <c r="S829" s="56"/>
      <c r="T829" s="56"/>
      <c r="U829" s="56"/>
      <c r="V829" s="56"/>
      <c r="W829" s="88"/>
      <c r="X829" s="88"/>
      <c r="Y829" s="88"/>
      <c r="Z829" s="98"/>
      <c r="AA829" s="98"/>
      <c r="AB829" s="98"/>
      <c r="AC829" s="98"/>
      <c r="AD829" s="98"/>
      <c r="AE829" s="98"/>
      <c r="AF829" s="98"/>
      <c r="AG829" s="98"/>
      <c r="AH829" s="98"/>
      <c r="AI829" s="98"/>
      <c r="AJ829" s="88"/>
      <c r="AK829" s="88"/>
      <c r="AL829" s="88"/>
      <c r="AM829" s="98"/>
      <c r="AN829" s="98"/>
      <c r="AO829" s="98"/>
      <c r="AP829" s="98"/>
      <c r="AQ829" s="98"/>
      <c r="AR829" s="98"/>
      <c r="AS829" s="98"/>
      <c r="AT829" s="98"/>
      <c r="AU829" s="98"/>
      <c r="AV829" s="98"/>
      <c r="AW829" s="88"/>
      <c r="AX829" s="88"/>
      <c r="AY829" s="45"/>
    </row>
    <row r="830" spans="2:51" ht="14.25" customHeight="1">
      <c r="B830" s="1624"/>
      <c r="C830" s="1625"/>
      <c r="D830" s="1625"/>
      <c r="E830" s="1625"/>
      <c r="F830" s="1625"/>
      <c r="G830" s="1626"/>
      <c r="H830" s="114"/>
      <c r="I830" s="88"/>
      <c r="J830" s="88"/>
      <c r="K830" s="88"/>
      <c r="L830" s="88"/>
      <c r="M830" s="56"/>
      <c r="N830" s="56"/>
      <c r="O830" s="56"/>
      <c r="P830" s="56"/>
      <c r="Q830" s="56"/>
      <c r="R830" s="56"/>
      <c r="S830" s="56"/>
      <c r="T830" s="56"/>
      <c r="U830" s="56"/>
      <c r="V830" s="56"/>
      <c r="W830" s="88"/>
      <c r="X830" s="88"/>
      <c r="Y830" s="88"/>
      <c r="Z830" s="98"/>
      <c r="AA830" s="98"/>
      <c r="AB830" s="98"/>
      <c r="AC830" s="98"/>
      <c r="AD830" s="98"/>
      <c r="AE830" s="98"/>
      <c r="AF830" s="98"/>
      <c r="AG830" s="98"/>
      <c r="AH830" s="98"/>
      <c r="AI830" s="98"/>
      <c r="AJ830" s="88"/>
      <c r="AK830" s="88"/>
      <c r="AL830" s="88"/>
      <c r="AM830" s="98"/>
      <c r="AN830" s="98"/>
      <c r="AO830" s="98"/>
      <c r="AP830" s="98"/>
      <c r="AQ830" s="98"/>
      <c r="AR830" s="98"/>
      <c r="AS830" s="98"/>
      <c r="AT830" s="98"/>
      <c r="AU830" s="98"/>
      <c r="AV830" s="98"/>
      <c r="AW830" s="88"/>
      <c r="AX830" s="88"/>
      <c r="AY830" s="45"/>
    </row>
    <row r="831" spans="2:51" ht="14.25" customHeight="1">
      <c r="B831" s="1624"/>
      <c r="C831" s="1625"/>
      <c r="D831" s="1625"/>
      <c r="E831" s="1625"/>
      <c r="F831" s="1625"/>
      <c r="G831" s="1626"/>
      <c r="H831" s="114"/>
      <c r="I831" s="88"/>
      <c r="J831" s="88"/>
      <c r="K831" s="88"/>
      <c r="L831" s="88"/>
      <c r="M831" s="56"/>
      <c r="N831" s="56"/>
      <c r="O831" s="56"/>
      <c r="P831" s="56"/>
      <c r="Q831" s="56"/>
      <c r="R831" s="56"/>
      <c r="S831" s="56"/>
      <c r="T831" s="56"/>
      <c r="U831" s="56"/>
      <c r="V831" s="56"/>
      <c r="W831" s="88"/>
      <c r="X831" s="88"/>
      <c r="Y831" s="88"/>
      <c r="Z831" s="98"/>
      <c r="AA831" s="98"/>
      <c r="AB831" s="98"/>
      <c r="AC831" s="98"/>
      <c r="AD831" s="98"/>
      <c r="AE831" s="98"/>
      <c r="AF831" s="98"/>
      <c r="AG831" s="98"/>
      <c r="AH831" s="98"/>
      <c r="AI831" s="98"/>
      <c r="AJ831" s="88"/>
      <c r="AK831" s="88"/>
      <c r="AL831" s="88"/>
      <c r="AM831" s="98"/>
      <c r="AN831" s="98"/>
      <c r="AO831" s="98"/>
      <c r="AP831" s="98"/>
      <c r="AQ831" s="98"/>
      <c r="AR831" s="98"/>
      <c r="AS831" s="98"/>
      <c r="AT831" s="98"/>
      <c r="AU831" s="98"/>
      <c r="AV831" s="98"/>
      <c r="AW831" s="88"/>
      <c r="AX831" s="88"/>
      <c r="AY831" s="45"/>
    </row>
    <row r="832" spans="2:51" ht="14.25" customHeight="1">
      <c r="B832" s="1624"/>
      <c r="C832" s="1625"/>
      <c r="D832" s="1625"/>
      <c r="E832" s="1625"/>
      <c r="F832" s="1625"/>
      <c r="G832" s="1626"/>
      <c r="H832" s="114"/>
      <c r="I832" s="88"/>
      <c r="J832" s="88"/>
      <c r="K832" s="88"/>
      <c r="L832" s="88"/>
      <c r="M832" s="56"/>
      <c r="N832" s="56"/>
      <c r="O832" s="56"/>
      <c r="P832" s="56"/>
      <c r="Q832" s="56"/>
      <c r="R832" s="56"/>
      <c r="S832" s="56"/>
      <c r="T832" s="56"/>
      <c r="U832" s="56"/>
      <c r="V832" s="56"/>
      <c r="W832" s="88"/>
      <c r="X832" s="88"/>
      <c r="Y832" s="88"/>
      <c r="Z832" s="98"/>
      <c r="AA832" s="98"/>
      <c r="AB832" s="98"/>
      <c r="AC832" s="98"/>
      <c r="AD832" s="98"/>
      <c r="AE832" s="98"/>
      <c r="AF832" s="98"/>
      <c r="AG832" s="98"/>
      <c r="AH832" s="98"/>
      <c r="AI832" s="98"/>
      <c r="AJ832" s="88"/>
      <c r="AK832" s="88"/>
      <c r="AL832" s="88"/>
      <c r="AM832" s="98"/>
      <c r="AN832" s="98"/>
      <c r="AO832" s="98"/>
      <c r="AP832" s="98"/>
      <c r="AQ832" s="98"/>
      <c r="AR832" s="98"/>
      <c r="AS832" s="98"/>
      <c r="AT832" s="98"/>
      <c r="AU832" s="98"/>
      <c r="AV832" s="98"/>
      <c r="AW832" s="88"/>
      <c r="AX832" s="88"/>
      <c r="AY832" s="45"/>
    </row>
    <row r="833" spans="2:51" ht="14.25" customHeight="1">
      <c r="B833" s="1624"/>
      <c r="C833" s="1625"/>
      <c r="D833" s="1625"/>
      <c r="E833" s="1625"/>
      <c r="F833" s="1625"/>
      <c r="G833" s="1626"/>
      <c r="H833" s="114"/>
      <c r="I833" s="88"/>
      <c r="J833" s="88"/>
      <c r="K833" s="88"/>
      <c r="L833" s="88"/>
      <c r="M833" s="56"/>
      <c r="N833" s="56"/>
      <c r="O833" s="56"/>
      <c r="P833" s="56"/>
      <c r="Q833" s="56"/>
      <c r="R833" s="56"/>
      <c r="S833" s="56"/>
      <c r="T833" s="56"/>
      <c r="U833" s="56"/>
      <c r="V833" s="56"/>
      <c r="W833" s="88"/>
      <c r="X833" s="88"/>
      <c r="Y833" s="88"/>
      <c r="Z833" s="98"/>
      <c r="AA833" s="98"/>
      <c r="AB833" s="98"/>
      <c r="AC833" s="98"/>
      <c r="AD833" s="98"/>
      <c r="AE833" s="98"/>
      <c r="AF833" s="98"/>
      <c r="AG833" s="98"/>
      <c r="AH833" s="98"/>
      <c r="AI833" s="98"/>
      <c r="AJ833" s="88"/>
      <c r="AK833" s="88"/>
      <c r="AL833" s="88"/>
      <c r="AM833" s="98"/>
      <c r="AN833" s="98"/>
      <c r="AO833" s="98"/>
      <c r="AP833" s="98"/>
      <c r="AQ833" s="98"/>
      <c r="AR833" s="98"/>
      <c r="AS833" s="98"/>
      <c r="AT833" s="98"/>
      <c r="AU833" s="98"/>
      <c r="AV833" s="98"/>
      <c r="AW833" s="88"/>
      <c r="AX833" s="88"/>
      <c r="AY833" s="45"/>
    </row>
    <row r="834" spans="2:51" ht="14.25" customHeight="1">
      <c r="B834" s="1624"/>
      <c r="C834" s="1625"/>
      <c r="D834" s="1625"/>
      <c r="E834" s="1625"/>
      <c r="F834" s="1625"/>
      <c r="G834" s="1626"/>
      <c r="H834" s="114"/>
      <c r="I834" s="88"/>
      <c r="J834" s="88"/>
      <c r="K834" s="88"/>
      <c r="L834" s="88"/>
      <c r="M834" s="56"/>
      <c r="N834" s="56"/>
      <c r="O834" s="56"/>
      <c r="P834" s="56"/>
      <c r="Q834" s="56"/>
      <c r="R834" s="56"/>
      <c r="S834" s="56"/>
      <c r="T834" s="56"/>
      <c r="U834" s="56"/>
      <c r="V834" s="56"/>
      <c r="W834" s="88"/>
      <c r="X834" s="88"/>
      <c r="Y834" s="88"/>
      <c r="Z834" s="98"/>
      <c r="AA834" s="98"/>
      <c r="AB834" s="98"/>
      <c r="AC834" s="98"/>
      <c r="AD834" s="98"/>
      <c r="AE834" s="98"/>
      <c r="AF834" s="98"/>
      <c r="AG834" s="98"/>
      <c r="AH834" s="98"/>
      <c r="AI834" s="98"/>
      <c r="AJ834" s="88"/>
      <c r="AK834" s="88"/>
      <c r="AL834" s="88"/>
      <c r="AM834" s="98"/>
      <c r="AN834" s="98"/>
      <c r="AO834" s="98"/>
      <c r="AP834" s="98"/>
      <c r="AQ834" s="98"/>
      <c r="AR834" s="98"/>
      <c r="AS834" s="98"/>
      <c r="AT834" s="98"/>
      <c r="AU834" s="98"/>
      <c r="AV834" s="98"/>
      <c r="AW834" s="88"/>
      <c r="AX834" s="88"/>
      <c r="AY834" s="45"/>
    </row>
    <row r="835" spans="2:51" ht="14.25" customHeight="1">
      <c r="B835" s="1624"/>
      <c r="C835" s="1625"/>
      <c r="D835" s="1625"/>
      <c r="E835" s="1625"/>
      <c r="F835" s="1625"/>
      <c r="G835" s="1626"/>
      <c r="H835" s="114"/>
      <c r="I835" s="88"/>
      <c r="J835" s="88"/>
      <c r="K835" s="88"/>
      <c r="L835" s="88"/>
      <c r="M835" s="56"/>
      <c r="N835" s="56"/>
      <c r="O835" s="56"/>
      <c r="P835" s="56"/>
      <c r="Q835" s="56"/>
      <c r="R835" s="56"/>
      <c r="S835" s="56"/>
      <c r="T835" s="56"/>
      <c r="U835" s="56"/>
      <c r="V835" s="56"/>
      <c r="W835" s="88"/>
      <c r="X835" s="88"/>
      <c r="Y835" s="88"/>
      <c r="Z835" s="98"/>
      <c r="AA835" s="98"/>
      <c r="AB835" s="98"/>
      <c r="AC835" s="98"/>
      <c r="AD835" s="98"/>
      <c r="AE835" s="98"/>
      <c r="AF835" s="98"/>
      <c r="AG835" s="98"/>
      <c r="AH835" s="98"/>
      <c r="AI835" s="98"/>
      <c r="AJ835" s="88"/>
      <c r="AK835" s="88"/>
      <c r="AL835" s="88"/>
      <c r="AM835" s="98"/>
      <c r="AN835" s="98"/>
      <c r="AO835" s="98"/>
      <c r="AP835" s="98"/>
      <c r="AQ835" s="98"/>
      <c r="AR835" s="98"/>
      <c r="AS835" s="98"/>
      <c r="AT835" s="98"/>
      <c r="AU835" s="98"/>
      <c r="AV835" s="98"/>
      <c r="AW835" s="88"/>
      <c r="AX835" s="88"/>
      <c r="AY835" s="45"/>
    </row>
    <row r="836" spans="2:51" ht="14.25" customHeight="1">
      <c r="B836" s="1624"/>
      <c r="C836" s="1625"/>
      <c r="D836" s="1625"/>
      <c r="E836" s="1625"/>
      <c r="F836" s="1625"/>
      <c r="G836" s="1626"/>
      <c r="H836" s="114"/>
      <c r="I836" s="88"/>
      <c r="J836" s="88"/>
      <c r="K836" s="88"/>
      <c r="L836" s="88"/>
      <c r="M836" s="56"/>
      <c r="N836" s="56"/>
      <c r="O836" s="56"/>
      <c r="P836" s="56"/>
      <c r="Q836" s="56"/>
      <c r="R836" s="56"/>
      <c r="S836" s="56"/>
      <c r="T836" s="56"/>
      <c r="U836" s="56"/>
      <c r="V836" s="56"/>
      <c r="W836" s="88"/>
      <c r="X836" s="88"/>
      <c r="Y836" s="88"/>
      <c r="Z836" s="98"/>
      <c r="AA836" s="98"/>
      <c r="AB836" s="98"/>
      <c r="AC836" s="98"/>
      <c r="AD836" s="98"/>
      <c r="AE836" s="98"/>
      <c r="AF836" s="98"/>
      <c r="AG836" s="98"/>
      <c r="AH836" s="98"/>
      <c r="AI836" s="98"/>
      <c r="AJ836" s="88"/>
      <c r="AK836" s="88"/>
      <c r="AL836" s="88"/>
      <c r="AM836" s="98"/>
      <c r="AN836" s="98"/>
      <c r="AO836" s="98"/>
      <c r="AP836" s="98"/>
      <c r="AQ836" s="98"/>
      <c r="AR836" s="98"/>
      <c r="AS836" s="98"/>
      <c r="AT836" s="98"/>
      <c r="AU836" s="98"/>
      <c r="AV836" s="98"/>
      <c r="AW836" s="88"/>
      <c r="AX836" s="88"/>
      <c r="AY836" s="45"/>
    </row>
    <row r="837" spans="2:51" ht="14.25" customHeight="1">
      <c r="B837" s="1624"/>
      <c r="C837" s="1625"/>
      <c r="D837" s="1625"/>
      <c r="E837" s="1625"/>
      <c r="F837" s="1625"/>
      <c r="G837" s="1626"/>
      <c r="H837" s="114"/>
      <c r="I837" s="88"/>
      <c r="J837" s="88"/>
      <c r="K837" s="88"/>
      <c r="L837" s="88"/>
      <c r="M837" s="56"/>
      <c r="N837" s="56"/>
      <c r="O837" s="56"/>
      <c r="P837" s="56"/>
      <c r="Q837" s="56"/>
      <c r="R837" s="56"/>
      <c r="S837" s="56"/>
      <c r="T837" s="56"/>
      <c r="U837" s="56"/>
      <c r="V837" s="56"/>
      <c r="W837" s="88"/>
      <c r="X837" s="88"/>
      <c r="Y837" s="88"/>
      <c r="Z837" s="98"/>
      <c r="AA837" s="98"/>
      <c r="AB837" s="98"/>
      <c r="AC837" s="98"/>
      <c r="AD837" s="98"/>
      <c r="AE837" s="98"/>
      <c r="AF837" s="98"/>
      <c r="AG837" s="98"/>
      <c r="AH837" s="98"/>
      <c r="AI837" s="98"/>
      <c r="AJ837" s="88"/>
      <c r="AK837" s="88"/>
      <c r="AL837" s="88"/>
      <c r="AM837" s="98"/>
      <c r="AN837" s="98"/>
      <c r="AO837" s="98"/>
      <c r="AP837" s="98"/>
      <c r="AQ837" s="98"/>
      <c r="AR837" s="98"/>
      <c r="AS837" s="98"/>
      <c r="AT837" s="98"/>
      <c r="AU837" s="98"/>
      <c r="AV837" s="98"/>
      <c r="AW837" s="88"/>
      <c r="AX837" s="88"/>
      <c r="AY837" s="45"/>
    </row>
    <row r="838" spans="2:51" ht="14.25" customHeight="1">
      <c r="B838" s="1624"/>
      <c r="C838" s="1625"/>
      <c r="D838" s="1625"/>
      <c r="E838" s="1625"/>
      <c r="F838" s="1625"/>
      <c r="G838" s="1626"/>
      <c r="H838" s="114"/>
      <c r="I838" s="88"/>
      <c r="J838" s="88"/>
      <c r="K838" s="88"/>
      <c r="L838" s="88"/>
      <c r="M838" s="56"/>
      <c r="N838" s="56"/>
      <c r="O838" s="56"/>
      <c r="P838" s="56"/>
      <c r="Q838" s="56"/>
      <c r="R838" s="56"/>
      <c r="S838" s="56"/>
      <c r="T838" s="56"/>
      <c r="U838" s="56"/>
      <c r="V838" s="56"/>
      <c r="W838" s="88"/>
      <c r="X838" s="88"/>
      <c r="Y838" s="88"/>
      <c r="Z838" s="98"/>
      <c r="AA838" s="98"/>
      <c r="AB838" s="98"/>
      <c r="AC838" s="98"/>
      <c r="AD838" s="98"/>
      <c r="AE838" s="98"/>
      <c r="AF838" s="98"/>
      <c r="AG838" s="98"/>
      <c r="AH838" s="98"/>
      <c r="AI838" s="98"/>
      <c r="AJ838" s="88"/>
      <c r="AK838" s="88"/>
      <c r="AL838" s="88"/>
      <c r="AM838" s="98"/>
      <c r="AN838" s="98"/>
      <c r="AO838" s="98"/>
      <c r="AP838" s="98"/>
      <c r="AQ838" s="98"/>
      <c r="AR838" s="98"/>
      <c r="AS838" s="98"/>
      <c r="AT838" s="98"/>
      <c r="AU838" s="98"/>
      <c r="AV838" s="98"/>
      <c r="AW838" s="88"/>
      <c r="AX838" s="88"/>
      <c r="AY838" s="45"/>
    </row>
    <row r="839" spans="2:51" ht="14.25" customHeight="1">
      <c r="B839" s="1624"/>
      <c r="C839" s="1625"/>
      <c r="D839" s="1625"/>
      <c r="E839" s="1625"/>
      <c r="F839" s="1625"/>
      <c r="G839" s="1626"/>
      <c r="H839" s="114"/>
      <c r="I839" s="88"/>
      <c r="J839" s="88"/>
      <c r="K839" s="88"/>
      <c r="L839" s="88"/>
      <c r="M839" s="56"/>
      <c r="N839" s="56"/>
      <c r="O839" s="56"/>
      <c r="P839" s="56"/>
      <c r="Q839" s="56"/>
      <c r="R839" s="56"/>
      <c r="S839" s="56"/>
      <c r="T839" s="56"/>
      <c r="U839" s="56"/>
      <c r="V839" s="56"/>
      <c r="W839" s="88"/>
      <c r="X839" s="88"/>
      <c r="Y839" s="88"/>
      <c r="Z839" s="98"/>
      <c r="AA839" s="98"/>
      <c r="AB839" s="98"/>
      <c r="AC839" s="98"/>
      <c r="AD839" s="98"/>
      <c r="AE839" s="98"/>
      <c r="AF839" s="98"/>
      <c r="AG839" s="98"/>
      <c r="AH839" s="98"/>
      <c r="AI839" s="98"/>
      <c r="AJ839" s="88"/>
      <c r="AK839" s="88"/>
      <c r="AL839" s="88"/>
      <c r="AM839" s="98"/>
      <c r="AN839" s="98"/>
      <c r="AO839" s="98"/>
      <c r="AP839" s="98"/>
      <c r="AQ839" s="98"/>
      <c r="AR839" s="98"/>
      <c r="AS839" s="98"/>
      <c r="AT839" s="98"/>
      <c r="AU839" s="98"/>
      <c r="AV839" s="98"/>
      <c r="AW839" s="88"/>
      <c r="AX839" s="88"/>
      <c r="AY839" s="45"/>
    </row>
    <row r="840" spans="2:51" ht="14.25" customHeight="1">
      <c r="B840" s="1624"/>
      <c r="C840" s="1625"/>
      <c r="D840" s="1625"/>
      <c r="E840" s="1625"/>
      <c r="F840" s="1625"/>
      <c r="G840" s="1626"/>
      <c r="H840" s="114"/>
      <c r="I840" s="88"/>
      <c r="J840" s="88"/>
      <c r="K840" s="88"/>
      <c r="L840" s="88"/>
      <c r="M840" s="56"/>
      <c r="N840" s="56"/>
      <c r="O840" s="56"/>
      <c r="P840" s="56"/>
      <c r="Q840" s="56"/>
      <c r="R840" s="56"/>
      <c r="S840" s="56"/>
      <c r="T840" s="56"/>
      <c r="U840" s="56"/>
      <c r="V840" s="56"/>
      <c r="W840" s="88"/>
      <c r="X840" s="88"/>
      <c r="Y840" s="88"/>
      <c r="Z840" s="98"/>
      <c r="AA840" s="98"/>
      <c r="AB840" s="98"/>
      <c r="AC840" s="98"/>
      <c r="AD840" s="98"/>
      <c r="AE840" s="98"/>
      <c r="AF840" s="98"/>
      <c r="AG840" s="98"/>
      <c r="AH840" s="98"/>
      <c r="AI840" s="98"/>
      <c r="AJ840" s="88"/>
      <c r="AK840" s="88"/>
      <c r="AL840" s="88"/>
      <c r="AM840" s="98"/>
      <c r="AN840" s="98"/>
      <c r="AO840" s="98"/>
      <c r="AP840" s="98"/>
      <c r="AQ840" s="98"/>
      <c r="AR840" s="98"/>
      <c r="AS840" s="98"/>
      <c r="AT840" s="98"/>
      <c r="AU840" s="98"/>
      <c r="AV840" s="98"/>
      <c r="AW840" s="88"/>
      <c r="AX840" s="88"/>
      <c r="AY840" s="45"/>
    </row>
    <row r="841" spans="2:51" ht="14.25" customHeight="1">
      <c r="B841" s="1624"/>
      <c r="C841" s="1625"/>
      <c r="D841" s="1625"/>
      <c r="E841" s="1625"/>
      <c r="F841" s="1625"/>
      <c r="G841" s="1626"/>
      <c r="H841" s="114"/>
      <c r="I841" s="88"/>
      <c r="J841" s="88"/>
      <c r="K841" s="88"/>
      <c r="L841" s="88"/>
      <c r="M841" s="56"/>
      <c r="N841" s="56"/>
      <c r="O841" s="56"/>
      <c r="P841" s="56"/>
      <c r="Q841" s="56"/>
      <c r="R841" s="56"/>
      <c r="S841" s="56"/>
      <c r="T841" s="56"/>
      <c r="U841" s="56"/>
      <c r="V841" s="56"/>
      <c r="W841" s="88"/>
      <c r="X841" s="88"/>
      <c r="Y841" s="88"/>
      <c r="Z841" s="98"/>
      <c r="AA841" s="98"/>
      <c r="AB841" s="98"/>
      <c r="AC841" s="98"/>
      <c r="AD841" s="98"/>
      <c r="AE841" s="98"/>
      <c r="AF841" s="98"/>
      <c r="AG841" s="98"/>
      <c r="AH841" s="98"/>
      <c r="AI841" s="98"/>
      <c r="AJ841" s="88"/>
      <c r="AK841" s="88"/>
      <c r="AL841" s="88"/>
      <c r="AM841" s="98"/>
      <c r="AN841" s="98"/>
      <c r="AO841" s="98"/>
      <c r="AP841" s="98"/>
      <c r="AQ841" s="98"/>
      <c r="AR841" s="98"/>
      <c r="AS841" s="98"/>
      <c r="AT841" s="98"/>
      <c r="AU841" s="98"/>
      <c r="AV841" s="98"/>
      <c r="AW841" s="88"/>
      <c r="AX841" s="88"/>
      <c r="AY841" s="45"/>
    </row>
    <row r="842" spans="2:51" ht="14.25" customHeight="1">
      <c r="B842" s="1624"/>
      <c r="C842" s="1625"/>
      <c r="D842" s="1625"/>
      <c r="E842" s="1625"/>
      <c r="F842" s="1625"/>
      <c r="G842" s="1626"/>
      <c r="H842" s="114"/>
      <c r="I842" s="88"/>
      <c r="J842" s="88"/>
      <c r="K842" s="88"/>
      <c r="L842" s="88"/>
      <c r="M842" s="56"/>
      <c r="N842" s="56"/>
      <c r="O842" s="56"/>
      <c r="P842" s="56"/>
      <c r="Q842" s="56"/>
      <c r="R842" s="56"/>
      <c r="S842" s="56"/>
      <c r="T842" s="56"/>
      <c r="U842" s="56"/>
      <c r="V842" s="56"/>
      <c r="W842" s="88"/>
      <c r="X842" s="88"/>
      <c r="Y842" s="88"/>
      <c r="Z842" s="98"/>
      <c r="AA842" s="98"/>
      <c r="AB842" s="98"/>
      <c r="AC842" s="98"/>
      <c r="AD842" s="98"/>
      <c r="AE842" s="98"/>
      <c r="AF842" s="98"/>
      <c r="AG842" s="98"/>
      <c r="AH842" s="98"/>
      <c r="AI842" s="98"/>
      <c r="AJ842" s="88"/>
      <c r="AK842" s="88"/>
      <c r="AL842" s="88"/>
      <c r="AM842" s="98"/>
      <c r="AN842" s="98"/>
      <c r="AO842" s="98"/>
      <c r="AP842" s="98"/>
      <c r="AQ842" s="98"/>
      <c r="AR842" s="98"/>
      <c r="AS842" s="98"/>
      <c r="AT842" s="98"/>
      <c r="AU842" s="98"/>
      <c r="AV842" s="98"/>
      <c r="AW842" s="88"/>
      <c r="AX842" s="88"/>
      <c r="AY842" s="45"/>
    </row>
    <row r="843" spans="2:51" ht="14.25" customHeight="1">
      <c r="B843" s="1624"/>
      <c r="C843" s="1625"/>
      <c r="D843" s="1625"/>
      <c r="E843" s="1625"/>
      <c r="F843" s="1625"/>
      <c r="G843" s="1626"/>
      <c r="H843" s="114"/>
      <c r="I843" s="88"/>
      <c r="J843" s="88"/>
      <c r="K843" s="88"/>
      <c r="L843" s="88"/>
      <c r="M843" s="56"/>
      <c r="N843" s="56"/>
      <c r="O843" s="56"/>
      <c r="P843" s="56"/>
      <c r="Q843" s="56"/>
      <c r="R843" s="56"/>
      <c r="S843" s="56"/>
      <c r="T843" s="56"/>
      <c r="U843" s="56"/>
      <c r="V843" s="56"/>
      <c r="W843" s="88"/>
      <c r="X843" s="88"/>
      <c r="Y843" s="88"/>
      <c r="Z843" s="98"/>
      <c r="AA843" s="98"/>
      <c r="AB843" s="98"/>
      <c r="AC843" s="98"/>
      <c r="AD843" s="98"/>
      <c r="AE843" s="98"/>
      <c r="AF843" s="98"/>
      <c r="AG843" s="98"/>
      <c r="AH843" s="98"/>
      <c r="AI843" s="98"/>
      <c r="AJ843" s="88"/>
      <c r="AK843" s="88"/>
      <c r="AL843" s="88"/>
      <c r="AM843" s="98"/>
      <c r="AN843" s="98"/>
      <c r="AO843" s="98"/>
      <c r="AP843" s="98"/>
      <c r="AQ843" s="98"/>
      <c r="AR843" s="98"/>
      <c r="AS843" s="98"/>
      <c r="AT843" s="98"/>
      <c r="AU843" s="98"/>
      <c r="AV843" s="98"/>
      <c r="AW843" s="88"/>
      <c r="AX843" s="88"/>
      <c r="AY843" s="45"/>
    </row>
    <row r="844" spans="2:51" ht="14.25" customHeight="1">
      <c r="B844" s="1624"/>
      <c r="C844" s="1625"/>
      <c r="D844" s="1625"/>
      <c r="E844" s="1625"/>
      <c r="F844" s="1625"/>
      <c r="G844" s="1626"/>
      <c r="H844" s="114"/>
      <c r="I844" s="88"/>
      <c r="J844" s="88"/>
      <c r="K844" s="88"/>
      <c r="L844" s="88"/>
      <c r="M844" s="56"/>
      <c r="N844" s="56"/>
      <c r="O844" s="56"/>
      <c r="P844" s="56"/>
      <c r="Q844" s="56"/>
      <c r="R844" s="56"/>
      <c r="S844" s="56"/>
      <c r="T844" s="56"/>
      <c r="U844" s="56"/>
      <c r="V844" s="56"/>
      <c r="W844" s="88"/>
      <c r="X844" s="88"/>
      <c r="Y844" s="88"/>
      <c r="Z844" s="98"/>
      <c r="AA844" s="98"/>
      <c r="AB844" s="98"/>
      <c r="AC844" s="98"/>
      <c r="AD844" s="98"/>
      <c r="AE844" s="98"/>
      <c r="AF844" s="98"/>
      <c r="AG844" s="98"/>
      <c r="AH844" s="98"/>
      <c r="AI844" s="98"/>
      <c r="AJ844" s="88"/>
      <c r="AK844" s="88"/>
      <c r="AL844" s="88"/>
      <c r="AM844" s="98"/>
      <c r="AN844" s="98"/>
      <c r="AO844" s="98"/>
      <c r="AP844" s="98"/>
      <c r="AQ844" s="98"/>
      <c r="AR844" s="98"/>
      <c r="AS844" s="98"/>
      <c r="AT844" s="98"/>
      <c r="AU844" s="98"/>
      <c r="AV844" s="98"/>
      <c r="AW844" s="88"/>
      <c r="AX844" s="88"/>
      <c r="AY844" s="45"/>
    </row>
    <row r="845" spans="2:51" ht="14.25" customHeight="1">
      <c r="B845" s="1624"/>
      <c r="C845" s="1625"/>
      <c r="D845" s="1625"/>
      <c r="E845" s="1625"/>
      <c r="F845" s="1625"/>
      <c r="G845" s="1626"/>
      <c r="H845" s="114"/>
      <c r="I845" s="88"/>
      <c r="J845" s="88"/>
      <c r="K845" s="88"/>
      <c r="L845" s="88"/>
      <c r="M845" s="56"/>
      <c r="N845" s="56"/>
      <c r="O845" s="56"/>
      <c r="P845" s="56"/>
      <c r="Q845" s="56"/>
      <c r="R845" s="56"/>
      <c r="S845" s="56"/>
      <c r="T845" s="56"/>
      <c r="U845" s="56"/>
      <c r="V845" s="56"/>
      <c r="W845" s="88"/>
      <c r="X845" s="88"/>
      <c r="Y845" s="88"/>
      <c r="Z845" s="98"/>
      <c r="AA845" s="98"/>
      <c r="AB845" s="98"/>
      <c r="AC845" s="98"/>
      <c r="AD845" s="98"/>
      <c r="AE845" s="98"/>
      <c r="AF845" s="98"/>
      <c r="AG845" s="98"/>
      <c r="AH845" s="98"/>
      <c r="AI845" s="98"/>
      <c r="AJ845" s="88"/>
      <c r="AK845" s="88"/>
      <c r="AL845" s="88"/>
      <c r="AM845" s="98"/>
      <c r="AN845" s="98"/>
      <c r="AO845" s="98"/>
      <c r="AP845" s="98"/>
      <c r="AQ845" s="98"/>
      <c r="AR845" s="98"/>
      <c r="AS845" s="98"/>
      <c r="AT845" s="98"/>
      <c r="AU845" s="98"/>
      <c r="AV845" s="98"/>
      <c r="AW845" s="88"/>
      <c r="AX845" s="88"/>
      <c r="AY845" s="45"/>
    </row>
    <row r="846" spans="2:51" ht="14.25" customHeight="1">
      <c r="B846" s="1624"/>
      <c r="C846" s="1625"/>
      <c r="D846" s="1625"/>
      <c r="E846" s="1625"/>
      <c r="F846" s="1625"/>
      <c r="G846" s="1626"/>
      <c r="H846" s="114"/>
      <c r="I846" s="88"/>
      <c r="J846" s="88"/>
      <c r="K846" s="88"/>
      <c r="L846" s="88"/>
      <c r="M846" s="56"/>
      <c r="N846" s="56"/>
      <c r="O846" s="56"/>
      <c r="P846" s="56"/>
      <c r="Q846" s="56"/>
      <c r="R846" s="56"/>
      <c r="S846" s="56"/>
      <c r="T846" s="56"/>
      <c r="U846" s="56"/>
      <c r="V846" s="56"/>
      <c r="W846" s="88"/>
      <c r="X846" s="88"/>
      <c r="Y846" s="88"/>
      <c r="Z846" s="98"/>
      <c r="AA846" s="98"/>
      <c r="AB846" s="98"/>
      <c r="AC846" s="98"/>
      <c r="AD846" s="98"/>
      <c r="AE846" s="98"/>
      <c r="AF846" s="98"/>
      <c r="AG846" s="98"/>
      <c r="AH846" s="98"/>
      <c r="AI846" s="98"/>
      <c r="AJ846" s="88"/>
      <c r="AK846" s="88"/>
      <c r="AL846" s="88"/>
      <c r="AM846" s="98"/>
      <c r="AN846" s="98"/>
      <c r="AO846" s="98"/>
      <c r="AP846" s="98"/>
      <c r="AQ846" s="98"/>
      <c r="AR846" s="98"/>
      <c r="AS846" s="98"/>
      <c r="AT846" s="98"/>
      <c r="AU846" s="98"/>
      <c r="AV846" s="98"/>
      <c r="AW846" s="88"/>
      <c r="AX846" s="88"/>
      <c r="AY846" s="45"/>
    </row>
    <row r="847" spans="2:51" ht="14.25" customHeight="1">
      <c r="B847" s="1624"/>
      <c r="C847" s="1625"/>
      <c r="D847" s="1625"/>
      <c r="E847" s="1625"/>
      <c r="F847" s="1625"/>
      <c r="G847" s="1626"/>
      <c r="H847" s="114"/>
      <c r="I847" s="88"/>
      <c r="J847" s="88"/>
      <c r="K847" s="88"/>
      <c r="L847" s="88"/>
      <c r="M847" s="56"/>
      <c r="N847" s="56"/>
      <c r="O847" s="56"/>
      <c r="P847" s="56"/>
      <c r="Q847" s="56"/>
      <c r="R847" s="56"/>
      <c r="S847" s="56"/>
      <c r="T847" s="56"/>
      <c r="U847" s="56"/>
      <c r="V847" s="56"/>
      <c r="W847" s="88"/>
      <c r="X847" s="88"/>
      <c r="Y847" s="88"/>
      <c r="Z847" s="98"/>
      <c r="AA847" s="98"/>
      <c r="AB847" s="98"/>
      <c r="AC847" s="98"/>
      <c r="AD847" s="98"/>
      <c r="AE847" s="98"/>
      <c r="AF847" s="98"/>
      <c r="AG847" s="98"/>
      <c r="AH847" s="98"/>
      <c r="AI847" s="98"/>
      <c r="AJ847" s="88"/>
      <c r="AK847" s="88"/>
      <c r="AL847" s="88"/>
      <c r="AM847" s="98"/>
      <c r="AN847" s="98"/>
      <c r="AO847" s="98"/>
      <c r="AP847" s="98"/>
      <c r="AQ847" s="98"/>
      <c r="AR847" s="98"/>
      <c r="AS847" s="98"/>
      <c r="AT847" s="98"/>
      <c r="AU847" s="98"/>
      <c r="AV847" s="98"/>
      <c r="AW847" s="88"/>
      <c r="AX847" s="88"/>
      <c r="AY847" s="45"/>
    </row>
    <row r="848" spans="2:51" ht="14.25" customHeight="1">
      <c r="B848" s="1624"/>
      <c r="C848" s="1625"/>
      <c r="D848" s="1625"/>
      <c r="E848" s="1625"/>
      <c r="F848" s="1625"/>
      <c r="G848" s="1626"/>
      <c r="H848" s="114"/>
      <c r="I848" s="88"/>
      <c r="J848" s="88"/>
      <c r="K848" s="88"/>
      <c r="L848" s="88"/>
      <c r="M848" s="56"/>
      <c r="N848" s="56"/>
      <c r="O848" s="56"/>
      <c r="P848" s="56"/>
      <c r="Q848" s="56"/>
      <c r="R848" s="56"/>
      <c r="S848" s="56"/>
      <c r="T848" s="56"/>
      <c r="U848" s="56"/>
      <c r="V848" s="56"/>
      <c r="W848" s="88"/>
      <c r="X848" s="88"/>
      <c r="Y848" s="88"/>
      <c r="Z848" s="98"/>
      <c r="AA848" s="98"/>
      <c r="AB848" s="98"/>
      <c r="AC848" s="98"/>
      <c r="AD848" s="98"/>
      <c r="AE848" s="98"/>
      <c r="AF848" s="98"/>
      <c r="AG848" s="98"/>
      <c r="AH848" s="98"/>
      <c r="AI848" s="98"/>
      <c r="AJ848" s="88"/>
      <c r="AK848" s="88"/>
      <c r="AL848" s="88"/>
      <c r="AM848" s="98"/>
      <c r="AN848" s="98"/>
      <c r="AO848" s="98"/>
      <c r="AP848" s="98"/>
      <c r="AQ848" s="98"/>
      <c r="AR848" s="98"/>
      <c r="AS848" s="98"/>
      <c r="AT848" s="98"/>
      <c r="AU848" s="98"/>
      <c r="AV848" s="98"/>
      <c r="AW848" s="88"/>
      <c r="AX848" s="88"/>
      <c r="AY848" s="45"/>
    </row>
    <row r="849" spans="1:51" ht="14.25" customHeight="1">
      <c r="B849" s="1624"/>
      <c r="C849" s="1625"/>
      <c r="D849" s="1625"/>
      <c r="E849" s="1625"/>
      <c r="F849" s="1625"/>
      <c r="G849" s="1626"/>
      <c r="H849" s="114"/>
      <c r="I849" s="88"/>
      <c r="J849" s="88"/>
      <c r="K849" s="88"/>
      <c r="L849" s="88"/>
      <c r="M849" s="56"/>
      <c r="N849" s="56"/>
      <c r="O849" s="56"/>
      <c r="P849" s="56"/>
      <c r="Q849" s="56"/>
      <c r="R849" s="56"/>
      <c r="S849" s="56"/>
      <c r="T849" s="56"/>
      <c r="U849" s="56"/>
      <c r="V849" s="56"/>
      <c r="W849" s="88"/>
      <c r="X849" s="8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8"/>
      <c r="AY849" s="45"/>
    </row>
    <row r="850" spans="1:51" ht="14.25" customHeight="1">
      <c r="B850" s="1624"/>
      <c r="C850" s="1625"/>
      <c r="D850" s="1625"/>
      <c r="E850" s="1625"/>
      <c r="F850" s="1625"/>
      <c r="G850" s="1626"/>
      <c r="H850" s="114"/>
      <c r="I850" s="88"/>
      <c r="J850" s="88"/>
      <c r="K850" s="88"/>
      <c r="L850" s="88"/>
      <c r="M850" s="56"/>
      <c r="N850" s="56"/>
      <c r="O850" s="56"/>
      <c r="P850" s="56"/>
      <c r="Q850" s="56"/>
      <c r="R850" s="56"/>
      <c r="S850" s="56"/>
      <c r="T850" s="56"/>
      <c r="U850" s="56"/>
      <c r="V850" s="56"/>
      <c r="W850" s="88"/>
      <c r="X850" s="8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8"/>
      <c r="AY850" s="45"/>
    </row>
    <row r="851" spans="1:51" ht="14.25" customHeight="1" thickBot="1">
      <c r="B851" s="1624"/>
      <c r="C851" s="1625"/>
      <c r="D851" s="1625"/>
      <c r="E851" s="1625"/>
      <c r="F851" s="1625"/>
      <c r="G851" s="1626"/>
      <c r="H851" s="114"/>
      <c r="I851" s="88"/>
      <c r="J851" s="88"/>
      <c r="K851" s="88"/>
      <c r="L851" s="88"/>
      <c r="M851" s="56"/>
      <c r="N851" s="56"/>
      <c r="O851" s="56"/>
      <c r="P851" s="56"/>
      <c r="Q851" s="56"/>
      <c r="R851" s="56"/>
      <c r="S851" s="56"/>
      <c r="T851" s="56"/>
      <c r="U851" s="56"/>
      <c r="V851" s="56"/>
      <c r="W851" s="88"/>
      <c r="X851" s="8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8"/>
      <c r="AY851" s="45"/>
    </row>
    <row r="852" spans="1:51" s="109" customFormat="1" ht="3" customHeight="1">
      <c r="B852" s="113"/>
      <c r="C852" s="113"/>
      <c r="D852" s="113"/>
      <c r="E852" s="113"/>
      <c r="F852" s="113"/>
      <c r="G852" s="113"/>
      <c r="H852" s="112"/>
      <c r="I852" s="112"/>
      <c r="J852" s="112"/>
      <c r="K852" s="112"/>
      <c r="L852" s="112"/>
      <c r="M852" s="112"/>
      <c r="N852" s="112"/>
      <c r="O852" s="112"/>
      <c r="P852" s="112"/>
      <c r="Q852" s="112"/>
      <c r="R852" s="112"/>
      <c r="S852" s="112"/>
      <c r="T852" s="112"/>
      <c r="U852" s="112"/>
      <c r="V852" s="112"/>
      <c r="W852" s="112"/>
      <c r="X852" s="112"/>
      <c r="Y852" s="112"/>
      <c r="Z852" s="112"/>
      <c r="AA852" s="112"/>
      <c r="AB852" s="112"/>
      <c r="AC852" s="112"/>
      <c r="AD852" s="112"/>
      <c r="AE852" s="112"/>
      <c r="AF852" s="112"/>
      <c r="AG852" s="112"/>
      <c r="AH852" s="112"/>
      <c r="AI852" s="112"/>
      <c r="AJ852" s="112"/>
      <c r="AK852" s="112"/>
      <c r="AL852" s="112"/>
      <c r="AM852" s="112"/>
      <c r="AN852" s="112"/>
      <c r="AO852" s="112"/>
      <c r="AP852" s="112"/>
      <c r="AQ852" s="112"/>
      <c r="AR852" s="112"/>
      <c r="AS852" s="112"/>
      <c r="AT852" s="112"/>
      <c r="AU852" s="112"/>
      <c r="AV852" s="112"/>
      <c r="AW852" s="112"/>
      <c r="AX852" s="112"/>
      <c r="AY852" s="112"/>
    </row>
    <row r="853" spans="1:51" s="109" customFormat="1" ht="3" customHeight="1">
      <c r="B853" s="111"/>
      <c r="C853" s="111"/>
      <c r="D853" s="111"/>
      <c r="E853" s="111"/>
      <c r="F853" s="111"/>
      <c r="G853" s="111"/>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c r="AQ853" s="32"/>
      <c r="AR853" s="32"/>
      <c r="AS853" s="32"/>
      <c r="AT853" s="32"/>
      <c r="AU853" s="32"/>
      <c r="AV853" s="32"/>
      <c r="AW853" s="32"/>
      <c r="AX853" s="32"/>
      <c r="AY853" s="32"/>
    </row>
    <row r="854" spans="1:51" ht="23.25" customHeight="1" thickBot="1">
      <c r="A854" s="8"/>
      <c r="B854" s="689" t="s">
        <v>121</v>
      </c>
      <c r="C854" s="690"/>
      <c r="D854" s="690"/>
      <c r="E854" s="690"/>
      <c r="F854" s="690"/>
      <c r="G854" s="690"/>
      <c r="H854" s="690" t="s">
        <v>537</v>
      </c>
      <c r="I854" s="690"/>
      <c r="J854" s="690"/>
      <c r="K854" s="690"/>
      <c r="L854" s="690"/>
      <c r="M854" s="690"/>
      <c r="N854" s="690"/>
      <c r="O854" s="690"/>
      <c r="P854" s="690"/>
      <c r="Q854" s="690"/>
      <c r="R854" s="690"/>
      <c r="S854" s="690"/>
      <c r="T854" s="690"/>
      <c r="U854" s="690"/>
      <c r="V854" s="690"/>
      <c r="W854" s="690"/>
      <c r="X854" s="690"/>
      <c r="Y854" s="690"/>
      <c r="Z854" s="690"/>
      <c r="AA854" s="690"/>
      <c r="AB854" s="690"/>
      <c r="AC854" s="690"/>
      <c r="AD854" s="690"/>
      <c r="AE854" s="690"/>
      <c r="AF854" s="690"/>
      <c r="AG854" s="690"/>
      <c r="AH854" s="690"/>
      <c r="AI854" s="690"/>
      <c r="AJ854" s="690"/>
      <c r="AK854" s="690"/>
      <c r="AL854" s="690"/>
      <c r="AM854" s="690"/>
      <c r="AN854" s="690"/>
      <c r="AO854" s="690"/>
      <c r="AP854" s="690"/>
      <c r="AQ854" s="690"/>
      <c r="AR854" s="690"/>
      <c r="AS854" s="690"/>
      <c r="AT854" s="690"/>
      <c r="AU854" s="690"/>
      <c r="AV854" s="690"/>
      <c r="AW854" s="690"/>
      <c r="AX854" s="690"/>
      <c r="AY854" s="690"/>
    </row>
    <row r="855" spans="1:51" s="109" customFormat="1" ht="24.75" customHeight="1">
      <c r="B855" s="2258" t="s">
        <v>511</v>
      </c>
      <c r="C855" s="2259"/>
      <c r="D855" s="2259"/>
      <c r="E855" s="2259"/>
      <c r="F855" s="2259"/>
      <c r="G855" s="2260"/>
      <c r="H855" s="2323" t="s">
        <v>500</v>
      </c>
      <c r="I855" s="831"/>
      <c r="J855" s="831"/>
      <c r="K855" s="831"/>
      <c r="L855" s="831"/>
      <c r="M855" s="831"/>
      <c r="N855" s="831"/>
      <c r="O855" s="831"/>
      <c r="P855" s="831"/>
      <c r="Q855" s="831"/>
      <c r="R855" s="831"/>
      <c r="S855" s="831"/>
      <c r="T855" s="831"/>
      <c r="U855" s="831"/>
      <c r="V855" s="831"/>
      <c r="W855" s="831"/>
      <c r="X855" s="831"/>
      <c r="Y855" s="831"/>
      <c r="Z855" s="831"/>
      <c r="AA855" s="831"/>
      <c r="AB855" s="831"/>
      <c r="AC855" s="2324"/>
      <c r="AD855" s="2323" t="s">
        <v>510</v>
      </c>
      <c r="AE855" s="831"/>
      <c r="AF855" s="831"/>
      <c r="AG855" s="831"/>
      <c r="AH855" s="831"/>
      <c r="AI855" s="831"/>
      <c r="AJ855" s="831"/>
      <c r="AK855" s="831"/>
      <c r="AL855" s="831"/>
      <c r="AM855" s="831"/>
      <c r="AN855" s="831"/>
      <c r="AO855" s="831"/>
      <c r="AP855" s="831"/>
      <c r="AQ855" s="831"/>
      <c r="AR855" s="831"/>
      <c r="AS855" s="831"/>
      <c r="AT855" s="831"/>
      <c r="AU855" s="831"/>
      <c r="AV855" s="831"/>
      <c r="AW855" s="831"/>
      <c r="AX855" s="831"/>
      <c r="AY855" s="2325"/>
    </row>
    <row r="856" spans="1:51" s="109" customFormat="1" ht="24.75" customHeight="1">
      <c r="B856" s="2258"/>
      <c r="C856" s="2259"/>
      <c r="D856" s="2259"/>
      <c r="E856" s="2259"/>
      <c r="F856" s="2259"/>
      <c r="G856" s="2260"/>
      <c r="H856" s="2281" t="s">
        <v>60</v>
      </c>
      <c r="I856" s="1111"/>
      <c r="J856" s="1111"/>
      <c r="K856" s="1111"/>
      <c r="L856" s="1112"/>
      <c r="M856" s="1110" t="s">
        <v>143</v>
      </c>
      <c r="N856" s="1111"/>
      <c r="O856" s="1111"/>
      <c r="P856" s="1111"/>
      <c r="Q856" s="1111"/>
      <c r="R856" s="1111"/>
      <c r="S856" s="1111"/>
      <c r="T856" s="1111"/>
      <c r="U856" s="1111"/>
      <c r="V856" s="1111"/>
      <c r="W856" s="1111"/>
      <c r="X856" s="1111"/>
      <c r="Y856" s="1112"/>
      <c r="Z856" s="1183" t="s">
        <v>144</v>
      </c>
      <c r="AA856" s="2303"/>
      <c r="AB856" s="2303"/>
      <c r="AC856" s="2304"/>
      <c r="AD856" s="2281" t="s">
        <v>60</v>
      </c>
      <c r="AE856" s="1111"/>
      <c r="AF856" s="1111"/>
      <c r="AG856" s="1111"/>
      <c r="AH856" s="1112"/>
      <c r="AI856" s="1110" t="s">
        <v>143</v>
      </c>
      <c r="AJ856" s="1111"/>
      <c r="AK856" s="1111"/>
      <c r="AL856" s="1111"/>
      <c r="AM856" s="1111"/>
      <c r="AN856" s="1111"/>
      <c r="AO856" s="1111"/>
      <c r="AP856" s="1111"/>
      <c r="AQ856" s="1111"/>
      <c r="AR856" s="1111"/>
      <c r="AS856" s="1111"/>
      <c r="AT856" s="1111"/>
      <c r="AU856" s="1112"/>
      <c r="AV856" s="1183" t="s">
        <v>144</v>
      </c>
      <c r="AW856" s="2303"/>
      <c r="AX856" s="2303"/>
      <c r="AY856" s="2305"/>
    </row>
    <row r="857" spans="1:51" s="109" customFormat="1" ht="24.75" customHeight="1">
      <c r="B857" s="2258"/>
      <c r="C857" s="2259"/>
      <c r="D857" s="2259"/>
      <c r="E857" s="2259"/>
      <c r="F857" s="2259"/>
      <c r="G857" s="2260"/>
      <c r="H857" s="1092" t="s">
        <v>509</v>
      </c>
      <c r="I857" s="1093"/>
      <c r="J857" s="1093"/>
      <c r="K857" s="1093"/>
      <c r="L857" s="1094"/>
      <c r="M857" s="2251" t="s">
        <v>497</v>
      </c>
      <c r="N857" s="2306"/>
      <c r="O857" s="2306"/>
      <c r="P857" s="2306"/>
      <c r="Q857" s="2306"/>
      <c r="R857" s="2306"/>
      <c r="S857" s="2306"/>
      <c r="T857" s="2306"/>
      <c r="U857" s="2306"/>
      <c r="V857" s="2306"/>
      <c r="W857" s="2306"/>
      <c r="X857" s="2306"/>
      <c r="Y857" s="2307"/>
      <c r="Z857" s="2320">
        <v>0.6</v>
      </c>
      <c r="AA857" s="2321"/>
      <c r="AB857" s="2321"/>
      <c r="AC857" s="2322"/>
      <c r="AD857" s="1092"/>
      <c r="AE857" s="1093"/>
      <c r="AF857" s="1093"/>
      <c r="AG857" s="1093"/>
      <c r="AH857" s="1094"/>
      <c r="AI857" s="2251"/>
      <c r="AJ857" s="2306"/>
      <c r="AK857" s="2306"/>
      <c r="AL857" s="2306"/>
      <c r="AM857" s="2306"/>
      <c r="AN857" s="2306"/>
      <c r="AO857" s="2306"/>
      <c r="AP857" s="2306"/>
      <c r="AQ857" s="2306"/>
      <c r="AR857" s="2306"/>
      <c r="AS857" s="2306"/>
      <c r="AT857" s="2306"/>
      <c r="AU857" s="2307"/>
      <c r="AV857" s="2254"/>
      <c r="AW857" s="2255"/>
      <c r="AX857" s="2255"/>
      <c r="AY857" s="2257"/>
    </row>
    <row r="858" spans="1:51" s="109" customFormat="1" ht="24.75" customHeight="1">
      <c r="B858" s="2258"/>
      <c r="C858" s="2259"/>
      <c r="D858" s="2259"/>
      <c r="E858" s="2259"/>
      <c r="F858" s="2259"/>
      <c r="G858" s="2260"/>
      <c r="H858" s="2214"/>
      <c r="I858" s="2215"/>
      <c r="J858" s="2215"/>
      <c r="K858" s="2215"/>
      <c r="L858" s="2216"/>
      <c r="M858" s="2245"/>
      <c r="N858" s="2264"/>
      <c r="O858" s="2264"/>
      <c r="P858" s="2264"/>
      <c r="Q858" s="2264"/>
      <c r="R858" s="2264"/>
      <c r="S858" s="2264"/>
      <c r="T858" s="2264"/>
      <c r="U858" s="2264"/>
      <c r="V858" s="2264"/>
      <c r="W858" s="2264"/>
      <c r="X858" s="2264"/>
      <c r="Y858" s="2265"/>
      <c r="Z858" s="2248"/>
      <c r="AA858" s="2249"/>
      <c r="AB858" s="2249"/>
      <c r="AC858" s="2294"/>
      <c r="AD858" s="2214"/>
      <c r="AE858" s="2215"/>
      <c r="AF858" s="2215"/>
      <c r="AG858" s="2215"/>
      <c r="AH858" s="2216"/>
      <c r="AI858" s="2245"/>
      <c r="AJ858" s="2264"/>
      <c r="AK858" s="2264"/>
      <c r="AL858" s="2264"/>
      <c r="AM858" s="2264"/>
      <c r="AN858" s="2264"/>
      <c r="AO858" s="2264"/>
      <c r="AP858" s="2264"/>
      <c r="AQ858" s="2264"/>
      <c r="AR858" s="2264"/>
      <c r="AS858" s="2264"/>
      <c r="AT858" s="2264"/>
      <c r="AU858" s="2265"/>
      <c r="AV858" s="2248"/>
      <c r="AW858" s="2249"/>
      <c r="AX858" s="2249"/>
      <c r="AY858" s="2250"/>
    </row>
    <row r="859" spans="1:51" s="109" customFormat="1" ht="24.75" customHeight="1">
      <c r="B859" s="2258"/>
      <c r="C859" s="2259"/>
      <c r="D859" s="2259"/>
      <c r="E859" s="2259"/>
      <c r="F859" s="2259"/>
      <c r="G859" s="2260"/>
      <c r="H859" s="2214"/>
      <c r="I859" s="2215"/>
      <c r="J859" s="2215"/>
      <c r="K859" s="2215"/>
      <c r="L859" s="2216"/>
      <c r="M859" s="2245"/>
      <c r="N859" s="2264"/>
      <c r="O859" s="2264"/>
      <c r="P859" s="2264"/>
      <c r="Q859" s="2264"/>
      <c r="R859" s="2264"/>
      <c r="S859" s="2264"/>
      <c r="T859" s="2264"/>
      <c r="U859" s="2264"/>
      <c r="V859" s="2264"/>
      <c r="W859" s="2264"/>
      <c r="X859" s="2264"/>
      <c r="Y859" s="2265"/>
      <c r="Z859" s="2248"/>
      <c r="AA859" s="2249"/>
      <c r="AB859" s="2249"/>
      <c r="AC859" s="2294"/>
      <c r="AD859" s="2214"/>
      <c r="AE859" s="2215"/>
      <c r="AF859" s="2215"/>
      <c r="AG859" s="2215"/>
      <c r="AH859" s="2216"/>
      <c r="AI859" s="2245"/>
      <c r="AJ859" s="2264"/>
      <c r="AK859" s="2264"/>
      <c r="AL859" s="2264"/>
      <c r="AM859" s="2264"/>
      <c r="AN859" s="2264"/>
      <c r="AO859" s="2264"/>
      <c r="AP859" s="2264"/>
      <c r="AQ859" s="2264"/>
      <c r="AR859" s="2264"/>
      <c r="AS859" s="2264"/>
      <c r="AT859" s="2264"/>
      <c r="AU859" s="2265"/>
      <c r="AV859" s="2248"/>
      <c r="AW859" s="2249"/>
      <c r="AX859" s="2249"/>
      <c r="AY859" s="2250"/>
    </row>
    <row r="860" spans="1:51" s="109" customFormat="1" ht="24.75" customHeight="1">
      <c r="B860" s="2258"/>
      <c r="C860" s="2259"/>
      <c r="D860" s="2259"/>
      <c r="E860" s="2259"/>
      <c r="F860" s="2259"/>
      <c r="G860" s="2260"/>
      <c r="H860" s="2214"/>
      <c r="I860" s="2215"/>
      <c r="J860" s="2215"/>
      <c r="K860" s="2215"/>
      <c r="L860" s="2216"/>
      <c r="M860" s="2245"/>
      <c r="N860" s="2264"/>
      <c r="O860" s="2264"/>
      <c r="P860" s="2264"/>
      <c r="Q860" s="2264"/>
      <c r="R860" s="2264"/>
      <c r="S860" s="2264"/>
      <c r="T860" s="2264"/>
      <c r="U860" s="2264"/>
      <c r="V860" s="2264"/>
      <c r="W860" s="2264"/>
      <c r="X860" s="2264"/>
      <c r="Y860" s="2265"/>
      <c r="Z860" s="2248"/>
      <c r="AA860" s="2249"/>
      <c r="AB860" s="2249"/>
      <c r="AC860" s="2294"/>
      <c r="AD860" s="2214"/>
      <c r="AE860" s="2215"/>
      <c r="AF860" s="2215"/>
      <c r="AG860" s="2215"/>
      <c r="AH860" s="2216"/>
      <c r="AI860" s="2245"/>
      <c r="AJ860" s="2264"/>
      <c r="AK860" s="2264"/>
      <c r="AL860" s="2264"/>
      <c r="AM860" s="2264"/>
      <c r="AN860" s="2264"/>
      <c r="AO860" s="2264"/>
      <c r="AP860" s="2264"/>
      <c r="AQ860" s="2264"/>
      <c r="AR860" s="2264"/>
      <c r="AS860" s="2264"/>
      <c r="AT860" s="2264"/>
      <c r="AU860" s="2265"/>
      <c r="AV860" s="2248"/>
      <c r="AW860" s="2249"/>
      <c r="AX860" s="2249"/>
      <c r="AY860" s="2250"/>
    </row>
    <row r="861" spans="1:51" s="109" customFormat="1" ht="24.75" customHeight="1">
      <c r="B861" s="2258"/>
      <c r="C861" s="2259"/>
      <c r="D861" s="2259"/>
      <c r="E861" s="2259"/>
      <c r="F861" s="2259"/>
      <c r="G861" s="2260"/>
      <c r="H861" s="2214"/>
      <c r="I861" s="2215"/>
      <c r="J861" s="2215"/>
      <c r="K861" s="2215"/>
      <c r="L861" s="2216"/>
      <c r="M861" s="2245"/>
      <c r="N861" s="2264"/>
      <c r="O861" s="2264"/>
      <c r="P861" s="2264"/>
      <c r="Q861" s="2264"/>
      <c r="R861" s="2264"/>
      <c r="S861" s="2264"/>
      <c r="T861" s="2264"/>
      <c r="U861" s="2264"/>
      <c r="V861" s="2264"/>
      <c r="W861" s="2264"/>
      <c r="X861" s="2264"/>
      <c r="Y861" s="2265"/>
      <c r="Z861" s="2248"/>
      <c r="AA861" s="2249"/>
      <c r="AB861" s="2249"/>
      <c r="AC861" s="2294"/>
      <c r="AD861" s="2214"/>
      <c r="AE861" s="2215"/>
      <c r="AF861" s="2215"/>
      <c r="AG861" s="2215"/>
      <c r="AH861" s="2216"/>
      <c r="AI861" s="2245"/>
      <c r="AJ861" s="2264"/>
      <c r="AK861" s="2264"/>
      <c r="AL861" s="2264"/>
      <c r="AM861" s="2264"/>
      <c r="AN861" s="2264"/>
      <c r="AO861" s="2264"/>
      <c r="AP861" s="2264"/>
      <c r="AQ861" s="2264"/>
      <c r="AR861" s="2264"/>
      <c r="AS861" s="2264"/>
      <c r="AT861" s="2264"/>
      <c r="AU861" s="2265"/>
      <c r="AV861" s="2248"/>
      <c r="AW861" s="2249"/>
      <c r="AX861" s="2249"/>
      <c r="AY861" s="2250"/>
    </row>
    <row r="862" spans="1:51" s="109" customFormat="1" ht="24.75" customHeight="1">
      <c r="B862" s="2258"/>
      <c r="C862" s="2259"/>
      <c r="D862" s="2259"/>
      <c r="E862" s="2259"/>
      <c r="F862" s="2259"/>
      <c r="G862" s="2260"/>
      <c r="H862" s="2214"/>
      <c r="I862" s="2215"/>
      <c r="J862" s="2215"/>
      <c r="K862" s="2215"/>
      <c r="L862" s="2216"/>
      <c r="M862" s="2245"/>
      <c r="N862" s="2264"/>
      <c r="O862" s="2264"/>
      <c r="P862" s="2264"/>
      <c r="Q862" s="2264"/>
      <c r="R862" s="2264"/>
      <c r="S862" s="2264"/>
      <c r="T862" s="2264"/>
      <c r="U862" s="2264"/>
      <c r="V862" s="2264"/>
      <c r="W862" s="2264"/>
      <c r="X862" s="2264"/>
      <c r="Y862" s="2265"/>
      <c r="Z862" s="2248"/>
      <c r="AA862" s="2249"/>
      <c r="AB862" s="2249"/>
      <c r="AC862" s="2294"/>
      <c r="AD862" s="2214"/>
      <c r="AE862" s="2215"/>
      <c r="AF862" s="2215"/>
      <c r="AG862" s="2215"/>
      <c r="AH862" s="2216"/>
      <c r="AI862" s="2245"/>
      <c r="AJ862" s="2264"/>
      <c r="AK862" s="2264"/>
      <c r="AL862" s="2264"/>
      <c r="AM862" s="2264"/>
      <c r="AN862" s="2264"/>
      <c r="AO862" s="2264"/>
      <c r="AP862" s="2264"/>
      <c r="AQ862" s="2264"/>
      <c r="AR862" s="2264"/>
      <c r="AS862" s="2264"/>
      <c r="AT862" s="2264"/>
      <c r="AU862" s="2265"/>
      <c r="AV862" s="2248"/>
      <c r="AW862" s="2249"/>
      <c r="AX862" s="2249"/>
      <c r="AY862" s="2250"/>
    </row>
    <row r="863" spans="1:51" s="109" customFormat="1" ht="24.75" customHeight="1">
      <c r="B863" s="2258"/>
      <c r="C863" s="2259"/>
      <c r="D863" s="2259"/>
      <c r="E863" s="2259"/>
      <c r="F863" s="2259"/>
      <c r="G863" s="2260"/>
      <c r="H863" s="2214"/>
      <c r="I863" s="2215"/>
      <c r="J863" s="2215"/>
      <c r="K863" s="2215"/>
      <c r="L863" s="2216"/>
      <c r="M863" s="2245"/>
      <c r="N863" s="2264"/>
      <c r="O863" s="2264"/>
      <c r="P863" s="2264"/>
      <c r="Q863" s="2264"/>
      <c r="R863" s="2264"/>
      <c r="S863" s="2264"/>
      <c r="T863" s="2264"/>
      <c r="U863" s="2264"/>
      <c r="V863" s="2264"/>
      <c r="W863" s="2264"/>
      <c r="X863" s="2264"/>
      <c r="Y863" s="2265"/>
      <c r="Z863" s="2248"/>
      <c r="AA863" s="2249"/>
      <c r="AB863" s="2249"/>
      <c r="AC863" s="2294"/>
      <c r="AD863" s="2214"/>
      <c r="AE863" s="2215"/>
      <c r="AF863" s="2215"/>
      <c r="AG863" s="2215"/>
      <c r="AH863" s="2216"/>
      <c r="AI863" s="2245"/>
      <c r="AJ863" s="2264"/>
      <c r="AK863" s="2264"/>
      <c r="AL863" s="2264"/>
      <c r="AM863" s="2264"/>
      <c r="AN863" s="2264"/>
      <c r="AO863" s="2264"/>
      <c r="AP863" s="2264"/>
      <c r="AQ863" s="2264"/>
      <c r="AR863" s="2264"/>
      <c r="AS863" s="2264"/>
      <c r="AT863" s="2264"/>
      <c r="AU863" s="2265"/>
      <c r="AV863" s="2248"/>
      <c r="AW863" s="2249"/>
      <c r="AX863" s="2249"/>
      <c r="AY863" s="2250"/>
    </row>
    <row r="864" spans="1:51" s="109" customFormat="1" ht="24.75" customHeight="1">
      <c r="B864" s="2258"/>
      <c r="C864" s="2259"/>
      <c r="D864" s="2259"/>
      <c r="E864" s="2259"/>
      <c r="F864" s="2259"/>
      <c r="G864" s="2260"/>
      <c r="H864" s="2211"/>
      <c r="I864" s="2212"/>
      <c r="J864" s="2212"/>
      <c r="K864" s="2212"/>
      <c r="L864" s="2213"/>
      <c r="M864" s="2275"/>
      <c r="N864" s="2296"/>
      <c r="O864" s="2296"/>
      <c r="P864" s="2296"/>
      <c r="Q864" s="2296"/>
      <c r="R864" s="2296"/>
      <c r="S864" s="2296"/>
      <c r="T864" s="2296"/>
      <c r="U864" s="2296"/>
      <c r="V864" s="2296"/>
      <c r="W864" s="2296"/>
      <c r="X864" s="2296"/>
      <c r="Y864" s="2297"/>
      <c r="Z864" s="2278"/>
      <c r="AA864" s="2279"/>
      <c r="AB864" s="2279"/>
      <c r="AC864" s="2298"/>
      <c r="AD864" s="2211"/>
      <c r="AE864" s="2212"/>
      <c r="AF864" s="2212"/>
      <c r="AG864" s="2212"/>
      <c r="AH864" s="2213"/>
      <c r="AI864" s="2275"/>
      <c r="AJ864" s="2296"/>
      <c r="AK864" s="2296"/>
      <c r="AL864" s="2296"/>
      <c r="AM864" s="2296"/>
      <c r="AN864" s="2296"/>
      <c r="AO864" s="2296"/>
      <c r="AP864" s="2296"/>
      <c r="AQ864" s="2296"/>
      <c r="AR864" s="2296"/>
      <c r="AS864" s="2296"/>
      <c r="AT864" s="2296"/>
      <c r="AU864" s="2297"/>
      <c r="AV864" s="2278"/>
      <c r="AW864" s="2279"/>
      <c r="AX864" s="2279"/>
      <c r="AY864" s="2280"/>
    </row>
    <row r="865" spans="2:51" s="109" customFormat="1" ht="24.75" customHeight="1">
      <c r="B865" s="2258"/>
      <c r="C865" s="2259"/>
      <c r="D865" s="2259"/>
      <c r="E865" s="2259"/>
      <c r="F865" s="2259"/>
      <c r="G865" s="2260"/>
      <c r="H865" s="2281" t="s">
        <v>35</v>
      </c>
      <c r="I865" s="1111"/>
      <c r="J865" s="1111"/>
      <c r="K865" s="1111"/>
      <c r="L865" s="1112"/>
      <c r="M865" s="2282"/>
      <c r="N865" s="2299"/>
      <c r="O865" s="2299"/>
      <c r="P865" s="2299"/>
      <c r="Q865" s="2299"/>
      <c r="R865" s="2299"/>
      <c r="S865" s="2299"/>
      <c r="T865" s="2299"/>
      <c r="U865" s="2299"/>
      <c r="V865" s="2299"/>
      <c r="W865" s="2299"/>
      <c r="X865" s="2299"/>
      <c r="Y865" s="2300"/>
      <c r="Z865" s="2317">
        <f>SUM(Z857:AC864)</f>
        <v>0.6</v>
      </c>
      <c r="AA865" s="2318"/>
      <c r="AB865" s="2318"/>
      <c r="AC865" s="2319"/>
      <c r="AD865" s="2281" t="s">
        <v>35</v>
      </c>
      <c r="AE865" s="1111"/>
      <c r="AF865" s="1111"/>
      <c r="AG865" s="1111"/>
      <c r="AH865" s="1112"/>
      <c r="AI865" s="2282"/>
      <c r="AJ865" s="2299"/>
      <c r="AK865" s="2299"/>
      <c r="AL865" s="2299"/>
      <c r="AM865" s="2299"/>
      <c r="AN865" s="2299"/>
      <c r="AO865" s="2299"/>
      <c r="AP865" s="2299"/>
      <c r="AQ865" s="2299"/>
      <c r="AR865" s="2299"/>
      <c r="AS865" s="2299"/>
      <c r="AT865" s="2299"/>
      <c r="AU865" s="2300"/>
      <c r="AV865" s="2288">
        <f>SUM(AV857:AY864)</f>
        <v>0</v>
      </c>
      <c r="AW865" s="2289"/>
      <c r="AX865" s="2289"/>
      <c r="AY865" s="2290"/>
    </row>
    <row r="866" spans="2:51" s="109" customFormat="1" ht="25.15" customHeight="1">
      <c r="B866" s="2258"/>
      <c r="C866" s="2259"/>
      <c r="D866" s="2259"/>
      <c r="E866" s="2259"/>
      <c r="F866" s="2259"/>
      <c r="G866" s="2260"/>
      <c r="H866" s="2281" t="s">
        <v>508</v>
      </c>
      <c r="I866" s="1111"/>
      <c r="J866" s="1111"/>
      <c r="K866" s="1111"/>
      <c r="L866" s="1111"/>
      <c r="M866" s="1111"/>
      <c r="N866" s="1111"/>
      <c r="O866" s="1111"/>
      <c r="P866" s="1111"/>
      <c r="Q866" s="1111"/>
      <c r="R866" s="1111"/>
      <c r="S866" s="1111"/>
      <c r="T866" s="1111"/>
      <c r="U866" s="1111"/>
      <c r="V866" s="1111"/>
      <c r="W866" s="1111"/>
      <c r="X866" s="1111"/>
      <c r="Y866" s="1111"/>
      <c r="Z866" s="1111"/>
      <c r="AA866" s="1111"/>
      <c r="AB866" s="1111"/>
      <c r="AC866" s="2302"/>
      <c r="AD866" s="2281" t="s">
        <v>507</v>
      </c>
      <c r="AE866" s="1111"/>
      <c r="AF866" s="1111"/>
      <c r="AG866" s="1111"/>
      <c r="AH866" s="1111"/>
      <c r="AI866" s="1111"/>
      <c r="AJ866" s="1111"/>
      <c r="AK866" s="1111"/>
      <c r="AL866" s="1111"/>
      <c r="AM866" s="1111"/>
      <c r="AN866" s="1111"/>
      <c r="AO866" s="1111"/>
      <c r="AP866" s="1111"/>
      <c r="AQ866" s="1111"/>
      <c r="AR866" s="1111"/>
      <c r="AS866" s="1111"/>
      <c r="AT866" s="1111"/>
      <c r="AU866" s="1111"/>
      <c r="AV866" s="1111"/>
      <c r="AW866" s="1111"/>
      <c r="AX866" s="1111"/>
      <c r="AY866" s="2295"/>
    </row>
    <row r="867" spans="2:51" s="109" customFormat="1" ht="25.5" customHeight="1">
      <c r="B867" s="2258"/>
      <c r="C867" s="2259"/>
      <c r="D867" s="2259"/>
      <c r="E867" s="2259"/>
      <c r="F867" s="2259"/>
      <c r="G867" s="2260"/>
      <c r="H867" s="2281" t="s">
        <v>60</v>
      </c>
      <c r="I867" s="1111"/>
      <c r="J867" s="1111"/>
      <c r="K867" s="1111"/>
      <c r="L867" s="1112"/>
      <c r="M867" s="1110" t="s">
        <v>143</v>
      </c>
      <c r="N867" s="1111"/>
      <c r="O867" s="1111"/>
      <c r="P867" s="1111"/>
      <c r="Q867" s="1111"/>
      <c r="R867" s="1111"/>
      <c r="S867" s="1111"/>
      <c r="T867" s="1111"/>
      <c r="U867" s="1111"/>
      <c r="V867" s="1111"/>
      <c r="W867" s="1111"/>
      <c r="X867" s="1111"/>
      <c r="Y867" s="1112"/>
      <c r="Z867" s="1183" t="s">
        <v>144</v>
      </c>
      <c r="AA867" s="2303"/>
      <c r="AB867" s="2303"/>
      <c r="AC867" s="2304"/>
      <c r="AD867" s="2281" t="s">
        <v>60</v>
      </c>
      <c r="AE867" s="1111"/>
      <c r="AF867" s="1111"/>
      <c r="AG867" s="1111"/>
      <c r="AH867" s="1112"/>
      <c r="AI867" s="1110" t="s">
        <v>143</v>
      </c>
      <c r="AJ867" s="1111"/>
      <c r="AK867" s="1111"/>
      <c r="AL867" s="1111"/>
      <c r="AM867" s="1111"/>
      <c r="AN867" s="1111"/>
      <c r="AO867" s="1111"/>
      <c r="AP867" s="1111"/>
      <c r="AQ867" s="1111"/>
      <c r="AR867" s="1111"/>
      <c r="AS867" s="1111"/>
      <c r="AT867" s="1111"/>
      <c r="AU867" s="1112"/>
      <c r="AV867" s="1183" t="s">
        <v>144</v>
      </c>
      <c r="AW867" s="2303"/>
      <c r="AX867" s="2303"/>
      <c r="AY867" s="2305"/>
    </row>
    <row r="868" spans="2:51" s="109" customFormat="1" ht="24.75" customHeight="1">
      <c r="B868" s="2258"/>
      <c r="C868" s="2259"/>
      <c r="D868" s="2259"/>
      <c r="E868" s="2259"/>
      <c r="F868" s="2259"/>
      <c r="G868" s="2260"/>
      <c r="H868" s="1092"/>
      <c r="I868" s="1093"/>
      <c r="J868" s="1093"/>
      <c r="K868" s="1093"/>
      <c r="L868" s="1094"/>
      <c r="M868" s="2251"/>
      <c r="N868" s="2306"/>
      <c r="O868" s="2306"/>
      <c r="P868" s="2306"/>
      <c r="Q868" s="2306"/>
      <c r="R868" s="2306"/>
      <c r="S868" s="2306"/>
      <c r="T868" s="2306"/>
      <c r="U868" s="2306"/>
      <c r="V868" s="2306"/>
      <c r="W868" s="2306"/>
      <c r="X868" s="2306"/>
      <c r="Y868" s="2307"/>
      <c r="Z868" s="2254"/>
      <c r="AA868" s="2255"/>
      <c r="AB868" s="2255"/>
      <c r="AC868" s="2469"/>
      <c r="AD868" s="1092"/>
      <c r="AE868" s="1093"/>
      <c r="AF868" s="1093"/>
      <c r="AG868" s="1093"/>
      <c r="AH868" s="1094"/>
      <c r="AI868" s="2251"/>
      <c r="AJ868" s="2306"/>
      <c r="AK868" s="2306"/>
      <c r="AL868" s="2306"/>
      <c r="AM868" s="2306"/>
      <c r="AN868" s="2306"/>
      <c r="AO868" s="2306"/>
      <c r="AP868" s="2306"/>
      <c r="AQ868" s="2306"/>
      <c r="AR868" s="2306"/>
      <c r="AS868" s="2306"/>
      <c r="AT868" s="2306"/>
      <c r="AU868" s="2307"/>
      <c r="AV868" s="2254"/>
      <c r="AW868" s="2255"/>
      <c r="AX868" s="2255"/>
      <c r="AY868" s="2257"/>
    </row>
    <row r="869" spans="2:51" s="109" customFormat="1" ht="24.75" customHeight="1">
      <c r="B869" s="2258"/>
      <c r="C869" s="2259"/>
      <c r="D869" s="2259"/>
      <c r="E869" s="2259"/>
      <c r="F869" s="2259"/>
      <c r="G869" s="2260"/>
      <c r="H869" s="2214"/>
      <c r="I869" s="2215"/>
      <c r="J869" s="2215"/>
      <c r="K869" s="2215"/>
      <c r="L869" s="2216"/>
      <c r="M869" s="2245"/>
      <c r="N869" s="2264"/>
      <c r="O869" s="2264"/>
      <c r="P869" s="2264"/>
      <c r="Q869" s="2264"/>
      <c r="R869" s="2264"/>
      <c r="S869" s="2264"/>
      <c r="T869" s="2264"/>
      <c r="U869" s="2264"/>
      <c r="V869" s="2264"/>
      <c r="W869" s="2264"/>
      <c r="X869" s="2264"/>
      <c r="Y869" s="2265"/>
      <c r="Z869" s="2248"/>
      <c r="AA869" s="2249"/>
      <c r="AB869" s="2249"/>
      <c r="AC869" s="2294"/>
      <c r="AD869" s="2214"/>
      <c r="AE869" s="2215"/>
      <c r="AF869" s="2215"/>
      <c r="AG869" s="2215"/>
      <c r="AH869" s="2216"/>
      <c r="AI869" s="2245"/>
      <c r="AJ869" s="2264"/>
      <c r="AK869" s="2264"/>
      <c r="AL869" s="2264"/>
      <c r="AM869" s="2264"/>
      <c r="AN869" s="2264"/>
      <c r="AO869" s="2264"/>
      <c r="AP869" s="2264"/>
      <c r="AQ869" s="2264"/>
      <c r="AR869" s="2264"/>
      <c r="AS869" s="2264"/>
      <c r="AT869" s="2264"/>
      <c r="AU869" s="2265"/>
      <c r="AV869" s="2248"/>
      <c r="AW869" s="2249"/>
      <c r="AX869" s="2249"/>
      <c r="AY869" s="2250"/>
    </row>
    <row r="870" spans="2:51" s="109" customFormat="1" ht="24.75" customHeight="1">
      <c r="B870" s="2258"/>
      <c r="C870" s="2259"/>
      <c r="D870" s="2259"/>
      <c r="E870" s="2259"/>
      <c r="F870" s="2259"/>
      <c r="G870" s="2260"/>
      <c r="H870" s="2214"/>
      <c r="I870" s="2215"/>
      <c r="J870" s="2215"/>
      <c r="K870" s="2215"/>
      <c r="L870" s="2216"/>
      <c r="M870" s="2245"/>
      <c r="N870" s="2264"/>
      <c r="O870" s="2264"/>
      <c r="P870" s="2264"/>
      <c r="Q870" s="2264"/>
      <c r="R870" s="2264"/>
      <c r="S870" s="2264"/>
      <c r="T870" s="2264"/>
      <c r="U870" s="2264"/>
      <c r="V870" s="2264"/>
      <c r="W870" s="2264"/>
      <c r="X870" s="2264"/>
      <c r="Y870" s="2265"/>
      <c r="Z870" s="2248"/>
      <c r="AA870" s="2249"/>
      <c r="AB870" s="2249"/>
      <c r="AC870" s="2294"/>
      <c r="AD870" s="2214"/>
      <c r="AE870" s="2215"/>
      <c r="AF870" s="2215"/>
      <c r="AG870" s="2215"/>
      <c r="AH870" s="2216"/>
      <c r="AI870" s="2245"/>
      <c r="AJ870" s="2264"/>
      <c r="AK870" s="2264"/>
      <c r="AL870" s="2264"/>
      <c r="AM870" s="2264"/>
      <c r="AN870" s="2264"/>
      <c r="AO870" s="2264"/>
      <c r="AP870" s="2264"/>
      <c r="AQ870" s="2264"/>
      <c r="AR870" s="2264"/>
      <c r="AS870" s="2264"/>
      <c r="AT870" s="2264"/>
      <c r="AU870" s="2265"/>
      <c r="AV870" s="2248"/>
      <c r="AW870" s="2249"/>
      <c r="AX870" s="2249"/>
      <c r="AY870" s="2250"/>
    </row>
    <row r="871" spans="2:51" s="109" customFormat="1" ht="24.75" customHeight="1">
      <c r="B871" s="2258"/>
      <c r="C871" s="2259"/>
      <c r="D871" s="2259"/>
      <c r="E871" s="2259"/>
      <c r="F871" s="2259"/>
      <c r="G871" s="2260"/>
      <c r="H871" s="2214"/>
      <c r="I871" s="2215"/>
      <c r="J871" s="2215"/>
      <c r="K871" s="2215"/>
      <c r="L871" s="2216"/>
      <c r="M871" s="2245"/>
      <c r="N871" s="2264"/>
      <c r="O871" s="2264"/>
      <c r="P871" s="2264"/>
      <c r="Q871" s="2264"/>
      <c r="R871" s="2264"/>
      <c r="S871" s="2264"/>
      <c r="T871" s="2264"/>
      <c r="U871" s="2264"/>
      <c r="V871" s="2264"/>
      <c r="W871" s="2264"/>
      <c r="X871" s="2264"/>
      <c r="Y871" s="2265"/>
      <c r="Z871" s="2248"/>
      <c r="AA871" s="2249"/>
      <c r="AB871" s="2249"/>
      <c r="AC871" s="2294"/>
      <c r="AD871" s="2214"/>
      <c r="AE871" s="2215"/>
      <c r="AF871" s="2215"/>
      <c r="AG871" s="2215"/>
      <c r="AH871" s="2216"/>
      <c r="AI871" s="2245"/>
      <c r="AJ871" s="2264"/>
      <c r="AK871" s="2264"/>
      <c r="AL871" s="2264"/>
      <c r="AM871" s="2264"/>
      <c r="AN871" s="2264"/>
      <c r="AO871" s="2264"/>
      <c r="AP871" s="2264"/>
      <c r="AQ871" s="2264"/>
      <c r="AR871" s="2264"/>
      <c r="AS871" s="2264"/>
      <c r="AT871" s="2264"/>
      <c r="AU871" s="2265"/>
      <c r="AV871" s="2248"/>
      <c r="AW871" s="2249"/>
      <c r="AX871" s="2249"/>
      <c r="AY871" s="2250"/>
    </row>
    <row r="872" spans="2:51" s="109" customFormat="1" ht="24.75" customHeight="1">
      <c r="B872" s="2258"/>
      <c r="C872" s="2259"/>
      <c r="D872" s="2259"/>
      <c r="E872" s="2259"/>
      <c r="F872" s="2259"/>
      <c r="G872" s="2260"/>
      <c r="H872" s="2214"/>
      <c r="I872" s="2215"/>
      <c r="J872" s="2215"/>
      <c r="K872" s="2215"/>
      <c r="L872" s="2216"/>
      <c r="M872" s="2245"/>
      <c r="N872" s="2264"/>
      <c r="O872" s="2264"/>
      <c r="P872" s="2264"/>
      <c r="Q872" s="2264"/>
      <c r="R872" s="2264"/>
      <c r="S872" s="2264"/>
      <c r="T872" s="2264"/>
      <c r="U872" s="2264"/>
      <c r="V872" s="2264"/>
      <c r="W872" s="2264"/>
      <c r="X872" s="2264"/>
      <c r="Y872" s="2265"/>
      <c r="Z872" s="2248"/>
      <c r="AA872" s="2249"/>
      <c r="AB872" s="2249"/>
      <c r="AC872" s="2294"/>
      <c r="AD872" s="2214"/>
      <c r="AE872" s="2215"/>
      <c r="AF872" s="2215"/>
      <c r="AG872" s="2215"/>
      <c r="AH872" s="2216"/>
      <c r="AI872" s="2245"/>
      <c r="AJ872" s="2264"/>
      <c r="AK872" s="2264"/>
      <c r="AL872" s="2264"/>
      <c r="AM872" s="2264"/>
      <c r="AN872" s="2264"/>
      <c r="AO872" s="2264"/>
      <c r="AP872" s="2264"/>
      <c r="AQ872" s="2264"/>
      <c r="AR872" s="2264"/>
      <c r="AS872" s="2264"/>
      <c r="AT872" s="2264"/>
      <c r="AU872" s="2265"/>
      <c r="AV872" s="2248"/>
      <c r="AW872" s="2249"/>
      <c r="AX872" s="2249"/>
      <c r="AY872" s="2250"/>
    </row>
    <row r="873" spans="2:51" s="109" customFormat="1" ht="24.75" customHeight="1">
      <c r="B873" s="2258"/>
      <c r="C873" s="2259"/>
      <c r="D873" s="2259"/>
      <c r="E873" s="2259"/>
      <c r="F873" s="2259"/>
      <c r="G873" s="2260"/>
      <c r="H873" s="2214"/>
      <c r="I873" s="2215"/>
      <c r="J873" s="2215"/>
      <c r="K873" s="2215"/>
      <c r="L873" s="2216"/>
      <c r="M873" s="2245"/>
      <c r="N873" s="2264"/>
      <c r="O873" s="2264"/>
      <c r="P873" s="2264"/>
      <c r="Q873" s="2264"/>
      <c r="R873" s="2264"/>
      <c r="S873" s="2264"/>
      <c r="T873" s="2264"/>
      <c r="U873" s="2264"/>
      <c r="V873" s="2264"/>
      <c r="W873" s="2264"/>
      <c r="X873" s="2264"/>
      <c r="Y873" s="2265"/>
      <c r="Z873" s="2248"/>
      <c r="AA873" s="2249"/>
      <c r="AB873" s="2249"/>
      <c r="AC873" s="2294"/>
      <c r="AD873" s="2214"/>
      <c r="AE873" s="2215"/>
      <c r="AF873" s="2215"/>
      <c r="AG873" s="2215"/>
      <c r="AH873" s="2216"/>
      <c r="AI873" s="2245"/>
      <c r="AJ873" s="2264"/>
      <c r="AK873" s="2264"/>
      <c r="AL873" s="2264"/>
      <c r="AM873" s="2264"/>
      <c r="AN873" s="2264"/>
      <c r="AO873" s="2264"/>
      <c r="AP873" s="2264"/>
      <c r="AQ873" s="2264"/>
      <c r="AR873" s="2264"/>
      <c r="AS873" s="2264"/>
      <c r="AT873" s="2264"/>
      <c r="AU873" s="2265"/>
      <c r="AV873" s="2248"/>
      <c r="AW873" s="2249"/>
      <c r="AX873" s="2249"/>
      <c r="AY873" s="2250"/>
    </row>
    <row r="874" spans="2:51" s="109" customFormat="1" ht="24.75" customHeight="1">
      <c r="B874" s="2258"/>
      <c r="C874" s="2259"/>
      <c r="D874" s="2259"/>
      <c r="E874" s="2259"/>
      <c r="F874" s="2259"/>
      <c r="G874" s="2260"/>
      <c r="H874" s="2214"/>
      <c r="I874" s="2215"/>
      <c r="J874" s="2215"/>
      <c r="K874" s="2215"/>
      <c r="L874" s="2216"/>
      <c r="M874" s="2245"/>
      <c r="N874" s="2264"/>
      <c r="O874" s="2264"/>
      <c r="P874" s="2264"/>
      <c r="Q874" s="2264"/>
      <c r="R874" s="2264"/>
      <c r="S874" s="2264"/>
      <c r="T874" s="2264"/>
      <c r="U874" s="2264"/>
      <c r="V874" s="2264"/>
      <c r="W874" s="2264"/>
      <c r="X874" s="2264"/>
      <c r="Y874" s="2265"/>
      <c r="Z874" s="2248"/>
      <c r="AA874" s="2249"/>
      <c r="AB874" s="2249"/>
      <c r="AC874" s="2294"/>
      <c r="AD874" s="2214"/>
      <c r="AE874" s="2215"/>
      <c r="AF874" s="2215"/>
      <c r="AG874" s="2215"/>
      <c r="AH874" s="2216"/>
      <c r="AI874" s="2245"/>
      <c r="AJ874" s="2264"/>
      <c r="AK874" s="2264"/>
      <c r="AL874" s="2264"/>
      <c r="AM874" s="2264"/>
      <c r="AN874" s="2264"/>
      <c r="AO874" s="2264"/>
      <c r="AP874" s="2264"/>
      <c r="AQ874" s="2264"/>
      <c r="AR874" s="2264"/>
      <c r="AS874" s="2264"/>
      <c r="AT874" s="2264"/>
      <c r="AU874" s="2265"/>
      <c r="AV874" s="2248"/>
      <c r="AW874" s="2249"/>
      <c r="AX874" s="2249"/>
      <c r="AY874" s="2250"/>
    </row>
    <row r="875" spans="2:51" s="109" customFormat="1" ht="24.75" customHeight="1">
      <c r="B875" s="2258"/>
      <c r="C875" s="2259"/>
      <c r="D875" s="2259"/>
      <c r="E875" s="2259"/>
      <c r="F875" s="2259"/>
      <c r="G875" s="2260"/>
      <c r="H875" s="2211"/>
      <c r="I875" s="2212"/>
      <c r="J875" s="2212"/>
      <c r="K875" s="2212"/>
      <c r="L875" s="2213"/>
      <c r="M875" s="2275"/>
      <c r="N875" s="2296"/>
      <c r="O875" s="2296"/>
      <c r="P875" s="2296"/>
      <c r="Q875" s="2296"/>
      <c r="R875" s="2296"/>
      <c r="S875" s="2296"/>
      <c r="T875" s="2296"/>
      <c r="U875" s="2296"/>
      <c r="V875" s="2296"/>
      <c r="W875" s="2296"/>
      <c r="X875" s="2296"/>
      <c r="Y875" s="2297"/>
      <c r="Z875" s="2278"/>
      <c r="AA875" s="2279"/>
      <c r="AB875" s="2279"/>
      <c r="AC875" s="2298"/>
      <c r="AD875" s="2211"/>
      <c r="AE875" s="2212"/>
      <c r="AF875" s="2212"/>
      <c r="AG875" s="2212"/>
      <c r="AH875" s="2213"/>
      <c r="AI875" s="2275"/>
      <c r="AJ875" s="2296"/>
      <c r="AK875" s="2296"/>
      <c r="AL875" s="2296"/>
      <c r="AM875" s="2296"/>
      <c r="AN875" s="2296"/>
      <c r="AO875" s="2296"/>
      <c r="AP875" s="2296"/>
      <c r="AQ875" s="2296"/>
      <c r="AR875" s="2296"/>
      <c r="AS875" s="2296"/>
      <c r="AT875" s="2296"/>
      <c r="AU875" s="2297"/>
      <c r="AV875" s="2278"/>
      <c r="AW875" s="2279"/>
      <c r="AX875" s="2279"/>
      <c r="AY875" s="2280"/>
    </row>
    <row r="876" spans="2:51" s="109" customFormat="1" ht="24.75" customHeight="1">
      <c r="B876" s="2258"/>
      <c r="C876" s="2259"/>
      <c r="D876" s="2259"/>
      <c r="E876" s="2259"/>
      <c r="F876" s="2259"/>
      <c r="G876" s="2260"/>
      <c r="H876" s="2281" t="s">
        <v>35</v>
      </c>
      <c r="I876" s="1111"/>
      <c r="J876" s="1111"/>
      <c r="K876" s="1111"/>
      <c r="L876" s="1112"/>
      <c r="M876" s="2282"/>
      <c r="N876" s="2299"/>
      <c r="O876" s="2299"/>
      <c r="P876" s="2299"/>
      <c r="Q876" s="2299"/>
      <c r="R876" s="2299"/>
      <c r="S876" s="2299"/>
      <c r="T876" s="2299"/>
      <c r="U876" s="2299"/>
      <c r="V876" s="2299"/>
      <c r="W876" s="2299"/>
      <c r="X876" s="2299"/>
      <c r="Y876" s="2300"/>
      <c r="Z876" s="2288">
        <f>SUM(Z868:AC875)</f>
        <v>0</v>
      </c>
      <c r="AA876" s="2289"/>
      <c r="AB876" s="2289"/>
      <c r="AC876" s="2470"/>
      <c r="AD876" s="2281" t="s">
        <v>35</v>
      </c>
      <c r="AE876" s="1111"/>
      <c r="AF876" s="1111"/>
      <c r="AG876" s="1111"/>
      <c r="AH876" s="1112"/>
      <c r="AI876" s="2282"/>
      <c r="AJ876" s="2299"/>
      <c r="AK876" s="2299"/>
      <c r="AL876" s="2299"/>
      <c r="AM876" s="2299"/>
      <c r="AN876" s="2299"/>
      <c r="AO876" s="2299"/>
      <c r="AP876" s="2299"/>
      <c r="AQ876" s="2299"/>
      <c r="AR876" s="2299"/>
      <c r="AS876" s="2299"/>
      <c r="AT876" s="2299"/>
      <c r="AU876" s="2300"/>
      <c r="AV876" s="2288">
        <f>SUM(AV868:AY875)</f>
        <v>0</v>
      </c>
      <c r="AW876" s="2289"/>
      <c r="AX876" s="2289"/>
      <c r="AY876" s="2290"/>
    </row>
    <row r="877" spans="2:51" s="109" customFormat="1" ht="24.75" customHeight="1">
      <c r="B877" s="2258"/>
      <c r="C877" s="2259"/>
      <c r="D877" s="2259"/>
      <c r="E877" s="2259"/>
      <c r="F877" s="2259"/>
      <c r="G877" s="2260"/>
      <c r="H877" s="2281" t="s">
        <v>506</v>
      </c>
      <c r="I877" s="1111"/>
      <c r="J877" s="1111"/>
      <c r="K877" s="1111"/>
      <c r="L877" s="1111"/>
      <c r="M877" s="1111"/>
      <c r="N877" s="1111"/>
      <c r="O877" s="1111"/>
      <c r="P877" s="1111"/>
      <c r="Q877" s="1111"/>
      <c r="R877" s="1111"/>
      <c r="S877" s="1111"/>
      <c r="T877" s="1111"/>
      <c r="U877" s="1111"/>
      <c r="V877" s="1111"/>
      <c r="W877" s="1111"/>
      <c r="X877" s="1111"/>
      <c r="Y877" s="1111"/>
      <c r="Z877" s="1111"/>
      <c r="AA877" s="1111"/>
      <c r="AB877" s="1111"/>
      <c r="AC877" s="2302"/>
      <c r="AD877" s="2281" t="s">
        <v>505</v>
      </c>
      <c r="AE877" s="1111"/>
      <c r="AF877" s="1111"/>
      <c r="AG877" s="1111"/>
      <c r="AH877" s="1111"/>
      <c r="AI877" s="1111"/>
      <c r="AJ877" s="1111"/>
      <c r="AK877" s="1111"/>
      <c r="AL877" s="1111"/>
      <c r="AM877" s="1111"/>
      <c r="AN877" s="1111"/>
      <c r="AO877" s="1111"/>
      <c r="AP877" s="1111"/>
      <c r="AQ877" s="1111"/>
      <c r="AR877" s="1111"/>
      <c r="AS877" s="1111"/>
      <c r="AT877" s="1111"/>
      <c r="AU877" s="1111"/>
      <c r="AV877" s="1111"/>
      <c r="AW877" s="1111"/>
      <c r="AX877" s="1111"/>
      <c r="AY877" s="2295"/>
    </row>
    <row r="878" spans="2:51" s="109" customFormat="1" ht="24.75" customHeight="1">
      <c r="B878" s="2258"/>
      <c r="C878" s="2259"/>
      <c r="D878" s="2259"/>
      <c r="E878" s="2259"/>
      <c r="F878" s="2259"/>
      <c r="G878" s="2260"/>
      <c r="H878" s="2281" t="s">
        <v>60</v>
      </c>
      <c r="I878" s="1111"/>
      <c r="J878" s="1111"/>
      <c r="K878" s="1111"/>
      <c r="L878" s="1112"/>
      <c r="M878" s="1110" t="s">
        <v>143</v>
      </c>
      <c r="N878" s="1111"/>
      <c r="O878" s="1111"/>
      <c r="P878" s="1111"/>
      <c r="Q878" s="1111"/>
      <c r="R878" s="1111"/>
      <c r="S878" s="1111"/>
      <c r="T878" s="1111"/>
      <c r="U878" s="1111"/>
      <c r="V878" s="1111"/>
      <c r="W878" s="1111"/>
      <c r="X878" s="1111"/>
      <c r="Y878" s="1112"/>
      <c r="Z878" s="1183" t="s">
        <v>144</v>
      </c>
      <c r="AA878" s="2303"/>
      <c r="AB878" s="2303"/>
      <c r="AC878" s="2304"/>
      <c r="AD878" s="2281" t="s">
        <v>60</v>
      </c>
      <c r="AE878" s="1111"/>
      <c r="AF878" s="1111"/>
      <c r="AG878" s="1111"/>
      <c r="AH878" s="1112"/>
      <c r="AI878" s="1110" t="s">
        <v>143</v>
      </c>
      <c r="AJ878" s="1111"/>
      <c r="AK878" s="1111"/>
      <c r="AL878" s="1111"/>
      <c r="AM878" s="1111"/>
      <c r="AN878" s="1111"/>
      <c r="AO878" s="1111"/>
      <c r="AP878" s="1111"/>
      <c r="AQ878" s="1111"/>
      <c r="AR878" s="1111"/>
      <c r="AS878" s="1111"/>
      <c r="AT878" s="1111"/>
      <c r="AU878" s="1112"/>
      <c r="AV878" s="1183" t="s">
        <v>144</v>
      </c>
      <c r="AW878" s="2303"/>
      <c r="AX878" s="2303"/>
      <c r="AY878" s="2305"/>
    </row>
    <row r="879" spans="2:51" s="109" customFormat="1" ht="24.75" customHeight="1">
      <c r="B879" s="2258"/>
      <c r="C879" s="2259"/>
      <c r="D879" s="2259"/>
      <c r="E879" s="2259"/>
      <c r="F879" s="2259"/>
      <c r="G879" s="2260"/>
      <c r="H879" s="1092"/>
      <c r="I879" s="1093"/>
      <c r="J879" s="1093"/>
      <c r="K879" s="1093"/>
      <c r="L879" s="1094"/>
      <c r="M879" s="2251"/>
      <c r="N879" s="2306"/>
      <c r="O879" s="2306"/>
      <c r="P879" s="2306"/>
      <c r="Q879" s="2306"/>
      <c r="R879" s="2306"/>
      <c r="S879" s="2306"/>
      <c r="T879" s="2306"/>
      <c r="U879" s="2306"/>
      <c r="V879" s="2306"/>
      <c r="W879" s="2306"/>
      <c r="X879" s="2306"/>
      <c r="Y879" s="2307"/>
      <c r="Z879" s="2254"/>
      <c r="AA879" s="2255"/>
      <c r="AB879" s="2255"/>
      <c r="AC879" s="2469"/>
      <c r="AD879" s="1092"/>
      <c r="AE879" s="1093"/>
      <c r="AF879" s="1093"/>
      <c r="AG879" s="1093"/>
      <c r="AH879" s="1094"/>
      <c r="AI879" s="2251"/>
      <c r="AJ879" s="2306"/>
      <c r="AK879" s="2306"/>
      <c r="AL879" s="2306"/>
      <c r="AM879" s="2306"/>
      <c r="AN879" s="2306"/>
      <c r="AO879" s="2306"/>
      <c r="AP879" s="2306"/>
      <c r="AQ879" s="2306"/>
      <c r="AR879" s="2306"/>
      <c r="AS879" s="2306"/>
      <c r="AT879" s="2306"/>
      <c r="AU879" s="2307"/>
      <c r="AV879" s="2254"/>
      <c r="AW879" s="2255"/>
      <c r="AX879" s="2255"/>
      <c r="AY879" s="2257"/>
    </row>
    <row r="880" spans="2:51" s="109" customFormat="1" ht="24.75" customHeight="1">
      <c r="B880" s="2258"/>
      <c r="C880" s="2259"/>
      <c r="D880" s="2259"/>
      <c r="E880" s="2259"/>
      <c r="F880" s="2259"/>
      <c r="G880" s="2260"/>
      <c r="H880" s="2214"/>
      <c r="I880" s="2215"/>
      <c r="J880" s="2215"/>
      <c r="K880" s="2215"/>
      <c r="L880" s="2216"/>
      <c r="M880" s="2245"/>
      <c r="N880" s="2264"/>
      <c r="O880" s="2264"/>
      <c r="P880" s="2264"/>
      <c r="Q880" s="2264"/>
      <c r="R880" s="2264"/>
      <c r="S880" s="2264"/>
      <c r="T880" s="2264"/>
      <c r="U880" s="2264"/>
      <c r="V880" s="2264"/>
      <c r="W880" s="2264"/>
      <c r="X880" s="2264"/>
      <c r="Y880" s="2265"/>
      <c r="Z880" s="2248"/>
      <c r="AA880" s="2249"/>
      <c r="AB880" s="2249"/>
      <c r="AC880" s="2294"/>
      <c r="AD880" s="2214"/>
      <c r="AE880" s="2215"/>
      <c r="AF880" s="2215"/>
      <c r="AG880" s="2215"/>
      <c r="AH880" s="2216"/>
      <c r="AI880" s="2245"/>
      <c r="AJ880" s="2264"/>
      <c r="AK880" s="2264"/>
      <c r="AL880" s="2264"/>
      <c r="AM880" s="2264"/>
      <c r="AN880" s="2264"/>
      <c r="AO880" s="2264"/>
      <c r="AP880" s="2264"/>
      <c r="AQ880" s="2264"/>
      <c r="AR880" s="2264"/>
      <c r="AS880" s="2264"/>
      <c r="AT880" s="2264"/>
      <c r="AU880" s="2265"/>
      <c r="AV880" s="2248"/>
      <c r="AW880" s="2249"/>
      <c r="AX880" s="2249"/>
      <c r="AY880" s="2250"/>
    </row>
    <row r="881" spans="2:51" s="109" customFormat="1" ht="24.75" customHeight="1">
      <c r="B881" s="2258"/>
      <c r="C881" s="2259"/>
      <c r="D881" s="2259"/>
      <c r="E881" s="2259"/>
      <c r="F881" s="2259"/>
      <c r="G881" s="2260"/>
      <c r="H881" s="2214"/>
      <c r="I881" s="2215"/>
      <c r="J881" s="2215"/>
      <c r="K881" s="2215"/>
      <c r="L881" s="2216"/>
      <c r="M881" s="2245"/>
      <c r="N881" s="2264"/>
      <c r="O881" s="2264"/>
      <c r="P881" s="2264"/>
      <c r="Q881" s="2264"/>
      <c r="R881" s="2264"/>
      <c r="S881" s="2264"/>
      <c r="T881" s="2264"/>
      <c r="U881" s="2264"/>
      <c r="V881" s="2264"/>
      <c r="W881" s="2264"/>
      <c r="X881" s="2264"/>
      <c r="Y881" s="2265"/>
      <c r="Z881" s="2248"/>
      <c r="AA881" s="2249"/>
      <c r="AB881" s="2249"/>
      <c r="AC881" s="2294"/>
      <c r="AD881" s="2214"/>
      <c r="AE881" s="2215"/>
      <c r="AF881" s="2215"/>
      <c r="AG881" s="2215"/>
      <c r="AH881" s="2216"/>
      <c r="AI881" s="2245"/>
      <c r="AJ881" s="2264"/>
      <c r="AK881" s="2264"/>
      <c r="AL881" s="2264"/>
      <c r="AM881" s="2264"/>
      <c r="AN881" s="2264"/>
      <c r="AO881" s="2264"/>
      <c r="AP881" s="2264"/>
      <c r="AQ881" s="2264"/>
      <c r="AR881" s="2264"/>
      <c r="AS881" s="2264"/>
      <c r="AT881" s="2264"/>
      <c r="AU881" s="2265"/>
      <c r="AV881" s="2248"/>
      <c r="AW881" s="2249"/>
      <c r="AX881" s="2249"/>
      <c r="AY881" s="2250"/>
    </row>
    <row r="882" spans="2:51" s="109" customFormat="1" ht="24.75" customHeight="1">
      <c r="B882" s="2258"/>
      <c r="C882" s="2259"/>
      <c r="D882" s="2259"/>
      <c r="E882" s="2259"/>
      <c r="F882" s="2259"/>
      <c r="G882" s="2260"/>
      <c r="H882" s="2214"/>
      <c r="I882" s="2215"/>
      <c r="J882" s="2215"/>
      <c r="K882" s="2215"/>
      <c r="L882" s="2216"/>
      <c r="M882" s="2245"/>
      <c r="N882" s="2264"/>
      <c r="O882" s="2264"/>
      <c r="P882" s="2264"/>
      <c r="Q882" s="2264"/>
      <c r="R882" s="2264"/>
      <c r="S882" s="2264"/>
      <c r="T882" s="2264"/>
      <c r="U882" s="2264"/>
      <c r="V882" s="2264"/>
      <c r="W882" s="2264"/>
      <c r="X882" s="2264"/>
      <c r="Y882" s="2265"/>
      <c r="Z882" s="2248"/>
      <c r="AA882" s="2249"/>
      <c r="AB882" s="2249"/>
      <c r="AC882" s="2294"/>
      <c r="AD882" s="2214"/>
      <c r="AE882" s="2215"/>
      <c r="AF882" s="2215"/>
      <c r="AG882" s="2215"/>
      <c r="AH882" s="2216"/>
      <c r="AI882" s="2245"/>
      <c r="AJ882" s="2264"/>
      <c r="AK882" s="2264"/>
      <c r="AL882" s="2264"/>
      <c r="AM882" s="2264"/>
      <c r="AN882" s="2264"/>
      <c r="AO882" s="2264"/>
      <c r="AP882" s="2264"/>
      <c r="AQ882" s="2264"/>
      <c r="AR882" s="2264"/>
      <c r="AS882" s="2264"/>
      <c r="AT882" s="2264"/>
      <c r="AU882" s="2265"/>
      <c r="AV882" s="2248"/>
      <c r="AW882" s="2249"/>
      <c r="AX882" s="2249"/>
      <c r="AY882" s="2250"/>
    </row>
    <row r="883" spans="2:51" s="109" customFormat="1" ht="24.75" customHeight="1">
      <c r="B883" s="2258"/>
      <c r="C883" s="2259"/>
      <c r="D883" s="2259"/>
      <c r="E883" s="2259"/>
      <c r="F883" s="2259"/>
      <c r="G883" s="2260"/>
      <c r="H883" s="2214"/>
      <c r="I883" s="2215"/>
      <c r="J883" s="2215"/>
      <c r="K883" s="2215"/>
      <c r="L883" s="2216"/>
      <c r="M883" s="2245"/>
      <c r="N883" s="2246"/>
      <c r="O883" s="2246"/>
      <c r="P883" s="2246"/>
      <c r="Q883" s="2246"/>
      <c r="R883" s="2246"/>
      <c r="S883" s="2246"/>
      <c r="T883" s="2246"/>
      <c r="U883" s="2246"/>
      <c r="V883" s="2246"/>
      <c r="W883" s="2246"/>
      <c r="X883" s="2246"/>
      <c r="Y883" s="2247"/>
      <c r="Z883" s="2248"/>
      <c r="AA883" s="2249"/>
      <c r="AB883" s="2249"/>
      <c r="AC883" s="2249"/>
      <c r="AD883" s="2214"/>
      <c r="AE883" s="2215"/>
      <c r="AF883" s="2215"/>
      <c r="AG883" s="2215"/>
      <c r="AH883" s="2216"/>
      <c r="AI883" s="2245"/>
      <c r="AJ883" s="2246"/>
      <c r="AK883" s="2246"/>
      <c r="AL883" s="2246"/>
      <c r="AM883" s="2246"/>
      <c r="AN883" s="2246"/>
      <c r="AO883" s="2246"/>
      <c r="AP883" s="2246"/>
      <c r="AQ883" s="2246"/>
      <c r="AR883" s="2246"/>
      <c r="AS883" s="2246"/>
      <c r="AT883" s="2246"/>
      <c r="AU883" s="2247"/>
      <c r="AV883" s="2248"/>
      <c r="AW883" s="2249"/>
      <c r="AX883" s="2249"/>
      <c r="AY883" s="2250"/>
    </row>
    <row r="884" spans="2:51" s="109" customFormat="1" ht="24.75" customHeight="1">
      <c r="B884" s="2258"/>
      <c r="C884" s="2259"/>
      <c r="D884" s="2259"/>
      <c r="E884" s="2259"/>
      <c r="F884" s="2259"/>
      <c r="G884" s="2260"/>
      <c r="H884" s="2214"/>
      <c r="I884" s="2215"/>
      <c r="J884" s="2215"/>
      <c r="K884" s="2215"/>
      <c r="L884" s="2216"/>
      <c r="M884" s="2245"/>
      <c r="N884" s="2246"/>
      <c r="O884" s="2246"/>
      <c r="P884" s="2246"/>
      <c r="Q884" s="2246"/>
      <c r="R884" s="2246"/>
      <c r="S884" s="2246"/>
      <c r="T884" s="2246"/>
      <c r="U884" s="2246"/>
      <c r="V884" s="2246"/>
      <c r="W884" s="2246"/>
      <c r="X884" s="2246"/>
      <c r="Y884" s="2247"/>
      <c r="Z884" s="2248"/>
      <c r="AA884" s="2249"/>
      <c r="AB884" s="2249"/>
      <c r="AC884" s="2249"/>
      <c r="AD884" s="2214"/>
      <c r="AE884" s="2215"/>
      <c r="AF884" s="2215"/>
      <c r="AG884" s="2215"/>
      <c r="AH884" s="2216"/>
      <c r="AI884" s="2245"/>
      <c r="AJ884" s="2246"/>
      <c r="AK884" s="2246"/>
      <c r="AL884" s="2246"/>
      <c r="AM884" s="2246"/>
      <c r="AN884" s="2246"/>
      <c r="AO884" s="2246"/>
      <c r="AP884" s="2246"/>
      <c r="AQ884" s="2246"/>
      <c r="AR884" s="2246"/>
      <c r="AS884" s="2246"/>
      <c r="AT884" s="2246"/>
      <c r="AU884" s="2247"/>
      <c r="AV884" s="2248"/>
      <c r="AW884" s="2249"/>
      <c r="AX884" s="2249"/>
      <c r="AY884" s="2250"/>
    </row>
    <row r="885" spans="2:51" s="109" customFormat="1" ht="24.75" customHeight="1">
      <c r="B885" s="2258"/>
      <c r="C885" s="2259"/>
      <c r="D885" s="2259"/>
      <c r="E885" s="2259"/>
      <c r="F885" s="2259"/>
      <c r="G885" s="2260"/>
      <c r="H885" s="2214"/>
      <c r="I885" s="2215"/>
      <c r="J885" s="2215"/>
      <c r="K885" s="2215"/>
      <c r="L885" s="2216"/>
      <c r="M885" s="2245"/>
      <c r="N885" s="2246"/>
      <c r="O885" s="2246"/>
      <c r="P885" s="2246"/>
      <c r="Q885" s="2246"/>
      <c r="R885" s="2246"/>
      <c r="S885" s="2246"/>
      <c r="T885" s="2246"/>
      <c r="U885" s="2246"/>
      <c r="V885" s="2246"/>
      <c r="W885" s="2246"/>
      <c r="X885" s="2246"/>
      <c r="Y885" s="2247"/>
      <c r="Z885" s="2248"/>
      <c r="AA885" s="2249"/>
      <c r="AB885" s="2249"/>
      <c r="AC885" s="2249"/>
      <c r="AD885" s="2214"/>
      <c r="AE885" s="2215"/>
      <c r="AF885" s="2215"/>
      <c r="AG885" s="2215"/>
      <c r="AH885" s="2216"/>
      <c r="AI885" s="2245"/>
      <c r="AJ885" s="2246"/>
      <c r="AK885" s="2246"/>
      <c r="AL885" s="2246"/>
      <c r="AM885" s="2246"/>
      <c r="AN885" s="2246"/>
      <c r="AO885" s="2246"/>
      <c r="AP885" s="2246"/>
      <c r="AQ885" s="2246"/>
      <c r="AR885" s="2246"/>
      <c r="AS885" s="2246"/>
      <c r="AT885" s="2246"/>
      <c r="AU885" s="2247"/>
      <c r="AV885" s="2248"/>
      <c r="AW885" s="2249"/>
      <c r="AX885" s="2249"/>
      <c r="AY885" s="2250"/>
    </row>
    <row r="886" spans="2:51" s="109" customFormat="1" ht="24.75" customHeight="1">
      <c r="B886" s="2258"/>
      <c r="C886" s="2259"/>
      <c r="D886" s="2259"/>
      <c r="E886" s="2259"/>
      <c r="F886" s="2259"/>
      <c r="G886" s="2260"/>
      <c r="H886" s="2211"/>
      <c r="I886" s="2212"/>
      <c r="J886" s="2212"/>
      <c r="K886" s="2212"/>
      <c r="L886" s="2213"/>
      <c r="M886" s="2275"/>
      <c r="N886" s="2276"/>
      <c r="O886" s="2276"/>
      <c r="P886" s="2276"/>
      <c r="Q886" s="2276"/>
      <c r="R886" s="2276"/>
      <c r="S886" s="2276"/>
      <c r="T886" s="2276"/>
      <c r="U886" s="2276"/>
      <c r="V886" s="2276"/>
      <c r="W886" s="2276"/>
      <c r="X886" s="2276"/>
      <c r="Y886" s="2277"/>
      <c r="Z886" s="2278"/>
      <c r="AA886" s="2279"/>
      <c r="AB886" s="2279"/>
      <c r="AC886" s="2279"/>
      <c r="AD886" s="2211"/>
      <c r="AE886" s="2212"/>
      <c r="AF886" s="2212"/>
      <c r="AG886" s="2212"/>
      <c r="AH886" s="2213"/>
      <c r="AI886" s="2275"/>
      <c r="AJ886" s="2276"/>
      <c r="AK886" s="2276"/>
      <c r="AL886" s="2276"/>
      <c r="AM886" s="2276"/>
      <c r="AN886" s="2276"/>
      <c r="AO886" s="2276"/>
      <c r="AP886" s="2276"/>
      <c r="AQ886" s="2276"/>
      <c r="AR886" s="2276"/>
      <c r="AS886" s="2276"/>
      <c r="AT886" s="2276"/>
      <c r="AU886" s="2277"/>
      <c r="AV886" s="2278"/>
      <c r="AW886" s="2279"/>
      <c r="AX886" s="2279"/>
      <c r="AY886" s="2280"/>
    </row>
    <row r="887" spans="2:51" s="109" customFormat="1" ht="24.75" customHeight="1">
      <c r="B887" s="2258"/>
      <c r="C887" s="2259"/>
      <c r="D887" s="2259"/>
      <c r="E887" s="2259"/>
      <c r="F887" s="2259"/>
      <c r="G887" s="2260"/>
      <c r="H887" s="2281" t="s">
        <v>35</v>
      </c>
      <c r="I887" s="1111"/>
      <c r="J887" s="1111"/>
      <c r="K887" s="1111"/>
      <c r="L887" s="1111"/>
      <c r="M887" s="2282"/>
      <c r="N887" s="2283"/>
      <c r="O887" s="2283"/>
      <c r="P887" s="2283"/>
      <c r="Q887" s="2283"/>
      <c r="R887" s="2283"/>
      <c r="S887" s="2283"/>
      <c r="T887" s="2283"/>
      <c r="U887" s="2283"/>
      <c r="V887" s="2283"/>
      <c r="W887" s="2283"/>
      <c r="X887" s="2283"/>
      <c r="Y887" s="2284"/>
      <c r="Z887" s="2288">
        <f>SUM(Z879:AC886)</f>
        <v>0</v>
      </c>
      <c r="AA887" s="2289"/>
      <c r="AB887" s="2289"/>
      <c r="AC887" s="2471"/>
      <c r="AD887" s="2281" t="s">
        <v>35</v>
      </c>
      <c r="AE887" s="1111"/>
      <c r="AF887" s="1111"/>
      <c r="AG887" s="1111"/>
      <c r="AH887" s="1111"/>
      <c r="AI887" s="2282"/>
      <c r="AJ887" s="2283"/>
      <c r="AK887" s="2283"/>
      <c r="AL887" s="2283"/>
      <c r="AM887" s="2283"/>
      <c r="AN887" s="2283"/>
      <c r="AO887" s="2283"/>
      <c r="AP887" s="2283"/>
      <c r="AQ887" s="2283"/>
      <c r="AR887" s="2283"/>
      <c r="AS887" s="2283"/>
      <c r="AT887" s="2283"/>
      <c r="AU887" s="2284"/>
      <c r="AV887" s="2288">
        <f>SUM(AV879:AY886)</f>
        <v>0</v>
      </c>
      <c r="AW887" s="2289"/>
      <c r="AX887" s="2289"/>
      <c r="AY887" s="2290"/>
    </row>
    <row r="888" spans="2:51" s="109" customFormat="1" ht="24.75" customHeight="1">
      <c r="B888" s="2258"/>
      <c r="C888" s="2259"/>
      <c r="D888" s="2259"/>
      <c r="E888" s="2259"/>
      <c r="F888" s="2259"/>
      <c r="G888" s="2260"/>
      <c r="H888" s="2281" t="s">
        <v>504</v>
      </c>
      <c r="I888" s="1111"/>
      <c r="J888" s="1111"/>
      <c r="K888" s="1111"/>
      <c r="L888" s="1111"/>
      <c r="M888" s="1111"/>
      <c r="N888" s="1111"/>
      <c r="O888" s="1111"/>
      <c r="P888" s="1111"/>
      <c r="Q888" s="1111"/>
      <c r="R888" s="1111"/>
      <c r="S888" s="1111"/>
      <c r="T888" s="1111"/>
      <c r="U888" s="1111"/>
      <c r="V888" s="1111"/>
      <c r="W888" s="1111"/>
      <c r="X888" s="1111"/>
      <c r="Y888" s="1111"/>
      <c r="Z888" s="1111"/>
      <c r="AA888" s="1111"/>
      <c r="AB888" s="1111"/>
      <c r="AC888" s="1112"/>
      <c r="AD888" s="2281" t="s">
        <v>503</v>
      </c>
      <c r="AE888" s="1111"/>
      <c r="AF888" s="1111"/>
      <c r="AG888" s="1111"/>
      <c r="AH888" s="1111"/>
      <c r="AI888" s="1111"/>
      <c r="AJ888" s="1111"/>
      <c r="AK888" s="1111"/>
      <c r="AL888" s="1111"/>
      <c r="AM888" s="1111"/>
      <c r="AN888" s="1111"/>
      <c r="AO888" s="1111"/>
      <c r="AP888" s="1111"/>
      <c r="AQ888" s="1111"/>
      <c r="AR888" s="1111"/>
      <c r="AS888" s="1111"/>
      <c r="AT888" s="1111"/>
      <c r="AU888" s="1111"/>
      <c r="AV888" s="1111"/>
      <c r="AW888" s="1111"/>
      <c r="AX888" s="1111"/>
      <c r="AY888" s="2295"/>
    </row>
    <row r="889" spans="2:51" s="109" customFormat="1" ht="24.75" customHeight="1">
      <c r="B889" s="2258"/>
      <c r="C889" s="2259"/>
      <c r="D889" s="2259"/>
      <c r="E889" s="2259"/>
      <c r="F889" s="2259"/>
      <c r="G889" s="2260"/>
      <c r="H889" s="2291" t="s">
        <v>60</v>
      </c>
      <c r="I889" s="2292"/>
      <c r="J889" s="2292"/>
      <c r="K889" s="2292"/>
      <c r="L889" s="2292"/>
      <c r="M889" s="1110" t="s">
        <v>143</v>
      </c>
      <c r="N889" s="1111"/>
      <c r="O889" s="1111"/>
      <c r="P889" s="1111"/>
      <c r="Q889" s="1111"/>
      <c r="R889" s="1111"/>
      <c r="S889" s="1111"/>
      <c r="T889" s="1111"/>
      <c r="U889" s="1111"/>
      <c r="V889" s="1111"/>
      <c r="W889" s="1111"/>
      <c r="X889" s="1111"/>
      <c r="Y889" s="1112"/>
      <c r="Z889" s="1183" t="s">
        <v>144</v>
      </c>
      <c r="AA889" s="1184"/>
      <c r="AB889" s="1184"/>
      <c r="AC889" s="2293"/>
      <c r="AD889" s="2291" t="s">
        <v>60</v>
      </c>
      <c r="AE889" s="2292"/>
      <c r="AF889" s="2292"/>
      <c r="AG889" s="2292"/>
      <c r="AH889" s="2292"/>
      <c r="AI889" s="1110" t="s">
        <v>143</v>
      </c>
      <c r="AJ889" s="1111"/>
      <c r="AK889" s="1111"/>
      <c r="AL889" s="1111"/>
      <c r="AM889" s="1111"/>
      <c r="AN889" s="1111"/>
      <c r="AO889" s="1111"/>
      <c r="AP889" s="1111"/>
      <c r="AQ889" s="1111"/>
      <c r="AR889" s="1111"/>
      <c r="AS889" s="1111"/>
      <c r="AT889" s="1111"/>
      <c r="AU889" s="1112"/>
      <c r="AV889" s="1183" t="s">
        <v>144</v>
      </c>
      <c r="AW889" s="1184"/>
      <c r="AX889" s="1184"/>
      <c r="AY889" s="1185"/>
    </row>
    <row r="890" spans="2:51" s="109" customFormat="1" ht="24.75" customHeight="1">
      <c r="B890" s="2258"/>
      <c r="C890" s="2259"/>
      <c r="D890" s="2259"/>
      <c r="E890" s="2259"/>
      <c r="F890" s="2259"/>
      <c r="G890" s="2260"/>
      <c r="H890" s="1092"/>
      <c r="I890" s="1093"/>
      <c r="J890" s="1093"/>
      <c r="K890" s="1093"/>
      <c r="L890" s="1094"/>
      <c r="M890" s="2251"/>
      <c r="N890" s="2252"/>
      <c r="O890" s="2252"/>
      <c r="P890" s="2252"/>
      <c r="Q890" s="2252"/>
      <c r="R890" s="2252"/>
      <c r="S890" s="2252"/>
      <c r="T890" s="2252"/>
      <c r="U890" s="2252"/>
      <c r="V890" s="2252"/>
      <c r="W890" s="2252"/>
      <c r="X890" s="2252"/>
      <c r="Y890" s="2253"/>
      <c r="Z890" s="2254"/>
      <c r="AA890" s="2255"/>
      <c r="AB890" s="2255"/>
      <c r="AC890" s="2256"/>
      <c r="AD890" s="1092"/>
      <c r="AE890" s="1093"/>
      <c r="AF890" s="1093"/>
      <c r="AG890" s="1093"/>
      <c r="AH890" s="1094"/>
      <c r="AI890" s="2251"/>
      <c r="AJ890" s="2252"/>
      <c r="AK890" s="2252"/>
      <c r="AL890" s="2252"/>
      <c r="AM890" s="2252"/>
      <c r="AN890" s="2252"/>
      <c r="AO890" s="2252"/>
      <c r="AP890" s="2252"/>
      <c r="AQ890" s="2252"/>
      <c r="AR890" s="2252"/>
      <c r="AS890" s="2252"/>
      <c r="AT890" s="2252"/>
      <c r="AU890" s="2253"/>
      <c r="AV890" s="2254"/>
      <c r="AW890" s="2255"/>
      <c r="AX890" s="2255"/>
      <c r="AY890" s="2257"/>
    </row>
    <row r="891" spans="2:51" s="109" customFormat="1" ht="24.75" customHeight="1">
      <c r="B891" s="2258"/>
      <c r="C891" s="2259"/>
      <c r="D891" s="2259"/>
      <c r="E891" s="2259"/>
      <c r="F891" s="2259"/>
      <c r="G891" s="2260"/>
      <c r="H891" s="2214"/>
      <c r="I891" s="2215"/>
      <c r="J891" s="2215"/>
      <c r="K891" s="2215"/>
      <c r="L891" s="2216"/>
      <c r="M891" s="2245"/>
      <c r="N891" s="2246"/>
      <c r="O891" s="2246"/>
      <c r="P891" s="2246"/>
      <c r="Q891" s="2246"/>
      <c r="R891" s="2246"/>
      <c r="S891" s="2246"/>
      <c r="T891" s="2246"/>
      <c r="U891" s="2246"/>
      <c r="V891" s="2246"/>
      <c r="W891" s="2246"/>
      <c r="X891" s="2246"/>
      <c r="Y891" s="2247"/>
      <c r="Z891" s="2248"/>
      <c r="AA891" s="2249"/>
      <c r="AB891" s="2249"/>
      <c r="AC891" s="2274"/>
      <c r="AD891" s="2214"/>
      <c r="AE891" s="2215"/>
      <c r="AF891" s="2215"/>
      <c r="AG891" s="2215"/>
      <c r="AH891" s="2216"/>
      <c r="AI891" s="2245"/>
      <c r="AJ891" s="2246"/>
      <c r="AK891" s="2246"/>
      <c r="AL891" s="2246"/>
      <c r="AM891" s="2246"/>
      <c r="AN891" s="2246"/>
      <c r="AO891" s="2246"/>
      <c r="AP891" s="2246"/>
      <c r="AQ891" s="2246"/>
      <c r="AR891" s="2246"/>
      <c r="AS891" s="2246"/>
      <c r="AT891" s="2246"/>
      <c r="AU891" s="2247"/>
      <c r="AV891" s="2248"/>
      <c r="AW891" s="2249"/>
      <c r="AX891" s="2249"/>
      <c r="AY891" s="2250"/>
    </row>
    <row r="892" spans="2:51" s="109" customFormat="1" ht="24.75" customHeight="1">
      <c r="B892" s="2258"/>
      <c r="C892" s="2259"/>
      <c r="D892" s="2259"/>
      <c r="E892" s="2259"/>
      <c r="F892" s="2259"/>
      <c r="G892" s="2260"/>
      <c r="H892" s="2214"/>
      <c r="I892" s="2215"/>
      <c r="J892" s="2215"/>
      <c r="K892" s="2215"/>
      <c r="L892" s="2216"/>
      <c r="M892" s="2245"/>
      <c r="N892" s="2246"/>
      <c r="O892" s="2246"/>
      <c r="P892" s="2246"/>
      <c r="Q892" s="2246"/>
      <c r="R892" s="2246"/>
      <c r="S892" s="2246"/>
      <c r="T892" s="2246"/>
      <c r="U892" s="2246"/>
      <c r="V892" s="2246"/>
      <c r="W892" s="2246"/>
      <c r="X892" s="2246"/>
      <c r="Y892" s="2247"/>
      <c r="Z892" s="2248"/>
      <c r="AA892" s="2249"/>
      <c r="AB892" s="2249"/>
      <c r="AC892" s="2274"/>
      <c r="AD892" s="2214"/>
      <c r="AE892" s="2215"/>
      <c r="AF892" s="2215"/>
      <c r="AG892" s="2215"/>
      <c r="AH892" s="2216"/>
      <c r="AI892" s="2245"/>
      <c r="AJ892" s="2246"/>
      <c r="AK892" s="2246"/>
      <c r="AL892" s="2246"/>
      <c r="AM892" s="2246"/>
      <c r="AN892" s="2246"/>
      <c r="AO892" s="2246"/>
      <c r="AP892" s="2246"/>
      <c r="AQ892" s="2246"/>
      <c r="AR892" s="2246"/>
      <c r="AS892" s="2246"/>
      <c r="AT892" s="2246"/>
      <c r="AU892" s="2247"/>
      <c r="AV892" s="2248"/>
      <c r="AW892" s="2249"/>
      <c r="AX892" s="2249"/>
      <c r="AY892" s="2250"/>
    </row>
    <row r="893" spans="2:51" s="109" customFormat="1" ht="24.75" customHeight="1">
      <c r="B893" s="2258"/>
      <c r="C893" s="2259"/>
      <c r="D893" s="2259"/>
      <c r="E893" s="2259"/>
      <c r="F893" s="2259"/>
      <c r="G893" s="2260"/>
      <c r="H893" s="2214"/>
      <c r="I893" s="2215"/>
      <c r="J893" s="2215"/>
      <c r="K893" s="2215"/>
      <c r="L893" s="2216"/>
      <c r="M893" s="2245"/>
      <c r="N893" s="2246"/>
      <c r="O893" s="2246"/>
      <c r="P893" s="2246"/>
      <c r="Q893" s="2246"/>
      <c r="R893" s="2246"/>
      <c r="S893" s="2246"/>
      <c r="T893" s="2246"/>
      <c r="U893" s="2246"/>
      <c r="V893" s="2246"/>
      <c r="W893" s="2246"/>
      <c r="X893" s="2246"/>
      <c r="Y893" s="2247"/>
      <c r="Z893" s="2248"/>
      <c r="AA893" s="2249"/>
      <c r="AB893" s="2249"/>
      <c r="AC893" s="2274"/>
      <c r="AD893" s="2214"/>
      <c r="AE893" s="2215"/>
      <c r="AF893" s="2215"/>
      <c r="AG893" s="2215"/>
      <c r="AH893" s="2216"/>
      <c r="AI893" s="2245"/>
      <c r="AJ893" s="2246"/>
      <c r="AK893" s="2246"/>
      <c r="AL893" s="2246"/>
      <c r="AM893" s="2246"/>
      <c r="AN893" s="2246"/>
      <c r="AO893" s="2246"/>
      <c r="AP893" s="2246"/>
      <c r="AQ893" s="2246"/>
      <c r="AR893" s="2246"/>
      <c r="AS893" s="2246"/>
      <c r="AT893" s="2246"/>
      <c r="AU893" s="2247"/>
      <c r="AV893" s="2248"/>
      <c r="AW893" s="2249"/>
      <c r="AX893" s="2249"/>
      <c r="AY893" s="2250"/>
    </row>
    <row r="894" spans="2:51" s="109" customFormat="1" ht="24.75" customHeight="1">
      <c r="B894" s="2258"/>
      <c r="C894" s="2259"/>
      <c r="D894" s="2259"/>
      <c r="E894" s="2259"/>
      <c r="F894" s="2259"/>
      <c r="G894" s="2260"/>
      <c r="H894" s="2214"/>
      <c r="I894" s="2215"/>
      <c r="J894" s="2215"/>
      <c r="K894" s="2215"/>
      <c r="L894" s="2216"/>
      <c r="M894" s="2245"/>
      <c r="N894" s="2246"/>
      <c r="O894" s="2246"/>
      <c r="P894" s="2246"/>
      <c r="Q894" s="2246"/>
      <c r="R894" s="2246"/>
      <c r="S894" s="2246"/>
      <c r="T894" s="2246"/>
      <c r="U894" s="2246"/>
      <c r="V894" s="2246"/>
      <c r="W894" s="2246"/>
      <c r="X894" s="2246"/>
      <c r="Y894" s="2247"/>
      <c r="Z894" s="2248"/>
      <c r="AA894" s="2249"/>
      <c r="AB894" s="2249"/>
      <c r="AC894" s="2249"/>
      <c r="AD894" s="2214"/>
      <c r="AE894" s="2215"/>
      <c r="AF894" s="2215"/>
      <c r="AG894" s="2215"/>
      <c r="AH894" s="2216"/>
      <c r="AI894" s="2245"/>
      <c r="AJ894" s="2246"/>
      <c r="AK894" s="2246"/>
      <c r="AL894" s="2246"/>
      <c r="AM894" s="2246"/>
      <c r="AN894" s="2246"/>
      <c r="AO894" s="2246"/>
      <c r="AP894" s="2246"/>
      <c r="AQ894" s="2246"/>
      <c r="AR894" s="2246"/>
      <c r="AS894" s="2246"/>
      <c r="AT894" s="2246"/>
      <c r="AU894" s="2247"/>
      <c r="AV894" s="2248"/>
      <c r="AW894" s="2249"/>
      <c r="AX894" s="2249"/>
      <c r="AY894" s="2250"/>
    </row>
    <row r="895" spans="2:51" s="109" customFormat="1" ht="24.75" customHeight="1">
      <c r="B895" s="2258"/>
      <c r="C895" s="2259"/>
      <c r="D895" s="2259"/>
      <c r="E895" s="2259"/>
      <c r="F895" s="2259"/>
      <c r="G895" s="2260"/>
      <c r="H895" s="2214"/>
      <c r="I895" s="2215"/>
      <c r="J895" s="2215"/>
      <c r="K895" s="2215"/>
      <c r="L895" s="2216"/>
      <c r="M895" s="2245"/>
      <c r="N895" s="2246"/>
      <c r="O895" s="2246"/>
      <c r="P895" s="2246"/>
      <c r="Q895" s="2246"/>
      <c r="R895" s="2246"/>
      <c r="S895" s="2246"/>
      <c r="T895" s="2246"/>
      <c r="U895" s="2246"/>
      <c r="V895" s="2246"/>
      <c r="W895" s="2246"/>
      <c r="X895" s="2246"/>
      <c r="Y895" s="2247"/>
      <c r="Z895" s="2248"/>
      <c r="AA895" s="2249"/>
      <c r="AB895" s="2249"/>
      <c r="AC895" s="2249"/>
      <c r="AD895" s="2214"/>
      <c r="AE895" s="2215"/>
      <c r="AF895" s="2215"/>
      <c r="AG895" s="2215"/>
      <c r="AH895" s="2216"/>
      <c r="AI895" s="2245"/>
      <c r="AJ895" s="2246"/>
      <c r="AK895" s="2246"/>
      <c r="AL895" s="2246"/>
      <c r="AM895" s="2246"/>
      <c r="AN895" s="2246"/>
      <c r="AO895" s="2246"/>
      <c r="AP895" s="2246"/>
      <c r="AQ895" s="2246"/>
      <c r="AR895" s="2246"/>
      <c r="AS895" s="2246"/>
      <c r="AT895" s="2246"/>
      <c r="AU895" s="2247"/>
      <c r="AV895" s="2248"/>
      <c r="AW895" s="2249"/>
      <c r="AX895" s="2249"/>
      <c r="AY895" s="2250"/>
    </row>
    <row r="896" spans="2:51" s="109" customFormat="1" ht="24.75" customHeight="1">
      <c r="B896" s="2258"/>
      <c r="C896" s="2259"/>
      <c r="D896" s="2259"/>
      <c r="E896" s="2259"/>
      <c r="F896" s="2259"/>
      <c r="G896" s="2260"/>
      <c r="H896" s="2214"/>
      <c r="I896" s="2215"/>
      <c r="J896" s="2215"/>
      <c r="K896" s="2215"/>
      <c r="L896" s="2216"/>
      <c r="M896" s="2245"/>
      <c r="N896" s="2246"/>
      <c r="O896" s="2246"/>
      <c r="P896" s="2246"/>
      <c r="Q896" s="2246"/>
      <c r="R896" s="2246"/>
      <c r="S896" s="2246"/>
      <c r="T896" s="2246"/>
      <c r="U896" s="2246"/>
      <c r="V896" s="2246"/>
      <c r="W896" s="2246"/>
      <c r="X896" s="2246"/>
      <c r="Y896" s="2247"/>
      <c r="Z896" s="2248"/>
      <c r="AA896" s="2249"/>
      <c r="AB896" s="2249"/>
      <c r="AC896" s="2249"/>
      <c r="AD896" s="2214"/>
      <c r="AE896" s="2215"/>
      <c r="AF896" s="2215"/>
      <c r="AG896" s="2215"/>
      <c r="AH896" s="2216"/>
      <c r="AI896" s="2245"/>
      <c r="AJ896" s="2246"/>
      <c r="AK896" s="2246"/>
      <c r="AL896" s="2246"/>
      <c r="AM896" s="2246"/>
      <c r="AN896" s="2246"/>
      <c r="AO896" s="2246"/>
      <c r="AP896" s="2246"/>
      <c r="AQ896" s="2246"/>
      <c r="AR896" s="2246"/>
      <c r="AS896" s="2246"/>
      <c r="AT896" s="2246"/>
      <c r="AU896" s="2247"/>
      <c r="AV896" s="2248"/>
      <c r="AW896" s="2249"/>
      <c r="AX896" s="2249"/>
      <c r="AY896" s="2250"/>
    </row>
    <row r="897" spans="1:51" s="109" customFormat="1" ht="24.75" customHeight="1">
      <c r="B897" s="2258"/>
      <c r="C897" s="2259"/>
      <c r="D897" s="2259"/>
      <c r="E897" s="2259"/>
      <c r="F897" s="2259"/>
      <c r="G897" s="2260"/>
      <c r="H897" s="2211"/>
      <c r="I897" s="2212"/>
      <c r="J897" s="2212"/>
      <c r="K897" s="2212"/>
      <c r="L897" s="2213"/>
      <c r="M897" s="2275"/>
      <c r="N897" s="2276"/>
      <c r="O897" s="2276"/>
      <c r="P897" s="2276"/>
      <c r="Q897" s="2276"/>
      <c r="R897" s="2276"/>
      <c r="S897" s="2276"/>
      <c r="T897" s="2276"/>
      <c r="U897" s="2276"/>
      <c r="V897" s="2276"/>
      <c r="W897" s="2276"/>
      <c r="X897" s="2276"/>
      <c r="Y897" s="2277"/>
      <c r="Z897" s="2278"/>
      <c r="AA897" s="2279"/>
      <c r="AB897" s="2279"/>
      <c r="AC897" s="2279"/>
      <c r="AD897" s="2211"/>
      <c r="AE897" s="2212"/>
      <c r="AF897" s="2212"/>
      <c r="AG897" s="2212"/>
      <c r="AH897" s="2213"/>
      <c r="AI897" s="2275"/>
      <c r="AJ897" s="2276"/>
      <c r="AK897" s="2276"/>
      <c r="AL897" s="2276"/>
      <c r="AM897" s="2276"/>
      <c r="AN897" s="2276"/>
      <c r="AO897" s="2276"/>
      <c r="AP897" s="2276"/>
      <c r="AQ897" s="2276"/>
      <c r="AR897" s="2276"/>
      <c r="AS897" s="2276"/>
      <c r="AT897" s="2276"/>
      <c r="AU897" s="2277"/>
      <c r="AV897" s="2278"/>
      <c r="AW897" s="2279"/>
      <c r="AX897" s="2279"/>
      <c r="AY897" s="2280"/>
    </row>
    <row r="898" spans="1:51" s="109" customFormat="1" ht="24.75" customHeight="1" thickBot="1">
      <c r="B898" s="2261"/>
      <c r="C898" s="2262"/>
      <c r="D898" s="2262"/>
      <c r="E898" s="2262"/>
      <c r="F898" s="2262"/>
      <c r="G898" s="2263"/>
      <c r="H898" s="2266" t="s">
        <v>35</v>
      </c>
      <c r="I898" s="2267"/>
      <c r="J898" s="2267"/>
      <c r="K898" s="2267"/>
      <c r="L898" s="2267"/>
      <c r="M898" s="2268"/>
      <c r="N898" s="2269"/>
      <c r="O898" s="2269"/>
      <c r="P898" s="2269"/>
      <c r="Q898" s="2269"/>
      <c r="R898" s="2269"/>
      <c r="S898" s="2269"/>
      <c r="T898" s="2269"/>
      <c r="U898" s="2269"/>
      <c r="V898" s="2269"/>
      <c r="W898" s="2269"/>
      <c r="X898" s="2269"/>
      <c r="Y898" s="2270"/>
      <c r="Z898" s="2271">
        <f>SUM(Z890:AC897)</f>
        <v>0</v>
      </c>
      <c r="AA898" s="2272"/>
      <c r="AB898" s="2272"/>
      <c r="AC898" s="2273"/>
      <c r="AD898" s="2266" t="s">
        <v>35</v>
      </c>
      <c r="AE898" s="2267"/>
      <c r="AF898" s="2267"/>
      <c r="AG898" s="2267"/>
      <c r="AH898" s="2267"/>
      <c r="AI898" s="2268"/>
      <c r="AJ898" s="2269"/>
      <c r="AK898" s="2269"/>
      <c r="AL898" s="2269"/>
      <c r="AM898" s="2269"/>
      <c r="AN898" s="2269"/>
      <c r="AO898" s="2269"/>
      <c r="AP898" s="2269"/>
      <c r="AQ898" s="2269"/>
      <c r="AR898" s="2269"/>
      <c r="AS898" s="2269"/>
      <c r="AT898" s="2269"/>
      <c r="AU898" s="2270"/>
      <c r="AV898" s="2271">
        <f>SUM(AV890:AY897)</f>
        <v>0</v>
      </c>
      <c r="AW898" s="2272"/>
      <c r="AX898" s="2272"/>
      <c r="AY898" s="2472"/>
    </row>
    <row r="899" spans="1:51" s="109" customFormat="1"/>
    <row r="900" spans="1:51" s="109" customFormat="1"/>
    <row r="901" spans="1:51" ht="23.25" customHeight="1">
      <c r="A901" s="8"/>
      <c r="B901" s="2383" t="s">
        <v>121</v>
      </c>
      <c r="C901" s="1036"/>
      <c r="D901" s="1036"/>
      <c r="E901" s="1036"/>
      <c r="F901" s="1036"/>
      <c r="G901" s="1036"/>
      <c r="H901" s="1036" t="s">
        <v>537</v>
      </c>
      <c r="I901" s="1036"/>
      <c r="J901" s="1036"/>
      <c r="K901" s="1036"/>
      <c r="L901" s="1036"/>
      <c r="M901" s="1036"/>
      <c r="N901" s="1036"/>
      <c r="O901" s="1036"/>
      <c r="P901" s="1036"/>
      <c r="Q901" s="1036"/>
      <c r="R901" s="1036"/>
      <c r="S901" s="1036"/>
      <c r="T901" s="1036"/>
      <c r="U901" s="1036"/>
      <c r="V901" s="1036"/>
      <c r="W901" s="1036"/>
      <c r="X901" s="1036"/>
      <c r="Y901" s="1036"/>
      <c r="Z901" s="1036"/>
      <c r="AA901" s="1036"/>
      <c r="AB901" s="1036"/>
      <c r="AC901" s="1036"/>
      <c r="AD901" s="1036"/>
      <c r="AE901" s="1036"/>
      <c r="AF901" s="1036"/>
      <c r="AG901" s="1036"/>
      <c r="AH901" s="1036"/>
      <c r="AI901" s="1036"/>
      <c r="AJ901" s="1036"/>
      <c r="AK901" s="1036"/>
      <c r="AL901" s="1036"/>
      <c r="AM901" s="1036"/>
      <c r="AN901" s="1036"/>
      <c r="AO901" s="1036"/>
      <c r="AP901" s="1036"/>
      <c r="AQ901" s="1036"/>
      <c r="AR901" s="1036"/>
      <c r="AS901" s="1036"/>
      <c r="AT901" s="1036"/>
      <c r="AU901" s="1036"/>
      <c r="AV901" s="1036"/>
      <c r="AW901" s="1036"/>
      <c r="AX901" s="1036"/>
      <c r="AY901" s="1036"/>
    </row>
    <row r="902" spans="1:51" s="109" customFormat="1" ht="14.25">
      <c r="C902" s="110" t="s">
        <v>501</v>
      </c>
    </row>
    <row r="903" spans="1:51" s="109" customFormat="1">
      <c r="C903" s="109" t="s">
        <v>500</v>
      </c>
    </row>
    <row r="904" spans="1:51" s="109" customFormat="1" ht="34.5" customHeight="1">
      <c r="B904" s="1152"/>
      <c r="C904" s="1152"/>
      <c r="D904" s="1156" t="s">
        <v>499</v>
      </c>
      <c r="E904" s="1156"/>
      <c r="F904" s="1156"/>
      <c r="G904" s="1156"/>
      <c r="H904" s="1156"/>
      <c r="I904" s="1156"/>
      <c r="J904" s="1156"/>
      <c r="K904" s="1156"/>
      <c r="L904" s="1156"/>
      <c r="M904" s="1156"/>
      <c r="N904" s="1156" t="s">
        <v>536</v>
      </c>
      <c r="O904" s="1156"/>
      <c r="P904" s="1156"/>
      <c r="Q904" s="1156"/>
      <c r="R904" s="1156"/>
      <c r="S904" s="1156"/>
      <c r="T904" s="1156"/>
      <c r="U904" s="1156"/>
      <c r="V904" s="1156"/>
      <c r="W904" s="1156"/>
      <c r="X904" s="1156"/>
      <c r="Y904" s="1156"/>
      <c r="Z904" s="1156"/>
      <c r="AA904" s="1156"/>
      <c r="AB904" s="1156"/>
      <c r="AC904" s="1156"/>
      <c r="AD904" s="1156"/>
      <c r="AE904" s="1156"/>
      <c r="AF904" s="1156"/>
      <c r="AG904" s="1156"/>
      <c r="AH904" s="1156"/>
      <c r="AI904" s="1156"/>
      <c r="AJ904" s="1156"/>
      <c r="AK904" s="1156"/>
      <c r="AL904" s="1157" t="s">
        <v>535</v>
      </c>
      <c r="AM904" s="1156"/>
      <c r="AN904" s="1156"/>
      <c r="AO904" s="1156"/>
      <c r="AP904" s="1156"/>
      <c r="AQ904" s="1156"/>
      <c r="AR904" s="1156" t="s">
        <v>160</v>
      </c>
      <c r="AS904" s="1156"/>
      <c r="AT904" s="1156"/>
      <c r="AU904" s="1156"/>
      <c r="AV904" s="1156" t="s">
        <v>161</v>
      </c>
      <c r="AW904" s="1156"/>
      <c r="AX904" s="1156"/>
    </row>
    <row r="905" spans="1:51" s="109" customFormat="1" ht="24" customHeight="1">
      <c r="B905" s="1152">
        <v>1</v>
      </c>
      <c r="C905" s="1152">
        <v>1</v>
      </c>
      <c r="D905" s="1328" t="s">
        <v>534</v>
      </c>
      <c r="E905" s="1328"/>
      <c r="F905" s="1328"/>
      <c r="G905" s="1328"/>
      <c r="H905" s="1328"/>
      <c r="I905" s="1328"/>
      <c r="J905" s="1328"/>
      <c r="K905" s="1328"/>
      <c r="L905" s="1328"/>
      <c r="M905" s="1328"/>
      <c r="N905" s="1328" t="s">
        <v>497</v>
      </c>
      <c r="O905" s="1328"/>
      <c r="P905" s="1328"/>
      <c r="Q905" s="1328"/>
      <c r="R905" s="1328"/>
      <c r="S905" s="1328"/>
      <c r="T905" s="1328"/>
      <c r="U905" s="1328"/>
      <c r="V905" s="1328"/>
      <c r="W905" s="1328"/>
      <c r="X905" s="1328"/>
      <c r="Y905" s="1328"/>
      <c r="Z905" s="1328"/>
      <c r="AA905" s="1328"/>
      <c r="AB905" s="1328"/>
      <c r="AC905" s="1328"/>
      <c r="AD905" s="1328"/>
      <c r="AE905" s="1328"/>
      <c r="AF905" s="1328"/>
      <c r="AG905" s="1328"/>
      <c r="AH905" s="1328"/>
      <c r="AI905" s="1328"/>
      <c r="AJ905" s="1328"/>
      <c r="AK905" s="1328"/>
      <c r="AL905" s="1345">
        <v>1</v>
      </c>
      <c r="AM905" s="1328"/>
      <c r="AN905" s="1328"/>
      <c r="AO905" s="1328"/>
      <c r="AP905" s="1328"/>
      <c r="AQ905" s="1328"/>
      <c r="AR905" s="1328"/>
      <c r="AS905" s="1328"/>
      <c r="AT905" s="1328"/>
      <c r="AU905" s="1328"/>
      <c r="AV905" s="1328"/>
      <c r="AW905" s="1328"/>
      <c r="AX905" s="1328"/>
    </row>
    <row r="906" spans="1:51" s="109" customFormat="1"/>
    <row r="907" spans="1:51" s="109" customFormat="1"/>
    <row r="908" spans="1:51" s="109" customFormat="1" ht="23.25" customHeight="1" thickBot="1">
      <c r="AQ908" s="2480"/>
      <c r="AR908" s="2480"/>
      <c r="AS908" s="2480"/>
      <c r="AT908" s="2480"/>
      <c r="AU908" s="2480"/>
      <c r="AV908" s="2480"/>
      <c r="AW908" s="2480"/>
    </row>
    <row r="909" spans="1:51" s="109" customFormat="1" ht="21" customHeight="1">
      <c r="B909" s="1787" t="s">
        <v>114</v>
      </c>
      <c r="C909" s="1788"/>
      <c r="D909" s="1788"/>
      <c r="E909" s="1788"/>
      <c r="F909" s="1788"/>
      <c r="G909" s="1788"/>
      <c r="H909" s="2489" t="s">
        <v>533</v>
      </c>
      <c r="I909" s="2490"/>
      <c r="J909" s="2490"/>
      <c r="K909" s="2490"/>
      <c r="L909" s="2490"/>
      <c r="M909" s="2490"/>
      <c r="N909" s="2490"/>
      <c r="O909" s="2490"/>
      <c r="P909" s="2490"/>
      <c r="Q909" s="2490"/>
      <c r="R909" s="2490"/>
      <c r="S909" s="2490"/>
      <c r="T909" s="2490"/>
      <c r="U909" s="2490"/>
      <c r="V909" s="2490"/>
      <c r="W909" s="2490"/>
      <c r="X909" s="2490"/>
      <c r="Y909" s="2491"/>
      <c r="Z909" s="1791" t="s">
        <v>532</v>
      </c>
      <c r="AA909" s="826"/>
      <c r="AB909" s="826"/>
      <c r="AC909" s="826"/>
      <c r="AD909" s="826"/>
      <c r="AE909" s="832"/>
      <c r="AF909" s="826" t="s">
        <v>531</v>
      </c>
      <c r="AG909" s="826"/>
      <c r="AH909" s="826"/>
      <c r="AI909" s="826"/>
      <c r="AJ909" s="826"/>
      <c r="AK909" s="826"/>
      <c r="AL909" s="826"/>
      <c r="AM909" s="826"/>
      <c r="AN909" s="826"/>
      <c r="AO909" s="826"/>
      <c r="AP909" s="826"/>
      <c r="AQ909" s="832"/>
      <c r="AR909" s="825" t="s">
        <v>6</v>
      </c>
      <c r="AS909" s="826"/>
      <c r="AT909" s="826"/>
      <c r="AU909" s="826"/>
      <c r="AV909" s="826"/>
      <c r="AW909" s="826"/>
      <c r="AX909" s="826"/>
      <c r="AY909" s="827"/>
    </row>
    <row r="910" spans="1:51" s="109" customFormat="1" ht="28.15" customHeight="1">
      <c r="B910" s="1771" t="s">
        <v>7</v>
      </c>
      <c r="C910" s="1772"/>
      <c r="D910" s="1772"/>
      <c r="E910" s="1772"/>
      <c r="F910" s="1772"/>
      <c r="G910" s="1773"/>
      <c r="H910" s="813" t="s">
        <v>530</v>
      </c>
      <c r="I910" s="814"/>
      <c r="J910" s="814"/>
      <c r="K910" s="814"/>
      <c r="L910" s="814"/>
      <c r="M910" s="814"/>
      <c r="N910" s="814"/>
      <c r="O910" s="814"/>
      <c r="P910" s="814"/>
      <c r="Q910" s="814"/>
      <c r="R910" s="814"/>
      <c r="S910" s="814"/>
      <c r="T910" s="814"/>
      <c r="U910" s="814"/>
      <c r="V910" s="814"/>
      <c r="W910" s="815"/>
      <c r="X910" s="815"/>
      <c r="Y910" s="815"/>
      <c r="Z910" s="1775" t="s">
        <v>8</v>
      </c>
      <c r="AA910" s="816"/>
      <c r="AB910" s="816"/>
      <c r="AC910" s="816"/>
      <c r="AD910" s="816"/>
      <c r="AE910" s="817"/>
      <c r="AF910" s="816" t="s">
        <v>529</v>
      </c>
      <c r="AG910" s="816"/>
      <c r="AH910" s="816"/>
      <c r="AI910" s="816"/>
      <c r="AJ910" s="816"/>
      <c r="AK910" s="816"/>
      <c r="AL910" s="816"/>
      <c r="AM910" s="816"/>
      <c r="AN910" s="816"/>
      <c r="AO910" s="816"/>
      <c r="AP910" s="816"/>
      <c r="AQ910" s="817"/>
      <c r="AR910" s="818" t="s">
        <v>528</v>
      </c>
      <c r="AS910" s="819"/>
      <c r="AT910" s="819"/>
      <c r="AU910" s="819"/>
      <c r="AV910" s="819"/>
      <c r="AW910" s="819"/>
      <c r="AX910" s="819"/>
      <c r="AY910" s="820"/>
    </row>
    <row r="911" spans="1:51" s="109" customFormat="1" ht="30.75" customHeight="1">
      <c r="B911" s="1778" t="s">
        <v>11</v>
      </c>
      <c r="C911" s="1779"/>
      <c r="D911" s="1779"/>
      <c r="E911" s="1779"/>
      <c r="F911" s="1779"/>
      <c r="G911" s="1779"/>
      <c r="H911" s="800" t="s">
        <v>12</v>
      </c>
      <c r="I911" s="801"/>
      <c r="J911" s="801"/>
      <c r="K911" s="801"/>
      <c r="L911" s="801"/>
      <c r="M911" s="801"/>
      <c r="N911" s="801"/>
      <c r="O911" s="801"/>
      <c r="P911" s="801"/>
      <c r="Q911" s="801"/>
      <c r="R911" s="801"/>
      <c r="S911" s="801"/>
      <c r="T911" s="801"/>
      <c r="U911" s="801"/>
      <c r="V911" s="801"/>
      <c r="W911" s="801"/>
      <c r="X911" s="801"/>
      <c r="Y911" s="801"/>
      <c r="Z911" s="1780" t="s">
        <v>13</v>
      </c>
      <c r="AA911" s="1779"/>
      <c r="AB911" s="1779"/>
      <c r="AC911" s="1779"/>
      <c r="AD911" s="1779"/>
      <c r="AE911" s="1781"/>
      <c r="AF911" s="828" t="s">
        <v>332</v>
      </c>
      <c r="AG911" s="828"/>
      <c r="AH911" s="828"/>
      <c r="AI911" s="828"/>
      <c r="AJ911" s="828"/>
      <c r="AK911" s="828"/>
      <c r="AL911" s="828"/>
      <c r="AM911" s="828"/>
      <c r="AN911" s="828"/>
      <c r="AO911" s="828"/>
      <c r="AP911" s="828"/>
      <c r="AQ911" s="828"/>
      <c r="AR911" s="801"/>
      <c r="AS911" s="801"/>
      <c r="AT911" s="801"/>
      <c r="AU911" s="801"/>
      <c r="AV911" s="801"/>
      <c r="AW911" s="801"/>
      <c r="AX911" s="801"/>
      <c r="AY911" s="829"/>
    </row>
    <row r="912" spans="1:51" s="109" customFormat="1" ht="18" customHeight="1">
      <c r="B912" s="1751" t="s">
        <v>15</v>
      </c>
      <c r="C912" s="1752"/>
      <c r="D912" s="1752"/>
      <c r="E912" s="1752"/>
      <c r="F912" s="1752"/>
      <c r="G912" s="1752"/>
      <c r="H912" s="802" t="s">
        <v>527</v>
      </c>
      <c r="I912" s="803"/>
      <c r="J912" s="803"/>
      <c r="K912" s="803"/>
      <c r="L912" s="803"/>
      <c r="M912" s="803"/>
      <c r="N912" s="803"/>
      <c r="O912" s="803"/>
      <c r="P912" s="803"/>
      <c r="Q912" s="803"/>
      <c r="R912" s="803"/>
      <c r="S912" s="803"/>
      <c r="T912" s="803"/>
      <c r="U912" s="803"/>
      <c r="V912" s="803"/>
      <c r="W912" s="804"/>
      <c r="X912" s="804"/>
      <c r="Y912" s="804"/>
      <c r="Z912" s="1757" t="s">
        <v>526</v>
      </c>
      <c r="AA912" s="801"/>
      <c r="AB912" s="801"/>
      <c r="AC912" s="801"/>
      <c r="AD912" s="801"/>
      <c r="AE912" s="1173"/>
      <c r="AF912" s="2378" t="s">
        <v>519</v>
      </c>
      <c r="AG912" s="2379"/>
      <c r="AH912" s="2379"/>
      <c r="AI912" s="2379"/>
      <c r="AJ912" s="2379"/>
      <c r="AK912" s="2379"/>
      <c r="AL912" s="2379"/>
      <c r="AM912" s="2379"/>
      <c r="AN912" s="2379"/>
      <c r="AO912" s="2379"/>
      <c r="AP912" s="2379"/>
      <c r="AQ912" s="2379"/>
      <c r="AR912" s="2379"/>
      <c r="AS912" s="2379"/>
      <c r="AT912" s="2379"/>
      <c r="AU912" s="2379"/>
      <c r="AV912" s="2379"/>
      <c r="AW912" s="2379"/>
      <c r="AX912" s="2379"/>
      <c r="AY912" s="2380"/>
    </row>
    <row r="913" spans="2:51" s="109" customFormat="1" ht="24" customHeight="1">
      <c r="B913" s="1753"/>
      <c r="C913" s="1754"/>
      <c r="D913" s="1754"/>
      <c r="E913" s="1754"/>
      <c r="F913" s="1754"/>
      <c r="G913" s="1754"/>
      <c r="H913" s="805"/>
      <c r="I913" s="806"/>
      <c r="J913" s="806"/>
      <c r="K913" s="806"/>
      <c r="L913" s="806"/>
      <c r="M913" s="806"/>
      <c r="N913" s="806"/>
      <c r="O913" s="806"/>
      <c r="P913" s="806"/>
      <c r="Q913" s="806"/>
      <c r="R913" s="806"/>
      <c r="S913" s="806"/>
      <c r="T913" s="806"/>
      <c r="U913" s="806"/>
      <c r="V913" s="806"/>
      <c r="W913" s="807"/>
      <c r="X913" s="807"/>
      <c r="Y913" s="807"/>
      <c r="Z913" s="1172"/>
      <c r="AA913" s="801"/>
      <c r="AB913" s="801"/>
      <c r="AC913" s="801"/>
      <c r="AD913" s="801"/>
      <c r="AE913" s="1173"/>
      <c r="AF913" s="2381"/>
      <c r="AG913" s="2381"/>
      <c r="AH913" s="2381"/>
      <c r="AI913" s="2381"/>
      <c r="AJ913" s="2381"/>
      <c r="AK913" s="2381"/>
      <c r="AL913" s="2381"/>
      <c r="AM913" s="2381"/>
      <c r="AN913" s="2381"/>
      <c r="AO913" s="2381"/>
      <c r="AP913" s="2381"/>
      <c r="AQ913" s="2381"/>
      <c r="AR913" s="2381"/>
      <c r="AS913" s="2381"/>
      <c r="AT913" s="2381"/>
      <c r="AU913" s="2381"/>
      <c r="AV913" s="2381"/>
      <c r="AW913" s="2381"/>
      <c r="AX913" s="2381"/>
      <c r="AY913" s="2382"/>
    </row>
    <row r="914" spans="2:51" s="109" customFormat="1" ht="29.25" customHeight="1">
      <c r="B914" s="1765" t="s">
        <v>22</v>
      </c>
      <c r="C914" s="1766"/>
      <c r="D914" s="1766"/>
      <c r="E914" s="1766"/>
      <c r="F914" s="1766"/>
      <c r="G914" s="1767"/>
      <c r="H914" s="304" t="s">
        <v>525</v>
      </c>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305"/>
      <c r="AE914" s="305"/>
      <c r="AF914" s="305"/>
      <c r="AG914" s="305"/>
      <c r="AH914" s="305"/>
      <c r="AI914" s="305"/>
      <c r="AJ914" s="305"/>
      <c r="AK914" s="305"/>
      <c r="AL914" s="305"/>
      <c r="AM914" s="305"/>
      <c r="AN914" s="305"/>
      <c r="AO914" s="305"/>
      <c r="AP914" s="305"/>
      <c r="AQ914" s="305"/>
      <c r="AR914" s="305"/>
      <c r="AS914" s="305"/>
      <c r="AT914" s="305"/>
      <c r="AU914" s="305"/>
      <c r="AV914" s="305"/>
      <c r="AW914" s="305"/>
      <c r="AX914" s="305"/>
      <c r="AY914" s="306"/>
    </row>
    <row r="915" spans="2:51" s="109" customFormat="1" ht="21" customHeight="1">
      <c r="B915" s="1739" t="s">
        <v>524</v>
      </c>
      <c r="C915" s="1740"/>
      <c r="D915" s="1740"/>
      <c r="E915" s="1740"/>
      <c r="F915" s="1740"/>
      <c r="G915" s="1741"/>
      <c r="H915" s="1745"/>
      <c r="I915" s="1746"/>
      <c r="J915" s="1746"/>
      <c r="K915" s="1746"/>
      <c r="L915" s="1746"/>
      <c r="M915" s="1746"/>
      <c r="N915" s="1746"/>
      <c r="O915" s="1746"/>
      <c r="P915" s="1746"/>
      <c r="Q915" s="1164" t="s">
        <v>523</v>
      </c>
      <c r="R915" s="1165"/>
      <c r="S915" s="1165"/>
      <c r="T915" s="1165"/>
      <c r="U915" s="1165"/>
      <c r="V915" s="1165"/>
      <c r="W915" s="1166"/>
      <c r="X915" s="1164" t="s">
        <v>522</v>
      </c>
      <c r="Y915" s="1165"/>
      <c r="Z915" s="1165"/>
      <c r="AA915" s="1165"/>
      <c r="AB915" s="1165"/>
      <c r="AC915" s="1165"/>
      <c r="AD915" s="1166"/>
      <c r="AE915" s="1164" t="s">
        <v>521</v>
      </c>
      <c r="AF915" s="1165"/>
      <c r="AG915" s="1165"/>
      <c r="AH915" s="1165"/>
      <c r="AI915" s="1165"/>
      <c r="AJ915" s="1165"/>
      <c r="AK915" s="1166"/>
      <c r="AL915" s="1164" t="s">
        <v>520</v>
      </c>
      <c r="AM915" s="1165"/>
      <c r="AN915" s="1165"/>
      <c r="AO915" s="1165"/>
      <c r="AP915" s="1165"/>
      <c r="AQ915" s="1165"/>
      <c r="AR915" s="1166"/>
      <c r="AS915" s="1164" t="s">
        <v>517</v>
      </c>
      <c r="AT915" s="1165"/>
      <c r="AU915" s="1165"/>
      <c r="AV915" s="1165"/>
      <c r="AW915" s="1165"/>
      <c r="AX915" s="1165"/>
      <c r="AY915" s="2369"/>
    </row>
    <row r="916" spans="2:51" s="109" customFormat="1" ht="21" customHeight="1">
      <c r="B916" s="1624"/>
      <c r="C916" s="1625"/>
      <c r="D916" s="1625"/>
      <c r="E916" s="1625"/>
      <c r="F916" s="1625"/>
      <c r="G916" s="1626"/>
      <c r="H916" s="1713" t="s">
        <v>30</v>
      </c>
      <c r="I916" s="2370"/>
      <c r="J916" s="1719" t="s">
        <v>31</v>
      </c>
      <c r="K916" s="1720"/>
      <c r="L916" s="1720"/>
      <c r="M916" s="1720"/>
      <c r="N916" s="1720"/>
      <c r="O916" s="1720"/>
      <c r="P916" s="1721"/>
      <c r="Q916" s="1391" t="s">
        <v>519</v>
      </c>
      <c r="R916" s="1391"/>
      <c r="S916" s="1391"/>
      <c r="T916" s="1391"/>
      <c r="U916" s="1391"/>
      <c r="V916" s="1391"/>
      <c r="W916" s="1391"/>
      <c r="X916" s="1391" t="s">
        <v>519</v>
      </c>
      <c r="Y916" s="1391"/>
      <c r="Z916" s="1391"/>
      <c r="AA916" s="1391"/>
      <c r="AB916" s="1391"/>
      <c r="AC916" s="1391"/>
      <c r="AD916" s="1391"/>
      <c r="AE916" s="1391">
        <v>1</v>
      </c>
      <c r="AF916" s="1391"/>
      <c r="AG916" s="1391"/>
      <c r="AH916" s="1391"/>
      <c r="AI916" s="1391"/>
      <c r="AJ916" s="1391"/>
      <c r="AK916" s="1391"/>
      <c r="AL916" s="1391" t="s">
        <v>516</v>
      </c>
      <c r="AM916" s="1391"/>
      <c r="AN916" s="1391"/>
      <c r="AO916" s="1391"/>
      <c r="AP916" s="1391"/>
      <c r="AQ916" s="1391"/>
      <c r="AR916" s="1391"/>
      <c r="AS916" s="1391">
        <v>1</v>
      </c>
      <c r="AT916" s="1391"/>
      <c r="AU916" s="1391"/>
      <c r="AV916" s="1391"/>
      <c r="AW916" s="1391"/>
      <c r="AX916" s="1391"/>
      <c r="AY916" s="2375"/>
    </row>
    <row r="917" spans="2:51" s="109" customFormat="1" ht="21" customHeight="1">
      <c r="B917" s="1624"/>
      <c r="C917" s="1625"/>
      <c r="D917" s="1625"/>
      <c r="E917" s="1625"/>
      <c r="F917" s="1625"/>
      <c r="G917" s="1626"/>
      <c r="H917" s="2371"/>
      <c r="I917" s="2372"/>
      <c r="J917" s="1726" t="s">
        <v>32</v>
      </c>
      <c r="K917" s="1727"/>
      <c r="L917" s="1727"/>
      <c r="M917" s="1727"/>
      <c r="N917" s="1727"/>
      <c r="O917" s="1727"/>
      <c r="P917" s="1728"/>
      <c r="Q917" s="1380" t="s">
        <v>519</v>
      </c>
      <c r="R917" s="1380"/>
      <c r="S917" s="1380"/>
      <c r="T917" s="1380"/>
      <c r="U917" s="1380"/>
      <c r="V917" s="1380"/>
      <c r="W917" s="1380"/>
      <c r="X917" s="1380" t="s">
        <v>519</v>
      </c>
      <c r="Y917" s="1380"/>
      <c r="Z917" s="1380"/>
      <c r="AA917" s="1380"/>
      <c r="AB917" s="1380"/>
      <c r="AC917" s="1380"/>
      <c r="AD917" s="1380"/>
      <c r="AE917" s="1380" t="s">
        <v>519</v>
      </c>
      <c r="AF917" s="1380"/>
      <c r="AG917" s="1380"/>
      <c r="AH917" s="1380"/>
      <c r="AI917" s="1380"/>
      <c r="AJ917" s="1380"/>
      <c r="AK917" s="1380"/>
      <c r="AL917" s="1380" t="s">
        <v>516</v>
      </c>
      <c r="AM917" s="1380"/>
      <c r="AN917" s="1380"/>
      <c r="AO917" s="1380"/>
      <c r="AP917" s="1380"/>
      <c r="AQ917" s="1380"/>
      <c r="AR917" s="1380"/>
      <c r="AS917" s="2376"/>
      <c r="AT917" s="2376"/>
      <c r="AU917" s="2376"/>
      <c r="AV917" s="2376"/>
      <c r="AW917" s="2376"/>
      <c r="AX917" s="2376"/>
      <c r="AY917" s="2377"/>
    </row>
    <row r="918" spans="2:51" s="109" customFormat="1" ht="24.75" customHeight="1">
      <c r="B918" s="1624"/>
      <c r="C918" s="1625"/>
      <c r="D918" s="1625"/>
      <c r="E918" s="1625"/>
      <c r="F918" s="1625"/>
      <c r="G918" s="1626"/>
      <c r="H918" s="2371"/>
      <c r="I918" s="2372"/>
      <c r="J918" s="1726" t="s">
        <v>34</v>
      </c>
      <c r="K918" s="1727"/>
      <c r="L918" s="1727"/>
      <c r="M918" s="1727"/>
      <c r="N918" s="1727"/>
      <c r="O918" s="1727"/>
      <c r="P918" s="1728"/>
      <c r="Q918" s="1380" t="s">
        <v>519</v>
      </c>
      <c r="R918" s="1380"/>
      <c r="S918" s="1380"/>
      <c r="T918" s="1380"/>
      <c r="U918" s="1380"/>
      <c r="V918" s="1380"/>
      <c r="W918" s="1380"/>
      <c r="X918" s="1380" t="s">
        <v>519</v>
      </c>
      <c r="Y918" s="1380"/>
      <c r="Z918" s="1380"/>
      <c r="AA918" s="1380"/>
      <c r="AB918" s="1380"/>
      <c r="AC918" s="1380"/>
      <c r="AD918" s="1380"/>
      <c r="AE918" s="1380" t="s">
        <v>519</v>
      </c>
      <c r="AF918" s="1380"/>
      <c r="AG918" s="1380"/>
      <c r="AH918" s="1380"/>
      <c r="AI918" s="1380"/>
      <c r="AJ918" s="1380"/>
      <c r="AK918" s="1380"/>
      <c r="AL918" s="1380" t="s">
        <v>516</v>
      </c>
      <c r="AM918" s="1380"/>
      <c r="AN918" s="1380"/>
      <c r="AO918" s="1380"/>
      <c r="AP918" s="1380"/>
      <c r="AQ918" s="1380"/>
      <c r="AR918" s="1380"/>
      <c r="AS918" s="2376"/>
      <c r="AT918" s="2376"/>
      <c r="AU918" s="2376"/>
      <c r="AV918" s="2376"/>
      <c r="AW918" s="2376"/>
      <c r="AX918" s="2376"/>
      <c r="AY918" s="2377"/>
    </row>
    <row r="919" spans="2:51" s="109" customFormat="1" ht="24.75" customHeight="1">
      <c r="B919" s="1624"/>
      <c r="C919" s="1625"/>
      <c r="D919" s="1625"/>
      <c r="E919" s="1625"/>
      <c r="F919" s="1625"/>
      <c r="G919" s="1626"/>
      <c r="H919" s="2373"/>
      <c r="I919" s="2374"/>
      <c r="J919" s="1748" t="s">
        <v>35</v>
      </c>
      <c r="K919" s="1749"/>
      <c r="L919" s="1749"/>
      <c r="M919" s="1749"/>
      <c r="N919" s="1749"/>
      <c r="O919" s="1749"/>
      <c r="P919" s="1750"/>
      <c r="Q919" s="1382" t="s">
        <v>519</v>
      </c>
      <c r="R919" s="1382"/>
      <c r="S919" s="1382"/>
      <c r="T919" s="1382"/>
      <c r="U919" s="1382"/>
      <c r="V919" s="1382"/>
      <c r="W919" s="1382"/>
      <c r="X919" s="1382" t="s">
        <v>519</v>
      </c>
      <c r="Y919" s="1382"/>
      <c r="Z919" s="1382"/>
      <c r="AA919" s="1382"/>
      <c r="AB919" s="1382"/>
      <c r="AC919" s="1382"/>
      <c r="AD919" s="1382"/>
      <c r="AE919" s="1382">
        <v>1</v>
      </c>
      <c r="AF919" s="1382"/>
      <c r="AG919" s="1382"/>
      <c r="AH919" s="1382"/>
      <c r="AI919" s="1382"/>
      <c r="AJ919" s="1382"/>
      <c r="AK919" s="1382"/>
      <c r="AL919" s="1382" t="s">
        <v>516</v>
      </c>
      <c r="AM919" s="1382"/>
      <c r="AN919" s="1382"/>
      <c r="AO919" s="1382"/>
      <c r="AP919" s="1382"/>
      <c r="AQ919" s="1382"/>
      <c r="AR919" s="1382"/>
      <c r="AS919" s="1382">
        <v>1</v>
      </c>
      <c r="AT919" s="1382"/>
      <c r="AU919" s="1382"/>
      <c r="AV919" s="1382"/>
      <c r="AW919" s="1382"/>
      <c r="AX919" s="1382"/>
      <c r="AY919" s="2443"/>
    </row>
    <row r="920" spans="2:51" s="109" customFormat="1" ht="24.75" customHeight="1">
      <c r="B920" s="1624"/>
      <c r="C920" s="1625"/>
      <c r="D920" s="1625"/>
      <c r="E920" s="1625"/>
      <c r="F920" s="1625"/>
      <c r="G920" s="1626"/>
      <c r="H920" s="1732" t="s">
        <v>36</v>
      </c>
      <c r="I920" s="1733"/>
      <c r="J920" s="1733"/>
      <c r="K920" s="1733"/>
      <c r="L920" s="1733"/>
      <c r="M920" s="1733"/>
      <c r="N920" s="1733"/>
      <c r="O920" s="1733"/>
      <c r="P920" s="1733"/>
      <c r="Q920" s="1109" t="s">
        <v>519</v>
      </c>
      <c r="R920" s="1109"/>
      <c r="S920" s="1109"/>
      <c r="T920" s="1109"/>
      <c r="U920" s="1109"/>
      <c r="V920" s="1109"/>
      <c r="W920" s="1109"/>
      <c r="X920" s="1109" t="s">
        <v>519</v>
      </c>
      <c r="Y920" s="1109"/>
      <c r="Z920" s="1109"/>
      <c r="AA920" s="1109"/>
      <c r="AB920" s="1109"/>
      <c r="AC920" s="1109"/>
      <c r="AD920" s="1109"/>
      <c r="AE920" s="1109"/>
      <c r="AF920" s="1109"/>
      <c r="AG920" s="1109"/>
      <c r="AH920" s="1109"/>
      <c r="AI920" s="1109"/>
      <c r="AJ920" s="1109"/>
      <c r="AK920" s="1109"/>
      <c r="AL920" s="2340"/>
      <c r="AM920" s="2340"/>
      <c r="AN920" s="2340"/>
      <c r="AO920" s="2340"/>
      <c r="AP920" s="2340"/>
      <c r="AQ920" s="2340"/>
      <c r="AR920" s="2340"/>
      <c r="AS920" s="2340"/>
      <c r="AT920" s="2340"/>
      <c r="AU920" s="2340"/>
      <c r="AV920" s="2340"/>
      <c r="AW920" s="2340"/>
      <c r="AX920" s="2340"/>
      <c r="AY920" s="2341"/>
    </row>
    <row r="921" spans="2:51" s="109" customFormat="1" ht="24.75" customHeight="1">
      <c r="B921" s="1742"/>
      <c r="C921" s="1743"/>
      <c r="D921" s="1743"/>
      <c r="E921" s="1743"/>
      <c r="F921" s="1743"/>
      <c r="G921" s="1744"/>
      <c r="H921" s="1732" t="s">
        <v>37</v>
      </c>
      <c r="I921" s="1733"/>
      <c r="J921" s="1733"/>
      <c r="K921" s="1733"/>
      <c r="L921" s="1733"/>
      <c r="M921" s="1733"/>
      <c r="N921" s="1733"/>
      <c r="O921" s="1733"/>
      <c r="P921" s="1733"/>
      <c r="Q921" s="2339" t="s">
        <v>519</v>
      </c>
      <c r="R921" s="1109"/>
      <c r="S921" s="1109"/>
      <c r="T921" s="1109"/>
      <c r="U921" s="1109"/>
      <c r="V921" s="1109"/>
      <c r="W921" s="1109"/>
      <c r="X921" s="2339" t="s">
        <v>519</v>
      </c>
      <c r="Y921" s="1109"/>
      <c r="Z921" s="1109"/>
      <c r="AA921" s="1109"/>
      <c r="AB921" s="1109"/>
      <c r="AC921" s="1109"/>
      <c r="AD921" s="1109"/>
      <c r="AE921" s="2339"/>
      <c r="AF921" s="1109"/>
      <c r="AG921" s="1109"/>
      <c r="AH921" s="1109"/>
      <c r="AI921" s="1109"/>
      <c r="AJ921" s="1109"/>
      <c r="AK921" s="1109"/>
      <c r="AL921" s="2340"/>
      <c r="AM921" s="2340"/>
      <c r="AN921" s="2340"/>
      <c r="AO921" s="2340"/>
      <c r="AP921" s="2340"/>
      <c r="AQ921" s="2340"/>
      <c r="AR921" s="2340"/>
      <c r="AS921" s="2340"/>
      <c r="AT921" s="2340"/>
      <c r="AU921" s="2340"/>
      <c r="AV921" s="2340"/>
      <c r="AW921" s="2340"/>
      <c r="AX921" s="2340"/>
      <c r="AY921" s="2341"/>
    </row>
    <row r="922" spans="2:51" s="109" customFormat="1" ht="23.1" customHeight="1">
      <c r="B922" s="2342" t="s">
        <v>518</v>
      </c>
      <c r="C922" s="2343"/>
      <c r="D922" s="2348" t="s">
        <v>60</v>
      </c>
      <c r="E922" s="2349"/>
      <c r="F922" s="2349"/>
      <c r="G922" s="2349"/>
      <c r="H922" s="2349"/>
      <c r="I922" s="2349"/>
      <c r="J922" s="2349"/>
      <c r="K922" s="2349"/>
      <c r="L922" s="2350"/>
      <c r="M922" s="2351" t="s">
        <v>61</v>
      </c>
      <c r="N922" s="2351"/>
      <c r="O922" s="2351"/>
      <c r="P922" s="2351"/>
      <c r="Q922" s="2351"/>
      <c r="R922" s="2351"/>
      <c r="S922" s="2352" t="s">
        <v>517</v>
      </c>
      <c r="T922" s="2352"/>
      <c r="U922" s="2352"/>
      <c r="V922" s="2352"/>
      <c r="W922" s="2352"/>
      <c r="X922" s="2352"/>
      <c r="Y922" s="2353"/>
      <c r="Z922" s="2349"/>
      <c r="AA922" s="2349"/>
      <c r="AB922" s="2349"/>
      <c r="AC922" s="2349"/>
      <c r="AD922" s="2349"/>
      <c r="AE922" s="2349"/>
      <c r="AF922" s="2349"/>
      <c r="AG922" s="2349"/>
      <c r="AH922" s="2349"/>
      <c r="AI922" s="2349"/>
      <c r="AJ922" s="2349"/>
      <c r="AK922" s="2349"/>
      <c r="AL922" s="2349"/>
      <c r="AM922" s="2349"/>
      <c r="AN922" s="2349"/>
      <c r="AO922" s="2349"/>
      <c r="AP922" s="2349"/>
      <c r="AQ922" s="2349"/>
      <c r="AR922" s="2349"/>
      <c r="AS922" s="2349"/>
      <c r="AT922" s="2349"/>
      <c r="AU922" s="2349"/>
      <c r="AV922" s="2349"/>
      <c r="AW922" s="2349"/>
      <c r="AX922" s="2349"/>
      <c r="AY922" s="2354"/>
    </row>
    <row r="923" spans="2:51" s="109" customFormat="1" ht="23.1" customHeight="1">
      <c r="B923" s="2344"/>
      <c r="C923" s="2345"/>
      <c r="D923" s="2355" t="s">
        <v>1676</v>
      </c>
      <c r="E923" s="2356"/>
      <c r="F923" s="2356"/>
      <c r="G923" s="2356"/>
      <c r="H923" s="2356"/>
      <c r="I923" s="2356"/>
      <c r="J923" s="2356"/>
      <c r="K923" s="2356"/>
      <c r="L923" s="2357"/>
      <c r="M923" s="2493"/>
      <c r="N923" s="2493"/>
      <c r="O923" s="2493"/>
      <c r="P923" s="2493"/>
      <c r="Q923" s="2493"/>
      <c r="R923" s="2493"/>
      <c r="S923" s="2359">
        <v>0.2</v>
      </c>
      <c r="T923" s="2359"/>
      <c r="U923" s="2359"/>
      <c r="V923" s="2359"/>
      <c r="W923" s="2359"/>
      <c r="X923" s="2359"/>
      <c r="Y923" s="2360" t="s">
        <v>1678</v>
      </c>
      <c r="Z923" s="2361"/>
      <c r="AA923" s="2361"/>
      <c r="AB923" s="2361"/>
      <c r="AC923" s="2361"/>
      <c r="AD923" s="2361"/>
      <c r="AE923" s="2361"/>
      <c r="AF923" s="2361"/>
      <c r="AG923" s="2361"/>
      <c r="AH923" s="2361"/>
      <c r="AI923" s="2361"/>
      <c r="AJ923" s="2361"/>
      <c r="AK923" s="2361"/>
      <c r="AL923" s="2361"/>
      <c r="AM923" s="2361"/>
      <c r="AN923" s="2361"/>
      <c r="AO923" s="2361"/>
      <c r="AP923" s="2361"/>
      <c r="AQ923" s="2361"/>
      <c r="AR923" s="2361"/>
      <c r="AS923" s="2361"/>
      <c r="AT923" s="2361"/>
      <c r="AU923" s="2361"/>
      <c r="AV923" s="2361"/>
      <c r="AW923" s="2361"/>
      <c r="AX923" s="2361"/>
      <c r="AY923" s="2362"/>
    </row>
    <row r="924" spans="2:51" s="109" customFormat="1" ht="23.1" customHeight="1">
      <c r="B924" s="2344"/>
      <c r="C924" s="2345"/>
      <c r="D924" s="2334" t="s">
        <v>1677</v>
      </c>
      <c r="E924" s="2335"/>
      <c r="F924" s="2335"/>
      <c r="G924" s="2335"/>
      <c r="H924" s="2335"/>
      <c r="I924" s="2335"/>
      <c r="J924" s="2335"/>
      <c r="K924" s="2335"/>
      <c r="L924" s="2336"/>
      <c r="M924" s="2492"/>
      <c r="N924" s="2492"/>
      <c r="O924" s="2492"/>
      <c r="P924" s="2492"/>
      <c r="Q924" s="2492"/>
      <c r="R924" s="2492"/>
      <c r="S924" s="2328">
        <v>0.4</v>
      </c>
      <c r="T924" s="2328"/>
      <c r="U924" s="2328"/>
      <c r="V924" s="2328"/>
      <c r="W924" s="2328"/>
      <c r="X924" s="2328"/>
      <c r="Y924" s="2363"/>
      <c r="Z924" s="2364"/>
      <c r="AA924" s="2364"/>
      <c r="AB924" s="2364"/>
      <c r="AC924" s="2364"/>
      <c r="AD924" s="2364"/>
      <c r="AE924" s="2364"/>
      <c r="AF924" s="2364"/>
      <c r="AG924" s="2364"/>
      <c r="AH924" s="2364"/>
      <c r="AI924" s="2364"/>
      <c r="AJ924" s="2364"/>
      <c r="AK924" s="2364"/>
      <c r="AL924" s="2364"/>
      <c r="AM924" s="2364"/>
      <c r="AN924" s="2364"/>
      <c r="AO924" s="2364"/>
      <c r="AP924" s="2364"/>
      <c r="AQ924" s="2364"/>
      <c r="AR924" s="2364"/>
      <c r="AS924" s="2364"/>
      <c r="AT924" s="2364"/>
      <c r="AU924" s="2364"/>
      <c r="AV924" s="2364"/>
      <c r="AW924" s="2364"/>
      <c r="AX924" s="2364"/>
      <c r="AY924" s="2365"/>
    </row>
    <row r="925" spans="2:51" s="109" customFormat="1" ht="23.1" customHeight="1">
      <c r="B925" s="2344"/>
      <c r="C925" s="2345"/>
      <c r="D925" s="2334"/>
      <c r="E925" s="2335"/>
      <c r="F925" s="2335"/>
      <c r="G925" s="2335"/>
      <c r="H925" s="2335"/>
      <c r="I925" s="2335"/>
      <c r="J925" s="2335"/>
      <c r="K925" s="2335"/>
      <c r="L925" s="2336"/>
      <c r="M925" s="2492"/>
      <c r="N925" s="2492"/>
      <c r="O925" s="2492"/>
      <c r="P925" s="2492"/>
      <c r="Q925" s="2492"/>
      <c r="R925" s="2492"/>
      <c r="S925" s="2328"/>
      <c r="T925" s="2328"/>
      <c r="U925" s="2328"/>
      <c r="V925" s="2328"/>
      <c r="W925" s="2328"/>
      <c r="X925" s="2328"/>
      <c r="Y925" s="2363"/>
      <c r="Z925" s="2364"/>
      <c r="AA925" s="2364"/>
      <c r="AB925" s="2364"/>
      <c r="AC925" s="2364"/>
      <c r="AD925" s="2364"/>
      <c r="AE925" s="2364"/>
      <c r="AF925" s="2364"/>
      <c r="AG925" s="2364"/>
      <c r="AH925" s="2364"/>
      <c r="AI925" s="2364"/>
      <c r="AJ925" s="2364"/>
      <c r="AK925" s="2364"/>
      <c r="AL925" s="2364"/>
      <c r="AM925" s="2364"/>
      <c r="AN925" s="2364"/>
      <c r="AO925" s="2364"/>
      <c r="AP925" s="2364"/>
      <c r="AQ925" s="2364"/>
      <c r="AR925" s="2364"/>
      <c r="AS925" s="2364"/>
      <c r="AT925" s="2364"/>
      <c r="AU925" s="2364"/>
      <c r="AV925" s="2364"/>
      <c r="AW925" s="2364"/>
      <c r="AX925" s="2364"/>
      <c r="AY925" s="2365"/>
    </row>
    <row r="926" spans="2:51" s="109" customFormat="1" ht="23.1" customHeight="1">
      <c r="B926" s="2344"/>
      <c r="C926" s="2345"/>
      <c r="D926" s="2334"/>
      <c r="E926" s="2335"/>
      <c r="F926" s="2335"/>
      <c r="G926" s="2335"/>
      <c r="H926" s="2335"/>
      <c r="I926" s="2335"/>
      <c r="J926" s="2335"/>
      <c r="K926" s="2335"/>
      <c r="L926" s="2336"/>
      <c r="M926" s="2492"/>
      <c r="N926" s="2492"/>
      <c r="O926" s="2492"/>
      <c r="P926" s="2492"/>
      <c r="Q926" s="2492"/>
      <c r="R926" s="2492"/>
      <c r="S926" s="2328"/>
      <c r="T926" s="2328"/>
      <c r="U926" s="2328"/>
      <c r="V926" s="2328"/>
      <c r="W926" s="2328"/>
      <c r="X926" s="2328"/>
      <c r="Y926" s="2363"/>
      <c r="Z926" s="2364"/>
      <c r="AA926" s="2364"/>
      <c r="AB926" s="2364"/>
      <c r="AC926" s="2364"/>
      <c r="AD926" s="2364"/>
      <c r="AE926" s="2364"/>
      <c r="AF926" s="2364"/>
      <c r="AG926" s="2364"/>
      <c r="AH926" s="2364"/>
      <c r="AI926" s="2364"/>
      <c r="AJ926" s="2364"/>
      <c r="AK926" s="2364"/>
      <c r="AL926" s="2364"/>
      <c r="AM926" s="2364"/>
      <c r="AN926" s="2364"/>
      <c r="AO926" s="2364"/>
      <c r="AP926" s="2364"/>
      <c r="AQ926" s="2364"/>
      <c r="AR926" s="2364"/>
      <c r="AS926" s="2364"/>
      <c r="AT926" s="2364"/>
      <c r="AU926" s="2364"/>
      <c r="AV926" s="2364"/>
      <c r="AW926" s="2364"/>
      <c r="AX926" s="2364"/>
      <c r="AY926" s="2365"/>
    </row>
    <row r="927" spans="2:51" s="109" customFormat="1" ht="23.1" customHeight="1">
      <c r="B927" s="2344"/>
      <c r="C927" s="2345"/>
      <c r="D927" s="2334"/>
      <c r="E927" s="2335"/>
      <c r="F927" s="2335"/>
      <c r="G927" s="2335"/>
      <c r="H927" s="2335"/>
      <c r="I927" s="2335"/>
      <c r="J927" s="2335"/>
      <c r="K927" s="2335"/>
      <c r="L927" s="2336"/>
      <c r="M927" s="2492"/>
      <c r="N927" s="2492"/>
      <c r="O927" s="2492"/>
      <c r="P927" s="2492"/>
      <c r="Q927" s="2492"/>
      <c r="R927" s="2492"/>
      <c r="S927" s="2328"/>
      <c r="T927" s="2328"/>
      <c r="U927" s="2328"/>
      <c r="V927" s="2328"/>
      <c r="W927" s="2328"/>
      <c r="X927" s="2328"/>
      <c r="Y927" s="2363"/>
      <c r="Z927" s="2364"/>
      <c r="AA927" s="2364"/>
      <c r="AB927" s="2364"/>
      <c r="AC927" s="2364"/>
      <c r="AD927" s="2364"/>
      <c r="AE927" s="2364"/>
      <c r="AF927" s="2364"/>
      <c r="AG927" s="2364"/>
      <c r="AH927" s="2364"/>
      <c r="AI927" s="2364"/>
      <c r="AJ927" s="2364"/>
      <c r="AK927" s="2364"/>
      <c r="AL927" s="2364"/>
      <c r="AM927" s="2364"/>
      <c r="AN927" s="2364"/>
      <c r="AO927" s="2364"/>
      <c r="AP927" s="2364"/>
      <c r="AQ927" s="2364"/>
      <c r="AR927" s="2364"/>
      <c r="AS927" s="2364"/>
      <c r="AT927" s="2364"/>
      <c r="AU927" s="2364"/>
      <c r="AV927" s="2364"/>
      <c r="AW927" s="2364"/>
      <c r="AX927" s="2364"/>
      <c r="AY927" s="2365"/>
    </row>
    <row r="928" spans="2:51" s="109" customFormat="1" ht="23.1" customHeight="1">
      <c r="B928" s="2344"/>
      <c r="C928" s="2345"/>
      <c r="D928" s="2334"/>
      <c r="E928" s="2335"/>
      <c r="F928" s="2335"/>
      <c r="G928" s="2335"/>
      <c r="H928" s="2335"/>
      <c r="I928" s="2335"/>
      <c r="J928" s="2335"/>
      <c r="K928" s="2335"/>
      <c r="L928" s="2336"/>
      <c r="M928" s="2492"/>
      <c r="N928" s="2492"/>
      <c r="O928" s="2492"/>
      <c r="P928" s="2492"/>
      <c r="Q928" s="2492"/>
      <c r="R928" s="2492"/>
      <c r="S928" s="2328"/>
      <c r="T928" s="2328"/>
      <c r="U928" s="2328"/>
      <c r="V928" s="2328"/>
      <c r="W928" s="2328"/>
      <c r="X928" s="2328"/>
      <c r="Y928" s="2363"/>
      <c r="Z928" s="2364"/>
      <c r="AA928" s="2364"/>
      <c r="AB928" s="2364"/>
      <c r="AC928" s="2364"/>
      <c r="AD928" s="2364"/>
      <c r="AE928" s="2364"/>
      <c r="AF928" s="2364"/>
      <c r="AG928" s="2364"/>
      <c r="AH928" s="2364"/>
      <c r="AI928" s="2364"/>
      <c r="AJ928" s="2364"/>
      <c r="AK928" s="2364"/>
      <c r="AL928" s="2364"/>
      <c r="AM928" s="2364"/>
      <c r="AN928" s="2364"/>
      <c r="AO928" s="2364"/>
      <c r="AP928" s="2364"/>
      <c r="AQ928" s="2364"/>
      <c r="AR928" s="2364"/>
      <c r="AS928" s="2364"/>
      <c r="AT928" s="2364"/>
      <c r="AU928" s="2364"/>
      <c r="AV928" s="2364"/>
      <c r="AW928" s="2364"/>
      <c r="AX928" s="2364"/>
      <c r="AY928" s="2365"/>
    </row>
    <row r="929" spans="1:51" s="109" customFormat="1" ht="23.1" customHeight="1">
      <c r="B929" s="2344"/>
      <c r="C929" s="2345"/>
      <c r="D929" s="2330"/>
      <c r="E929" s="2331"/>
      <c r="F929" s="2331"/>
      <c r="G929" s="2331"/>
      <c r="H929" s="2331"/>
      <c r="I929" s="2331"/>
      <c r="J929" s="2331"/>
      <c r="K929" s="2331"/>
      <c r="L929" s="2332"/>
      <c r="M929" s="2494"/>
      <c r="N929" s="2494"/>
      <c r="O929" s="2494"/>
      <c r="P929" s="2494"/>
      <c r="Q929" s="2494"/>
      <c r="R929" s="2494"/>
      <c r="S929" s="2495"/>
      <c r="T929" s="2495"/>
      <c r="U929" s="2495"/>
      <c r="V929" s="2495"/>
      <c r="W929" s="2495"/>
      <c r="X929" s="2495"/>
      <c r="Y929" s="2363"/>
      <c r="Z929" s="2364"/>
      <c r="AA929" s="2364"/>
      <c r="AB929" s="2364"/>
      <c r="AC929" s="2364"/>
      <c r="AD929" s="2364"/>
      <c r="AE929" s="2364"/>
      <c r="AF929" s="2364"/>
      <c r="AG929" s="2364"/>
      <c r="AH929" s="2364"/>
      <c r="AI929" s="2364"/>
      <c r="AJ929" s="2364"/>
      <c r="AK929" s="2364"/>
      <c r="AL929" s="2364"/>
      <c r="AM929" s="2364"/>
      <c r="AN929" s="2364"/>
      <c r="AO929" s="2364"/>
      <c r="AP929" s="2364"/>
      <c r="AQ929" s="2364"/>
      <c r="AR929" s="2364"/>
      <c r="AS929" s="2364"/>
      <c r="AT929" s="2364"/>
      <c r="AU929" s="2364"/>
      <c r="AV929" s="2364"/>
      <c r="AW929" s="2364"/>
      <c r="AX929" s="2364"/>
      <c r="AY929" s="2365"/>
    </row>
    <row r="930" spans="1:51" s="109" customFormat="1" ht="23.1" customHeight="1">
      <c r="B930" s="2454"/>
      <c r="C930" s="2455"/>
      <c r="D930" s="2448" t="s">
        <v>35</v>
      </c>
      <c r="E930" s="1111"/>
      <c r="F930" s="1111"/>
      <c r="G930" s="1111"/>
      <c r="H930" s="1111"/>
      <c r="I930" s="1111"/>
      <c r="J930" s="1111"/>
      <c r="K930" s="1111"/>
      <c r="L930" s="1112"/>
      <c r="M930" s="2450">
        <f>SUM(M923:R929)</f>
        <v>0</v>
      </c>
      <c r="N930" s="2450"/>
      <c r="O930" s="2450"/>
      <c r="P930" s="2450"/>
      <c r="Q930" s="2450"/>
      <c r="R930" s="2450"/>
      <c r="S930" s="2496">
        <f>SUM(S923:X929)</f>
        <v>0.60000000000000009</v>
      </c>
      <c r="T930" s="2496"/>
      <c r="U930" s="2496"/>
      <c r="V930" s="2496"/>
      <c r="W930" s="2496"/>
      <c r="X930" s="2496"/>
      <c r="Y930" s="2444"/>
      <c r="Z930" s="2445"/>
      <c r="AA930" s="2445"/>
      <c r="AB930" s="2445"/>
      <c r="AC930" s="2445"/>
      <c r="AD930" s="2445"/>
      <c r="AE930" s="2445"/>
      <c r="AF930" s="2445"/>
      <c r="AG930" s="2445"/>
      <c r="AH930" s="2445"/>
      <c r="AI930" s="2445"/>
      <c r="AJ930" s="2445"/>
      <c r="AK930" s="2445"/>
      <c r="AL930" s="2445"/>
      <c r="AM930" s="2445"/>
      <c r="AN930" s="2445"/>
      <c r="AO930" s="2445"/>
      <c r="AP930" s="2445"/>
      <c r="AQ930" s="2445"/>
      <c r="AR930" s="2445"/>
      <c r="AS930" s="2445"/>
      <c r="AT930" s="2445"/>
      <c r="AU930" s="2445"/>
      <c r="AV930" s="2445"/>
      <c r="AW930" s="2445"/>
      <c r="AX930" s="2445"/>
      <c r="AY930" s="2446"/>
    </row>
    <row r="931" spans="1:51" s="109" customFormat="1" ht="3" customHeight="1">
      <c r="A931" s="119"/>
      <c r="B931" s="117"/>
      <c r="C931" s="117"/>
      <c r="D931" s="107"/>
      <c r="E931" s="107"/>
      <c r="F931" s="107"/>
      <c r="G931" s="107"/>
      <c r="H931" s="107"/>
      <c r="I931" s="107"/>
      <c r="J931" s="107"/>
      <c r="K931" s="107"/>
      <c r="L931" s="107"/>
      <c r="M931" s="107"/>
      <c r="N931" s="107"/>
      <c r="O931" s="107"/>
      <c r="P931" s="107"/>
      <c r="Q931" s="107"/>
      <c r="R931" s="107"/>
      <c r="S931" s="107"/>
      <c r="T931" s="107"/>
      <c r="U931" s="107"/>
      <c r="V931" s="107"/>
      <c r="W931" s="107"/>
      <c r="X931" s="107"/>
      <c r="Y931" s="107"/>
      <c r="Z931" s="107"/>
      <c r="AA931" s="107"/>
      <c r="AB931" s="107"/>
      <c r="AC931" s="107"/>
      <c r="AD931" s="107"/>
      <c r="AE931" s="107"/>
      <c r="AF931" s="107"/>
      <c r="AG931" s="107"/>
      <c r="AH931" s="107"/>
      <c r="AI931" s="107"/>
      <c r="AJ931" s="107"/>
      <c r="AK931" s="107"/>
      <c r="AL931" s="107"/>
      <c r="AM931" s="107"/>
      <c r="AN931" s="107"/>
      <c r="AO931" s="107"/>
      <c r="AP931" s="107"/>
      <c r="AQ931" s="107"/>
      <c r="AR931" s="107"/>
      <c r="AS931" s="107"/>
      <c r="AT931" s="107"/>
      <c r="AU931" s="107"/>
      <c r="AV931" s="107"/>
      <c r="AW931" s="107"/>
      <c r="AX931" s="107"/>
      <c r="AY931" s="107"/>
    </row>
    <row r="932" spans="1:51" s="109" customFormat="1" ht="3" customHeight="1">
      <c r="A932" s="118"/>
      <c r="B932" s="117"/>
      <c r="C932" s="117"/>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row>
    <row r="933" spans="1:51" ht="23.25" customHeight="1" thickBot="1">
      <c r="A933" s="8"/>
      <c r="B933" s="689" t="s">
        <v>121</v>
      </c>
      <c r="C933" s="690"/>
      <c r="D933" s="690"/>
      <c r="E933" s="690"/>
      <c r="F933" s="690"/>
      <c r="G933" s="690"/>
      <c r="H933" s="690" t="s">
        <v>502</v>
      </c>
      <c r="I933" s="690"/>
      <c r="J933" s="690"/>
      <c r="K933" s="690"/>
      <c r="L933" s="690"/>
      <c r="M933" s="690"/>
      <c r="N933" s="690"/>
      <c r="O933" s="690"/>
      <c r="P933" s="690"/>
      <c r="Q933" s="690"/>
      <c r="R933" s="690"/>
      <c r="S933" s="690"/>
      <c r="T933" s="690"/>
      <c r="U933" s="690"/>
      <c r="V933" s="690"/>
      <c r="W933" s="690"/>
      <c r="X933" s="690"/>
      <c r="Y933" s="690"/>
      <c r="Z933" s="690"/>
      <c r="AA933" s="690"/>
      <c r="AB933" s="690"/>
      <c r="AC933" s="690"/>
      <c r="AD933" s="690"/>
      <c r="AE933" s="690"/>
      <c r="AF933" s="690"/>
      <c r="AG933" s="690"/>
      <c r="AH933" s="690"/>
      <c r="AI933" s="690"/>
      <c r="AJ933" s="690"/>
      <c r="AK933" s="690"/>
      <c r="AL933" s="690"/>
      <c r="AM933" s="690"/>
      <c r="AN933" s="690"/>
      <c r="AO933" s="690"/>
      <c r="AP933" s="690"/>
      <c r="AQ933" s="690"/>
      <c r="AR933" s="690"/>
      <c r="AS933" s="690"/>
      <c r="AT933" s="690"/>
      <c r="AU933" s="690"/>
      <c r="AV933" s="690"/>
      <c r="AW933" s="690"/>
      <c r="AX933" s="690"/>
      <c r="AY933" s="690"/>
    </row>
    <row r="934" spans="1:51" ht="14.25" customHeight="1">
      <c r="B934" s="1624" t="s">
        <v>515</v>
      </c>
      <c r="C934" s="1625"/>
      <c r="D934" s="1625"/>
      <c r="E934" s="1625"/>
      <c r="F934" s="1625"/>
      <c r="G934" s="1626"/>
      <c r="H934" s="114"/>
      <c r="I934" s="88"/>
      <c r="J934" s="88"/>
      <c r="K934" s="88"/>
      <c r="L934" s="88"/>
      <c r="M934" s="88"/>
      <c r="N934" s="88"/>
      <c r="O934" s="88"/>
      <c r="P934" s="88"/>
      <c r="Q934" s="88"/>
      <c r="R934" s="88"/>
      <c r="S934" s="88"/>
      <c r="T934" s="88"/>
      <c r="U934" s="88"/>
      <c r="V934" s="88"/>
      <c r="W934" s="88"/>
      <c r="X934" s="88"/>
      <c r="Y934" s="88"/>
      <c r="Z934" s="88"/>
      <c r="AA934" s="88"/>
      <c r="AB934" s="88"/>
      <c r="AC934" s="88"/>
      <c r="AD934" s="88"/>
      <c r="AE934" s="88"/>
      <c r="AF934" s="88"/>
      <c r="AG934" s="88"/>
      <c r="AH934" s="88"/>
      <c r="AI934" s="88"/>
      <c r="AJ934" s="88"/>
      <c r="AK934" s="88"/>
      <c r="AL934" s="88"/>
      <c r="AM934" s="88"/>
      <c r="AN934" s="88"/>
      <c r="AO934" s="88"/>
      <c r="AP934" s="88"/>
      <c r="AQ934" s="88"/>
      <c r="AR934" s="88"/>
      <c r="AS934" s="88"/>
      <c r="AT934" s="88"/>
      <c r="AU934" s="88"/>
      <c r="AV934" s="88"/>
      <c r="AW934" s="88"/>
      <c r="AX934" s="88"/>
      <c r="AY934" s="45"/>
    </row>
    <row r="935" spans="1:51" ht="14.25" customHeight="1">
      <c r="B935" s="1624"/>
      <c r="C935" s="1625"/>
      <c r="D935" s="1625"/>
      <c r="E935" s="1625"/>
      <c r="F935" s="1625"/>
      <c r="G935" s="1626"/>
      <c r="H935" s="114"/>
      <c r="I935" s="88"/>
      <c r="J935" s="88"/>
      <c r="K935" s="88"/>
      <c r="L935" s="88"/>
      <c r="M935" s="88"/>
      <c r="N935" s="88"/>
      <c r="O935" s="88"/>
      <c r="P935" s="88"/>
      <c r="Q935" s="88"/>
      <c r="R935" s="88"/>
      <c r="S935" s="88"/>
      <c r="T935" s="88"/>
      <c r="U935" s="88"/>
      <c r="V935" s="88"/>
      <c r="W935" s="88"/>
      <c r="X935" s="88"/>
      <c r="Y935" s="88"/>
      <c r="Z935" s="88"/>
      <c r="AA935" s="88"/>
      <c r="AB935" s="88"/>
      <c r="AC935" s="88"/>
      <c r="AD935" s="88"/>
      <c r="AE935" s="88"/>
      <c r="AF935" s="88"/>
      <c r="AG935" s="88"/>
      <c r="AH935" s="88"/>
      <c r="AI935" s="88"/>
      <c r="AJ935" s="88"/>
      <c r="AK935" s="88"/>
      <c r="AL935" s="88"/>
      <c r="AM935" s="88"/>
      <c r="AN935" s="88"/>
      <c r="AO935" s="88"/>
      <c r="AP935" s="88"/>
      <c r="AQ935" s="88"/>
      <c r="AR935" s="88"/>
      <c r="AS935" s="88"/>
      <c r="AT935" s="88"/>
      <c r="AU935" s="88"/>
      <c r="AV935" s="88"/>
      <c r="AW935" s="88"/>
      <c r="AX935" s="88"/>
      <c r="AY935" s="45"/>
    </row>
    <row r="936" spans="1:51" ht="14.25" customHeight="1">
      <c r="B936" s="1624"/>
      <c r="C936" s="1625"/>
      <c r="D936" s="1625"/>
      <c r="E936" s="1625"/>
      <c r="F936" s="1625"/>
      <c r="G936" s="1626"/>
      <c r="H936" s="114"/>
      <c r="I936" s="88"/>
      <c r="J936" s="88"/>
      <c r="K936" s="88"/>
      <c r="L936" s="88"/>
      <c r="M936" s="88"/>
      <c r="N936" s="88"/>
      <c r="O936" s="88"/>
      <c r="P936" s="88"/>
      <c r="Q936" s="88"/>
      <c r="R936" s="88"/>
      <c r="S936" s="88"/>
      <c r="T936" s="88"/>
      <c r="U936" s="88"/>
      <c r="V936" s="88"/>
      <c r="W936" s="88"/>
      <c r="X936" s="88"/>
      <c r="Y936" s="88"/>
      <c r="Z936" s="88"/>
      <c r="AA936" s="88"/>
      <c r="AB936" s="88"/>
      <c r="AC936" s="88"/>
      <c r="AD936" s="88"/>
      <c r="AE936" s="88"/>
      <c r="AF936" s="88"/>
      <c r="AG936" s="88"/>
      <c r="AH936" s="88"/>
      <c r="AI936" s="88"/>
      <c r="AJ936" s="88"/>
      <c r="AK936" s="88"/>
      <c r="AL936" s="88"/>
      <c r="AM936" s="88"/>
      <c r="AN936" s="88"/>
      <c r="AO936" s="88"/>
      <c r="AP936" s="88"/>
      <c r="AQ936" s="88"/>
      <c r="AR936" s="88"/>
      <c r="AS936" s="88"/>
      <c r="AT936" s="88"/>
      <c r="AU936" s="88"/>
      <c r="AV936" s="88"/>
      <c r="AW936" s="88"/>
      <c r="AX936" s="88"/>
      <c r="AY936" s="45"/>
    </row>
    <row r="937" spans="1:51" ht="14.25" customHeight="1" thickBot="1">
      <c r="B937" s="1624"/>
      <c r="C937" s="1625"/>
      <c r="D937" s="1625"/>
      <c r="E937" s="1625"/>
      <c r="F937" s="1625"/>
      <c r="G937" s="1626"/>
      <c r="H937" s="114"/>
      <c r="I937" s="88"/>
      <c r="J937" s="88"/>
      <c r="K937" s="88"/>
      <c r="L937" s="88"/>
      <c r="M937" s="88"/>
      <c r="N937" s="88"/>
      <c r="O937" s="88"/>
      <c r="P937" s="88"/>
      <c r="Q937" s="88"/>
      <c r="R937" s="88"/>
      <c r="S937" s="88"/>
      <c r="T937" s="88"/>
      <c r="U937" s="88"/>
      <c r="V937" s="88"/>
      <c r="W937" s="88"/>
      <c r="X937" s="88"/>
      <c r="Y937" s="88"/>
      <c r="Z937" s="88"/>
      <c r="AA937" s="88"/>
      <c r="AB937" s="88"/>
      <c r="AC937" s="88"/>
      <c r="AD937" s="88"/>
      <c r="AE937" s="88"/>
      <c r="AF937" s="88"/>
      <c r="AG937" s="88"/>
      <c r="AH937" s="88"/>
      <c r="AI937" s="88"/>
      <c r="AJ937" s="88"/>
      <c r="AK937" s="88"/>
      <c r="AL937" s="88"/>
      <c r="AM937" s="88"/>
      <c r="AN937" s="88"/>
      <c r="AO937" s="88"/>
      <c r="AP937" s="88"/>
      <c r="AQ937" s="88"/>
      <c r="AR937" s="88"/>
      <c r="AS937" s="88"/>
      <c r="AT937" s="88"/>
      <c r="AU937" s="88"/>
      <c r="AV937" s="88"/>
      <c r="AW937" s="88"/>
      <c r="AX937" s="88"/>
      <c r="AY937" s="45"/>
    </row>
    <row r="938" spans="1:51" ht="14.25" customHeight="1">
      <c r="B938" s="1624"/>
      <c r="C938" s="1625"/>
      <c r="D938" s="1625"/>
      <c r="E938" s="1625"/>
      <c r="F938" s="1625"/>
      <c r="G938" s="1626"/>
      <c r="H938" s="114"/>
      <c r="I938" s="88"/>
      <c r="J938" s="88"/>
      <c r="K938" s="88"/>
      <c r="L938" s="88"/>
      <c r="M938" s="88"/>
      <c r="N938" s="88"/>
      <c r="O938" s="88"/>
      <c r="P938" s="88"/>
      <c r="Q938" s="88"/>
      <c r="R938" s="88"/>
      <c r="S938" s="88"/>
      <c r="T938" s="88"/>
      <c r="U938" s="81"/>
      <c r="V938" s="23"/>
      <c r="W938" s="23"/>
      <c r="X938" s="23"/>
      <c r="Y938" s="23"/>
      <c r="Z938" s="23"/>
      <c r="AA938" s="23"/>
      <c r="AB938" s="23"/>
      <c r="AC938" s="23"/>
      <c r="AD938" s="23"/>
      <c r="AE938" s="23"/>
      <c r="AF938" s="23"/>
      <c r="AG938" s="23"/>
      <c r="AH938" s="23"/>
      <c r="AI938" s="23"/>
      <c r="AJ938" s="24"/>
      <c r="AK938" s="88"/>
      <c r="AL938" s="88"/>
      <c r="AM938" s="88"/>
      <c r="AN938" s="88"/>
      <c r="AO938" s="88"/>
      <c r="AP938" s="88"/>
      <c r="AQ938" s="88"/>
      <c r="AR938" s="88"/>
      <c r="AS938" s="88"/>
      <c r="AT938" s="88"/>
      <c r="AU938" s="88"/>
      <c r="AV938" s="88"/>
      <c r="AW938" s="88"/>
      <c r="AX938" s="88"/>
      <c r="AY938" s="45"/>
    </row>
    <row r="939" spans="1:51" ht="14.25" customHeight="1">
      <c r="B939" s="1624"/>
      <c r="C939" s="1625"/>
      <c r="D939" s="1625"/>
      <c r="E939" s="1625"/>
      <c r="F939" s="1625"/>
      <c r="G939" s="1626"/>
      <c r="H939" s="114"/>
      <c r="I939" s="88"/>
      <c r="J939" s="88"/>
      <c r="K939" s="88"/>
      <c r="L939" s="88"/>
      <c r="M939" s="88"/>
      <c r="N939" s="88"/>
      <c r="O939" s="88"/>
      <c r="P939" s="88"/>
      <c r="Q939" s="88"/>
      <c r="R939" s="88"/>
      <c r="S939" s="88"/>
      <c r="T939" s="88"/>
      <c r="U939" s="2452" t="s">
        <v>124</v>
      </c>
      <c r="V939" s="987"/>
      <c r="W939" s="987"/>
      <c r="X939" s="987"/>
      <c r="Y939" s="987"/>
      <c r="Z939" s="987"/>
      <c r="AA939" s="987"/>
      <c r="AB939" s="987"/>
      <c r="AC939" s="987"/>
      <c r="AD939" s="987"/>
      <c r="AE939" s="987"/>
      <c r="AF939" s="987"/>
      <c r="AG939" s="987"/>
      <c r="AH939" s="987"/>
      <c r="AI939" s="987"/>
      <c r="AJ939" s="2453"/>
      <c r="AK939" s="88"/>
      <c r="AL939" s="88"/>
      <c r="AM939" s="88"/>
      <c r="AN939" s="88"/>
      <c r="AO939" s="88"/>
      <c r="AP939" s="88"/>
      <c r="AQ939" s="88"/>
      <c r="AR939" s="88"/>
      <c r="AS939" s="88"/>
      <c r="AT939" s="88"/>
      <c r="AU939" s="88"/>
      <c r="AV939" s="88"/>
      <c r="AW939" s="88"/>
      <c r="AX939" s="88"/>
      <c r="AY939" s="45"/>
    </row>
    <row r="940" spans="1:51" ht="14.25" customHeight="1">
      <c r="B940" s="1624"/>
      <c r="C940" s="1625"/>
      <c r="D940" s="1625"/>
      <c r="E940" s="1625"/>
      <c r="F940" s="1625"/>
      <c r="G940" s="1626"/>
      <c r="H940" s="114"/>
      <c r="I940" s="88"/>
      <c r="J940" s="88"/>
      <c r="K940" s="88"/>
      <c r="L940" s="88"/>
      <c r="M940" s="88"/>
      <c r="N940" s="88"/>
      <c r="O940" s="88"/>
      <c r="P940" s="88"/>
      <c r="Q940" s="88"/>
      <c r="R940" s="88"/>
      <c r="S940" s="88"/>
      <c r="T940" s="88"/>
      <c r="U940" s="2452" t="s">
        <v>219</v>
      </c>
      <c r="V940" s="987"/>
      <c r="W940" s="987"/>
      <c r="X940" s="987"/>
      <c r="Y940" s="987"/>
      <c r="Z940" s="987"/>
      <c r="AA940" s="987"/>
      <c r="AB940" s="987"/>
      <c r="AC940" s="987"/>
      <c r="AD940" s="987"/>
      <c r="AE940" s="987"/>
      <c r="AF940" s="987"/>
      <c r="AG940" s="987"/>
      <c r="AH940" s="987"/>
      <c r="AI940" s="987"/>
      <c r="AJ940" s="2453"/>
      <c r="AK940" s="88"/>
      <c r="AL940" s="88"/>
      <c r="AM940" s="88"/>
      <c r="AN940" s="88"/>
      <c r="AO940" s="88"/>
      <c r="AP940" s="88"/>
      <c r="AQ940" s="88"/>
      <c r="AR940" s="88"/>
      <c r="AS940" s="88"/>
      <c r="AT940" s="88"/>
      <c r="AU940" s="88"/>
      <c r="AV940" s="88"/>
      <c r="AW940" s="88"/>
      <c r="AX940" s="88"/>
      <c r="AY940" s="45"/>
    </row>
    <row r="941" spans="1:51" ht="14.25" customHeight="1" thickBot="1">
      <c r="B941" s="1624"/>
      <c r="C941" s="1625"/>
      <c r="D941" s="1625"/>
      <c r="E941" s="1625"/>
      <c r="F941" s="1625"/>
      <c r="G941" s="1626"/>
      <c r="H941" s="114"/>
      <c r="I941" s="88"/>
      <c r="J941" s="88"/>
      <c r="K941" s="88"/>
      <c r="L941" s="88"/>
      <c r="M941" s="88"/>
      <c r="N941" s="88"/>
      <c r="O941" s="88"/>
      <c r="P941" s="88"/>
      <c r="Q941" s="88"/>
      <c r="R941" s="88"/>
      <c r="S941" s="88"/>
      <c r="T941" s="88"/>
      <c r="U941" s="115"/>
      <c r="V941" s="51"/>
      <c r="W941" s="51"/>
      <c r="X941" s="103"/>
      <c r="Y941" s="103"/>
      <c r="Z941" s="103"/>
      <c r="AA941" s="103"/>
      <c r="AB941" s="103"/>
      <c r="AC941" s="103"/>
      <c r="AD941" s="103"/>
      <c r="AE941" s="103"/>
      <c r="AF941" s="103"/>
      <c r="AG941" s="103"/>
      <c r="AH941" s="51"/>
      <c r="AI941" s="51"/>
      <c r="AJ941" s="52"/>
      <c r="AK941" s="88"/>
      <c r="AL941" s="88"/>
      <c r="AM941" s="88"/>
      <c r="AN941" s="88"/>
      <c r="AO941" s="88"/>
      <c r="AP941" s="88"/>
      <c r="AQ941" s="88"/>
      <c r="AR941" s="88"/>
      <c r="AS941" s="88"/>
      <c r="AT941" s="88"/>
      <c r="AU941" s="88"/>
      <c r="AV941" s="88"/>
      <c r="AW941" s="88"/>
      <c r="AX941" s="88"/>
      <c r="AY941" s="45"/>
    </row>
    <row r="942" spans="1:51" ht="14.25" customHeight="1">
      <c r="B942" s="1624"/>
      <c r="C942" s="1625"/>
      <c r="D942" s="1625"/>
      <c r="E942" s="1625"/>
      <c r="F942" s="1625"/>
      <c r="G942" s="1626"/>
      <c r="H942" s="114"/>
      <c r="I942" s="88"/>
      <c r="J942" s="88"/>
      <c r="K942" s="88"/>
      <c r="L942" s="88"/>
      <c r="M942" s="88"/>
      <c r="N942" s="88"/>
      <c r="O942" s="88"/>
      <c r="P942" s="88"/>
      <c r="Q942" s="88"/>
      <c r="R942" s="88"/>
      <c r="S942" s="88"/>
      <c r="T942" s="88"/>
      <c r="U942" s="26"/>
      <c r="V942" s="26"/>
      <c r="W942" s="26"/>
      <c r="X942" s="26"/>
      <c r="Y942" s="26"/>
      <c r="Z942" s="26"/>
      <c r="AA942" s="26"/>
      <c r="AB942" s="57"/>
      <c r="AC942" s="57"/>
      <c r="AD942" s="26"/>
      <c r="AE942" s="26"/>
      <c r="AF942" s="26"/>
      <c r="AG942" s="26"/>
      <c r="AH942" s="26"/>
      <c r="AI942" s="26"/>
      <c r="AJ942" s="26"/>
      <c r="AK942" s="88"/>
      <c r="AL942" s="88"/>
      <c r="AM942" s="88"/>
      <c r="AN942" s="88"/>
      <c r="AO942" s="88"/>
      <c r="AP942" s="88"/>
      <c r="AQ942" s="88"/>
      <c r="AR942" s="88"/>
      <c r="AS942" s="88"/>
      <c r="AT942" s="88"/>
      <c r="AU942" s="88"/>
      <c r="AV942" s="88"/>
      <c r="AW942" s="88"/>
      <c r="AX942" s="88"/>
      <c r="AY942" s="45"/>
    </row>
    <row r="943" spans="1:51" ht="14.25" customHeight="1">
      <c r="B943" s="1624"/>
      <c r="C943" s="1625"/>
      <c r="D943" s="1625"/>
      <c r="E943" s="1625"/>
      <c r="F943" s="1625"/>
      <c r="G943" s="1626"/>
      <c r="H943" s="114"/>
      <c r="I943" s="88"/>
      <c r="J943" s="88"/>
      <c r="K943" s="88"/>
      <c r="L943" s="88"/>
      <c r="M943" s="88"/>
      <c r="N943" s="88"/>
      <c r="O943" s="88"/>
      <c r="P943" s="88"/>
      <c r="Q943" s="88"/>
      <c r="R943" s="88"/>
      <c r="S943" s="88"/>
      <c r="T943" s="88"/>
      <c r="U943" s="26"/>
      <c r="V943" s="26"/>
      <c r="W943" s="26"/>
      <c r="X943" s="26"/>
      <c r="Y943" s="26"/>
      <c r="Z943" s="26"/>
      <c r="AA943" s="26"/>
      <c r="AB943" s="57"/>
      <c r="AC943" s="57"/>
      <c r="AD943" s="26"/>
      <c r="AE943" s="26"/>
      <c r="AF943" s="26"/>
      <c r="AG943" s="26"/>
      <c r="AH943" s="26"/>
      <c r="AI943" s="26"/>
      <c r="AJ943" s="26"/>
      <c r="AK943" s="88"/>
      <c r="AL943" s="88"/>
      <c r="AM943" s="88"/>
      <c r="AN943" s="88"/>
      <c r="AO943" s="88"/>
      <c r="AP943" s="88"/>
      <c r="AQ943" s="88"/>
      <c r="AR943" s="88"/>
      <c r="AS943" s="88"/>
      <c r="AT943" s="88"/>
      <c r="AU943" s="88"/>
      <c r="AV943" s="88"/>
      <c r="AW943" s="88"/>
      <c r="AX943" s="88"/>
      <c r="AY943" s="45"/>
    </row>
    <row r="944" spans="1:51" ht="14.25" customHeight="1">
      <c r="B944" s="1624"/>
      <c r="C944" s="1625"/>
      <c r="D944" s="1625"/>
      <c r="E944" s="1625"/>
      <c r="F944" s="1625"/>
      <c r="G944" s="1626"/>
      <c r="H944" s="114"/>
      <c r="I944" s="88"/>
      <c r="J944" s="88"/>
      <c r="K944" s="88"/>
      <c r="L944" s="88"/>
      <c r="M944" s="88"/>
      <c r="N944" s="88"/>
      <c r="O944" s="88"/>
      <c r="P944" s="88"/>
      <c r="Q944" s="88"/>
      <c r="R944" s="88"/>
      <c r="S944" s="88"/>
      <c r="T944" s="88"/>
      <c r="U944" s="26"/>
      <c r="V944" s="26"/>
      <c r="W944" s="26"/>
      <c r="X944" s="26"/>
      <c r="Y944" s="26"/>
      <c r="Z944" s="26"/>
      <c r="AA944" s="26"/>
      <c r="AB944" s="57"/>
      <c r="AC944" s="57"/>
      <c r="AD944" s="26"/>
      <c r="AE944" s="26"/>
      <c r="AF944" s="26"/>
      <c r="AG944" s="26"/>
      <c r="AH944" s="26"/>
      <c r="AI944" s="26"/>
      <c r="AJ944" s="26"/>
      <c r="AK944" s="88"/>
      <c r="AL944" s="88"/>
      <c r="AM944" s="88"/>
      <c r="AN944" s="88"/>
      <c r="AO944" s="88"/>
      <c r="AP944" s="88"/>
      <c r="AQ944" s="88"/>
      <c r="AR944" s="88"/>
      <c r="AS944" s="88"/>
      <c r="AT944" s="88"/>
      <c r="AU944" s="88"/>
      <c r="AV944" s="88"/>
      <c r="AW944" s="88"/>
      <c r="AX944" s="88"/>
      <c r="AY944" s="45"/>
    </row>
    <row r="945" spans="2:51" ht="14.25" customHeight="1">
      <c r="B945" s="1624"/>
      <c r="C945" s="1625"/>
      <c r="D945" s="1625"/>
      <c r="E945" s="1625"/>
      <c r="F945" s="1625"/>
      <c r="G945" s="1626"/>
      <c r="H945" s="114"/>
      <c r="I945" s="88"/>
      <c r="J945" s="88"/>
      <c r="K945" s="88"/>
      <c r="L945" s="88"/>
      <c r="M945" s="88"/>
      <c r="N945" s="88"/>
      <c r="O945" s="88"/>
      <c r="P945" s="88"/>
      <c r="Q945" s="88"/>
      <c r="R945" s="88"/>
      <c r="S945" s="88"/>
      <c r="T945" s="88"/>
      <c r="U945" s="26"/>
      <c r="V945" s="26"/>
      <c r="W945" s="26"/>
      <c r="X945" s="26"/>
      <c r="Y945" s="26"/>
      <c r="Z945" s="26"/>
      <c r="AA945" s="26"/>
      <c r="AB945" s="26"/>
      <c r="AC945" s="26"/>
      <c r="AD945" s="26"/>
      <c r="AE945" s="26"/>
      <c r="AF945" s="26"/>
      <c r="AG945" s="26"/>
      <c r="AH945" s="26"/>
      <c r="AI945" s="26"/>
      <c r="AJ945" s="26"/>
      <c r="AK945" s="88"/>
      <c r="AL945" s="88"/>
      <c r="AM945" s="88"/>
      <c r="AN945" s="88"/>
      <c r="AO945" s="88"/>
      <c r="AP945" s="88"/>
      <c r="AQ945" s="88"/>
      <c r="AR945" s="88"/>
      <c r="AS945" s="88"/>
      <c r="AT945" s="88"/>
      <c r="AU945" s="88"/>
      <c r="AV945" s="88"/>
      <c r="AW945" s="88"/>
      <c r="AX945" s="88"/>
      <c r="AY945" s="45"/>
    </row>
    <row r="946" spans="2:51" ht="14.25" customHeight="1">
      <c r="B946" s="1624"/>
      <c r="C946" s="1625"/>
      <c r="D946" s="1625"/>
      <c r="E946" s="1625"/>
      <c r="F946" s="1625"/>
      <c r="G946" s="1626"/>
      <c r="H946" s="114"/>
      <c r="I946" s="88"/>
      <c r="J946" s="88"/>
      <c r="K946" s="88"/>
      <c r="L946" s="88"/>
      <c r="M946" s="88"/>
      <c r="N946" s="88"/>
      <c r="O946" s="88"/>
      <c r="P946" s="88"/>
      <c r="Q946" s="88"/>
      <c r="R946" s="88"/>
      <c r="S946" s="88"/>
      <c r="T946" s="88"/>
      <c r="U946" s="26"/>
      <c r="V946" s="26"/>
      <c r="W946" s="26"/>
      <c r="X946" s="26"/>
      <c r="Y946" s="26"/>
      <c r="Z946" s="26"/>
      <c r="AA946" s="26"/>
      <c r="AB946" s="26"/>
      <c r="AC946" s="26"/>
      <c r="AD946" s="26"/>
      <c r="AE946" s="26"/>
      <c r="AF946" s="26"/>
      <c r="AG946" s="26"/>
      <c r="AH946" s="26"/>
      <c r="AI946" s="26"/>
      <c r="AJ946" s="26"/>
      <c r="AK946" s="88"/>
      <c r="AL946" s="88"/>
      <c r="AM946" s="88"/>
      <c r="AN946" s="88"/>
      <c r="AO946" s="88"/>
      <c r="AP946" s="88"/>
      <c r="AQ946" s="88"/>
      <c r="AR946" s="88"/>
      <c r="AS946" s="88"/>
      <c r="AT946" s="88"/>
      <c r="AU946" s="88"/>
      <c r="AV946" s="88"/>
      <c r="AW946" s="88"/>
      <c r="AX946" s="88"/>
      <c r="AY946" s="45"/>
    </row>
    <row r="947" spans="2:51" ht="14.25" customHeight="1">
      <c r="B947" s="1624"/>
      <c r="C947" s="1625"/>
      <c r="D947" s="1625"/>
      <c r="E947" s="1625"/>
      <c r="F947" s="1625"/>
      <c r="G947" s="1626"/>
      <c r="H947" s="114"/>
      <c r="I947" s="88"/>
      <c r="J947" s="88"/>
      <c r="K947" s="88"/>
      <c r="L947" s="88"/>
      <c r="M947" s="88"/>
      <c r="N947" s="88"/>
      <c r="O947" s="88"/>
      <c r="P947" s="88"/>
      <c r="Q947" s="88"/>
      <c r="R947" s="88"/>
      <c r="S947" s="88"/>
      <c r="T947" s="88"/>
      <c r="U947" s="26"/>
      <c r="V947" s="26"/>
      <c r="W947" s="26"/>
      <c r="X947" s="26"/>
      <c r="Y947" s="26"/>
      <c r="Z947" s="26"/>
      <c r="AA947" s="26"/>
      <c r="AB947" s="26"/>
      <c r="AC947" s="26"/>
      <c r="AD947" s="26"/>
      <c r="AE947" s="26"/>
      <c r="AF947" s="26"/>
      <c r="AG947" s="26"/>
      <c r="AH947" s="26"/>
      <c r="AI947" s="26"/>
      <c r="AJ947" s="26"/>
      <c r="AK947" s="88"/>
      <c r="AL947" s="88"/>
      <c r="AM947" s="88"/>
      <c r="AN947" s="88"/>
      <c r="AO947" s="88"/>
      <c r="AP947" s="88"/>
      <c r="AQ947" s="88"/>
      <c r="AR947" s="88"/>
      <c r="AS947" s="88"/>
      <c r="AT947" s="88"/>
      <c r="AU947" s="88"/>
      <c r="AV947" s="88"/>
      <c r="AW947" s="88"/>
      <c r="AX947" s="88"/>
      <c r="AY947" s="45"/>
    </row>
    <row r="948" spans="2:51" ht="14.25" customHeight="1">
      <c r="B948" s="1624"/>
      <c r="C948" s="1625"/>
      <c r="D948" s="1625"/>
      <c r="E948" s="1625"/>
      <c r="F948" s="1625"/>
      <c r="G948" s="1626"/>
      <c r="H948" s="114"/>
      <c r="I948" s="88"/>
      <c r="J948" s="88"/>
      <c r="K948" s="88"/>
      <c r="L948" s="88"/>
      <c r="M948" s="88"/>
      <c r="N948" s="88"/>
      <c r="O948" s="88"/>
      <c r="P948" s="88"/>
      <c r="Q948" s="88"/>
      <c r="R948" s="88"/>
      <c r="S948" s="88"/>
      <c r="T948" s="88"/>
      <c r="U948" s="88"/>
      <c r="V948" s="88"/>
      <c r="W948" s="88"/>
      <c r="X948" s="990"/>
      <c r="Y948" s="990"/>
      <c r="Z948" s="990"/>
      <c r="AA948" s="990"/>
      <c r="AB948" s="990"/>
      <c r="AC948" s="990"/>
      <c r="AD948" s="990"/>
      <c r="AE948" s="990"/>
      <c r="AF948" s="990"/>
      <c r="AG948" s="990"/>
      <c r="AH948" s="88"/>
      <c r="AI948" s="88"/>
      <c r="AJ948" s="88"/>
      <c r="AK948" s="88"/>
      <c r="AL948" s="88"/>
      <c r="AM948" s="88"/>
      <c r="AN948" s="88"/>
      <c r="AO948" s="88"/>
      <c r="AP948" s="88"/>
      <c r="AQ948" s="88"/>
      <c r="AR948" s="88"/>
      <c r="AS948" s="88"/>
      <c r="AT948" s="88"/>
      <c r="AU948" s="88"/>
      <c r="AV948" s="88"/>
      <c r="AW948" s="88"/>
      <c r="AX948" s="88"/>
      <c r="AY948" s="45"/>
    </row>
    <row r="949" spans="2:51" ht="14.25" customHeight="1">
      <c r="B949" s="1624"/>
      <c r="C949" s="1625"/>
      <c r="D949" s="1625"/>
      <c r="E949" s="1625"/>
      <c r="F949" s="1625"/>
      <c r="G949" s="1626"/>
      <c r="H949" s="114"/>
      <c r="I949" s="88"/>
      <c r="J949" s="88"/>
      <c r="K949" s="88"/>
      <c r="L949" s="88"/>
      <c r="M949" s="88"/>
      <c r="N949" s="88"/>
      <c r="O949" s="88"/>
      <c r="P949" s="88"/>
      <c r="Q949" s="88"/>
      <c r="R949" s="88"/>
      <c r="S949" s="88"/>
      <c r="T949" s="88"/>
      <c r="U949" s="88"/>
      <c r="V949" s="88"/>
      <c r="W949" s="88"/>
      <c r="X949" s="991" t="s">
        <v>514</v>
      </c>
      <c r="Y949" s="469"/>
      <c r="Z949" s="469"/>
      <c r="AA949" s="469"/>
      <c r="AB949" s="469"/>
      <c r="AC949" s="469"/>
      <c r="AD949" s="469"/>
      <c r="AE949" s="469"/>
      <c r="AF949" s="469"/>
      <c r="AG949" s="469"/>
      <c r="AH949" s="88"/>
      <c r="AI949" s="88"/>
      <c r="AJ949" s="88"/>
      <c r="AK949" s="88"/>
      <c r="AL949" s="88"/>
      <c r="AM949" s="88"/>
      <c r="AN949" s="88"/>
      <c r="AO949" s="88"/>
      <c r="AP949" s="88"/>
      <c r="AQ949" s="88"/>
      <c r="AR949" s="88"/>
      <c r="AS949" s="88"/>
      <c r="AT949" s="88"/>
      <c r="AU949" s="56"/>
      <c r="AV949" s="56"/>
      <c r="AW949" s="56"/>
      <c r="AX949" s="56"/>
      <c r="AY949" s="45"/>
    </row>
    <row r="950" spans="2:51" ht="14.25" customHeight="1">
      <c r="B950" s="1624"/>
      <c r="C950" s="1625"/>
      <c r="D950" s="1625"/>
      <c r="E950" s="1625"/>
      <c r="F950" s="1625"/>
      <c r="G950" s="1626"/>
      <c r="H950" s="114"/>
      <c r="I950" s="88"/>
      <c r="J950" s="88"/>
      <c r="K950" s="88"/>
      <c r="L950" s="88"/>
      <c r="M950" s="88"/>
      <c r="N950" s="88"/>
      <c r="O950" s="88"/>
      <c r="P950" s="88"/>
      <c r="Q950" s="88"/>
      <c r="R950" s="88"/>
      <c r="S950" s="88"/>
      <c r="T950" s="88"/>
      <c r="U950" s="88"/>
      <c r="V950" s="88"/>
      <c r="W950" s="88"/>
      <c r="X950" s="991" t="s">
        <v>513</v>
      </c>
      <c r="Y950" s="469"/>
      <c r="Z950" s="469"/>
      <c r="AA950" s="469"/>
      <c r="AB950" s="469"/>
      <c r="AC950" s="469"/>
      <c r="AD950" s="469"/>
      <c r="AE950" s="469"/>
      <c r="AF950" s="469"/>
      <c r="AG950" s="469"/>
      <c r="AH950" s="88"/>
      <c r="AI950" s="88"/>
      <c r="AJ950" s="88"/>
      <c r="AK950" s="88"/>
      <c r="AL950" s="88"/>
      <c r="AM950" s="88"/>
      <c r="AN950" s="88"/>
      <c r="AO950" s="88"/>
      <c r="AP950" s="88"/>
      <c r="AQ950" s="88"/>
      <c r="AR950" s="88"/>
      <c r="AS950" s="88"/>
      <c r="AT950" s="88"/>
      <c r="AU950" s="56"/>
      <c r="AV950" s="56"/>
      <c r="AW950" s="56"/>
      <c r="AX950" s="56"/>
      <c r="AY950" s="45"/>
    </row>
    <row r="951" spans="2:51" ht="14.25" customHeight="1">
      <c r="B951" s="1624"/>
      <c r="C951" s="1625"/>
      <c r="D951" s="1625"/>
      <c r="E951" s="1625"/>
      <c r="F951" s="1625"/>
      <c r="G951" s="1626"/>
      <c r="H951" s="114"/>
      <c r="I951" s="88"/>
      <c r="J951" s="88"/>
      <c r="K951" s="88"/>
      <c r="L951" s="56"/>
      <c r="M951" s="56"/>
      <c r="N951" s="56"/>
      <c r="O951" s="56"/>
      <c r="P951" s="56"/>
      <c r="Q951" s="56"/>
      <c r="R951" s="56"/>
      <c r="S951" s="56"/>
      <c r="T951" s="56"/>
      <c r="U951" s="56"/>
      <c r="V951" s="56"/>
      <c r="W951" s="88"/>
      <c r="X951" s="1010" t="s">
        <v>512</v>
      </c>
      <c r="Y951" s="1010"/>
      <c r="Z951" s="1010"/>
      <c r="AA951" s="1010"/>
      <c r="AB951" s="1010"/>
      <c r="AC951" s="1010"/>
      <c r="AD951" s="1010"/>
      <c r="AE951" s="1010"/>
      <c r="AF951" s="1010"/>
      <c r="AG951" s="1010"/>
      <c r="AH951" s="56"/>
      <c r="AI951" s="56"/>
      <c r="AJ951" s="989"/>
      <c r="AK951" s="989"/>
      <c r="AL951" s="989"/>
      <c r="AM951" s="989"/>
      <c r="AN951" s="989"/>
      <c r="AO951" s="989"/>
      <c r="AP951" s="989"/>
      <c r="AQ951" s="989"/>
      <c r="AR951" s="989"/>
      <c r="AS951" s="989"/>
      <c r="AT951" s="56"/>
      <c r="AU951" s="56"/>
      <c r="AV951" s="56"/>
      <c r="AW951" s="56"/>
      <c r="AX951" s="56"/>
      <c r="AY951" s="45"/>
    </row>
    <row r="952" spans="2:51" ht="14.25" customHeight="1">
      <c r="B952" s="1624"/>
      <c r="C952" s="1625"/>
      <c r="D952" s="1625"/>
      <c r="E952" s="1625"/>
      <c r="F952" s="1625"/>
      <c r="G952" s="1626"/>
      <c r="H952" s="114"/>
      <c r="I952" s="88"/>
      <c r="J952" s="88"/>
      <c r="K952" s="88"/>
      <c r="L952" s="56"/>
      <c r="M952" s="56"/>
      <c r="N952" s="56"/>
      <c r="O952" s="56"/>
      <c r="P952" s="56"/>
      <c r="Q952" s="56"/>
      <c r="R952" s="56"/>
      <c r="S952" s="56"/>
      <c r="T952" s="56"/>
      <c r="U952" s="56"/>
      <c r="V952" s="56"/>
      <c r="W952" s="88"/>
      <c r="X952" s="88"/>
      <c r="Y952" s="56"/>
      <c r="Z952" s="56"/>
      <c r="AA952" s="56"/>
      <c r="AB952" s="56"/>
      <c r="AC952" s="56"/>
      <c r="AD952" s="56"/>
      <c r="AE952" s="56"/>
      <c r="AF952" s="56"/>
      <c r="AG952" s="56"/>
      <c r="AH952" s="56"/>
      <c r="AI952" s="56"/>
      <c r="AJ952" s="989"/>
      <c r="AK952" s="2326"/>
      <c r="AL952" s="2326"/>
      <c r="AM952" s="2326"/>
      <c r="AN952" s="2326"/>
      <c r="AO952" s="2326"/>
      <c r="AP952" s="2326"/>
      <c r="AQ952" s="2326"/>
      <c r="AR952" s="2326"/>
      <c r="AS952" s="2326"/>
      <c r="AT952" s="56"/>
      <c r="AU952" s="56"/>
      <c r="AV952" s="56"/>
      <c r="AW952" s="56"/>
      <c r="AX952" s="56"/>
      <c r="AY952" s="45"/>
    </row>
    <row r="953" spans="2:51" ht="14.25" customHeight="1">
      <c r="B953" s="1624"/>
      <c r="C953" s="1625"/>
      <c r="D953" s="1625"/>
      <c r="E953" s="1625"/>
      <c r="F953" s="1625"/>
      <c r="G953" s="1626"/>
      <c r="H953" s="114"/>
      <c r="I953" s="88"/>
      <c r="J953" s="88"/>
      <c r="K953" s="88"/>
      <c r="L953" s="56"/>
      <c r="M953" s="56"/>
      <c r="N953" s="56"/>
      <c r="O953" s="56"/>
      <c r="P953" s="56"/>
      <c r="Q953" s="56"/>
      <c r="R953" s="56"/>
      <c r="S953" s="56"/>
      <c r="T953" s="56"/>
      <c r="U953" s="56"/>
      <c r="V953" s="56"/>
      <c r="W953" s="88"/>
      <c r="X953" s="88"/>
      <c r="Y953" s="56"/>
      <c r="Z953" s="56"/>
      <c r="AA953" s="56"/>
      <c r="AB953" s="56"/>
      <c r="AC953" s="56"/>
      <c r="AD953" s="56"/>
      <c r="AE953" s="56"/>
      <c r="AF953" s="56"/>
      <c r="AG953" s="56"/>
      <c r="AH953" s="56"/>
      <c r="AI953" s="56"/>
      <c r="AJ953" s="989"/>
      <c r="AK953" s="2326"/>
      <c r="AL953" s="2326"/>
      <c r="AM953" s="2326"/>
      <c r="AN953" s="2326"/>
      <c r="AO953" s="2326"/>
      <c r="AP953" s="2326"/>
      <c r="AQ953" s="2326"/>
      <c r="AR953" s="2326"/>
      <c r="AS953" s="2326"/>
      <c r="AT953" s="56"/>
      <c r="AU953" s="56"/>
      <c r="AV953" s="56"/>
      <c r="AW953" s="56"/>
      <c r="AX953" s="56"/>
      <c r="AY953" s="45"/>
    </row>
    <row r="954" spans="2:51" ht="14.25" customHeight="1">
      <c r="B954" s="1624"/>
      <c r="C954" s="1625"/>
      <c r="D954" s="1625"/>
      <c r="E954" s="1625"/>
      <c r="F954" s="1625"/>
      <c r="G954" s="1626"/>
      <c r="H954" s="114"/>
      <c r="I954" s="88"/>
      <c r="J954" s="88"/>
      <c r="K954" s="88"/>
      <c r="L954" s="26"/>
      <c r="M954" s="26"/>
      <c r="N954" s="26"/>
      <c r="O954" s="26"/>
      <c r="P954" s="26"/>
      <c r="Q954" s="26"/>
      <c r="R954" s="26"/>
      <c r="S954" s="26"/>
      <c r="T954" s="26"/>
      <c r="U954" s="26"/>
      <c r="V954" s="88"/>
      <c r="W954" s="88"/>
      <c r="X954" s="88"/>
      <c r="Y954" s="26"/>
      <c r="Z954" s="26"/>
      <c r="AA954" s="26"/>
      <c r="AB954" s="26"/>
      <c r="AC954" s="26"/>
      <c r="AD954" s="26"/>
      <c r="AE954" s="26"/>
      <c r="AF954" s="26"/>
      <c r="AG954" s="26"/>
      <c r="AH954" s="26"/>
      <c r="AI954" s="56"/>
      <c r="AJ954" s="1010"/>
      <c r="AK954" s="1010"/>
      <c r="AL954" s="1010"/>
      <c r="AM954" s="1010"/>
      <c r="AN954" s="1010"/>
      <c r="AO954" s="1010"/>
      <c r="AP954" s="1010"/>
      <c r="AQ954" s="1010"/>
      <c r="AR954" s="1010"/>
      <c r="AS954" s="1010"/>
      <c r="AT954" s="56"/>
      <c r="AU954" s="56"/>
      <c r="AV954" s="56"/>
      <c r="AW954" s="56"/>
      <c r="AX954" s="56"/>
      <c r="AY954" s="45"/>
    </row>
    <row r="955" spans="2:51" ht="14.25" customHeight="1">
      <c r="B955" s="1624"/>
      <c r="C955" s="1625"/>
      <c r="D955" s="1625"/>
      <c r="E955" s="1625"/>
      <c r="F955" s="1625"/>
      <c r="G955" s="1626"/>
      <c r="H955" s="114"/>
      <c r="I955" s="88"/>
      <c r="J955" s="88"/>
      <c r="K955" s="88"/>
      <c r="L955" s="88"/>
      <c r="M955" s="88"/>
      <c r="N955" s="88"/>
      <c r="O955" s="88"/>
      <c r="P955" s="88"/>
      <c r="Q955" s="88"/>
      <c r="R955" s="88"/>
      <c r="S955" s="88"/>
      <c r="T955" s="88"/>
      <c r="U955" s="88"/>
      <c r="V955" s="88"/>
      <c r="W955" s="88"/>
      <c r="X955" s="88"/>
      <c r="Y955" s="88"/>
      <c r="Z955" s="88"/>
      <c r="AA955" s="33"/>
      <c r="AB955" s="33"/>
      <c r="AC955" s="33"/>
      <c r="AD955" s="33"/>
      <c r="AE955" s="33"/>
      <c r="AF955" s="33"/>
      <c r="AG955" s="33"/>
      <c r="AH955" s="33"/>
      <c r="AI955" s="33"/>
      <c r="AJ955" s="88"/>
      <c r="AK955" s="88"/>
      <c r="AL955" s="88"/>
      <c r="AM955" s="56"/>
      <c r="AN955" s="56"/>
      <c r="AO955" s="56"/>
      <c r="AP955" s="56"/>
      <c r="AQ955" s="56"/>
      <c r="AR955" s="56"/>
      <c r="AS955" s="56"/>
      <c r="AT955" s="56"/>
      <c r="AU955" s="56"/>
      <c r="AV955" s="56"/>
      <c r="AW955" s="56"/>
      <c r="AX955" s="56"/>
      <c r="AY955" s="45"/>
    </row>
    <row r="956" spans="2:51" ht="14.25" customHeight="1">
      <c r="B956" s="1624"/>
      <c r="C956" s="1625"/>
      <c r="D956" s="1625"/>
      <c r="E956" s="1625"/>
      <c r="F956" s="1625"/>
      <c r="G956" s="1626"/>
      <c r="H956" s="114"/>
      <c r="I956" s="88"/>
      <c r="J956" s="88"/>
      <c r="K956" s="88"/>
      <c r="L956" s="88"/>
      <c r="M956" s="88"/>
      <c r="N956" s="88"/>
      <c r="O956" s="88"/>
      <c r="P956" s="88"/>
      <c r="Q956" s="88"/>
      <c r="R956" s="88"/>
      <c r="S956" s="88"/>
      <c r="T956" s="88"/>
      <c r="U956" s="88"/>
      <c r="V956" s="56"/>
      <c r="W956" s="56"/>
      <c r="X956" s="56"/>
      <c r="Y956" s="56"/>
      <c r="Z956" s="56"/>
      <c r="AA956" s="56"/>
      <c r="AB956" s="56"/>
      <c r="AC956" s="56"/>
      <c r="AD956" s="56"/>
      <c r="AE956" s="56"/>
      <c r="AF956" s="56"/>
      <c r="AG956" s="56"/>
      <c r="AH956" s="56"/>
      <c r="AI956" s="56"/>
      <c r="AJ956" s="56"/>
      <c r="AK956" s="56"/>
      <c r="AL956" s="88"/>
      <c r="AM956" s="56"/>
      <c r="AN956" s="56"/>
      <c r="AO956" s="56"/>
      <c r="AP956" s="56"/>
      <c r="AQ956" s="56"/>
      <c r="AR956" s="56"/>
      <c r="AS956" s="56"/>
      <c r="AT956" s="56"/>
      <c r="AU956" s="56"/>
      <c r="AV956" s="56"/>
      <c r="AW956" s="56"/>
      <c r="AX956" s="56"/>
      <c r="AY956" s="45"/>
    </row>
    <row r="957" spans="2:51" ht="14.25" customHeight="1">
      <c r="B957" s="1624"/>
      <c r="C957" s="1625"/>
      <c r="D957" s="1625"/>
      <c r="E957" s="1625"/>
      <c r="F957" s="1625"/>
      <c r="G957" s="1626"/>
      <c r="H957" s="114"/>
      <c r="I957" s="88"/>
      <c r="J957" s="88"/>
      <c r="K957" s="88"/>
      <c r="L957" s="88"/>
      <c r="M957" s="88"/>
      <c r="N957" s="88"/>
      <c r="O957" s="88"/>
      <c r="P957" s="88"/>
      <c r="Q957" s="88"/>
      <c r="R957" s="88"/>
      <c r="S957" s="88"/>
      <c r="T957" s="88"/>
      <c r="U957" s="88"/>
      <c r="V957" s="56"/>
      <c r="W957" s="56"/>
      <c r="X957" s="56"/>
      <c r="Y957" s="56"/>
      <c r="Z957" s="56"/>
      <c r="AA957" s="56"/>
      <c r="AB957" s="56"/>
      <c r="AC957" s="56"/>
      <c r="AD957" s="56"/>
      <c r="AE957" s="56"/>
      <c r="AF957" s="56"/>
      <c r="AG957" s="56"/>
      <c r="AH957" s="56"/>
      <c r="AI957" s="56"/>
      <c r="AJ957" s="56"/>
      <c r="AK957" s="56"/>
      <c r="AL957" s="88"/>
      <c r="AM957" s="88"/>
      <c r="AN957" s="88"/>
      <c r="AO957" s="88"/>
      <c r="AP957" s="88"/>
      <c r="AQ957" s="88"/>
      <c r="AR957" s="88"/>
      <c r="AS957" s="88"/>
      <c r="AT957" s="88"/>
      <c r="AU957" s="88"/>
      <c r="AV957" s="88"/>
      <c r="AW957" s="88"/>
      <c r="AX957" s="88"/>
      <c r="AY957" s="45"/>
    </row>
    <row r="958" spans="2:51" ht="14.25" customHeight="1">
      <c r="B958" s="1624"/>
      <c r="C958" s="1625"/>
      <c r="D958" s="1625"/>
      <c r="E958" s="1625"/>
      <c r="F958" s="1625"/>
      <c r="G958" s="1626"/>
      <c r="H958" s="114"/>
      <c r="I958" s="88"/>
      <c r="J958" s="88"/>
      <c r="K958" s="88"/>
      <c r="L958" s="88"/>
      <c r="M958" s="88"/>
      <c r="N958" s="88"/>
      <c r="O958" s="88"/>
      <c r="P958" s="88"/>
      <c r="Q958" s="88"/>
      <c r="R958" s="88"/>
      <c r="S958" s="88"/>
      <c r="T958" s="88"/>
      <c r="U958" s="88"/>
      <c r="V958" s="56"/>
      <c r="W958" s="56"/>
      <c r="X958" s="56"/>
      <c r="Y958" s="56"/>
      <c r="Z958" s="56"/>
      <c r="AA958" s="56"/>
      <c r="AB958" s="56"/>
      <c r="AC958" s="56"/>
      <c r="AD958" s="56"/>
      <c r="AE958" s="56"/>
      <c r="AF958" s="56"/>
      <c r="AG958" s="56"/>
      <c r="AH958" s="56"/>
      <c r="AI958" s="56"/>
      <c r="AJ958" s="56"/>
      <c r="AK958" s="56"/>
      <c r="AL958" s="88"/>
      <c r="AM958" s="88"/>
      <c r="AN958" s="88"/>
      <c r="AO958" s="88"/>
      <c r="AP958" s="88"/>
      <c r="AQ958" s="88"/>
      <c r="AR958" s="88"/>
      <c r="AS958" s="88"/>
      <c r="AT958" s="88"/>
      <c r="AU958" s="88"/>
      <c r="AV958" s="88"/>
      <c r="AW958" s="88"/>
      <c r="AX958" s="88"/>
      <c r="AY958" s="45"/>
    </row>
    <row r="959" spans="2:51" ht="14.25" customHeight="1">
      <c r="B959" s="1624"/>
      <c r="C959" s="1625"/>
      <c r="D959" s="1625"/>
      <c r="E959" s="1625"/>
      <c r="F959" s="1625"/>
      <c r="G959" s="1626"/>
      <c r="H959" s="114"/>
      <c r="I959" s="88"/>
      <c r="J959" s="88"/>
      <c r="K959" s="88"/>
      <c r="L959" s="88"/>
      <c r="M959" s="88"/>
      <c r="N959" s="88"/>
      <c r="O959" s="88"/>
      <c r="P959" s="88"/>
      <c r="Q959" s="88"/>
      <c r="R959" s="88"/>
      <c r="S959" s="88"/>
      <c r="T959" s="88"/>
      <c r="U959" s="88"/>
      <c r="V959" s="56"/>
      <c r="W959" s="56"/>
      <c r="X959" s="56"/>
      <c r="Y959" s="56"/>
      <c r="Z959" s="56"/>
      <c r="AA959" s="56"/>
      <c r="AB959" s="56"/>
      <c r="AC959" s="56"/>
      <c r="AD959" s="56"/>
      <c r="AE959" s="56"/>
      <c r="AF959" s="56"/>
      <c r="AG959" s="56"/>
      <c r="AH959" s="56"/>
      <c r="AI959" s="56"/>
      <c r="AJ959" s="56"/>
      <c r="AK959" s="56"/>
      <c r="AL959" s="88"/>
      <c r="AM959" s="88"/>
      <c r="AN959" s="88"/>
      <c r="AO959" s="88"/>
      <c r="AP959" s="88"/>
      <c r="AQ959" s="88"/>
      <c r="AR959" s="88"/>
      <c r="AS959" s="88"/>
      <c r="AT959" s="88"/>
      <c r="AU959" s="88"/>
      <c r="AV959" s="88"/>
      <c r="AW959" s="88"/>
      <c r="AX959" s="88"/>
      <c r="AY959" s="45"/>
    </row>
    <row r="960" spans="2:51" ht="14.25" customHeight="1">
      <c r="B960" s="1624"/>
      <c r="C960" s="1625"/>
      <c r="D960" s="1625"/>
      <c r="E960" s="1625"/>
      <c r="F960" s="1625"/>
      <c r="G960" s="1626"/>
      <c r="H960" s="114"/>
      <c r="I960" s="88"/>
      <c r="J960" s="88"/>
      <c r="K960" s="88"/>
      <c r="L960" s="88"/>
      <c r="M960" s="88"/>
      <c r="N960" s="88"/>
      <c r="O960" s="88"/>
      <c r="P960" s="88"/>
      <c r="Q960" s="88"/>
      <c r="R960" s="88"/>
      <c r="S960" s="88"/>
      <c r="T960" s="88"/>
      <c r="U960" s="88"/>
      <c r="V960" s="56"/>
      <c r="W960" s="56"/>
      <c r="X960" s="56"/>
      <c r="Y960" s="88"/>
      <c r="Z960" s="88"/>
      <c r="AA960" s="88"/>
      <c r="AB960" s="88"/>
      <c r="AC960" s="88"/>
      <c r="AD960" s="88"/>
      <c r="AE960" s="88"/>
      <c r="AF960" s="88"/>
      <c r="AG960" s="88"/>
      <c r="AH960" s="88"/>
      <c r="AI960" s="88"/>
      <c r="AJ960" s="88"/>
      <c r="AK960" s="88"/>
      <c r="AL960" s="88"/>
      <c r="AM960" s="88"/>
      <c r="AN960" s="88"/>
      <c r="AO960" s="88"/>
      <c r="AP960" s="88"/>
      <c r="AQ960" s="88"/>
      <c r="AR960" s="88"/>
      <c r="AS960" s="88"/>
      <c r="AT960" s="88"/>
      <c r="AU960" s="88"/>
      <c r="AV960" s="88"/>
      <c r="AW960" s="88"/>
      <c r="AX960" s="88"/>
      <c r="AY960" s="45"/>
    </row>
    <row r="961" spans="2:51" ht="14.25" customHeight="1">
      <c r="B961" s="1624"/>
      <c r="C961" s="1625"/>
      <c r="D961" s="1625"/>
      <c r="E961" s="1625"/>
      <c r="F961" s="1625"/>
      <c r="G961" s="1626"/>
      <c r="H961" s="114"/>
      <c r="I961" s="88"/>
      <c r="J961" s="88"/>
      <c r="K961" s="88"/>
      <c r="L961" s="88"/>
      <c r="M961" s="88"/>
      <c r="N961" s="88"/>
      <c r="O961" s="88"/>
      <c r="P961" s="88"/>
      <c r="Q961" s="88"/>
      <c r="R961" s="88"/>
      <c r="S961" s="88"/>
      <c r="T961" s="88"/>
      <c r="U961" s="88"/>
      <c r="V961" s="56"/>
      <c r="W961" s="56"/>
      <c r="X961" s="56"/>
      <c r="Y961" s="88"/>
      <c r="Z961" s="88"/>
      <c r="AA961" s="88"/>
      <c r="AB961" s="88"/>
      <c r="AC961" s="88"/>
      <c r="AD961" s="88"/>
      <c r="AE961" s="88"/>
      <c r="AF961" s="88"/>
      <c r="AG961" s="88"/>
      <c r="AH961" s="88"/>
      <c r="AI961" s="88"/>
      <c r="AJ961" s="88"/>
      <c r="AK961" s="88"/>
      <c r="AL961" s="88"/>
      <c r="AM961" s="88"/>
      <c r="AN961" s="88"/>
      <c r="AO961" s="88"/>
      <c r="AP961" s="88"/>
      <c r="AQ961" s="88"/>
      <c r="AR961" s="88"/>
      <c r="AS961" s="88"/>
      <c r="AT961" s="88"/>
      <c r="AU961" s="88"/>
      <c r="AV961" s="88"/>
      <c r="AW961" s="88"/>
      <c r="AX961" s="88"/>
      <c r="AY961" s="45"/>
    </row>
    <row r="962" spans="2:51" ht="14.25" customHeight="1">
      <c r="B962" s="1624"/>
      <c r="C962" s="1625"/>
      <c r="D962" s="1625"/>
      <c r="E962" s="1625"/>
      <c r="F962" s="1625"/>
      <c r="G962" s="1626"/>
      <c r="H962" s="114"/>
      <c r="I962" s="88"/>
      <c r="J962" s="88"/>
      <c r="K962" s="88"/>
      <c r="L962" s="88"/>
      <c r="M962" s="88"/>
      <c r="N962" s="88"/>
      <c r="O962" s="88"/>
      <c r="P962" s="88"/>
      <c r="Q962" s="88"/>
      <c r="R962" s="88"/>
      <c r="S962" s="88"/>
      <c r="T962" s="88"/>
      <c r="U962" s="88"/>
      <c r="V962" s="56"/>
      <c r="W962" s="56"/>
      <c r="X962" s="56"/>
      <c r="Y962" s="88"/>
      <c r="Z962" s="88"/>
      <c r="AA962" s="88"/>
      <c r="AB962" s="88"/>
      <c r="AC962" s="88"/>
      <c r="AD962" s="88"/>
      <c r="AE962" s="88"/>
      <c r="AF962" s="88"/>
      <c r="AG962" s="88"/>
      <c r="AH962" s="88"/>
      <c r="AI962" s="88"/>
      <c r="AJ962" s="88"/>
      <c r="AK962" s="88"/>
      <c r="AL962" s="88"/>
      <c r="AM962" s="88"/>
      <c r="AN962" s="88"/>
      <c r="AO962" s="88"/>
      <c r="AP962" s="88"/>
      <c r="AQ962" s="88"/>
      <c r="AR962" s="88"/>
      <c r="AS962" s="88"/>
      <c r="AT962" s="88"/>
      <c r="AU962" s="88"/>
      <c r="AV962" s="88"/>
      <c r="AW962" s="88"/>
      <c r="AX962" s="88"/>
      <c r="AY962" s="45"/>
    </row>
    <row r="963" spans="2:51" ht="14.25" customHeight="1">
      <c r="B963" s="1624"/>
      <c r="C963" s="1625"/>
      <c r="D963" s="1625"/>
      <c r="E963" s="1625"/>
      <c r="F963" s="1625"/>
      <c r="G963" s="1626"/>
      <c r="H963" s="114"/>
      <c r="I963" s="88"/>
      <c r="J963" s="88"/>
      <c r="K963" s="88"/>
      <c r="L963" s="88"/>
      <c r="M963" s="88"/>
      <c r="N963" s="88"/>
      <c r="O963" s="88"/>
      <c r="P963" s="88"/>
      <c r="Q963" s="56"/>
      <c r="R963" s="56"/>
      <c r="S963" s="56"/>
      <c r="T963" s="56"/>
      <c r="U963" s="56"/>
      <c r="V963" s="8"/>
      <c r="W963" s="8"/>
      <c r="X963" s="8"/>
      <c r="Y963" s="8"/>
      <c r="Z963" s="56"/>
      <c r="AA963" s="56"/>
      <c r="AB963" s="56"/>
      <c r="AC963" s="56"/>
      <c r="AD963" s="56"/>
      <c r="AE963" s="56"/>
      <c r="AF963" s="56"/>
      <c r="AG963" s="56"/>
      <c r="AH963" s="56"/>
      <c r="AI963" s="56"/>
      <c r="AJ963" s="88"/>
      <c r="AK963" s="88"/>
      <c r="AL963" s="88"/>
      <c r="AM963" s="56"/>
      <c r="AN963" s="56"/>
      <c r="AO963" s="56"/>
      <c r="AP963" s="56"/>
      <c r="AQ963" s="56"/>
      <c r="AR963" s="56"/>
      <c r="AS963" s="56"/>
      <c r="AT963" s="56"/>
      <c r="AU963" s="56"/>
      <c r="AV963" s="56"/>
      <c r="AW963" s="88"/>
      <c r="AX963" s="88"/>
      <c r="AY963" s="45"/>
    </row>
    <row r="964" spans="2:51" ht="14.25" customHeight="1">
      <c r="B964" s="1624"/>
      <c r="C964" s="1625"/>
      <c r="D964" s="1625"/>
      <c r="E964" s="1625"/>
      <c r="F964" s="1625"/>
      <c r="G964" s="1626"/>
      <c r="H964" s="114"/>
      <c r="I964" s="88"/>
      <c r="J964" s="88"/>
      <c r="K964" s="88"/>
      <c r="L964" s="88"/>
      <c r="M964" s="88"/>
      <c r="N964" s="88"/>
      <c r="O964" s="88"/>
      <c r="P964" s="88"/>
      <c r="Q964" s="88"/>
      <c r="R964" s="88"/>
      <c r="S964" s="88"/>
      <c r="T964" s="88"/>
      <c r="U964" s="88"/>
      <c r="V964" s="88"/>
      <c r="W964" s="88"/>
      <c r="X964" s="88"/>
      <c r="Y964" s="88"/>
      <c r="Z964" s="56"/>
      <c r="AA964" s="86"/>
      <c r="AB964" s="86"/>
      <c r="AC964" s="86"/>
      <c r="AD964" s="86"/>
      <c r="AE964" s="86"/>
      <c r="AF964" s="86"/>
      <c r="AG964" s="86"/>
      <c r="AH964" s="86"/>
      <c r="AI964" s="86"/>
      <c r="AJ964" s="88"/>
      <c r="AK964" s="88"/>
      <c r="AL964" s="88"/>
      <c r="AM964" s="56"/>
      <c r="AN964" s="86"/>
      <c r="AO964" s="86"/>
      <c r="AP964" s="86"/>
      <c r="AQ964" s="86"/>
      <c r="AR964" s="86"/>
      <c r="AS964" s="86"/>
      <c r="AT964" s="86"/>
      <c r="AU964" s="86"/>
      <c r="AV964" s="86"/>
      <c r="AW964" s="88"/>
      <c r="AX964" s="88"/>
      <c r="AY964" s="45"/>
    </row>
    <row r="965" spans="2:51" ht="14.25" customHeight="1">
      <c r="B965" s="1624"/>
      <c r="C965" s="1625"/>
      <c r="D965" s="1625"/>
      <c r="E965" s="1625"/>
      <c r="F965" s="1625"/>
      <c r="G965" s="1626"/>
      <c r="H965" s="114"/>
      <c r="I965" s="88"/>
      <c r="J965" s="88"/>
      <c r="K965" s="88"/>
      <c r="L965" s="88"/>
      <c r="M965" s="88"/>
      <c r="N965" s="88"/>
      <c r="O965" s="88"/>
      <c r="P965" s="88"/>
      <c r="Q965" s="88"/>
      <c r="R965" s="88"/>
      <c r="S965" s="88"/>
      <c r="T965" s="88"/>
      <c r="U965" s="88"/>
      <c r="V965" s="88"/>
      <c r="W965" s="88"/>
      <c r="X965" s="88"/>
      <c r="Y965" s="88"/>
      <c r="Z965" s="56"/>
      <c r="AA965" s="86"/>
      <c r="AB965" s="86"/>
      <c r="AC965" s="86"/>
      <c r="AD965" s="86"/>
      <c r="AE965" s="86"/>
      <c r="AF965" s="86"/>
      <c r="AG965" s="86"/>
      <c r="AH965" s="86"/>
      <c r="AI965" s="86"/>
      <c r="AJ965" s="88"/>
      <c r="AK965" s="88"/>
      <c r="AL965" s="88"/>
      <c r="AM965" s="56"/>
      <c r="AN965" s="86"/>
      <c r="AO965" s="86"/>
      <c r="AP965" s="86"/>
      <c r="AQ965" s="86"/>
      <c r="AR965" s="86"/>
      <c r="AS965" s="86"/>
      <c r="AT965" s="86"/>
      <c r="AU965" s="86"/>
      <c r="AV965" s="86"/>
      <c r="AW965" s="88"/>
      <c r="AX965" s="88"/>
      <c r="AY965" s="45"/>
    </row>
    <row r="966" spans="2:51" ht="14.25" customHeight="1">
      <c r="B966" s="1624"/>
      <c r="C966" s="1625"/>
      <c r="D966" s="1625"/>
      <c r="E966" s="1625"/>
      <c r="F966" s="1625"/>
      <c r="G966" s="1626"/>
      <c r="H966" s="114"/>
      <c r="I966" s="88"/>
      <c r="J966" s="88"/>
      <c r="K966" s="88"/>
      <c r="L966" s="88"/>
      <c r="M966" s="56"/>
      <c r="N966" s="56"/>
      <c r="O966" s="56"/>
      <c r="P966" s="56"/>
      <c r="Q966" s="56"/>
      <c r="R966" s="56"/>
      <c r="S966" s="56"/>
      <c r="T966" s="56"/>
      <c r="U966" s="56"/>
      <c r="V966" s="56"/>
      <c r="W966" s="88"/>
      <c r="X966" s="88"/>
      <c r="Y966" s="88"/>
      <c r="Z966" s="26"/>
      <c r="AA966" s="26"/>
      <c r="AB966" s="26"/>
      <c r="AC966" s="26"/>
      <c r="AD966" s="26"/>
      <c r="AE966" s="26"/>
      <c r="AF966" s="26"/>
      <c r="AG966" s="26"/>
      <c r="AH966" s="26"/>
      <c r="AI966" s="26"/>
      <c r="AJ966" s="88"/>
      <c r="AK966" s="88"/>
      <c r="AL966" s="88"/>
      <c r="AM966" s="26"/>
      <c r="AN966" s="26"/>
      <c r="AO966" s="26"/>
      <c r="AP966" s="26"/>
      <c r="AQ966" s="26"/>
      <c r="AR966" s="26"/>
      <c r="AS966" s="26"/>
      <c r="AT966" s="26"/>
      <c r="AU966" s="26"/>
      <c r="AV966" s="26"/>
      <c r="AW966" s="88"/>
      <c r="AX966" s="88"/>
      <c r="AY966" s="45"/>
    </row>
    <row r="967" spans="2:51" ht="14.25" customHeight="1">
      <c r="B967" s="1624"/>
      <c r="C967" s="1625"/>
      <c r="D967" s="1625"/>
      <c r="E967" s="1625"/>
      <c r="F967" s="1625"/>
      <c r="G967" s="1626"/>
      <c r="H967" s="114"/>
      <c r="I967" s="88"/>
      <c r="J967" s="88"/>
      <c r="K967" s="88"/>
      <c r="L967" s="88"/>
      <c r="M967" s="56"/>
      <c r="N967" s="56"/>
      <c r="O967" s="56"/>
      <c r="P967" s="56"/>
      <c r="Q967" s="56"/>
      <c r="R967" s="56"/>
      <c r="S967" s="56"/>
      <c r="T967" s="56"/>
      <c r="U967" s="56"/>
      <c r="V967" s="56"/>
      <c r="W967" s="88"/>
      <c r="X967" s="88"/>
      <c r="Y967" s="88"/>
      <c r="Z967" s="98"/>
      <c r="AA967" s="98"/>
      <c r="AB967" s="98"/>
      <c r="AC967" s="98"/>
      <c r="AD967" s="98"/>
      <c r="AE967" s="98"/>
      <c r="AF967" s="98"/>
      <c r="AG967" s="98"/>
      <c r="AH967" s="98"/>
      <c r="AI967" s="98"/>
      <c r="AJ967" s="88"/>
      <c r="AK967" s="88"/>
      <c r="AL967" s="88"/>
      <c r="AM967" s="98"/>
      <c r="AN967" s="98"/>
      <c r="AO967" s="98"/>
      <c r="AP967" s="98"/>
      <c r="AQ967" s="98"/>
      <c r="AR967" s="98"/>
      <c r="AS967" s="98"/>
      <c r="AT967" s="98"/>
      <c r="AU967" s="98"/>
      <c r="AV967" s="98"/>
      <c r="AW967" s="88"/>
      <c r="AX967" s="88"/>
      <c r="AY967" s="45"/>
    </row>
    <row r="968" spans="2:51" ht="14.25" customHeight="1">
      <c r="B968" s="1624"/>
      <c r="C968" s="1625"/>
      <c r="D968" s="1625"/>
      <c r="E968" s="1625"/>
      <c r="F968" s="1625"/>
      <c r="G968" s="1626"/>
      <c r="H968" s="114"/>
      <c r="I968" s="88"/>
      <c r="J968" s="88"/>
      <c r="K968" s="88"/>
      <c r="L968" s="88"/>
      <c r="M968" s="56"/>
      <c r="N968" s="56"/>
      <c r="O968" s="56"/>
      <c r="P968" s="56"/>
      <c r="Q968" s="56"/>
      <c r="R968" s="56"/>
      <c r="S968" s="56"/>
      <c r="T968" s="56"/>
      <c r="U968" s="56"/>
      <c r="V968" s="56"/>
      <c r="W968" s="88"/>
      <c r="X968" s="88"/>
      <c r="Y968" s="88"/>
      <c r="Z968" s="98"/>
      <c r="AA968" s="98"/>
      <c r="AB968" s="98"/>
      <c r="AC968" s="98"/>
      <c r="AD968" s="98"/>
      <c r="AE968" s="98"/>
      <c r="AF968" s="98"/>
      <c r="AG968" s="98"/>
      <c r="AH968" s="98"/>
      <c r="AI968" s="98"/>
      <c r="AJ968" s="88"/>
      <c r="AK968" s="88"/>
      <c r="AL968" s="88"/>
      <c r="AM968" s="98"/>
      <c r="AN968" s="98"/>
      <c r="AO968" s="98"/>
      <c r="AP968" s="98"/>
      <c r="AQ968" s="98"/>
      <c r="AR968" s="98"/>
      <c r="AS968" s="98"/>
      <c r="AT968" s="98"/>
      <c r="AU968" s="98"/>
      <c r="AV968" s="98"/>
      <c r="AW968" s="88"/>
      <c r="AX968" s="88"/>
      <c r="AY968" s="45"/>
    </row>
    <row r="969" spans="2:51" ht="14.25" customHeight="1">
      <c r="B969" s="1624"/>
      <c r="C969" s="1625"/>
      <c r="D969" s="1625"/>
      <c r="E969" s="1625"/>
      <c r="F969" s="1625"/>
      <c r="G969" s="1626"/>
      <c r="H969" s="114"/>
      <c r="I969" s="88"/>
      <c r="J969" s="88"/>
      <c r="K969" s="88"/>
      <c r="L969" s="88"/>
      <c r="M969" s="56"/>
      <c r="N969" s="56"/>
      <c r="O969" s="56"/>
      <c r="P969" s="56"/>
      <c r="Q969" s="56"/>
      <c r="R969" s="56"/>
      <c r="S969" s="56"/>
      <c r="T969" s="56"/>
      <c r="U969" s="56"/>
      <c r="V969" s="56"/>
      <c r="W969" s="88"/>
      <c r="X969" s="88"/>
      <c r="Y969" s="88"/>
      <c r="Z969" s="98"/>
      <c r="AA969" s="98"/>
      <c r="AB969" s="98"/>
      <c r="AC969" s="98"/>
      <c r="AD969" s="98"/>
      <c r="AE969" s="98"/>
      <c r="AF969" s="98"/>
      <c r="AG969" s="98"/>
      <c r="AH969" s="98"/>
      <c r="AI969" s="98"/>
      <c r="AJ969" s="88"/>
      <c r="AK969" s="88"/>
      <c r="AL969" s="88"/>
      <c r="AM969" s="98"/>
      <c r="AN969" s="98"/>
      <c r="AO969" s="98"/>
      <c r="AP969" s="98"/>
      <c r="AQ969" s="98"/>
      <c r="AR969" s="98"/>
      <c r="AS969" s="98"/>
      <c r="AT969" s="98"/>
      <c r="AU969" s="98"/>
      <c r="AV969" s="98"/>
      <c r="AW969" s="88"/>
      <c r="AX969" s="88"/>
      <c r="AY969" s="45"/>
    </row>
    <row r="970" spans="2:51" ht="14.25" customHeight="1">
      <c r="B970" s="1624"/>
      <c r="C970" s="1625"/>
      <c r="D970" s="1625"/>
      <c r="E970" s="1625"/>
      <c r="F970" s="1625"/>
      <c r="G970" s="1626"/>
      <c r="H970" s="114"/>
      <c r="I970" s="88"/>
      <c r="J970" s="88"/>
      <c r="K970" s="88"/>
      <c r="L970" s="88"/>
      <c r="M970" s="56"/>
      <c r="N970" s="56"/>
      <c r="O970" s="56"/>
      <c r="P970" s="56"/>
      <c r="Q970" s="56"/>
      <c r="R970" s="56"/>
      <c r="S970" s="56"/>
      <c r="T970" s="56"/>
      <c r="U970" s="56"/>
      <c r="V970" s="56"/>
      <c r="W970" s="88"/>
      <c r="X970" s="88"/>
      <c r="Y970" s="88"/>
      <c r="Z970" s="98"/>
      <c r="AA970" s="98"/>
      <c r="AB970" s="98"/>
      <c r="AC970" s="98"/>
      <c r="AD970" s="98"/>
      <c r="AE970" s="98"/>
      <c r="AF970" s="98"/>
      <c r="AG970" s="98"/>
      <c r="AH970" s="98"/>
      <c r="AI970" s="98"/>
      <c r="AJ970" s="88"/>
      <c r="AK970" s="88"/>
      <c r="AL970" s="88"/>
      <c r="AM970" s="98"/>
      <c r="AN970" s="98"/>
      <c r="AO970" s="98"/>
      <c r="AP970" s="98"/>
      <c r="AQ970" s="98"/>
      <c r="AR970" s="98"/>
      <c r="AS970" s="98"/>
      <c r="AT970" s="98"/>
      <c r="AU970" s="98"/>
      <c r="AV970" s="98"/>
      <c r="AW970" s="88"/>
      <c r="AX970" s="88"/>
      <c r="AY970" s="45"/>
    </row>
    <row r="971" spans="2:51" ht="14.25" customHeight="1">
      <c r="B971" s="1624"/>
      <c r="C971" s="1625"/>
      <c r="D971" s="1625"/>
      <c r="E971" s="1625"/>
      <c r="F971" s="1625"/>
      <c r="G971" s="1626"/>
      <c r="H971" s="114"/>
      <c r="I971" s="88"/>
      <c r="J971" s="88"/>
      <c r="K971" s="88"/>
      <c r="L971" s="88"/>
      <c r="M971" s="56"/>
      <c r="N971" s="56"/>
      <c r="O971" s="56"/>
      <c r="P971" s="56"/>
      <c r="Q971" s="56"/>
      <c r="R971" s="56"/>
      <c r="S971" s="56"/>
      <c r="T971" s="56"/>
      <c r="U971" s="56"/>
      <c r="V971" s="56"/>
      <c r="W971" s="88"/>
      <c r="X971" s="88"/>
      <c r="Y971" s="88"/>
      <c r="Z971" s="98"/>
      <c r="AA971" s="98"/>
      <c r="AB971" s="98"/>
      <c r="AC971" s="98"/>
      <c r="AD971" s="98"/>
      <c r="AE971" s="98"/>
      <c r="AF971" s="98"/>
      <c r="AG971" s="98"/>
      <c r="AH971" s="98"/>
      <c r="AI971" s="98"/>
      <c r="AJ971" s="88"/>
      <c r="AK971" s="88"/>
      <c r="AL971" s="88"/>
      <c r="AM971" s="98"/>
      <c r="AN971" s="98"/>
      <c r="AO971" s="98"/>
      <c r="AP971" s="98"/>
      <c r="AQ971" s="98"/>
      <c r="AR971" s="98"/>
      <c r="AS971" s="98"/>
      <c r="AT971" s="98"/>
      <c r="AU971" s="98"/>
      <c r="AV971" s="98"/>
      <c r="AW971" s="88"/>
      <c r="AX971" s="88"/>
      <c r="AY971" s="45"/>
    </row>
    <row r="972" spans="2:51" ht="14.25" customHeight="1">
      <c r="B972" s="1624"/>
      <c r="C972" s="1625"/>
      <c r="D972" s="1625"/>
      <c r="E972" s="1625"/>
      <c r="F972" s="1625"/>
      <c r="G972" s="1626"/>
      <c r="H972" s="114"/>
      <c r="I972" s="88"/>
      <c r="J972" s="88"/>
      <c r="K972" s="88"/>
      <c r="L972" s="88"/>
      <c r="M972" s="56"/>
      <c r="N972" s="56"/>
      <c r="O972" s="56"/>
      <c r="P972" s="56"/>
      <c r="Q972" s="56"/>
      <c r="R972" s="56"/>
      <c r="S972" s="56"/>
      <c r="T972" s="56"/>
      <c r="U972" s="56"/>
      <c r="V972" s="56"/>
      <c r="W972" s="88"/>
      <c r="X972" s="88"/>
      <c r="Y972" s="88"/>
      <c r="Z972" s="98"/>
      <c r="AA972" s="98"/>
      <c r="AB972" s="98"/>
      <c r="AC972" s="98"/>
      <c r="AD972" s="98"/>
      <c r="AE972" s="98"/>
      <c r="AF972" s="98"/>
      <c r="AG972" s="98"/>
      <c r="AH972" s="98"/>
      <c r="AI972" s="98"/>
      <c r="AJ972" s="88"/>
      <c r="AK972" s="88"/>
      <c r="AL972" s="88"/>
      <c r="AM972" s="98"/>
      <c r="AN972" s="98"/>
      <c r="AO972" s="98"/>
      <c r="AP972" s="98"/>
      <c r="AQ972" s="98"/>
      <c r="AR972" s="98"/>
      <c r="AS972" s="98"/>
      <c r="AT972" s="98"/>
      <c r="AU972" s="98"/>
      <c r="AV972" s="98"/>
      <c r="AW972" s="88"/>
      <c r="AX972" s="88"/>
      <c r="AY972" s="45"/>
    </row>
    <row r="973" spans="2:51" ht="14.25" customHeight="1">
      <c r="B973" s="1624"/>
      <c r="C973" s="1625"/>
      <c r="D973" s="1625"/>
      <c r="E973" s="1625"/>
      <c r="F973" s="1625"/>
      <c r="G973" s="1626"/>
      <c r="H973" s="114"/>
      <c r="I973" s="88"/>
      <c r="J973" s="88"/>
      <c r="K973" s="88"/>
      <c r="L973" s="88"/>
      <c r="M973" s="56"/>
      <c r="N973" s="56"/>
      <c r="O973" s="56"/>
      <c r="P973" s="56"/>
      <c r="Q973" s="56"/>
      <c r="R973" s="56"/>
      <c r="S973" s="56"/>
      <c r="T973" s="56"/>
      <c r="U973" s="56"/>
      <c r="V973" s="56"/>
      <c r="W973" s="88"/>
      <c r="X973" s="88"/>
      <c r="Y973" s="88"/>
      <c r="Z973" s="98"/>
      <c r="AA973" s="98"/>
      <c r="AB973" s="98"/>
      <c r="AC973" s="98"/>
      <c r="AD973" s="98"/>
      <c r="AE973" s="98"/>
      <c r="AF973" s="98"/>
      <c r="AG973" s="98"/>
      <c r="AH973" s="98"/>
      <c r="AI973" s="98"/>
      <c r="AJ973" s="88"/>
      <c r="AK973" s="88"/>
      <c r="AL973" s="88"/>
      <c r="AM973" s="98"/>
      <c r="AN973" s="98"/>
      <c r="AO973" s="98"/>
      <c r="AP973" s="98"/>
      <c r="AQ973" s="98"/>
      <c r="AR973" s="98"/>
      <c r="AS973" s="98"/>
      <c r="AT973" s="98"/>
      <c r="AU973" s="98"/>
      <c r="AV973" s="98"/>
      <c r="AW973" s="88"/>
      <c r="AX973" s="88"/>
      <c r="AY973" s="45"/>
    </row>
    <row r="974" spans="2:51" ht="14.25" customHeight="1">
      <c r="B974" s="1624"/>
      <c r="C974" s="1625"/>
      <c r="D974" s="1625"/>
      <c r="E974" s="1625"/>
      <c r="F974" s="1625"/>
      <c r="G974" s="1626"/>
      <c r="H974" s="114"/>
      <c r="I974" s="88"/>
      <c r="J974" s="88"/>
      <c r="K974" s="88"/>
      <c r="L974" s="88"/>
      <c r="M974" s="56"/>
      <c r="N974" s="56"/>
      <c r="O974" s="56"/>
      <c r="P974" s="56"/>
      <c r="Q974" s="56"/>
      <c r="R974" s="56"/>
      <c r="S974" s="56"/>
      <c r="T974" s="56"/>
      <c r="U974" s="56"/>
      <c r="V974" s="56"/>
      <c r="W974" s="88"/>
      <c r="X974" s="88"/>
      <c r="Y974" s="88"/>
      <c r="Z974" s="98"/>
      <c r="AA974" s="98"/>
      <c r="AB974" s="98"/>
      <c r="AC974" s="98"/>
      <c r="AD974" s="98"/>
      <c r="AE974" s="98"/>
      <c r="AF974" s="98"/>
      <c r="AG974" s="98"/>
      <c r="AH974" s="98"/>
      <c r="AI974" s="98"/>
      <c r="AJ974" s="88"/>
      <c r="AK974" s="88"/>
      <c r="AL974" s="88"/>
      <c r="AM974" s="98"/>
      <c r="AN974" s="98"/>
      <c r="AO974" s="98"/>
      <c r="AP974" s="98"/>
      <c r="AQ974" s="98"/>
      <c r="AR974" s="98"/>
      <c r="AS974" s="98"/>
      <c r="AT974" s="98"/>
      <c r="AU974" s="98"/>
      <c r="AV974" s="98"/>
      <c r="AW974" s="88"/>
      <c r="AX974" s="88"/>
      <c r="AY974" s="45"/>
    </row>
    <row r="975" spans="2:51" ht="14.25" customHeight="1">
      <c r="B975" s="1624"/>
      <c r="C975" s="1625"/>
      <c r="D975" s="1625"/>
      <c r="E975" s="1625"/>
      <c r="F975" s="1625"/>
      <c r="G975" s="1626"/>
      <c r="H975" s="114"/>
      <c r="I975" s="88"/>
      <c r="J975" s="88"/>
      <c r="K975" s="88"/>
      <c r="L975" s="88"/>
      <c r="M975" s="56"/>
      <c r="N975" s="56"/>
      <c r="O975" s="56"/>
      <c r="P975" s="56"/>
      <c r="Q975" s="56"/>
      <c r="R975" s="56"/>
      <c r="S975" s="56"/>
      <c r="T975" s="56"/>
      <c r="U975" s="56"/>
      <c r="V975" s="56"/>
      <c r="W975" s="88"/>
      <c r="X975" s="88"/>
      <c r="Y975" s="88"/>
      <c r="Z975" s="98"/>
      <c r="AA975" s="98"/>
      <c r="AB975" s="98"/>
      <c r="AC975" s="98"/>
      <c r="AD975" s="98"/>
      <c r="AE975" s="98"/>
      <c r="AF975" s="98"/>
      <c r="AG975" s="98"/>
      <c r="AH975" s="98"/>
      <c r="AI975" s="98"/>
      <c r="AJ975" s="88"/>
      <c r="AK975" s="88"/>
      <c r="AL975" s="88"/>
      <c r="AM975" s="98"/>
      <c r="AN975" s="98"/>
      <c r="AO975" s="98"/>
      <c r="AP975" s="98"/>
      <c r="AQ975" s="98"/>
      <c r="AR975" s="98"/>
      <c r="AS975" s="98"/>
      <c r="AT975" s="98"/>
      <c r="AU975" s="98"/>
      <c r="AV975" s="98"/>
      <c r="AW975" s="88"/>
      <c r="AX975" s="88"/>
      <c r="AY975" s="45"/>
    </row>
    <row r="976" spans="2:51" ht="14.25" customHeight="1">
      <c r="B976" s="1624"/>
      <c r="C976" s="1625"/>
      <c r="D976" s="1625"/>
      <c r="E976" s="1625"/>
      <c r="F976" s="1625"/>
      <c r="G976" s="1626"/>
      <c r="H976" s="114"/>
      <c r="I976" s="88"/>
      <c r="J976" s="88"/>
      <c r="K976" s="88"/>
      <c r="L976" s="88"/>
      <c r="M976" s="56"/>
      <c r="N976" s="56"/>
      <c r="O976" s="56"/>
      <c r="P976" s="56"/>
      <c r="Q976" s="56"/>
      <c r="R976" s="56"/>
      <c r="S976" s="56"/>
      <c r="T976" s="56"/>
      <c r="U976" s="56"/>
      <c r="V976" s="56"/>
      <c r="W976" s="88"/>
      <c r="X976" s="88"/>
      <c r="Y976" s="88"/>
      <c r="Z976" s="98"/>
      <c r="AA976" s="98"/>
      <c r="AB976" s="98"/>
      <c r="AC976" s="98"/>
      <c r="AD976" s="98"/>
      <c r="AE976" s="98"/>
      <c r="AF976" s="98"/>
      <c r="AG976" s="98"/>
      <c r="AH976" s="98"/>
      <c r="AI976" s="98"/>
      <c r="AJ976" s="88"/>
      <c r="AK976" s="88"/>
      <c r="AL976" s="88"/>
      <c r="AM976" s="98"/>
      <c r="AN976" s="98"/>
      <c r="AO976" s="98"/>
      <c r="AP976" s="98"/>
      <c r="AQ976" s="98"/>
      <c r="AR976" s="98"/>
      <c r="AS976" s="98"/>
      <c r="AT976" s="98"/>
      <c r="AU976" s="98"/>
      <c r="AV976" s="98"/>
      <c r="AW976" s="88"/>
      <c r="AX976" s="88"/>
      <c r="AY976" s="45"/>
    </row>
    <row r="977" spans="2:51" ht="14.25" customHeight="1">
      <c r="B977" s="1624"/>
      <c r="C977" s="1625"/>
      <c r="D977" s="1625"/>
      <c r="E977" s="1625"/>
      <c r="F977" s="1625"/>
      <c r="G977" s="1626"/>
      <c r="H977" s="114"/>
      <c r="I977" s="88"/>
      <c r="J977" s="88"/>
      <c r="K977" s="88"/>
      <c r="L977" s="88"/>
      <c r="M977" s="56"/>
      <c r="N977" s="56"/>
      <c r="O977" s="56"/>
      <c r="P977" s="56"/>
      <c r="Q977" s="56"/>
      <c r="R977" s="56"/>
      <c r="S977" s="56"/>
      <c r="T977" s="56"/>
      <c r="U977" s="56"/>
      <c r="V977" s="56"/>
      <c r="W977" s="88"/>
      <c r="X977" s="88"/>
      <c r="Y977" s="88"/>
      <c r="Z977" s="98"/>
      <c r="AA977" s="98"/>
      <c r="AB977" s="98"/>
      <c r="AC977" s="98"/>
      <c r="AD977" s="98"/>
      <c r="AE977" s="98"/>
      <c r="AF977" s="98"/>
      <c r="AG977" s="98"/>
      <c r="AH977" s="98"/>
      <c r="AI977" s="98"/>
      <c r="AJ977" s="88"/>
      <c r="AK977" s="88"/>
      <c r="AL977" s="88"/>
      <c r="AM977" s="98"/>
      <c r="AN977" s="98"/>
      <c r="AO977" s="98"/>
      <c r="AP977" s="98"/>
      <c r="AQ977" s="98"/>
      <c r="AR977" s="98"/>
      <c r="AS977" s="98"/>
      <c r="AT977" s="98"/>
      <c r="AU977" s="98"/>
      <c r="AV977" s="98"/>
      <c r="AW977" s="88"/>
      <c r="AX977" s="88"/>
      <c r="AY977" s="45"/>
    </row>
    <row r="978" spans="2:51" ht="14.25" customHeight="1">
      <c r="B978" s="1624"/>
      <c r="C978" s="1625"/>
      <c r="D978" s="1625"/>
      <c r="E978" s="1625"/>
      <c r="F978" s="1625"/>
      <c r="G978" s="1626"/>
      <c r="H978" s="114"/>
      <c r="I978" s="88"/>
      <c r="J978" s="88"/>
      <c r="K978" s="88"/>
      <c r="L978" s="88"/>
      <c r="M978" s="56"/>
      <c r="N978" s="56"/>
      <c r="O978" s="56"/>
      <c r="P978" s="56"/>
      <c r="Q978" s="56"/>
      <c r="R978" s="56"/>
      <c r="S978" s="56"/>
      <c r="T978" s="56"/>
      <c r="U978" s="56"/>
      <c r="V978" s="56"/>
      <c r="W978" s="88"/>
      <c r="X978" s="88"/>
      <c r="Y978" s="88"/>
      <c r="Z978" s="98"/>
      <c r="AA978" s="98"/>
      <c r="AB978" s="98"/>
      <c r="AC978" s="98"/>
      <c r="AD978" s="98"/>
      <c r="AE978" s="98"/>
      <c r="AF978" s="98"/>
      <c r="AG978" s="98"/>
      <c r="AH978" s="98"/>
      <c r="AI978" s="98"/>
      <c r="AJ978" s="88"/>
      <c r="AK978" s="88"/>
      <c r="AL978" s="88"/>
      <c r="AM978" s="98"/>
      <c r="AN978" s="98"/>
      <c r="AO978" s="98"/>
      <c r="AP978" s="98"/>
      <c r="AQ978" s="98"/>
      <c r="AR978" s="98"/>
      <c r="AS978" s="98"/>
      <c r="AT978" s="98"/>
      <c r="AU978" s="98"/>
      <c r="AV978" s="98"/>
      <c r="AW978" s="88"/>
      <c r="AX978" s="88"/>
      <c r="AY978" s="45"/>
    </row>
    <row r="979" spans="2:51" ht="14.25" customHeight="1">
      <c r="B979" s="1624"/>
      <c r="C979" s="1625"/>
      <c r="D979" s="1625"/>
      <c r="E979" s="1625"/>
      <c r="F979" s="1625"/>
      <c r="G979" s="1626"/>
      <c r="H979" s="114"/>
      <c r="I979" s="88"/>
      <c r="J979" s="88"/>
      <c r="K979" s="88"/>
      <c r="L979" s="88"/>
      <c r="M979" s="56"/>
      <c r="N979" s="56"/>
      <c r="O979" s="56"/>
      <c r="P979" s="56"/>
      <c r="Q979" s="56"/>
      <c r="R979" s="56"/>
      <c r="S979" s="56"/>
      <c r="T979" s="56"/>
      <c r="U979" s="56"/>
      <c r="V979" s="56"/>
      <c r="W979" s="88"/>
      <c r="X979" s="88"/>
      <c r="Y979" s="88"/>
      <c r="Z979" s="98"/>
      <c r="AA979" s="98"/>
      <c r="AB979" s="98"/>
      <c r="AC979" s="98"/>
      <c r="AD979" s="98"/>
      <c r="AE979" s="98"/>
      <c r="AF979" s="98"/>
      <c r="AG979" s="98"/>
      <c r="AH979" s="98"/>
      <c r="AI979" s="98"/>
      <c r="AJ979" s="88"/>
      <c r="AK979" s="88"/>
      <c r="AL979" s="88"/>
      <c r="AM979" s="98"/>
      <c r="AN979" s="98"/>
      <c r="AO979" s="98"/>
      <c r="AP979" s="98"/>
      <c r="AQ979" s="98"/>
      <c r="AR979" s="98"/>
      <c r="AS979" s="98"/>
      <c r="AT979" s="98"/>
      <c r="AU979" s="98"/>
      <c r="AV979" s="98"/>
      <c r="AW979" s="88"/>
      <c r="AX979" s="88"/>
      <c r="AY979" s="45"/>
    </row>
    <row r="980" spans="2:51" ht="14.25" customHeight="1">
      <c r="B980" s="1624"/>
      <c r="C980" s="1625"/>
      <c r="D980" s="1625"/>
      <c r="E980" s="1625"/>
      <c r="F980" s="1625"/>
      <c r="G980" s="1626"/>
      <c r="H980" s="114"/>
      <c r="I980" s="88"/>
      <c r="J980" s="88"/>
      <c r="K980" s="88"/>
      <c r="L980" s="88"/>
      <c r="M980" s="56"/>
      <c r="N980" s="56"/>
      <c r="O980" s="56"/>
      <c r="P980" s="56"/>
      <c r="Q980" s="56"/>
      <c r="R980" s="56"/>
      <c r="S980" s="56"/>
      <c r="T980" s="56"/>
      <c r="U980" s="56"/>
      <c r="V980" s="56"/>
      <c r="W980" s="88"/>
      <c r="X980" s="88"/>
      <c r="Y980" s="88"/>
      <c r="Z980" s="98"/>
      <c r="AA980" s="98"/>
      <c r="AB980" s="98"/>
      <c r="AC980" s="98"/>
      <c r="AD980" s="98"/>
      <c r="AE980" s="98"/>
      <c r="AF980" s="98"/>
      <c r="AG980" s="98"/>
      <c r="AH980" s="98"/>
      <c r="AI980" s="98"/>
      <c r="AJ980" s="88"/>
      <c r="AK980" s="88"/>
      <c r="AL980" s="88"/>
      <c r="AM980" s="98"/>
      <c r="AN980" s="98"/>
      <c r="AO980" s="98"/>
      <c r="AP980" s="98"/>
      <c r="AQ980" s="98"/>
      <c r="AR980" s="98"/>
      <c r="AS980" s="98"/>
      <c r="AT980" s="98"/>
      <c r="AU980" s="98"/>
      <c r="AV980" s="98"/>
      <c r="AW980" s="88"/>
      <c r="AX980" s="88"/>
      <c r="AY980" s="45"/>
    </row>
    <row r="981" spans="2:51" ht="14.25" customHeight="1">
      <c r="B981" s="1624"/>
      <c r="C981" s="1625"/>
      <c r="D981" s="1625"/>
      <c r="E981" s="1625"/>
      <c r="F981" s="1625"/>
      <c r="G981" s="1626"/>
      <c r="H981" s="114"/>
      <c r="I981" s="88"/>
      <c r="J981" s="88"/>
      <c r="K981" s="88"/>
      <c r="L981" s="88"/>
      <c r="M981" s="56"/>
      <c r="N981" s="56"/>
      <c r="O981" s="56"/>
      <c r="P981" s="56"/>
      <c r="Q981" s="56"/>
      <c r="R981" s="56"/>
      <c r="S981" s="56"/>
      <c r="T981" s="56"/>
      <c r="U981" s="56"/>
      <c r="V981" s="56"/>
      <c r="W981" s="88"/>
      <c r="X981" s="88"/>
      <c r="Y981" s="88"/>
      <c r="Z981" s="98"/>
      <c r="AA981" s="98"/>
      <c r="AB981" s="98"/>
      <c r="AC981" s="98"/>
      <c r="AD981" s="98"/>
      <c r="AE981" s="98"/>
      <c r="AF981" s="98"/>
      <c r="AG981" s="98"/>
      <c r="AH981" s="98"/>
      <c r="AI981" s="98"/>
      <c r="AJ981" s="88"/>
      <c r="AK981" s="88"/>
      <c r="AL981" s="88"/>
      <c r="AM981" s="98"/>
      <c r="AN981" s="98"/>
      <c r="AO981" s="98"/>
      <c r="AP981" s="98"/>
      <c r="AQ981" s="98"/>
      <c r="AR981" s="98"/>
      <c r="AS981" s="98"/>
      <c r="AT981" s="98"/>
      <c r="AU981" s="98"/>
      <c r="AV981" s="98"/>
      <c r="AW981" s="88"/>
      <c r="AX981" s="88"/>
      <c r="AY981" s="45"/>
    </row>
    <row r="982" spans="2:51" ht="14.25" customHeight="1">
      <c r="B982" s="1624"/>
      <c r="C982" s="1625"/>
      <c r="D982" s="1625"/>
      <c r="E982" s="1625"/>
      <c r="F982" s="1625"/>
      <c r="G982" s="1626"/>
      <c r="H982" s="114"/>
      <c r="I982" s="88"/>
      <c r="J982" s="88"/>
      <c r="K982" s="88"/>
      <c r="L982" s="88"/>
      <c r="M982" s="56"/>
      <c r="N982" s="56"/>
      <c r="O982" s="56"/>
      <c r="P982" s="56"/>
      <c r="Q982" s="56"/>
      <c r="R982" s="56"/>
      <c r="S982" s="56"/>
      <c r="T982" s="56"/>
      <c r="U982" s="56"/>
      <c r="V982" s="56"/>
      <c r="W982" s="88"/>
      <c r="X982" s="88"/>
      <c r="Y982" s="88"/>
      <c r="Z982" s="98"/>
      <c r="AA982" s="98"/>
      <c r="AB982" s="98"/>
      <c r="AC982" s="98"/>
      <c r="AD982" s="98"/>
      <c r="AE982" s="98"/>
      <c r="AF982" s="98"/>
      <c r="AG982" s="98"/>
      <c r="AH982" s="98"/>
      <c r="AI982" s="98"/>
      <c r="AJ982" s="88"/>
      <c r="AK982" s="88"/>
      <c r="AL982" s="88"/>
      <c r="AM982" s="98"/>
      <c r="AN982" s="98"/>
      <c r="AO982" s="98"/>
      <c r="AP982" s="98"/>
      <c r="AQ982" s="98"/>
      <c r="AR982" s="98"/>
      <c r="AS982" s="98"/>
      <c r="AT982" s="98"/>
      <c r="AU982" s="98"/>
      <c r="AV982" s="98"/>
      <c r="AW982" s="88"/>
      <c r="AX982" s="88"/>
      <c r="AY982" s="45"/>
    </row>
    <row r="983" spans="2:51" ht="14.25" customHeight="1">
      <c r="B983" s="1624"/>
      <c r="C983" s="1625"/>
      <c r="D983" s="1625"/>
      <c r="E983" s="1625"/>
      <c r="F983" s="1625"/>
      <c r="G983" s="1626"/>
      <c r="H983" s="114"/>
      <c r="I983" s="88"/>
      <c r="J983" s="88"/>
      <c r="K983" s="88"/>
      <c r="L983" s="88"/>
      <c r="M983" s="56"/>
      <c r="N983" s="56"/>
      <c r="O983" s="56"/>
      <c r="P983" s="56"/>
      <c r="Q983" s="56"/>
      <c r="R983" s="56"/>
      <c r="S983" s="56"/>
      <c r="T983" s="56"/>
      <c r="U983" s="56"/>
      <c r="V983" s="56"/>
      <c r="W983" s="88"/>
      <c r="X983" s="88"/>
      <c r="Y983" s="88"/>
      <c r="Z983" s="98"/>
      <c r="AA983" s="98"/>
      <c r="AB983" s="98"/>
      <c r="AC983" s="98"/>
      <c r="AD983" s="98"/>
      <c r="AE983" s="98"/>
      <c r="AF983" s="98"/>
      <c r="AG983" s="98"/>
      <c r="AH983" s="98"/>
      <c r="AI983" s="98"/>
      <c r="AJ983" s="88"/>
      <c r="AK983" s="88"/>
      <c r="AL983" s="88"/>
      <c r="AM983" s="98"/>
      <c r="AN983" s="98"/>
      <c r="AO983" s="98"/>
      <c r="AP983" s="98"/>
      <c r="AQ983" s="98"/>
      <c r="AR983" s="98"/>
      <c r="AS983" s="98"/>
      <c r="AT983" s="98"/>
      <c r="AU983" s="98"/>
      <c r="AV983" s="98"/>
      <c r="AW983" s="88"/>
      <c r="AX983" s="88"/>
      <c r="AY983" s="45"/>
    </row>
    <row r="984" spans="2:51" ht="14.25" customHeight="1">
      <c r="B984" s="1624"/>
      <c r="C984" s="1625"/>
      <c r="D984" s="1625"/>
      <c r="E984" s="1625"/>
      <c r="F984" s="1625"/>
      <c r="G984" s="1626"/>
      <c r="H984" s="114"/>
      <c r="I984" s="88"/>
      <c r="J984" s="88"/>
      <c r="K984" s="88"/>
      <c r="L984" s="88"/>
      <c r="M984" s="56"/>
      <c r="N984" s="56"/>
      <c r="O984" s="56"/>
      <c r="P984" s="56"/>
      <c r="Q984" s="56"/>
      <c r="R984" s="56"/>
      <c r="S984" s="56"/>
      <c r="T984" s="56"/>
      <c r="U984" s="56"/>
      <c r="V984" s="56"/>
      <c r="W984" s="88"/>
      <c r="X984" s="88"/>
      <c r="Y984" s="88"/>
      <c r="Z984" s="98"/>
      <c r="AA984" s="98"/>
      <c r="AB984" s="98"/>
      <c r="AC984" s="98"/>
      <c r="AD984" s="98"/>
      <c r="AE984" s="98"/>
      <c r="AF984" s="98"/>
      <c r="AG984" s="98"/>
      <c r="AH984" s="98"/>
      <c r="AI984" s="98"/>
      <c r="AJ984" s="88"/>
      <c r="AK984" s="88"/>
      <c r="AL984" s="88"/>
      <c r="AM984" s="98"/>
      <c r="AN984" s="98"/>
      <c r="AO984" s="98"/>
      <c r="AP984" s="98"/>
      <c r="AQ984" s="98"/>
      <c r="AR984" s="98"/>
      <c r="AS984" s="98"/>
      <c r="AT984" s="98"/>
      <c r="AU984" s="98"/>
      <c r="AV984" s="98"/>
      <c r="AW984" s="88"/>
      <c r="AX984" s="88"/>
      <c r="AY984" s="45"/>
    </row>
    <row r="985" spans="2:51" ht="14.25" customHeight="1">
      <c r="B985" s="1624"/>
      <c r="C985" s="1625"/>
      <c r="D985" s="1625"/>
      <c r="E985" s="1625"/>
      <c r="F985" s="1625"/>
      <c r="G985" s="1626"/>
      <c r="H985" s="114"/>
      <c r="I985" s="88"/>
      <c r="J985" s="88"/>
      <c r="K985" s="88"/>
      <c r="L985" s="88"/>
      <c r="M985" s="56"/>
      <c r="N985" s="56"/>
      <c r="O985" s="56"/>
      <c r="P985" s="56"/>
      <c r="Q985" s="56"/>
      <c r="R985" s="56"/>
      <c r="S985" s="56"/>
      <c r="T985" s="56"/>
      <c r="U985" s="56"/>
      <c r="V985" s="56"/>
      <c r="W985" s="88"/>
      <c r="X985" s="88"/>
      <c r="Y985" s="88"/>
      <c r="Z985" s="98"/>
      <c r="AA985" s="98"/>
      <c r="AB985" s="98"/>
      <c r="AC985" s="98"/>
      <c r="AD985" s="98"/>
      <c r="AE985" s="98"/>
      <c r="AF985" s="98"/>
      <c r="AG985" s="98"/>
      <c r="AH985" s="98"/>
      <c r="AI985" s="98"/>
      <c r="AJ985" s="88"/>
      <c r="AK985" s="88"/>
      <c r="AL985" s="88"/>
      <c r="AM985" s="98"/>
      <c r="AN985" s="98"/>
      <c r="AO985" s="98"/>
      <c r="AP985" s="98"/>
      <c r="AQ985" s="98"/>
      <c r="AR985" s="98"/>
      <c r="AS985" s="98"/>
      <c r="AT985" s="98"/>
      <c r="AU985" s="98"/>
      <c r="AV985" s="98"/>
      <c r="AW985" s="88"/>
      <c r="AX985" s="88"/>
      <c r="AY985" s="45"/>
    </row>
    <row r="986" spans="2:51" ht="14.25" customHeight="1">
      <c r="B986" s="1624"/>
      <c r="C986" s="1625"/>
      <c r="D986" s="1625"/>
      <c r="E986" s="1625"/>
      <c r="F986" s="1625"/>
      <c r="G986" s="1626"/>
      <c r="H986" s="114"/>
      <c r="I986" s="88"/>
      <c r="J986" s="88"/>
      <c r="K986" s="88"/>
      <c r="L986" s="88"/>
      <c r="M986" s="56"/>
      <c r="N986" s="56"/>
      <c r="O986" s="56"/>
      <c r="P986" s="56"/>
      <c r="Q986" s="56"/>
      <c r="R986" s="56"/>
      <c r="S986" s="56"/>
      <c r="T986" s="56"/>
      <c r="U986" s="56"/>
      <c r="V986" s="56"/>
      <c r="W986" s="88"/>
      <c r="X986" s="88"/>
      <c r="Y986" s="88"/>
      <c r="Z986" s="98"/>
      <c r="AA986" s="98"/>
      <c r="AB986" s="98"/>
      <c r="AC986" s="98"/>
      <c r="AD986" s="98"/>
      <c r="AE986" s="98"/>
      <c r="AF986" s="98"/>
      <c r="AG986" s="98"/>
      <c r="AH986" s="98"/>
      <c r="AI986" s="98"/>
      <c r="AJ986" s="88"/>
      <c r="AK986" s="88"/>
      <c r="AL986" s="88"/>
      <c r="AM986" s="98"/>
      <c r="AN986" s="98"/>
      <c r="AO986" s="98"/>
      <c r="AP986" s="98"/>
      <c r="AQ986" s="98"/>
      <c r="AR986" s="98"/>
      <c r="AS986" s="98"/>
      <c r="AT986" s="98"/>
      <c r="AU986" s="98"/>
      <c r="AV986" s="98"/>
      <c r="AW986" s="88"/>
      <c r="AX986" s="88"/>
      <c r="AY986" s="45"/>
    </row>
    <row r="987" spans="2:51" ht="14.25" customHeight="1">
      <c r="B987" s="1624"/>
      <c r="C987" s="1625"/>
      <c r="D987" s="1625"/>
      <c r="E987" s="1625"/>
      <c r="F987" s="1625"/>
      <c r="G987" s="1626"/>
      <c r="H987" s="114"/>
      <c r="I987" s="88"/>
      <c r="J987" s="88"/>
      <c r="K987" s="88"/>
      <c r="L987" s="88"/>
      <c r="M987" s="56"/>
      <c r="N987" s="56"/>
      <c r="O987" s="56"/>
      <c r="P987" s="56"/>
      <c r="Q987" s="56"/>
      <c r="R987" s="56"/>
      <c r="S987" s="56"/>
      <c r="T987" s="56"/>
      <c r="U987" s="56"/>
      <c r="V987" s="56"/>
      <c r="W987" s="88"/>
      <c r="X987" s="88"/>
      <c r="Y987" s="88"/>
      <c r="Z987" s="98"/>
      <c r="AA987" s="98"/>
      <c r="AB987" s="98"/>
      <c r="AC987" s="98"/>
      <c r="AD987" s="98"/>
      <c r="AE987" s="98"/>
      <c r="AF987" s="98"/>
      <c r="AG987" s="98"/>
      <c r="AH987" s="98"/>
      <c r="AI987" s="98"/>
      <c r="AJ987" s="88"/>
      <c r="AK987" s="88"/>
      <c r="AL987" s="88"/>
      <c r="AM987" s="98"/>
      <c r="AN987" s="98"/>
      <c r="AO987" s="98"/>
      <c r="AP987" s="98"/>
      <c r="AQ987" s="98"/>
      <c r="AR987" s="98"/>
      <c r="AS987" s="98"/>
      <c r="AT987" s="98"/>
      <c r="AU987" s="98"/>
      <c r="AV987" s="98"/>
      <c r="AW987" s="88"/>
      <c r="AX987" s="88"/>
      <c r="AY987" s="45"/>
    </row>
    <row r="988" spans="2:51" ht="14.25" customHeight="1">
      <c r="B988" s="1624"/>
      <c r="C988" s="1625"/>
      <c r="D988" s="1625"/>
      <c r="E988" s="1625"/>
      <c r="F988" s="1625"/>
      <c r="G988" s="1626"/>
      <c r="H988" s="114"/>
      <c r="I988" s="88"/>
      <c r="J988" s="88"/>
      <c r="K988" s="88"/>
      <c r="L988" s="88"/>
      <c r="M988" s="56"/>
      <c r="N988" s="56"/>
      <c r="O988" s="56"/>
      <c r="P988" s="56"/>
      <c r="Q988" s="56"/>
      <c r="R988" s="56"/>
      <c r="S988" s="56"/>
      <c r="T988" s="56"/>
      <c r="U988" s="56"/>
      <c r="V988" s="56"/>
      <c r="W988" s="88"/>
      <c r="X988" s="88"/>
      <c r="Y988" s="88"/>
      <c r="Z988" s="98"/>
      <c r="AA988" s="98"/>
      <c r="AB988" s="98"/>
      <c r="AC988" s="98"/>
      <c r="AD988" s="98"/>
      <c r="AE988" s="98"/>
      <c r="AF988" s="98"/>
      <c r="AG988" s="98"/>
      <c r="AH988" s="98"/>
      <c r="AI988" s="98"/>
      <c r="AJ988" s="88"/>
      <c r="AK988" s="88"/>
      <c r="AL988" s="88"/>
      <c r="AM988" s="98"/>
      <c r="AN988" s="98"/>
      <c r="AO988" s="98"/>
      <c r="AP988" s="98"/>
      <c r="AQ988" s="98"/>
      <c r="AR988" s="98"/>
      <c r="AS988" s="98"/>
      <c r="AT988" s="98"/>
      <c r="AU988" s="98"/>
      <c r="AV988" s="98"/>
      <c r="AW988" s="88"/>
      <c r="AX988" s="88"/>
      <c r="AY988" s="45"/>
    </row>
    <row r="989" spans="2:51" ht="14.25" customHeight="1">
      <c r="B989" s="1624"/>
      <c r="C989" s="1625"/>
      <c r="D989" s="1625"/>
      <c r="E989" s="1625"/>
      <c r="F989" s="1625"/>
      <c r="G989" s="1626"/>
      <c r="H989" s="114"/>
      <c r="I989" s="88"/>
      <c r="J989" s="88"/>
      <c r="K989" s="88"/>
      <c r="L989" s="88"/>
      <c r="M989" s="56"/>
      <c r="N989" s="56"/>
      <c r="O989" s="56"/>
      <c r="P989" s="56"/>
      <c r="Q989" s="56"/>
      <c r="R989" s="56"/>
      <c r="S989" s="56"/>
      <c r="T989" s="56"/>
      <c r="U989" s="56"/>
      <c r="V989" s="56"/>
      <c r="W989" s="88"/>
      <c r="X989" s="88"/>
      <c r="Y989" s="88"/>
      <c r="Z989" s="98"/>
      <c r="AA989" s="98"/>
      <c r="AB989" s="98"/>
      <c r="AC989" s="98"/>
      <c r="AD989" s="98"/>
      <c r="AE989" s="98"/>
      <c r="AF989" s="98"/>
      <c r="AG989" s="98"/>
      <c r="AH989" s="98"/>
      <c r="AI989" s="98"/>
      <c r="AJ989" s="88"/>
      <c r="AK989" s="88"/>
      <c r="AL989" s="88"/>
      <c r="AM989" s="98"/>
      <c r="AN989" s="98"/>
      <c r="AO989" s="98"/>
      <c r="AP989" s="98"/>
      <c r="AQ989" s="98"/>
      <c r="AR989" s="98"/>
      <c r="AS989" s="98"/>
      <c r="AT989" s="98"/>
      <c r="AU989" s="98"/>
      <c r="AV989" s="98"/>
      <c r="AW989" s="88"/>
      <c r="AX989" s="88"/>
      <c r="AY989" s="45"/>
    </row>
    <row r="990" spans="2:51" ht="14.25" customHeight="1">
      <c r="B990" s="1624"/>
      <c r="C990" s="1625"/>
      <c r="D990" s="1625"/>
      <c r="E990" s="1625"/>
      <c r="F990" s="1625"/>
      <c r="G990" s="1626"/>
      <c r="H990" s="114"/>
      <c r="I990" s="88"/>
      <c r="J990" s="88"/>
      <c r="K990" s="88"/>
      <c r="L990" s="88"/>
      <c r="M990" s="56"/>
      <c r="N990" s="56"/>
      <c r="O990" s="56"/>
      <c r="P990" s="56"/>
      <c r="Q990" s="56"/>
      <c r="R990" s="56"/>
      <c r="S990" s="56"/>
      <c r="T990" s="56"/>
      <c r="U990" s="56"/>
      <c r="V990" s="56"/>
      <c r="W990" s="88"/>
      <c r="X990" s="88"/>
      <c r="Y990" s="88"/>
      <c r="Z990" s="98"/>
      <c r="AA990" s="98"/>
      <c r="AB990" s="98"/>
      <c r="AC990" s="98"/>
      <c r="AD990" s="98"/>
      <c r="AE990" s="98"/>
      <c r="AF990" s="98"/>
      <c r="AG990" s="98"/>
      <c r="AH990" s="98"/>
      <c r="AI990" s="98"/>
      <c r="AJ990" s="88"/>
      <c r="AK990" s="88"/>
      <c r="AL990" s="88"/>
      <c r="AM990" s="98"/>
      <c r="AN990" s="98"/>
      <c r="AO990" s="98"/>
      <c r="AP990" s="98"/>
      <c r="AQ990" s="98"/>
      <c r="AR990" s="98"/>
      <c r="AS990" s="98"/>
      <c r="AT990" s="98"/>
      <c r="AU990" s="98"/>
      <c r="AV990" s="98"/>
      <c r="AW990" s="88"/>
      <c r="AX990" s="88"/>
      <c r="AY990" s="45"/>
    </row>
    <row r="991" spans="2:51" ht="14.25" customHeight="1">
      <c r="B991" s="1624"/>
      <c r="C991" s="1625"/>
      <c r="D991" s="1625"/>
      <c r="E991" s="1625"/>
      <c r="F991" s="1625"/>
      <c r="G991" s="1626"/>
      <c r="H991" s="114"/>
      <c r="I991" s="88"/>
      <c r="J991" s="88"/>
      <c r="K991" s="88"/>
      <c r="L991" s="88"/>
      <c r="M991" s="56"/>
      <c r="N991" s="56"/>
      <c r="O991" s="56"/>
      <c r="P991" s="56"/>
      <c r="Q991" s="56"/>
      <c r="R991" s="56"/>
      <c r="S991" s="56"/>
      <c r="T991" s="56"/>
      <c r="U991" s="56"/>
      <c r="V991" s="56"/>
      <c r="W991" s="88"/>
      <c r="X991" s="88"/>
      <c r="Y991" s="88"/>
      <c r="Z991" s="98"/>
      <c r="AA991" s="98"/>
      <c r="AB991" s="98"/>
      <c r="AC991" s="98"/>
      <c r="AD991" s="98"/>
      <c r="AE991" s="98"/>
      <c r="AF991" s="98"/>
      <c r="AG991" s="98"/>
      <c r="AH991" s="98"/>
      <c r="AI991" s="98"/>
      <c r="AJ991" s="88"/>
      <c r="AK991" s="88"/>
      <c r="AL991" s="88"/>
      <c r="AM991" s="98"/>
      <c r="AN991" s="98"/>
      <c r="AO991" s="98"/>
      <c r="AP991" s="98"/>
      <c r="AQ991" s="98"/>
      <c r="AR991" s="98"/>
      <c r="AS991" s="98"/>
      <c r="AT991" s="98"/>
      <c r="AU991" s="98"/>
      <c r="AV991" s="98"/>
      <c r="AW991" s="88"/>
      <c r="AX991" s="88"/>
      <c r="AY991" s="45"/>
    </row>
    <row r="992" spans="2:51" ht="14.25" customHeight="1">
      <c r="B992" s="1624"/>
      <c r="C992" s="1625"/>
      <c r="D992" s="1625"/>
      <c r="E992" s="1625"/>
      <c r="F992" s="1625"/>
      <c r="G992" s="1626"/>
      <c r="H992" s="114"/>
      <c r="I992" s="88"/>
      <c r="J992" s="88"/>
      <c r="K992" s="88"/>
      <c r="L992" s="88"/>
      <c r="M992" s="56"/>
      <c r="N992" s="56"/>
      <c r="O992" s="56"/>
      <c r="P992" s="56"/>
      <c r="Q992" s="56"/>
      <c r="R992" s="56"/>
      <c r="S992" s="56"/>
      <c r="T992" s="56"/>
      <c r="U992" s="56"/>
      <c r="V992" s="56"/>
      <c r="W992" s="88"/>
      <c r="X992" s="88"/>
      <c r="Y992" s="88"/>
      <c r="Z992" s="98"/>
      <c r="AA992" s="98"/>
      <c r="AB992" s="98"/>
      <c r="AC992" s="98"/>
      <c r="AD992" s="98"/>
      <c r="AE992" s="98"/>
      <c r="AF992" s="98"/>
      <c r="AG992" s="98"/>
      <c r="AH992" s="98"/>
      <c r="AI992" s="98"/>
      <c r="AJ992" s="88"/>
      <c r="AK992" s="88"/>
      <c r="AL992" s="88"/>
      <c r="AM992" s="98"/>
      <c r="AN992" s="98"/>
      <c r="AO992" s="98"/>
      <c r="AP992" s="98"/>
      <c r="AQ992" s="98"/>
      <c r="AR992" s="98"/>
      <c r="AS992" s="98"/>
      <c r="AT992" s="98"/>
      <c r="AU992" s="98"/>
      <c r="AV992" s="98"/>
      <c r="AW992" s="88"/>
      <c r="AX992" s="88"/>
      <c r="AY992" s="45"/>
    </row>
    <row r="993" spans="2:51" ht="14.25" customHeight="1">
      <c r="B993" s="1624"/>
      <c r="C993" s="1625"/>
      <c r="D993" s="1625"/>
      <c r="E993" s="1625"/>
      <c r="F993" s="1625"/>
      <c r="G993" s="1626"/>
      <c r="H993" s="114"/>
      <c r="I993" s="88"/>
      <c r="J993" s="88"/>
      <c r="K993" s="88"/>
      <c r="L993" s="88"/>
      <c r="M993" s="56"/>
      <c r="N993" s="56"/>
      <c r="O993" s="56"/>
      <c r="P993" s="56"/>
      <c r="Q993" s="56"/>
      <c r="R993" s="56"/>
      <c r="S993" s="56"/>
      <c r="T993" s="56"/>
      <c r="U993" s="56"/>
      <c r="V993" s="56"/>
      <c r="W993" s="88"/>
      <c r="X993" s="88"/>
      <c r="Y993" s="88"/>
      <c r="Z993" s="98"/>
      <c r="AA993" s="98"/>
      <c r="AB993" s="98"/>
      <c r="AC993" s="98"/>
      <c r="AD993" s="98"/>
      <c r="AE993" s="98"/>
      <c r="AF993" s="98"/>
      <c r="AG993" s="98"/>
      <c r="AH993" s="98"/>
      <c r="AI993" s="98"/>
      <c r="AJ993" s="88"/>
      <c r="AK993" s="88"/>
      <c r="AL993" s="88"/>
      <c r="AM993" s="98"/>
      <c r="AN993" s="98"/>
      <c r="AO993" s="98"/>
      <c r="AP993" s="98"/>
      <c r="AQ993" s="98"/>
      <c r="AR993" s="98"/>
      <c r="AS993" s="98"/>
      <c r="AT993" s="98"/>
      <c r="AU993" s="98"/>
      <c r="AV993" s="98"/>
      <c r="AW993" s="88"/>
      <c r="AX993" s="88"/>
      <c r="AY993" s="45"/>
    </row>
    <row r="994" spans="2:51" ht="14.25" customHeight="1">
      <c r="B994" s="1624"/>
      <c r="C994" s="1625"/>
      <c r="D994" s="1625"/>
      <c r="E994" s="1625"/>
      <c r="F994" s="1625"/>
      <c r="G994" s="1626"/>
      <c r="H994" s="114"/>
      <c r="I994" s="88"/>
      <c r="J994" s="88"/>
      <c r="K994" s="88"/>
      <c r="L994" s="88"/>
      <c r="M994" s="56"/>
      <c r="N994" s="56"/>
      <c r="O994" s="56"/>
      <c r="P994" s="56"/>
      <c r="Q994" s="56"/>
      <c r="R994" s="56"/>
      <c r="S994" s="56"/>
      <c r="T994" s="56"/>
      <c r="U994" s="56"/>
      <c r="V994" s="56"/>
      <c r="W994" s="88"/>
      <c r="X994" s="88"/>
      <c r="Y994" s="88"/>
      <c r="Z994" s="98"/>
      <c r="AA994" s="98"/>
      <c r="AB994" s="98"/>
      <c r="AC994" s="98"/>
      <c r="AD994" s="98"/>
      <c r="AE994" s="98"/>
      <c r="AF994" s="98"/>
      <c r="AG994" s="98"/>
      <c r="AH994" s="98"/>
      <c r="AI994" s="98"/>
      <c r="AJ994" s="88"/>
      <c r="AK994" s="88"/>
      <c r="AL994" s="88"/>
      <c r="AM994" s="98"/>
      <c r="AN994" s="98"/>
      <c r="AO994" s="98"/>
      <c r="AP994" s="98"/>
      <c r="AQ994" s="98"/>
      <c r="AR994" s="98"/>
      <c r="AS994" s="98"/>
      <c r="AT994" s="98"/>
      <c r="AU994" s="98"/>
      <c r="AV994" s="98"/>
      <c r="AW994" s="88"/>
      <c r="AX994" s="88"/>
      <c r="AY994" s="45"/>
    </row>
    <row r="995" spans="2:51" ht="14.25" customHeight="1">
      <c r="B995" s="1624"/>
      <c r="C995" s="1625"/>
      <c r="D995" s="1625"/>
      <c r="E995" s="1625"/>
      <c r="F995" s="1625"/>
      <c r="G995" s="1626"/>
      <c r="H995" s="114"/>
      <c r="I995" s="88"/>
      <c r="J995" s="88"/>
      <c r="K995" s="88"/>
      <c r="L995" s="88"/>
      <c r="M995" s="56"/>
      <c r="N995" s="56"/>
      <c r="O995" s="56"/>
      <c r="P995" s="56"/>
      <c r="Q995" s="56"/>
      <c r="R995" s="56"/>
      <c r="S995" s="56"/>
      <c r="T995" s="56"/>
      <c r="U995" s="56"/>
      <c r="V995" s="56"/>
      <c r="W995" s="88"/>
      <c r="X995" s="88"/>
      <c r="Y995" s="88"/>
      <c r="Z995" s="98"/>
      <c r="AA995" s="98"/>
      <c r="AB995" s="98"/>
      <c r="AC995" s="98"/>
      <c r="AD995" s="98"/>
      <c r="AE995" s="98"/>
      <c r="AF995" s="98"/>
      <c r="AG995" s="98"/>
      <c r="AH995" s="98"/>
      <c r="AI995" s="98"/>
      <c r="AJ995" s="88"/>
      <c r="AK995" s="88"/>
      <c r="AL995" s="88"/>
      <c r="AM995" s="98"/>
      <c r="AN995" s="98"/>
      <c r="AO995" s="98"/>
      <c r="AP995" s="98"/>
      <c r="AQ995" s="98"/>
      <c r="AR995" s="98"/>
      <c r="AS995" s="98"/>
      <c r="AT995" s="98"/>
      <c r="AU995" s="98"/>
      <c r="AV995" s="98"/>
      <c r="AW995" s="88"/>
      <c r="AX995" s="88"/>
      <c r="AY995" s="45"/>
    </row>
    <row r="996" spans="2:51" ht="14.25" customHeight="1">
      <c r="B996" s="1624"/>
      <c r="C996" s="1625"/>
      <c r="D996" s="1625"/>
      <c r="E996" s="1625"/>
      <c r="F996" s="1625"/>
      <c r="G996" s="1626"/>
      <c r="H996" s="114"/>
      <c r="I996" s="88"/>
      <c r="J996" s="88"/>
      <c r="K996" s="88"/>
      <c r="L996" s="88"/>
      <c r="M996" s="56"/>
      <c r="N996" s="56"/>
      <c r="O996" s="56"/>
      <c r="P996" s="56"/>
      <c r="Q996" s="56"/>
      <c r="R996" s="56"/>
      <c r="S996" s="56"/>
      <c r="T996" s="56"/>
      <c r="U996" s="56"/>
      <c r="V996" s="56"/>
      <c r="W996" s="88"/>
      <c r="X996" s="88"/>
      <c r="Y996" s="88"/>
      <c r="Z996" s="98"/>
      <c r="AA996" s="98"/>
      <c r="AB996" s="98"/>
      <c r="AC996" s="98"/>
      <c r="AD996" s="98"/>
      <c r="AE996" s="98"/>
      <c r="AF996" s="98"/>
      <c r="AG996" s="98"/>
      <c r="AH996" s="98"/>
      <c r="AI996" s="98"/>
      <c r="AJ996" s="88"/>
      <c r="AK996" s="88"/>
      <c r="AL996" s="88"/>
      <c r="AM996" s="98"/>
      <c r="AN996" s="98"/>
      <c r="AO996" s="98"/>
      <c r="AP996" s="98"/>
      <c r="AQ996" s="98"/>
      <c r="AR996" s="98"/>
      <c r="AS996" s="98"/>
      <c r="AT996" s="98"/>
      <c r="AU996" s="98"/>
      <c r="AV996" s="98"/>
      <c r="AW996" s="88"/>
      <c r="AX996" s="88"/>
      <c r="AY996" s="45"/>
    </row>
    <row r="997" spans="2:51" ht="14.25" customHeight="1">
      <c r="B997" s="1624"/>
      <c r="C997" s="1625"/>
      <c r="D997" s="1625"/>
      <c r="E997" s="1625"/>
      <c r="F997" s="1625"/>
      <c r="G997" s="1626"/>
      <c r="H997" s="114"/>
      <c r="I997" s="88"/>
      <c r="J997" s="88"/>
      <c r="K997" s="88"/>
      <c r="L997" s="88"/>
      <c r="M997" s="56"/>
      <c r="N997" s="56"/>
      <c r="O997" s="56"/>
      <c r="P997" s="56"/>
      <c r="Q997" s="56"/>
      <c r="R997" s="56"/>
      <c r="S997" s="56"/>
      <c r="T997" s="56"/>
      <c r="U997" s="56"/>
      <c r="V997" s="56"/>
      <c r="W997" s="88"/>
      <c r="X997" s="88"/>
      <c r="Y997" s="88"/>
      <c r="Z997" s="98"/>
      <c r="AA997" s="98"/>
      <c r="AB997" s="98"/>
      <c r="AC997" s="98"/>
      <c r="AD997" s="98"/>
      <c r="AE997" s="98"/>
      <c r="AF997" s="98"/>
      <c r="AG997" s="98"/>
      <c r="AH997" s="98"/>
      <c r="AI997" s="98"/>
      <c r="AJ997" s="88"/>
      <c r="AK997" s="88"/>
      <c r="AL997" s="88"/>
      <c r="AM997" s="98"/>
      <c r="AN997" s="98"/>
      <c r="AO997" s="98"/>
      <c r="AP997" s="98"/>
      <c r="AQ997" s="98"/>
      <c r="AR997" s="98"/>
      <c r="AS997" s="98"/>
      <c r="AT997" s="98"/>
      <c r="AU997" s="98"/>
      <c r="AV997" s="98"/>
      <c r="AW997" s="88"/>
      <c r="AX997" s="88"/>
      <c r="AY997" s="45"/>
    </row>
    <row r="998" spans="2:51" ht="14.25" customHeight="1">
      <c r="B998" s="1624"/>
      <c r="C998" s="1625"/>
      <c r="D998" s="1625"/>
      <c r="E998" s="1625"/>
      <c r="F998" s="1625"/>
      <c r="G998" s="1626"/>
      <c r="H998" s="114"/>
      <c r="I998" s="88"/>
      <c r="J998" s="88"/>
      <c r="K998" s="88"/>
      <c r="L998" s="88"/>
      <c r="M998" s="56"/>
      <c r="N998" s="56"/>
      <c r="O998" s="56"/>
      <c r="P998" s="56"/>
      <c r="Q998" s="56"/>
      <c r="R998" s="56"/>
      <c r="S998" s="56"/>
      <c r="T998" s="56"/>
      <c r="U998" s="56"/>
      <c r="V998" s="56"/>
      <c r="W998" s="88"/>
      <c r="X998" s="88"/>
      <c r="Y998" s="88"/>
      <c r="Z998" s="98"/>
      <c r="AA998" s="98"/>
      <c r="AB998" s="98"/>
      <c r="AC998" s="98"/>
      <c r="AD998" s="98"/>
      <c r="AE998" s="98"/>
      <c r="AF998" s="98"/>
      <c r="AG998" s="98"/>
      <c r="AH998" s="98"/>
      <c r="AI998" s="98"/>
      <c r="AJ998" s="88"/>
      <c r="AK998" s="88"/>
      <c r="AL998" s="88"/>
      <c r="AM998" s="98"/>
      <c r="AN998" s="98"/>
      <c r="AO998" s="98"/>
      <c r="AP998" s="98"/>
      <c r="AQ998" s="98"/>
      <c r="AR998" s="98"/>
      <c r="AS998" s="98"/>
      <c r="AT998" s="98"/>
      <c r="AU998" s="98"/>
      <c r="AV998" s="98"/>
      <c r="AW998" s="88"/>
      <c r="AX998" s="88"/>
      <c r="AY998" s="45"/>
    </row>
    <row r="999" spans="2:51" ht="14.25" customHeight="1">
      <c r="B999" s="1624"/>
      <c r="C999" s="1625"/>
      <c r="D999" s="1625"/>
      <c r="E999" s="1625"/>
      <c r="F999" s="1625"/>
      <c r="G999" s="1626"/>
      <c r="H999" s="114"/>
      <c r="I999" s="88"/>
      <c r="J999" s="88"/>
      <c r="K999" s="88"/>
      <c r="L999" s="88"/>
      <c r="M999" s="56"/>
      <c r="N999" s="56"/>
      <c r="O999" s="56"/>
      <c r="P999" s="56"/>
      <c r="Q999" s="56"/>
      <c r="R999" s="56"/>
      <c r="S999" s="56"/>
      <c r="T999" s="56"/>
      <c r="U999" s="56"/>
      <c r="V999" s="56"/>
      <c r="W999" s="88"/>
      <c r="X999" s="88"/>
      <c r="Y999" s="88"/>
      <c r="Z999" s="98"/>
      <c r="AA999" s="98"/>
      <c r="AB999" s="98"/>
      <c r="AC999" s="98"/>
      <c r="AD999" s="98"/>
      <c r="AE999" s="98"/>
      <c r="AF999" s="98"/>
      <c r="AG999" s="98"/>
      <c r="AH999" s="98"/>
      <c r="AI999" s="98"/>
      <c r="AJ999" s="88"/>
      <c r="AK999" s="88"/>
      <c r="AL999" s="88"/>
      <c r="AM999" s="98"/>
      <c r="AN999" s="98"/>
      <c r="AO999" s="98"/>
      <c r="AP999" s="98"/>
      <c r="AQ999" s="98"/>
      <c r="AR999" s="98"/>
      <c r="AS999" s="98"/>
      <c r="AT999" s="98"/>
      <c r="AU999" s="98"/>
      <c r="AV999" s="98"/>
      <c r="AW999" s="88"/>
      <c r="AX999" s="88"/>
      <c r="AY999" s="45"/>
    </row>
    <row r="1000" spans="2:51" ht="14.25" customHeight="1">
      <c r="B1000" s="1624"/>
      <c r="C1000" s="1625"/>
      <c r="D1000" s="1625"/>
      <c r="E1000" s="1625"/>
      <c r="F1000" s="1625"/>
      <c r="G1000" s="1626"/>
      <c r="H1000" s="114"/>
      <c r="I1000" s="88"/>
      <c r="J1000" s="88"/>
      <c r="K1000" s="88"/>
      <c r="L1000" s="88"/>
      <c r="M1000" s="56"/>
      <c r="N1000" s="56"/>
      <c r="O1000" s="56"/>
      <c r="P1000" s="56"/>
      <c r="Q1000" s="56"/>
      <c r="R1000" s="56"/>
      <c r="S1000" s="56"/>
      <c r="T1000" s="56"/>
      <c r="U1000" s="56"/>
      <c r="V1000" s="56"/>
      <c r="W1000" s="88"/>
      <c r="X1000" s="88"/>
      <c r="Y1000" s="88"/>
      <c r="Z1000" s="98"/>
      <c r="AA1000" s="98"/>
      <c r="AB1000" s="98"/>
      <c r="AC1000" s="98"/>
      <c r="AD1000" s="98"/>
      <c r="AE1000" s="98"/>
      <c r="AF1000" s="98"/>
      <c r="AG1000" s="98"/>
      <c r="AH1000" s="98"/>
      <c r="AI1000" s="98"/>
      <c r="AJ1000" s="88"/>
      <c r="AK1000" s="88"/>
      <c r="AL1000" s="88"/>
      <c r="AM1000" s="98"/>
      <c r="AN1000" s="98"/>
      <c r="AO1000" s="98"/>
      <c r="AP1000" s="98"/>
      <c r="AQ1000" s="98"/>
      <c r="AR1000" s="98"/>
      <c r="AS1000" s="98"/>
      <c r="AT1000" s="98"/>
      <c r="AU1000" s="98"/>
      <c r="AV1000" s="98"/>
      <c r="AW1000" s="88"/>
      <c r="AX1000" s="88"/>
      <c r="AY1000" s="45"/>
    </row>
    <row r="1001" spans="2:51" ht="14.25" customHeight="1">
      <c r="B1001" s="1624"/>
      <c r="C1001" s="1625"/>
      <c r="D1001" s="1625"/>
      <c r="E1001" s="1625"/>
      <c r="F1001" s="1625"/>
      <c r="G1001" s="1626"/>
      <c r="H1001" s="114"/>
      <c r="I1001" s="88"/>
      <c r="J1001" s="88"/>
      <c r="K1001" s="88"/>
      <c r="L1001" s="88"/>
      <c r="M1001" s="56"/>
      <c r="N1001" s="56"/>
      <c r="O1001" s="56"/>
      <c r="P1001" s="56"/>
      <c r="Q1001" s="56"/>
      <c r="R1001" s="56"/>
      <c r="S1001" s="56"/>
      <c r="T1001" s="56"/>
      <c r="U1001" s="56"/>
      <c r="V1001" s="56"/>
      <c r="W1001" s="88"/>
      <c r="X1001" s="88"/>
      <c r="Y1001" s="88"/>
      <c r="Z1001" s="98"/>
      <c r="AA1001" s="98"/>
      <c r="AB1001" s="98"/>
      <c r="AC1001" s="98"/>
      <c r="AD1001" s="98"/>
      <c r="AE1001" s="98"/>
      <c r="AF1001" s="98"/>
      <c r="AG1001" s="98"/>
      <c r="AH1001" s="98"/>
      <c r="AI1001" s="98"/>
      <c r="AJ1001" s="88"/>
      <c r="AK1001" s="88"/>
      <c r="AL1001" s="88"/>
      <c r="AM1001" s="98"/>
      <c r="AN1001" s="98"/>
      <c r="AO1001" s="98"/>
      <c r="AP1001" s="98"/>
      <c r="AQ1001" s="98"/>
      <c r="AR1001" s="98"/>
      <c r="AS1001" s="98"/>
      <c r="AT1001" s="98"/>
      <c r="AU1001" s="98"/>
      <c r="AV1001" s="98"/>
      <c r="AW1001" s="88"/>
      <c r="AX1001" s="88"/>
      <c r="AY1001" s="45"/>
    </row>
    <row r="1002" spans="2:51" ht="14.25" customHeight="1">
      <c r="B1002" s="1624"/>
      <c r="C1002" s="1625"/>
      <c r="D1002" s="1625"/>
      <c r="E1002" s="1625"/>
      <c r="F1002" s="1625"/>
      <c r="G1002" s="1626"/>
      <c r="H1002" s="114"/>
      <c r="I1002" s="88"/>
      <c r="J1002" s="88"/>
      <c r="K1002" s="88"/>
      <c r="L1002" s="88"/>
      <c r="M1002" s="56"/>
      <c r="N1002" s="56"/>
      <c r="O1002" s="56"/>
      <c r="P1002" s="56"/>
      <c r="Q1002" s="56"/>
      <c r="R1002" s="56"/>
      <c r="S1002" s="56"/>
      <c r="T1002" s="56"/>
      <c r="U1002" s="56"/>
      <c r="V1002" s="56"/>
      <c r="W1002" s="88"/>
      <c r="X1002" s="88"/>
      <c r="Y1002" s="88"/>
      <c r="Z1002" s="98"/>
      <c r="AA1002" s="98"/>
      <c r="AB1002" s="98"/>
      <c r="AC1002" s="98"/>
      <c r="AD1002" s="98"/>
      <c r="AE1002" s="98"/>
      <c r="AF1002" s="98"/>
      <c r="AG1002" s="98"/>
      <c r="AH1002" s="98"/>
      <c r="AI1002" s="98"/>
      <c r="AJ1002" s="88"/>
      <c r="AK1002" s="88"/>
      <c r="AL1002" s="88"/>
      <c r="AM1002" s="98"/>
      <c r="AN1002" s="98"/>
      <c r="AO1002" s="98"/>
      <c r="AP1002" s="98"/>
      <c r="AQ1002" s="98"/>
      <c r="AR1002" s="98"/>
      <c r="AS1002" s="98"/>
      <c r="AT1002" s="98"/>
      <c r="AU1002" s="98"/>
      <c r="AV1002" s="98"/>
      <c r="AW1002" s="88"/>
      <c r="AX1002" s="88"/>
      <c r="AY1002" s="45"/>
    </row>
    <row r="1003" spans="2:51" ht="14.25" customHeight="1">
      <c r="B1003" s="1624"/>
      <c r="C1003" s="1625"/>
      <c r="D1003" s="1625"/>
      <c r="E1003" s="1625"/>
      <c r="F1003" s="1625"/>
      <c r="G1003" s="1626"/>
      <c r="H1003" s="114"/>
      <c r="I1003" s="88"/>
      <c r="J1003" s="88"/>
      <c r="K1003" s="88"/>
      <c r="L1003" s="88"/>
      <c r="M1003" s="56"/>
      <c r="N1003" s="56"/>
      <c r="O1003" s="56"/>
      <c r="P1003" s="56"/>
      <c r="Q1003" s="56"/>
      <c r="R1003" s="56"/>
      <c r="S1003" s="56"/>
      <c r="T1003" s="56"/>
      <c r="U1003" s="56"/>
      <c r="V1003" s="56"/>
      <c r="W1003" s="88"/>
      <c r="X1003" s="88"/>
      <c r="Y1003" s="88"/>
      <c r="Z1003" s="98"/>
      <c r="AA1003" s="98"/>
      <c r="AB1003" s="98"/>
      <c r="AC1003" s="98"/>
      <c r="AD1003" s="98"/>
      <c r="AE1003" s="98"/>
      <c r="AF1003" s="98"/>
      <c r="AG1003" s="98"/>
      <c r="AH1003" s="98"/>
      <c r="AI1003" s="98"/>
      <c r="AJ1003" s="88"/>
      <c r="AK1003" s="88"/>
      <c r="AL1003" s="88"/>
      <c r="AM1003" s="98"/>
      <c r="AN1003" s="98"/>
      <c r="AO1003" s="98"/>
      <c r="AP1003" s="98"/>
      <c r="AQ1003" s="98"/>
      <c r="AR1003" s="98"/>
      <c r="AS1003" s="98"/>
      <c r="AT1003" s="98"/>
      <c r="AU1003" s="98"/>
      <c r="AV1003" s="98"/>
      <c r="AW1003" s="88"/>
      <c r="AX1003" s="88"/>
      <c r="AY1003" s="45"/>
    </row>
    <row r="1004" spans="2:51" ht="14.25" customHeight="1">
      <c r="B1004" s="1624"/>
      <c r="C1004" s="1625"/>
      <c r="D1004" s="1625"/>
      <c r="E1004" s="1625"/>
      <c r="F1004" s="1625"/>
      <c r="G1004" s="1626"/>
      <c r="H1004" s="114"/>
      <c r="I1004" s="88"/>
      <c r="J1004" s="88"/>
      <c r="K1004" s="88"/>
      <c r="L1004" s="88"/>
      <c r="M1004" s="56"/>
      <c r="N1004" s="56"/>
      <c r="O1004" s="56"/>
      <c r="P1004" s="56"/>
      <c r="Q1004" s="56"/>
      <c r="R1004" s="56"/>
      <c r="S1004" s="56"/>
      <c r="T1004" s="56"/>
      <c r="U1004" s="56"/>
      <c r="V1004" s="56"/>
      <c r="W1004" s="88"/>
      <c r="X1004" s="88"/>
      <c r="Y1004" s="88"/>
      <c r="Z1004" s="98"/>
      <c r="AA1004" s="98"/>
      <c r="AB1004" s="98"/>
      <c r="AC1004" s="98"/>
      <c r="AD1004" s="98"/>
      <c r="AE1004" s="98"/>
      <c r="AF1004" s="98"/>
      <c r="AG1004" s="98"/>
      <c r="AH1004" s="98"/>
      <c r="AI1004" s="98"/>
      <c r="AJ1004" s="88"/>
      <c r="AK1004" s="88"/>
      <c r="AL1004" s="88"/>
      <c r="AM1004" s="98"/>
      <c r="AN1004" s="98"/>
      <c r="AO1004" s="98"/>
      <c r="AP1004" s="98"/>
      <c r="AQ1004" s="98"/>
      <c r="AR1004" s="98"/>
      <c r="AS1004" s="98"/>
      <c r="AT1004" s="98"/>
      <c r="AU1004" s="98"/>
      <c r="AV1004" s="98"/>
      <c r="AW1004" s="88"/>
      <c r="AX1004" s="88"/>
      <c r="AY1004" s="45"/>
    </row>
    <row r="1005" spans="2:51" ht="14.25" customHeight="1">
      <c r="B1005" s="1624"/>
      <c r="C1005" s="1625"/>
      <c r="D1005" s="1625"/>
      <c r="E1005" s="1625"/>
      <c r="F1005" s="1625"/>
      <c r="G1005" s="1626"/>
      <c r="H1005" s="114"/>
      <c r="I1005" s="88"/>
      <c r="J1005" s="88"/>
      <c r="K1005" s="88"/>
      <c r="L1005" s="88"/>
      <c r="M1005" s="56"/>
      <c r="N1005" s="56"/>
      <c r="O1005" s="56"/>
      <c r="P1005" s="56"/>
      <c r="Q1005" s="56"/>
      <c r="R1005" s="56"/>
      <c r="S1005" s="56"/>
      <c r="T1005" s="56"/>
      <c r="U1005" s="56"/>
      <c r="V1005" s="56"/>
      <c r="W1005" s="88"/>
      <c r="X1005" s="88"/>
      <c r="Y1005" s="88"/>
      <c r="Z1005" s="98"/>
      <c r="AA1005" s="98"/>
      <c r="AB1005" s="98"/>
      <c r="AC1005" s="98"/>
      <c r="AD1005" s="98"/>
      <c r="AE1005" s="98"/>
      <c r="AF1005" s="98"/>
      <c r="AG1005" s="98"/>
      <c r="AH1005" s="98"/>
      <c r="AI1005" s="98"/>
      <c r="AJ1005" s="88"/>
      <c r="AK1005" s="88"/>
      <c r="AL1005" s="88"/>
      <c r="AM1005" s="98"/>
      <c r="AN1005" s="98"/>
      <c r="AO1005" s="98"/>
      <c r="AP1005" s="98"/>
      <c r="AQ1005" s="98"/>
      <c r="AR1005" s="98"/>
      <c r="AS1005" s="98"/>
      <c r="AT1005" s="98"/>
      <c r="AU1005" s="98"/>
      <c r="AV1005" s="98"/>
      <c r="AW1005" s="88"/>
      <c r="AX1005" s="88"/>
      <c r="AY1005" s="45"/>
    </row>
    <row r="1006" spans="2:51" ht="14.25" customHeight="1">
      <c r="B1006" s="1624"/>
      <c r="C1006" s="1625"/>
      <c r="D1006" s="1625"/>
      <c r="E1006" s="1625"/>
      <c r="F1006" s="1625"/>
      <c r="G1006" s="1626"/>
      <c r="H1006" s="114"/>
      <c r="I1006" s="88"/>
      <c r="J1006" s="88"/>
      <c r="K1006" s="88"/>
      <c r="L1006" s="88"/>
      <c r="M1006" s="56"/>
      <c r="N1006" s="56"/>
      <c r="O1006" s="56"/>
      <c r="P1006" s="56"/>
      <c r="Q1006" s="56"/>
      <c r="R1006" s="56"/>
      <c r="S1006" s="56"/>
      <c r="T1006" s="56"/>
      <c r="U1006" s="56"/>
      <c r="V1006" s="56"/>
      <c r="W1006" s="88"/>
      <c r="X1006" s="88"/>
      <c r="Y1006" s="88"/>
      <c r="Z1006" s="98"/>
      <c r="AA1006" s="98"/>
      <c r="AB1006" s="98"/>
      <c r="AC1006" s="98"/>
      <c r="AD1006" s="98"/>
      <c r="AE1006" s="98"/>
      <c r="AF1006" s="98"/>
      <c r="AG1006" s="98"/>
      <c r="AH1006" s="98"/>
      <c r="AI1006" s="98"/>
      <c r="AJ1006" s="88"/>
      <c r="AK1006" s="88"/>
      <c r="AL1006" s="88"/>
      <c r="AM1006" s="98"/>
      <c r="AN1006" s="98"/>
      <c r="AO1006" s="98"/>
      <c r="AP1006" s="98"/>
      <c r="AQ1006" s="98"/>
      <c r="AR1006" s="98"/>
      <c r="AS1006" s="98"/>
      <c r="AT1006" s="98"/>
      <c r="AU1006" s="98"/>
      <c r="AV1006" s="98"/>
      <c r="AW1006" s="88"/>
      <c r="AX1006" s="88"/>
      <c r="AY1006" s="45"/>
    </row>
    <row r="1007" spans="2:51" ht="14.25" customHeight="1">
      <c r="B1007" s="1624"/>
      <c r="C1007" s="1625"/>
      <c r="D1007" s="1625"/>
      <c r="E1007" s="1625"/>
      <c r="F1007" s="1625"/>
      <c r="G1007" s="1626"/>
      <c r="H1007" s="114"/>
      <c r="I1007" s="88"/>
      <c r="J1007" s="88"/>
      <c r="K1007" s="88"/>
      <c r="L1007" s="88"/>
      <c r="M1007" s="56"/>
      <c r="N1007" s="56"/>
      <c r="O1007" s="56"/>
      <c r="P1007" s="56"/>
      <c r="Q1007" s="56"/>
      <c r="R1007" s="56"/>
      <c r="S1007" s="56"/>
      <c r="T1007" s="56"/>
      <c r="U1007" s="56"/>
      <c r="V1007" s="56"/>
      <c r="W1007" s="88"/>
      <c r="X1007" s="8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8"/>
      <c r="AY1007" s="45"/>
    </row>
    <row r="1008" spans="2:51" ht="14.25" customHeight="1">
      <c r="B1008" s="1624"/>
      <c r="C1008" s="1625"/>
      <c r="D1008" s="1625"/>
      <c r="E1008" s="1625"/>
      <c r="F1008" s="1625"/>
      <c r="G1008" s="1626"/>
      <c r="H1008" s="114"/>
      <c r="I1008" s="88"/>
      <c r="J1008" s="88"/>
      <c r="K1008" s="88"/>
      <c r="L1008" s="88"/>
      <c r="M1008" s="56"/>
      <c r="N1008" s="56"/>
      <c r="O1008" s="56"/>
      <c r="P1008" s="56"/>
      <c r="Q1008" s="56"/>
      <c r="R1008" s="56"/>
      <c r="S1008" s="56"/>
      <c r="T1008" s="56"/>
      <c r="U1008" s="56"/>
      <c r="V1008" s="56"/>
      <c r="W1008" s="88"/>
      <c r="X1008" s="8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8"/>
      <c r="AY1008" s="45"/>
    </row>
    <row r="1009" spans="1:51" ht="14.25" customHeight="1" thickBot="1">
      <c r="B1009" s="1624"/>
      <c r="C1009" s="1625"/>
      <c r="D1009" s="1625"/>
      <c r="E1009" s="1625"/>
      <c r="F1009" s="1625"/>
      <c r="G1009" s="1626"/>
      <c r="H1009" s="114"/>
      <c r="I1009" s="88"/>
      <c r="J1009" s="88"/>
      <c r="K1009" s="88"/>
      <c r="L1009" s="88"/>
      <c r="M1009" s="56"/>
      <c r="N1009" s="56"/>
      <c r="O1009" s="56"/>
      <c r="P1009" s="56"/>
      <c r="Q1009" s="56"/>
      <c r="R1009" s="56"/>
      <c r="S1009" s="56"/>
      <c r="T1009" s="56"/>
      <c r="U1009" s="56"/>
      <c r="V1009" s="56"/>
      <c r="W1009" s="88"/>
      <c r="X1009" s="8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8"/>
      <c r="AY1009" s="45"/>
    </row>
    <row r="1010" spans="1:51" s="109" customFormat="1" ht="3" customHeight="1">
      <c r="B1010" s="113"/>
      <c r="C1010" s="113"/>
      <c r="D1010" s="113"/>
      <c r="E1010" s="113"/>
      <c r="F1010" s="113"/>
      <c r="G1010" s="113"/>
      <c r="H1010" s="112"/>
      <c r="I1010" s="112"/>
      <c r="J1010" s="112"/>
      <c r="K1010" s="112"/>
      <c r="L1010" s="112"/>
      <c r="M1010" s="112"/>
      <c r="N1010" s="112"/>
      <c r="O1010" s="112"/>
      <c r="P1010" s="112"/>
      <c r="Q1010" s="112"/>
      <c r="R1010" s="112"/>
      <c r="S1010" s="112"/>
      <c r="T1010" s="112"/>
      <c r="U1010" s="112"/>
      <c r="V1010" s="112"/>
      <c r="W1010" s="112"/>
      <c r="X1010" s="112"/>
      <c r="Y1010" s="112"/>
      <c r="Z1010" s="112"/>
      <c r="AA1010" s="112"/>
      <c r="AB1010" s="112"/>
      <c r="AC1010" s="112"/>
      <c r="AD1010" s="112"/>
      <c r="AE1010" s="112"/>
      <c r="AF1010" s="112"/>
      <c r="AG1010" s="112"/>
      <c r="AH1010" s="112"/>
      <c r="AI1010" s="112"/>
      <c r="AJ1010" s="112"/>
      <c r="AK1010" s="112"/>
      <c r="AL1010" s="112"/>
      <c r="AM1010" s="112"/>
      <c r="AN1010" s="112"/>
      <c r="AO1010" s="112"/>
      <c r="AP1010" s="112"/>
      <c r="AQ1010" s="112"/>
      <c r="AR1010" s="112"/>
      <c r="AS1010" s="112"/>
      <c r="AT1010" s="112"/>
      <c r="AU1010" s="112"/>
      <c r="AV1010" s="112"/>
      <c r="AW1010" s="112"/>
      <c r="AX1010" s="112"/>
      <c r="AY1010" s="112"/>
    </row>
    <row r="1011" spans="1:51" s="109" customFormat="1" ht="3" customHeight="1">
      <c r="B1011" s="111"/>
      <c r="C1011" s="111"/>
      <c r="D1011" s="111"/>
      <c r="E1011" s="111"/>
      <c r="F1011" s="111"/>
      <c r="G1011" s="111"/>
      <c r="H1011" s="32"/>
      <c r="I1011" s="32"/>
      <c r="J1011" s="32"/>
      <c r="K1011" s="32"/>
      <c r="L1011" s="32"/>
      <c r="M1011" s="32"/>
      <c r="N1011" s="32"/>
      <c r="O1011" s="32"/>
      <c r="P1011" s="32"/>
      <c r="Q1011" s="32"/>
      <c r="R1011" s="32"/>
      <c r="S1011" s="32"/>
      <c r="T1011" s="32"/>
      <c r="U1011" s="32"/>
      <c r="V1011" s="32"/>
      <c r="W1011" s="32"/>
      <c r="X1011" s="32"/>
      <c r="Y1011" s="32"/>
      <c r="Z1011" s="32"/>
      <c r="AA1011" s="32"/>
      <c r="AB1011" s="32"/>
      <c r="AC1011" s="32"/>
      <c r="AD1011" s="32"/>
      <c r="AE1011" s="32"/>
      <c r="AF1011" s="32"/>
      <c r="AG1011" s="32"/>
      <c r="AH1011" s="32"/>
      <c r="AI1011" s="32"/>
      <c r="AJ1011" s="32"/>
      <c r="AK1011" s="32"/>
      <c r="AL1011" s="32"/>
      <c r="AM1011" s="32"/>
      <c r="AN1011" s="32"/>
      <c r="AO1011" s="32"/>
      <c r="AP1011" s="32"/>
      <c r="AQ1011" s="32"/>
      <c r="AR1011" s="32"/>
      <c r="AS1011" s="32"/>
      <c r="AT1011" s="32"/>
      <c r="AU1011" s="32"/>
      <c r="AV1011" s="32"/>
      <c r="AW1011" s="32"/>
      <c r="AX1011" s="32"/>
      <c r="AY1011" s="32"/>
    </row>
    <row r="1012" spans="1:51" ht="23.25" customHeight="1" thickBot="1">
      <c r="A1012" s="8"/>
      <c r="B1012" s="689" t="s">
        <v>121</v>
      </c>
      <c r="C1012" s="690"/>
      <c r="D1012" s="690"/>
      <c r="E1012" s="690"/>
      <c r="F1012" s="690"/>
      <c r="G1012" s="690"/>
      <c r="H1012" s="690" t="s">
        <v>502</v>
      </c>
      <c r="I1012" s="690"/>
      <c r="J1012" s="690"/>
      <c r="K1012" s="690"/>
      <c r="L1012" s="690"/>
      <c r="M1012" s="690"/>
      <c r="N1012" s="690"/>
      <c r="O1012" s="690"/>
      <c r="P1012" s="690"/>
      <c r="Q1012" s="690"/>
      <c r="R1012" s="690"/>
      <c r="S1012" s="690"/>
      <c r="T1012" s="690"/>
      <c r="U1012" s="690"/>
      <c r="V1012" s="690"/>
      <c r="W1012" s="690"/>
      <c r="X1012" s="690"/>
      <c r="Y1012" s="690"/>
      <c r="Z1012" s="690"/>
      <c r="AA1012" s="690"/>
      <c r="AB1012" s="690"/>
      <c r="AC1012" s="690"/>
      <c r="AD1012" s="690"/>
      <c r="AE1012" s="690"/>
      <c r="AF1012" s="690"/>
      <c r="AG1012" s="690"/>
      <c r="AH1012" s="690"/>
      <c r="AI1012" s="690"/>
      <c r="AJ1012" s="690"/>
      <c r="AK1012" s="690"/>
      <c r="AL1012" s="690"/>
      <c r="AM1012" s="690"/>
      <c r="AN1012" s="690"/>
      <c r="AO1012" s="690"/>
      <c r="AP1012" s="690"/>
      <c r="AQ1012" s="690"/>
      <c r="AR1012" s="690"/>
      <c r="AS1012" s="690"/>
      <c r="AT1012" s="690"/>
      <c r="AU1012" s="690"/>
      <c r="AV1012" s="690"/>
      <c r="AW1012" s="690"/>
      <c r="AX1012" s="690"/>
      <c r="AY1012" s="690"/>
    </row>
    <row r="1013" spans="1:51" s="109" customFormat="1" ht="24.75" customHeight="1">
      <c r="B1013" s="2258" t="s">
        <v>511</v>
      </c>
      <c r="C1013" s="2259"/>
      <c r="D1013" s="2259"/>
      <c r="E1013" s="2259"/>
      <c r="F1013" s="2259"/>
      <c r="G1013" s="2260"/>
      <c r="H1013" s="2323" t="s">
        <v>500</v>
      </c>
      <c r="I1013" s="831"/>
      <c r="J1013" s="831"/>
      <c r="K1013" s="831"/>
      <c r="L1013" s="831"/>
      <c r="M1013" s="831"/>
      <c r="N1013" s="831"/>
      <c r="O1013" s="831"/>
      <c r="P1013" s="831"/>
      <c r="Q1013" s="831"/>
      <c r="R1013" s="831"/>
      <c r="S1013" s="831"/>
      <c r="T1013" s="831"/>
      <c r="U1013" s="831"/>
      <c r="V1013" s="831"/>
      <c r="W1013" s="831"/>
      <c r="X1013" s="831"/>
      <c r="Y1013" s="831"/>
      <c r="Z1013" s="831"/>
      <c r="AA1013" s="831"/>
      <c r="AB1013" s="831"/>
      <c r="AC1013" s="2324"/>
      <c r="AD1013" s="2323" t="s">
        <v>510</v>
      </c>
      <c r="AE1013" s="831"/>
      <c r="AF1013" s="831"/>
      <c r="AG1013" s="831"/>
      <c r="AH1013" s="831"/>
      <c r="AI1013" s="831"/>
      <c r="AJ1013" s="831"/>
      <c r="AK1013" s="831"/>
      <c r="AL1013" s="831"/>
      <c r="AM1013" s="831"/>
      <c r="AN1013" s="831"/>
      <c r="AO1013" s="831"/>
      <c r="AP1013" s="831"/>
      <c r="AQ1013" s="831"/>
      <c r="AR1013" s="831"/>
      <c r="AS1013" s="831"/>
      <c r="AT1013" s="831"/>
      <c r="AU1013" s="831"/>
      <c r="AV1013" s="831"/>
      <c r="AW1013" s="831"/>
      <c r="AX1013" s="831"/>
      <c r="AY1013" s="2325"/>
    </row>
    <row r="1014" spans="1:51" s="109" customFormat="1" ht="24.75" customHeight="1">
      <c r="B1014" s="2258"/>
      <c r="C1014" s="2259"/>
      <c r="D1014" s="2259"/>
      <c r="E1014" s="2259"/>
      <c r="F1014" s="2259"/>
      <c r="G1014" s="2260"/>
      <c r="H1014" s="2281" t="s">
        <v>60</v>
      </c>
      <c r="I1014" s="1111"/>
      <c r="J1014" s="1111"/>
      <c r="K1014" s="1111"/>
      <c r="L1014" s="1112"/>
      <c r="M1014" s="1110" t="s">
        <v>143</v>
      </c>
      <c r="N1014" s="1111"/>
      <c r="O1014" s="1111"/>
      <c r="P1014" s="1111"/>
      <c r="Q1014" s="1111"/>
      <c r="R1014" s="1111"/>
      <c r="S1014" s="1111"/>
      <c r="T1014" s="1111"/>
      <c r="U1014" s="1111"/>
      <c r="V1014" s="1111"/>
      <c r="W1014" s="1111"/>
      <c r="X1014" s="1111"/>
      <c r="Y1014" s="1112"/>
      <c r="Z1014" s="1183" t="s">
        <v>144</v>
      </c>
      <c r="AA1014" s="2303"/>
      <c r="AB1014" s="2303"/>
      <c r="AC1014" s="2304"/>
      <c r="AD1014" s="2281" t="s">
        <v>60</v>
      </c>
      <c r="AE1014" s="1111"/>
      <c r="AF1014" s="1111"/>
      <c r="AG1014" s="1111"/>
      <c r="AH1014" s="1112"/>
      <c r="AI1014" s="1110" t="s">
        <v>143</v>
      </c>
      <c r="AJ1014" s="1111"/>
      <c r="AK1014" s="1111"/>
      <c r="AL1014" s="1111"/>
      <c r="AM1014" s="1111"/>
      <c r="AN1014" s="1111"/>
      <c r="AO1014" s="1111"/>
      <c r="AP1014" s="1111"/>
      <c r="AQ1014" s="1111"/>
      <c r="AR1014" s="1111"/>
      <c r="AS1014" s="1111"/>
      <c r="AT1014" s="1111"/>
      <c r="AU1014" s="1112"/>
      <c r="AV1014" s="1183" t="s">
        <v>144</v>
      </c>
      <c r="AW1014" s="2303"/>
      <c r="AX1014" s="2303"/>
      <c r="AY1014" s="2305"/>
    </row>
    <row r="1015" spans="1:51" s="109" customFormat="1" ht="24.75" customHeight="1">
      <c r="B1015" s="2258"/>
      <c r="C1015" s="2259"/>
      <c r="D1015" s="2259"/>
      <c r="E1015" s="2259"/>
      <c r="F1015" s="2259"/>
      <c r="G1015" s="2260"/>
      <c r="H1015" s="1092" t="s">
        <v>1679</v>
      </c>
      <c r="I1015" s="1093"/>
      <c r="J1015" s="1093"/>
      <c r="K1015" s="1093"/>
      <c r="L1015" s="1094"/>
      <c r="M1015" s="2251" t="s">
        <v>1680</v>
      </c>
      <c r="N1015" s="2306"/>
      <c r="O1015" s="2306"/>
      <c r="P1015" s="2306"/>
      <c r="Q1015" s="2306"/>
      <c r="R1015" s="2306"/>
      <c r="S1015" s="2306"/>
      <c r="T1015" s="2306"/>
      <c r="U1015" s="2306"/>
      <c r="V1015" s="2306"/>
      <c r="W1015" s="2306"/>
      <c r="X1015" s="2306"/>
      <c r="Y1015" s="2307"/>
      <c r="Z1015" s="2320">
        <v>0.2</v>
      </c>
      <c r="AA1015" s="2321"/>
      <c r="AB1015" s="2321"/>
      <c r="AC1015" s="2322"/>
      <c r="AD1015" s="1092"/>
      <c r="AE1015" s="1093"/>
      <c r="AF1015" s="1093"/>
      <c r="AG1015" s="1093"/>
      <c r="AH1015" s="1094"/>
      <c r="AI1015" s="2251"/>
      <c r="AJ1015" s="2306"/>
      <c r="AK1015" s="2306"/>
      <c r="AL1015" s="2306"/>
      <c r="AM1015" s="2306"/>
      <c r="AN1015" s="2306"/>
      <c r="AO1015" s="2306"/>
      <c r="AP1015" s="2306"/>
      <c r="AQ1015" s="2306"/>
      <c r="AR1015" s="2306"/>
      <c r="AS1015" s="2306"/>
      <c r="AT1015" s="2306"/>
      <c r="AU1015" s="2307"/>
      <c r="AV1015" s="2254"/>
      <c r="AW1015" s="2255"/>
      <c r="AX1015" s="2255"/>
      <c r="AY1015" s="2257"/>
    </row>
    <row r="1016" spans="1:51" s="109" customFormat="1" ht="24.75" customHeight="1">
      <c r="B1016" s="2258"/>
      <c r="C1016" s="2259"/>
      <c r="D1016" s="2259"/>
      <c r="E1016" s="2259"/>
      <c r="F1016" s="2259"/>
      <c r="G1016" s="2260"/>
      <c r="H1016" s="2214"/>
      <c r="I1016" s="2215"/>
      <c r="J1016" s="2215"/>
      <c r="K1016" s="2215"/>
      <c r="L1016" s="2216"/>
      <c r="M1016" s="2245"/>
      <c r="N1016" s="2264"/>
      <c r="O1016" s="2264"/>
      <c r="P1016" s="2264"/>
      <c r="Q1016" s="2264"/>
      <c r="R1016" s="2264"/>
      <c r="S1016" s="2264"/>
      <c r="T1016" s="2264"/>
      <c r="U1016" s="2264"/>
      <c r="V1016" s="2264"/>
      <c r="W1016" s="2264"/>
      <c r="X1016" s="2264"/>
      <c r="Y1016" s="2265"/>
      <c r="Z1016" s="2248"/>
      <c r="AA1016" s="2249"/>
      <c r="AB1016" s="2249"/>
      <c r="AC1016" s="2294"/>
      <c r="AD1016" s="2214"/>
      <c r="AE1016" s="2215"/>
      <c r="AF1016" s="2215"/>
      <c r="AG1016" s="2215"/>
      <c r="AH1016" s="2216"/>
      <c r="AI1016" s="2245"/>
      <c r="AJ1016" s="2264"/>
      <c r="AK1016" s="2264"/>
      <c r="AL1016" s="2264"/>
      <c r="AM1016" s="2264"/>
      <c r="AN1016" s="2264"/>
      <c r="AO1016" s="2264"/>
      <c r="AP1016" s="2264"/>
      <c r="AQ1016" s="2264"/>
      <c r="AR1016" s="2264"/>
      <c r="AS1016" s="2264"/>
      <c r="AT1016" s="2264"/>
      <c r="AU1016" s="2265"/>
      <c r="AV1016" s="2248"/>
      <c r="AW1016" s="2249"/>
      <c r="AX1016" s="2249"/>
      <c r="AY1016" s="2250"/>
    </row>
    <row r="1017" spans="1:51" s="109" customFormat="1" ht="24.75" customHeight="1">
      <c r="B1017" s="2258"/>
      <c r="C1017" s="2259"/>
      <c r="D1017" s="2259"/>
      <c r="E1017" s="2259"/>
      <c r="F1017" s="2259"/>
      <c r="G1017" s="2260"/>
      <c r="H1017" s="2214"/>
      <c r="I1017" s="2215"/>
      <c r="J1017" s="2215"/>
      <c r="K1017" s="2215"/>
      <c r="L1017" s="2216"/>
      <c r="M1017" s="2245"/>
      <c r="N1017" s="2264"/>
      <c r="O1017" s="2264"/>
      <c r="P1017" s="2264"/>
      <c r="Q1017" s="2264"/>
      <c r="R1017" s="2264"/>
      <c r="S1017" s="2264"/>
      <c r="T1017" s="2264"/>
      <c r="U1017" s="2264"/>
      <c r="V1017" s="2264"/>
      <c r="W1017" s="2264"/>
      <c r="X1017" s="2264"/>
      <c r="Y1017" s="2265"/>
      <c r="Z1017" s="2248"/>
      <c r="AA1017" s="2249"/>
      <c r="AB1017" s="2249"/>
      <c r="AC1017" s="2294"/>
      <c r="AD1017" s="2214"/>
      <c r="AE1017" s="2215"/>
      <c r="AF1017" s="2215"/>
      <c r="AG1017" s="2215"/>
      <c r="AH1017" s="2216"/>
      <c r="AI1017" s="2245"/>
      <c r="AJ1017" s="2264"/>
      <c r="AK1017" s="2264"/>
      <c r="AL1017" s="2264"/>
      <c r="AM1017" s="2264"/>
      <c r="AN1017" s="2264"/>
      <c r="AO1017" s="2264"/>
      <c r="AP1017" s="2264"/>
      <c r="AQ1017" s="2264"/>
      <c r="AR1017" s="2264"/>
      <c r="AS1017" s="2264"/>
      <c r="AT1017" s="2264"/>
      <c r="AU1017" s="2265"/>
      <c r="AV1017" s="2248"/>
      <c r="AW1017" s="2249"/>
      <c r="AX1017" s="2249"/>
      <c r="AY1017" s="2250"/>
    </row>
    <row r="1018" spans="1:51" s="109" customFormat="1" ht="24.75" customHeight="1">
      <c r="B1018" s="2258"/>
      <c r="C1018" s="2259"/>
      <c r="D1018" s="2259"/>
      <c r="E1018" s="2259"/>
      <c r="F1018" s="2259"/>
      <c r="G1018" s="2260"/>
      <c r="H1018" s="2214"/>
      <c r="I1018" s="2215"/>
      <c r="J1018" s="2215"/>
      <c r="K1018" s="2215"/>
      <c r="L1018" s="2216"/>
      <c r="M1018" s="2245"/>
      <c r="N1018" s="2264"/>
      <c r="O1018" s="2264"/>
      <c r="P1018" s="2264"/>
      <c r="Q1018" s="2264"/>
      <c r="R1018" s="2264"/>
      <c r="S1018" s="2264"/>
      <c r="T1018" s="2264"/>
      <c r="U1018" s="2264"/>
      <c r="V1018" s="2264"/>
      <c r="W1018" s="2264"/>
      <c r="X1018" s="2264"/>
      <c r="Y1018" s="2265"/>
      <c r="Z1018" s="2248"/>
      <c r="AA1018" s="2249"/>
      <c r="AB1018" s="2249"/>
      <c r="AC1018" s="2294"/>
      <c r="AD1018" s="2214"/>
      <c r="AE1018" s="2215"/>
      <c r="AF1018" s="2215"/>
      <c r="AG1018" s="2215"/>
      <c r="AH1018" s="2216"/>
      <c r="AI1018" s="2245"/>
      <c r="AJ1018" s="2264"/>
      <c r="AK1018" s="2264"/>
      <c r="AL1018" s="2264"/>
      <c r="AM1018" s="2264"/>
      <c r="AN1018" s="2264"/>
      <c r="AO1018" s="2264"/>
      <c r="AP1018" s="2264"/>
      <c r="AQ1018" s="2264"/>
      <c r="AR1018" s="2264"/>
      <c r="AS1018" s="2264"/>
      <c r="AT1018" s="2264"/>
      <c r="AU1018" s="2265"/>
      <c r="AV1018" s="2248"/>
      <c r="AW1018" s="2249"/>
      <c r="AX1018" s="2249"/>
      <c r="AY1018" s="2250"/>
    </row>
    <row r="1019" spans="1:51" s="109" customFormat="1" ht="24.75" customHeight="1">
      <c r="B1019" s="2258"/>
      <c r="C1019" s="2259"/>
      <c r="D1019" s="2259"/>
      <c r="E1019" s="2259"/>
      <c r="F1019" s="2259"/>
      <c r="G1019" s="2260"/>
      <c r="H1019" s="2214"/>
      <c r="I1019" s="2215"/>
      <c r="J1019" s="2215"/>
      <c r="K1019" s="2215"/>
      <c r="L1019" s="2216"/>
      <c r="M1019" s="2245"/>
      <c r="N1019" s="2264"/>
      <c r="O1019" s="2264"/>
      <c r="P1019" s="2264"/>
      <c r="Q1019" s="2264"/>
      <c r="R1019" s="2264"/>
      <c r="S1019" s="2264"/>
      <c r="T1019" s="2264"/>
      <c r="U1019" s="2264"/>
      <c r="V1019" s="2264"/>
      <c r="W1019" s="2264"/>
      <c r="X1019" s="2264"/>
      <c r="Y1019" s="2265"/>
      <c r="Z1019" s="2248"/>
      <c r="AA1019" s="2249"/>
      <c r="AB1019" s="2249"/>
      <c r="AC1019" s="2294"/>
      <c r="AD1019" s="2214"/>
      <c r="AE1019" s="2215"/>
      <c r="AF1019" s="2215"/>
      <c r="AG1019" s="2215"/>
      <c r="AH1019" s="2216"/>
      <c r="AI1019" s="2245"/>
      <c r="AJ1019" s="2264"/>
      <c r="AK1019" s="2264"/>
      <c r="AL1019" s="2264"/>
      <c r="AM1019" s="2264"/>
      <c r="AN1019" s="2264"/>
      <c r="AO1019" s="2264"/>
      <c r="AP1019" s="2264"/>
      <c r="AQ1019" s="2264"/>
      <c r="AR1019" s="2264"/>
      <c r="AS1019" s="2264"/>
      <c r="AT1019" s="2264"/>
      <c r="AU1019" s="2265"/>
      <c r="AV1019" s="2248"/>
      <c r="AW1019" s="2249"/>
      <c r="AX1019" s="2249"/>
      <c r="AY1019" s="2250"/>
    </row>
    <row r="1020" spans="1:51" s="109" customFormat="1" ht="24.75" customHeight="1">
      <c r="B1020" s="2258"/>
      <c r="C1020" s="2259"/>
      <c r="D1020" s="2259"/>
      <c r="E1020" s="2259"/>
      <c r="F1020" s="2259"/>
      <c r="G1020" s="2260"/>
      <c r="H1020" s="2214"/>
      <c r="I1020" s="2215"/>
      <c r="J1020" s="2215"/>
      <c r="K1020" s="2215"/>
      <c r="L1020" s="2216"/>
      <c r="M1020" s="2245"/>
      <c r="N1020" s="2264"/>
      <c r="O1020" s="2264"/>
      <c r="P1020" s="2264"/>
      <c r="Q1020" s="2264"/>
      <c r="R1020" s="2264"/>
      <c r="S1020" s="2264"/>
      <c r="T1020" s="2264"/>
      <c r="U1020" s="2264"/>
      <c r="V1020" s="2264"/>
      <c r="W1020" s="2264"/>
      <c r="X1020" s="2264"/>
      <c r="Y1020" s="2265"/>
      <c r="Z1020" s="2248"/>
      <c r="AA1020" s="2249"/>
      <c r="AB1020" s="2249"/>
      <c r="AC1020" s="2294"/>
      <c r="AD1020" s="2214"/>
      <c r="AE1020" s="2215"/>
      <c r="AF1020" s="2215"/>
      <c r="AG1020" s="2215"/>
      <c r="AH1020" s="2216"/>
      <c r="AI1020" s="2245"/>
      <c r="AJ1020" s="2264"/>
      <c r="AK1020" s="2264"/>
      <c r="AL1020" s="2264"/>
      <c r="AM1020" s="2264"/>
      <c r="AN1020" s="2264"/>
      <c r="AO1020" s="2264"/>
      <c r="AP1020" s="2264"/>
      <c r="AQ1020" s="2264"/>
      <c r="AR1020" s="2264"/>
      <c r="AS1020" s="2264"/>
      <c r="AT1020" s="2264"/>
      <c r="AU1020" s="2265"/>
      <c r="AV1020" s="2248"/>
      <c r="AW1020" s="2249"/>
      <c r="AX1020" s="2249"/>
      <c r="AY1020" s="2250"/>
    </row>
    <row r="1021" spans="1:51" s="109" customFormat="1" ht="24.75" customHeight="1">
      <c r="B1021" s="2258"/>
      <c r="C1021" s="2259"/>
      <c r="D1021" s="2259"/>
      <c r="E1021" s="2259"/>
      <c r="F1021" s="2259"/>
      <c r="G1021" s="2260"/>
      <c r="H1021" s="2214"/>
      <c r="I1021" s="2215"/>
      <c r="J1021" s="2215"/>
      <c r="K1021" s="2215"/>
      <c r="L1021" s="2216"/>
      <c r="M1021" s="2245"/>
      <c r="N1021" s="2264"/>
      <c r="O1021" s="2264"/>
      <c r="P1021" s="2264"/>
      <c r="Q1021" s="2264"/>
      <c r="R1021" s="2264"/>
      <c r="S1021" s="2264"/>
      <c r="T1021" s="2264"/>
      <c r="U1021" s="2264"/>
      <c r="V1021" s="2264"/>
      <c r="W1021" s="2264"/>
      <c r="X1021" s="2264"/>
      <c r="Y1021" s="2265"/>
      <c r="Z1021" s="2248"/>
      <c r="AA1021" s="2249"/>
      <c r="AB1021" s="2249"/>
      <c r="AC1021" s="2294"/>
      <c r="AD1021" s="2214"/>
      <c r="AE1021" s="2215"/>
      <c r="AF1021" s="2215"/>
      <c r="AG1021" s="2215"/>
      <c r="AH1021" s="2216"/>
      <c r="AI1021" s="2245"/>
      <c r="AJ1021" s="2264"/>
      <c r="AK1021" s="2264"/>
      <c r="AL1021" s="2264"/>
      <c r="AM1021" s="2264"/>
      <c r="AN1021" s="2264"/>
      <c r="AO1021" s="2264"/>
      <c r="AP1021" s="2264"/>
      <c r="AQ1021" s="2264"/>
      <c r="AR1021" s="2264"/>
      <c r="AS1021" s="2264"/>
      <c r="AT1021" s="2264"/>
      <c r="AU1021" s="2265"/>
      <c r="AV1021" s="2248"/>
      <c r="AW1021" s="2249"/>
      <c r="AX1021" s="2249"/>
      <c r="AY1021" s="2250"/>
    </row>
    <row r="1022" spans="1:51" s="109" customFormat="1" ht="24.75" customHeight="1">
      <c r="B1022" s="2258"/>
      <c r="C1022" s="2259"/>
      <c r="D1022" s="2259"/>
      <c r="E1022" s="2259"/>
      <c r="F1022" s="2259"/>
      <c r="G1022" s="2260"/>
      <c r="H1022" s="2211"/>
      <c r="I1022" s="2212"/>
      <c r="J1022" s="2212"/>
      <c r="K1022" s="2212"/>
      <c r="L1022" s="2213"/>
      <c r="M1022" s="2275"/>
      <c r="N1022" s="2296"/>
      <c r="O1022" s="2296"/>
      <c r="P1022" s="2296"/>
      <c r="Q1022" s="2296"/>
      <c r="R1022" s="2296"/>
      <c r="S1022" s="2296"/>
      <c r="T1022" s="2296"/>
      <c r="U1022" s="2296"/>
      <c r="V1022" s="2296"/>
      <c r="W1022" s="2296"/>
      <c r="X1022" s="2296"/>
      <c r="Y1022" s="2297"/>
      <c r="Z1022" s="2278"/>
      <c r="AA1022" s="2279"/>
      <c r="AB1022" s="2279"/>
      <c r="AC1022" s="2298"/>
      <c r="AD1022" s="2211"/>
      <c r="AE1022" s="2212"/>
      <c r="AF1022" s="2212"/>
      <c r="AG1022" s="2212"/>
      <c r="AH1022" s="2213"/>
      <c r="AI1022" s="2275"/>
      <c r="AJ1022" s="2296"/>
      <c r="AK1022" s="2296"/>
      <c r="AL1022" s="2296"/>
      <c r="AM1022" s="2296"/>
      <c r="AN1022" s="2296"/>
      <c r="AO1022" s="2296"/>
      <c r="AP1022" s="2296"/>
      <c r="AQ1022" s="2296"/>
      <c r="AR1022" s="2296"/>
      <c r="AS1022" s="2296"/>
      <c r="AT1022" s="2296"/>
      <c r="AU1022" s="2297"/>
      <c r="AV1022" s="2278"/>
      <c r="AW1022" s="2279"/>
      <c r="AX1022" s="2279"/>
      <c r="AY1022" s="2280"/>
    </row>
    <row r="1023" spans="1:51" s="109" customFormat="1" ht="24.75" customHeight="1">
      <c r="B1023" s="2258"/>
      <c r="C1023" s="2259"/>
      <c r="D1023" s="2259"/>
      <c r="E1023" s="2259"/>
      <c r="F1023" s="2259"/>
      <c r="G1023" s="2260"/>
      <c r="H1023" s="2281" t="s">
        <v>35</v>
      </c>
      <c r="I1023" s="1111"/>
      <c r="J1023" s="1111"/>
      <c r="K1023" s="1111"/>
      <c r="L1023" s="1112"/>
      <c r="M1023" s="2282"/>
      <c r="N1023" s="2299"/>
      <c r="O1023" s="2299"/>
      <c r="P1023" s="2299"/>
      <c r="Q1023" s="2299"/>
      <c r="R1023" s="2299"/>
      <c r="S1023" s="2299"/>
      <c r="T1023" s="2299"/>
      <c r="U1023" s="2299"/>
      <c r="V1023" s="2299"/>
      <c r="W1023" s="2299"/>
      <c r="X1023" s="2299"/>
      <c r="Y1023" s="2300"/>
      <c r="Z1023" s="2317">
        <f>SUM(Z1015:AC1022)</f>
        <v>0.2</v>
      </c>
      <c r="AA1023" s="2318"/>
      <c r="AB1023" s="2318"/>
      <c r="AC1023" s="2319"/>
      <c r="AD1023" s="2281" t="s">
        <v>35</v>
      </c>
      <c r="AE1023" s="1111"/>
      <c r="AF1023" s="1111"/>
      <c r="AG1023" s="1111"/>
      <c r="AH1023" s="1112"/>
      <c r="AI1023" s="2282"/>
      <c r="AJ1023" s="2299"/>
      <c r="AK1023" s="2299"/>
      <c r="AL1023" s="2299"/>
      <c r="AM1023" s="2299"/>
      <c r="AN1023" s="2299"/>
      <c r="AO1023" s="2299"/>
      <c r="AP1023" s="2299"/>
      <c r="AQ1023" s="2299"/>
      <c r="AR1023" s="2299"/>
      <c r="AS1023" s="2299"/>
      <c r="AT1023" s="2299"/>
      <c r="AU1023" s="2300"/>
      <c r="AV1023" s="2288">
        <f>SUM(AV1015:AY1022)</f>
        <v>0</v>
      </c>
      <c r="AW1023" s="2289"/>
      <c r="AX1023" s="2289"/>
      <c r="AY1023" s="2290"/>
    </row>
    <row r="1024" spans="1:51" s="109" customFormat="1" ht="25.15" customHeight="1">
      <c r="B1024" s="2258"/>
      <c r="C1024" s="2259"/>
      <c r="D1024" s="2259"/>
      <c r="E1024" s="2259"/>
      <c r="F1024" s="2259"/>
      <c r="G1024" s="2260"/>
      <c r="H1024" s="2281" t="s">
        <v>508</v>
      </c>
      <c r="I1024" s="1111"/>
      <c r="J1024" s="1111"/>
      <c r="K1024" s="1111"/>
      <c r="L1024" s="1111"/>
      <c r="M1024" s="1111"/>
      <c r="N1024" s="1111"/>
      <c r="O1024" s="1111"/>
      <c r="P1024" s="1111"/>
      <c r="Q1024" s="1111"/>
      <c r="R1024" s="1111"/>
      <c r="S1024" s="1111"/>
      <c r="T1024" s="1111"/>
      <c r="U1024" s="1111"/>
      <c r="V1024" s="1111"/>
      <c r="W1024" s="1111"/>
      <c r="X1024" s="1111"/>
      <c r="Y1024" s="1111"/>
      <c r="Z1024" s="1111"/>
      <c r="AA1024" s="1111"/>
      <c r="AB1024" s="1111"/>
      <c r="AC1024" s="2302"/>
      <c r="AD1024" s="2281" t="s">
        <v>507</v>
      </c>
      <c r="AE1024" s="1111"/>
      <c r="AF1024" s="1111"/>
      <c r="AG1024" s="1111"/>
      <c r="AH1024" s="1111"/>
      <c r="AI1024" s="1111"/>
      <c r="AJ1024" s="1111"/>
      <c r="AK1024" s="1111"/>
      <c r="AL1024" s="1111"/>
      <c r="AM1024" s="1111"/>
      <c r="AN1024" s="1111"/>
      <c r="AO1024" s="1111"/>
      <c r="AP1024" s="1111"/>
      <c r="AQ1024" s="1111"/>
      <c r="AR1024" s="1111"/>
      <c r="AS1024" s="1111"/>
      <c r="AT1024" s="1111"/>
      <c r="AU1024" s="1111"/>
      <c r="AV1024" s="1111"/>
      <c r="AW1024" s="1111"/>
      <c r="AX1024" s="1111"/>
      <c r="AY1024" s="2295"/>
    </row>
    <row r="1025" spans="2:51" s="109" customFormat="1" ht="25.5" customHeight="1">
      <c r="B1025" s="2258"/>
      <c r="C1025" s="2259"/>
      <c r="D1025" s="2259"/>
      <c r="E1025" s="2259"/>
      <c r="F1025" s="2259"/>
      <c r="G1025" s="2260"/>
      <c r="H1025" s="2281" t="s">
        <v>60</v>
      </c>
      <c r="I1025" s="1111"/>
      <c r="J1025" s="1111"/>
      <c r="K1025" s="1111"/>
      <c r="L1025" s="1112"/>
      <c r="M1025" s="1110" t="s">
        <v>143</v>
      </c>
      <c r="N1025" s="1111"/>
      <c r="O1025" s="1111"/>
      <c r="P1025" s="1111"/>
      <c r="Q1025" s="1111"/>
      <c r="R1025" s="1111"/>
      <c r="S1025" s="1111"/>
      <c r="T1025" s="1111"/>
      <c r="U1025" s="1111"/>
      <c r="V1025" s="1111"/>
      <c r="W1025" s="1111"/>
      <c r="X1025" s="1111"/>
      <c r="Y1025" s="1112"/>
      <c r="Z1025" s="1183" t="s">
        <v>144</v>
      </c>
      <c r="AA1025" s="2303"/>
      <c r="AB1025" s="2303"/>
      <c r="AC1025" s="2304"/>
      <c r="AD1025" s="2281" t="s">
        <v>60</v>
      </c>
      <c r="AE1025" s="1111"/>
      <c r="AF1025" s="1111"/>
      <c r="AG1025" s="1111"/>
      <c r="AH1025" s="1112"/>
      <c r="AI1025" s="1110" t="s">
        <v>143</v>
      </c>
      <c r="AJ1025" s="1111"/>
      <c r="AK1025" s="1111"/>
      <c r="AL1025" s="1111"/>
      <c r="AM1025" s="1111"/>
      <c r="AN1025" s="1111"/>
      <c r="AO1025" s="1111"/>
      <c r="AP1025" s="1111"/>
      <c r="AQ1025" s="1111"/>
      <c r="AR1025" s="1111"/>
      <c r="AS1025" s="1111"/>
      <c r="AT1025" s="1111"/>
      <c r="AU1025" s="1112"/>
      <c r="AV1025" s="1183" t="s">
        <v>144</v>
      </c>
      <c r="AW1025" s="2303"/>
      <c r="AX1025" s="2303"/>
      <c r="AY1025" s="2305"/>
    </row>
    <row r="1026" spans="2:51" s="109" customFormat="1" ht="24.75" customHeight="1">
      <c r="B1026" s="2258"/>
      <c r="C1026" s="2259"/>
      <c r="D1026" s="2259"/>
      <c r="E1026" s="2259"/>
      <c r="F1026" s="2259"/>
      <c r="G1026" s="2260"/>
      <c r="H1026" s="1092" t="s">
        <v>1681</v>
      </c>
      <c r="I1026" s="1093"/>
      <c r="J1026" s="1093"/>
      <c r="K1026" s="1093"/>
      <c r="L1026" s="1094"/>
      <c r="M1026" s="2251" t="s">
        <v>1682</v>
      </c>
      <c r="N1026" s="2306"/>
      <c r="O1026" s="2306"/>
      <c r="P1026" s="2306"/>
      <c r="Q1026" s="2306"/>
      <c r="R1026" s="2306"/>
      <c r="S1026" s="2306"/>
      <c r="T1026" s="2306"/>
      <c r="U1026" s="2306"/>
      <c r="V1026" s="2306"/>
      <c r="W1026" s="2306"/>
      <c r="X1026" s="2306"/>
      <c r="Y1026" s="2307"/>
      <c r="Z1026" s="2320">
        <v>0.4</v>
      </c>
      <c r="AA1026" s="2321"/>
      <c r="AB1026" s="2321"/>
      <c r="AC1026" s="2322"/>
      <c r="AD1026" s="1092"/>
      <c r="AE1026" s="1093"/>
      <c r="AF1026" s="1093"/>
      <c r="AG1026" s="1093"/>
      <c r="AH1026" s="1094"/>
      <c r="AI1026" s="2251"/>
      <c r="AJ1026" s="2306"/>
      <c r="AK1026" s="2306"/>
      <c r="AL1026" s="2306"/>
      <c r="AM1026" s="2306"/>
      <c r="AN1026" s="2306"/>
      <c r="AO1026" s="2306"/>
      <c r="AP1026" s="2306"/>
      <c r="AQ1026" s="2306"/>
      <c r="AR1026" s="2306"/>
      <c r="AS1026" s="2306"/>
      <c r="AT1026" s="2306"/>
      <c r="AU1026" s="2307"/>
      <c r="AV1026" s="2254"/>
      <c r="AW1026" s="2255"/>
      <c r="AX1026" s="2255"/>
      <c r="AY1026" s="2257"/>
    </row>
    <row r="1027" spans="2:51" s="109" customFormat="1" ht="24.75" customHeight="1">
      <c r="B1027" s="2258"/>
      <c r="C1027" s="2259"/>
      <c r="D1027" s="2259"/>
      <c r="E1027" s="2259"/>
      <c r="F1027" s="2259"/>
      <c r="G1027" s="2260"/>
      <c r="H1027" s="2214"/>
      <c r="I1027" s="2215"/>
      <c r="J1027" s="2215"/>
      <c r="K1027" s="2215"/>
      <c r="L1027" s="2216"/>
      <c r="M1027" s="2245"/>
      <c r="N1027" s="2264"/>
      <c r="O1027" s="2264"/>
      <c r="P1027" s="2264"/>
      <c r="Q1027" s="2264"/>
      <c r="R1027" s="2264"/>
      <c r="S1027" s="2264"/>
      <c r="T1027" s="2264"/>
      <c r="U1027" s="2264"/>
      <c r="V1027" s="2264"/>
      <c r="W1027" s="2264"/>
      <c r="X1027" s="2264"/>
      <c r="Y1027" s="2265"/>
      <c r="Z1027" s="2248"/>
      <c r="AA1027" s="2249"/>
      <c r="AB1027" s="2249"/>
      <c r="AC1027" s="2294"/>
      <c r="AD1027" s="2214"/>
      <c r="AE1027" s="2215"/>
      <c r="AF1027" s="2215"/>
      <c r="AG1027" s="2215"/>
      <c r="AH1027" s="2216"/>
      <c r="AI1027" s="2245"/>
      <c r="AJ1027" s="2264"/>
      <c r="AK1027" s="2264"/>
      <c r="AL1027" s="2264"/>
      <c r="AM1027" s="2264"/>
      <c r="AN1027" s="2264"/>
      <c r="AO1027" s="2264"/>
      <c r="AP1027" s="2264"/>
      <c r="AQ1027" s="2264"/>
      <c r="AR1027" s="2264"/>
      <c r="AS1027" s="2264"/>
      <c r="AT1027" s="2264"/>
      <c r="AU1027" s="2265"/>
      <c r="AV1027" s="2248"/>
      <c r="AW1027" s="2249"/>
      <c r="AX1027" s="2249"/>
      <c r="AY1027" s="2250"/>
    </row>
    <row r="1028" spans="2:51" s="109" customFormat="1" ht="24.75" customHeight="1">
      <c r="B1028" s="2258"/>
      <c r="C1028" s="2259"/>
      <c r="D1028" s="2259"/>
      <c r="E1028" s="2259"/>
      <c r="F1028" s="2259"/>
      <c r="G1028" s="2260"/>
      <c r="H1028" s="2214"/>
      <c r="I1028" s="2215"/>
      <c r="J1028" s="2215"/>
      <c r="K1028" s="2215"/>
      <c r="L1028" s="2216"/>
      <c r="M1028" s="2245"/>
      <c r="N1028" s="2264"/>
      <c r="O1028" s="2264"/>
      <c r="P1028" s="2264"/>
      <c r="Q1028" s="2264"/>
      <c r="R1028" s="2264"/>
      <c r="S1028" s="2264"/>
      <c r="T1028" s="2264"/>
      <c r="U1028" s="2264"/>
      <c r="V1028" s="2264"/>
      <c r="W1028" s="2264"/>
      <c r="X1028" s="2264"/>
      <c r="Y1028" s="2265"/>
      <c r="Z1028" s="2248"/>
      <c r="AA1028" s="2249"/>
      <c r="AB1028" s="2249"/>
      <c r="AC1028" s="2294"/>
      <c r="AD1028" s="2214"/>
      <c r="AE1028" s="2215"/>
      <c r="AF1028" s="2215"/>
      <c r="AG1028" s="2215"/>
      <c r="AH1028" s="2216"/>
      <c r="AI1028" s="2245"/>
      <c r="AJ1028" s="2264"/>
      <c r="AK1028" s="2264"/>
      <c r="AL1028" s="2264"/>
      <c r="AM1028" s="2264"/>
      <c r="AN1028" s="2264"/>
      <c r="AO1028" s="2264"/>
      <c r="AP1028" s="2264"/>
      <c r="AQ1028" s="2264"/>
      <c r="AR1028" s="2264"/>
      <c r="AS1028" s="2264"/>
      <c r="AT1028" s="2264"/>
      <c r="AU1028" s="2265"/>
      <c r="AV1028" s="2248"/>
      <c r="AW1028" s="2249"/>
      <c r="AX1028" s="2249"/>
      <c r="AY1028" s="2250"/>
    </row>
    <row r="1029" spans="2:51" s="109" customFormat="1" ht="24.75" customHeight="1">
      <c r="B1029" s="2258"/>
      <c r="C1029" s="2259"/>
      <c r="D1029" s="2259"/>
      <c r="E1029" s="2259"/>
      <c r="F1029" s="2259"/>
      <c r="G1029" s="2260"/>
      <c r="H1029" s="2214"/>
      <c r="I1029" s="2215"/>
      <c r="J1029" s="2215"/>
      <c r="K1029" s="2215"/>
      <c r="L1029" s="2216"/>
      <c r="M1029" s="2245"/>
      <c r="N1029" s="2264"/>
      <c r="O1029" s="2264"/>
      <c r="P1029" s="2264"/>
      <c r="Q1029" s="2264"/>
      <c r="R1029" s="2264"/>
      <c r="S1029" s="2264"/>
      <c r="T1029" s="2264"/>
      <c r="U1029" s="2264"/>
      <c r="V1029" s="2264"/>
      <c r="W1029" s="2264"/>
      <c r="X1029" s="2264"/>
      <c r="Y1029" s="2265"/>
      <c r="Z1029" s="2248"/>
      <c r="AA1029" s="2249"/>
      <c r="AB1029" s="2249"/>
      <c r="AC1029" s="2294"/>
      <c r="AD1029" s="2214"/>
      <c r="AE1029" s="2215"/>
      <c r="AF1029" s="2215"/>
      <c r="AG1029" s="2215"/>
      <c r="AH1029" s="2216"/>
      <c r="AI1029" s="2245"/>
      <c r="AJ1029" s="2264"/>
      <c r="AK1029" s="2264"/>
      <c r="AL1029" s="2264"/>
      <c r="AM1029" s="2264"/>
      <c r="AN1029" s="2264"/>
      <c r="AO1029" s="2264"/>
      <c r="AP1029" s="2264"/>
      <c r="AQ1029" s="2264"/>
      <c r="AR1029" s="2264"/>
      <c r="AS1029" s="2264"/>
      <c r="AT1029" s="2264"/>
      <c r="AU1029" s="2265"/>
      <c r="AV1029" s="2248"/>
      <c r="AW1029" s="2249"/>
      <c r="AX1029" s="2249"/>
      <c r="AY1029" s="2250"/>
    </row>
    <row r="1030" spans="2:51" s="109" customFormat="1" ht="24.75" customHeight="1">
      <c r="B1030" s="2258"/>
      <c r="C1030" s="2259"/>
      <c r="D1030" s="2259"/>
      <c r="E1030" s="2259"/>
      <c r="F1030" s="2259"/>
      <c r="G1030" s="2260"/>
      <c r="H1030" s="2214"/>
      <c r="I1030" s="2215"/>
      <c r="J1030" s="2215"/>
      <c r="K1030" s="2215"/>
      <c r="L1030" s="2216"/>
      <c r="M1030" s="2245"/>
      <c r="N1030" s="2264"/>
      <c r="O1030" s="2264"/>
      <c r="P1030" s="2264"/>
      <c r="Q1030" s="2264"/>
      <c r="R1030" s="2264"/>
      <c r="S1030" s="2264"/>
      <c r="T1030" s="2264"/>
      <c r="U1030" s="2264"/>
      <c r="V1030" s="2264"/>
      <c r="W1030" s="2264"/>
      <c r="X1030" s="2264"/>
      <c r="Y1030" s="2265"/>
      <c r="Z1030" s="2248"/>
      <c r="AA1030" s="2249"/>
      <c r="AB1030" s="2249"/>
      <c r="AC1030" s="2294"/>
      <c r="AD1030" s="2214"/>
      <c r="AE1030" s="2215"/>
      <c r="AF1030" s="2215"/>
      <c r="AG1030" s="2215"/>
      <c r="AH1030" s="2216"/>
      <c r="AI1030" s="2245"/>
      <c r="AJ1030" s="2264"/>
      <c r="AK1030" s="2264"/>
      <c r="AL1030" s="2264"/>
      <c r="AM1030" s="2264"/>
      <c r="AN1030" s="2264"/>
      <c r="AO1030" s="2264"/>
      <c r="AP1030" s="2264"/>
      <c r="AQ1030" s="2264"/>
      <c r="AR1030" s="2264"/>
      <c r="AS1030" s="2264"/>
      <c r="AT1030" s="2264"/>
      <c r="AU1030" s="2265"/>
      <c r="AV1030" s="2248"/>
      <c r="AW1030" s="2249"/>
      <c r="AX1030" s="2249"/>
      <c r="AY1030" s="2250"/>
    </row>
    <row r="1031" spans="2:51" s="109" customFormat="1" ht="24.75" customHeight="1">
      <c r="B1031" s="2258"/>
      <c r="C1031" s="2259"/>
      <c r="D1031" s="2259"/>
      <c r="E1031" s="2259"/>
      <c r="F1031" s="2259"/>
      <c r="G1031" s="2260"/>
      <c r="H1031" s="2214"/>
      <c r="I1031" s="2215"/>
      <c r="J1031" s="2215"/>
      <c r="K1031" s="2215"/>
      <c r="L1031" s="2216"/>
      <c r="M1031" s="2245"/>
      <c r="N1031" s="2264"/>
      <c r="O1031" s="2264"/>
      <c r="P1031" s="2264"/>
      <c r="Q1031" s="2264"/>
      <c r="R1031" s="2264"/>
      <c r="S1031" s="2264"/>
      <c r="T1031" s="2264"/>
      <c r="U1031" s="2264"/>
      <c r="V1031" s="2264"/>
      <c r="W1031" s="2264"/>
      <c r="X1031" s="2264"/>
      <c r="Y1031" s="2265"/>
      <c r="Z1031" s="2248"/>
      <c r="AA1031" s="2249"/>
      <c r="AB1031" s="2249"/>
      <c r="AC1031" s="2294"/>
      <c r="AD1031" s="2214"/>
      <c r="AE1031" s="2215"/>
      <c r="AF1031" s="2215"/>
      <c r="AG1031" s="2215"/>
      <c r="AH1031" s="2216"/>
      <c r="AI1031" s="2245"/>
      <c r="AJ1031" s="2264"/>
      <c r="AK1031" s="2264"/>
      <c r="AL1031" s="2264"/>
      <c r="AM1031" s="2264"/>
      <c r="AN1031" s="2264"/>
      <c r="AO1031" s="2264"/>
      <c r="AP1031" s="2264"/>
      <c r="AQ1031" s="2264"/>
      <c r="AR1031" s="2264"/>
      <c r="AS1031" s="2264"/>
      <c r="AT1031" s="2264"/>
      <c r="AU1031" s="2265"/>
      <c r="AV1031" s="2248"/>
      <c r="AW1031" s="2249"/>
      <c r="AX1031" s="2249"/>
      <c r="AY1031" s="2250"/>
    </row>
    <row r="1032" spans="2:51" s="109" customFormat="1" ht="24.75" customHeight="1">
      <c r="B1032" s="2258"/>
      <c r="C1032" s="2259"/>
      <c r="D1032" s="2259"/>
      <c r="E1032" s="2259"/>
      <c r="F1032" s="2259"/>
      <c r="G1032" s="2260"/>
      <c r="H1032" s="2214"/>
      <c r="I1032" s="2215"/>
      <c r="J1032" s="2215"/>
      <c r="K1032" s="2215"/>
      <c r="L1032" s="2216"/>
      <c r="M1032" s="2245"/>
      <c r="N1032" s="2264"/>
      <c r="O1032" s="2264"/>
      <c r="P1032" s="2264"/>
      <c r="Q1032" s="2264"/>
      <c r="R1032" s="2264"/>
      <c r="S1032" s="2264"/>
      <c r="T1032" s="2264"/>
      <c r="U1032" s="2264"/>
      <c r="V1032" s="2264"/>
      <c r="W1032" s="2264"/>
      <c r="X1032" s="2264"/>
      <c r="Y1032" s="2265"/>
      <c r="Z1032" s="2248"/>
      <c r="AA1032" s="2249"/>
      <c r="AB1032" s="2249"/>
      <c r="AC1032" s="2294"/>
      <c r="AD1032" s="2214"/>
      <c r="AE1032" s="2215"/>
      <c r="AF1032" s="2215"/>
      <c r="AG1032" s="2215"/>
      <c r="AH1032" s="2216"/>
      <c r="AI1032" s="2245"/>
      <c r="AJ1032" s="2264"/>
      <c r="AK1032" s="2264"/>
      <c r="AL1032" s="2264"/>
      <c r="AM1032" s="2264"/>
      <c r="AN1032" s="2264"/>
      <c r="AO1032" s="2264"/>
      <c r="AP1032" s="2264"/>
      <c r="AQ1032" s="2264"/>
      <c r="AR1032" s="2264"/>
      <c r="AS1032" s="2264"/>
      <c r="AT1032" s="2264"/>
      <c r="AU1032" s="2265"/>
      <c r="AV1032" s="2248"/>
      <c r="AW1032" s="2249"/>
      <c r="AX1032" s="2249"/>
      <c r="AY1032" s="2250"/>
    </row>
    <row r="1033" spans="2:51" s="109" customFormat="1" ht="24.75" customHeight="1">
      <c r="B1033" s="2258"/>
      <c r="C1033" s="2259"/>
      <c r="D1033" s="2259"/>
      <c r="E1033" s="2259"/>
      <c r="F1033" s="2259"/>
      <c r="G1033" s="2260"/>
      <c r="H1033" s="2211"/>
      <c r="I1033" s="2212"/>
      <c r="J1033" s="2212"/>
      <c r="K1033" s="2212"/>
      <c r="L1033" s="2213"/>
      <c r="M1033" s="2275"/>
      <c r="N1033" s="2296"/>
      <c r="O1033" s="2296"/>
      <c r="P1033" s="2296"/>
      <c r="Q1033" s="2296"/>
      <c r="R1033" s="2296"/>
      <c r="S1033" s="2296"/>
      <c r="T1033" s="2296"/>
      <c r="U1033" s="2296"/>
      <c r="V1033" s="2296"/>
      <c r="W1033" s="2296"/>
      <c r="X1033" s="2296"/>
      <c r="Y1033" s="2297"/>
      <c r="Z1033" s="2278"/>
      <c r="AA1033" s="2279"/>
      <c r="AB1033" s="2279"/>
      <c r="AC1033" s="2298"/>
      <c r="AD1033" s="2211"/>
      <c r="AE1033" s="2212"/>
      <c r="AF1033" s="2212"/>
      <c r="AG1033" s="2212"/>
      <c r="AH1033" s="2213"/>
      <c r="AI1033" s="2275"/>
      <c r="AJ1033" s="2296"/>
      <c r="AK1033" s="2296"/>
      <c r="AL1033" s="2296"/>
      <c r="AM1033" s="2296"/>
      <c r="AN1033" s="2296"/>
      <c r="AO1033" s="2296"/>
      <c r="AP1033" s="2296"/>
      <c r="AQ1033" s="2296"/>
      <c r="AR1033" s="2296"/>
      <c r="AS1033" s="2296"/>
      <c r="AT1033" s="2296"/>
      <c r="AU1033" s="2297"/>
      <c r="AV1033" s="2278"/>
      <c r="AW1033" s="2279"/>
      <c r="AX1033" s="2279"/>
      <c r="AY1033" s="2280"/>
    </row>
    <row r="1034" spans="2:51" s="109" customFormat="1" ht="24.75" customHeight="1">
      <c r="B1034" s="2258"/>
      <c r="C1034" s="2259"/>
      <c r="D1034" s="2259"/>
      <c r="E1034" s="2259"/>
      <c r="F1034" s="2259"/>
      <c r="G1034" s="2260"/>
      <c r="H1034" s="2281" t="s">
        <v>35</v>
      </c>
      <c r="I1034" s="1111"/>
      <c r="J1034" s="1111"/>
      <c r="K1034" s="1111"/>
      <c r="L1034" s="1112"/>
      <c r="M1034" s="2282"/>
      <c r="N1034" s="2299"/>
      <c r="O1034" s="2299"/>
      <c r="P1034" s="2299"/>
      <c r="Q1034" s="2299"/>
      <c r="R1034" s="2299"/>
      <c r="S1034" s="2299"/>
      <c r="T1034" s="2299"/>
      <c r="U1034" s="2299"/>
      <c r="V1034" s="2299"/>
      <c r="W1034" s="2299"/>
      <c r="X1034" s="2299"/>
      <c r="Y1034" s="2300"/>
      <c r="Z1034" s="2317">
        <f>SUM(Z1026:AC1033)</f>
        <v>0.4</v>
      </c>
      <c r="AA1034" s="2318"/>
      <c r="AB1034" s="2318"/>
      <c r="AC1034" s="2319"/>
      <c r="AD1034" s="2281" t="s">
        <v>35</v>
      </c>
      <c r="AE1034" s="1111"/>
      <c r="AF1034" s="1111"/>
      <c r="AG1034" s="1111"/>
      <c r="AH1034" s="1112"/>
      <c r="AI1034" s="2282"/>
      <c r="AJ1034" s="2299"/>
      <c r="AK1034" s="2299"/>
      <c r="AL1034" s="2299"/>
      <c r="AM1034" s="2299"/>
      <c r="AN1034" s="2299"/>
      <c r="AO1034" s="2299"/>
      <c r="AP1034" s="2299"/>
      <c r="AQ1034" s="2299"/>
      <c r="AR1034" s="2299"/>
      <c r="AS1034" s="2299"/>
      <c r="AT1034" s="2299"/>
      <c r="AU1034" s="2300"/>
      <c r="AV1034" s="2288">
        <f>SUM(AV1026:AY1033)</f>
        <v>0</v>
      </c>
      <c r="AW1034" s="2289"/>
      <c r="AX1034" s="2289"/>
      <c r="AY1034" s="2290"/>
    </row>
    <row r="1035" spans="2:51" s="109" customFormat="1" ht="24.75" customHeight="1">
      <c r="B1035" s="2258"/>
      <c r="C1035" s="2259"/>
      <c r="D1035" s="2259"/>
      <c r="E1035" s="2259"/>
      <c r="F1035" s="2259"/>
      <c r="G1035" s="2260"/>
      <c r="H1035" s="2281" t="s">
        <v>506</v>
      </c>
      <c r="I1035" s="1111"/>
      <c r="J1035" s="1111"/>
      <c r="K1035" s="1111"/>
      <c r="L1035" s="1111"/>
      <c r="M1035" s="1111"/>
      <c r="N1035" s="1111"/>
      <c r="O1035" s="1111"/>
      <c r="P1035" s="1111"/>
      <c r="Q1035" s="1111"/>
      <c r="R1035" s="1111"/>
      <c r="S1035" s="1111"/>
      <c r="T1035" s="1111"/>
      <c r="U1035" s="1111"/>
      <c r="V1035" s="1111"/>
      <c r="W1035" s="1111"/>
      <c r="X1035" s="1111"/>
      <c r="Y1035" s="1111"/>
      <c r="Z1035" s="1111"/>
      <c r="AA1035" s="1111"/>
      <c r="AB1035" s="1111"/>
      <c r="AC1035" s="2302"/>
      <c r="AD1035" s="2281" t="s">
        <v>505</v>
      </c>
      <c r="AE1035" s="1111"/>
      <c r="AF1035" s="1111"/>
      <c r="AG1035" s="1111"/>
      <c r="AH1035" s="1111"/>
      <c r="AI1035" s="1111"/>
      <c r="AJ1035" s="1111"/>
      <c r="AK1035" s="1111"/>
      <c r="AL1035" s="1111"/>
      <c r="AM1035" s="1111"/>
      <c r="AN1035" s="1111"/>
      <c r="AO1035" s="1111"/>
      <c r="AP1035" s="1111"/>
      <c r="AQ1035" s="1111"/>
      <c r="AR1035" s="1111"/>
      <c r="AS1035" s="1111"/>
      <c r="AT1035" s="1111"/>
      <c r="AU1035" s="1111"/>
      <c r="AV1035" s="1111"/>
      <c r="AW1035" s="1111"/>
      <c r="AX1035" s="1111"/>
      <c r="AY1035" s="2295"/>
    </row>
    <row r="1036" spans="2:51" s="109" customFormat="1" ht="24.75" customHeight="1">
      <c r="B1036" s="2258"/>
      <c r="C1036" s="2259"/>
      <c r="D1036" s="2259"/>
      <c r="E1036" s="2259"/>
      <c r="F1036" s="2259"/>
      <c r="G1036" s="2260"/>
      <c r="H1036" s="2281" t="s">
        <v>60</v>
      </c>
      <c r="I1036" s="1111"/>
      <c r="J1036" s="1111"/>
      <c r="K1036" s="1111"/>
      <c r="L1036" s="1112"/>
      <c r="M1036" s="1110" t="s">
        <v>143</v>
      </c>
      <c r="N1036" s="1111"/>
      <c r="O1036" s="1111"/>
      <c r="P1036" s="1111"/>
      <c r="Q1036" s="1111"/>
      <c r="R1036" s="1111"/>
      <c r="S1036" s="1111"/>
      <c r="T1036" s="1111"/>
      <c r="U1036" s="1111"/>
      <c r="V1036" s="1111"/>
      <c r="W1036" s="1111"/>
      <c r="X1036" s="1111"/>
      <c r="Y1036" s="1112"/>
      <c r="Z1036" s="1183" t="s">
        <v>144</v>
      </c>
      <c r="AA1036" s="2303"/>
      <c r="AB1036" s="2303"/>
      <c r="AC1036" s="2304"/>
      <c r="AD1036" s="2281" t="s">
        <v>60</v>
      </c>
      <c r="AE1036" s="1111"/>
      <c r="AF1036" s="1111"/>
      <c r="AG1036" s="1111"/>
      <c r="AH1036" s="1112"/>
      <c r="AI1036" s="1110" t="s">
        <v>143</v>
      </c>
      <c r="AJ1036" s="1111"/>
      <c r="AK1036" s="1111"/>
      <c r="AL1036" s="1111"/>
      <c r="AM1036" s="1111"/>
      <c r="AN1036" s="1111"/>
      <c r="AO1036" s="1111"/>
      <c r="AP1036" s="1111"/>
      <c r="AQ1036" s="1111"/>
      <c r="AR1036" s="1111"/>
      <c r="AS1036" s="1111"/>
      <c r="AT1036" s="1111"/>
      <c r="AU1036" s="1112"/>
      <c r="AV1036" s="1183" t="s">
        <v>144</v>
      </c>
      <c r="AW1036" s="2303"/>
      <c r="AX1036" s="2303"/>
      <c r="AY1036" s="2305"/>
    </row>
    <row r="1037" spans="2:51" s="109" customFormat="1" ht="24.75" customHeight="1">
      <c r="B1037" s="2258"/>
      <c r="C1037" s="2259"/>
      <c r="D1037" s="2259"/>
      <c r="E1037" s="2259"/>
      <c r="F1037" s="2259"/>
      <c r="G1037" s="2260"/>
      <c r="H1037" s="1092"/>
      <c r="I1037" s="1093"/>
      <c r="J1037" s="1093"/>
      <c r="K1037" s="1093"/>
      <c r="L1037" s="1094"/>
      <c r="M1037" s="2251"/>
      <c r="N1037" s="2306"/>
      <c r="O1037" s="2306"/>
      <c r="P1037" s="2306"/>
      <c r="Q1037" s="2306"/>
      <c r="R1037" s="2306"/>
      <c r="S1037" s="2306"/>
      <c r="T1037" s="2306"/>
      <c r="U1037" s="2306"/>
      <c r="V1037" s="2306"/>
      <c r="W1037" s="2306"/>
      <c r="X1037" s="2306"/>
      <c r="Y1037" s="2307"/>
      <c r="Z1037" s="2254"/>
      <c r="AA1037" s="2255"/>
      <c r="AB1037" s="2255"/>
      <c r="AC1037" s="2469"/>
      <c r="AD1037" s="1092"/>
      <c r="AE1037" s="1093"/>
      <c r="AF1037" s="1093"/>
      <c r="AG1037" s="1093"/>
      <c r="AH1037" s="1094"/>
      <c r="AI1037" s="2251"/>
      <c r="AJ1037" s="2306"/>
      <c r="AK1037" s="2306"/>
      <c r="AL1037" s="2306"/>
      <c r="AM1037" s="2306"/>
      <c r="AN1037" s="2306"/>
      <c r="AO1037" s="2306"/>
      <c r="AP1037" s="2306"/>
      <c r="AQ1037" s="2306"/>
      <c r="AR1037" s="2306"/>
      <c r="AS1037" s="2306"/>
      <c r="AT1037" s="2306"/>
      <c r="AU1037" s="2307"/>
      <c r="AV1037" s="2254"/>
      <c r="AW1037" s="2255"/>
      <c r="AX1037" s="2255"/>
      <c r="AY1037" s="2257"/>
    </row>
    <row r="1038" spans="2:51" s="109" customFormat="1" ht="24.75" customHeight="1">
      <c r="B1038" s="2258"/>
      <c r="C1038" s="2259"/>
      <c r="D1038" s="2259"/>
      <c r="E1038" s="2259"/>
      <c r="F1038" s="2259"/>
      <c r="G1038" s="2260"/>
      <c r="H1038" s="2214"/>
      <c r="I1038" s="2215"/>
      <c r="J1038" s="2215"/>
      <c r="K1038" s="2215"/>
      <c r="L1038" s="2216"/>
      <c r="M1038" s="2245"/>
      <c r="N1038" s="2264"/>
      <c r="O1038" s="2264"/>
      <c r="P1038" s="2264"/>
      <c r="Q1038" s="2264"/>
      <c r="R1038" s="2264"/>
      <c r="S1038" s="2264"/>
      <c r="T1038" s="2264"/>
      <c r="U1038" s="2264"/>
      <c r="V1038" s="2264"/>
      <c r="W1038" s="2264"/>
      <c r="X1038" s="2264"/>
      <c r="Y1038" s="2265"/>
      <c r="Z1038" s="2248"/>
      <c r="AA1038" s="2249"/>
      <c r="AB1038" s="2249"/>
      <c r="AC1038" s="2294"/>
      <c r="AD1038" s="2214"/>
      <c r="AE1038" s="2215"/>
      <c r="AF1038" s="2215"/>
      <c r="AG1038" s="2215"/>
      <c r="AH1038" s="2216"/>
      <c r="AI1038" s="2245"/>
      <c r="AJ1038" s="2264"/>
      <c r="AK1038" s="2264"/>
      <c r="AL1038" s="2264"/>
      <c r="AM1038" s="2264"/>
      <c r="AN1038" s="2264"/>
      <c r="AO1038" s="2264"/>
      <c r="AP1038" s="2264"/>
      <c r="AQ1038" s="2264"/>
      <c r="AR1038" s="2264"/>
      <c r="AS1038" s="2264"/>
      <c r="AT1038" s="2264"/>
      <c r="AU1038" s="2265"/>
      <c r="AV1038" s="2248"/>
      <c r="AW1038" s="2249"/>
      <c r="AX1038" s="2249"/>
      <c r="AY1038" s="2250"/>
    </row>
    <row r="1039" spans="2:51" s="109" customFormat="1" ht="24.75" customHeight="1">
      <c r="B1039" s="2258"/>
      <c r="C1039" s="2259"/>
      <c r="D1039" s="2259"/>
      <c r="E1039" s="2259"/>
      <c r="F1039" s="2259"/>
      <c r="G1039" s="2260"/>
      <c r="H1039" s="2214"/>
      <c r="I1039" s="2215"/>
      <c r="J1039" s="2215"/>
      <c r="K1039" s="2215"/>
      <c r="L1039" s="2216"/>
      <c r="M1039" s="2245"/>
      <c r="N1039" s="2264"/>
      <c r="O1039" s="2264"/>
      <c r="P1039" s="2264"/>
      <c r="Q1039" s="2264"/>
      <c r="R1039" s="2264"/>
      <c r="S1039" s="2264"/>
      <c r="T1039" s="2264"/>
      <c r="U1039" s="2264"/>
      <c r="V1039" s="2264"/>
      <c r="W1039" s="2264"/>
      <c r="X1039" s="2264"/>
      <c r="Y1039" s="2265"/>
      <c r="Z1039" s="2248"/>
      <c r="AA1039" s="2249"/>
      <c r="AB1039" s="2249"/>
      <c r="AC1039" s="2294"/>
      <c r="AD1039" s="2214"/>
      <c r="AE1039" s="2215"/>
      <c r="AF1039" s="2215"/>
      <c r="AG1039" s="2215"/>
      <c r="AH1039" s="2216"/>
      <c r="AI1039" s="2245"/>
      <c r="AJ1039" s="2264"/>
      <c r="AK1039" s="2264"/>
      <c r="AL1039" s="2264"/>
      <c r="AM1039" s="2264"/>
      <c r="AN1039" s="2264"/>
      <c r="AO1039" s="2264"/>
      <c r="AP1039" s="2264"/>
      <c r="AQ1039" s="2264"/>
      <c r="AR1039" s="2264"/>
      <c r="AS1039" s="2264"/>
      <c r="AT1039" s="2264"/>
      <c r="AU1039" s="2265"/>
      <c r="AV1039" s="2248"/>
      <c r="AW1039" s="2249"/>
      <c r="AX1039" s="2249"/>
      <c r="AY1039" s="2250"/>
    </row>
    <row r="1040" spans="2:51" s="109" customFormat="1" ht="24.75" customHeight="1">
      <c r="B1040" s="2258"/>
      <c r="C1040" s="2259"/>
      <c r="D1040" s="2259"/>
      <c r="E1040" s="2259"/>
      <c r="F1040" s="2259"/>
      <c r="G1040" s="2260"/>
      <c r="H1040" s="2214"/>
      <c r="I1040" s="2215"/>
      <c r="J1040" s="2215"/>
      <c r="K1040" s="2215"/>
      <c r="L1040" s="2216"/>
      <c r="M1040" s="2245"/>
      <c r="N1040" s="2264"/>
      <c r="O1040" s="2264"/>
      <c r="P1040" s="2264"/>
      <c r="Q1040" s="2264"/>
      <c r="R1040" s="2264"/>
      <c r="S1040" s="2264"/>
      <c r="T1040" s="2264"/>
      <c r="U1040" s="2264"/>
      <c r="V1040" s="2264"/>
      <c r="W1040" s="2264"/>
      <c r="X1040" s="2264"/>
      <c r="Y1040" s="2265"/>
      <c r="Z1040" s="2248"/>
      <c r="AA1040" s="2249"/>
      <c r="AB1040" s="2249"/>
      <c r="AC1040" s="2294"/>
      <c r="AD1040" s="2214"/>
      <c r="AE1040" s="2215"/>
      <c r="AF1040" s="2215"/>
      <c r="AG1040" s="2215"/>
      <c r="AH1040" s="2216"/>
      <c r="AI1040" s="2245"/>
      <c r="AJ1040" s="2264"/>
      <c r="AK1040" s="2264"/>
      <c r="AL1040" s="2264"/>
      <c r="AM1040" s="2264"/>
      <c r="AN1040" s="2264"/>
      <c r="AO1040" s="2264"/>
      <c r="AP1040" s="2264"/>
      <c r="AQ1040" s="2264"/>
      <c r="AR1040" s="2264"/>
      <c r="AS1040" s="2264"/>
      <c r="AT1040" s="2264"/>
      <c r="AU1040" s="2265"/>
      <c r="AV1040" s="2248"/>
      <c r="AW1040" s="2249"/>
      <c r="AX1040" s="2249"/>
      <c r="AY1040" s="2250"/>
    </row>
    <row r="1041" spans="2:51" s="109" customFormat="1" ht="24.75" customHeight="1">
      <c r="B1041" s="2258"/>
      <c r="C1041" s="2259"/>
      <c r="D1041" s="2259"/>
      <c r="E1041" s="2259"/>
      <c r="F1041" s="2259"/>
      <c r="G1041" s="2260"/>
      <c r="H1041" s="2214"/>
      <c r="I1041" s="2215"/>
      <c r="J1041" s="2215"/>
      <c r="K1041" s="2215"/>
      <c r="L1041" s="2216"/>
      <c r="M1041" s="2245"/>
      <c r="N1041" s="2246"/>
      <c r="O1041" s="2246"/>
      <c r="P1041" s="2246"/>
      <c r="Q1041" s="2246"/>
      <c r="R1041" s="2246"/>
      <c r="S1041" s="2246"/>
      <c r="T1041" s="2246"/>
      <c r="U1041" s="2246"/>
      <c r="V1041" s="2246"/>
      <c r="W1041" s="2246"/>
      <c r="X1041" s="2246"/>
      <c r="Y1041" s="2247"/>
      <c r="Z1041" s="2248"/>
      <c r="AA1041" s="2249"/>
      <c r="AB1041" s="2249"/>
      <c r="AC1041" s="2249"/>
      <c r="AD1041" s="2214"/>
      <c r="AE1041" s="2215"/>
      <c r="AF1041" s="2215"/>
      <c r="AG1041" s="2215"/>
      <c r="AH1041" s="2216"/>
      <c r="AI1041" s="2245"/>
      <c r="AJ1041" s="2246"/>
      <c r="AK1041" s="2246"/>
      <c r="AL1041" s="2246"/>
      <c r="AM1041" s="2246"/>
      <c r="AN1041" s="2246"/>
      <c r="AO1041" s="2246"/>
      <c r="AP1041" s="2246"/>
      <c r="AQ1041" s="2246"/>
      <c r="AR1041" s="2246"/>
      <c r="AS1041" s="2246"/>
      <c r="AT1041" s="2246"/>
      <c r="AU1041" s="2247"/>
      <c r="AV1041" s="2248"/>
      <c r="AW1041" s="2249"/>
      <c r="AX1041" s="2249"/>
      <c r="AY1041" s="2250"/>
    </row>
    <row r="1042" spans="2:51" s="109" customFormat="1" ht="24.75" customHeight="1">
      <c r="B1042" s="2258"/>
      <c r="C1042" s="2259"/>
      <c r="D1042" s="2259"/>
      <c r="E1042" s="2259"/>
      <c r="F1042" s="2259"/>
      <c r="G1042" s="2260"/>
      <c r="H1042" s="2214"/>
      <c r="I1042" s="2215"/>
      <c r="J1042" s="2215"/>
      <c r="K1042" s="2215"/>
      <c r="L1042" s="2216"/>
      <c r="M1042" s="2245"/>
      <c r="N1042" s="2246"/>
      <c r="O1042" s="2246"/>
      <c r="P1042" s="2246"/>
      <c r="Q1042" s="2246"/>
      <c r="R1042" s="2246"/>
      <c r="S1042" s="2246"/>
      <c r="T1042" s="2246"/>
      <c r="U1042" s="2246"/>
      <c r="V1042" s="2246"/>
      <c r="W1042" s="2246"/>
      <c r="X1042" s="2246"/>
      <c r="Y1042" s="2247"/>
      <c r="Z1042" s="2248"/>
      <c r="AA1042" s="2249"/>
      <c r="AB1042" s="2249"/>
      <c r="AC1042" s="2249"/>
      <c r="AD1042" s="2214"/>
      <c r="AE1042" s="2215"/>
      <c r="AF1042" s="2215"/>
      <c r="AG1042" s="2215"/>
      <c r="AH1042" s="2216"/>
      <c r="AI1042" s="2245"/>
      <c r="AJ1042" s="2246"/>
      <c r="AK1042" s="2246"/>
      <c r="AL1042" s="2246"/>
      <c r="AM1042" s="2246"/>
      <c r="AN1042" s="2246"/>
      <c r="AO1042" s="2246"/>
      <c r="AP1042" s="2246"/>
      <c r="AQ1042" s="2246"/>
      <c r="AR1042" s="2246"/>
      <c r="AS1042" s="2246"/>
      <c r="AT1042" s="2246"/>
      <c r="AU1042" s="2247"/>
      <c r="AV1042" s="2248"/>
      <c r="AW1042" s="2249"/>
      <c r="AX1042" s="2249"/>
      <c r="AY1042" s="2250"/>
    </row>
    <row r="1043" spans="2:51" s="109" customFormat="1" ht="24.75" customHeight="1">
      <c r="B1043" s="2258"/>
      <c r="C1043" s="2259"/>
      <c r="D1043" s="2259"/>
      <c r="E1043" s="2259"/>
      <c r="F1043" s="2259"/>
      <c r="G1043" s="2260"/>
      <c r="H1043" s="2214"/>
      <c r="I1043" s="2215"/>
      <c r="J1043" s="2215"/>
      <c r="K1043" s="2215"/>
      <c r="L1043" s="2216"/>
      <c r="M1043" s="2245"/>
      <c r="N1043" s="2246"/>
      <c r="O1043" s="2246"/>
      <c r="P1043" s="2246"/>
      <c r="Q1043" s="2246"/>
      <c r="R1043" s="2246"/>
      <c r="S1043" s="2246"/>
      <c r="T1043" s="2246"/>
      <c r="U1043" s="2246"/>
      <c r="V1043" s="2246"/>
      <c r="W1043" s="2246"/>
      <c r="X1043" s="2246"/>
      <c r="Y1043" s="2247"/>
      <c r="Z1043" s="2248"/>
      <c r="AA1043" s="2249"/>
      <c r="AB1043" s="2249"/>
      <c r="AC1043" s="2249"/>
      <c r="AD1043" s="2214"/>
      <c r="AE1043" s="2215"/>
      <c r="AF1043" s="2215"/>
      <c r="AG1043" s="2215"/>
      <c r="AH1043" s="2216"/>
      <c r="AI1043" s="2245"/>
      <c r="AJ1043" s="2246"/>
      <c r="AK1043" s="2246"/>
      <c r="AL1043" s="2246"/>
      <c r="AM1043" s="2246"/>
      <c r="AN1043" s="2246"/>
      <c r="AO1043" s="2246"/>
      <c r="AP1043" s="2246"/>
      <c r="AQ1043" s="2246"/>
      <c r="AR1043" s="2246"/>
      <c r="AS1043" s="2246"/>
      <c r="AT1043" s="2246"/>
      <c r="AU1043" s="2247"/>
      <c r="AV1043" s="2248"/>
      <c r="AW1043" s="2249"/>
      <c r="AX1043" s="2249"/>
      <c r="AY1043" s="2250"/>
    </row>
    <row r="1044" spans="2:51" s="109" customFormat="1" ht="24.75" customHeight="1">
      <c r="B1044" s="2258"/>
      <c r="C1044" s="2259"/>
      <c r="D1044" s="2259"/>
      <c r="E1044" s="2259"/>
      <c r="F1044" s="2259"/>
      <c r="G1044" s="2260"/>
      <c r="H1044" s="2211"/>
      <c r="I1044" s="2212"/>
      <c r="J1044" s="2212"/>
      <c r="K1044" s="2212"/>
      <c r="L1044" s="2213"/>
      <c r="M1044" s="2275"/>
      <c r="N1044" s="2276"/>
      <c r="O1044" s="2276"/>
      <c r="P1044" s="2276"/>
      <c r="Q1044" s="2276"/>
      <c r="R1044" s="2276"/>
      <c r="S1044" s="2276"/>
      <c r="T1044" s="2276"/>
      <c r="U1044" s="2276"/>
      <c r="V1044" s="2276"/>
      <c r="W1044" s="2276"/>
      <c r="X1044" s="2276"/>
      <c r="Y1044" s="2277"/>
      <c r="Z1044" s="2278"/>
      <c r="AA1044" s="2279"/>
      <c r="AB1044" s="2279"/>
      <c r="AC1044" s="2279"/>
      <c r="AD1044" s="2211"/>
      <c r="AE1044" s="2212"/>
      <c r="AF1044" s="2212"/>
      <c r="AG1044" s="2212"/>
      <c r="AH1044" s="2213"/>
      <c r="AI1044" s="2275"/>
      <c r="AJ1044" s="2276"/>
      <c r="AK1044" s="2276"/>
      <c r="AL1044" s="2276"/>
      <c r="AM1044" s="2276"/>
      <c r="AN1044" s="2276"/>
      <c r="AO1044" s="2276"/>
      <c r="AP1044" s="2276"/>
      <c r="AQ1044" s="2276"/>
      <c r="AR1044" s="2276"/>
      <c r="AS1044" s="2276"/>
      <c r="AT1044" s="2276"/>
      <c r="AU1044" s="2277"/>
      <c r="AV1044" s="2278"/>
      <c r="AW1044" s="2279"/>
      <c r="AX1044" s="2279"/>
      <c r="AY1044" s="2280"/>
    </row>
    <row r="1045" spans="2:51" s="109" customFormat="1" ht="24.75" customHeight="1">
      <c r="B1045" s="2258"/>
      <c r="C1045" s="2259"/>
      <c r="D1045" s="2259"/>
      <c r="E1045" s="2259"/>
      <c r="F1045" s="2259"/>
      <c r="G1045" s="2260"/>
      <c r="H1045" s="2281" t="s">
        <v>35</v>
      </c>
      <c r="I1045" s="1111"/>
      <c r="J1045" s="1111"/>
      <c r="K1045" s="1111"/>
      <c r="L1045" s="1111"/>
      <c r="M1045" s="2282"/>
      <c r="N1045" s="2283"/>
      <c r="O1045" s="2283"/>
      <c r="P1045" s="2283"/>
      <c r="Q1045" s="2283"/>
      <c r="R1045" s="2283"/>
      <c r="S1045" s="2283"/>
      <c r="T1045" s="2283"/>
      <c r="U1045" s="2283"/>
      <c r="V1045" s="2283"/>
      <c r="W1045" s="2283"/>
      <c r="X1045" s="2283"/>
      <c r="Y1045" s="2284"/>
      <c r="Z1045" s="2288">
        <f>SUM(Z1037:AC1044)</f>
        <v>0</v>
      </c>
      <c r="AA1045" s="2289"/>
      <c r="AB1045" s="2289"/>
      <c r="AC1045" s="2471"/>
      <c r="AD1045" s="2281" t="s">
        <v>35</v>
      </c>
      <c r="AE1045" s="1111"/>
      <c r="AF1045" s="1111"/>
      <c r="AG1045" s="1111"/>
      <c r="AH1045" s="1111"/>
      <c r="AI1045" s="2282"/>
      <c r="AJ1045" s="2283"/>
      <c r="AK1045" s="2283"/>
      <c r="AL1045" s="2283"/>
      <c r="AM1045" s="2283"/>
      <c r="AN1045" s="2283"/>
      <c r="AO1045" s="2283"/>
      <c r="AP1045" s="2283"/>
      <c r="AQ1045" s="2283"/>
      <c r="AR1045" s="2283"/>
      <c r="AS1045" s="2283"/>
      <c r="AT1045" s="2283"/>
      <c r="AU1045" s="2284"/>
      <c r="AV1045" s="2288">
        <f>SUM(AV1037:AY1044)</f>
        <v>0</v>
      </c>
      <c r="AW1045" s="2289"/>
      <c r="AX1045" s="2289"/>
      <c r="AY1045" s="2290"/>
    </row>
    <row r="1046" spans="2:51" s="109" customFormat="1" ht="24.75" customHeight="1">
      <c r="B1046" s="2258"/>
      <c r="C1046" s="2259"/>
      <c r="D1046" s="2259"/>
      <c r="E1046" s="2259"/>
      <c r="F1046" s="2259"/>
      <c r="G1046" s="2260"/>
      <c r="H1046" s="2281" t="s">
        <v>504</v>
      </c>
      <c r="I1046" s="1111"/>
      <c r="J1046" s="1111"/>
      <c r="K1046" s="1111"/>
      <c r="L1046" s="1111"/>
      <c r="M1046" s="1111"/>
      <c r="N1046" s="1111"/>
      <c r="O1046" s="1111"/>
      <c r="P1046" s="1111"/>
      <c r="Q1046" s="1111"/>
      <c r="R1046" s="1111"/>
      <c r="S1046" s="1111"/>
      <c r="T1046" s="1111"/>
      <c r="U1046" s="1111"/>
      <c r="V1046" s="1111"/>
      <c r="W1046" s="1111"/>
      <c r="X1046" s="1111"/>
      <c r="Y1046" s="1111"/>
      <c r="Z1046" s="1111"/>
      <c r="AA1046" s="1111"/>
      <c r="AB1046" s="1111"/>
      <c r="AC1046" s="1112"/>
      <c r="AD1046" s="2281" t="s">
        <v>503</v>
      </c>
      <c r="AE1046" s="1111"/>
      <c r="AF1046" s="1111"/>
      <c r="AG1046" s="1111"/>
      <c r="AH1046" s="1111"/>
      <c r="AI1046" s="1111"/>
      <c r="AJ1046" s="1111"/>
      <c r="AK1046" s="1111"/>
      <c r="AL1046" s="1111"/>
      <c r="AM1046" s="1111"/>
      <c r="AN1046" s="1111"/>
      <c r="AO1046" s="1111"/>
      <c r="AP1046" s="1111"/>
      <c r="AQ1046" s="1111"/>
      <c r="AR1046" s="1111"/>
      <c r="AS1046" s="1111"/>
      <c r="AT1046" s="1111"/>
      <c r="AU1046" s="1111"/>
      <c r="AV1046" s="1111"/>
      <c r="AW1046" s="1111"/>
      <c r="AX1046" s="1111"/>
      <c r="AY1046" s="2295"/>
    </row>
    <row r="1047" spans="2:51" s="109" customFormat="1" ht="24.75" customHeight="1">
      <c r="B1047" s="2258"/>
      <c r="C1047" s="2259"/>
      <c r="D1047" s="2259"/>
      <c r="E1047" s="2259"/>
      <c r="F1047" s="2259"/>
      <c r="G1047" s="2260"/>
      <c r="H1047" s="2291" t="s">
        <v>60</v>
      </c>
      <c r="I1047" s="2292"/>
      <c r="J1047" s="2292"/>
      <c r="K1047" s="2292"/>
      <c r="L1047" s="2292"/>
      <c r="M1047" s="1110" t="s">
        <v>143</v>
      </c>
      <c r="N1047" s="1111"/>
      <c r="O1047" s="1111"/>
      <c r="P1047" s="1111"/>
      <c r="Q1047" s="1111"/>
      <c r="R1047" s="1111"/>
      <c r="S1047" s="1111"/>
      <c r="T1047" s="1111"/>
      <c r="U1047" s="1111"/>
      <c r="V1047" s="1111"/>
      <c r="W1047" s="1111"/>
      <c r="X1047" s="1111"/>
      <c r="Y1047" s="1112"/>
      <c r="Z1047" s="1183" t="s">
        <v>144</v>
      </c>
      <c r="AA1047" s="1184"/>
      <c r="AB1047" s="1184"/>
      <c r="AC1047" s="2293"/>
      <c r="AD1047" s="2291" t="s">
        <v>60</v>
      </c>
      <c r="AE1047" s="2292"/>
      <c r="AF1047" s="2292"/>
      <c r="AG1047" s="2292"/>
      <c r="AH1047" s="2292"/>
      <c r="AI1047" s="1110" t="s">
        <v>143</v>
      </c>
      <c r="AJ1047" s="1111"/>
      <c r="AK1047" s="1111"/>
      <c r="AL1047" s="1111"/>
      <c r="AM1047" s="1111"/>
      <c r="AN1047" s="1111"/>
      <c r="AO1047" s="1111"/>
      <c r="AP1047" s="1111"/>
      <c r="AQ1047" s="1111"/>
      <c r="AR1047" s="1111"/>
      <c r="AS1047" s="1111"/>
      <c r="AT1047" s="1111"/>
      <c r="AU1047" s="1112"/>
      <c r="AV1047" s="1183" t="s">
        <v>144</v>
      </c>
      <c r="AW1047" s="1184"/>
      <c r="AX1047" s="1184"/>
      <c r="AY1047" s="1185"/>
    </row>
    <row r="1048" spans="2:51" s="109" customFormat="1" ht="24.75" customHeight="1">
      <c r="B1048" s="2258"/>
      <c r="C1048" s="2259"/>
      <c r="D1048" s="2259"/>
      <c r="E1048" s="2259"/>
      <c r="F1048" s="2259"/>
      <c r="G1048" s="2260"/>
      <c r="H1048" s="1092"/>
      <c r="I1048" s="1093"/>
      <c r="J1048" s="1093"/>
      <c r="K1048" s="1093"/>
      <c r="L1048" s="1094"/>
      <c r="M1048" s="2251"/>
      <c r="N1048" s="2252"/>
      <c r="O1048" s="2252"/>
      <c r="P1048" s="2252"/>
      <c r="Q1048" s="2252"/>
      <c r="R1048" s="2252"/>
      <c r="S1048" s="2252"/>
      <c r="T1048" s="2252"/>
      <c r="U1048" s="2252"/>
      <c r="V1048" s="2252"/>
      <c r="W1048" s="2252"/>
      <c r="X1048" s="2252"/>
      <c r="Y1048" s="2253"/>
      <c r="Z1048" s="2254"/>
      <c r="AA1048" s="2255"/>
      <c r="AB1048" s="2255"/>
      <c r="AC1048" s="2256"/>
      <c r="AD1048" s="1092"/>
      <c r="AE1048" s="1093"/>
      <c r="AF1048" s="1093"/>
      <c r="AG1048" s="1093"/>
      <c r="AH1048" s="1094"/>
      <c r="AI1048" s="2251"/>
      <c r="AJ1048" s="2252"/>
      <c r="AK1048" s="2252"/>
      <c r="AL1048" s="2252"/>
      <c r="AM1048" s="2252"/>
      <c r="AN1048" s="2252"/>
      <c r="AO1048" s="2252"/>
      <c r="AP1048" s="2252"/>
      <c r="AQ1048" s="2252"/>
      <c r="AR1048" s="2252"/>
      <c r="AS1048" s="2252"/>
      <c r="AT1048" s="2252"/>
      <c r="AU1048" s="2253"/>
      <c r="AV1048" s="2254"/>
      <c r="AW1048" s="2255"/>
      <c r="AX1048" s="2255"/>
      <c r="AY1048" s="2257"/>
    </row>
    <row r="1049" spans="2:51" s="109" customFormat="1" ht="24.75" customHeight="1">
      <c r="B1049" s="2258"/>
      <c r="C1049" s="2259"/>
      <c r="D1049" s="2259"/>
      <c r="E1049" s="2259"/>
      <c r="F1049" s="2259"/>
      <c r="G1049" s="2260"/>
      <c r="H1049" s="2214"/>
      <c r="I1049" s="2215"/>
      <c r="J1049" s="2215"/>
      <c r="K1049" s="2215"/>
      <c r="L1049" s="2216"/>
      <c r="M1049" s="2245"/>
      <c r="N1049" s="2246"/>
      <c r="O1049" s="2246"/>
      <c r="P1049" s="2246"/>
      <c r="Q1049" s="2246"/>
      <c r="R1049" s="2246"/>
      <c r="S1049" s="2246"/>
      <c r="T1049" s="2246"/>
      <c r="U1049" s="2246"/>
      <c r="V1049" s="2246"/>
      <c r="W1049" s="2246"/>
      <c r="X1049" s="2246"/>
      <c r="Y1049" s="2247"/>
      <c r="Z1049" s="2248"/>
      <c r="AA1049" s="2249"/>
      <c r="AB1049" s="2249"/>
      <c r="AC1049" s="2274"/>
      <c r="AD1049" s="2214"/>
      <c r="AE1049" s="2215"/>
      <c r="AF1049" s="2215"/>
      <c r="AG1049" s="2215"/>
      <c r="AH1049" s="2216"/>
      <c r="AI1049" s="2245"/>
      <c r="AJ1049" s="2246"/>
      <c r="AK1049" s="2246"/>
      <c r="AL1049" s="2246"/>
      <c r="AM1049" s="2246"/>
      <c r="AN1049" s="2246"/>
      <c r="AO1049" s="2246"/>
      <c r="AP1049" s="2246"/>
      <c r="AQ1049" s="2246"/>
      <c r="AR1049" s="2246"/>
      <c r="AS1049" s="2246"/>
      <c r="AT1049" s="2246"/>
      <c r="AU1049" s="2247"/>
      <c r="AV1049" s="2248"/>
      <c r="AW1049" s="2249"/>
      <c r="AX1049" s="2249"/>
      <c r="AY1049" s="2250"/>
    </row>
    <row r="1050" spans="2:51" s="109" customFormat="1" ht="24.75" customHeight="1">
      <c r="B1050" s="2258"/>
      <c r="C1050" s="2259"/>
      <c r="D1050" s="2259"/>
      <c r="E1050" s="2259"/>
      <c r="F1050" s="2259"/>
      <c r="G1050" s="2260"/>
      <c r="H1050" s="2214"/>
      <c r="I1050" s="2215"/>
      <c r="J1050" s="2215"/>
      <c r="K1050" s="2215"/>
      <c r="L1050" s="2216"/>
      <c r="M1050" s="2245"/>
      <c r="N1050" s="2246"/>
      <c r="O1050" s="2246"/>
      <c r="P1050" s="2246"/>
      <c r="Q1050" s="2246"/>
      <c r="R1050" s="2246"/>
      <c r="S1050" s="2246"/>
      <c r="T1050" s="2246"/>
      <c r="U1050" s="2246"/>
      <c r="V1050" s="2246"/>
      <c r="W1050" s="2246"/>
      <c r="X1050" s="2246"/>
      <c r="Y1050" s="2247"/>
      <c r="Z1050" s="2248"/>
      <c r="AA1050" s="2249"/>
      <c r="AB1050" s="2249"/>
      <c r="AC1050" s="2274"/>
      <c r="AD1050" s="2214"/>
      <c r="AE1050" s="2215"/>
      <c r="AF1050" s="2215"/>
      <c r="AG1050" s="2215"/>
      <c r="AH1050" s="2216"/>
      <c r="AI1050" s="2245"/>
      <c r="AJ1050" s="2246"/>
      <c r="AK1050" s="2246"/>
      <c r="AL1050" s="2246"/>
      <c r="AM1050" s="2246"/>
      <c r="AN1050" s="2246"/>
      <c r="AO1050" s="2246"/>
      <c r="AP1050" s="2246"/>
      <c r="AQ1050" s="2246"/>
      <c r="AR1050" s="2246"/>
      <c r="AS1050" s="2246"/>
      <c r="AT1050" s="2246"/>
      <c r="AU1050" s="2247"/>
      <c r="AV1050" s="2248"/>
      <c r="AW1050" s="2249"/>
      <c r="AX1050" s="2249"/>
      <c r="AY1050" s="2250"/>
    </row>
    <row r="1051" spans="2:51" s="109" customFormat="1" ht="24.75" customHeight="1">
      <c r="B1051" s="2258"/>
      <c r="C1051" s="2259"/>
      <c r="D1051" s="2259"/>
      <c r="E1051" s="2259"/>
      <c r="F1051" s="2259"/>
      <c r="G1051" s="2260"/>
      <c r="H1051" s="2214"/>
      <c r="I1051" s="2215"/>
      <c r="J1051" s="2215"/>
      <c r="K1051" s="2215"/>
      <c r="L1051" s="2216"/>
      <c r="M1051" s="2245"/>
      <c r="N1051" s="2246"/>
      <c r="O1051" s="2246"/>
      <c r="P1051" s="2246"/>
      <c r="Q1051" s="2246"/>
      <c r="R1051" s="2246"/>
      <c r="S1051" s="2246"/>
      <c r="T1051" s="2246"/>
      <c r="U1051" s="2246"/>
      <c r="V1051" s="2246"/>
      <c r="W1051" s="2246"/>
      <c r="X1051" s="2246"/>
      <c r="Y1051" s="2247"/>
      <c r="Z1051" s="2248"/>
      <c r="AA1051" s="2249"/>
      <c r="AB1051" s="2249"/>
      <c r="AC1051" s="2274"/>
      <c r="AD1051" s="2214"/>
      <c r="AE1051" s="2215"/>
      <c r="AF1051" s="2215"/>
      <c r="AG1051" s="2215"/>
      <c r="AH1051" s="2216"/>
      <c r="AI1051" s="2245"/>
      <c r="AJ1051" s="2246"/>
      <c r="AK1051" s="2246"/>
      <c r="AL1051" s="2246"/>
      <c r="AM1051" s="2246"/>
      <c r="AN1051" s="2246"/>
      <c r="AO1051" s="2246"/>
      <c r="AP1051" s="2246"/>
      <c r="AQ1051" s="2246"/>
      <c r="AR1051" s="2246"/>
      <c r="AS1051" s="2246"/>
      <c r="AT1051" s="2246"/>
      <c r="AU1051" s="2247"/>
      <c r="AV1051" s="2248"/>
      <c r="AW1051" s="2249"/>
      <c r="AX1051" s="2249"/>
      <c r="AY1051" s="2250"/>
    </row>
    <row r="1052" spans="2:51" s="109" customFormat="1" ht="24.75" customHeight="1">
      <c r="B1052" s="2258"/>
      <c r="C1052" s="2259"/>
      <c r="D1052" s="2259"/>
      <c r="E1052" s="2259"/>
      <c r="F1052" s="2259"/>
      <c r="G1052" s="2260"/>
      <c r="H1052" s="2214"/>
      <c r="I1052" s="2215"/>
      <c r="J1052" s="2215"/>
      <c r="K1052" s="2215"/>
      <c r="L1052" s="2216"/>
      <c r="M1052" s="2245"/>
      <c r="N1052" s="2246"/>
      <c r="O1052" s="2246"/>
      <c r="P1052" s="2246"/>
      <c r="Q1052" s="2246"/>
      <c r="R1052" s="2246"/>
      <c r="S1052" s="2246"/>
      <c r="T1052" s="2246"/>
      <c r="U1052" s="2246"/>
      <c r="V1052" s="2246"/>
      <c r="W1052" s="2246"/>
      <c r="X1052" s="2246"/>
      <c r="Y1052" s="2247"/>
      <c r="Z1052" s="2248"/>
      <c r="AA1052" s="2249"/>
      <c r="AB1052" s="2249"/>
      <c r="AC1052" s="2249"/>
      <c r="AD1052" s="2214"/>
      <c r="AE1052" s="2215"/>
      <c r="AF1052" s="2215"/>
      <c r="AG1052" s="2215"/>
      <c r="AH1052" s="2216"/>
      <c r="AI1052" s="2245"/>
      <c r="AJ1052" s="2246"/>
      <c r="AK1052" s="2246"/>
      <c r="AL1052" s="2246"/>
      <c r="AM1052" s="2246"/>
      <c r="AN1052" s="2246"/>
      <c r="AO1052" s="2246"/>
      <c r="AP1052" s="2246"/>
      <c r="AQ1052" s="2246"/>
      <c r="AR1052" s="2246"/>
      <c r="AS1052" s="2246"/>
      <c r="AT1052" s="2246"/>
      <c r="AU1052" s="2247"/>
      <c r="AV1052" s="2248"/>
      <c r="AW1052" s="2249"/>
      <c r="AX1052" s="2249"/>
      <c r="AY1052" s="2250"/>
    </row>
    <row r="1053" spans="2:51" s="109" customFormat="1" ht="24.75" customHeight="1">
      <c r="B1053" s="2258"/>
      <c r="C1053" s="2259"/>
      <c r="D1053" s="2259"/>
      <c r="E1053" s="2259"/>
      <c r="F1053" s="2259"/>
      <c r="G1053" s="2260"/>
      <c r="H1053" s="2214"/>
      <c r="I1053" s="2215"/>
      <c r="J1053" s="2215"/>
      <c r="K1053" s="2215"/>
      <c r="L1053" s="2216"/>
      <c r="M1053" s="2245"/>
      <c r="N1053" s="2246"/>
      <c r="O1053" s="2246"/>
      <c r="P1053" s="2246"/>
      <c r="Q1053" s="2246"/>
      <c r="R1053" s="2246"/>
      <c r="S1053" s="2246"/>
      <c r="T1053" s="2246"/>
      <c r="U1053" s="2246"/>
      <c r="V1053" s="2246"/>
      <c r="W1053" s="2246"/>
      <c r="X1053" s="2246"/>
      <c r="Y1053" s="2247"/>
      <c r="Z1053" s="2248"/>
      <c r="AA1053" s="2249"/>
      <c r="AB1053" s="2249"/>
      <c r="AC1053" s="2249"/>
      <c r="AD1053" s="2214"/>
      <c r="AE1053" s="2215"/>
      <c r="AF1053" s="2215"/>
      <c r="AG1053" s="2215"/>
      <c r="AH1053" s="2216"/>
      <c r="AI1053" s="2245"/>
      <c r="AJ1053" s="2246"/>
      <c r="AK1053" s="2246"/>
      <c r="AL1053" s="2246"/>
      <c r="AM1053" s="2246"/>
      <c r="AN1053" s="2246"/>
      <c r="AO1053" s="2246"/>
      <c r="AP1053" s="2246"/>
      <c r="AQ1053" s="2246"/>
      <c r="AR1053" s="2246"/>
      <c r="AS1053" s="2246"/>
      <c r="AT1053" s="2246"/>
      <c r="AU1053" s="2247"/>
      <c r="AV1053" s="2248"/>
      <c r="AW1053" s="2249"/>
      <c r="AX1053" s="2249"/>
      <c r="AY1053" s="2250"/>
    </row>
    <row r="1054" spans="2:51" s="109" customFormat="1" ht="24.75" customHeight="1">
      <c r="B1054" s="2258"/>
      <c r="C1054" s="2259"/>
      <c r="D1054" s="2259"/>
      <c r="E1054" s="2259"/>
      <c r="F1054" s="2259"/>
      <c r="G1054" s="2260"/>
      <c r="H1054" s="2214"/>
      <c r="I1054" s="2215"/>
      <c r="J1054" s="2215"/>
      <c r="K1054" s="2215"/>
      <c r="L1054" s="2216"/>
      <c r="M1054" s="2245"/>
      <c r="N1054" s="2246"/>
      <c r="O1054" s="2246"/>
      <c r="P1054" s="2246"/>
      <c r="Q1054" s="2246"/>
      <c r="R1054" s="2246"/>
      <c r="S1054" s="2246"/>
      <c r="T1054" s="2246"/>
      <c r="U1054" s="2246"/>
      <c r="V1054" s="2246"/>
      <c r="W1054" s="2246"/>
      <c r="X1054" s="2246"/>
      <c r="Y1054" s="2247"/>
      <c r="Z1054" s="2248"/>
      <c r="AA1054" s="2249"/>
      <c r="AB1054" s="2249"/>
      <c r="AC1054" s="2249"/>
      <c r="AD1054" s="2214"/>
      <c r="AE1054" s="2215"/>
      <c r="AF1054" s="2215"/>
      <c r="AG1054" s="2215"/>
      <c r="AH1054" s="2216"/>
      <c r="AI1054" s="2245"/>
      <c r="AJ1054" s="2246"/>
      <c r="AK1054" s="2246"/>
      <c r="AL1054" s="2246"/>
      <c r="AM1054" s="2246"/>
      <c r="AN1054" s="2246"/>
      <c r="AO1054" s="2246"/>
      <c r="AP1054" s="2246"/>
      <c r="AQ1054" s="2246"/>
      <c r="AR1054" s="2246"/>
      <c r="AS1054" s="2246"/>
      <c r="AT1054" s="2246"/>
      <c r="AU1054" s="2247"/>
      <c r="AV1054" s="2248"/>
      <c r="AW1054" s="2249"/>
      <c r="AX1054" s="2249"/>
      <c r="AY1054" s="2250"/>
    </row>
    <row r="1055" spans="2:51" s="109" customFormat="1" ht="24.75" customHeight="1">
      <c r="B1055" s="2258"/>
      <c r="C1055" s="2259"/>
      <c r="D1055" s="2259"/>
      <c r="E1055" s="2259"/>
      <c r="F1055" s="2259"/>
      <c r="G1055" s="2260"/>
      <c r="H1055" s="2211"/>
      <c r="I1055" s="2212"/>
      <c r="J1055" s="2212"/>
      <c r="K1055" s="2212"/>
      <c r="L1055" s="2213"/>
      <c r="M1055" s="2275"/>
      <c r="N1055" s="2276"/>
      <c r="O1055" s="2276"/>
      <c r="P1055" s="2276"/>
      <c r="Q1055" s="2276"/>
      <c r="R1055" s="2276"/>
      <c r="S1055" s="2276"/>
      <c r="T1055" s="2276"/>
      <c r="U1055" s="2276"/>
      <c r="V1055" s="2276"/>
      <c r="W1055" s="2276"/>
      <c r="X1055" s="2276"/>
      <c r="Y1055" s="2277"/>
      <c r="Z1055" s="2278"/>
      <c r="AA1055" s="2279"/>
      <c r="AB1055" s="2279"/>
      <c r="AC1055" s="2279"/>
      <c r="AD1055" s="2211"/>
      <c r="AE1055" s="2212"/>
      <c r="AF1055" s="2212"/>
      <c r="AG1055" s="2212"/>
      <c r="AH1055" s="2213"/>
      <c r="AI1055" s="2275"/>
      <c r="AJ1055" s="2276"/>
      <c r="AK1055" s="2276"/>
      <c r="AL1055" s="2276"/>
      <c r="AM1055" s="2276"/>
      <c r="AN1055" s="2276"/>
      <c r="AO1055" s="2276"/>
      <c r="AP1055" s="2276"/>
      <c r="AQ1055" s="2276"/>
      <c r="AR1055" s="2276"/>
      <c r="AS1055" s="2276"/>
      <c r="AT1055" s="2276"/>
      <c r="AU1055" s="2277"/>
      <c r="AV1055" s="2278"/>
      <c r="AW1055" s="2279"/>
      <c r="AX1055" s="2279"/>
      <c r="AY1055" s="2280"/>
    </row>
    <row r="1056" spans="2:51" s="109" customFormat="1" ht="24.75" customHeight="1" thickBot="1">
      <c r="B1056" s="2261"/>
      <c r="C1056" s="2262"/>
      <c r="D1056" s="2262"/>
      <c r="E1056" s="2262"/>
      <c r="F1056" s="2262"/>
      <c r="G1056" s="2263"/>
      <c r="H1056" s="2266" t="s">
        <v>35</v>
      </c>
      <c r="I1056" s="2267"/>
      <c r="J1056" s="2267"/>
      <c r="K1056" s="2267"/>
      <c r="L1056" s="2267"/>
      <c r="M1056" s="2268"/>
      <c r="N1056" s="2269"/>
      <c r="O1056" s="2269"/>
      <c r="P1056" s="2269"/>
      <c r="Q1056" s="2269"/>
      <c r="R1056" s="2269"/>
      <c r="S1056" s="2269"/>
      <c r="T1056" s="2269"/>
      <c r="U1056" s="2269"/>
      <c r="V1056" s="2269"/>
      <c r="W1056" s="2269"/>
      <c r="X1056" s="2269"/>
      <c r="Y1056" s="2270"/>
      <c r="Z1056" s="2271">
        <f>SUM(Z1048:AC1055)</f>
        <v>0</v>
      </c>
      <c r="AA1056" s="2272"/>
      <c r="AB1056" s="2272"/>
      <c r="AC1056" s="2273"/>
      <c r="AD1056" s="2266" t="s">
        <v>35</v>
      </c>
      <c r="AE1056" s="2267"/>
      <c r="AF1056" s="2267"/>
      <c r="AG1056" s="2267"/>
      <c r="AH1056" s="2267"/>
      <c r="AI1056" s="2268"/>
      <c r="AJ1056" s="2269"/>
      <c r="AK1056" s="2269"/>
      <c r="AL1056" s="2269"/>
      <c r="AM1056" s="2269"/>
      <c r="AN1056" s="2269"/>
      <c r="AO1056" s="2269"/>
      <c r="AP1056" s="2269"/>
      <c r="AQ1056" s="2269"/>
      <c r="AR1056" s="2269"/>
      <c r="AS1056" s="2269"/>
      <c r="AT1056" s="2269"/>
      <c r="AU1056" s="2270"/>
      <c r="AV1056" s="2271">
        <f>SUM(AV1048:AY1055)</f>
        <v>0</v>
      </c>
      <c r="AW1056" s="2272"/>
      <c r="AX1056" s="2272"/>
      <c r="AY1056" s="2472"/>
    </row>
    <row r="1057" spans="1:52" s="109" customFormat="1"/>
    <row r="1058" spans="1:52" s="109" customFormat="1"/>
    <row r="1059" spans="1:52" ht="23.25" customHeight="1">
      <c r="A1059" s="8"/>
      <c r="B1059" s="2383" t="s">
        <v>121</v>
      </c>
      <c r="C1059" s="1036"/>
      <c r="D1059" s="1036"/>
      <c r="E1059" s="1036"/>
      <c r="F1059" s="1036"/>
      <c r="G1059" s="1036"/>
      <c r="H1059" s="1036" t="s">
        <v>502</v>
      </c>
      <c r="I1059" s="1036"/>
      <c r="J1059" s="1036"/>
      <c r="K1059" s="1036"/>
      <c r="L1059" s="1036"/>
      <c r="M1059" s="1036"/>
      <c r="N1059" s="1036"/>
      <c r="O1059" s="1036"/>
      <c r="P1059" s="1036"/>
      <c r="Q1059" s="1036"/>
      <c r="R1059" s="1036"/>
      <c r="S1059" s="1036"/>
      <c r="T1059" s="1036"/>
      <c r="U1059" s="1036"/>
      <c r="V1059" s="1036"/>
      <c r="W1059" s="1036"/>
      <c r="X1059" s="1036"/>
      <c r="Y1059" s="1036"/>
      <c r="Z1059" s="1036"/>
      <c r="AA1059" s="1036"/>
      <c r="AB1059" s="1036"/>
      <c r="AC1059" s="1036"/>
      <c r="AD1059" s="1036"/>
      <c r="AE1059" s="1036"/>
      <c r="AF1059" s="1036"/>
      <c r="AG1059" s="1036"/>
      <c r="AH1059" s="1036"/>
      <c r="AI1059" s="1036"/>
      <c r="AJ1059" s="1036"/>
      <c r="AK1059" s="1036"/>
      <c r="AL1059" s="1036"/>
      <c r="AM1059" s="1036"/>
      <c r="AN1059" s="1036"/>
      <c r="AO1059" s="1036"/>
      <c r="AP1059" s="1036"/>
      <c r="AQ1059" s="1036"/>
      <c r="AR1059" s="1036"/>
      <c r="AS1059" s="1036"/>
      <c r="AT1059" s="1036"/>
      <c r="AU1059" s="1036"/>
      <c r="AV1059" s="1036"/>
      <c r="AW1059" s="1036"/>
      <c r="AX1059" s="1036"/>
      <c r="AY1059" s="1036"/>
      <c r="AZ1059" s="8"/>
    </row>
    <row r="1060" spans="1:52" s="109" customFormat="1" ht="14.25">
      <c r="C1060" s="110" t="s">
        <v>501</v>
      </c>
    </row>
    <row r="1061" spans="1:52" s="109" customFormat="1">
      <c r="C1061" s="109" t="s">
        <v>500</v>
      </c>
    </row>
    <row r="1062" spans="1:52" s="109" customFormat="1" ht="34.5" customHeight="1">
      <c r="B1062" s="1152"/>
      <c r="C1062" s="1152"/>
      <c r="D1062" s="1156" t="s">
        <v>499</v>
      </c>
      <c r="E1062" s="1156"/>
      <c r="F1062" s="1156"/>
      <c r="G1062" s="1156"/>
      <c r="H1062" s="1156"/>
      <c r="I1062" s="1156"/>
      <c r="J1062" s="1156"/>
      <c r="K1062" s="1156"/>
      <c r="L1062" s="1156"/>
      <c r="M1062" s="1156"/>
      <c r="N1062" s="1156" t="s">
        <v>158</v>
      </c>
      <c r="O1062" s="1156"/>
      <c r="P1062" s="1156"/>
      <c r="Q1062" s="1156"/>
      <c r="R1062" s="1156"/>
      <c r="S1062" s="1156"/>
      <c r="T1062" s="1156"/>
      <c r="U1062" s="1156"/>
      <c r="V1062" s="1156"/>
      <c r="W1062" s="1156"/>
      <c r="X1062" s="1156"/>
      <c r="Y1062" s="1156"/>
      <c r="Z1062" s="1156"/>
      <c r="AA1062" s="1156"/>
      <c r="AB1062" s="1156"/>
      <c r="AC1062" s="1156"/>
      <c r="AD1062" s="1156"/>
      <c r="AE1062" s="1156"/>
      <c r="AF1062" s="1156"/>
      <c r="AG1062" s="1156"/>
      <c r="AH1062" s="1156"/>
      <c r="AI1062" s="1156"/>
      <c r="AJ1062" s="1156"/>
      <c r="AK1062" s="1156"/>
      <c r="AL1062" s="1157" t="s">
        <v>159</v>
      </c>
      <c r="AM1062" s="1156"/>
      <c r="AN1062" s="1156"/>
      <c r="AO1062" s="1156"/>
      <c r="AP1062" s="1156"/>
      <c r="AQ1062" s="1156"/>
      <c r="AR1062" s="1156" t="s">
        <v>160</v>
      </c>
      <c r="AS1062" s="1156"/>
      <c r="AT1062" s="1156"/>
      <c r="AU1062" s="1156"/>
      <c r="AV1062" s="1156" t="s">
        <v>161</v>
      </c>
      <c r="AW1062" s="1156"/>
      <c r="AX1062" s="1156"/>
    </row>
    <row r="1063" spans="1:52" s="109" customFormat="1" ht="24" customHeight="1">
      <c r="B1063" s="1152">
        <v>1</v>
      </c>
      <c r="C1063" s="1152">
        <v>1</v>
      </c>
      <c r="D1063" s="1328" t="s">
        <v>498</v>
      </c>
      <c r="E1063" s="1328"/>
      <c r="F1063" s="1328"/>
      <c r="G1063" s="1328"/>
      <c r="H1063" s="1328"/>
      <c r="I1063" s="1328"/>
      <c r="J1063" s="1328"/>
      <c r="K1063" s="1328"/>
      <c r="L1063" s="1328"/>
      <c r="M1063" s="1328"/>
      <c r="N1063" s="1328" t="s">
        <v>497</v>
      </c>
      <c r="O1063" s="1328"/>
      <c r="P1063" s="1328"/>
      <c r="Q1063" s="1328"/>
      <c r="R1063" s="1328"/>
      <c r="S1063" s="1328"/>
      <c r="T1063" s="1328"/>
      <c r="U1063" s="1328"/>
      <c r="V1063" s="1328"/>
      <c r="W1063" s="1328"/>
      <c r="X1063" s="1328"/>
      <c r="Y1063" s="1328"/>
      <c r="Z1063" s="1328"/>
      <c r="AA1063" s="1328"/>
      <c r="AB1063" s="1328"/>
      <c r="AC1063" s="1328"/>
      <c r="AD1063" s="1328"/>
      <c r="AE1063" s="1328"/>
      <c r="AF1063" s="1328"/>
      <c r="AG1063" s="1328"/>
      <c r="AH1063" s="1328"/>
      <c r="AI1063" s="1328"/>
      <c r="AJ1063" s="1328"/>
      <c r="AK1063" s="1328"/>
      <c r="AL1063" s="1345">
        <v>1</v>
      </c>
      <c r="AM1063" s="1328"/>
      <c r="AN1063" s="1328"/>
      <c r="AO1063" s="1328"/>
      <c r="AP1063" s="1328"/>
      <c r="AQ1063" s="1328"/>
      <c r="AR1063" s="1328"/>
      <c r="AS1063" s="1328"/>
      <c r="AT1063" s="1328"/>
      <c r="AU1063" s="1328"/>
      <c r="AV1063" s="1328"/>
      <c r="AW1063" s="1328"/>
      <c r="AX1063" s="1328"/>
    </row>
    <row r="1064" spans="1:52" s="109" customFormat="1"/>
    <row r="1065" spans="1:52">
      <c r="A1065" s="8"/>
      <c r="B1065" s="108"/>
      <c r="C1065" s="96"/>
      <c r="D1065" s="96"/>
      <c r="E1065" s="96"/>
      <c r="F1065" s="96"/>
      <c r="G1065" s="96"/>
      <c r="H1065" s="96"/>
      <c r="I1065" s="96"/>
      <c r="J1065" s="96"/>
      <c r="K1065" s="96"/>
      <c r="L1065" s="96"/>
      <c r="M1065" s="96"/>
      <c r="N1065" s="96"/>
      <c r="O1065" s="96"/>
      <c r="P1065" s="96"/>
      <c r="Q1065" s="96"/>
      <c r="R1065" s="96"/>
      <c r="S1065" s="96"/>
      <c r="T1065" s="96"/>
      <c r="U1065" s="96"/>
      <c r="V1065" s="96"/>
      <c r="W1065" s="96"/>
      <c r="X1065" s="96"/>
      <c r="Y1065" s="96"/>
      <c r="Z1065" s="96"/>
      <c r="AA1065" s="96"/>
      <c r="AB1065" s="96"/>
      <c r="AC1065" s="96"/>
      <c r="AD1065" s="96"/>
      <c r="AE1065" s="96"/>
      <c r="AF1065" s="96"/>
      <c r="AG1065" s="96"/>
      <c r="AH1065" s="96"/>
      <c r="AI1065" s="96"/>
      <c r="AJ1065" s="96"/>
      <c r="AK1065" s="96"/>
      <c r="AL1065" s="96"/>
      <c r="AM1065" s="96"/>
      <c r="AN1065" s="96"/>
      <c r="AO1065" s="96"/>
      <c r="AP1065" s="96"/>
      <c r="AQ1065" s="96"/>
      <c r="AR1065" s="96"/>
      <c r="AS1065" s="96"/>
      <c r="AT1065" s="96"/>
      <c r="AU1065" s="96"/>
      <c r="AV1065" s="96"/>
      <c r="AW1065" s="96"/>
      <c r="AX1065" s="96"/>
      <c r="AY1065" s="96"/>
    </row>
    <row r="1066" spans="1:52">
      <c r="A1066" s="8"/>
      <c r="B1066" s="108"/>
      <c r="C1066" s="96"/>
      <c r="D1066" s="96"/>
      <c r="E1066" s="96"/>
      <c r="F1066" s="96"/>
      <c r="G1066" s="96"/>
      <c r="H1066" s="96"/>
      <c r="I1066" s="96"/>
      <c r="J1066" s="96"/>
      <c r="K1066" s="96"/>
      <c r="L1066" s="96"/>
      <c r="M1066" s="96"/>
      <c r="N1066" s="96"/>
      <c r="O1066" s="96"/>
      <c r="P1066" s="96"/>
      <c r="Q1066" s="96"/>
      <c r="R1066" s="96"/>
      <c r="S1066" s="96"/>
      <c r="T1066" s="96"/>
      <c r="U1066" s="96"/>
      <c r="V1066" s="96"/>
      <c r="W1066" s="96"/>
      <c r="X1066" s="96"/>
      <c r="Y1066" s="96"/>
      <c r="Z1066" s="96"/>
      <c r="AA1066" s="96"/>
      <c r="AB1066" s="96"/>
      <c r="AC1066" s="96"/>
      <c r="AD1066" s="96"/>
      <c r="AE1066" s="96"/>
      <c r="AF1066" s="96"/>
      <c r="AG1066" s="96"/>
      <c r="AH1066" s="96"/>
      <c r="AI1066" s="96"/>
      <c r="AJ1066" s="96"/>
      <c r="AK1066" s="96"/>
      <c r="AL1066" s="96"/>
      <c r="AM1066" s="96"/>
      <c r="AN1066" s="96"/>
      <c r="AO1066" s="96"/>
      <c r="AP1066" s="96"/>
      <c r="AQ1066" s="96"/>
      <c r="AR1066" s="96"/>
      <c r="AS1066" s="96"/>
      <c r="AT1066" s="96"/>
      <c r="AU1066" s="96"/>
      <c r="AV1066" s="96"/>
      <c r="AW1066" s="96"/>
      <c r="AX1066" s="96"/>
      <c r="AY1066" s="96"/>
    </row>
    <row r="1067" spans="1:52">
      <c r="A1067" s="8"/>
      <c r="B1067" s="108"/>
      <c r="C1067" s="96"/>
      <c r="D1067" s="96"/>
      <c r="E1067" s="96"/>
      <c r="F1067" s="96"/>
      <c r="G1067" s="96"/>
      <c r="H1067" s="96"/>
      <c r="I1067" s="96"/>
      <c r="J1067" s="96"/>
      <c r="K1067" s="96"/>
      <c r="L1067" s="96"/>
      <c r="M1067" s="96"/>
      <c r="N1067" s="96"/>
      <c r="O1067" s="96"/>
      <c r="P1067" s="96"/>
      <c r="Q1067" s="96"/>
      <c r="R1067" s="96"/>
      <c r="S1067" s="96"/>
      <c r="T1067" s="96"/>
      <c r="U1067" s="96"/>
      <c r="V1067" s="96"/>
      <c r="W1067" s="96"/>
      <c r="X1067" s="96"/>
      <c r="Y1067" s="96"/>
      <c r="Z1067" s="96"/>
      <c r="AA1067" s="96"/>
      <c r="AB1067" s="96"/>
      <c r="AC1067" s="96"/>
      <c r="AD1067" s="96"/>
      <c r="AE1067" s="96"/>
      <c r="AF1067" s="96"/>
      <c r="AG1067" s="96"/>
      <c r="AH1067" s="96"/>
      <c r="AI1067" s="96"/>
      <c r="AJ1067" s="96"/>
      <c r="AK1067" s="96"/>
      <c r="AL1067" s="96"/>
      <c r="AM1067" s="96"/>
      <c r="AN1067" s="96"/>
      <c r="AO1067" s="96"/>
      <c r="AP1067" s="96"/>
      <c r="AQ1067" s="96"/>
      <c r="AR1067" s="96"/>
      <c r="AS1067" s="96"/>
      <c r="AT1067" s="96"/>
      <c r="AU1067" s="96"/>
      <c r="AV1067" s="96"/>
      <c r="AW1067" s="96"/>
      <c r="AX1067" s="96"/>
      <c r="AY1067" s="96"/>
    </row>
    <row r="1068" spans="1:52">
      <c r="A1068" s="8"/>
      <c r="B1068" s="108"/>
      <c r="C1068" s="96"/>
      <c r="D1068" s="96"/>
      <c r="E1068" s="96"/>
      <c r="F1068" s="96"/>
      <c r="G1068" s="96"/>
      <c r="H1068" s="96"/>
      <c r="I1068" s="96"/>
      <c r="J1068" s="96"/>
      <c r="K1068" s="96"/>
      <c r="L1068" s="96"/>
      <c r="M1068" s="96"/>
      <c r="N1068" s="96"/>
      <c r="O1068" s="96"/>
      <c r="P1068" s="96"/>
      <c r="Q1068" s="96"/>
      <c r="R1068" s="96"/>
      <c r="S1068" s="96"/>
      <c r="T1068" s="96"/>
      <c r="U1068" s="96"/>
      <c r="V1068" s="96"/>
      <c r="W1068" s="96"/>
      <c r="X1068" s="96"/>
      <c r="Y1068" s="96"/>
      <c r="Z1068" s="96"/>
      <c r="AA1068" s="96"/>
      <c r="AB1068" s="96"/>
      <c r="AC1068" s="96"/>
      <c r="AD1068" s="96"/>
      <c r="AE1068" s="96"/>
      <c r="AF1068" s="96"/>
      <c r="AG1068" s="96"/>
      <c r="AH1068" s="96"/>
      <c r="AI1068" s="96"/>
      <c r="AJ1068" s="96"/>
      <c r="AK1068" s="96"/>
      <c r="AL1068" s="96"/>
      <c r="AM1068" s="96"/>
      <c r="AN1068" s="96"/>
      <c r="AO1068" s="96"/>
      <c r="AP1068" s="96"/>
      <c r="AQ1068" s="96"/>
      <c r="AR1068" s="96"/>
      <c r="AS1068" s="96"/>
      <c r="AT1068" s="96"/>
      <c r="AU1068" s="96"/>
      <c r="AV1068" s="96"/>
      <c r="AW1068" s="96"/>
      <c r="AX1068" s="96"/>
      <c r="AY1068" s="96"/>
    </row>
    <row r="1069" spans="1:52">
      <c r="A1069" s="8"/>
      <c r="B1069" s="108"/>
      <c r="C1069" s="96"/>
      <c r="D1069" s="96"/>
      <c r="E1069" s="96"/>
      <c r="F1069" s="96"/>
      <c r="G1069" s="96"/>
      <c r="H1069" s="96"/>
      <c r="I1069" s="96"/>
      <c r="J1069" s="96"/>
      <c r="K1069" s="96"/>
      <c r="L1069" s="96"/>
      <c r="M1069" s="96"/>
      <c r="N1069" s="96"/>
      <c r="O1069" s="96"/>
      <c r="P1069" s="96"/>
      <c r="Q1069" s="96"/>
      <c r="R1069" s="96"/>
      <c r="S1069" s="96"/>
      <c r="T1069" s="96"/>
      <c r="U1069" s="96"/>
      <c r="V1069" s="96"/>
      <c r="W1069" s="96"/>
      <c r="X1069" s="96"/>
      <c r="Y1069" s="96"/>
      <c r="Z1069" s="96"/>
      <c r="AA1069" s="96"/>
      <c r="AB1069" s="96"/>
      <c r="AC1069" s="96"/>
      <c r="AD1069" s="96"/>
      <c r="AE1069" s="96"/>
      <c r="AF1069" s="96"/>
      <c r="AG1069" s="96"/>
      <c r="AH1069" s="96"/>
      <c r="AI1069" s="96"/>
      <c r="AJ1069" s="96"/>
      <c r="AK1069" s="96"/>
      <c r="AL1069" s="96"/>
      <c r="AM1069" s="96"/>
      <c r="AN1069" s="96"/>
      <c r="AO1069" s="96"/>
      <c r="AP1069" s="96"/>
      <c r="AQ1069" s="96"/>
      <c r="AR1069" s="96"/>
      <c r="AS1069" s="96"/>
      <c r="AT1069" s="96"/>
      <c r="AU1069" s="96"/>
      <c r="AV1069" s="96"/>
      <c r="AW1069" s="96"/>
      <c r="AX1069" s="96"/>
      <c r="AY1069" s="96"/>
    </row>
    <row r="1070" spans="1:52">
      <c r="A1070" s="8"/>
      <c r="B1070" s="108"/>
      <c r="C1070" s="96"/>
      <c r="D1070" s="96"/>
      <c r="E1070" s="96"/>
      <c r="F1070" s="96"/>
      <c r="G1070" s="96"/>
      <c r="H1070" s="96"/>
      <c r="I1070" s="96"/>
      <c r="J1070" s="96"/>
      <c r="K1070" s="96"/>
      <c r="L1070" s="96"/>
      <c r="M1070" s="96"/>
      <c r="N1070" s="96"/>
      <c r="O1070" s="96"/>
      <c r="P1070" s="96"/>
      <c r="Q1070" s="96"/>
      <c r="R1070" s="96"/>
      <c r="S1070" s="96"/>
      <c r="T1070" s="96"/>
      <c r="U1070" s="96"/>
      <c r="V1070" s="96"/>
      <c r="W1070" s="96"/>
      <c r="X1070" s="96"/>
      <c r="Y1070" s="96"/>
      <c r="Z1070" s="96"/>
      <c r="AA1070" s="96"/>
      <c r="AB1070" s="96"/>
      <c r="AC1070" s="96"/>
      <c r="AD1070" s="96"/>
      <c r="AE1070" s="96"/>
      <c r="AF1070" s="96"/>
      <c r="AG1070" s="96"/>
      <c r="AH1070" s="96"/>
      <c r="AI1070" s="96"/>
      <c r="AJ1070" s="96"/>
      <c r="AK1070" s="96"/>
      <c r="AL1070" s="96"/>
      <c r="AM1070" s="96"/>
      <c r="AN1070" s="96"/>
      <c r="AO1070" s="96"/>
      <c r="AP1070" s="96"/>
      <c r="AQ1070" s="96"/>
      <c r="AR1070" s="96"/>
      <c r="AS1070" s="96"/>
      <c r="AT1070" s="96"/>
      <c r="AU1070" s="96"/>
      <c r="AV1070" s="96"/>
      <c r="AW1070" s="96"/>
      <c r="AX1070" s="96"/>
      <c r="AY1070" s="96"/>
    </row>
  </sheetData>
  <mergeCells count="2671">
    <mergeCell ref="AV746:AX746"/>
    <mergeCell ref="B745:C745"/>
    <mergeCell ref="D745:M745"/>
    <mergeCell ref="N745:AK745"/>
    <mergeCell ref="AL745:AQ745"/>
    <mergeCell ref="AR745:AU745"/>
    <mergeCell ref="AV745:AX745"/>
    <mergeCell ref="AT23:AY23"/>
    <mergeCell ref="AI24:AJ24"/>
    <mergeCell ref="AM24:AN24"/>
    <mergeCell ref="AU24:AX24"/>
    <mergeCell ref="B744:C744"/>
    <mergeCell ref="D744:M744"/>
    <mergeCell ref="N744:AK744"/>
    <mergeCell ref="AL744:AQ744"/>
    <mergeCell ref="AR744:AU744"/>
    <mergeCell ref="AV744:AX744"/>
    <mergeCell ref="B736:C736"/>
    <mergeCell ref="D736:M736"/>
    <mergeCell ref="Z712:AC712"/>
    <mergeCell ref="AD712:AH712"/>
    <mergeCell ref="AI712:AU712"/>
    <mergeCell ref="AV712:AY712"/>
    <mergeCell ref="AI713:AU713"/>
    <mergeCell ref="AV713:AY713"/>
    <mergeCell ref="AS584:AY584"/>
    <mergeCell ref="AV725:AY725"/>
    <mergeCell ref="AI728:AU728"/>
    <mergeCell ref="AV728:AY728"/>
    <mergeCell ref="B731:G731"/>
    <mergeCell ref="H731:AY731"/>
    <mergeCell ref="B735:C735"/>
    <mergeCell ref="AV735:AX735"/>
    <mergeCell ref="H727:L727"/>
    <mergeCell ref="M727:Y727"/>
    <mergeCell ref="Z727:AC727"/>
    <mergeCell ref="AD727:AH727"/>
    <mergeCell ref="AI727:AU727"/>
    <mergeCell ref="AV727:AY727"/>
    <mergeCell ref="H722:L722"/>
    <mergeCell ref="M722:Y722"/>
    <mergeCell ref="Z722:AC722"/>
    <mergeCell ref="AD722:AH722"/>
    <mergeCell ref="AI722:AU722"/>
    <mergeCell ref="AV722:AY722"/>
    <mergeCell ref="H724:L724"/>
    <mergeCell ref="M724:Y724"/>
    <mergeCell ref="Z724:AC724"/>
    <mergeCell ref="AD724:AH724"/>
    <mergeCell ref="Z723:AC723"/>
    <mergeCell ref="AD723:AH723"/>
    <mergeCell ref="AI723:AU723"/>
    <mergeCell ref="AV723:AY723"/>
    <mergeCell ref="D748:M748"/>
    <mergeCell ref="N748:AK748"/>
    <mergeCell ref="AL748:AQ748"/>
    <mergeCell ref="AR748:AU748"/>
    <mergeCell ref="B746:C746"/>
    <mergeCell ref="D746:M746"/>
    <mergeCell ref="N746:AK746"/>
    <mergeCell ref="AL746:AQ746"/>
    <mergeCell ref="AR746:AU746"/>
    <mergeCell ref="H723:L723"/>
    <mergeCell ref="M723:Y723"/>
    <mergeCell ref="AV748:AX748"/>
    <mergeCell ref="B747:C747"/>
    <mergeCell ref="D747:M747"/>
    <mergeCell ref="N747:AK747"/>
    <mergeCell ref="AL747:AQ747"/>
    <mergeCell ref="AR747:AU747"/>
    <mergeCell ref="AV747:AX747"/>
    <mergeCell ref="B748:C748"/>
    <mergeCell ref="H726:L726"/>
    <mergeCell ref="M726:Y726"/>
    <mergeCell ref="Z726:AC726"/>
    <mergeCell ref="AD726:AH726"/>
    <mergeCell ref="AI726:AU726"/>
    <mergeCell ref="AV726:AY726"/>
    <mergeCell ref="AI724:AU724"/>
    <mergeCell ref="AV724:AY724"/>
    <mergeCell ref="H725:L725"/>
    <mergeCell ref="M725:Y725"/>
    <mergeCell ref="Z725:AC725"/>
    <mergeCell ref="AD725:AH725"/>
    <mergeCell ref="AI725:AU725"/>
    <mergeCell ref="J584:P584"/>
    <mergeCell ref="Q584:W584"/>
    <mergeCell ref="X584:AD584"/>
    <mergeCell ref="AE584:AK584"/>
    <mergeCell ref="AL584:AR584"/>
    <mergeCell ref="B605:G605"/>
    <mergeCell ref="H605:AY605"/>
    <mergeCell ref="B606:G681"/>
    <mergeCell ref="U611:AJ611"/>
    <mergeCell ref="U612:AJ612"/>
    <mergeCell ref="L623:U623"/>
    <mergeCell ref="AJ623:AS623"/>
    <mergeCell ref="L624:U624"/>
    <mergeCell ref="AJ624:AS624"/>
    <mergeCell ref="L625:U625"/>
    <mergeCell ref="H688:L688"/>
    <mergeCell ref="B597:C600"/>
    <mergeCell ref="D597:AY597"/>
    <mergeCell ref="D598:AY598"/>
    <mergeCell ref="D599:AY599"/>
    <mergeCell ref="AJ625:AS625"/>
    <mergeCell ref="D600:AY600"/>
    <mergeCell ref="D601:AY601"/>
    <mergeCell ref="D602:AY602"/>
    <mergeCell ref="AL585:AR585"/>
    <mergeCell ref="AS585:AY585"/>
    <mergeCell ref="D591:L591"/>
    <mergeCell ref="M591:R591"/>
    <mergeCell ref="S591:X591"/>
    <mergeCell ref="D592:L592"/>
    <mergeCell ref="M592:R592"/>
    <mergeCell ref="S592:X592"/>
    <mergeCell ref="AQ573:AW573"/>
    <mergeCell ref="B574:G574"/>
    <mergeCell ref="H574:Y574"/>
    <mergeCell ref="Z574:AE574"/>
    <mergeCell ref="AF574:AQ574"/>
    <mergeCell ref="AR574:AY574"/>
    <mergeCell ref="B1063:C1063"/>
    <mergeCell ref="D1063:M1063"/>
    <mergeCell ref="N1063:AK1063"/>
    <mergeCell ref="AL1063:AQ1063"/>
    <mergeCell ref="AR1063:AU1063"/>
    <mergeCell ref="AV1063:AX1063"/>
    <mergeCell ref="B1059:G1059"/>
    <mergeCell ref="H1059:AY1059"/>
    <mergeCell ref="B1062:C1062"/>
    <mergeCell ref="D1062:M1062"/>
    <mergeCell ref="N1062:AK1062"/>
    <mergeCell ref="AL1062:AQ1062"/>
    <mergeCell ref="AR1062:AU1062"/>
    <mergeCell ref="AV1062:AX1062"/>
    <mergeCell ref="H1056:L1056"/>
    <mergeCell ref="M1056:Y1056"/>
    <mergeCell ref="Z1056:AC1056"/>
    <mergeCell ref="AD1056:AH1056"/>
    <mergeCell ref="AI1056:AU1056"/>
    <mergeCell ref="AV1056:AY1056"/>
    <mergeCell ref="H1055:L1055"/>
    <mergeCell ref="M1055:Y1055"/>
    <mergeCell ref="Z1055:AC1055"/>
    <mergeCell ref="AD1055:AH1055"/>
    <mergeCell ref="AI1055:AU1055"/>
    <mergeCell ref="AV1055:AY1055"/>
    <mergeCell ref="H1054:L1054"/>
    <mergeCell ref="M1054:Y1054"/>
    <mergeCell ref="Z1054:AC1054"/>
    <mergeCell ref="AD1054:AH1054"/>
    <mergeCell ref="AI1054:AU1054"/>
    <mergeCell ref="AV1054:AY1054"/>
    <mergeCell ref="H1053:L1053"/>
    <mergeCell ref="M1053:Y1053"/>
    <mergeCell ref="Z1053:AC1053"/>
    <mergeCell ref="AD1053:AH1053"/>
    <mergeCell ref="AI1053:AU1053"/>
    <mergeCell ref="AV1053:AY1053"/>
    <mergeCell ref="H1052:L1052"/>
    <mergeCell ref="M1052:Y1052"/>
    <mergeCell ref="Z1052:AC1052"/>
    <mergeCell ref="AD1052:AH1052"/>
    <mergeCell ref="AI1052:AU1052"/>
    <mergeCell ref="AV1052:AY1052"/>
    <mergeCell ref="H1051:L1051"/>
    <mergeCell ref="M1051:Y1051"/>
    <mergeCell ref="Z1051:AC1051"/>
    <mergeCell ref="AD1051:AH1051"/>
    <mergeCell ref="AI1051:AU1051"/>
    <mergeCell ref="AV1051:AY1051"/>
    <mergeCell ref="H1050:L1050"/>
    <mergeCell ref="M1050:Y1050"/>
    <mergeCell ref="Z1050:AC1050"/>
    <mergeCell ref="AD1050:AH1050"/>
    <mergeCell ref="AI1050:AU1050"/>
    <mergeCell ref="AV1050:AY1050"/>
    <mergeCell ref="H1049:L1049"/>
    <mergeCell ref="M1049:Y1049"/>
    <mergeCell ref="Z1049:AC1049"/>
    <mergeCell ref="AD1049:AH1049"/>
    <mergeCell ref="AI1049:AU1049"/>
    <mergeCell ref="AV1049:AY1049"/>
    <mergeCell ref="H1048:L1048"/>
    <mergeCell ref="M1048:Y1048"/>
    <mergeCell ref="Z1048:AC1048"/>
    <mergeCell ref="AD1048:AH1048"/>
    <mergeCell ref="AI1048:AU1048"/>
    <mergeCell ref="AV1048:AY1048"/>
    <mergeCell ref="H1046:AC1046"/>
    <mergeCell ref="AD1046:AY1046"/>
    <mergeCell ref="H1047:L1047"/>
    <mergeCell ref="M1047:Y1047"/>
    <mergeCell ref="Z1047:AC1047"/>
    <mergeCell ref="AD1047:AH1047"/>
    <mergeCell ref="AI1047:AU1047"/>
    <mergeCell ref="AV1047:AY1047"/>
    <mergeCell ref="H1045:L1045"/>
    <mergeCell ref="M1045:Y1045"/>
    <mergeCell ref="Z1045:AC1045"/>
    <mergeCell ref="AD1045:AH1045"/>
    <mergeCell ref="AI1045:AU1045"/>
    <mergeCell ref="AV1045:AY1045"/>
    <mergeCell ref="H1044:L1044"/>
    <mergeCell ref="M1044:Y1044"/>
    <mergeCell ref="Z1044:AC1044"/>
    <mergeCell ref="AD1044:AH1044"/>
    <mergeCell ref="AI1044:AU1044"/>
    <mergeCell ref="AV1044:AY1044"/>
    <mergeCell ref="H1043:L1043"/>
    <mergeCell ref="M1043:Y1043"/>
    <mergeCell ref="Z1043:AC1043"/>
    <mergeCell ref="AD1043:AH1043"/>
    <mergeCell ref="AI1043:AU1043"/>
    <mergeCell ref="AV1043:AY1043"/>
    <mergeCell ref="H1042:L1042"/>
    <mergeCell ref="M1042:Y1042"/>
    <mergeCell ref="Z1042:AC1042"/>
    <mergeCell ref="AD1042:AH1042"/>
    <mergeCell ref="AI1042:AU1042"/>
    <mergeCell ref="AV1042:AY1042"/>
    <mergeCell ref="H1041:L1041"/>
    <mergeCell ref="M1041:Y1041"/>
    <mergeCell ref="Z1041:AC1041"/>
    <mergeCell ref="AD1041:AH1041"/>
    <mergeCell ref="AI1041:AU1041"/>
    <mergeCell ref="AV1041:AY1041"/>
    <mergeCell ref="H1040:L1040"/>
    <mergeCell ref="M1040:Y1040"/>
    <mergeCell ref="Z1040:AC1040"/>
    <mergeCell ref="AD1040:AH1040"/>
    <mergeCell ref="AI1040:AU1040"/>
    <mergeCell ref="AV1040:AY1040"/>
    <mergeCell ref="H1039:L1039"/>
    <mergeCell ref="M1039:Y1039"/>
    <mergeCell ref="Z1039:AC1039"/>
    <mergeCell ref="AD1039:AH1039"/>
    <mergeCell ref="AI1039:AU1039"/>
    <mergeCell ref="AV1039:AY1039"/>
    <mergeCell ref="H1038:L1038"/>
    <mergeCell ref="M1038:Y1038"/>
    <mergeCell ref="Z1038:AC1038"/>
    <mergeCell ref="AD1038:AH1038"/>
    <mergeCell ref="AI1038:AU1038"/>
    <mergeCell ref="AV1038:AY1038"/>
    <mergeCell ref="H1037:L1037"/>
    <mergeCell ref="M1037:Y1037"/>
    <mergeCell ref="Z1037:AC1037"/>
    <mergeCell ref="AD1037:AH1037"/>
    <mergeCell ref="AI1037:AU1037"/>
    <mergeCell ref="AV1037:AY1037"/>
    <mergeCell ref="H1035:AC1035"/>
    <mergeCell ref="AD1035:AY1035"/>
    <mergeCell ref="H1036:L1036"/>
    <mergeCell ref="M1036:Y1036"/>
    <mergeCell ref="Z1036:AC1036"/>
    <mergeCell ref="AD1036:AH1036"/>
    <mergeCell ref="AI1036:AU1036"/>
    <mergeCell ref="AV1036:AY1036"/>
    <mergeCell ref="H1034:L1034"/>
    <mergeCell ref="M1034:Y1034"/>
    <mergeCell ref="Z1034:AC1034"/>
    <mergeCell ref="AD1034:AH1034"/>
    <mergeCell ref="AI1034:AU1034"/>
    <mergeCell ref="AV1034:AY1034"/>
    <mergeCell ref="H1033:L1033"/>
    <mergeCell ref="M1033:Y1033"/>
    <mergeCell ref="Z1033:AC1033"/>
    <mergeCell ref="AD1033:AH1033"/>
    <mergeCell ref="AI1033:AU1033"/>
    <mergeCell ref="AV1033:AY1033"/>
    <mergeCell ref="H1032:L1032"/>
    <mergeCell ref="M1032:Y1032"/>
    <mergeCell ref="Z1032:AC1032"/>
    <mergeCell ref="AD1032:AH1032"/>
    <mergeCell ref="AI1032:AU1032"/>
    <mergeCell ref="AV1032:AY1032"/>
    <mergeCell ref="H1031:L1031"/>
    <mergeCell ref="M1031:Y1031"/>
    <mergeCell ref="Z1031:AC1031"/>
    <mergeCell ref="AD1031:AH1031"/>
    <mergeCell ref="AI1031:AU1031"/>
    <mergeCell ref="AV1031:AY1031"/>
    <mergeCell ref="H1030:L1030"/>
    <mergeCell ref="M1030:Y1030"/>
    <mergeCell ref="Z1030:AC1030"/>
    <mergeCell ref="AD1030:AH1030"/>
    <mergeCell ref="AI1030:AU1030"/>
    <mergeCell ref="AV1030:AY1030"/>
    <mergeCell ref="H1029:L1029"/>
    <mergeCell ref="M1029:Y1029"/>
    <mergeCell ref="Z1029:AC1029"/>
    <mergeCell ref="AD1029:AH1029"/>
    <mergeCell ref="AI1029:AU1029"/>
    <mergeCell ref="AV1029:AY1029"/>
    <mergeCell ref="H1028:L1028"/>
    <mergeCell ref="M1028:Y1028"/>
    <mergeCell ref="Z1028:AC1028"/>
    <mergeCell ref="AD1028:AH1028"/>
    <mergeCell ref="AI1028:AU1028"/>
    <mergeCell ref="AV1028:AY1028"/>
    <mergeCell ref="H1027:L1027"/>
    <mergeCell ref="M1027:Y1027"/>
    <mergeCell ref="Z1027:AC1027"/>
    <mergeCell ref="AD1027:AH1027"/>
    <mergeCell ref="AI1027:AU1027"/>
    <mergeCell ref="AV1027:AY1027"/>
    <mergeCell ref="H1026:L1026"/>
    <mergeCell ref="M1026:Y1026"/>
    <mergeCell ref="Z1026:AC1026"/>
    <mergeCell ref="AD1026:AH1026"/>
    <mergeCell ref="AI1026:AU1026"/>
    <mergeCell ref="AV1026:AY1026"/>
    <mergeCell ref="H1024:AC1024"/>
    <mergeCell ref="AD1024:AY1024"/>
    <mergeCell ref="H1025:L1025"/>
    <mergeCell ref="M1025:Y1025"/>
    <mergeCell ref="Z1025:AC1025"/>
    <mergeCell ref="AD1025:AH1025"/>
    <mergeCell ref="AI1025:AU1025"/>
    <mergeCell ref="AV1025:AY1025"/>
    <mergeCell ref="H1023:L1023"/>
    <mergeCell ref="M1023:Y1023"/>
    <mergeCell ref="Z1023:AC1023"/>
    <mergeCell ref="AD1023:AH1023"/>
    <mergeCell ref="AI1023:AU1023"/>
    <mergeCell ref="AV1023:AY1023"/>
    <mergeCell ref="H1022:L1022"/>
    <mergeCell ref="M1022:Y1022"/>
    <mergeCell ref="Z1022:AC1022"/>
    <mergeCell ref="AD1022:AH1022"/>
    <mergeCell ref="AI1022:AU1022"/>
    <mergeCell ref="AV1022:AY1022"/>
    <mergeCell ref="AD1017:AH1017"/>
    <mergeCell ref="AI1017:AU1017"/>
    <mergeCell ref="AV1017:AY1017"/>
    <mergeCell ref="H1016:L1016"/>
    <mergeCell ref="M1016:Y1016"/>
    <mergeCell ref="Z1016:AC1016"/>
    <mergeCell ref="AD1016:AH1016"/>
    <mergeCell ref="AI1016:AU1016"/>
    <mergeCell ref="AV1016:AY1016"/>
    <mergeCell ref="H1021:L1021"/>
    <mergeCell ref="M1021:Y1021"/>
    <mergeCell ref="Z1021:AC1021"/>
    <mergeCell ref="AD1021:AH1021"/>
    <mergeCell ref="AI1021:AU1021"/>
    <mergeCell ref="AV1021:AY1021"/>
    <mergeCell ref="H1020:L1020"/>
    <mergeCell ref="M1020:Y1020"/>
    <mergeCell ref="Z1020:AC1020"/>
    <mergeCell ref="AD1020:AH1020"/>
    <mergeCell ref="AI1020:AU1020"/>
    <mergeCell ref="AV1020:AY1020"/>
    <mergeCell ref="H1019:L1019"/>
    <mergeCell ref="M1019:Y1019"/>
    <mergeCell ref="Z1019:AC1019"/>
    <mergeCell ref="AD1019:AH1019"/>
    <mergeCell ref="AI1019:AU1019"/>
    <mergeCell ref="AV1019:AY1019"/>
    <mergeCell ref="D928:L928"/>
    <mergeCell ref="M928:R928"/>
    <mergeCell ref="S928:X928"/>
    <mergeCell ref="Z1014:AC1014"/>
    <mergeCell ref="AD1014:AH1014"/>
    <mergeCell ref="AI1014:AU1014"/>
    <mergeCell ref="AV1014:AY1014"/>
    <mergeCell ref="H1015:L1015"/>
    <mergeCell ref="M1015:Y1015"/>
    <mergeCell ref="Z1015:AC1015"/>
    <mergeCell ref="AD1015:AH1015"/>
    <mergeCell ref="AI1015:AU1015"/>
    <mergeCell ref="AV1015:AY1015"/>
    <mergeCell ref="AJ952:AS952"/>
    <mergeCell ref="AJ953:AS953"/>
    <mergeCell ref="AJ954:AS954"/>
    <mergeCell ref="B1012:G1012"/>
    <mergeCell ref="H1012:AY1012"/>
    <mergeCell ref="B1013:G1056"/>
    <mergeCell ref="H1013:AC1013"/>
    <mergeCell ref="AD1013:AY1013"/>
    <mergeCell ref="H1014:L1014"/>
    <mergeCell ref="M1014:Y1014"/>
    <mergeCell ref="H1018:L1018"/>
    <mergeCell ref="M1018:Y1018"/>
    <mergeCell ref="Z1018:AC1018"/>
    <mergeCell ref="AD1018:AH1018"/>
    <mergeCell ref="AI1018:AU1018"/>
    <mergeCell ref="AV1018:AY1018"/>
    <mergeCell ref="H1017:L1017"/>
    <mergeCell ref="M1017:Y1017"/>
    <mergeCell ref="Z1017:AC1017"/>
    <mergeCell ref="D926:L926"/>
    <mergeCell ref="M926:R926"/>
    <mergeCell ref="S926:X926"/>
    <mergeCell ref="B922:C930"/>
    <mergeCell ref="D922:L922"/>
    <mergeCell ref="M922:R922"/>
    <mergeCell ref="S922:X922"/>
    <mergeCell ref="Y922:AY922"/>
    <mergeCell ref="D923:L923"/>
    <mergeCell ref="M923:R923"/>
    <mergeCell ref="S923:X923"/>
    <mergeCell ref="Y923:AY930"/>
    <mergeCell ref="D924:L924"/>
    <mergeCell ref="B933:G933"/>
    <mergeCell ref="H933:AY933"/>
    <mergeCell ref="B934:G1009"/>
    <mergeCell ref="U939:AJ939"/>
    <mergeCell ref="U940:AJ940"/>
    <mergeCell ref="X948:AG948"/>
    <mergeCell ref="X949:AG949"/>
    <mergeCell ref="X950:AG950"/>
    <mergeCell ref="X951:AG951"/>
    <mergeCell ref="AJ951:AS951"/>
    <mergeCell ref="D929:L929"/>
    <mergeCell ref="M929:R929"/>
    <mergeCell ref="S929:X929"/>
    <mergeCell ref="D930:L930"/>
    <mergeCell ref="M930:R930"/>
    <mergeCell ref="S930:X930"/>
    <mergeCell ref="D927:L927"/>
    <mergeCell ref="M927:R927"/>
    <mergeCell ref="S927:X927"/>
    <mergeCell ref="X920:AD920"/>
    <mergeCell ref="AE920:AK920"/>
    <mergeCell ref="AL920:AR920"/>
    <mergeCell ref="AS920:AY920"/>
    <mergeCell ref="AS917:AY917"/>
    <mergeCell ref="J918:P918"/>
    <mergeCell ref="Q918:W918"/>
    <mergeCell ref="X918:AD918"/>
    <mergeCell ref="AE918:AK918"/>
    <mergeCell ref="AL918:AR918"/>
    <mergeCell ref="AS918:AY918"/>
    <mergeCell ref="AL917:AR917"/>
    <mergeCell ref="M924:R924"/>
    <mergeCell ref="S924:X924"/>
    <mergeCell ref="D925:L925"/>
    <mergeCell ref="M925:R925"/>
    <mergeCell ref="S925:X925"/>
    <mergeCell ref="AS915:AY915"/>
    <mergeCell ref="H916:I919"/>
    <mergeCell ref="J916:P916"/>
    <mergeCell ref="Q916:W916"/>
    <mergeCell ref="X916:AD916"/>
    <mergeCell ref="AE916:AK916"/>
    <mergeCell ref="AL916:AR916"/>
    <mergeCell ref="AS916:AY916"/>
    <mergeCell ref="J917:P917"/>
    <mergeCell ref="Q917:W917"/>
    <mergeCell ref="B915:G921"/>
    <mergeCell ref="H915:P915"/>
    <mergeCell ref="Q915:W915"/>
    <mergeCell ref="X915:AD915"/>
    <mergeCell ref="AE915:AK915"/>
    <mergeCell ref="AL915:AR915"/>
    <mergeCell ref="X917:AD917"/>
    <mergeCell ref="AE917:AK917"/>
    <mergeCell ref="J919:P919"/>
    <mergeCell ref="Q919:W919"/>
    <mergeCell ref="H921:P921"/>
    <mergeCell ref="Q921:W921"/>
    <mergeCell ref="X921:AD921"/>
    <mergeCell ref="AE921:AK921"/>
    <mergeCell ref="AL921:AR921"/>
    <mergeCell ref="AS921:AY921"/>
    <mergeCell ref="X919:AD919"/>
    <mergeCell ref="AE919:AK919"/>
    <mergeCell ref="AL919:AR919"/>
    <mergeCell ref="AS919:AY919"/>
    <mergeCell ref="H920:P920"/>
    <mergeCell ref="Q920:W920"/>
    <mergeCell ref="B912:G913"/>
    <mergeCell ref="H912:Y913"/>
    <mergeCell ref="Z912:AE913"/>
    <mergeCell ref="AF912:AY913"/>
    <mergeCell ref="B914:G914"/>
    <mergeCell ref="H914:AY914"/>
    <mergeCell ref="AL905:AQ905"/>
    <mergeCell ref="AR905:AU905"/>
    <mergeCell ref="AV905:AX905"/>
    <mergeCell ref="AD894:AH894"/>
    <mergeCell ref="B911:G911"/>
    <mergeCell ref="H911:Y911"/>
    <mergeCell ref="Z911:AE911"/>
    <mergeCell ref="AF911:AY911"/>
    <mergeCell ref="B904:C904"/>
    <mergeCell ref="D904:M904"/>
    <mergeCell ref="AL904:AQ904"/>
    <mergeCell ref="AR904:AU904"/>
    <mergeCell ref="AV904:AX904"/>
    <mergeCell ref="N904:AK904"/>
    <mergeCell ref="B905:C905"/>
    <mergeCell ref="B910:G910"/>
    <mergeCell ref="H910:Y910"/>
    <mergeCell ref="Z910:AE910"/>
    <mergeCell ref="AF910:AQ910"/>
    <mergeCell ref="AR910:AY910"/>
    <mergeCell ref="AQ908:AW908"/>
    <mergeCell ref="B909:G909"/>
    <mergeCell ref="H909:Y909"/>
    <mergeCell ref="Z909:AE909"/>
    <mergeCell ref="B901:G901"/>
    <mergeCell ref="H901:AY901"/>
    <mergeCell ref="AI898:AU898"/>
    <mergeCell ref="AV898:AY898"/>
    <mergeCell ref="H897:L897"/>
    <mergeCell ref="M897:Y897"/>
    <mergeCell ref="H864:L864"/>
    <mergeCell ref="M864:Y864"/>
    <mergeCell ref="Z864:AC864"/>
    <mergeCell ref="AD864:AH864"/>
    <mergeCell ref="AF909:AQ909"/>
    <mergeCell ref="AR909:AY909"/>
    <mergeCell ref="AI889:AU889"/>
    <mergeCell ref="AV889:AY889"/>
    <mergeCell ref="D905:M905"/>
    <mergeCell ref="N905:AK905"/>
    <mergeCell ref="AV867:AY867"/>
    <mergeCell ref="Z867:AC867"/>
    <mergeCell ref="H863:L863"/>
    <mergeCell ref="M863:Y863"/>
    <mergeCell ref="Z863:AC863"/>
    <mergeCell ref="AD863:AH863"/>
    <mergeCell ref="AI863:AU863"/>
    <mergeCell ref="AV863:AY863"/>
    <mergeCell ref="AI865:AU865"/>
    <mergeCell ref="AV865:AY865"/>
    <mergeCell ref="H894:L894"/>
    <mergeCell ref="M894:Y894"/>
    <mergeCell ref="Z894:AC894"/>
    <mergeCell ref="Z898:AC898"/>
    <mergeCell ref="AD898:AH898"/>
    <mergeCell ref="Z897:AC897"/>
    <mergeCell ref="AD897:AH897"/>
    <mergeCell ref="AI897:AU897"/>
    <mergeCell ref="AD855:AY855"/>
    <mergeCell ref="H856:L856"/>
    <mergeCell ref="M856:Y856"/>
    <mergeCell ref="Z856:AC856"/>
    <mergeCell ref="AD856:AH856"/>
    <mergeCell ref="AI856:AU856"/>
    <mergeCell ref="AV856:AY856"/>
    <mergeCell ref="B752:G752"/>
    <mergeCell ref="B775:G775"/>
    <mergeCell ref="H775:AY775"/>
    <mergeCell ref="B776:G851"/>
    <mergeCell ref="U781:AJ781"/>
    <mergeCell ref="X790:AG790"/>
    <mergeCell ref="AJ793:AS793"/>
    <mergeCell ref="R801:AA801"/>
    <mergeCell ref="AE801:AN801"/>
    <mergeCell ref="AJ795:AS795"/>
    <mergeCell ref="AL763:AR763"/>
    <mergeCell ref="AS760:AY760"/>
    <mergeCell ref="J761:P761"/>
    <mergeCell ref="Q761:W761"/>
    <mergeCell ref="X761:AD761"/>
    <mergeCell ref="AE761:AK761"/>
    <mergeCell ref="AS763:AY763"/>
    <mergeCell ref="J760:P760"/>
    <mergeCell ref="J758:P758"/>
    <mergeCell ref="H762:P762"/>
    <mergeCell ref="H763:P763"/>
    <mergeCell ref="Q763:W763"/>
    <mergeCell ref="X763:AD763"/>
    <mergeCell ref="AE763:AK763"/>
    <mergeCell ref="J759:P759"/>
    <mergeCell ref="B756:G756"/>
    <mergeCell ref="H756:AY756"/>
    <mergeCell ref="B757:G763"/>
    <mergeCell ref="H757:P757"/>
    <mergeCell ref="Q757:W757"/>
    <mergeCell ref="X757:AD757"/>
    <mergeCell ref="AE757:AK757"/>
    <mergeCell ref="AL757:AR757"/>
    <mergeCell ref="AS757:AY757"/>
    <mergeCell ref="H758:I761"/>
    <mergeCell ref="AQ750:AW750"/>
    <mergeCell ref="B751:G751"/>
    <mergeCell ref="H751:Y751"/>
    <mergeCell ref="Z751:AE751"/>
    <mergeCell ref="AF751:AQ751"/>
    <mergeCell ref="AR751:AY751"/>
    <mergeCell ref="Z893:AC893"/>
    <mergeCell ref="AD893:AH893"/>
    <mergeCell ref="AI893:AU893"/>
    <mergeCell ref="AV893:AY893"/>
    <mergeCell ref="AI891:AU891"/>
    <mergeCell ref="AV891:AY891"/>
    <mergeCell ref="H885:L885"/>
    <mergeCell ref="M885:Y885"/>
    <mergeCell ref="Z885:AC885"/>
    <mergeCell ref="AD885:AH885"/>
    <mergeCell ref="AI885:AU885"/>
    <mergeCell ref="AV885:AY885"/>
    <mergeCell ref="H884:L884"/>
    <mergeCell ref="M884:Y884"/>
    <mergeCell ref="Z884:AC884"/>
    <mergeCell ref="AD884:AH884"/>
    <mergeCell ref="H898:L898"/>
    <mergeCell ref="M898:Y898"/>
    <mergeCell ref="Y765:AY772"/>
    <mergeCell ref="AV897:AY897"/>
    <mergeCell ref="H896:L896"/>
    <mergeCell ref="M896:Y896"/>
    <mergeCell ref="Z896:AC896"/>
    <mergeCell ref="AD896:AH896"/>
    <mergeCell ref="AI896:AU896"/>
    <mergeCell ref="AV896:AY896"/>
    <mergeCell ref="H893:L893"/>
    <mergeCell ref="M893:Y893"/>
    <mergeCell ref="B764:C772"/>
    <mergeCell ref="D764:L764"/>
    <mergeCell ref="M764:R764"/>
    <mergeCell ref="S764:X764"/>
    <mergeCell ref="D772:L772"/>
    <mergeCell ref="M772:R772"/>
    <mergeCell ref="S772:X772"/>
    <mergeCell ref="D770:L770"/>
    <mergeCell ref="H892:L892"/>
    <mergeCell ref="M892:Y892"/>
    <mergeCell ref="Z892:AC892"/>
    <mergeCell ref="AD892:AH892"/>
    <mergeCell ref="AI892:AU892"/>
    <mergeCell ref="AV892:AY892"/>
    <mergeCell ref="AI890:AU890"/>
    <mergeCell ref="AV890:AY890"/>
    <mergeCell ref="H891:L891"/>
    <mergeCell ref="M891:Y891"/>
    <mergeCell ref="Z891:AC891"/>
    <mergeCell ref="AD891:AH891"/>
    <mergeCell ref="H895:L895"/>
    <mergeCell ref="M895:Y895"/>
    <mergeCell ref="Z895:AC895"/>
    <mergeCell ref="AD895:AH895"/>
    <mergeCell ref="AI895:AU895"/>
    <mergeCell ref="AV895:AY895"/>
    <mergeCell ref="AI887:AU887"/>
    <mergeCell ref="AV887:AY887"/>
    <mergeCell ref="H886:L886"/>
    <mergeCell ref="M886:Y886"/>
    <mergeCell ref="AI894:AU894"/>
    <mergeCell ref="AV894:AY894"/>
    <mergeCell ref="H890:L890"/>
    <mergeCell ref="M890:Y890"/>
    <mergeCell ref="Z890:AC890"/>
    <mergeCell ref="AD890:AH890"/>
    <mergeCell ref="H889:L889"/>
    <mergeCell ref="M889:Y889"/>
    <mergeCell ref="H887:L887"/>
    <mergeCell ref="M887:Y887"/>
    <mergeCell ref="Z887:AC887"/>
    <mergeCell ref="AD887:AH887"/>
    <mergeCell ref="Z889:AC889"/>
    <mergeCell ref="AD889:AH889"/>
    <mergeCell ref="H888:AC888"/>
    <mergeCell ref="AD888:AY888"/>
    <mergeCell ref="AI886:AU886"/>
    <mergeCell ref="AV886:AY886"/>
    <mergeCell ref="Z886:AC886"/>
    <mergeCell ref="AD886:AH886"/>
    <mergeCell ref="AI884:AU884"/>
    <mergeCell ref="AV884:AY884"/>
    <mergeCell ref="H883:L883"/>
    <mergeCell ref="M883:Y883"/>
    <mergeCell ref="Z883:AC883"/>
    <mergeCell ref="AD883:AH883"/>
    <mergeCell ref="AI883:AU883"/>
    <mergeCell ref="AV883:AY883"/>
    <mergeCell ref="H882:L882"/>
    <mergeCell ref="M882:Y882"/>
    <mergeCell ref="Z882:AC882"/>
    <mergeCell ref="AD882:AH882"/>
    <mergeCell ref="AI882:AU882"/>
    <mergeCell ref="AV882:AY882"/>
    <mergeCell ref="H881:L881"/>
    <mergeCell ref="M881:Y881"/>
    <mergeCell ref="Z881:AC881"/>
    <mergeCell ref="AD881:AH881"/>
    <mergeCell ref="AI881:AU881"/>
    <mergeCell ref="AV881:AY881"/>
    <mergeCell ref="H880:L880"/>
    <mergeCell ref="M880:Y880"/>
    <mergeCell ref="Z880:AC880"/>
    <mergeCell ref="AD880:AH880"/>
    <mergeCell ref="AI880:AU880"/>
    <mergeCell ref="AV880:AY880"/>
    <mergeCell ref="H879:L879"/>
    <mergeCell ref="M879:Y879"/>
    <mergeCell ref="Z879:AC879"/>
    <mergeCell ref="AD879:AH879"/>
    <mergeCell ref="AI879:AU879"/>
    <mergeCell ref="AV879:AY879"/>
    <mergeCell ref="AI876:AU876"/>
    <mergeCell ref="AV876:AY876"/>
    <mergeCell ref="M875:Y875"/>
    <mergeCell ref="Z875:AC875"/>
    <mergeCell ref="AI878:AU878"/>
    <mergeCell ref="AV878:AY878"/>
    <mergeCell ref="H878:L878"/>
    <mergeCell ref="M878:Y878"/>
    <mergeCell ref="H876:L876"/>
    <mergeCell ref="M876:Y876"/>
    <mergeCell ref="Z876:AC876"/>
    <mergeCell ref="AD876:AH876"/>
    <mergeCell ref="Z878:AC878"/>
    <mergeCell ref="AD878:AH878"/>
    <mergeCell ref="H877:AC877"/>
    <mergeCell ref="AD877:AY877"/>
    <mergeCell ref="AD875:AH875"/>
    <mergeCell ref="AI875:AU875"/>
    <mergeCell ref="AV875:AY875"/>
    <mergeCell ref="H874:L874"/>
    <mergeCell ref="M874:Y874"/>
    <mergeCell ref="Z874:AC874"/>
    <mergeCell ref="AD874:AH874"/>
    <mergeCell ref="AI874:AU874"/>
    <mergeCell ref="AV874:AY874"/>
    <mergeCell ref="H875:L875"/>
    <mergeCell ref="H873:L873"/>
    <mergeCell ref="M873:Y873"/>
    <mergeCell ref="Z873:AC873"/>
    <mergeCell ref="AD873:AH873"/>
    <mergeCell ref="AI873:AU873"/>
    <mergeCell ref="AV873:AY873"/>
    <mergeCell ref="H872:L872"/>
    <mergeCell ref="M872:Y872"/>
    <mergeCell ref="Z872:AC872"/>
    <mergeCell ref="AD872:AH872"/>
    <mergeCell ref="AI872:AU872"/>
    <mergeCell ref="AV872:AY872"/>
    <mergeCell ref="H865:L865"/>
    <mergeCell ref="M865:Y865"/>
    <mergeCell ref="Z865:AC865"/>
    <mergeCell ref="AD865:AH865"/>
    <mergeCell ref="AD867:AH867"/>
    <mergeCell ref="AI867:AU867"/>
    <mergeCell ref="H871:L871"/>
    <mergeCell ref="M871:Y871"/>
    <mergeCell ref="Z871:AC871"/>
    <mergeCell ref="AD871:AH871"/>
    <mergeCell ref="AI871:AU871"/>
    <mergeCell ref="AV871:AY871"/>
    <mergeCell ref="H870:L870"/>
    <mergeCell ref="M870:Y870"/>
    <mergeCell ref="Z870:AC870"/>
    <mergeCell ref="AD870:AH870"/>
    <mergeCell ref="AI870:AU870"/>
    <mergeCell ref="AV870:AY870"/>
    <mergeCell ref="H869:L869"/>
    <mergeCell ref="M869:Y869"/>
    <mergeCell ref="Z869:AC869"/>
    <mergeCell ref="AD869:AH869"/>
    <mergeCell ref="AI869:AU869"/>
    <mergeCell ref="AV869:AY869"/>
    <mergeCell ref="M858:Y858"/>
    <mergeCell ref="Z858:AC858"/>
    <mergeCell ref="AD858:AH858"/>
    <mergeCell ref="AI858:AU858"/>
    <mergeCell ref="AV858:AY858"/>
    <mergeCell ref="H858:L858"/>
    <mergeCell ref="H868:L868"/>
    <mergeCell ref="M868:Y868"/>
    <mergeCell ref="Z868:AC868"/>
    <mergeCell ref="AD868:AH868"/>
    <mergeCell ref="AI868:AU868"/>
    <mergeCell ref="AV868:AY868"/>
    <mergeCell ref="H862:L862"/>
    <mergeCell ref="M862:Y862"/>
    <mergeCell ref="Z862:AC862"/>
    <mergeCell ref="AD862:AH862"/>
    <mergeCell ref="AI862:AU862"/>
    <mergeCell ref="AV862:AY862"/>
    <mergeCell ref="Z860:AC860"/>
    <mergeCell ref="AD860:AH860"/>
    <mergeCell ref="AI860:AU860"/>
    <mergeCell ref="AV860:AY860"/>
    <mergeCell ref="H861:L861"/>
    <mergeCell ref="M861:Y861"/>
    <mergeCell ref="Z861:AC861"/>
    <mergeCell ref="AD861:AH861"/>
    <mergeCell ref="AI861:AU861"/>
    <mergeCell ref="AV861:AY861"/>
    <mergeCell ref="H867:L867"/>
    <mergeCell ref="M867:Y867"/>
    <mergeCell ref="H866:AC866"/>
    <mergeCell ref="AD866:AY866"/>
    <mergeCell ref="R804:AA804"/>
    <mergeCell ref="AE804:AN804"/>
    <mergeCell ref="B854:G854"/>
    <mergeCell ref="H854:AY854"/>
    <mergeCell ref="B855:G898"/>
    <mergeCell ref="H855:AC855"/>
    <mergeCell ref="H857:L857"/>
    <mergeCell ref="M857:Y857"/>
    <mergeCell ref="Z857:AC857"/>
    <mergeCell ref="AJ796:AS796"/>
    <mergeCell ref="R802:AA802"/>
    <mergeCell ref="AE802:AN802"/>
    <mergeCell ref="R803:AA803"/>
    <mergeCell ref="AE803:AN803"/>
    <mergeCell ref="U782:AJ782"/>
    <mergeCell ref="X791:AG791"/>
    <mergeCell ref="X792:AG792"/>
    <mergeCell ref="X793:AG793"/>
    <mergeCell ref="AJ794:AS794"/>
    <mergeCell ref="H859:L859"/>
    <mergeCell ref="M859:Y859"/>
    <mergeCell ref="Z859:AC859"/>
    <mergeCell ref="AD859:AH859"/>
    <mergeCell ref="AI864:AU864"/>
    <mergeCell ref="AV864:AY864"/>
    <mergeCell ref="AI859:AU859"/>
    <mergeCell ref="AV859:AY859"/>
    <mergeCell ref="H860:L860"/>
    <mergeCell ref="M860:Y860"/>
    <mergeCell ref="AD857:AH857"/>
    <mergeCell ref="AI857:AU857"/>
    <mergeCell ref="AV857:AY857"/>
    <mergeCell ref="M770:R770"/>
    <mergeCell ref="S770:X770"/>
    <mergeCell ref="D771:L771"/>
    <mergeCell ref="M771:R771"/>
    <mergeCell ref="S771:X771"/>
    <mergeCell ref="M767:R767"/>
    <mergeCell ref="S767:X767"/>
    <mergeCell ref="D768:L768"/>
    <mergeCell ref="M768:R768"/>
    <mergeCell ref="S768:X768"/>
    <mergeCell ref="D769:L769"/>
    <mergeCell ref="M769:R769"/>
    <mergeCell ref="S769:X769"/>
    <mergeCell ref="D765:L765"/>
    <mergeCell ref="M765:R765"/>
    <mergeCell ref="S765:X765"/>
    <mergeCell ref="D766:L766"/>
    <mergeCell ref="M766:R766"/>
    <mergeCell ref="S766:X766"/>
    <mergeCell ref="D767:L767"/>
    <mergeCell ref="AL761:AR761"/>
    <mergeCell ref="AS761:AY761"/>
    <mergeCell ref="AS758:AY758"/>
    <mergeCell ref="Q759:W759"/>
    <mergeCell ref="X759:AD759"/>
    <mergeCell ref="AE759:AK759"/>
    <mergeCell ref="AL759:AR759"/>
    <mergeCell ref="AS759:AY759"/>
    <mergeCell ref="Q758:W758"/>
    <mergeCell ref="X758:AD758"/>
    <mergeCell ref="AE758:AK758"/>
    <mergeCell ref="AL758:AR758"/>
    <mergeCell ref="X760:AD760"/>
    <mergeCell ref="AE760:AK760"/>
    <mergeCell ref="AL760:AR760"/>
    <mergeCell ref="AV700:AY700"/>
    <mergeCell ref="H690:L690"/>
    <mergeCell ref="H691:L691"/>
    <mergeCell ref="M691:Y691"/>
    <mergeCell ref="Z691:AC691"/>
    <mergeCell ref="AD691:AH691"/>
    <mergeCell ref="AI691:AU691"/>
    <mergeCell ref="AV691:AY691"/>
    <mergeCell ref="H692:L692"/>
    <mergeCell ref="M692:Y692"/>
    <mergeCell ref="Z692:AC692"/>
    <mergeCell ref="AD692:AH692"/>
    <mergeCell ref="AI692:AU692"/>
    <mergeCell ref="AV692:AY692"/>
    <mergeCell ref="H693:L693"/>
    <mergeCell ref="M693:Y693"/>
    <mergeCell ref="Z693:AC693"/>
    <mergeCell ref="Y764:AY764"/>
    <mergeCell ref="Q762:W762"/>
    <mergeCell ref="X762:AD762"/>
    <mergeCell ref="AE762:AK762"/>
    <mergeCell ref="AL762:AR762"/>
    <mergeCell ref="AS762:AY762"/>
    <mergeCell ref="Q760:W760"/>
    <mergeCell ref="B684:G684"/>
    <mergeCell ref="H684:AY684"/>
    <mergeCell ref="AV689:AY689"/>
    <mergeCell ref="H696:AC696"/>
    <mergeCell ref="AD696:AY696"/>
    <mergeCell ref="H700:L700"/>
    <mergeCell ref="M700:Y700"/>
    <mergeCell ref="Z700:AC700"/>
    <mergeCell ref="AD700:AH700"/>
    <mergeCell ref="AI700:AU700"/>
    <mergeCell ref="B754:G755"/>
    <mergeCell ref="H754:Y755"/>
    <mergeCell ref="Z754:AE755"/>
    <mergeCell ref="AF754:AY755"/>
    <mergeCell ref="B753:G753"/>
    <mergeCell ref="H753:Y753"/>
    <mergeCell ref="Z753:AE753"/>
    <mergeCell ref="AF753:AY753"/>
    <mergeCell ref="H752:Y752"/>
    <mergeCell ref="Z752:AE752"/>
    <mergeCell ref="AF752:AQ752"/>
    <mergeCell ref="AR752:AY752"/>
    <mergeCell ref="H689:L689"/>
    <mergeCell ref="H686:L686"/>
    <mergeCell ref="M686:Y686"/>
    <mergeCell ref="B571:C571"/>
    <mergeCell ref="D571:M571"/>
    <mergeCell ref="N571:AK571"/>
    <mergeCell ref="AL571:AQ571"/>
    <mergeCell ref="AR571:AU571"/>
    <mergeCell ref="AV571:AX571"/>
    <mergeCell ref="B570:C570"/>
    <mergeCell ref="D570:M570"/>
    <mergeCell ref="N570:AK570"/>
    <mergeCell ref="AL570:AQ570"/>
    <mergeCell ref="AR570:AU570"/>
    <mergeCell ref="AV570:AX570"/>
    <mergeCell ref="B567:C567"/>
    <mergeCell ref="D567:M567"/>
    <mergeCell ref="N567:AK567"/>
    <mergeCell ref="AL567:AQ567"/>
    <mergeCell ref="AR567:AU567"/>
    <mergeCell ref="AV567:AX567"/>
    <mergeCell ref="B563:G563"/>
    <mergeCell ref="H563:AY563"/>
    <mergeCell ref="B566:C566"/>
    <mergeCell ref="D566:M566"/>
    <mergeCell ref="N566:AK566"/>
    <mergeCell ref="AL566:AQ566"/>
    <mergeCell ref="AR566:AU566"/>
    <mergeCell ref="AV566:AX566"/>
    <mergeCell ref="H560:L560"/>
    <mergeCell ref="M560:Y560"/>
    <mergeCell ref="Z560:AC560"/>
    <mergeCell ref="AD560:AH560"/>
    <mergeCell ref="AI560:AU560"/>
    <mergeCell ref="AV560:AY560"/>
    <mergeCell ref="H559:L559"/>
    <mergeCell ref="M559:Y559"/>
    <mergeCell ref="Z559:AC559"/>
    <mergeCell ref="AD559:AH559"/>
    <mergeCell ref="AI559:AU559"/>
    <mergeCell ref="AV559:AY559"/>
    <mergeCell ref="H558:L558"/>
    <mergeCell ref="M558:Y558"/>
    <mergeCell ref="Z558:AC558"/>
    <mergeCell ref="AD558:AH558"/>
    <mergeCell ref="AI558:AU558"/>
    <mergeCell ref="AV558:AY558"/>
    <mergeCell ref="H557:L557"/>
    <mergeCell ref="M557:Y557"/>
    <mergeCell ref="Z557:AC557"/>
    <mergeCell ref="AD557:AH557"/>
    <mergeCell ref="AI557:AU557"/>
    <mergeCell ref="AV557:AY557"/>
    <mergeCell ref="H556:L556"/>
    <mergeCell ref="M556:Y556"/>
    <mergeCell ref="Z556:AC556"/>
    <mergeCell ref="AD556:AH556"/>
    <mergeCell ref="AI556:AU556"/>
    <mergeCell ref="AV556:AY556"/>
    <mergeCell ref="H555:L555"/>
    <mergeCell ref="M555:Y555"/>
    <mergeCell ref="Z555:AC555"/>
    <mergeCell ref="AD555:AH555"/>
    <mergeCell ref="AI555:AU555"/>
    <mergeCell ref="AV555:AY555"/>
    <mergeCell ref="H554:L554"/>
    <mergeCell ref="M554:Y554"/>
    <mergeCell ref="Z554:AC554"/>
    <mergeCell ref="AD554:AH554"/>
    <mergeCell ref="AI554:AU554"/>
    <mergeCell ref="AV554:AY554"/>
    <mergeCell ref="H553:L553"/>
    <mergeCell ref="M553:Y553"/>
    <mergeCell ref="Z553:AC553"/>
    <mergeCell ref="AD553:AH553"/>
    <mergeCell ref="AI553:AU553"/>
    <mergeCell ref="AV553:AY553"/>
    <mergeCell ref="H552:L552"/>
    <mergeCell ref="M552:Y552"/>
    <mergeCell ref="Z552:AC552"/>
    <mergeCell ref="AD552:AH552"/>
    <mergeCell ref="AI552:AU552"/>
    <mergeCell ref="AV552:AY552"/>
    <mergeCell ref="H550:AC550"/>
    <mergeCell ref="AD550:AY550"/>
    <mergeCell ref="H551:L551"/>
    <mergeCell ref="M551:Y551"/>
    <mergeCell ref="Z551:AC551"/>
    <mergeCell ref="AD551:AH551"/>
    <mergeCell ref="AI551:AU551"/>
    <mergeCell ref="AV551:AY551"/>
    <mergeCell ref="H549:L549"/>
    <mergeCell ref="M549:Y549"/>
    <mergeCell ref="Z549:AC549"/>
    <mergeCell ref="AD549:AH549"/>
    <mergeCell ref="AI549:AU549"/>
    <mergeCell ref="AV549:AY549"/>
    <mergeCell ref="H548:L548"/>
    <mergeCell ref="M548:Y548"/>
    <mergeCell ref="Z548:AC548"/>
    <mergeCell ref="AD548:AH548"/>
    <mergeCell ref="AI548:AU548"/>
    <mergeCell ref="AV548:AY548"/>
    <mergeCell ref="H547:L547"/>
    <mergeCell ref="M547:Y547"/>
    <mergeCell ref="Z547:AC547"/>
    <mergeCell ref="AD547:AH547"/>
    <mergeCell ref="AI547:AU547"/>
    <mergeCell ref="AV547:AY547"/>
    <mergeCell ref="H546:L546"/>
    <mergeCell ref="M546:Y546"/>
    <mergeCell ref="Z546:AC546"/>
    <mergeCell ref="AD546:AH546"/>
    <mergeCell ref="AI546:AU546"/>
    <mergeCell ref="AV546:AY546"/>
    <mergeCell ref="H545:L545"/>
    <mergeCell ref="M545:Y545"/>
    <mergeCell ref="Z545:AC545"/>
    <mergeCell ref="AD545:AH545"/>
    <mergeCell ref="AI545:AU545"/>
    <mergeCell ref="AV545:AY545"/>
    <mergeCell ref="H544:L544"/>
    <mergeCell ref="M544:Y544"/>
    <mergeCell ref="Z544:AC544"/>
    <mergeCell ref="AD544:AH544"/>
    <mergeCell ref="AI544:AU544"/>
    <mergeCell ref="AV544:AY544"/>
    <mergeCell ref="H543:L543"/>
    <mergeCell ref="M543:Y543"/>
    <mergeCell ref="Z543:AC543"/>
    <mergeCell ref="AD543:AH543"/>
    <mergeCell ref="AI543:AU543"/>
    <mergeCell ref="AV543:AY543"/>
    <mergeCell ref="H542:L542"/>
    <mergeCell ref="M542:Y542"/>
    <mergeCell ref="Z542:AC542"/>
    <mergeCell ref="AD542:AH542"/>
    <mergeCell ref="AI542:AU542"/>
    <mergeCell ref="AV542:AY542"/>
    <mergeCell ref="H541:L541"/>
    <mergeCell ref="M541:Y541"/>
    <mergeCell ref="Z541:AC541"/>
    <mergeCell ref="AD541:AH541"/>
    <mergeCell ref="AI541:AU541"/>
    <mergeCell ref="AV541:AY541"/>
    <mergeCell ref="H539:AC539"/>
    <mergeCell ref="AD539:AY539"/>
    <mergeCell ref="H540:L540"/>
    <mergeCell ref="M540:Y540"/>
    <mergeCell ref="Z540:AC540"/>
    <mergeCell ref="AD540:AH540"/>
    <mergeCell ref="AI540:AU540"/>
    <mergeCell ref="AV540:AY540"/>
    <mergeCell ref="H538:L538"/>
    <mergeCell ref="M538:Y538"/>
    <mergeCell ref="Z538:AC538"/>
    <mergeCell ref="AD538:AH538"/>
    <mergeCell ref="AI538:AU538"/>
    <mergeCell ref="AV538:AY538"/>
    <mergeCell ref="H537:L537"/>
    <mergeCell ref="M537:Y537"/>
    <mergeCell ref="Z537:AC537"/>
    <mergeCell ref="AD537:AH537"/>
    <mergeCell ref="AI537:AU537"/>
    <mergeCell ref="AV537:AY537"/>
    <mergeCell ref="H536:L536"/>
    <mergeCell ref="M536:Y536"/>
    <mergeCell ref="Z536:AC536"/>
    <mergeCell ref="AD536:AH536"/>
    <mergeCell ref="AI536:AU536"/>
    <mergeCell ref="AV536:AY536"/>
    <mergeCell ref="H535:L535"/>
    <mergeCell ref="M535:Y535"/>
    <mergeCell ref="Z535:AC535"/>
    <mergeCell ref="AD535:AH535"/>
    <mergeCell ref="AI535:AU535"/>
    <mergeCell ref="AV535:AY535"/>
    <mergeCell ref="H534:L534"/>
    <mergeCell ref="M534:Y534"/>
    <mergeCell ref="Z534:AC534"/>
    <mergeCell ref="AD534:AH534"/>
    <mergeCell ref="AI534:AU534"/>
    <mergeCell ref="AV534:AY534"/>
    <mergeCell ref="H533:L533"/>
    <mergeCell ref="M533:Y533"/>
    <mergeCell ref="Z533:AC533"/>
    <mergeCell ref="AD533:AH533"/>
    <mergeCell ref="AI533:AU533"/>
    <mergeCell ref="AV533:AY533"/>
    <mergeCell ref="H532:L532"/>
    <mergeCell ref="M532:Y532"/>
    <mergeCell ref="Z532:AC532"/>
    <mergeCell ref="AD532:AH532"/>
    <mergeCell ref="AI532:AU532"/>
    <mergeCell ref="AV532:AY532"/>
    <mergeCell ref="H531:L531"/>
    <mergeCell ref="M531:Y531"/>
    <mergeCell ref="Z531:AC531"/>
    <mergeCell ref="AD531:AH531"/>
    <mergeCell ref="AI531:AU531"/>
    <mergeCell ref="AV531:AY531"/>
    <mergeCell ref="H530:L530"/>
    <mergeCell ref="M530:Y530"/>
    <mergeCell ref="Z530:AC530"/>
    <mergeCell ref="AD530:AH530"/>
    <mergeCell ref="AI530:AU530"/>
    <mergeCell ref="AV530:AY530"/>
    <mergeCell ref="H528:AC528"/>
    <mergeCell ref="AD528:AY528"/>
    <mergeCell ref="H529:L529"/>
    <mergeCell ref="M529:Y529"/>
    <mergeCell ref="Z529:AC529"/>
    <mergeCell ref="AD529:AH529"/>
    <mergeCell ref="AI529:AU529"/>
    <mergeCell ref="AV529:AY529"/>
    <mergeCell ref="H527:L527"/>
    <mergeCell ref="M527:Y527"/>
    <mergeCell ref="Z527:AC527"/>
    <mergeCell ref="AD527:AH527"/>
    <mergeCell ref="AI527:AU527"/>
    <mergeCell ref="AV527:AY527"/>
    <mergeCell ref="H526:L526"/>
    <mergeCell ref="M526:Y526"/>
    <mergeCell ref="Z526:AC526"/>
    <mergeCell ref="AD526:AH526"/>
    <mergeCell ref="AI526:AU526"/>
    <mergeCell ref="AV526:AY526"/>
    <mergeCell ref="H520:L520"/>
    <mergeCell ref="M520:Y520"/>
    <mergeCell ref="Z520:AC520"/>
    <mergeCell ref="AD520:AH520"/>
    <mergeCell ref="AI520:AU520"/>
    <mergeCell ref="AV520:AY520"/>
    <mergeCell ref="H525:L525"/>
    <mergeCell ref="M525:Y525"/>
    <mergeCell ref="Z525:AC525"/>
    <mergeCell ref="AD525:AH525"/>
    <mergeCell ref="AI525:AU525"/>
    <mergeCell ref="AV525:AY525"/>
    <mergeCell ref="H524:L524"/>
    <mergeCell ref="M524:Y524"/>
    <mergeCell ref="Z524:AC524"/>
    <mergeCell ref="AD524:AH524"/>
    <mergeCell ref="AI524:AU524"/>
    <mergeCell ref="AV524:AY524"/>
    <mergeCell ref="H523:L523"/>
    <mergeCell ref="M523:Y523"/>
    <mergeCell ref="Z523:AC523"/>
    <mergeCell ref="AD523:AH523"/>
    <mergeCell ref="AI523:AU523"/>
    <mergeCell ref="AV523:AY523"/>
    <mergeCell ref="Z518:AC518"/>
    <mergeCell ref="AD518:AH518"/>
    <mergeCell ref="AI518:AU518"/>
    <mergeCell ref="AV518:AY518"/>
    <mergeCell ref="H519:L519"/>
    <mergeCell ref="M519:Y519"/>
    <mergeCell ref="Z519:AC519"/>
    <mergeCell ref="AD519:AH519"/>
    <mergeCell ref="AI519:AU519"/>
    <mergeCell ref="AV519:AY519"/>
    <mergeCell ref="AI457:AR457"/>
    <mergeCell ref="M458:V458"/>
    <mergeCell ref="AI458:AR458"/>
    <mergeCell ref="B516:G516"/>
    <mergeCell ref="H516:AY516"/>
    <mergeCell ref="B517:G560"/>
    <mergeCell ref="H517:AC517"/>
    <mergeCell ref="AD517:AY517"/>
    <mergeCell ref="H518:L518"/>
    <mergeCell ref="M518:Y518"/>
    <mergeCell ref="H522:L522"/>
    <mergeCell ref="M522:Y522"/>
    <mergeCell ref="Z522:AC522"/>
    <mergeCell ref="AD522:AH522"/>
    <mergeCell ref="AI522:AU522"/>
    <mergeCell ref="AV522:AY522"/>
    <mergeCell ref="H521:L521"/>
    <mergeCell ref="M521:Y521"/>
    <mergeCell ref="Z521:AC521"/>
    <mergeCell ref="AD521:AH521"/>
    <mergeCell ref="AI521:AU521"/>
    <mergeCell ref="AV521:AY521"/>
    <mergeCell ref="B437:G437"/>
    <mergeCell ref="H437:AY437"/>
    <mergeCell ref="B438:G513"/>
    <mergeCell ref="U443:AJ443"/>
    <mergeCell ref="U444:AJ444"/>
    <mergeCell ref="M455:V455"/>
    <mergeCell ref="AI455:AR455"/>
    <mergeCell ref="M456:V456"/>
    <mergeCell ref="AI456:AR456"/>
    <mergeCell ref="M457:V457"/>
    <mergeCell ref="D433:L433"/>
    <mergeCell ref="M433:R433"/>
    <mergeCell ref="S433:X433"/>
    <mergeCell ref="D434:L434"/>
    <mergeCell ref="M434:R434"/>
    <mergeCell ref="S434:X434"/>
    <mergeCell ref="D431:L431"/>
    <mergeCell ref="M431:R431"/>
    <mergeCell ref="S431:X431"/>
    <mergeCell ref="D432:L432"/>
    <mergeCell ref="M432:R432"/>
    <mergeCell ref="S432:X432"/>
    <mergeCell ref="M428:R428"/>
    <mergeCell ref="S428:X428"/>
    <mergeCell ref="D429:L429"/>
    <mergeCell ref="M429:R429"/>
    <mergeCell ref="S429:X429"/>
    <mergeCell ref="D430:L430"/>
    <mergeCell ref="M430:R430"/>
    <mergeCell ref="S430:X430"/>
    <mergeCell ref="B426:C434"/>
    <mergeCell ref="D426:L426"/>
    <mergeCell ref="M426:R426"/>
    <mergeCell ref="S426:X426"/>
    <mergeCell ref="Y426:AY426"/>
    <mergeCell ref="D427:L427"/>
    <mergeCell ref="M427:R427"/>
    <mergeCell ref="S427:X427"/>
    <mergeCell ref="Y427:AY434"/>
    <mergeCell ref="D428:L428"/>
    <mergeCell ref="AS419:AY419"/>
    <mergeCell ref="H420:I423"/>
    <mergeCell ref="J420:P420"/>
    <mergeCell ref="Q420:W420"/>
    <mergeCell ref="X420:AD420"/>
    <mergeCell ref="AE420:AK420"/>
    <mergeCell ref="AL420:AR420"/>
    <mergeCell ref="AS420:AY420"/>
    <mergeCell ref="J421:P421"/>
    <mergeCell ref="Q421:W421"/>
    <mergeCell ref="AS424:AY424"/>
    <mergeCell ref="H425:P425"/>
    <mergeCell ref="Q425:W425"/>
    <mergeCell ref="X425:AD425"/>
    <mergeCell ref="AE425:AK425"/>
    <mergeCell ref="AL425:AR425"/>
    <mergeCell ref="AS425:AY425"/>
    <mergeCell ref="Q423:W423"/>
    <mergeCell ref="X423:AD423"/>
    <mergeCell ref="AE423:AK423"/>
    <mergeCell ref="AL423:AR423"/>
    <mergeCell ref="AS423:AY423"/>
    <mergeCell ref="H424:P424"/>
    <mergeCell ref="Q424:W424"/>
    <mergeCell ref="X424:AD424"/>
    <mergeCell ref="AE424:AK424"/>
    <mergeCell ref="AL424:AR424"/>
    <mergeCell ref="B419:G425"/>
    <mergeCell ref="H419:P419"/>
    <mergeCell ref="Q419:W419"/>
    <mergeCell ref="X419:AD419"/>
    <mergeCell ref="AE419:AK419"/>
    <mergeCell ref="AL419:AR419"/>
    <mergeCell ref="X421:AD421"/>
    <mergeCell ref="AE421:AK421"/>
    <mergeCell ref="AL421:AR421"/>
    <mergeCell ref="J423:P423"/>
    <mergeCell ref="B416:G417"/>
    <mergeCell ref="H416:Y417"/>
    <mergeCell ref="Z416:AE417"/>
    <mergeCell ref="AF416:AY417"/>
    <mergeCell ref="B418:G418"/>
    <mergeCell ref="H418:AY418"/>
    <mergeCell ref="B414:G414"/>
    <mergeCell ref="H414:Y414"/>
    <mergeCell ref="Z414:AE414"/>
    <mergeCell ref="AF414:AQ414"/>
    <mergeCell ref="AR414:AY414"/>
    <mergeCell ref="B415:G415"/>
    <mergeCell ref="H415:Y415"/>
    <mergeCell ref="Z415:AE415"/>
    <mergeCell ref="AF415:AY415"/>
    <mergeCell ref="AS421:AY421"/>
    <mergeCell ref="J422:P422"/>
    <mergeCell ref="Q422:W422"/>
    <mergeCell ref="X422:AD422"/>
    <mergeCell ref="AE422:AK422"/>
    <mergeCell ref="AL422:AR422"/>
    <mergeCell ref="AS422:AY422"/>
    <mergeCell ref="AQ412:AW412"/>
    <mergeCell ref="B413:G413"/>
    <mergeCell ref="H413:Y413"/>
    <mergeCell ref="Z413:AE413"/>
    <mergeCell ref="AF413:AQ413"/>
    <mergeCell ref="AR413:AY413"/>
    <mergeCell ref="B410:C410"/>
    <mergeCell ref="D410:M410"/>
    <mergeCell ref="N410:AK410"/>
    <mergeCell ref="AL410:AQ410"/>
    <mergeCell ref="AR410:AU410"/>
    <mergeCell ref="AV410:AX410"/>
    <mergeCell ref="B409:C409"/>
    <mergeCell ref="D409:M409"/>
    <mergeCell ref="N409:AK409"/>
    <mergeCell ref="AL409:AQ409"/>
    <mergeCell ref="AR409:AU409"/>
    <mergeCell ref="AV409:AX409"/>
    <mergeCell ref="B408:C408"/>
    <mergeCell ref="D408:M408"/>
    <mergeCell ref="N408:AK408"/>
    <mergeCell ref="AL408:AQ408"/>
    <mergeCell ref="AR408:AU408"/>
    <mergeCell ref="AV408:AX408"/>
    <mergeCell ref="B405:C405"/>
    <mergeCell ref="D405:M405"/>
    <mergeCell ref="N405:AK405"/>
    <mergeCell ref="AL405:AQ405"/>
    <mergeCell ref="AR405:AU405"/>
    <mergeCell ref="AV405:AX405"/>
    <mergeCell ref="B404:C404"/>
    <mergeCell ref="D404:M404"/>
    <mergeCell ref="N404:AK404"/>
    <mergeCell ref="AL404:AQ404"/>
    <mergeCell ref="AR404:AU404"/>
    <mergeCell ref="AV404:AX404"/>
    <mergeCell ref="B403:C403"/>
    <mergeCell ref="D403:M403"/>
    <mergeCell ref="N403:AK403"/>
    <mergeCell ref="AL403:AQ403"/>
    <mergeCell ref="AR403:AU403"/>
    <mergeCell ref="AV403:AX403"/>
    <mergeCell ref="B399:G399"/>
    <mergeCell ref="H399:AY399"/>
    <mergeCell ref="B402:C402"/>
    <mergeCell ref="D402:M402"/>
    <mergeCell ref="N402:AK402"/>
    <mergeCell ref="AL402:AQ402"/>
    <mergeCell ref="AR402:AU402"/>
    <mergeCell ref="AV402:AX402"/>
    <mergeCell ref="H396:L396"/>
    <mergeCell ref="M396:Y396"/>
    <mergeCell ref="Z396:AC396"/>
    <mergeCell ref="AD396:AH396"/>
    <mergeCell ref="AI396:AU396"/>
    <mergeCell ref="AV396:AY396"/>
    <mergeCell ref="H395:L395"/>
    <mergeCell ref="M395:Y395"/>
    <mergeCell ref="Z395:AC395"/>
    <mergeCell ref="AD395:AH395"/>
    <mergeCell ref="AI395:AU395"/>
    <mergeCell ref="AV395:AY395"/>
    <mergeCell ref="H394:L394"/>
    <mergeCell ref="M394:Y394"/>
    <mergeCell ref="Z394:AC394"/>
    <mergeCell ref="AD394:AH394"/>
    <mergeCell ref="AI394:AU394"/>
    <mergeCell ref="AV394:AY394"/>
    <mergeCell ref="H393:L393"/>
    <mergeCell ref="M393:Y393"/>
    <mergeCell ref="Z393:AC393"/>
    <mergeCell ref="AD393:AH393"/>
    <mergeCell ref="AI393:AU393"/>
    <mergeCell ref="AV393:AY393"/>
    <mergeCell ref="H392:L392"/>
    <mergeCell ref="M392:Y392"/>
    <mergeCell ref="Z392:AC392"/>
    <mergeCell ref="AD392:AH392"/>
    <mergeCell ref="AI392:AU392"/>
    <mergeCell ref="AV392:AY392"/>
    <mergeCell ref="H391:L391"/>
    <mergeCell ref="M391:Y391"/>
    <mergeCell ref="Z391:AC391"/>
    <mergeCell ref="AD391:AH391"/>
    <mergeCell ref="AI391:AU391"/>
    <mergeCell ref="AV391:AY391"/>
    <mergeCell ref="H390:L390"/>
    <mergeCell ref="M390:Y390"/>
    <mergeCell ref="Z390:AC390"/>
    <mergeCell ref="AD390:AH390"/>
    <mergeCell ref="AI390:AU390"/>
    <mergeCell ref="AV390:AY390"/>
    <mergeCell ref="H389:L389"/>
    <mergeCell ref="M389:Y389"/>
    <mergeCell ref="Z389:AC389"/>
    <mergeCell ref="AD389:AH389"/>
    <mergeCell ref="AI389:AU389"/>
    <mergeCell ref="AV389:AY389"/>
    <mergeCell ref="H388:L388"/>
    <mergeCell ref="M388:Y388"/>
    <mergeCell ref="Z388:AC388"/>
    <mergeCell ref="AD388:AH388"/>
    <mergeCell ref="AI388:AU388"/>
    <mergeCell ref="AV388:AY388"/>
    <mergeCell ref="H386:AC386"/>
    <mergeCell ref="AD386:AY386"/>
    <mergeCell ref="H387:L387"/>
    <mergeCell ref="M387:Y387"/>
    <mergeCell ref="Z387:AC387"/>
    <mergeCell ref="AD387:AH387"/>
    <mergeCell ref="AI387:AU387"/>
    <mergeCell ref="AV387:AY387"/>
    <mergeCell ref="H385:L385"/>
    <mergeCell ref="M385:Y385"/>
    <mergeCell ref="Z385:AC385"/>
    <mergeCell ref="AD385:AH385"/>
    <mergeCell ref="AI385:AU385"/>
    <mergeCell ref="AV385:AY385"/>
    <mergeCell ref="H384:L384"/>
    <mergeCell ref="M384:Y384"/>
    <mergeCell ref="Z384:AC384"/>
    <mergeCell ref="AD384:AH384"/>
    <mergeCell ref="AI384:AU384"/>
    <mergeCell ref="AV384:AY384"/>
    <mergeCell ref="H383:L383"/>
    <mergeCell ref="M383:Y383"/>
    <mergeCell ref="Z383:AC383"/>
    <mergeCell ref="AD383:AH383"/>
    <mergeCell ref="AI383:AU383"/>
    <mergeCell ref="AV383:AY383"/>
    <mergeCell ref="H382:L382"/>
    <mergeCell ref="M382:Y382"/>
    <mergeCell ref="Z382:AC382"/>
    <mergeCell ref="AD382:AH382"/>
    <mergeCell ref="AI382:AU382"/>
    <mergeCell ref="AV382:AY382"/>
    <mergeCell ref="H381:L381"/>
    <mergeCell ref="M381:Y381"/>
    <mergeCell ref="Z381:AC381"/>
    <mergeCell ref="AD381:AH381"/>
    <mergeCell ref="AI381:AU381"/>
    <mergeCell ref="AV381:AY381"/>
    <mergeCell ref="H380:L380"/>
    <mergeCell ref="M380:Y380"/>
    <mergeCell ref="Z380:AC380"/>
    <mergeCell ref="AD380:AH380"/>
    <mergeCell ref="AI380:AU380"/>
    <mergeCell ref="AV380:AY380"/>
    <mergeCell ref="H379:L379"/>
    <mergeCell ref="M379:Y379"/>
    <mergeCell ref="Z379:AC379"/>
    <mergeCell ref="AD379:AH379"/>
    <mergeCell ref="AI379:AU379"/>
    <mergeCell ref="AV379:AY379"/>
    <mergeCell ref="H378:L378"/>
    <mergeCell ref="M378:Y378"/>
    <mergeCell ref="Z378:AC378"/>
    <mergeCell ref="AD378:AH378"/>
    <mergeCell ref="AI378:AU378"/>
    <mergeCell ref="AV378:AY378"/>
    <mergeCell ref="H377:L377"/>
    <mergeCell ref="M377:Y377"/>
    <mergeCell ref="Z377:AC377"/>
    <mergeCell ref="AD377:AH377"/>
    <mergeCell ref="AI377:AU377"/>
    <mergeCell ref="AV377:AY377"/>
    <mergeCell ref="H375:AC375"/>
    <mergeCell ref="AD375:AY375"/>
    <mergeCell ref="H376:L376"/>
    <mergeCell ref="M376:Y376"/>
    <mergeCell ref="Z376:AC376"/>
    <mergeCell ref="AD376:AH376"/>
    <mergeCell ref="AI376:AU376"/>
    <mergeCell ref="AV376:AY376"/>
    <mergeCell ref="H374:L374"/>
    <mergeCell ref="M374:Y374"/>
    <mergeCell ref="Z374:AC374"/>
    <mergeCell ref="AD374:AH374"/>
    <mergeCell ref="AI374:AU374"/>
    <mergeCell ref="AV374:AY374"/>
    <mergeCell ref="H373:L373"/>
    <mergeCell ref="M373:Y373"/>
    <mergeCell ref="Z373:AC373"/>
    <mergeCell ref="AD373:AH373"/>
    <mergeCell ref="AI373:AU373"/>
    <mergeCell ref="AV373:AY373"/>
    <mergeCell ref="H372:L372"/>
    <mergeCell ref="M372:Y372"/>
    <mergeCell ref="Z372:AC372"/>
    <mergeCell ref="AD372:AH372"/>
    <mergeCell ref="AI372:AU372"/>
    <mergeCell ref="AV372:AY372"/>
    <mergeCell ref="H371:L371"/>
    <mergeCell ref="M371:Y371"/>
    <mergeCell ref="Z371:AC371"/>
    <mergeCell ref="AD371:AH371"/>
    <mergeCell ref="AI371:AU371"/>
    <mergeCell ref="AV371:AY371"/>
    <mergeCell ref="H370:L370"/>
    <mergeCell ref="M370:Y370"/>
    <mergeCell ref="Z370:AC370"/>
    <mergeCell ref="AD370:AH370"/>
    <mergeCell ref="AI370:AU370"/>
    <mergeCell ref="AV370:AY370"/>
    <mergeCell ref="H369:L369"/>
    <mergeCell ref="M369:Y369"/>
    <mergeCell ref="Z369:AC369"/>
    <mergeCell ref="AD369:AH369"/>
    <mergeCell ref="AI369:AU369"/>
    <mergeCell ref="AV369:AY369"/>
    <mergeCell ref="H368:L368"/>
    <mergeCell ref="M368:Y368"/>
    <mergeCell ref="Z368:AC368"/>
    <mergeCell ref="AD368:AH368"/>
    <mergeCell ref="AI368:AU368"/>
    <mergeCell ref="AV368:AY368"/>
    <mergeCell ref="H367:L367"/>
    <mergeCell ref="M367:Y367"/>
    <mergeCell ref="Z367:AC367"/>
    <mergeCell ref="AD367:AH367"/>
    <mergeCell ref="AI367:AU367"/>
    <mergeCell ref="AV367:AY367"/>
    <mergeCell ref="H366:L366"/>
    <mergeCell ref="M366:Y366"/>
    <mergeCell ref="Z366:AC366"/>
    <mergeCell ref="AD366:AH366"/>
    <mergeCell ref="AI366:AU366"/>
    <mergeCell ref="AV366:AY366"/>
    <mergeCell ref="H364:AC364"/>
    <mergeCell ref="AD364:AY364"/>
    <mergeCell ref="H365:L365"/>
    <mergeCell ref="M365:Y365"/>
    <mergeCell ref="Z365:AC365"/>
    <mergeCell ref="AD365:AH365"/>
    <mergeCell ref="AI365:AU365"/>
    <mergeCell ref="AV365:AY365"/>
    <mergeCell ref="H363:L363"/>
    <mergeCell ref="M363:Y363"/>
    <mergeCell ref="Z363:AC363"/>
    <mergeCell ref="AD363:AH363"/>
    <mergeCell ref="AI363:AU363"/>
    <mergeCell ref="AV363:AY363"/>
    <mergeCell ref="H362:L362"/>
    <mergeCell ref="M362:Y362"/>
    <mergeCell ref="Z362:AC362"/>
    <mergeCell ref="AD362:AH362"/>
    <mergeCell ref="AI362:AU362"/>
    <mergeCell ref="AV362:AY362"/>
    <mergeCell ref="H361:L361"/>
    <mergeCell ref="M361:Y361"/>
    <mergeCell ref="Z361:AC361"/>
    <mergeCell ref="AD361:AH361"/>
    <mergeCell ref="AI361:AU361"/>
    <mergeCell ref="AV361:AY361"/>
    <mergeCell ref="H360:L360"/>
    <mergeCell ref="M360:Y360"/>
    <mergeCell ref="Z360:AC360"/>
    <mergeCell ref="AD360:AH360"/>
    <mergeCell ref="AI360:AU360"/>
    <mergeCell ref="AV360:AY360"/>
    <mergeCell ref="AV356:AY356"/>
    <mergeCell ref="Z354:AC354"/>
    <mergeCell ref="AD354:AH354"/>
    <mergeCell ref="AI354:AU354"/>
    <mergeCell ref="AV354:AY354"/>
    <mergeCell ref="H355:L355"/>
    <mergeCell ref="M355:Y355"/>
    <mergeCell ref="Z355:AC355"/>
    <mergeCell ref="AD355:AH355"/>
    <mergeCell ref="AI355:AU355"/>
    <mergeCell ref="AV355:AY355"/>
    <mergeCell ref="AK293:AS293"/>
    <mergeCell ref="L294:U294"/>
    <mergeCell ref="AK294:AS294"/>
    <mergeCell ref="H359:L359"/>
    <mergeCell ref="M359:Y359"/>
    <mergeCell ref="Z359:AC359"/>
    <mergeCell ref="AD359:AH359"/>
    <mergeCell ref="AI359:AU359"/>
    <mergeCell ref="AV359:AY359"/>
    <mergeCell ref="H358:L358"/>
    <mergeCell ref="M358:Y358"/>
    <mergeCell ref="Z358:AC358"/>
    <mergeCell ref="AD358:AH358"/>
    <mergeCell ref="AI358:AU358"/>
    <mergeCell ref="AV358:AY358"/>
    <mergeCell ref="H357:L357"/>
    <mergeCell ref="M357:Y357"/>
    <mergeCell ref="Z357:AC357"/>
    <mergeCell ref="AD357:AH357"/>
    <mergeCell ref="AI357:AU357"/>
    <mergeCell ref="AV357:AY357"/>
    <mergeCell ref="M268:R268"/>
    <mergeCell ref="S268:X268"/>
    <mergeCell ref="M264:R264"/>
    <mergeCell ref="S264:X264"/>
    <mergeCell ref="D265:L265"/>
    <mergeCell ref="M265:R265"/>
    <mergeCell ref="S265:X265"/>
    <mergeCell ref="D266:L266"/>
    <mergeCell ref="M266:R266"/>
    <mergeCell ref="S266:X266"/>
    <mergeCell ref="B352:G352"/>
    <mergeCell ref="H352:AY352"/>
    <mergeCell ref="B353:G396"/>
    <mergeCell ref="H353:AC353"/>
    <mergeCell ref="AD353:AY353"/>
    <mergeCell ref="H354:L354"/>
    <mergeCell ref="M354:Y354"/>
    <mergeCell ref="B273:G273"/>
    <mergeCell ref="H273:AY273"/>
    <mergeCell ref="B274:G349"/>
    <mergeCell ref="U279:AJ279"/>
    <mergeCell ref="U280:AJ280"/>
    <mergeCell ref="L291:U291"/>
    <mergeCell ref="AK291:AS291"/>
    <mergeCell ref="L292:U292"/>
    <mergeCell ref="AK292:AS292"/>
    <mergeCell ref="L293:U293"/>
    <mergeCell ref="H356:L356"/>
    <mergeCell ref="M356:Y356"/>
    <mergeCell ref="Z356:AC356"/>
    <mergeCell ref="AD356:AH356"/>
    <mergeCell ref="AI356:AU356"/>
    <mergeCell ref="Q258:W258"/>
    <mergeCell ref="X258:AD258"/>
    <mergeCell ref="AE258:AK258"/>
    <mergeCell ref="AL258:AR258"/>
    <mergeCell ref="AS258:AY258"/>
    <mergeCell ref="B262:C270"/>
    <mergeCell ref="D262:L262"/>
    <mergeCell ref="M262:R262"/>
    <mergeCell ref="S262:X262"/>
    <mergeCell ref="Y262:AY262"/>
    <mergeCell ref="D263:L263"/>
    <mergeCell ref="M263:R263"/>
    <mergeCell ref="S263:X263"/>
    <mergeCell ref="Y263:AY270"/>
    <mergeCell ref="D264:L264"/>
    <mergeCell ref="AS260:AY260"/>
    <mergeCell ref="H261:P261"/>
    <mergeCell ref="Q261:W261"/>
    <mergeCell ref="X261:AD261"/>
    <mergeCell ref="AE261:AK261"/>
    <mergeCell ref="AL261:AR261"/>
    <mergeCell ref="AS261:AY261"/>
    <mergeCell ref="D269:L269"/>
    <mergeCell ref="M269:R269"/>
    <mergeCell ref="S269:X269"/>
    <mergeCell ref="D270:L270"/>
    <mergeCell ref="M270:R270"/>
    <mergeCell ref="S270:X270"/>
    <mergeCell ref="D267:L267"/>
    <mergeCell ref="M267:R267"/>
    <mergeCell ref="S267:X267"/>
    <mergeCell ref="D268:L268"/>
    <mergeCell ref="AS255:AY255"/>
    <mergeCell ref="H256:I259"/>
    <mergeCell ref="J256:P256"/>
    <mergeCell ref="Q256:W256"/>
    <mergeCell ref="X256:AD256"/>
    <mergeCell ref="AE256:AK256"/>
    <mergeCell ref="AL256:AR256"/>
    <mergeCell ref="AS256:AY256"/>
    <mergeCell ref="J257:P257"/>
    <mergeCell ref="Q257:W257"/>
    <mergeCell ref="B255:G261"/>
    <mergeCell ref="H255:P255"/>
    <mergeCell ref="Q255:W255"/>
    <mergeCell ref="X255:AD255"/>
    <mergeCell ref="AE255:AK255"/>
    <mergeCell ref="AL255:AR255"/>
    <mergeCell ref="X257:AD257"/>
    <mergeCell ref="AE257:AK257"/>
    <mergeCell ref="AL257:AR257"/>
    <mergeCell ref="J259:P259"/>
    <mergeCell ref="Q259:W259"/>
    <mergeCell ref="X259:AD259"/>
    <mergeCell ref="AE259:AK259"/>
    <mergeCell ref="AL259:AR259"/>
    <mergeCell ref="AS259:AY259"/>
    <mergeCell ref="H260:P260"/>
    <mergeCell ref="Q260:W260"/>
    <mergeCell ref="X260:AD260"/>
    <mergeCell ref="AE260:AK260"/>
    <mergeCell ref="AL260:AR260"/>
    <mergeCell ref="AS257:AY257"/>
    <mergeCell ref="J258:P258"/>
    <mergeCell ref="B252:G253"/>
    <mergeCell ref="H252:Y253"/>
    <mergeCell ref="Z252:AE253"/>
    <mergeCell ref="AF252:AY253"/>
    <mergeCell ref="B254:G254"/>
    <mergeCell ref="H254:AY254"/>
    <mergeCell ref="B250:G250"/>
    <mergeCell ref="H250:Y250"/>
    <mergeCell ref="Z250:AE250"/>
    <mergeCell ref="AF250:AQ250"/>
    <mergeCell ref="AR250:AY250"/>
    <mergeCell ref="B251:G251"/>
    <mergeCell ref="H251:Y251"/>
    <mergeCell ref="Z251:AE251"/>
    <mergeCell ref="AF251:AY251"/>
    <mergeCell ref="AQ248:AW248"/>
    <mergeCell ref="B249:G249"/>
    <mergeCell ref="H249:Y249"/>
    <mergeCell ref="Z249:AE249"/>
    <mergeCell ref="AF249:AQ249"/>
    <mergeCell ref="AR249:AY249"/>
    <mergeCell ref="B246:C246"/>
    <mergeCell ref="D246:M246"/>
    <mergeCell ref="N246:AK246"/>
    <mergeCell ref="AL246:AQ246"/>
    <mergeCell ref="AR246:AU246"/>
    <mergeCell ref="AV246:AX246"/>
    <mergeCell ref="B245:C245"/>
    <mergeCell ref="D245:M245"/>
    <mergeCell ref="N245:AK245"/>
    <mergeCell ref="AL245:AQ245"/>
    <mergeCell ref="AR245:AU245"/>
    <mergeCell ref="AV245:AX245"/>
    <mergeCell ref="B244:C244"/>
    <mergeCell ref="D244:M244"/>
    <mergeCell ref="N244:AK244"/>
    <mergeCell ref="AL244:AQ244"/>
    <mergeCell ref="AR244:AU244"/>
    <mergeCell ref="AV244:AX244"/>
    <mergeCell ref="B243:C243"/>
    <mergeCell ref="D243:M243"/>
    <mergeCell ref="N243:AK243"/>
    <mergeCell ref="AL243:AQ243"/>
    <mergeCell ref="AR243:AU243"/>
    <mergeCell ref="AV243:AX243"/>
    <mergeCell ref="B242:C242"/>
    <mergeCell ref="D242:M242"/>
    <mergeCell ref="N242:AK242"/>
    <mergeCell ref="AL242:AQ242"/>
    <mergeCell ref="AR242:AU242"/>
    <mergeCell ref="AV242:AX242"/>
    <mergeCell ref="B241:C241"/>
    <mergeCell ref="D241:M241"/>
    <mergeCell ref="N241:AK241"/>
    <mergeCell ref="AL241:AQ241"/>
    <mergeCell ref="AR241:AU241"/>
    <mergeCell ref="AV241:AX241"/>
    <mergeCell ref="B240:C240"/>
    <mergeCell ref="D240:M240"/>
    <mergeCell ref="N240:AK240"/>
    <mergeCell ref="AL240:AQ240"/>
    <mergeCell ref="AR240:AU240"/>
    <mergeCell ref="AV240:AX240"/>
    <mergeCell ref="B239:C239"/>
    <mergeCell ref="D239:M239"/>
    <mergeCell ref="N239:AK239"/>
    <mergeCell ref="AL239:AQ239"/>
    <mergeCell ref="AR239:AU239"/>
    <mergeCell ref="AV239:AX239"/>
    <mergeCell ref="B238:C238"/>
    <mergeCell ref="D238:M238"/>
    <mergeCell ref="N238:AK238"/>
    <mergeCell ref="AL238:AQ238"/>
    <mergeCell ref="AR238:AU238"/>
    <mergeCell ref="AV238:AX238"/>
    <mergeCell ref="B237:C237"/>
    <mergeCell ref="D237:M237"/>
    <mergeCell ref="N237:AK237"/>
    <mergeCell ref="AL237:AQ237"/>
    <mergeCell ref="AR237:AU237"/>
    <mergeCell ref="AV237:AX237"/>
    <mergeCell ref="B236:C236"/>
    <mergeCell ref="D236:M236"/>
    <mergeCell ref="N236:AK236"/>
    <mergeCell ref="AL236:AQ236"/>
    <mergeCell ref="AR236:AU236"/>
    <mergeCell ref="AV236:AX236"/>
    <mergeCell ref="B235:C235"/>
    <mergeCell ref="D235:M235"/>
    <mergeCell ref="N235:AK235"/>
    <mergeCell ref="AL235:AQ235"/>
    <mergeCell ref="AR235:AU235"/>
    <mergeCell ref="AV235:AX235"/>
    <mergeCell ref="B234:C234"/>
    <mergeCell ref="D234:M234"/>
    <mergeCell ref="N234:AK234"/>
    <mergeCell ref="AL234:AQ234"/>
    <mergeCell ref="AR234:AU234"/>
    <mergeCell ref="AV234:AX234"/>
    <mergeCell ref="B231:C231"/>
    <mergeCell ref="D231:M231"/>
    <mergeCell ref="N231:AK231"/>
    <mergeCell ref="AL231:AQ231"/>
    <mergeCell ref="AR231:AU231"/>
    <mergeCell ref="AV231:AX231"/>
    <mergeCell ref="B230:C230"/>
    <mergeCell ref="D230:M230"/>
    <mergeCell ref="N230:AK230"/>
    <mergeCell ref="AL230:AQ230"/>
    <mergeCell ref="AR230:AU230"/>
    <mergeCell ref="AV230:AX230"/>
    <mergeCell ref="B227:C227"/>
    <mergeCell ref="D227:M227"/>
    <mergeCell ref="N227:AK227"/>
    <mergeCell ref="AL227:AQ227"/>
    <mergeCell ref="AR227:AU227"/>
    <mergeCell ref="AV227:AX227"/>
    <mergeCell ref="B223:G223"/>
    <mergeCell ref="H223:AY223"/>
    <mergeCell ref="B226:C226"/>
    <mergeCell ref="D226:M226"/>
    <mergeCell ref="N226:AK226"/>
    <mergeCell ref="AL226:AQ226"/>
    <mergeCell ref="AR226:AU226"/>
    <mergeCell ref="AV226:AX226"/>
    <mergeCell ref="H220:L220"/>
    <mergeCell ref="M220:Y220"/>
    <mergeCell ref="Z220:AC220"/>
    <mergeCell ref="AD220:AH220"/>
    <mergeCell ref="AI220:AU220"/>
    <mergeCell ref="AV220:AY220"/>
    <mergeCell ref="H219:L219"/>
    <mergeCell ref="M219:Y219"/>
    <mergeCell ref="Z219:AC219"/>
    <mergeCell ref="AD219:AH219"/>
    <mergeCell ref="AI219:AU219"/>
    <mergeCell ref="AV219:AY219"/>
    <mergeCell ref="H218:L218"/>
    <mergeCell ref="M218:Y218"/>
    <mergeCell ref="Z218:AC218"/>
    <mergeCell ref="AD218:AH218"/>
    <mergeCell ref="AI218:AU218"/>
    <mergeCell ref="AV218:AY218"/>
    <mergeCell ref="H217:L217"/>
    <mergeCell ref="M217:Y217"/>
    <mergeCell ref="Z217:AC217"/>
    <mergeCell ref="AD217:AH217"/>
    <mergeCell ref="AI217:AU217"/>
    <mergeCell ref="AV217:AY217"/>
    <mergeCell ref="H216:L216"/>
    <mergeCell ref="M216:Y216"/>
    <mergeCell ref="Z216:AC216"/>
    <mergeCell ref="AD216:AH216"/>
    <mergeCell ref="AI216:AU216"/>
    <mergeCell ref="AV216:AY216"/>
    <mergeCell ref="H215:L215"/>
    <mergeCell ref="M215:Y215"/>
    <mergeCell ref="Z215:AC215"/>
    <mergeCell ref="AD215:AH215"/>
    <mergeCell ref="AI215:AU215"/>
    <mergeCell ref="AV215:AY215"/>
    <mergeCell ref="H214:L214"/>
    <mergeCell ref="M214:Y214"/>
    <mergeCell ref="Z214:AC214"/>
    <mergeCell ref="AD214:AH214"/>
    <mergeCell ref="AI214:AU214"/>
    <mergeCell ref="AV214:AY214"/>
    <mergeCell ref="H213:L213"/>
    <mergeCell ref="M213:Y213"/>
    <mergeCell ref="Z213:AC213"/>
    <mergeCell ref="AD213:AH213"/>
    <mergeCell ref="AI213:AU213"/>
    <mergeCell ref="AV213:AY213"/>
    <mergeCell ref="H212:L212"/>
    <mergeCell ref="M212:Y212"/>
    <mergeCell ref="Z212:AC212"/>
    <mergeCell ref="AD212:AH212"/>
    <mergeCell ref="AI212:AU212"/>
    <mergeCell ref="AV212:AY212"/>
    <mergeCell ref="H210:AC210"/>
    <mergeCell ref="AD210:AY210"/>
    <mergeCell ref="H211:L211"/>
    <mergeCell ref="M211:Y211"/>
    <mergeCell ref="Z211:AC211"/>
    <mergeCell ref="AD211:AH211"/>
    <mergeCell ref="AI211:AU211"/>
    <mergeCell ref="AV211:AY211"/>
    <mergeCell ref="H209:L209"/>
    <mergeCell ref="M209:Y209"/>
    <mergeCell ref="Z209:AC209"/>
    <mergeCell ref="AD209:AH209"/>
    <mergeCell ref="AI209:AU209"/>
    <mergeCell ref="AV209:AY209"/>
    <mergeCell ref="H208:L208"/>
    <mergeCell ref="M208:Y208"/>
    <mergeCell ref="Z208:AC208"/>
    <mergeCell ref="AD208:AH208"/>
    <mergeCell ref="AI208:AU208"/>
    <mergeCell ref="AV208:AY208"/>
    <mergeCell ref="H207:L207"/>
    <mergeCell ref="M207:Y207"/>
    <mergeCell ref="Z207:AC207"/>
    <mergeCell ref="AD207:AH207"/>
    <mergeCell ref="AI207:AU207"/>
    <mergeCell ref="AV207:AY207"/>
    <mergeCell ref="H206:L206"/>
    <mergeCell ref="M206:Y206"/>
    <mergeCell ref="Z206:AC206"/>
    <mergeCell ref="AD206:AH206"/>
    <mergeCell ref="AI206:AU206"/>
    <mergeCell ref="AV206:AY206"/>
    <mergeCell ref="H205:L205"/>
    <mergeCell ref="M205:Y205"/>
    <mergeCell ref="Z205:AC205"/>
    <mergeCell ref="AD205:AH205"/>
    <mergeCell ref="AI205:AU205"/>
    <mergeCell ref="AV205:AY205"/>
    <mergeCell ref="H204:L204"/>
    <mergeCell ref="M204:Y204"/>
    <mergeCell ref="Z204:AC204"/>
    <mergeCell ref="AD204:AH204"/>
    <mergeCell ref="AI204:AU204"/>
    <mergeCell ref="AV204:AY204"/>
    <mergeCell ref="H203:L203"/>
    <mergeCell ref="M203:Y203"/>
    <mergeCell ref="Z203:AC203"/>
    <mergeCell ref="AD203:AH203"/>
    <mergeCell ref="AI203:AU203"/>
    <mergeCell ref="AV203:AY203"/>
    <mergeCell ref="H202:L202"/>
    <mergeCell ref="M202:Y202"/>
    <mergeCell ref="Z202:AC202"/>
    <mergeCell ref="AD202:AH202"/>
    <mergeCell ref="AI202:AU202"/>
    <mergeCell ref="AV202:AY202"/>
    <mergeCell ref="H201:L201"/>
    <mergeCell ref="M201:Y201"/>
    <mergeCell ref="Z201:AC201"/>
    <mergeCell ref="AD201:AH201"/>
    <mergeCell ref="AI201:AU201"/>
    <mergeCell ref="AV201:AY201"/>
    <mergeCell ref="H199:AC199"/>
    <mergeCell ref="AD199:AY199"/>
    <mergeCell ref="H200:L200"/>
    <mergeCell ref="M200:Y200"/>
    <mergeCell ref="Z200:AC200"/>
    <mergeCell ref="AD200:AH200"/>
    <mergeCell ref="AI200:AU200"/>
    <mergeCell ref="AV200:AY200"/>
    <mergeCell ref="H198:L198"/>
    <mergeCell ref="M198:Y198"/>
    <mergeCell ref="Z198:AC198"/>
    <mergeCell ref="AD198:AH198"/>
    <mergeCell ref="AI198:AU198"/>
    <mergeCell ref="AV198:AY198"/>
    <mergeCell ref="H197:L197"/>
    <mergeCell ref="M197:Y197"/>
    <mergeCell ref="Z197:AC197"/>
    <mergeCell ref="AD197:AH197"/>
    <mergeCell ref="AI197:AU197"/>
    <mergeCell ref="AV197:AY197"/>
    <mergeCell ref="H196:L196"/>
    <mergeCell ref="M196:Y196"/>
    <mergeCell ref="Z196:AC196"/>
    <mergeCell ref="AD196:AH196"/>
    <mergeCell ref="AI196:AU196"/>
    <mergeCell ref="AV196:AY196"/>
    <mergeCell ref="H195:L195"/>
    <mergeCell ref="M195:Y195"/>
    <mergeCell ref="Z195:AC195"/>
    <mergeCell ref="AD195:AH195"/>
    <mergeCell ref="AI195:AU195"/>
    <mergeCell ref="AV195:AY195"/>
    <mergeCell ref="H194:L194"/>
    <mergeCell ref="M194:Y194"/>
    <mergeCell ref="Z194:AC194"/>
    <mergeCell ref="AD194:AH194"/>
    <mergeCell ref="AI194:AU194"/>
    <mergeCell ref="AV194:AY194"/>
    <mergeCell ref="H193:L193"/>
    <mergeCell ref="M193:Y193"/>
    <mergeCell ref="Z193:AC193"/>
    <mergeCell ref="AD193:AH193"/>
    <mergeCell ref="AI193:AU193"/>
    <mergeCell ref="AV193:AY193"/>
    <mergeCell ref="H192:L192"/>
    <mergeCell ref="M192:Y192"/>
    <mergeCell ref="Z192:AC192"/>
    <mergeCell ref="AD192:AH192"/>
    <mergeCell ref="AI192:AU192"/>
    <mergeCell ref="AV192:AY192"/>
    <mergeCell ref="H191:L191"/>
    <mergeCell ref="M191:Y191"/>
    <mergeCell ref="Z191:AC191"/>
    <mergeCell ref="AD191:AH191"/>
    <mergeCell ref="AI191:AU191"/>
    <mergeCell ref="AV191:AY191"/>
    <mergeCell ref="AV184:AY184"/>
    <mergeCell ref="H190:L190"/>
    <mergeCell ref="M190:Y190"/>
    <mergeCell ref="Z190:AC190"/>
    <mergeCell ref="AD190:AH190"/>
    <mergeCell ref="AI190:AU190"/>
    <mergeCell ref="AV190:AY190"/>
    <mergeCell ref="H188:AC188"/>
    <mergeCell ref="AD188:AY188"/>
    <mergeCell ref="H189:L189"/>
    <mergeCell ref="M189:Y189"/>
    <mergeCell ref="Z189:AC189"/>
    <mergeCell ref="AD189:AH189"/>
    <mergeCell ref="AI189:AU189"/>
    <mergeCell ref="AV189:AY189"/>
    <mergeCell ref="H187:L187"/>
    <mergeCell ref="M187:Y187"/>
    <mergeCell ref="Z187:AC187"/>
    <mergeCell ref="AD187:AH187"/>
    <mergeCell ref="AI187:AU187"/>
    <mergeCell ref="AV187:AY187"/>
    <mergeCell ref="AI183:AU183"/>
    <mergeCell ref="AV183:AY183"/>
    <mergeCell ref="H182:L182"/>
    <mergeCell ref="M182:Y182"/>
    <mergeCell ref="Z182:AC182"/>
    <mergeCell ref="AD182:AH182"/>
    <mergeCell ref="AI182:AU182"/>
    <mergeCell ref="AV182:AY182"/>
    <mergeCell ref="AV180:AY180"/>
    <mergeCell ref="H181:L181"/>
    <mergeCell ref="M181:Y181"/>
    <mergeCell ref="Z181:AC181"/>
    <mergeCell ref="AD181:AH181"/>
    <mergeCell ref="AI181:AU181"/>
    <mergeCell ref="AV181:AY181"/>
    <mergeCell ref="H186:L186"/>
    <mergeCell ref="M186:Y186"/>
    <mergeCell ref="Z186:AC186"/>
    <mergeCell ref="AD186:AH186"/>
    <mergeCell ref="AI186:AU186"/>
    <mergeCell ref="AV186:AY186"/>
    <mergeCell ref="H185:L185"/>
    <mergeCell ref="M185:Y185"/>
    <mergeCell ref="Z185:AC185"/>
    <mergeCell ref="AD185:AH185"/>
    <mergeCell ref="AI185:AU185"/>
    <mergeCell ref="AV185:AY185"/>
    <mergeCell ref="H184:L184"/>
    <mergeCell ref="M184:Y184"/>
    <mergeCell ref="Z184:AC184"/>
    <mergeCell ref="AD184:AH184"/>
    <mergeCell ref="AI184:AU184"/>
    <mergeCell ref="B86:C94"/>
    <mergeCell ref="D86:L86"/>
    <mergeCell ref="M86:R86"/>
    <mergeCell ref="S86:X86"/>
    <mergeCell ref="Y86:AY86"/>
    <mergeCell ref="D87:L87"/>
    <mergeCell ref="M87:R87"/>
    <mergeCell ref="S87:X87"/>
    <mergeCell ref="M179:Y179"/>
    <mergeCell ref="Z179:AC179"/>
    <mergeCell ref="AD179:AH179"/>
    <mergeCell ref="AI179:AU179"/>
    <mergeCell ref="AV179:AY179"/>
    <mergeCell ref="H180:L180"/>
    <mergeCell ref="M180:Y180"/>
    <mergeCell ref="Z180:AC180"/>
    <mergeCell ref="AD180:AH180"/>
    <mergeCell ref="AI180:AU180"/>
    <mergeCell ref="B177:G220"/>
    <mergeCell ref="H177:AC177"/>
    <mergeCell ref="AD177:AY177"/>
    <mergeCell ref="H178:L178"/>
    <mergeCell ref="M178:Y178"/>
    <mergeCell ref="Z178:AC178"/>
    <mergeCell ref="AD178:AH178"/>
    <mergeCell ref="AI178:AU178"/>
    <mergeCell ref="AV178:AY178"/>
    <mergeCell ref="H179:L179"/>
    <mergeCell ref="H183:L183"/>
    <mergeCell ref="M183:Y183"/>
    <mergeCell ref="Z183:AC183"/>
    <mergeCell ref="AD183:AH183"/>
    <mergeCell ref="R125:AA125"/>
    <mergeCell ref="AE125:AN125"/>
    <mergeCell ref="R126:AA126"/>
    <mergeCell ref="AE126:AN126"/>
    <mergeCell ref="B176:G176"/>
    <mergeCell ref="H176:AY176"/>
    <mergeCell ref="AJ117:AS117"/>
    <mergeCell ref="L118:U118"/>
    <mergeCell ref="AJ118:AS118"/>
    <mergeCell ref="R123:AA123"/>
    <mergeCell ref="AE123:AN123"/>
    <mergeCell ref="R124:AA124"/>
    <mergeCell ref="AE124:AN124"/>
    <mergeCell ref="B97:G97"/>
    <mergeCell ref="H97:AY97"/>
    <mergeCell ref="B98:G173"/>
    <mergeCell ref="U103:AJ103"/>
    <mergeCell ref="U104:AJ104"/>
    <mergeCell ref="L115:U115"/>
    <mergeCell ref="AJ115:AS115"/>
    <mergeCell ref="L116:U116"/>
    <mergeCell ref="AJ116:AS116"/>
    <mergeCell ref="L117:U117"/>
    <mergeCell ref="Y87:AY94"/>
    <mergeCell ref="D88:L88"/>
    <mergeCell ref="AS84:AY84"/>
    <mergeCell ref="H85:P85"/>
    <mergeCell ref="Q85:W85"/>
    <mergeCell ref="X85:AD85"/>
    <mergeCell ref="AE85:AK85"/>
    <mergeCell ref="AL85:AR85"/>
    <mergeCell ref="AS85:AY85"/>
    <mergeCell ref="D93:L93"/>
    <mergeCell ref="M93:R93"/>
    <mergeCell ref="S93:X93"/>
    <mergeCell ref="D94:L94"/>
    <mergeCell ref="M94:R94"/>
    <mergeCell ref="S94:X94"/>
    <mergeCell ref="D91:L91"/>
    <mergeCell ref="M91:R91"/>
    <mergeCell ref="S91:X91"/>
    <mergeCell ref="D92:L92"/>
    <mergeCell ref="M92:R92"/>
    <mergeCell ref="S92:X92"/>
    <mergeCell ref="M88:R88"/>
    <mergeCell ref="S88:X88"/>
    <mergeCell ref="D89:L89"/>
    <mergeCell ref="M89:R89"/>
    <mergeCell ref="S89:X89"/>
    <mergeCell ref="D90:L90"/>
    <mergeCell ref="M90:R90"/>
    <mergeCell ref="S90:X90"/>
    <mergeCell ref="Q83:W83"/>
    <mergeCell ref="X83:AD83"/>
    <mergeCell ref="AE83:AK83"/>
    <mergeCell ref="AL83:AR83"/>
    <mergeCell ref="AS83:AY83"/>
    <mergeCell ref="H84:P84"/>
    <mergeCell ref="Q84:W84"/>
    <mergeCell ref="X84:AD84"/>
    <mergeCell ref="AE84:AK84"/>
    <mergeCell ref="AL84:AR84"/>
    <mergeCell ref="J81:P81"/>
    <mergeCell ref="Q81:W81"/>
    <mergeCell ref="AS81:AY81"/>
    <mergeCell ref="J82:P82"/>
    <mergeCell ref="Q82:W82"/>
    <mergeCell ref="X82:AD82"/>
    <mergeCell ref="AE82:AK82"/>
    <mergeCell ref="AL82:AR82"/>
    <mergeCell ref="AS82:AY82"/>
    <mergeCell ref="AL81:AR81"/>
    <mergeCell ref="J83:P83"/>
    <mergeCell ref="AF75:AY75"/>
    <mergeCell ref="B76:G77"/>
    <mergeCell ref="H76:Y77"/>
    <mergeCell ref="Z76:AE77"/>
    <mergeCell ref="AF76:AY77"/>
    <mergeCell ref="H73:Y73"/>
    <mergeCell ref="Z73:AE73"/>
    <mergeCell ref="AF73:AQ73"/>
    <mergeCell ref="AR73:AY73"/>
    <mergeCell ref="B74:G74"/>
    <mergeCell ref="H74:Y74"/>
    <mergeCell ref="Z74:AE74"/>
    <mergeCell ref="AF74:AQ74"/>
    <mergeCell ref="AR74:AY74"/>
    <mergeCell ref="AS79:AY79"/>
    <mergeCell ref="H80:I83"/>
    <mergeCell ref="J80:P80"/>
    <mergeCell ref="Q80:W80"/>
    <mergeCell ref="X80:AD80"/>
    <mergeCell ref="AE80:AK80"/>
    <mergeCell ref="AL80:AR80"/>
    <mergeCell ref="AS80:AY80"/>
    <mergeCell ref="B78:G78"/>
    <mergeCell ref="H78:AY78"/>
    <mergeCell ref="B79:G85"/>
    <mergeCell ref="H79:P79"/>
    <mergeCell ref="Q79:W79"/>
    <mergeCell ref="X79:AD79"/>
    <mergeCell ref="AE79:AK79"/>
    <mergeCell ref="AL79:AR79"/>
    <mergeCell ref="X81:AD81"/>
    <mergeCell ref="AE81:AK81"/>
    <mergeCell ref="AQ1:AW1"/>
    <mergeCell ref="AK2:AQ2"/>
    <mergeCell ref="AR2:AY2"/>
    <mergeCell ref="B3:AY3"/>
    <mergeCell ref="B4:G4"/>
    <mergeCell ref="H4:Y4"/>
    <mergeCell ref="Z4:AE4"/>
    <mergeCell ref="AF4:AQ4"/>
    <mergeCell ref="AR4:AY4"/>
    <mergeCell ref="B5:G5"/>
    <mergeCell ref="H5:Y5"/>
    <mergeCell ref="Z5:AE5"/>
    <mergeCell ref="AF5:AQ5"/>
    <mergeCell ref="AR5:AY5"/>
    <mergeCell ref="B6:G6"/>
    <mergeCell ref="H6:Y6"/>
    <mergeCell ref="Z6:AE6"/>
    <mergeCell ref="AF6:AY6"/>
    <mergeCell ref="X16:AD16"/>
    <mergeCell ref="AE16:AK16"/>
    <mergeCell ref="B7:G8"/>
    <mergeCell ref="H7:Y8"/>
    <mergeCell ref="Z7:AE8"/>
    <mergeCell ref="AF7:AY8"/>
    <mergeCell ref="B9:G9"/>
    <mergeCell ref="H9:AY9"/>
    <mergeCell ref="B10:G10"/>
    <mergeCell ref="H10:AY10"/>
    <mergeCell ref="B11:G11"/>
    <mergeCell ref="H11:AY11"/>
    <mergeCell ref="B12:G18"/>
    <mergeCell ref="H12:P12"/>
    <mergeCell ref="Q12:W12"/>
    <mergeCell ref="X12:AD12"/>
    <mergeCell ref="AE12:AK12"/>
    <mergeCell ref="AL12:AR12"/>
    <mergeCell ref="J16:P16"/>
    <mergeCell ref="B19:G21"/>
    <mergeCell ref="AS12:AY12"/>
    <mergeCell ref="H13:I16"/>
    <mergeCell ref="J13:P13"/>
    <mergeCell ref="Q13:W13"/>
    <mergeCell ref="X13:AD13"/>
    <mergeCell ref="AE13:AK13"/>
    <mergeCell ref="H17:P17"/>
    <mergeCell ref="Q17:W17"/>
    <mergeCell ref="X15:AD15"/>
    <mergeCell ref="AE15:AK15"/>
    <mergeCell ref="AL15:AR15"/>
    <mergeCell ref="X14:AD14"/>
    <mergeCell ref="AE14:AK14"/>
    <mergeCell ref="AL14:AR14"/>
    <mergeCell ref="AL20:AO20"/>
    <mergeCell ref="AL16:AR16"/>
    <mergeCell ref="AS16:AY16"/>
    <mergeCell ref="AL13:AR13"/>
    <mergeCell ref="AS13:AY13"/>
    <mergeCell ref="J14:P14"/>
    <mergeCell ref="Q14:W14"/>
    <mergeCell ref="AS14:AY14"/>
    <mergeCell ref="J15:P15"/>
    <mergeCell ref="Q15:W15"/>
    <mergeCell ref="AP19:AS19"/>
    <mergeCell ref="X17:AD17"/>
    <mergeCell ref="AE17:AK17"/>
    <mergeCell ref="AL17:AR17"/>
    <mergeCell ref="AS17:AY17"/>
    <mergeCell ref="AS15:AY15"/>
    <mergeCell ref="Q16:W16"/>
    <mergeCell ref="AQ24:AR24"/>
    <mergeCell ref="AH22:AK22"/>
    <mergeCell ref="AL22:AO22"/>
    <mergeCell ref="AT19:AY19"/>
    <mergeCell ref="AT20:AY20"/>
    <mergeCell ref="AH21:AK21"/>
    <mergeCell ref="AL21:AO21"/>
    <mergeCell ref="AP21:AS21"/>
    <mergeCell ref="AT21:AY21"/>
    <mergeCell ref="AH20:AK20"/>
    <mergeCell ref="Z21:AB21"/>
    <mergeCell ref="AP22:AS22"/>
    <mergeCell ref="H18:P18"/>
    <mergeCell ref="Q18:W18"/>
    <mergeCell ref="X18:AD18"/>
    <mergeCell ref="AE18:AK18"/>
    <mergeCell ref="AL18:AR18"/>
    <mergeCell ref="AS18:AY18"/>
    <mergeCell ref="AP20:AS20"/>
    <mergeCell ref="AL19:AO19"/>
    <mergeCell ref="AH19:AK19"/>
    <mergeCell ref="AH23:AK23"/>
    <mergeCell ref="AL23:AO23"/>
    <mergeCell ref="AP23:AS23"/>
    <mergeCell ref="S27:X27"/>
    <mergeCell ref="Y27:AY27"/>
    <mergeCell ref="Y31:AY31"/>
    <mergeCell ref="D31:L31"/>
    <mergeCell ref="M31:R31"/>
    <mergeCell ref="M28:R28"/>
    <mergeCell ref="S28:X28"/>
    <mergeCell ref="Y28:AY28"/>
    <mergeCell ref="D29:L29"/>
    <mergeCell ref="M29:R29"/>
    <mergeCell ref="S29:X29"/>
    <mergeCell ref="Y29:AY29"/>
    <mergeCell ref="D28:L28"/>
    <mergeCell ref="Z23:AB24"/>
    <mergeCell ref="AC23:AG24"/>
    <mergeCell ref="H19:Y19"/>
    <mergeCell ref="Z19:AB19"/>
    <mergeCell ref="AC20:AG20"/>
    <mergeCell ref="AC21:AG21"/>
    <mergeCell ref="AC19:AG19"/>
    <mergeCell ref="AC22:AG22"/>
    <mergeCell ref="H20:Y21"/>
    <mergeCell ref="Z20:AB20"/>
    <mergeCell ref="AT22:AY22"/>
    <mergeCell ref="B25:G25"/>
    <mergeCell ref="H25:Y25"/>
    <mergeCell ref="Z25:AB25"/>
    <mergeCell ref="AC25:AY25"/>
    <mergeCell ref="H23:Y24"/>
    <mergeCell ref="B22:G24"/>
    <mergeCell ref="H22:Y22"/>
    <mergeCell ref="Z22:AB22"/>
    <mergeCell ref="B26:C33"/>
    <mergeCell ref="D55:G56"/>
    <mergeCell ref="D30:L30"/>
    <mergeCell ref="M30:R30"/>
    <mergeCell ref="S30:X30"/>
    <mergeCell ref="Y30:AY30"/>
    <mergeCell ref="D32:L32"/>
    <mergeCell ref="M32:R32"/>
    <mergeCell ref="S32:X32"/>
    <mergeCell ref="Y32:AY32"/>
    <mergeCell ref="AH43:AY43"/>
    <mergeCell ref="D33:L33"/>
    <mergeCell ref="M33:R33"/>
    <mergeCell ref="S33:X33"/>
    <mergeCell ref="Y33:AY33"/>
    <mergeCell ref="B36:C39"/>
    <mergeCell ref="D36:AY36"/>
    <mergeCell ref="D37:AY37"/>
    <mergeCell ref="D38:AY38"/>
    <mergeCell ref="D39:AY39"/>
    <mergeCell ref="H47:AG47"/>
    <mergeCell ref="H55:AG55"/>
    <mergeCell ref="H56:U56"/>
    <mergeCell ref="V56:AG56"/>
    <mergeCell ref="D51:G51"/>
    <mergeCell ref="S31:X31"/>
    <mergeCell ref="D26:L26"/>
    <mergeCell ref="M26:R26"/>
    <mergeCell ref="S26:X26"/>
    <mergeCell ref="Y26:AY26"/>
    <mergeCell ref="D27:L27"/>
    <mergeCell ref="M27:R27"/>
    <mergeCell ref="D40:AY40"/>
    <mergeCell ref="D41:AY41"/>
    <mergeCell ref="B42:AY42"/>
    <mergeCell ref="D43:G43"/>
    <mergeCell ref="H43:AG43"/>
    <mergeCell ref="B44:C46"/>
    <mergeCell ref="D44:G44"/>
    <mergeCell ref="H44:AG44"/>
    <mergeCell ref="AH44:AY46"/>
    <mergeCell ref="D45:G45"/>
    <mergeCell ref="H45:AG45"/>
    <mergeCell ref="D46:G46"/>
    <mergeCell ref="H46:AG46"/>
    <mergeCell ref="AH47:AY51"/>
    <mergeCell ref="D48:G48"/>
    <mergeCell ref="H48:AG48"/>
    <mergeCell ref="D49:G49"/>
    <mergeCell ref="H49:AG49"/>
    <mergeCell ref="D50:G50"/>
    <mergeCell ref="H50:AG50"/>
    <mergeCell ref="H51:AG51"/>
    <mergeCell ref="B47:C51"/>
    <mergeCell ref="D47:G47"/>
    <mergeCell ref="D57:G57"/>
    <mergeCell ref="D59:AY59"/>
    <mergeCell ref="D60:AY60"/>
    <mergeCell ref="D61:AY61"/>
    <mergeCell ref="B62:AY62"/>
    <mergeCell ref="B63:F63"/>
    <mergeCell ref="B65:F65"/>
    <mergeCell ref="G63:AY63"/>
    <mergeCell ref="AF575:AQ575"/>
    <mergeCell ref="AR575:AY575"/>
    <mergeCell ref="B68:AY68"/>
    <mergeCell ref="B67:AY67"/>
    <mergeCell ref="B64:AY64"/>
    <mergeCell ref="B66:AY66"/>
    <mergeCell ref="B71:G71"/>
    <mergeCell ref="H71:AY71"/>
    <mergeCell ref="AQ72:AW72"/>
    <mergeCell ref="B73:G73"/>
    <mergeCell ref="B58:C58"/>
    <mergeCell ref="D58:AY58"/>
    <mergeCell ref="H57:AG57"/>
    <mergeCell ref="AH52:AY57"/>
    <mergeCell ref="D53:G53"/>
    <mergeCell ref="H53:AG53"/>
    <mergeCell ref="H54:AG54"/>
    <mergeCell ref="B52:C57"/>
    <mergeCell ref="D52:G52"/>
    <mergeCell ref="H52:AG52"/>
    <mergeCell ref="D54:G54"/>
    <mergeCell ref="B75:G75"/>
    <mergeCell ref="H75:Y75"/>
    <mergeCell ref="Z75:AE75"/>
    <mergeCell ref="AS582:AY582"/>
    <mergeCell ref="J582:P582"/>
    <mergeCell ref="Q582:W582"/>
    <mergeCell ref="AS583:AY583"/>
    <mergeCell ref="G65:AY65"/>
    <mergeCell ref="M69:AA69"/>
    <mergeCell ref="AL69:AY69"/>
    <mergeCell ref="B575:G575"/>
    <mergeCell ref="H575:Y575"/>
    <mergeCell ref="Z575:AE575"/>
    <mergeCell ref="AF576:AY576"/>
    <mergeCell ref="B577:G578"/>
    <mergeCell ref="H577:Y578"/>
    <mergeCell ref="Z577:AE578"/>
    <mergeCell ref="AF577:AY578"/>
    <mergeCell ref="H585:P585"/>
    <mergeCell ref="Q585:W585"/>
    <mergeCell ref="X585:AD585"/>
    <mergeCell ref="AE585:AK585"/>
    <mergeCell ref="AL583:AR583"/>
    <mergeCell ref="B580:G586"/>
    <mergeCell ref="H580:P580"/>
    <mergeCell ref="Q580:W580"/>
    <mergeCell ref="X580:AD580"/>
    <mergeCell ref="AE580:AK580"/>
    <mergeCell ref="AL580:AR580"/>
    <mergeCell ref="X582:AD582"/>
    <mergeCell ref="AE582:AK582"/>
    <mergeCell ref="B579:G579"/>
    <mergeCell ref="H579:AY579"/>
    <mergeCell ref="B576:G576"/>
    <mergeCell ref="H576:Y576"/>
    <mergeCell ref="Z576:AE576"/>
    <mergeCell ref="H586:P586"/>
    <mergeCell ref="Q586:W586"/>
    <mergeCell ref="X586:AD586"/>
    <mergeCell ref="AE586:AK586"/>
    <mergeCell ref="AL586:AR586"/>
    <mergeCell ref="AS586:AY586"/>
    <mergeCell ref="B587:C595"/>
    <mergeCell ref="D587:L587"/>
    <mergeCell ref="M587:R587"/>
    <mergeCell ref="S587:X587"/>
    <mergeCell ref="Y587:AY587"/>
    <mergeCell ref="D588:L588"/>
    <mergeCell ref="M588:R588"/>
    <mergeCell ref="S588:X588"/>
    <mergeCell ref="Y588:AY595"/>
    <mergeCell ref="D589:L589"/>
    <mergeCell ref="AL582:AR582"/>
    <mergeCell ref="J583:P583"/>
    <mergeCell ref="AS580:AY580"/>
    <mergeCell ref="H581:I584"/>
    <mergeCell ref="J581:P581"/>
    <mergeCell ref="Q581:W581"/>
    <mergeCell ref="X581:AD581"/>
    <mergeCell ref="AE581:AK581"/>
    <mergeCell ref="AL581:AR581"/>
    <mergeCell ref="AS581:AY581"/>
    <mergeCell ref="D590:L590"/>
    <mergeCell ref="M590:R590"/>
    <mergeCell ref="Q583:W583"/>
    <mergeCell ref="X583:AD583"/>
    <mergeCell ref="AE583:AK583"/>
    <mergeCell ref="H685:AC685"/>
    <mergeCell ref="AD685:AY685"/>
    <mergeCell ref="O639:X639"/>
    <mergeCell ref="O640:X640"/>
    <mergeCell ref="O641:X641"/>
    <mergeCell ref="O642:X642"/>
    <mergeCell ref="M589:R589"/>
    <mergeCell ref="S589:X589"/>
    <mergeCell ref="R633:AA633"/>
    <mergeCell ref="AE633:AN633"/>
    <mergeCell ref="R634:AA634"/>
    <mergeCell ref="AE634:AN634"/>
    <mergeCell ref="S590:X590"/>
    <mergeCell ref="L626:U626"/>
    <mergeCell ref="AJ626:AS626"/>
    <mergeCell ref="R631:AA631"/>
    <mergeCell ref="M595:R595"/>
    <mergeCell ref="S595:X595"/>
    <mergeCell ref="D594:L594"/>
    <mergeCell ref="M594:R594"/>
    <mergeCell ref="S594:X594"/>
    <mergeCell ref="D593:L593"/>
    <mergeCell ref="M593:R593"/>
    <mergeCell ref="S593:X593"/>
    <mergeCell ref="D595:L595"/>
    <mergeCell ref="AE631:AN631"/>
    <mergeCell ref="R632:AA632"/>
    <mergeCell ref="AE632:AN632"/>
    <mergeCell ref="Z686:AC686"/>
    <mergeCell ref="AD686:AH686"/>
    <mergeCell ref="AI686:AU686"/>
    <mergeCell ref="AV686:AY686"/>
    <mergeCell ref="AV688:AY688"/>
    <mergeCell ref="H687:L687"/>
    <mergeCell ref="M687:Y687"/>
    <mergeCell ref="Z687:AC687"/>
    <mergeCell ref="AD687:AH687"/>
    <mergeCell ref="AI687:AU687"/>
    <mergeCell ref="AV687:AY687"/>
    <mergeCell ref="Z690:AC690"/>
    <mergeCell ref="AD690:AH690"/>
    <mergeCell ref="AI690:AU690"/>
    <mergeCell ref="M688:Y688"/>
    <mergeCell ref="Z688:AC688"/>
    <mergeCell ref="AD688:AH688"/>
    <mergeCell ref="AI688:AU688"/>
    <mergeCell ref="M689:Y689"/>
    <mergeCell ref="AV690:AY690"/>
    <mergeCell ref="Z689:AC689"/>
    <mergeCell ref="AD689:AH689"/>
    <mergeCell ref="M690:Y690"/>
    <mergeCell ref="AD693:AH693"/>
    <mergeCell ref="AI693:AU693"/>
    <mergeCell ref="AV693:AY693"/>
    <mergeCell ref="H694:L694"/>
    <mergeCell ref="M694:Y694"/>
    <mergeCell ref="Z694:AC694"/>
    <mergeCell ref="AD694:AH694"/>
    <mergeCell ref="AI694:AU694"/>
    <mergeCell ref="AV694:AY694"/>
    <mergeCell ref="H695:L695"/>
    <mergeCell ref="M695:Y695"/>
    <mergeCell ref="Z695:AC695"/>
    <mergeCell ref="AD695:AH695"/>
    <mergeCell ref="AI695:AU695"/>
    <mergeCell ref="AV695:AY695"/>
    <mergeCell ref="H697:L697"/>
    <mergeCell ref="M697:Y697"/>
    <mergeCell ref="Z697:AC697"/>
    <mergeCell ref="AD697:AH697"/>
    <mergeCell ref="AI697:AU697"/>
    <mergeCell ref="AV697:AY697"/>
    <mergeCell ref="H698:L698"/>
    <mergeCell ref="M698:Y698"/>
    <mergeCell ref="Z698:AC698"/>
    <mergeCell ref="AD698:AH698"/>
    <mergeCell ref="AI698:AU698"/>
    <mergeCell ref="AV698:AY698"/>
    <mergeCell ref="H699:L699"/>
    <mergeCell ref="M699:Y699"/>
    <mergeCell ref="Z699:AC699"/>
    <mergeCell ref="AD699:AH699"/>
    <mergeCell ref="AI699:AU699"/>
    <mergeCell ref="AV699:AY699"/>
    <mergeCell ref="H701:L701"/>
    <mergeCell ref="M701:Y701"/>
    <mergeCell ref="Z701:AC701"/>
    <mergeCell ref="AD701:AH701"/>
    <mergeCell ref="AI701:AU701"/>
    <mergeCell ref="AV701:AY701"/>
    <mergeCell ref="H702:L702"/>
    <mergeCell ref="M702:Y702"/>
    <mergeCell ref="Z702:AC702"/>
    <mergeCell ref="AD702:AH702"/>
    <mergeCell ref="AI702:AU702"/>
    <mergeCell ref="AV702:AY702"/>
    <mergeCell ref="H703:L703"/>
    <mergeCell ref="M703:Y703"/>
    <mergeCell ref="Z703:AC703"/>
    <mergeCell ref="AD703:AH703"/>
    <mergeCell ref="AI703:AU703"/>
    <mergeCell ref="AV703:AY703"/>
    <mergeCell ref="H704:L704"/>
    <mergeCell ref="M704:Y704"/>
    <mergeCell ref="Z704:AC704"/>
    <mergeCell ref="AD704:AH704"/>
    <mergeCell ref="AI704:AU704"/>
    <mergeCell ref="AV704:AY704"/>
    <mergeCell ref="H705:L705"/>
    <mergeCell ref="M705:Y705"/>
    <mergeCell ref="Z705:AC705"/>
    <mergeCell ref="AD705:AH705"/>
    <mergeCell ref="AI705:AU705"/>
    <mergeCell ref="AV705:AY705"/>
    <mergeCell ref="H706:L706"/>
    <mergeCell ref="M706:Y706"/>
    <mergeCell ref="Z706:AC706"/>
    <mergeCell ref="AD706:AH706"/>
    <mergeCell ref="AI706:AU706"/>
    <mergeCell ref="AV706:AY706"/>
    <mergeCell ref="AI711:AU711"/>
    <mergeCell ref="AV711:AY711"/>
    <mergeCell ref="H707:AC707"/>
    <mergeCell ref="AD707:AY707"/>
    <mergeCell ref="H708:L708"/>
    <mergeCell ref="M708:Y708"/>
    <mergeCell ref="Z708:AC708"/>
    <mergeCell ref="AD708:AH708"/>
    <mergeCell ref="AI708:AU708"/>
    <mergeCell ref="AV708:AY708"/>
    <mergeCell ref="H709:L709"/>
    <mergeCell ref="M709:Y709"/>
    <mergeCell ref="Z709:AC709"/>
    <mergeCell ref="AD709:AH709"/>
    <mergeCell ref="AI709:AU709"/>
    <mergeCell ref="AV709:AY709"/>
    <mergeCell ref="H710:L710"/>
    <mergeCell ref="M710:Y710"/>
    <mergeCell ref="Z710:AC710"/>
    <mergeCell ref="AD710:AH710"/>
    <mergeCell ref="Z719:AC719"/>
    <mergeCell ref="AD719:AH719"/>
    <mergeCell ref="AI719:AU719"/>
    <mergeCell ref="AV719:AY719"/>
    <mergeCell ref="AI710:AU710"/>
    <mergeCell ref="AV710:AY710"/>
    <mergeCell ref="H711:L711"/>
    <mergeCell ref="M711:Y711"/>
    <mergeCell ref="H713:L713"/>
    <mergeCell ref="M713:Y713"/>
    <mergeCell ref="Z713:AC713"/>
    <mergeCell ref="AD713:AH713"/>
    <mergeCell ref="Z711:AC711"/>
    <mergeCell ref="AD711:AH711"/>
    <mergeCell ref="H714:L714"/>
    <mergeCell ref="M714:Y714"/>
    <mergeCell ref="Z714:AC714"/>
    <mergeCell ref="AD714:AH714"/>
    <mergeCell ref="AI714:AU714"/>
    <mergeCell ref="AV714:AY714"/>
    <mergeCell ref="H715:L715"/>
    <mergeCell ref="M715:Y715"/>
    <mergeCell ref="Z715:AC715"/>
    <mergeCell ref="AD715:AH715"/>
    <mergeCell ref="AI715:AU715"/>
    <mergeCell ref="AV715:AY715"/>
    <mergeCell ref="H718:AC718"/>
    <mergeCell ref="AD718:AY718"/>
    <mergeCell ref="H712:L712"/>
    <mergeCell ref="M712:Y712"/>
    <mergeCell ref="AI721:AU721"/>
    <mergeCell ref="AV721:AY721"/>
    <mergeCell ref="H720:L720"/>
    <mergeCell ref="M720:Y720"/>
    <mergeCell ref="Z720:AC720"/>
    <mergeCell ref="AD720:AH720"/>
    <mergeCell ref="AI720:AU720"/>
    <mergeCell ref="AV720:AY720"/>
    <mergeCell ref="B685:G728"/>
    <mergeCell ref="AI689:AU689"/>
    <mergeCell ref="H728:L728"/>
    <mergeCell ref="M728:Y728"/>
    <mergeCell ref="Z728:AC728"/>
    <mergeCell ref="AD728:AH728"/>
    <mergeCell ref="H721:L721"/>
    <mergeCell ref="M721:Y721"/>
    <mergeCell ref="Z721:AC721"/>
    <mergeCell ref="AD721:AH721"/>
    <mergeCell ref="H716:L716"/>
    <mergeCell ref="M716:Y716"/>
    <mergeCell ref="Z716:AC716"/>
    <mergeCell ref="AD716:AH716"/>
    <mergeCell ref="AI716:AU716"/>
    <mergeCell ref="AV716:AY716"/>
    <mergeCell ref="H717:L717"/>
    <mergeCell ref="M717:Y717"/>
    <mergeCell ref="Z717:AC717"/>
    <mergeCell ref="AD717:AH717"/>
    <mergeCell ref="AI717:AU717"/>
    <mergeCell ref="AV717:AY717"/>
    <mergeCell ref="H719:L719"/>
    <mergeCell ref="M719:Y719"/>
    <mergeCell ref="B741:C741"/>
    <mergeCell ref="D741:M741"/>
    <mergeCell ref="N741:AK741"/>
    <mergeCell ref="AL741:AQ741"/>
    <mergeCell ref="AR741:AU741"/>
    <mergeCell ref="AV741:AX741"/>
    <mergeCell ref="B734:C734"/>
    <mergeCell ref="D734:M734"/>
    <mergeCell ref="N734:AK734"/>
    <mergeCell ref="AL734:AQ734"/>
    <mergeCell ref="AR734:AU734"/>
    <mergeCell ref="AV734:AX734"/>
    <mergeCell ref="B737:C737"/>
    <mergeCell ref="D737:M737"/>
    <mergeCell ref="N737:AK737"/>
    <mergeCell ref="AL737:AQ737"/>
    <mergeCell ref="AR737:AU737"/>
    <mergeCell ref="AV737:AX737"/>
    <mergeCell ref="B740:C740"/>
    <mergeCell ref="D740:M740"/>
    <mergeCell ref="N740:AK740"/>
    <mergeCell ref="AL740:AQ740"/>
    <mergeCell ref="AR740:AU740"/>
    <mergeCell ref="AV740:AX740"/>
    <mergeCell ref="N736:AK736"/>
    <mergeCell ref="AL736:AQ736"/>
    <mergeCell ref="AR736:AU736"/>
    <mergeCell ref="AV736:AX736"/>
    <mergeCell ref="D735:M735"/>
    <mergeCell ref="N735:AK735"/>
    <mergeCell ref="AL735:AQ735"/>
    <mergeCell ref="AR735:AU735"/>
  </mergeCells>
  <phoneticPr fontId="1"/>
  <pageMargins left="0.51" right="0.39370078740157483" top="0.36" bottom="0.15748031496062992" header="0.21" footer="0.26"/>
  <pageSetup paperSize="9" scale="75" fitToHeight="5" orientation="portrait" r:id="rId1"/>
  <headerFooter differentFirst="1" alignWithMargins="0"/>
  <rowBreaks count="25" manualBreakCount="25">
    <brk id="34" max="50" man="1"/>
    <brk id="70" max="50" man="1"/>
    <brk id="95" max="16383" man="1"/>
    <brk id="174" max="50" man="1"/>
    <brk id="221" max="50" man="1"/>
    <brk id="247" max="16383" man="1"/>
    <brk id="271" max="16383" man="1"/>
    <brk id="350" max="50" man="1"/>
    <brk id="397" max="50" man="1"/>
    <brk id="411" max="16383" man="1"/>
    <brk id="435" max="16383" man="1"/>
    <brk id="514" max="50" man="1"/>
    <brk id="561" max="50" man="1"/>
    <brk id="572" max="16383" man="1"/>
    <brk id="603" max="16383" man="1"/>
    <brk id="682" max="50" man="1"/>
    <brk id="729" max="50" man="1"/>
    <brk id="749" max="16383" man="1"/>
    <brk id="773" max="16383" man="1"/>
    <brk id="852" max="50" man="1"/>
    <brk id="899" max="50" man="1"/>
    <brk id="907" max="16383" man="1"/>
    <brk id="931" max="16383" man="1"/>
    <brk id="1010" max="50" man="1"/>
    <brk id="1057" max="5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219</vt:lpstr>
      <vt:lpstr>220</vt:lpstr>
      <vt:lpstr>221</vt:lpstr>
      <vt:lpstr>222</vt:lpstr>
      <vt:lpstr>223</vt:lpstr>
      <vt:lpstr>224</vt:lpstr>
      <vt:lpstr>225</vt:lpstr>
      <vt:lpstr>226</vt:lpstr>
      <vt:lpstr>227</vt:lpstr>
      <vt:lpstr>228</vt:lpstr>
      <vt:lpstr>229</vt:lpstr>
      <vt:lpstr>230</vt:lpstr>
      <vt:lpstr>231</vt:lpstr>
      <vt:lpstr>ブランク</vt:lpstr>
      <vt:lpstr>'219'!Print_Area</vt:lpstr>
      <vt:lpstr>'220'!Print_Area</vt:lpstr>
      <vt:lpstr>'221'!Print_Area</vt:lpstr>
      <vt:lpstr>'222'!Print_Area</vt:lpstr>
      <vt:lpstr>'223'!Print_Area</vt:lpstr>
      <vt:lpstr>'224'!Print_Area</vt:lpstr>
      <vt:lpstr>'225'!Print_Area</vt:lpstr>
      <vt:lpstr>'226'!Print_Area</vt:lpstr>
      <vt:lpstr>'227'!Print_Area</vt:lpstr>
      <vt:lpstr>'228'!Print_Area</vt:lpstr>
      <vt:lpstr>'229'!Print_Area</vt:lpstr>
      <vt:lpstr>'230'!Print_Area</vt:lpstr>
      <vt:lpstr>'231'!Print_Area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情報通信課</dc:creator>
  <cp:lastModifiedBy>情報通信課</cp:lastModifiedBy>
  <cp:lastPrinted>2012-08-30T07:22:42Z</cp:lastPrinted>
  <dcterms:created xsi:type="dcterms:W3CDTF">2012-06-29T06:29:27Z</dcterms:created>
  <dcterms:modified xsi:type="dcterms:W3CDTF">2012-09-05T16:37:46Z</dcterms:modified>
</cp:coreProperties>
</file>